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Y17" i="7"/>
  <c r="Y15" i="7"/>
  <c r="X15" i="7"/>
  <c r="Y31" i="12"/>
  <c r="Y30" i="12"/>
  <c r="X29" i="12"/>
  <c r="Y27" i="8"/>
  <c r="Y26" i="12"/>
  <c r="X25" i="12"/>
  <c r="Y23" i="12"/>
  <c r="Y22" i="12"/>
  <c r="X21" i="12"/>
  <c r="Y19" i="12"/>
  <c r="X17" i="8"/>
  <c r="Y15" i="8"/>
  <c r="X15" i="8"/>
  <c r="X13" i="12"/>
  <c r="Y11" i="12"/>
  <c r="Y10" i="12"/>
  <c r="X9" i="12"/>
  <c r="Y7" i="12"/>
  <c r="Y6" i="12"/>
  <c r="Y32" i="13"/>
  <c r="X31" i="13"/>
  <c r="X27" i="9"/>
  <c r="Y27" i="9"/>
  <c r="X25" i="13"/>
  <c r="Y24" i="13"/>
  <c r="X23" i="13"/>
  <c r="X21" i="13"/>
  <c r="Y20" i="13"/>
  <c r="X19" i="13"/>
  <c r="Y17" i="9"/>
  <c r="Y15" i="9"/>
  <c r="X15" i="9"/>
  <c r="X15" i="10" s="1"/>
  <c r="X13" i="13"/>
  <c r="Y12" i="13"/>
  <c r="X11" i="13"/>
  <c r="X9" i="13"/>
  <c r="Y8" i="13"/>
  <c r="X7" i="13"/>
  <c r="X4" i="9"/>
  <c r="X32" i="10"/>
  <c r="Y30" i="10"/>
  <c r="X30" i="10"/>
  <c r="X29" i="10"/>
  <c r="X28" i="10"/>
  <c r="Y26" i="10"/>
  <c r="X26" i="10"/>
  <c r="X25" i="10"/>
  <c r="X24" i="10"/>
  <c r="Y22" i="10"/>
  <c r="X22" i="10"/>
  <c r="X21" i="10"/>
  <c r="X20" i="10"/>
  <c r="Y19" i="10"/>
  <c r="Y18" i="10"/>
  <c r="X18" i="10"/>
  <c r="X16" i="10"/>
  <c r="Y14" i="10"/>
  <c r="X14" i="10"/>
  <c r="X13" i="10"/>
  <c r="X12" i="10"/>
  <c r="Y11" i="10"/>
  <c r="Y10" i="10"/>
  <c r="X10" i="10"/>
  <c r="X9" i="10"/>
  <c r="X8" i="10"/>
  <c r="Y7" i="10"/>
  <c r="Y6" i="10"/>
  <c r="X6" i="10"/>
  <c r="X5" i="10"/>
  <c r="Y22" i="14"/>
  <c r="Y22" i="17" s="1"/>
  <c r="Y15" i="11"/>
  <c r="X15" i="11"/>
  <c r="Y10" i="14"/>
  <c r="Y10" i="17" s="1"/>
  <c r="Y9" i="14"/>
  <c r="Y9" i="17" s="1"/>
  <c r="Y6" i="14"/>
  <c r="X4" i="11"/>
  <c r="Y32" i="12"/>
  <c r="X32" i="12"/>
  <c r="X30" i="12"/>
  <c r="Y28" i="12"/>
  <c r="X28" i="12"/>
  <c r="X26" i="12"/>
  <c r="Y24" i="12"/>
  <c r="X24" i="12"/>
  <c r="X22" i="12"/>
  <c r="Y20" i="12"/>
  <c r="X20" i="12"/>
  <c r="X18" i="12"/>
  <c r="Y12" i="12"/>
  <c r="X12" i="12"/>
  <c r="X10" i="12"/>
  <c r="Y8" i="12"/>
  <c r="X8" i="12"/>
  <c r="X6" i="12"/>
  <c r="X32" i="13"/>
  <c r="Y31" i="13"/>
  <c r="Y30" i="13"/>
  <c r="X30" i="13"/>
  <c r="X29" i="13"/>
  <c r="X28" i="13"/>
  <c r="Y26" i="13"/>
  <c r="X26" i="13"/>
  <c r="X24" i="13"/>
  <c r="Y23" i="13"/>
  <c r="Y22" i="13"/>
  <c r="X22" i="13"/>
  <c r="X20" i="13"/>
  <c r="Y19" i="13"/>
  <c r="Y18" i="13"/>
  <c r="X18" i="13"/>
  <c r="X12" i="13"/>
  <c r="Y11" i="13"/>
  <c r="Y10" i="13"/>
  <c r="X10" i="13"/>
  <c r="X8" i="13"/>
  <c r="Y7" i="13"/>
  <c r="Y6" i="13"/>
  <c r="X6" i="13"/>
  <c r="Y32" i="14"/>
  <c r="Y32" i="17" s="1"/>
  <c r="X32" i="14"/>
  <c r="X32" i="17" s="1"/>
  <c r="Y31" i="14"/>
  <c r="Y31" i="17" s="1"/>
  <c r="X31" i="14"/>
  <c r="X31" i="17" s="1"/>
  <c r="Y30" i="14"/>
  <c r="X30" i="14"/>
  <c r="X29" i="14"/>
  <c r="Y28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4" i="14"/>
  <c r="X24" i="17" s="1"/>
  <c r="Y23" i="14"/>
  <c r="Y23" i="17" s="1"/>
  <c r="X23" i="14"/>
  <c r="X23" i="17" s="1"/>
  <c r="X22" i="14"/>
  <c r="X22" i="17" s="1"/>
  <c r="X21" i="14"/>
  <c r="Y20" i="14"/>
  <c r="X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Y8" i="14"/>
  <c r="X8" i="14"/>
  <c r="Y7" i="14"/>
  <c r="X6" i="14"/>
  <c r="X5" i="14"/>
  <c r="Y27" i="18"/>
  <c r="X27" i="18"/>
  <c r="Y15" i="18"/>
  <c r="X15" i="18"/>
  <c r="X14" i="18"/>
  <c r="X14" i="24" s="1"/>
  <c r="Y14" i="18"/>
  <c r="Y14" i="23" s="1"/>
  <c r="Y4" i="18"/>
  <c r="Y3" i="18" s="1"/>
  <c r="Y16" i="23" s="1"/>
  <c r="Y15" i="23" s="1"/>
  <c r="X4" i="18"/>
  <c r="X3" i="18" s="1"/>
  <c r="X32" i="23"/>
  <c r="X30" i="23"/>
  <c r="X27" i="19"/>
  <c r="X27" i="23" s="1"/>
  <c r="Y26" i="23"/>
  <c r="X26" i="23"/>
  <c r="X24" i="23"/>
  <c r="Y22" i="23"/>
  <c r="X22" i="23"/>
  <c r="X20" i="23"/>
  <c r="Y15" i="19"/>
  <c r="X15" i="19"/>
  <c r="X12" i="23"/>
  <c r="Y10" i="23"/>
  <c r="X10" i="23"/>
  <c r="X8" i="23"/>
  <c r="Y6" i="23"/>
  <c r="X30" i="24"/>
  <c r="Y29" i="21"/>
  <c r="X26" i="24"/>
  <c r="Y25" i="21"/>
  <c r="X22" i="24"/>
  <c r="Y21" i="21"/>
  <c r="Y17" i="20"/>
  <c r="Y13" i="21"/>
  <c r="X10" i="24"/>
  <c r="Y9" i="21"/>
  <c r="X6" i="24"/>
  <c r="Y5" i="21"/>
  <c r="Y31" i="21"/>
  <c r="X31" i="21"/>
  <c r="Y30" i="21"/>
  <c r="X30" i="21"/>
  <c r="X29" i="21"/>
  <c r="X26" i="21"/>
  <c r="X25" i="21"/>
  <c r="Y23" i="21"/>
  <c r="X23" i="21"/>
  <c r="X22" i="21"/>
  <c r="X21" i="21"/>
  <c r="Y19" i="21"/>
  <c r="X19" i="21"/>
  <c r="Y14" i="21"/>
  <c r="X13" i="21"/>
  <c r="Y11" i="21"/>
  <c r="X11" i="21"/>
  <c r="Y10" i="21"/>
  <c r="X9" i="21"/>
  <c r="Y7" i="21"/>
  <c r="X7" i="21"/>
  <c r="Y6" i="21"/>
  <c r="X5" i="21"/>
  <c r="X31" i="25"/>
  <c r="X31" i="28" s="1"/>
  <c r="X27" i="22"/>
  <c r="Y27" i="22"/>
  <c r="Y22" i="25"/>
  <c r="Y22" i="28" s="1"/>
  <c r="Y21" i="25"/>
  <c r="X21" i="25"/>
  <c r="Y18" i="25"/>
  <c r="X18" i="25"/>
  <c r="Y15" i="22"/>
  <c r="X15" i="22"/>
  <c r="Y10" i="25"/>
  <c r="Y10" i="28" s="1"/>
  <c r="Y9" i="25"/>
  <c r="Y9" i="28" s="1"/>
  <c r="Y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X25" i="24"/>
  <c r="Y23" i="24"/>
  <c r="X23" i="24"/>
  <c r="Y22" i="24"/>
  <c r="Y21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Y30" i="25"/>
  <c r="X30" i="25"/>
  <c r="Y29" i="25"/>
  <c r="X29" i="25"/>
  <c r="Y26" i="25"/>
  <c r="X26" i="25"/>
  <c r="X26" i="28" s="1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X22" i="25"/>
  <c r="X22" i="28" s="1"/>
  <c r="Y20" i="25"/>
  <c r="Y19" i="25"/>
  <c r="X19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Y26" i="28"/>
  <c r="X23" i="29"/>
  <c r="X20" i="29"/>
  <c r="X7" i="29" s="1"/>
  <c r="Y19" i="29"/>
  <c r="X19" i="29"/>
  <c r="X6" i="29" s="1"/>
  <c r="X18" i="29"/>
  <c r="Y27" i="29"/>
  <c r="X27" i="29"/>
  <c r="X14" i="29" s="1"/>
  <c r="Y26" i="29"/>
  <c r="X26" i="29"/>
  <c r="X24" i="29"/>
  <c r="X11" i="29" s="1"/>
  <c r="Y23" i="29"/>
  <c r="Y10" i="29" s="1"/>
  <c r="Y21" i="29"/>
  <c r="Y8" i="29" s="1"/>
  <c r="X21" i="29"/>
  <c r="X8" i="29" s="1"/>
  <c r="Y18" i="29"/>
  <c r="Y5" i="29" s="1"/>
  <c r="Y14" i="29"/>
  <c r="Y5" i="30"/>
  <c r="Y3" i="30" s="1"/>
  <c r="X5" i="30"/>
  <c r="X3" i="30" s="1"/>
  <c r="Y5" i="31"/>
  <c r="Y3" i="31" s="1"/>
  <c r="X5" i="32"/>
  <c r="X3" i="32" s="1"/>
  <c r="X5" i="33"/>
  <c r="X3" i="33" s="1"/>
  <c r="Y5" i="33"/>
  <c r="Y3" i="33" s="1"/>
  <c r="Y5" i="34"/>
  <c r="Y3" i="34" s="1"/>
  <c r="X5" i="34"/>
  <c r="X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Y125" i="44"/>
  <c r="X125" i="44"/>
  <c r="Y109" i="44"/>
  <c r="X109" i="44"/>
  <c r="X106" i="44"/>
  <c r="Y85" i="44"/>
  <c r="X85" i="44"/>
  <c r="X82" i="44"/>
  <c r="Y66" i="44"/>
  <c r="X66" i="44"/>
  <c r="Y63" i="44"/>
  <c r="X47" i="44"/>
  <c r="Y47" i="44"/>
  <c r="Y44" i="44"/>
  <c r="X44" i="44"/>
  <c r="X28" i="44"/>
  <c r="Y28" i="44"/>
  <c r="Y25" i="44"/>
  <c r="Y24" i="44" s="1"/>
  <c r="Y7" i="44"/>
  <c r="X7" i="44"/>
  <c r="X4" i="44"/>
  <c r="Y4" i="44"/>
  <c r="X177" i="46"/>
  <c r="Y174" i="46"/>
  <c r="X173" i="46"/>
  <c r="Y170" i="46"/>
  <c r="X169" i="46"/>
  <c r="Y166" i="46"/>
  <c r="Y164" i="45"/>
  <c r="Y164" i="46" s="1"/>
  <c r="Y162" i="45"/>
  <c r="X162" i="45"/>
  <c r="Y157" i="46"/>
  <c r="X156" i="46"/>
  <c r="Y153" i="46"/>
  <c r="X152" i="46"/>
  <c r="Y149" i="46"/>
  <c r="X148" i="46"/>
  <c r="Y146" i="45"/>
  <c r="X146" i="45"/>
  <c r="X144" i="45"/>
  <c r="Y140" i="46"/>
  <c r="X139" i="46"/>
  <c r="Y136" i="46"/>
  <c r="X135" i="46"/>
  <c r="Y132" i="46"/>
  <c r="X131" i="46"/>
  <c r="X128" i="45"/>
  <c r="Y128" i="45"/>
  <c r="Y125" i="45"/>
  <c r="X122" i="46"/>
  <c r="X118" i="46"/>
  <c r="Y109" i="45"/>
  <c r="X109" i="45"/>
  <c r="X106" i="45"/>
  <c r="Y106" i="45"/>
  <c r="Y85" i="45"/>
  <c r="X85" i="45"/>
  <c r="X82" i="45"/>
  <c r="Y82" i="45"/>
  <c r="Y77" i="46"/>
  <c r="Y73" i="46"/>
  <c r="Y69" i="46"/>
  <c r="Y66" i="45"/>
  <c r="X66" i="45"/>
  <c r="X63" i="45"/>
  <c r="Y60" i="46"/>
  <c r="Y56" i="46"/>
  <c r="Y52" i="46"/>
  <c r="Y47" i="45"/>
  <c r="X47" i="45"/>
  <c r="X43" i="45" s="1"/>
  <c r="X44" i="45"/>
  <c r="Y44" i="45"/>
  <c r="Y39" i="46"/>
  <c r="Y35" i="46"/>
  <c r="Y31" i="46"/>
  <c r="Y28" i="45"/>
  <c r="X28" i="45"/>
  <c r="X28" i="46" s="1"/>
  <c r="Y27" i="46"/>
  <c r="X25" i="45"/>
  <c r="X21" i="46"/>
  <c r="X17" i="46"/>
  <c r="X13" i="46"/>
  <c r="X9" i="46"/>
  <c r="Y7" i="45"/>
  <c r="X7" i="45"/>
  <c r="X7" i="46" s="1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Y62" i="47" s="1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4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Y106" i="54"/>
  <c r="X106" i="54"/>
  <c r="X85" i="54"/>
  <c r="Y85" i="54"/>
  <c r="Y66" i="54"/>
  <c r="X66" i="54"/>
  <c r="Y63" i="54"/>
  <c r="X63" i="54"/>
  <c r="X47" i="54"/>
  <c r="Y47" i="54"/>
  <c r="Y44" i="54"/>
  <c r="X44" i="54"/>
  <c r="Y28" i="54"/>
  <c r="X28" i="54"/>
  <c r="X25" i="54"/>
  <c r="Y25" i="54"/>
  <c r="Y7" i="54"/>
  <c r="X7" i="54"/>
  <c r="Y4" i="54"/>
  <c r="X4" i="54"/>
  <c r="X4" i="56" s="1"/>
  <c r="X175" i="56"/>
  <c r="X171" i="56"/>
  <c r="X167" i="56"/>
  <c r="Y164" i="55"/>
  <c r="Y164" i="56" s="1"/>
  <c r="X164" i="55"/>
  <c r="X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Y109" i="55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Y47" i="56" s="1"/>
  <c r="X47" i="55"/>
  <c r="X44" i="55"/>
  <c r="Y28" i="55"/>
  <c r="X28" i="55"/>
  <c r="X25" i="55"/>
  <c r="Y7" i="55"/>
  <c r="X7" i="55"/>
  <c r="X7" i="56" s="1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390" i="65" s="1"/>
  <c r="X389" i="65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5" i="64"/>
  <c r="X375" i="64"/>
  <c r="X371" i="64"/>
  <c r="Y347" i="64"/>
  <c r="Y367" i="64"/>
  <c r="X367" i="64"/>
  <c r="X380" i="64"/>
  <c r="X374" i="64"/>
  <c r="Y369" i="64"/>
  <c r="X326" i="64"/>
  <c r="Y323" i="64"/>
  <c r="X323" i="64"/>
  <c r="Y303" i="64"/>
  <c r="X303" i="64"/>
  <c r="Y240" i="64"/>
  <c r="X240" i="64"/>
  <c r="X216" i="64"/>
  <c r="X195" i="64"/>
  <c r="Y177" i="64"/>
  <c r="X177" i="64"/>
  <c r="Y174" i="64"/>
  <c r="Y173" i="64" s="1"/>
  <c r="X170" i="64"/>
  <c r="Y169" i="64"/>
  <c r="X169" i="64"/>
  <c r="Y168" i="64"/>
  <c r="X166" i="64"/>
  <c r="Y165" i="64"/>
  <c r="X165" i="64"/>
  <c r="Y164" i="64"/>
  <c r="X162" i="64"/>
  <c r="Y161" i="64"/>
  <c r="X161" i="64"/>
  <c r="Y160" i="64"/>
  <c r="X158" i="64"/>
  <c r="Y135" i="64"/>
  <c r="X157" i="64"/>
  <c r="Y132" i="64"/>
  <c r="Y114" i="64"/>
  <c r="X114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7" i="64"/>
  <c r="Y76" i="64"/>
  <c r="X76" i="64"/>
  <c r="Y75" i="64"/>
  <c r="Y465" i="65"/>
  <c r="X465" i="65"/>
  <c r="Y408" i="65"/>
  <c r="X408" i="65"/>
  <c r="Y405" i="65"/>
  <c r="Y404" i="65" s="1"/>
  <c r="X405" i="65"/>
  <c r="X404" i="65" s="1"/>
  <c r="X371" i="65"/>
  <c r="X370" i="65" s="1"/>
  <c r="Y367" i="65"/>
  <c r="X367" i="65"/>
  <c r="Y351" i="65"/>
  <c r="X351" i="65"/>
  <c r="Y348" i="65"/>
  <c r="Y347" i="65" s="1"/>
  <c r="X348" i="65"/>
  <c r="X347" i="65" s="1"/>
  <c r="Y313" i="65"/>
  <c r="X313" i="65"/>
  <c r="Y331" i="65"/>
  <c r="X310" i="65"/>
  <c r="Y294" i="65"/>
  <c r="X294" i="65"/>
  <c r="Y291" i="65"/>
  <c r="X291" i="65"/>
  <c r="Y273" i="65"/>
  <c r="X273" i="65"/>
  <c r="Y216" i="65"/>
  <c r="X216" i="65"/>
  <c r="X213" i="65"/>
  <c r="X212" i="65" s="1"/>
  <c r="Y213" i="65"/>
  <c r="Y212" i="65" s="1"/>
  <c r="Y179" i="65"/>
  <c r="Y178" i="65" s="1"/>
  <c r="X179" i="65"/>
  <c r="X178" i="65" s="1"/>
  <c r="X175" i="65"/>
  <c r="Y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Y367" i="66"/>
  <c r="X367" i="66"/>
  <c r="Y351" i="66"/>
  <c r="X351" i="66"/>
  <c r="X348" i="66"/>
  <c r="X347" i="66" s="1"/>
  <c r="Y348" i="66"/>
  <c r="Y347" i="66" s="1"/>
  <c r="Y313" i="66"/>
  <c r="X313" i="66"/>
  <c r="X310" i="66"/>
  <c r="Y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X294" i="66"/>
  <c r="Y294" i="66"/>
  <c r="Y291" i="66"/>
  <c r="X291" i="66"/>
  <c r="Y273" i="66"/>
  <c r="X273" i="66"/>
  <c r="Y216" i="66"/>
  <c r="X216" i="66"/>
  <c r="Y213" i="66"/>
  <c r="Y212" i="66" s="1"/>
  <c r="X213" i="66"/>
  <c r="X212" i="66" s="1"/>
  <c r="Y198" i="66"/>
  <c r="Y197" i="66" s="1"/>
  <c r="Y194" i="66"/>
  <c r="Y175" i="66"/>
  <c r="X175" i="66"/>
  <c r="Y159" i="66"/>
  <c r="X159" i="66"/>
  <c r="Y121" i="66"/>
  <c r="X121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90" i="67"/>
  <c r="Y389" i="67" s="1"/>
  <c r="Y367" i="67"/>
  <c r="X367" i="67"/>
  <c r="Y351" i="67"/>
  <c r="X351" i="67"/>
  <c r="Y348" i="67"/>
  <c r="Y347" i="67" s="1"/>
  <c r="X348" i="67"/>
  <c r="X347" i="67" s="1"/>
  <c r="X313" i="67"/>
  <c r="Y313" i="67"/>
  <c r="Y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4" i="67"/>
  <c r="X291" i="67"/>
  <c r="Y291" i="67"/>
  <c r="Y273" i="67"/>
  <c r="X273" i="67"/>
  <c r="Y216" i="67"/>
  <c r="X216" i="67"/>
  <c r="Y213" i="67"/>
  <c r="Y212" i="67" s="1"/>
  <c r="X213" i="67"/>
  <c r="X212" i="67" s="1"/>
  <c r="Y194" i="67"/>
  <c r="X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X331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X194" i="69"/>
  <c r="Y194" i="69"/>
  <c r="X175" i="69"/>
  <c r="Y175" i="69"/>
  <c r="Y159" i="69"/>
  <c r="X159" i="69"/>
  <c r="Y156" i="69"/>
  <c r="Y155" i="69" s="1"/>
  <c r="X156" i="69"/>
  <c r="X155" i="69" s="1"/>
  <c r="X143" i="69"/>
  <c r="Y121" i="69"/>
  <c r="X139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X313" i="70"/>
  <c r="Y313" i="70"/>
  <c r="X331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194" i="70"/>
  <c r="X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Y355" i="71"/>
  <c r="Y354" i="71" s="1"/>
  <c r="X355" i="71"/>
  <c r="X354" i="71" s="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Y300" i="71"/>
  <c r="X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0" i="71"/>
  <c r="X170" i="71"/>
  <c r="Y154" i="71"/>
  <c r="X154" i="71"/>
  <c r="Y152" i="71"/>
  <c r="Y151" i="71" s="1"/>
  <c r="X152" i="71"/>
  <c r="X151" i="71" s="1"/>
  <c r="Y146" i="71"/>
  <c r="Y142" i="71"/>
  <c r="Y141" i="71"/>
  <c r="X139" i="71"/>
  <c r="Y138" i="71"/>
  <c r="Y137" i="71"/>
  <c r="X137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5" i="72"/>
  <c r="Y354" i="72" s="1"/>
  <c r="X355" i="72"/>
  <c r="X354" i="72" s="1"/>
  <c r="Y352" i="72"/>
  <c r="X352" i="72"/>
  <c r="Y336" i="72"/>
  <c r="X336" i="72"/>
  <c r="Y334" i="72"/>
  <c r="Y333" i="72" s="1"/>
  <c r="X334" i="72"/>
  <c r="X333" i="72" s="1"/>
  <c r="Y328" i="72"/>
  <c r="X326" i="72"/>
  <c r="Y325" i="72"/>
  <c r="X325" i="72"/>
  <c r="Y324" i="72"/>
  <c r="X322" i="72"/>
  <c r="Y321" i="72"/>
  <c r="X321" i="72"/>
  <c r="Y300" i="72"/>
  <c r="X300" i="72"/>
  <c r="X317" i="72"/>
  <c r="X282" i="72"/>
  <c r="Y282" i="72"/>
  <c r="Y280" i="72"/>
  <c r="X280" i="72"/>
  <c r="Y262" i="72"/>
  <c r="X262" i="72"/>
  <c r="Y208" i="72"/>
  <c r="X208" i="72"/>
  <c r="Y206" i="72"/>
  <c r="Y205" i="72" s="1"/>
  <c r="X206" i="72"/>
  <c r="Y188" i="72"/>
  <c r="X188" i="72"/>
  <c r="Y173" i="72"/>
  <c r="Y172" i="72" s="1"/>
  <c r="Y170" i="72"/>
  <c r="X170" i="72"/>
  <c r="Y154" i="72"/>
  <c r="X154" i="72"/>
  <c r="Y152" i="72"/>
  <c r="Y151" i="72" s="1"/>
  <c r="X152" i="72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X114" i="6"/>
  <c r="Y34" i="6"/>
  <c r="Y30" i="6"/>
  <c r="Y28" i="6" s="1"/>
  <c r="Y21" i="6"/>
  <c r="Y12" i="6"/>
  <c r="Y13" i="6" s="1"/>
  <c r="X179" i="67" l="1"/>
  <c r="X178" i="67" s="1"/>
  <c r="X81" i="45"/>
  <c r="Y117" i="70"/>
  <c r="Y105" i="55"/>
  <c r="X198" i="69"/>
  <c r="X197" i="69" s="1"/>
  <c r="Y27" i="25"/>
  <c r="X124" i="44"/>
  <c r="Y390" i="65"/>
  <c r="Y389" i="65" s="1"/>
  <c r="Y62" i="59"/>
  <c r="Y47" i="46"/>
  <c r="X85" i="56"/>
  <c r="X25" i="29"/>
  <c r="X279" i="71"/>
  <c r="Y390" i="69"/>
  <c r="Y389" i="69" s="1"/>
  <c r="Y179" i="67"/>
  <c r="Y178" i="67" s="1"/>
  <c r="Y85" i="56"/>
  <c r="Y461" i="68"/>
  <c r="Y460" i="68" s="1"/>
  <c r="X461" i="68"/>
  <c r="X460" i="68" s="1"/>
  <c r="Y332" i="67"/>
  <c r="Y485" i="68"/>
  <c r="Y484" i="68" s="1"/>
  <c r="Y124" i="45"/>
  <c r="X24" i="55"/>
  <c r="Y309" i="66"/>
  <c r="Y191" i="71"/>
  <c r="Y190" i="71" s="1"/>
  <c r="Y219" i="68"/>
  <c r="Y218" i="68" s="1"/>
  <c r="X373" i="71"/>
  <c r="X372" i="71" s="1"/>
  <c r="X309" i="66"/>
  <c r="X390" i="69"/>
  <c r="X389" i="69" s="1"/>
  <c r="Y373" i="71"/>
  <c r="Y372" i="71" s="1"/>
  <c r="Y369" i="71" s="1"/>
  <c r="X47" i="56"/>
  <c r="X191" i="71"/>
  <c r="X190" i="71" s="1"/>
  <c r="Y290" i="67"/>
  <c r="Y85" i="46"/>
  <c r="X85" i="46"/>
  <c r="Y198" i="65"/>
  <c r="Y197" i="65" s="1"/>
  <c r="X373" i="72"/>
  <c r="X372" i="72" s="1"/>
  <c r="X369" i="72" s="1"/>
  <c r="X371" i="69"/>
  <c r="X370" i="69" s="1"/>
  <c r="Y128" i="56"/>
  <c r="X128" i="46"/>
  <c r="Y279" i="72"/>
  <c r="X179" i="70"/>
  <c r="X178" i="70" s="1"/>
  <c r="Y371" i="66"/>
  <c r="Y370" i="66" s="1"/>
  <c r="Y198" i="70"/>
  <c r="Y197" i="70" s="1"/>
  <c r="Y140" i="66"/>
  <c r="X432" i="64"/>
  <c r="X431" i="64" s="1"/>
  <c r="X427" i="64" s="1"/>
  <c r="X371" i="70"/>
  <c r="X370" i="70" s="1"/>
  <c r="Y366" i="66"/>
  <c r="Y411" i="64"/>
  <c r="Y410" i="64" s="1"/>
  <c r="X173" i="71"/>
  <c r="X172" i="71" s="1"/>
  <c r="X62" i="45"/>
  <c r="X198" i="67"/>
  <c r="X197" i="67" s="1"/>
  <c r="X390" i="67"/>
  <c r="X389" i="67" s="1"/>
  <c r="X28" i="59"/>
  <c r="X47" i="46"/>
  <c r="X63" i="56"/>
  <c r="Y97" i="72"/>
  <c r="X191" i="72"/>
  <c r="X190" i="72" s="1"/>
  <c r="Y173" i="71"/>
  <c r="Y172" i="71" s="1"/>
  <c r="Y169" i="71" s="1"/>
  <c r="X117" i="70"/>
  <c r="Y371" i="70"/>
  <c r="Y370" i="70" s="1"/>
  <c r="X243" i="68"/>
  <c r="X242" i="68" s="1"/>
  <c r="Y360" i="68"/>
  <c r="X371" i="66"/>
  <c r="X370" i="66" s="1"/>
  <c r="X366" i="66" s="1"/>
  <c r="X198" i="65"/>
  <c r="X197" i="65" s="1"/>
  <c r="X44" i="56"/>
  <c r="Y124" i="55"/>
  <c r="X62" i="49"/>
  <c r="Y81" i="45"/>
  <c r="Y25" i="29"/>
  <c r="Y15" i="10"/>
  <c r="Y191" i="72"/>
  <c r="Y190" i="72" s="1"/>
  <c r="Y187" i="72" s="1"/>
  <c r="Y243" i="68"/>
  <c r="Y242" i="68" s="1"/>
  <c r="Y373" i="72"/>
  <c r="Y372" i="72" s="1"/>
  <c r="X179" i="69"/>
  <c r="X178" i="69" s="1"/>
  <c r="Y43" i="58"/>
  <c r="Y179" i="69"/>
  <c r="Y178" i="69" s="1"/>
  <c r="X390" i="66"/>
  <c r="X389" i="66" s="1"/>
  <c r="Y220" i="64"/>
  <c r="Y219" i="64" s="1"/>
  <c r="X16" i="28"/>
  <c r="Y193" i="70"/>
  <c r="Y390" i="66"/>
  <c r="Y389" i="66" s="1"/>
  <c r="X174" i="65"/>
  <c r="X351" i="72"/>
  <c r="X198" i="70"/>
  <c r="X197" i="70" s="1"/>
  <c r="X198" i="66"/>
  <c r="X197" i="66" s="1"/>
  <c r="Y146" i="46"/>
  <c r="Y43" i="44"/>
  <c r="X143" i="59"/>
  <c r="Y14" i="24"/>
  <c r="Y351" i="72"/>
  <c r="Y390" i="70"/>
  <c r="Y389" i="70" s="1"/>
  <c r="Y81" i="59"/>
  <c r="Y7" i="56"/>
  <c r="X146" i="46"/>
  <c r="X371" i="67"/>
  <c r="X370" i="67" s="1"/>
  <c r="X366" i="67" s="1"/>
  <c r="Y371" i="65"/>
  <c r="Y370" i="65" s="1"/>
  <c r="X66" i="56"/>
  <c r="X81" i="49"/>
  <c r="X174" i="67"/>
  <c r="Y371" i="67"/>
  <c r="Y370" i="67" s="1"/>
  <c r="Y366" i="67" s="1"/>
  <c r="Y66" i="56"/>
  <c r="Y24" i="54"/>
  <c r="Y81" i="49"/>
  <c r="X161" i="49"/>
  <c r="X24" i="48"/>
  <c r="X62" i="48"/>
  <c r="X143" i="48"/>
  <c r="Y7" i="46"/>
  <c r="Y432" i="64"/>
  <c r="Y431" i="64" s="1"/>
  <c r="Y427" i="64" s="1"/>
  <c r="Y62" i="58"/>
  <c r="X105" i="58"/>
  <c r="Y28" i="56"/>
  <c r="Y62" i="54"/>
  <c r="Y109" i="56"/>
  <c r="Y161" i="49"/>
  <c r="Y62" i="48"/>
  <c r="Y109" i="46"/>
  <c r="X14" i="23"/>
  <c r="Y81" i="58"/>
  <c r="Y28" i="46"/>
  <c r="Y13" i="29"/>
  <c r="Y12" i="29" s="1"/>
  <c r="Y406" i="72"/>
  <c r="Y424" i="71"/>
  <c r="Y406" i="71"/>
  <c r="Y577" i="68"/>
  <c r="Y144" i="61"/>
  <c r="X219" i="68"/>
  <c r="X218" i="68" s="1"/>
  <c r="X214" i="68" s="1"/>
  <c r="Y198" i="67"/>
  <c r="Y197" i="67" s="1"/>
  <c r="Y193" i="67" s="1"/>
  <c r="Y371" i="69"/>
  <c r="Y370" i="69" s="1"/>
  <c r="Y24" i="58"/>
  <c r="X28" i="56"/>
  <c r="X24" i="45"/>
  <c r="Y351" i="71"/>
  <c r="X390" i="70"/>
  <c r="X389" i="70" s="1"/>
  <c r="X366" i="65"/>
  <c r="X199" i="64"/>
  <c r="X198" i="64" s="1"/>
  <c r="X194" i="64" s="1"/>
  <c r="Y3" i="59"/>
  <c r="X62" i="59"/>
  <c r="Y161" i="59"/>
  <c r="X161" i="58"/>
  <c r="Y161" i="54"/>
  <c r="X24" i="49"/>
  <c r="X44" i="46"/>
  <c r="X27" i="25"/>
  <c r="Y134" i="72"/>
  <c r="X351" i="71"/>
  <c r="X485" i="68"/>
  <c r="X484" i="68" s="1"/>
  <c r="Y110" i="64"/>
  <c r="Y199" i="64"/>
  <c r="Y198" i="64" s="1"/>
  <c r="X62" i="58"/>
  <c r="Y161" i="58"/>
  <c r="X3" i="55"/>
  <c r="X179" i="66"/>
  <c r="X178" i="66" s="1"/>
  <c r="Y43" i="59"/>
  <c r="Y3" i="58"/>
  <c r="X109" i="56"/>
  <c r="X109" i="46"/>
  <c r="X3" i="44"/>
  <c r="X105" i="44"/>
  <c r="X16" i="17"/>
  <c r="Y136" i="72"/>
  <c r="X173" i="72"/>
  <c r="X172" i="72" s="1"/>
  <c r="X169" i="72" s="1"/>
  <c r="Y214" i="68"/>
  <c r="Y179" i="66"/>
  <c r="Y178" i="66" s="1"/>
  <c r="Y174" i="66" s="1"/>
  <c r="X220" i="64"/>
  <c r="X219" i="64" s="1"/>
  <c r="X215" i="64" s="1"/>
  <c r="Y406" i="64"/>
  <c r="Y143" i="58"/>
  <c r="X105" i="54"/>
  <c r="X3" i="48"/>
  <c r="X43" i="48"/>
  <c r="X124" i="48"/>
  <c r="X97" i="72"/>
  <c r="Y97" i="71"/>
  <c r="X332" i="70"/>
  <c r="X193" i="69"/>
  <c r="Y98" i="66"/>
  <c r="X117" i="65"/>
  <c r="Y174" i="65"/>
  <c r="X81" i="59"/>
  <c r="Y124" i="59"/>
  <c r="X143" i="58"/>
  <c r="Y3" i="49"/>
  <c r="Y3" i="48"/>
  <c r="Y43" i="48"/>
  <c r="Y16" i="28"/>
  <c r="X101" i="6"/>
  <c r="Y143" i="72"/>
  <c r="Y147" i="72"/>
  <c r="X320" i="72"/>
  <c r="X324" i="72"/>
  <c r="X328" i="72"/>
  <c r="X385" i="69"/>
  <c r="Y101" i="6"/>
  <c r="Y122" i="6" s="1"/>
  <c r="Y112" i="6"/>
  <c r="X140" i="72"/>
  <c r="X144" i="72"/>
  <c r="X148" i="72"/>
  <c r="X12" i="6"/>
  <c r="X13" i="6" s="1"/>
  <c r="X34" i="6"/>
  <c r="X98" i="6"/>
  <c r="X102" i="6"/>
  <c r="Y140" i="72"/>
  <c r="Y144" i="72"/>
  <c r="Y148" i="72"/>
  <c r="Y19" i="6"/>
  <c r="Y134" i="6" s="1"/>
  <c r="X30" i="6"/>
  <c r="Y98" i="6"/>
  <c r="Y119" i="6" s="1"/>
  <c r="Y102" i="6"/>
  <c r="Y113" i="6"/>
  <c r="Y143" i="6" s="1"/>
  <c r="X141" i="72"/>
  <c r="X145" i="72"/>
  <c r="X149" i="72"/>
  <c r="Y169" i="72"/>
  <c r="X23" i="6"/>
  <c r="X99" i="6"/>
  <c r="X120" i="6" s="1"/>
  <c r="Y145" i="72"/>
  <c r="Y149" i="72"/>
  <c r="X205" i="72"/>
  <c r="X279" i="72"/>
  <c r="Y22" i="6"/>
  <c r="Y23" i="6"/>
  <c r="Y99" i="6"/>
  <c r="Y120" i="6" s="1"/>
  <c r="Y115" i="6"/>
  <c r="X142" i="72"/>
  <c r="X146" i="72"/>
  <c r="Y320" i="72"/>
  <c r="Y317" i="72"/>
  <c r="Y322" i="72"/>
  <c r="Y326" i="72"/>
  <c r="X238" i="68"/>
  <c r="X17" i="6"/>
  <c r="X160" i="6" s="1"/>
  <c r="X21" i="6"/>
  <c r="X19" i="27" s="1"/>
  <c r="X100" i="6"/>
  <c r="X121" i="6" s="1"/>
  <c r="Y138" i="72"/>
  <c r="Y142" i="72"/>
  <c r="Y146" i="72"/>
  <c r="X151" i="72"/>
  <c r="X318" i="72"/>
  <c r="X323" i="72"/>
  <c r="X327" i="72"/>
  <c r="Y193" i="69"/>
  <c r="Y238" i="68"/>
  <c r="Y17" i="6"/>
  <c r="Y159" i="6" s="1"/>
  <c r="Y100" i="6"/>
  <c r="Y121" i="6" s="1"/>
  <c r="X147" i="72"/>
  <c r="Y318" i="72"/>
  <c r="Y323" i="72"/>
  <c r="Y327" i="72"/>
  <c r="Y366" i="65"/>
  <c r="Y330" i="72"/>
  <c r="X138" i="71"/>
  <c r="X142" i="71"/>
  <c r="X146" i="71"/>
  <c r="X135" i="71"/>
  <c r="Y187" i="71"/>
  <c r="X320" i="71"/>
  <c r="X324" i="71"/>
  <c r="X328" i="71"/>
  <c r="Y141" i="70"/>
  <c r="Y145" i="70"/>
  <c r="Y149" i="70"/>
  <c r="Y153" i="70"/>
  <c r="X174" i="70"/>
  <c r="X335" i="70"/>
  <c r="X339" i="70"/>
  <c r="X343" i="70"/>
  <c r="X141" i="69"/>
  <c r="X145" i="69"/>
  <c r="X149" i="69"/>
  <c r="X153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Y456" i="68"/>
  <c r="X174" i="66"/>
  <c r="X194" i="66"/>
  <c r="X193" i="66" s="1"/>
  <c r="X334" i="66"/>
  <c r="X338" i="66"/>
  <c r="X342" i="66"/>
  <c r="X99" i="65"/>
  <c r="X98" i="65" s="1"/>
  <c r="X138" i="65"/>
  <c r="X335" i="65"/>
  <c r="X339" i="65"/>
  <c r="X343" i="65"/>
  <c r="X78" i="64"/>
  <c r="Y154" i="64"/>
  <c r="X159" i="64"/>
  <c r="X163" i="64"/>
  <c r="X167" i="64"/>
  <c r="X171" i="64"/>
  <c r="Y195" i="64"/>
  <c r="Y194" i="64" s="1"/>
  <c r="Y237" i="64"/>
  <c r="Y236" i="64" s="1"/>
  <c r="X331" i="72"/>
  <c r="X97" i="71"/>
  <c r="X316" i="71"/>
  <c r="Y320" i="71"/>
  <c r="Y324" i="71"/>
  <c r="Y328" i="71"/>
  <c r="X142" i="70"/>
  <c r="X146" i="70"/>
  <c r="X150" i="70"/>
  <c r="Y213" i="70"/>
  <c r="Y212" i="70" s="1"/>
  <c r="Y331" i="70"/>
  <c r="Y335" i="70"/>
  <c r="Y339" i="70"/>
  <c r="Y343" i="70"/>
  <c r="X118" i="69"/>
  <c r="Y331" i="69"/>
  <c r="Y335" i="69"/>
  <c r="Y339" i="69"/>
  <c r="Y343" i="69"/>
  <c r="Y386" i="69"/>
  <c r="Y385" i="69" s="1"/>
  <c r="X119" i="68"/>
  <c r="X118" i="68" s="1"/>
  <c r="X171" i="68"/>
  <c r="X175" i="68"/>
  <c r="X179" i="68"/>
  <c r="X183" i="68"/>
  <c r="X187" i="68"/>
  <c r="X411" i="68"/>
  <c r="X416" i="68"/>
  <c r="X420" i="68"/>
  <c r="X424" i="68"/>
  <c r="X428" i="68"/>
  <c r="Y174" i="67"/>
  <c r="X334" i="67"/>
  <c r="X338" i="67"/>
  <c r="X342" i="67"/>
  <c r="X386" i="67"/>
  <c r="X385" i="67" s="1"/>
  <c r="X118" i="66"/>
  <c r="X117" i="66" s="1"/>
  <c r="X142" i="66"/>
  <c r="X146" i="66"/>
  <c r="X150" i="66"/>
  <c r="X156" i="66"/>
  <c r="X155" i="66" s="1"/>
  <c r="Y193" i="66"/>
  <c r="Y334" i="66"/>
  <c r="Y338" i="66"/>
  <c r="Y342" i="66"/>
  <c r="Y99" i="65"/>
  <c r="Y98" i="65" s="1"/>
  <c r="Y138" i="65"/>
  <c r="Y339" i="65"/>
  <c r="Y343" i="65"/>
  <c r="Y78" i="64"/>
  <c r="X155" i="64"/>
  <c r="Y159" i="64"/>
  <c r="Y163" i="64"/>
  <c r="Y167" i="64"/>
  <c r="Y171" i="64"/>
  <c r="X370" i="64"/>
  <c r="Y331" i="72"/>
  <c r="X321" i="71"/>
  <c r="X325" i="71"/>
  <c r="X329" i="71"/>
  <c r="X138" i="70"/>
  <c r="X336" i="70"/>
  <c r="X340" i="70"/>
  <c r="X344" i="70"/>
  <c r="X336" i="69"/>
  <c r="X340" i="69"/>
  <c r="X344" i="69"/>
  <c r="Y119" i="68"/>
  <c r="Y118" i="68" s="1"/>
  <c r="Y171" i="68"/>
  <c r="Y175" i="68"/>
  <c r="Y179" i="68"/>
  <c r="Y183" i="68"/>
  <c r="Y187" i="68"/>
  <c r="Y411" i="68"/>
  <c r="Y416" i="68"/>
  <c r="Y420" i="68"/>
  <c r="Y424" i="68"/>
  <c r="Y428" i="68"/>
  <c r="X310" i="67"/>
  <c r="X329" i="67" s="1"/>
  <c r="Y334" i="67"/>
  <c r="Y338" i="67"/>
  <c r="Y342" i="67"/>
  <c r="Y386" i="67"/>
  <c r="Y385" i="67" s="1"/>
  <c r="Y118" i="66"/>
  <c r="Y117" i="66" s="1"/>
  <c r="Y142" i="66"/>
  <c r="Y146" i="66"/>
  <c r="Y150" i="66"/>
  <c r="Y156" i="66"/>
  <c r="Y155" i="66" s="1"/>
  <c r="X290" i="66"/>
  <c r="X330" i="66"/>
  <c r="X194" i="65"/>
  <c r="X331" i="65"/>
  <c r="X336" i="65"/>
  <c r="X340" i="65"/>
  <c r="X344" i="65"/>
  <c r="X386" i="65"/>
  <c r="X385" i="65" s="1"/>
  <c r="X75" i="64"/>
  <c r="X79" i="64"/>
  <c r="X111" i="64"/>
  <c r="X110" i="64" s="1"/>
  <c r="Y155" i="64"/>
  <c r="X160" i="64"/>
  <c r="X164" i="64"/>
  <c r="X168" i="64"/>
  <c r="Y326" i="64"/>
  <c r="Y322" i="64" s="1"/>
  <c r="Y344" i="64"/>
  <c r="Y370" i="64"/>
  <c r="Y378" i="64"/>
  <c r="Y43" i="49"/>
  <c r="X161" i="48"/>
  <c r="Y369" i="72"/>
  <c r="Y139" i="71"/>
  <c r="Y143" i="71"/>
  <c r="Y147" i="71"/>
  <c r="X317" i="71"/>
  <c r="Y336" i="70"/>
  <c r="Y340" i="70"/>
  <c r="Y344" i="70"/>
  <c r="Y174" i="69"/>
  <c r="Y294" i="69"/>
  <c r="Y332" i="69" s="1"/>
  <c r="X172" i="68"/>
  <c r="X176" i="68"/>
  <c r="X180" i="68"/>
  <c r="X184" i="68"/>
  <c r="X188" i="68"/>
  <c r="X361" i="68"/>
  <c r="X360" i="68" s="1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0" i="66"/>
  <c r="Y328" i="66" s="1"/>
  <c r="Y330" i="66"/>
  <c r="Y194" i="65"/>
  <c r="Y193" i="65" s="1"/>
  <c r="Y336" i="65"/>
  <c r="Y340" i="65"/>
  <c r="Y344" i="65"/>
  <c r="Y386" i="65"/>
  <c r="Y385" i="65" s="1"/>
  <c r="X135" i="64"/>
  <c r="X156" i="64" s="1"/>
  <c r="X174" i="64"/>
  <c r="X173" i="64" s="1"/>
  <c r="X366" i="64"/>
  <c r="Y161" i="48"/>
  <c r="Y62" i="44"/>
  <c r="Y66" i="46"/>
  <c r="X140" i="71"/>
  <c r="X144" i="71"/>
  <c r="X148" i="71"/>
  <c r="X187" i="71"/>
  <c r="Y143" i="70"/>
  <c r="Y147" i="70"/>
  <c r="Y151" i="70"/>
  <c r="X333" i="70"/>
  <c r="X337" i="70"/>
  <c r="X341" i="70"/>
  <c r="X345" i="70"/>
  <c r="X405" i="70"/>
  <c r="X404" i="70" s="1"/>
  <c r="X147" i="69"/>
  <c r="X151" i="69"/>
  <c r="X174" i="69"/>
  <c r="X168" i="68"/>
  <c r="Y172" i="68"/>
  <c r="Y176" i="68"/>
  <c r="Y180" i="68"/>
  <c r="Y184" i="68"/>
  <c r="Y188" i="68"/>
  <c r="Y413" i="68"/>
  <c r="Y417" i="68"/>
  <c r="Y421" i="68"/>
  <c r="Y425" i="68"/>
  <c r="Y429" i="68"/>
  <c r="X481" i="68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6" i="66"/>
  <c r="X385" i="66" s="1"/>
  <c r="X140" i="65"/>
  <c r="X145" i="65"/>
  <c r="X149" i="65"/>
  <c r="X153" i="65"/>
  <c r="X332" i="65"/>
  <c r="X337" i="65"/>
  <c r="X341" i="65"/>
  <c r="X345" i="65"/>
  <c r="Y216" i="64"/>
  <c r="Y366" i="64"/>
  <c r="X27" i="13"/>
  <c r="X329" i="72"/>
  <c r="Y140" i="71"/>
  <c r="Y144" i="71"/>
  <c r="Y148" i="71"/>
  <c r="Y322" i="71"/>
  <c r="Y326" i="71"/>
  <c r="Y330" i="71"/>
  <c r="Y139" i="70"/>
  <c r="X144" i="70"/>
  <c r="X148" i="70"/>
  <c r="X152" i="70"/>
  <c r="Y139" i="69"/>
  <c r="Y143" i="69"/>
  <c r="Y147" i="69"/>
  <c r="Y151" i="69"/>
  <c r="Y213" i="69"/>
  <c r="Y212" i="69" s="1"/>
  <c r="X291" i="69"/>
  <c r="X367" i="69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X322" i="64"/>
  <c r="Y105" i="54"/>
  <c r="Y105" i="56" s="1"/>
  <c r="Y106" i="56"/>
  <c r="Y329" i="72"/>
  <c r="X141" i="71"/>
  <c r="X145" i="71"/>
  <c r="X149" i="71"/>
  <c r="X323" i="71"/>
  <c r="X327" i="71"/>
  <c r="X331" i="71"/>
  <c r="Y140" i="70"/>
  <c r="Y144" i="70"/>
  <c r="Y148" i="70"/>
  <c r="Y152" i="70"/>
  <c r="X213" i="70"/>
  <c r="X212" i="70" s="1"/>
  <c r="Y385" i="70"/>
  <c r="X121" i="69"/>
  <c r="X140" i="69" s="1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330" i="72"/>
  <c r="Y145" i="71"/>
  <c r="Y149" i="71"/>
  <c r="Y323" i="71"/>
  <c r="Y327" i="71"/>
  <c r="Y331" i="71"/>
  <c r="X140" i="70"/>
  <c r="X145" i="70"/>
  <c r="X149" i="70"/>
  <c r="X153" i="70"/>
  <c r="X19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X456" i="68"/>
  <c r="Y144" i="67"/>
  <c r="Y148" i="67"/>
  <c r="Y152" i="67"/>
  <c r="Y332" i="66"/>
  <c r="Y337" i="66"/>
  <c r="Y341" i="66"/>
  <c r="Y345" i="66"/>
  <c r="Y142" i="65"/>
  <c r="Y146" i="65"/>
  <c r="Y150" i="65"/>
  <c r="Y290" i="65"/>
  <c r="Y310" i="65"/>
  <c r="Y309" i="65" s="1"/>
  <c r="Y334" i="65"/>
  <c r="Y338" i="65"/>
  <c r="Y342" i="65"/>
  <c r="Y77" i="64"/>
  <c r="X154" i="64"/>
  <c r="Y158" i="64"/>
  <c r="Y162" i="64"/>
  <c r="Y166" i="64"/>
  <c r="Y170" i="64"/>
  <c r="X237" i="64"/>
  <c r="X236" i="64" s="1"/>
  <c r="X369" i="64"/>
  <c r="Y3" i="44"/>
  <c r="Y371" i="64"/>
  <c r="Y383" i="64"/>
  <c r="X124" i="58"/>
  <c r="Y43" i="54"/>
  <c r="X130" i="56"/>
  <c r="X134" i="56"/>
  <c r="X138" i="56"/>
  <c r="X105" i="48"/>
  <c r="Y120" i="46"/>
  <c r="Y150" i="46"/>
  <c r="Y154" i="46"/>
  <c r="Y158" i="46"/>
  <c r="X4" i="22"/>
  <c r="X4" i="25" s="1"/>
  <c r="X17" i="22"/>
  <c r="X20" i="25"/>
  <c r="X27" i="11"/>
  <c r="X27" i="14" s="1"/>
  <c r="X372" i="64"/>
  <c r="X376" i="64"/>
  <c r="X448" i="64"/>
  <c r="Y124" i="58"/>
  <c r="X144" i="56"/>
  <c r="X168" i="56"/>
  <c r="X172" i="56"/>
  <c r="X176" i="56"/>
  <c r="Y105" i="48"/>
  <c r="X162" i="46"/>
  <c r="X10" i="46"/>
  <c r="X14" i="46"/>
  <c r="X18" i="46"/>
  <c r="X22" i="46"/>
  <c r="Y10" i="42"/>
  <c r="Y16" i="42"/>
  <c r="Y35" i="42"/>
  <c r="Y54" i="42"/>
  <c r="Y73" i="42"/>
  <c r="Y136" i="42"/>
  <c r="Y154" i="42"/>
  <c r="Y172" i="42"/>
  <c r="Y17" i="18"/>
  <c r="Y17" i="24" s="1"/>
  <c r="Y17" i="27" s="1"/>
  <c r="Y27" i="11"/>
  <c r="X31" i="12"/>
  <c r="Y4" i="55"/>
  <c r="X63" i="50"/>
  <c r="X62" i="50" s="1"/>
  <c r="Y24" i="49"/>
  <c r="X43" i="49"/>
  <c r="X143" i="49"/>
  <c r="X4" i="47"/>
  <c r="X3" i="47" s="1"/>
  <c r="Y105" i="45"/>
  <c r="X66" i="46"/>
  <c r="X136" i="46"/>
  <c r="X166" i="46"/>
  <c r="X170" i="46"/>
  <c r="X174" i="46"/>
  <c r="X17" i="11"/>
  <c r="X4" i="7"/>
  <c r="X4" i="13" s="1"/>
  <c r="X19" i="12"/>
  <c r="X23" i="12"/>
  <c r="X373" i="64"/>
  <c r="X377" i="64"/>
  <c r="X381" i="64"/>
  <c r="X24" i="59"/>
  <c r="X151" i="56"/>
  <c r="X155" i="56"/>
  <c r="X159" i="56"/>
  <c r="Y63" i="50"/>
  <c r="Y62" i="50" s="1"/>
  <c r="Y143" i="49"/>
  <c r="Y28" i="25"/>
  <c r="Y28" i="28" s="1"/>
  <c r="Y27" i="10"/>
  <c r="Y9" i="12"/>
  <c r="Y13" i="12"/>
  <c r="Y373" i="64"/>
  <c r="Y377" i="64"/>
  <c r="Y381" i="64"/>
  <c r="X4" i="60"/>
  <c r="X3" i="60" s="1"/>
  <c r="X113" i="56"/>
  <c r="X117" i="56"/>
  <c r="X121" i="56"/>
  <c r="X3" i="50"/>
  <c r="X17" i="18"/>
  <c r="X4" i="8"/>
  <c r="X378" i="64"/>
  <c r="X382" i="64"/>
  <c r="X43" i="58"/>
  <c r="Y82" i="55"/>
  <c r="Y81" i="55" s="1"/>
  <c r="X143" i="55"/>
  <c r="X88" i="56"/>
  <c r="X92" i="56"/>
  <c r="X96" i="56"/>
  <c r="X161" i="54"/>
  <c r="Y3" i="50"/>
  <c r="Y105" i="47"/>
  <c r="X111" i="46"/>
  <c r="X115" i="46"/>
  <c r="Y133" i="46"/>
  <c r="Y137" i="46"/>
  <c r="Y141" i="46"/>
  <c r="X149" i="46"/>
  <c r="X153" i="46"/>
  <c r="X157" i="46"/>
  <c r="Y167" i="46"/>
  <c r="Y171" i="46"/>
  <c r="Y175" i="46"/>
  <c r="X13" i="29"/>
  <c r="X143" i="29" s="1"/>
  <c r="Y374" i="64"/>
  <c r="Y382" i="64"/>
  <c r="X3" i="59"/>
  <c r="X82" i="58"/>
  <c r="X81" i="58" s="1"/>
  <c r="Y25" i="55"/>
  <c r="Y24" i="55" s="1"/>
  <c r="Y24" i="56" s="1"/>
  <c r="Y44" i="55"/>
  <c r="Y43" i="55" s="1"/>
  <c r="X82" i="54"/>
  <c r="X81" i="54" s="1"/>
  <c r="X31" i="46"/>
  <c r="X35" i="46"/>
  <c r="X39" i="46"/>
  <c r="X69" i="46"/>
  <c r="X73" i="46"/>
  <c r="X77" i="46"/>
  <c r="Y106" i="44"/>
  <c r="X15" i="42"/>
  <c r="X51" i="42"/>
  <c r="X70" i="42"/>
  <c r="X89" i="42"/>
  <c r="X97" i="42"/>
  <c r="X116" i="42"/>
  <c r="X135" i="42"/>
  <c r="X153" i="42"/>
  <c r="X171" i="42"/>
  <c r="X8" i="25"/>
  <c r="X7" i="12"/>
  <c r="X11" i="12"/>
  <c r="X379" i="64"/>
  <c r="Y82" i="54"/>
  <c r="Y81" i="54" s="1"/>
  <c r="Y3" i="47"/>
  <c r="X63" i="44"/>
  <c r="X63" i="46" s="1"/>
  <c r="X4" i="20"/>
  <c r="X4" i="24" s="1"/>
  <c r="Y21" i="12"/>
  <c r="Y21" i="15" s="1"/>
  <c r="Y25" i="12"/>
  <c r="Y6" i="26"/>
  <c r="Y29" i="28"/>
  <c r="Y7" i="28"/>
  <c r="Y5" i="26"/>
  <c r="Y30" i="27"/>
  <c r="Y19" i="27"/>
  <c r="Y20" i="28"/>
  <c r="Y10" i="26"/>
  <c r="Y29" i="27"/>
  <c r="Y13" i="27"/>
  <c r="Y19" i="28"/>
  <c r="Y6" i="28"/>
  <c r="Y25" i="26"/>
  <c r="Y9" i="26"/>
  <c r="Y23" i="27"/>
  <c r="Y18" i="27"/>
  <c r="Y7" i="27"/>
  <c r="Y18" i="28"/>
  <c r="Y8" i="26"/>
  <c r="Y22" i="27"/>
  <c r="Y11" i="27"/>
  <c r="Y6" i="27"/>
  <c r="Y14" i="26"/>
  <c r="Y31" i="27"/>
  <c r="Y30" i="28"/>
  <c r="Y8" i="28"/>
  <c r="Y26" i="27"/>
  <c r="Y21" i="28"/>
  <c r="Y29" i="26"/>
  <c r="Y10" i="27"/>
  <c r="Y21" i="26"/>
  <c r="Y13" i="26"/>
  <c r="Y162" i="61"/>
  <c r="Y129" i="61"/>
  <c r="Y144" i="62"/>
  <c r="Y86" i="61"/>
  <c r="Y48" i="61"/>
  <c r="Y165" i="62"/>
  <c r="Y165" i="61"/>
  <c r="Y110" i="61"/>
  <c r="Y147" i="62"/>
  <c r="Y147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63" i="62"/>
  <c r="Y162" i="63"/>
  <c r="Y106" i="63"/>
  <c r="Y105" i="63" s="1"/>
  <c r="Y462" i="65"/>
  <c r="Y25" i="62"/>
  <c r="Y4" i="63"/>
  <c r="Y529" i="68"/>
  <c r="Y443" i="66"/>
  <c r="Y443" i="67"/>
  <c r="Y424" i="72"/>
  <c r="Y442" i="71"/>
  <c r="Y441" i="71" s="1"/>
  <c r="Y442" i="72"/>
  <c r="X13" i="27"/>
  <c r="Y114" i="6"/>
  <c r="X135" i="72"/>
  <c r="X139" i="72"/>
  <c r="X143" i="72"/>
  <c r="X169" i="71"/>
  <c r="Y316" i="71"/>
  <c r="X385" i="70"/>
  <c r="X45" i="6"/>
  <c r="X79" i="6"/>
  <c r="X115" i="6"/>
  <c r="Y135" i="72"/>
  <c r="Y139" i="72"/>
  <c r="X187" i="72"/>
  <c r="X134" i="71"/>
  <c r="X115" i="71"/>
  <c r="X369" i="71"/>
  <c r="Y45" i="6"/>
  <c r="Y79" i="6"/>
  <c r="X136" i="72"/>
  <c r="Y134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36" i="71"/>
  <c r="Y318" i="71"/>
  <c r="Y366" i="70"/>
  <c r="Y16" i="31"/>
  <c r="Y17" i="31" s="1"/>
  <c r="Y16" i="35"/>
  <c r="Y16" i="36"/>
  <c r="Y17" i="36" s="1"/>
  <c r="Y16" i="34"/>
  <c r="Y17" i="34" s="1"/>
  <c r="Y16" i="30"/>
  <c r="Y17" i="30" s="1"/>
  <c r="Y18" i="6"/>
  <c r="Y116" i="6"/>
  <c r="X137" i="72"/>
  <c r="Y279" i="71"/>
  <c r="X318" i="71"/>
  <c r="X297" i="71"/>
  <c r="X315" i="71" s="1"/>
  <c r="X19" i="6"/>
  <c r="X9" i="16" s="1"/>
  <c r="X104" i="6"/>
  <c r="X113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115" i="72"/>
  <c r="X298" i="72"/>
  <c r="X319" i="72"/>
  <c r="X319" i="71"/>
  <c r="X310" i="70"/>
  <c r="Y480" i="68"/>
  <c r="Y309" i="67"/>
  <c r="Y328" i="67" s="1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Y99" i="70"/>
  <c r="Y98" i="70" s="1"/>
  <c r="Y136" i="70" s="1"/>
  <c r="Y294" i="70"/>
  <c r="Y290" i="70" s="1"/>
  <c r="Y102" i="69"/>
  <c r="Y140" i="69" s="1"/>
  <c r="Y409" i="68"/>
  <c r="X140" i="67"/>
  <c r="X291" i="70"/>
  <c r="X290" i="70" s="1"/>
  <c r="X99" i="69"/>
  <c r="X98" i="69" s="1"/>
  <c r="X294" i="69"/>
  <c r="Y140" i="67"/>
  <c r="X193" i="67"/>
  <c r="Y117" i="65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41" i="65"/>
  <c r="X309" i="65"/>
  <c r="Y131" i="64"/>
  <c r="Y118" i="67"/>
  <c r="Y330" i="67"/>
  <c r="Y138" i="66"/>
  <c r="Y329" i="66"/>
  <c r="Y333" i="66"/>
  <c r="Y141" i="65"/>
  <c r="X330" i="65"/>
  <c r="Y330" i="65"/>
  <c r="Y335" i="65"/>
  <c r="X329" i="65"/>
  <c r="X333" i="65"/>
  <c r="X132" i="64"/>
  <c r="X347" i="64"/>
  <c r="X368" i="64" s="1"/>
  <c r="Y333" i="65"/>
  <c r="Y153" i="64"/>
  <c r="Y157" i="64"/>
  <c r="Y372" i="64"/>
  <c r="Y376" i="64"/>
  <c r="Y380" i="64"/>
  <c r="X344" i="64"/>
  <c r="X407" i="64"/>
  <c r="X7" i="58"/>
  <c r="X3" i="58" s="1"/>
  <c r="X411" i="64"/>
  <c r="X410" i="64" s="1"/>
  <c r="Y62" i="55"/>
  <c r="Y63" i="56"/>
  <c r="Y161" i="55"/>
  <c r="Y161" i="56" s="1"/>
  <c r="Y162" i="56"/>
  <c r="X24" i="54"/>
  <c r="X24" i="56" s="1"/>
  <c r="X25" i="56"/>
  <c r="X62" i="57"/>
  <c r="X124" i="57"/>
  <c r="Y24" i="59"/>
  <c r="X43" i="59"/>
  <c r="X124" i="60"/>
  <c r="Y105" i="59"/>
  <c r="X124" i="59"/>
  <c r="X161" i="59"/>
  <c r="Y105" i="58"/>
  <c r="X106" i="59"/>
  <c r="X105" i="59" s="1"/>
  <c r="Y143" i="59"/>
  <c r="X24" i="58"/>
  <c r="Y146" i="56"/>
  <c r="Y143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Y109" i="49"/>
  <c r="Y105" i="49" s="1"/>
  <c r="Y62" i="49"/>
  <c r="X138" i="29"/>
  <c r="X3" i="49"/>
  <c r="X105" i="49"/>
  <c r="Y9" i="27"/>
  <c r="Y11" i="26"/>
  <c r="Y27" i="28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6" i="46"/>
  <c r="X25" i="44"/>
  <c r="X24" i="44" s="1"/>
  <c r="X24" i="46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Y143" i="44"/>
  <c r="Y16" i="33"/>
  <c r="Y17" i="33" s="1"/>
  <c r="Y138" i="29"/>
  <c r="Y6" i="29"/>
  <c r="Y115" i="29"/>
  <c r="Y128" i="29" s="1"/>
  <c r="Y25" i="27"/>
  <c r="Y17" i="13"/>
  <c r="Y17" i="16" s="1"/>
  <c r="Y21" i="13"/>
  <c r="Y21" i="10"/>
  <c r="Y25" i="13"/>
  <c r="Y25" i="10"/>
  <c r="Y129" i="48"/>
  <c r="Y44" i="46"/>
  <c r="Y48" i="46"/>
  <c r="Y140" i="29"/>
  <c r="X111" i="29"/>
  <c r="X124" i="29" s="1"/>
  <c r="X117" i="29"/>
  <c r="X130" i="29" s="1"/>
  <c r="X13" i="26"/>
  <c r="Y145" i="46"/>
  <c r="Y144" i="45"/>
  <c r="Y111" i="29"/>
  <c r="Y124" i="29" s="1"/>
  <c r="Y117" i="29"/>
  <c r="Y130" i="29" s="1"/>
  <c r="Y5" i="27"/>
  <c r="Y7" i="26"/>
  <c r="Y22" i="26"/>
  <c r="Y26" i="26"/>
  <c r="Y45" i="46"/>
  <c r="X125" i="45"/>
  <c r="X127" i="46"/>
  <c r="Y18" i="36"/>
  <c r="X18" i="34"/>
  <c r="Y18" i="30"/>
  <c r="X112" i="29"/>
  <c r="X125" i="29" s="1"/>
  <c r="X118" i="29"/>
  <c r="X131" i="29" s="1"/>
  <c r="X7" i="28"/>
  <c r="Y21" i="27"/>
  <c r="Y25" i="45"/>
  <c r="Y43" i="45"/>
  <c r="Y43" i="46" s="1"/>
  <c r="X164" i="45"/>
  <c r="X165" i="46"/>
  <c r="X43" i="44"/>
  <c r="X43" i="46" s="1"/>
  <c r="X161" i="44"/>
  <c r="X3" i="37"/>
  <c r="Y18" i="35"/>
  <c r="Y18" i="34"/>
  <c r="X18" i="33"/>
  <c r="Y18" i="31"/>
  <c r="X18" i="30"/>
  <c r="Y112" i="29"/>
  <c r="Y125" i="29" s="1"/>
  <c r="Y118" i="29"/>
  <c r="Y31" i="26"/>
  <c r="Y128" i="46"/>
  <c r="X81" i="44"/>
  <c r="X81" i="46" s="1"/>
  <c r="X16" i="37"/>
  <c r="X17" i="37" s="1"/>
  <c r="X5" i="36"/>
  <c r="X3" i="36" s="1"/>
  <c r="X16" i="36"/>
  <c r="X17" i="36" s="1"/>
  <c r="X18" i="32"/>
  <c r="Y135" i="29"/>
  <c r="X5" i="29"/>
  <c r="X17" i="29"/>
  <c r="X10" i="29"/>
  <c r="X22" i="29"/>
  <c r="X109" i="29"/>
  <c r="X122" i="29" s="1"/>
  <c r="Y14" i="27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30" i="16"/>
  <c r="Y20" i="29"/>
  <c r="Y7" i="29" s="1"/>
  <c r="Y24" i="29"/>
  <c r="Y12" i="26"/>
  <c r="Y19" i="26"/>
  <c r="Y32" i="26"/>
  <c r="X14" i="21"/>
  <c r="X27" i="20"/>
  <c r="X28" i="24"/>
  <c r="X28" i="21"/>
  <c r="X32" i="24"/>
  <c r="X32" i="21"/>
  <c r="Y30" i="23"/>
  <c r="Y30" i="26" s="1"/>
  <c r="Y27" i="19"/>
  <c r="Y27" i="23" s="1"/>
  <c r="Y27" i="26" s="1"/>
  <c r="Y4" i="11"/>
  <c r="Y17" i="11"/>
  <c r="Y17" i="14" s="1"/>
  <c r="Y18" i="14"/>
  <c r="Y17" i="8"/>
  <c r="Y17" i="12" s="1"/>
  <c r="Y29" i="12"/>
  <c r="Y29" i="14"/>
  <c r="X110" i="29"/>
  <c r="X123" i="29" s="1"/>
  <c r="Y20" i="26"/>
  <c r="Y22" i="21"/>
  <c r="Y27" i="20"/>
  <c r="Y28" i="24"/>
  <c r="Y28" i="27" s="1"/>
  <c r="Y28" i="21"/>
  <c r="Y32" i="24"/>
  <c r="Y32" i="27" s="1"/>
  <c r="Y32" i="21"/>
  <c r="X17" i="19"/>
  <c r="X18" i="23"/>
  <c r="Y15" i="14"/>
  <c r="Y15" i="17" s="1"/>
  <c r="Y16" i="17"/>
  <c r="Y4" i="9"/>
  <c r="Y5" i="13"/>
  <c r="Y5" i="10"/>
  <c r="Y9" i="13"/>
  <c r="Y9" i="10"/>
  <c r="Y13" i="13"/>
  <c r="Y13" i="16" s="1"/>
  <c r="Y13" i="10"/>
  <c r="Y110" i="29"/>
  <c r="Y123" i="29" s="1"/>
  <c r="X20" i="24"/>
  <c r="X20" i="27" s="1"/>
  <c r="X20" i="21"/>
  <c r="X24" i="24"/>
  <c r="X24" i="21"/>
  <c r="Y17" i="19"/>
  <c r="Y18" i="23"/>
  <c r="Y18" i="26" s="1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18" i="16"/>
  <c r="Y15" i="26"/>
  <c r="Y18" i="21"/>
  <c r="Y15" i="20"/>
  <c r="Y15" i="21" s="1"/>
  <c r="Y16" i="24"/>
  <c r="Y16" i="21"/>
  <c r="X6" i="23"/>
  <c r="X4" i="19"/>
  <c r="X14" i="26"/>
  <c r="Y23" i="10"/>
  <c r="X5" i="25"/>
  <c r="Y16" i="26"/>
  <c r="Y23" i="26"/>
  <c r="X8" i="24"/>
  <c r="X8" i="21"/>
  <c r="X12" i="24"/>
  <c r="X12" i="21"/>
  <c r="Y4" i="7"/>
  <c r="Y3" i="7" s="1"/>
  <c r="Y16" i="13" s="1"/>
  <c r="Y14" i="7"/>
  <c r="Y14" i="13" s="1"/>
  <c r="Y5" i="12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21" i="14"/>
  <c r="Y31" i="10"/>
  <c r="Y29" i="13"/>
  <c r="Y29" i="16" s="1"/>
  <c r="Y29" i="10"/>
  <c r="Y27" i="7"/>
  <c r="Y27" i="13" s="1"/>
  <c r="X7" i="10"/>
  <c r="X11" i="10"/>
  <c r="X19" i="10"/>
  <c r="X23" i="10"/>
  <c r="X31" i="10"/>
  <c r="X17" i="9"/>
  <c r="X3" i="9" s="1"/>
  <c r="X27" i="8"/>
  <c r="X27" i="12" s="1"/>
  <c r="X17" i="7"/>
  <c r="X17" i="12" s="1"/>
  <c r="X28" i="25"/>
  <c r="X18" i="24"/>
  <c r="X16" i="23"/>
  <c r="X28" i="23"/>
  <c r="X5" i="12"/>
  <c r="X14" i="7"/>
  <c r="Y5" i="14"/>
  <c r="Y8" i="10"/>
  <c r="Y12" i="10"/>
  <c r="Y16" i="10"/>
  <c r="Y20" i="10"/>
  <c r="Y24" i="10"/>
  <c r="Y28" i="10"/>
  <c r="Y32" i="10"/>
  <c r="Y4" i="8"/>
  <c r="Y28" i="13"/>
  <c r="Y18" i="12"/>
  <c r="X7" i="14"/>
  <c r="X19" i="14"/>
  <c r="X5" i="13"/>
  <c r="X328" i="66" l="1"/>
  <c r="X133" i="72"/>
  <c r="Y553" i="68"/>
  <c r="Y29" i="17"/>
  <c r="Y13" i="15"/>
  <c r="Y23" i="15"/>
  <c r="Y19" i="15"/>
  <c r="Y18" i="17"/>
  <c r="Y17" i="17"/>
  <c r="Y17" i="23"/>
  <c r="Y17" i="26" s="1"/>
  <c r="X27" i="17"/>
  <c r="X290" i="69"/>
  <c r="X366" i="69"/>
  <c r="Y152" i="64"/>
  <c r="Y143" i="29"/>
  <c r="X480" i="68"/>
  <c r="X193" i="65"/>
  <c r="Y125" i="62"/>
  <c r="Y462" i="67"/>
  <c r="X136" i="65"/>
  <c r="Y81" i="56"/>
  <c r="X3" i="22"/>
  <c r="X28" i="6"/>
  <c r="X4" i="27"/>
  <c r="Y424" i="69"/>
  <c r="X9" i="15"/>
  <c r="X7" i="16"/>
  <c r="X32" i="26"/>
  <c r="X28" i="27"/>
  <c r="X5" i="15"/>
  <c r="X28" i="26"/>
  <c r="X5" i="16"/>
  <c r="X328" i="65"/>
  <c r="X25" i="15"/>
  <c r="Y129" i="52"/>
  <c r="X8" i="28"/>
  <c r="Y6" i="17"/>
  <c r="Y62" i="56"/>
  <c r="X86" i="61"/>
  <c r="X29" i="28"/>
  <c r="X168" i="6"/>
  <c r="Y19" i="17"/>
  <c r="Y25" i="61"/>
  <c r="X26" i="26"/>
  <c r="X21" i="15"/>
  <c r="X144" i="46"/>
  <c r="X31" i="26"/>
  <c r="Y290" i="69"/>
  <c r="Y328" i="69" s="1"/>
  <c r="Y25" i="56"/>
  <c r="Y82" i="56"/>
  <c r="Y160" i="6"/>
  <c r="X133" i="71"/>
  <c r="Y155" i="6"/>
  <c r="X4" i="16"/>
  <c r="Y136" i="66"/>
  <c r="Y169" i="6"/>
  <c r="X27" i="28"/>
  <c r="Y167" i="6"/>
  <c r="Y17" i="25"/>
  <c r="Y17" i="28" s="1"/>
  <c r="Y131" i="29"/>
  <c r="Y161" i="6"/>
  <c r="Y153" i="6"/>
  <c r="X152" i="6"/>
  <c r="X155" i="6"/>
  <c r="Y424" i="65"/>
  <c r="X11" i="15"/>
  <c r="Y328" i="65"/>
  <c r="Y63" i="61"/>
  <c r="X105" i="46"/>
  <c r="X11" i="26"/>
  <c r="Y6" i="15"/>
  <c r="Y43" i="56"/>
  <c r="X19" i="17"/>
  <c r="X25" i="16"/>
  <c r="X24" i="26"/>
  <c r="Y28" i="15"/>
  <c r="Y25" i="16"/>
  <c r="X29" i="61"/>
  <c r="Y137" i="66"/>
  <c r="X119" i="6"/>
  <c r="X7" i="17"/>
  <c r="X21" i="16"/>
  <c r="X20" i="26"/>
  <c r="Y6" i="16"/>
  <c r="Y12" i="15"/>
  <c r="X8" i="61"/>
  <c r="Y368" i="64"/>
  <c r="X27" i="26"/>
  <c r="Y10" i="15"/>
  <c r="X4" i="28"/>
  <c r="Y17" i="21"/>
  <c r="X5" i="28"/>
  <c r="X12" i="29"/>
  <c r="Y21" i="16"/>
  <c r="X143" i="56"/>
  <c r="Y167" i="68"/>
  <c r="X122" i="6"/>
  <c r="Y145" i="6"/>
  <c r="Y7" i="17"/>
  <c r="Y215" i="64"/>
  <c r="X3" i="11"/>
  <c r="Y29" i="15"/>
  <c r="X7" i="26"/>
  <c r="Y8" i="51"/>
  <c r="Y128" i="6"/>
  <c r="X22" i="26"/>
  <c r="X14" i="27"/>
  <c r="Y30" i="15"/>
  <c r="X4" i="12"/>
  <c r="X4" i="15" s="1"/>
  <c r="Y10" i="16"/>
  <c r="Y20" i="15"/>
  <c r="Y9" i="16"/>
  <c r="X18" i="26"/>
  <c r="X10" i="27"/>
  <c r="X32" i="27"/>
  <c r="Y32" i="16"/>
  <c r="X19" i="28"/>
  <c r="X137" i="65"/>
  <c r="X11" i="27"/>
  <c r="Y29" i="52"/>
  <c r="Y131" i="6"/>
  <c r="Y25" i="15"/>
  <c r="X17" i="23"/>
  <c r="X17" i="26" s="1"/>
  <c r="Y22" i="16"/>
  <c r="X137" i="66"/>
  <c r="X409" i="68"/>
  <c r="X7" i="27"/>
  <c r="Y129" i="6"/>
  <c r="Y48" i="52"/>
  <c r="Y255" i="66" s="1"/>
  <c r="Y254" i="66" s="1"/>
  <c r="Y7" i="16"/>
  <c r="Y9" i="15"/>
  <c r="X10" i="26"/>
  <c r="X21" i="28"/>
  <c r="X12" i="27"/>
  <c r="X154" i="6"/>
  <c r="Y135" i="6"/>
  <c r="Y147" i="52"/>
  <c r="Y11" i="16"/>
  <c r="X3" i="20"/>
  <c r="X4" i="14"/>
  <c r="X6" i="27"/>
  <c r="Y12" i="16"/>
  <c r="X28" i="28"/>
  <c r="X4" i="21"/>
  <c r="Y17" i="15"/>
  <c r="X25" i="26"/>
  <c r="X23" i="26"/>
  <c r="Y315" i="71"/>
  <c r="Y28" i="16"/>
  <c r="X17" i="15"/>
  <c r="Y27" i="16"/>
  <c r="Y5" i="15"/>
  <c r="Y20" i="17"/>
  <c r="X29" i="15"/>
  <c r="X6" i="26"/>
  <c r="Y7" i="15"/>
  <c r="Y31" i="15"/>
  <c r="Y28" i="17"/>
  <c r="X4" i="10"/>
  <c r="X12" i="26"/>
  <c r="X19" i="26"/>
  <c r="Y24" i="15"/>
  <c r="X29" i="26"/>
  <c r="Y26" i="15"/>
  <c r="X21" i="26"/>
  <c r="X62" i="44"/>
  <c r="X62" i="46" s="1"/>
  <c r="Y110" i="52"/>
  <c r="Y109" i="52" s="1"/>
  <c r="Y136" i="65"/>
  <c r="X162" i="6"/>
  <c r="X147" i="62"/>
  <c r="X427" i="71" s="1"/>
  <c r="X426" i="71" s="1"/>
  <c r="X9" i="27"/>
  <c r="Y110" i="51"/>
  <c r="X18" i="27"/>
  <c r="Y32" i="15"/>
  <c r="Y5" i="16"/>
  <c r="X406" i="64"/>
  <c r="Y18" i="15"/>
  <c r="Y8" i="15"/>
  <c r="X3" i="7"/>
  <c r="Y11" i="15"/>
  <c r="Y8" i="16"/>
  <c r="X5" i="26"/>
  <c r="Y329" i="65"/>
  <c r="Y5" i="17"/>
  <c r="X27" i="15"/>
  <c r="X13" i="15"/>
  <c r="Y21" i="17"/>
  <c r="Y14" i="16"/>
  <c r="Y8" i="17"/>
  <c r="X8" i="27"/>
  <c r="X11" i="16"/>
  <c r="X30" i="27"/>
  <c r="Y26" i="16"/>
  <c r="X24" i="27"/>
  <c r="X8" i="26"/>
  <c r="X31" i="27"/>
  <c r="X29" i="27"/>
  <c r="Y17" i="35"/>
  <c r="X43" i="56"/>
  <c r="Y137" i="65"/>
  <c r="X137" i="70"/>
  <c r="X48" i="61"/>
  <c r="X25" i="27"/>
  <c r="Y165" i="51"/>
  <c r="Y142" i="6"/>
  <c r="X156" i="6"/>
  <c r="X16" i="29"/>
  <c r="X31" i="15"/>
  <c r="X19" i="16"/>
  <c r="X128" i="29"/>
  <c r="X30" i="26"/>
  <c r="Y158" i="6"/>
  <c r="X67" i="61"/>
  <c r="X66" i="61" s="1"/>
  <c r="X67" i="62"/>
  <c r="X447" i="67" s="1"/>
  <c r="X446" i="67" s="1"/>
  <c r="X165" i="62"/>
  <c r="X21" i="27"/>
  <c r="Y152" i="6"/>
  <c r="Y8" i="52"/>
  <c r="Y67" i="52"/>
  <c r="Y147" i="51"/>
  <c r="Y24" i="16"/>
  <c r="Y20" i="6"/>
  <c r="X130" i="6"/>
  <c r="X242" i="72"/>
  <c r="X260" i="72"/>
  <c r="X224" i="71"/>
  <c r="X162" i="53"/>
  <c r="X144" i="52"/>
  <c r="X4" i="51"/>
  <c r="Y166" i="6"/>
  <c r="Y154" i="6"/>
  <c r="X442" i="72"/>
  <c r="X406" i="72"/>
  <c r="X424" i="72"/>
  <c r="X441" i="71"/>
  <c r="X424" i="71"/>
  <c r="X406" i="71"/>
  <c r="X442" i="71"/>
  <c r="X462" i="70"/>
  <c r="X162" i="63"/>
  <c r="X144" i="63"/>
  <c r="X144" i="62"/>
  <c r="X162" i="62"/>
  <c r="X162" i="61"/>
  <c r="X144" i="61"/>
  <c r="X82" i="61"/>
  <c r="Y242" i="72"/>
  <c r="Y224" i="72"/>
  <c r="Y260" i="72"/>
  <c r="Y242" i="71"/>
  <c r="Y224" i="71"/>
  <c r="Y260" i="71"/>
  <c r="Y232" i="70"/>
  <c r="Y270" i="69"/>
  <c r="Y270" i="67"/>
  <c r="Y270" i="65"/>
  <c r="Y279" i="64"/>
  <c r="Y162" i="53"/>
  <c r="Y161" i="53" s="1"/>
  <c r="Y144" i="53"/>
  <c r="Y162" i="52"/>
  <c r="Y144" i="52"/>
  <c r="Y125" i="52"/>
  <c r="Y106" i="52"/>
  <c r="Y63" i="52"/>
  <c r="Y4" i="52"/>
  <c r="Y162" i="51"/>
  <c r="Y144" i="51"/>
  <c r="Y44" i="51"/>
  <c r="Y25" i="51"/>
  <c r="X23" i="15"/>
  <c r="X7" i="15"/>
  <c r="X129" i="62"/>
  <c r="X128" i="62" s="1"/>
  <c r="X159" i="6"/>
  <c r="X20" i="6"/>
  <c r="X110" i="61"/>
  <c r="X109" i="61" s="1"/>
  <c r="X129" i="61"/>
  <c r="X128" i="61" s="1"/>
  <c r="X23" i="27"/>
  <c r="X6" i="28"/>
  <c r="X153" i="6"/>
  <c r="Y86" i="52"/>
  <c r="Y29" i="51"/>
  <c r="Y236" i="65" s="1"/>
  <c r="Y235" i="65" s="1"/>
  <c r="Y165" i="52"/>
  <c r="Y30" i="17"/>
  <c r="Y19" i="16"/>
  <c r="Y137" i="6"/>
  <c r="X19" i="15"/>
  <c r="X27" i="16"/>
  <c r="X31" i="16"/>
  <c r="X161" i="6"/>
  <c r="X147" i="61"/>
  <c r="X409" i="71" s="1"/>
  <c r="X408" i="71" s="1"/>
  <c r="X48" i="62"/>
  <c r="X47" i="62" s="1"/>
  <c r="X8" i="62"/>
  <c r="X7" i="62" s="1"/>
  <c r="X165" i="61"/>
  <c r="X409" i="72" s="1"/>
  <c r="X408" i="72" s="1"/>
  <c r="X405" i="72" s="1"/>
  <c r="X9" i="26"/>
  <c r="X18" i="28"/>
  <c r="Y156" i="6"/>
  <c r="Y67" i="51"/>
  <c r="Y66" i="51" s="1"/>
  <c r="Y86" i="51"/>
  <c r="Y85" i="51" s="1"/>
  <c r="Y48" i="51"/>
  <c r="Y47" i="51" s="1"/>
  <c r="Y20" i="16"/>
  <c r="Y23" i="16"/>
  <c r="Y136" i="6"/>
  <c r="X4" i="17"/>
  <c r="X23" i="16"/>
  <c r="X13" i="16"/>
  <c r="X20" i="28"/>
  <c r="Y162" i="6"/>
  <c r="X86" i="62"/>
  <c r="X29" i="62"/>
  <c r="X110" i="62"/>
  <c r="X5" i="27"/>
  <c r="X30" i="28"/>
  <c r="Y132" i="6"/>
  <c r="Y22" i="15"/>
  <c r="Y31" i="16"/>
  <c r="Y130" i="6"/>
  <c r="Y138" i="6"/>
  <c r="Y142" i="68"/>
  <c r="Y166" i="68" s="1"/>
  <c r="X143" i="46"/>
  <c r="Y44" i="56"/>
  <c r="Y18" i="32"/>
  <c r="Y98" i="69"/>
  <c r="Y125" i="61"/>
  <c r="X117" i="69"/>
  <c r="X136" i="69" s="1"/>
  <c r="Y142" i="29"/>
  <c r="X136" i="70"/>
  <c r="Y115" i="71"/>
  <c r="Y14" i="12"/>
  <c r="Y14" i="15" s="1"/>
  <c r="Y137" i="29"/>
  <c r="Y18" i="37"/>
  <c r="X491" i="64"/>
  <c r="Y461" i="67"/>
  <c r="Y443" i="65"/>
  <c r="Y106" i="62"/>
  <c r="Y105" i="44"/>
  <c r="Y105" i="46" s="1"/>
  <c r="Y106" i="46"/>
  <c r="X3" i="25"/>
  <c r="X18" i="31"/>
  <c r="Y16" i="12"/>
  <c r="Y16" i="15" s="1"/>
  <c r="X3" i="56"/>
  <c r="X332" i="69"/>
  <c r="Y3" i="55"/>
  <c r="Y4" i="56"/>
  <c r="X18" i="36"/>
  <c r="X18" i="37"/>
  <c r="Y4" i="62"/>
  <c r="Y365" i="64"/>
  <c r="Y343" i="64"/>
  <c r="Y364" i="64" s="1"/>
  <c r="Y127" i="29"/>
  <c r="X124" i="55"/>
  <c r="X124" i="56" s="1"/>
  <c r="Y82" i="63"/>
  <c r="Y81" i="63" s="1"/>
  <c r="X17" i="25"/>
  <c r="X17" i="28" s="1"/>
  <c r="X18" i="35"/>
  <c r="Y162" i="46"/>
  <c r="X512" i="64"/>
  <c r="X511" i="64" s="1"/>
  <c r="Y443" i="70"/>
  <c r="Y576" i="68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164" i="62"/>
  <c r="X427" i="72"/>
  <c r="X426" i="72" s="1"/>
  <c r="X423" i="72" s="1"/>
  <c r="X129" i="6"/>
  <c r="Y7" i="52"/>
  <c r="Y283" i="64"/>
  <c r="Y282" i="64" s="1"/>
  <c r="Y441" i="72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428" i="65"/>
  <c r="X427" i="65" s="1"/>
  <c r="X117" i="67"/>
  <c r="X136" i="67" s="1"/>
  <c r="X137" i="67"/>
  <c r="X297" i="72"/>
  <c r="X315" i="72" s="1"/>
  <c r="X316" i="72"/>
  <c r="Y328" i="70"/>
  <c r="X143" i="6"/>
  <c r="X167" i="6"/>
  <c r="Y332" i="70"/>
  <c r="X125" i="63"/>
  <c r="X124" i="63" s="1"/>
  <c r="X164" i="61"/>
  <c r="X161" i="61" s="1"/>
  <c r="X135" i="6"/>
  <c r="Y28" i="52"/>
  <c r="Y255" i="65"/>
  <c r="Y254" i="65" s="1"/>
  <c r="Y146" i="51"/>
  <c r="Y227" i="71"/>
  <c r="Y226" i="71" s="1"/>
  <c r="Y82" i="61"/>
  <c r="X3" i="8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106" i="62"/>
  <c r="Y287" i="68"/>
  <c r="Y66" i="52"/>
  <c r="Y255" i="67"/>
  <c r="Y254" i="67" s="1"/>
  <c r="Y146" i="52"/>
  <c r="Y245" i="71"/>
  <c r="Y244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Y3" i="63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106" i="51"/>
  <c r="X48" i="51"/>
  <c r="X165" i="52"/>
  <c r="X110" i="52"/>
  <c r="X63" i="52"/>
  <c r="X63" i="51"/>
  <c r="X147" i="52"/>
  <c r="X67" i="52"/>
  <c r="X29" i="52"/>
  <c r="X8" i="52"/>
  <c r="X67" i="51"/>
  <c r="X29" i="51"/>
  <c r="X8" i="51"/>
  <c r="X162" i="52"/>
  <c r="X129" i="52"/>
  <c r="X44" i="52"/>
  <c r="X48" i="52"/>
  <c r="X86" i="51"/>
  <c r="X144" i="53"/>
  <c r="X144" i="51"/>
  <c r="X44" i="51"/>
  <c r="X86" i="52"/>
  <c r="X106" i="52"/>
  <c r="X251" i="65"/>
  <c r="X270" i="67"/>
  <c r="X242" i="71"/>
  <c r="X224" i="72"/>
  <c r="X251" i="69"/>
  <c r="X260" i="71"/>
  <c r="X146" i="6"/>
  <c r="X170" i="6"/>
  <c r="X144" i="6"/>
  <c r="Y109" i="51"/>
  <c r="Y236" i="69"/>
  <c r="Y235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7" i="70"/>
  <c r="X142" i="6"/>
  <c r="X166" i="6"/>
  <c r="Y111" i="6"/>
  <c r="Y78" i="6"/>
  <c r="X4" i="62"/>
  <c r="X143" i="63"/>
  <c r="X447" i="66"/>
  <c r="X446" i="66" s="1"/>
  <c r="X85" i="62"/>
  <c r="X557" i="68"/>
  <c r="X556" i="68" s="1"/>
  <c r="X109" i="62"/>
  <c r="X447" i="69"/>
  <c r="X446" i="69" s="1"/>
  <c r="X47" i="61"/>
  <c r="X428" i="66"/>
  <c r="X427" i="66" s="1"/>
  <c r="X85" i="61"/>
  <c r="X533" i="68"/>
  <c r="X532" i="68" s="1"/>
  <c r="Y7" i="51"/>
  <c r="Y262" i="64"/>
  <c r="Y261" i="64" s="1"/>
  <c r="Y63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98" i="66"/>
  <c r="X309" i="70"/>
  <c r="X328" i="70" s="1"/>
  <c r="X329" i="70"/>
  <c r="X328" i="67"/>
  <c r="Y146" i="6"/>
  <c r="Y170" i="6"/>
  <c r="X44" i="6"/>
  <c r="X97" i="6"/>
  <c r="X424" i="70"/>
  <c r="Y128" i="52"/>
  <c r="Y255" i="70"/>
  <c r="Y254" i="70" s="1"/>
  <c r="Y85" i="52"/>
  <c r="Y315" i="68"/>
  <c r="Y314" i="68" s="1"/>
  <c r="Y164" i="52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28" i="62"/>
  <c r="X447" i="65"/>
  <c r="X446" i="65" s="1"/>
  <c r="X136" i="6"/>
  <c r="Y236" i="67"/>
  <c r="Y235" i="67" s="1"/>
  <c r="Y164" i="51"/>
  <c r="Y161" i="51" s="1"/>
  <c r="Y227" i="72"/>
  <c r="Y226" i="72" s="1"/>
  <c r="Y443" i="69"/>
  <c r="Y47" i="62"/>
  <c r="Y447" i="66"/>
  <c r="Y446" i="66" s="1"/>
  <c r="Y442" i="66" s="1"/>
  <c r="Y85" i="62"/>
  <c r="Y557" i="68"/>
  <c r="Y556" i="68" s="1"/>
  <c r="Y552" i="68" s="1"/>
  <c r="Y7" i="62"/>
  <c r="Y495" i="64"/>
  <c r="Y494" i="64" s="1"/>
  <c r="Y128" i="62"/>
  <c r="Y124" i="62" s="1"/>
  <c r="Y447" i="70"/>
  <c r="Y446" i="70" s="1"/>
  <c r="Y109" i="61"/>
  <c r="Y428" i="69"/>
  <c r="Y427" i="69" s="1"/>
  <c r="Y423" i="69" s="1"/>
  <c r="Y241" i="71" l="1"/>
  <c r="Y442" i="70"/>
  <c r="X428" i="70"/>
  <c r="X427" i="70" s="1"/>
  <c r="Y28" i="51"/>
  <c r="Y223" i="72"/>
  <c r="Y251" i="70"/>
  <c r="X462" i="67"/>
  <c r="X232" i="70"/>
  <c r="X424" i="66"/>
  <c r="X423" i="66" s="1"/>
  <c r="Y106" i="51"/>
  <c r="Y105" i="51" s="1"/>
  <c r="Y63" i="53"/>
  <c r="Y62" i="53" s="1"/>
  <c r="X146" i="62"/>
  <c r="X143" i="62" s="1"/>
  <c r="Y232" i="65"/>
  <c r="Y231" i="65" s="1"/>
  <c r="Y259" i="72"/>
  <c r="X63" i="63"/>
  <c r="Y311" i="68"/>
  <c r="Y310" i="68" s="1"/>
  <c r="X461" i="67"/>
  <c r="X63" i="61"/>
  <c r="Y258" i="64"/>
  <c r="Y161" i="52"/>
  <c r="Y270" i="70"/>
  <c r="Y269" i="70" s="1"/>
  <c r="X447" i="70"/>
  <c r="X446" i="70" s="1"/>
  <c r="Y25" i="53"/>
  <c r="Y24" i="53" s="1"/>
  <c r="Y259" i="71"/>
  <c r="Y25" i="52"/>
  <c r="Y24" i="52" s="1"/>
  <c r="X125" i="51"/>
  <c r="X44" i="61"/>
  <c r="X43" i="61" s="1"/>
  <c r="X443" i="69"/>
  <c r="X442" i="69" s="1"/>
  <c r="X470" i="64"/>
  <c r="X469" i="64" s="1"/>
  <c r="X462" i="66"/>
  <c r="X461" i="66" s="1"/>
  <c r="Y125" i="51"/>
  <c r="Y82" i="53"/>
  <c r="Y81" i="53" s="1"/>
  <c r="X106" i="61"/>
  <c r="X105" i="61" s="1"/>
  <c r="X443" i="67"/>
  <c r="X442" i="67" s="1"/>
  <c r="X577" i="68"/>
  <c r="X576" i="68" s="1"/>
  <c r="X424" i="69"/>
  <c r="X441" i="72"/>
  <c r="X443" i="65"/>
  <c r="X442" i="65" s="1"/>
  <c r="Y143" i="53"/>
  <c r="X405" i="71"/>
  <c r="X4" i="61"/>
  <c r="X3" i="61" s="1"/>
  <c r="X423" i="71"/>
  <c r="Y232" i="66"/>
  <c r="X82" i="62"/>
  <c r="X81" i="62" s="1"/>
  <c r="Y223" i="71"/>
  <c r="X443" i="70"/>
  <c r="Y250" i="70"/>
  <c r="Y251" i="67"/>
  <c r="Y250" i="67" s="1"/>
  <c r="X428" i="67"/>
  <c r="X427" i="67" s="1"/>
  <c r="Y269" i="69"/>
  <c r="Y82" i="51"/>
  <c r="Y81" i="51" s="1"/>
  <c r="Y62" i="52"/>
  <c r="Y278" i="64"/>
  <c r="X146" i="61"/>
  <c r="X143" i="61" s="1"/>
  <c r="Y143" i="51"/>
  <c r="Y291" i="68"/>
  <c r="Y290" i="68" s="1"/>
  <c r="Y286" i="68" s="1"/>
  <c r="Y47" i="52"/>
  <c r="Y269" i="67"/>
  <c r="Y3" i="62"/>
  <c r="Y62" i="61"/>
  <c r="X66" i="62"/>
  <c r="Y124" i="52"/>
  <c r="X259" i="72"/>
  <c r="Y469" i="64"/>
  <c r="X428" i="69"/>
  <c r="X427" i="69" s="1"/>
  <c r="Y255" i="69"/>
  <c r="Y254" i="69" s="1"/>
  <c r="X161" i="62"/>
  <c r="X495" i="64"/>
  <c r="X494" i="64" s="1"/>
  <c r="X490" i="64" s="1"/>
  <c r="Y442" i="65"/>
  <c r="Y269" i="65"/>
  <c r="X461" i="70"/>
  <c r="Y236" i="66"/>
  <c r="Y235" i="66" s="1"/>
  <c r="X259" i="71"/>
  <c r="Y143" i="52"/>
  <c r="X62" i="63"/>
  <c r="Y82" i="52"/>
  <c r="Y81" i="52" s="1"/>
  <c r="Y44" i="53"/>
  <c r="Y43" i="53" s="1"/>
  <c r="Y251" i="65"/>
  <c r="Y250" i="65" s="1"/>
  <c r="Y270" i="66"/>
  <c r="Y269" i="66" s="1"/>
  <c r="X125" i="62"/>
  <c r="X124" i="62" s="1"/>
  <c r="Y136" i="69"/>
  <c r="Y15" i="12"/>
  <c r="Y15" i="15" s="1"/>
  <c r="Y232" i="67"/>
  <c r="Y231" i="67" s="1"/>
  <c r="X106" i="63"/>
  <c r="X105" i="63" s="1"/>
  <c r="Y423" i="66"/>
  <c r="X25" i="61"/>
  <c r="X24" i="61" s="1"/>
  <c r="X44" i="62"/>
  <c r="X43" i="62" s="1"/>
  <c r="Y124" i="61"/>
  <c r="X4" i="63"/>
  <c r="X3" i="63" s="1"/>
  <c r="X443" i="66"/>
  <c r="X442" i="66" s="1"/>
  <c r="Y105" i="62"/>
  <c r="Y106" i="53"/>
  <c r="Y105" i="53" s="1"/>
  <c r="Y251" i="69"/>
  <c r="X63" i="62"/>
  <c r="X3" i="29"/>
  <c r="X25" i="63"/>
  <c r="X24" i="63" s="1"/>
  <c r="X423" i="70"/>
  <c r="X161" i="63"/>
  <c r="X529" i="68"/>
  <c r="X528" i="68" s="1"/>
  <c r="Y44" i="52"/>
  <c r="Y442" i="69"/>
  <c r="Y423" i="70"/>
  <c r="X424" i="65"/>
  <c r="X423" i="65" s="1"/>
  <c r="X462" i="65"/>
  <c r="X461" i="65" s="1"/>
  <c r="X553" i="68"/>
  <c r="X552" i="68" s="1"/>
  <c r="Y105" i="52"/>
  <c r="Y4" i="51"/>
  <c r="Y3" i="51" s="1"/>
  <c r="Y125" i="53"/>
  <c r="Y124" i="53" s="1"/>
  <c r="Y335" i="68"/>
  <c r="Y334" i="68" s="1"/>
  <c r="Y232" i="69"/>
  <c r="Y231" i="69" s="1"/>
  <c r="X125" i="61"/>
  <c r="X124" i="61" s="1"/>
  <c r="X25" i="62"/>
  <c r="X24" i="62" s="1"/>
  <c r="X462" i="69"/>
  <c r="X461" i="69" s="1"/>
  <c r="Y4" i="53"/>
  <c r="Y3" i="53" s="1"/>
  <c r="Y300" i="64"/>
  <c r="Y299" i="64" s="1"/>
  <c r="Y251" i="66"/>
  <c r="Y250" i="66" s="1"/>
  <c r="X44" i="63"/>
  <c r="X43" i="63" s="1"/>
  <c r="X82" i="63"/>
  <c r="X81" i="63" s="1"/>
  <c r="X424" i="67"/>
  <c r="Y24" i="51"/>
  <c r="Y43" i="51"/>
  <c r="X3" i="62"/>
  <c r="X62" i="61"/>
  <c r="Y3" i="12"/>
  <c r="Y3" i="23"/>
  <c r="Y133" i="71"/>
  <c r="Y423" i="67"/>
  <c r="Y3" i="61"/>
  <c r="X3" i="17"/>
  <c r="X134" i="29"/>
  <c r="Y3" i="14"/>
  <c r="X3" i="12"/>
  <c r="X136" i="66"/>
  <c r="X125" i="52"/>
  <c r="X25" i="51"/>
  <c r="Y3" i="56"/>
  <c r="X118" i="6"/>
  <c r="X3" i="23"/>
  <c r="X232" i="67"/>
  <c r="X270" i="66"/>
  <c r="X269" i="66" s="1"/>
  <c r="X3" i="46"/>
  <c r="X3" i="10"/>
  <c r="X3" i="27"/>
  <c r="X139" i="29"/>
  <c r="X3" i="16"/>
  <c r="Y3" i="25"/>
  <c r="X3" i="21"/>
  <c r="X270" i="69"/>
  <c r="X269" i="69" s="1"/>
  <c r="X232" i="65"/>
  <c r="X161" i="53"/>
  <c r="Y3" i="46"/>
  <c r="X3" i="28"/>
  <c r="X251" i="70"/>
  <c r="X335" i="68"/>
  <c r="X334" i="68" s="1"/>
  <c r="X311" i="68"/>
  <c r="X4" i="53"/>
  <c r="X3" i="53" s="1"/>
  <c r="X82" i="52"/>
  <c r="X25" i="52"/>
  <c r="Y134" i="29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62" i="51" s="1"/>
  <c r="X236" i="67"/>
  <c r="X235" i="67" s="1"/>
  <c r="X164" i="51"/>
  <c r="X161" i="51" s="1"/>
  <c r="X227" i="72"/>
  <c r="X226" i="72" s="1"/>
  <c r="X223" i="72" s="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164" i="52"/>
  <c r="X161" i="52" s="1"/>
  <c r="X245" i="72"/>
  <c r="X244" i="72" s="1"/>
  <c r="X241" i="72" s="1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Y62" i="51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62" i="52" s="1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Y53" i="6"/>
  <c r="Y124" i="51" l="1"/>
  <c r="Y43" i="52"/>
  <c r="X442" i="70"/>
  <c r="X423" i="69"/>
  <c r="X124" i="51"/>
  <c r="Y231" i="66"/>
  <c r="X62" i="62"/>
  <c r="X423" i="67"/>
  <c r="Y250" i="69"/>
  <c r="X231" i="67"/>
  <c r="X24" i="51"/>
  <c r="X3" i="52"/>
  <c r="X24" i="52"/>
  <c r="X81" i="52"/>
  <c r="X250" i="70"/>
  <c r="X231" i="65"/>
  <c r="X124" i="52"/>
  <c r="X310" i="68"/>
  <c r="X250" i="66"/>
  <c r="Y3" i="15"/>
  <c r="Y3" i="27"/>
  <c r="Y3" i="28"/>
  <c r="Y139" i="29"/>
  <c r="Y133" i="29" s="1"/>
  <c r="Y3" i="17"/>
  <c r="Y3" i="16"/>
  <c r="X133" i="29"/>
  <c r="X231" i="66"/>
  <c r="Y3" i="26"/>
  <c r="X3" i="26"/>
  <c r="X3" i="15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B28" i="6" l="1"/>
  <c r="T28" i="6"/>
  <c r="L28" i="6"/>
  <c r="F28" i="6"/>
  <c r="N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7" i="68"/>
  <c r="W164" i="49"/>
  <c r="W161" i="49" s="1"/>
  <c r="W424" i="72"/>
  <c r="W406" i="72"/>
  <c r="W442" i="71"/>
  <c r="W162" i="63"/>
  <c r="W144" i="63"/>
  <c r="W144" i="62"/>
  <c r="W162" i="62"/>
  <c r="W162" i="61"/>
  <c r="W260" i="72"/>
  <c r="W242" i="72"/>
  <c r="W224" i="72"/>
  <c r="W260" i="71"/>
  <c r="W242" i="71"/>
  <c r="W224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42" i="72"/>
  <c r="W424" i="71"/>
  <c r="W144" i="61"/>
  <c r="W406" i="71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3" i="4"/>
  <c r="B15" i="4"/>
  <c r="B13" i="4"/>
  <c r="B67" i="4"/>
  <c r="B44" i="4"/>
  <c r="B10" i="4"/>
  <c r="B35" i="4"/>
  <c r="B54" i="4"/>
  <c r="B45" i="4"/>
  <c r="B41" i="4"/>
  <c r="B20" i="4"/>
  <c r="B9" i="4"/>
  <c r="B57" i="4"/>
  <c r="B38" i="4"/>
  <c r="B81" i="4"/>
  <c r="B26" i="4"/>
  <c r="B17" i="4"/>
  <c r="B79" i="4"/>
  <c r="B76" i="4"/>
  <c r="B46" i="4"/>
  <c r="B56" i="4"/>
  <c r="B40" i="4"/>
  <c r="B22" i="4"/>
  <c r="B36" i="4"/>
  <c r="B23" i="4"/>
  <c r="B16" i="4"/>
  <c r="B30" i="4"/>
  <c r="B49" i="4"/>
  <c r="B25" i="4"/>
  <c r="B78" i="4"/>
  <c r="B77" i="4"/>
  <c r="B7" i="4"/>
  <c r="B59" i="4"/>
  <c r="B47" i="4"/>
  <c r="B48" i="4"/>
  <c r="B68" i="4"/>
  <c r="B39" i="4"/>
  <c r="B70" i="4"/>
  <c r="B34" i="4"/>
  <c r="B72" i="4"/>
  <c r="B55" i="4"/>
  <c r="B61" i="4"/>
  <c r="B65" i="4"/>
  <c r="B14" i="4"/>
  <c r="B4" i="4"/>
  <c r="B80" i="4"/>
  <c r="B33" i="4"/>
  <c r="B28" i="4"/>
  <c r="B84" i="4"/>
  <c r="B64" i="4"/>
  <c r="B82" i="4"/>
  <c r="B8" i="4"/>
  <c r="B21" i="4"/>
  <c r="B66" i="4"/>
  <c r="B12" i="4"/>
  <c r="B37" i="4"/>
  <c r="B27" i="4"/>
  <c r="B60" i="4"/>
  <c r="B73" i="4"/>
  <c r="B69" i="4"/>
  <c r="B71" i="4"/>
  <c r="B11" i="4"/>
  <c r="B83" i="4"/>
  <c r="B52" i="4"/>
  <c r="B58" i="4"/>
  <c r="B29" i="4"/>
  <c r="B2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1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16" i="29" l="1"/>
  <c r="H4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I3" i="29" l="1"/>
  <c r="J4" i="29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C53" i="6"/>
  <c r="E53" i="6"/>
  <c r="T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E17" i="10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<sst xmlns="http://schemas.openxmlformats.org/spreadsheetml/2006/main" count="18216" uniqueCount="4948">
  <si>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</si>
  <si>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</si>
  <si>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</si>
  <si>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</si>
  <si>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</si>
  <si>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</si>
  <si>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</si>
  <si>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</si>
  <si>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</si>
  <si>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</si>
  <si>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</si>
  <si>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</si>
  <si>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</si>
  <si>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</si>
  <si>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</si>
  <si>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</si>
  <si>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</si>
  <si>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</si>
  <si>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</si>
  <si>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</si>
  <si>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</si>
  <si>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</si>
  <si>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</si>
  <si>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</si>
  <si>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</si>
  <si>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</si>
  <si>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</si>
  <si>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</si>
  <si>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</si>
  <si>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</si>
  <si>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</si>
  <si>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</si>
  <si>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</si>
  <si>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</si>
  <si>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</si>
  <si>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</si>
  <si>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</si>
  <si>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</si>
  <si>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</si>
  <si>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</si>
  <si>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</si>
  <si>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</si>
  <si>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</si>
  <si>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</si>
  <si>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</si>
  <si>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</si>
  <si>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</si>
  <si>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</si>
  <si>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</si>
  <si>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</si>
  <si>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</si>
  <si>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</si>
  <si>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</si>
  <si>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</si>
  <si>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</si>
  <si>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</si>
  <si>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</si>
  <si>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</si>
  <si>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</si>
  <si>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</si>
  <si>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</si>
  <si>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</si>
  <si>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</si>
  <si>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</si>
  <si>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</si>
  <si>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</si>
  <si>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</si>
  <si>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</si>
  <si>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</si>
  <si>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</si>
  <si>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</si>
  <si>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</si>
  <si>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</si>
  <si>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</si>
  <si>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</si>
  <si>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</si>
  <si>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</si>
  <si>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</si>
  <si>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</si>
  <si>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</si>
  <si>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</si>
  <si>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</si>
  <si>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</si>
  <si>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</si>
  <si>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</si>
  <si>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</si>
  <si>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</si>
  <si>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</si>
  <si>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</si>
  <si>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</si>
  <si>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</si>
  <si>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</si>
  <si>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</si>
  <si>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</si>
  <si>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</si>
  <si>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</si>
  <si>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</si>
  <si>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</si>
  <si>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</si>
  <si>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</si>
  <si>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</si>
  <si>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</si>
  <si>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</si>
  <si>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</si>
  <si>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</si>
  <si>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</si>
  <si>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</si>
  <si>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</si>
  <si>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</si>
  <si>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</si>
  <si>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</si>
  <si>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</si>
  <si>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</si>
  <si>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</si>
  <si>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</si>
  <si>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</si>
  <si>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</si>
  <si>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</si>
  <si>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</si>
  <si>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</si>
  <si>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</si>
  <si>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</si>
  <si>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</si>
  <si>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</si>
  <si>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</si>
  <si>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</si>
  <si>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</si>
  <si>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</si>
  <si>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</si>
  <si>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</si>
  <si>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</si>
  <si>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</si>
  <si>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</si>
  <si>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</si>
  <si>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</si>
  <si>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</si>
  <si>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</si>
  <si>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</si>
  <si>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</si>
  <si>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</si>
  <si>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</si>
  <si>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</si>
  <si>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</si>
  <si>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</si>
  <si>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</si>
  <si>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</si>
  <si>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</si>
  <si>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</si>
  <si>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</si>
  <si>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</si>
  <si>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</si>
  <si>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</si>
  <si>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</si>
  <si>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</si>
  <si>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</si>
  <si>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</si>
  <si>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</si>
  <si>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</si>
  <si>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</si>
  <si>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</si>
  <si>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</si>
  <si>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</si>
  <si>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</si>
  <si>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</si>
  <si>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</si>
  <si>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</si>
  <si>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</si>
  <si>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</si>
  <si>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</si>
  <si>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</si>
  <si>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</si>
  <si>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</si>
  <si>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</si>
  <si>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</si>
  <si>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</si>
  <si>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</si>
  <si>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</si>
  <si>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</si>
  <si>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</si>
  <si>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</si>
  <si>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</si>
  <si>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</si>
  <si>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</si>
  <si>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</si>
  <si>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</si>
  <si>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</si>
  <si>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</si>
  <si>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</si>
  <si>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</si>
  <si>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</si>
  <si>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</si>
  <si>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</si>
  <si>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</si>
  <si>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</si>
  <si>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</si>
  <si>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</si>
  <si>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</si>
  <si>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</si>
  <si>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</si>
  <si>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</si>
  <si>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</si>
  <si>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</si>
  <si>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</si>
  <si>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</si>
  <si>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</si>
  <si>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</si>
  <si>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</si>
  <si>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</si>
  <si>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</si>
  <si>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</si>
  <si>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</si>
  <si>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</si>
  <si>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</si>
  <si>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</si>
  <si>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</si>
  <si>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</si>
  <si>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PL</t>
  </si>
  <si>
    <t>Poland</t>
  </si>
  <si>
    <t>Household consumption expenditure (M€2023)</t>
  </si>
  <si>
    <t>Household consumption expenditure per capita (€2023)</t>
  </si>
  <si>
    <t>Household consumption expenditure per household (€2023)</t>
  </si>
  <si>
    <t>PL - Residential sector summary</t>
  </si>
  <si>
    <t>Macro.Meuro2015.PL.ConsumptionExpenditure</t>
  </si>
  <si>
    <t>Macro.number.PL.Population</t>
  </si>
  <si>
    <t>NUM.number.PL.Res.HH</t>
  </si>
  <si>
    <t>SurfaceArea.ksqm.PL.Res.HH</t>
  </si>
  <si>
    <t>NUM.number.PL.Res.HHnew</t>
  </si>
  <si>
    <t>SurfaceArea.ksqm.PL.Res.HHnew</t>
  </si>
  <si>
    <t>HDD.Celsius.PL.Actual</t>
  </si>
  <si>
    <t>HDD.Celsius.PL.Mean</t>
  </si>
  <si>
    <t>HDD.ratio.PL.Relative</t>
  </si>
  <si>
    <t>FEC.ktoe.PL.ES.Res</t>
  </si>
  <si>
    <t>FEC.ktoe.PL.ES.Res.Solids</t>
  </si>
  <si>
    <t>FEC.ktoe.PL.ES.Res.LPG</t>
  </si>
  <si>
    <t>FEC.ktoe.PL.ES.Res.Oil</t>
  </si>
  <si>
    <t>FEC.ktoe.PL.ES.Res.NG</t>
  </si>
  <si>
    <t>FEC.ktoe.PL.ES.Res.Biomass_Waste</t>
  </si>
  <si>
    <t>FEC.ktoe.PL.ES.Res.Biogas</t>
  </si>
  <si>
    <t>FEC.ktoe.PL.ES.Res.LiqBio</t>
  </si>
  <si>
    <t>FEC.ktoe.PL.ES.Res.Solar</t>
  </si>
  <si>
    <t>FEC.ktoe.PL.ES.Res.Geo</t>
  </si>
  <si>
    <t>FEC.ktoe.PL.ES.Res.Ambient</t>
  </si>
  <si>
    <t>FEC.ktoe.PL.ES.Res.Steam_Distr</t>
  </si>
  <si>
    <t>FEC.ktoe.PL.ES.Res.Elec</t>
  </si>
  <si>
    <t>FEC.ktoe.PL.Res.HH</t>
  </si>
  <si>
    <t>FEC.ktoe.PL.Res.HH.Thermal</t>
  </si>
  <si>
    <t>FEC.ktoe.PL.Res.HH.Thermal.SH</t>
  </si>
  <si>
    <t>FEC.ktoe.PL.Res.HH.Thermal.SC</t>
  </si>
  <si>
    <t>FEC.ktoe.PL.Res.HH.Thermal.WH</t>
  </si>
  <si>
    <t>FEC.ktoe.PL.Res.HH.Thermal.CO</t>
  </si>
  <si>
    <t>FEC.ktoe.PL.Res.HH.Appl</t>
  </si>
  <si>
    <t>EMI.ktCO2.PL.ES.Res</t>
  </si>
  <si>
    <t>EMI.ktCO2.PL.ES.Res.Solids</t>
  </si>
  <si>
    <t>EMI.ktCO2.PL.ES.Res.LPG</t>
  </si>
  <si>
    <t>EMI.ktCO2.PL.ES.Res.Oil</t>
  </si>
  <si>
    <t>EMI.ktCO2.PL.ES.Res.NG</t>
  </si>
  <si>
    <t>EMI.ktCO2.PL.ES.Res.Biomass_Waste</t>
  </si>
  <si>
    <t>EMI.ktCO2.PL.ES.Res.Biogas</t>
  </si>
  <si>
    <t>EMI.ktCO2.PL.ES.Res.LiqBio</t>
  </si>
  <si>
    <t>EMI.ktCO2.PL.ES.Res.Solar</t>
  </si>
  <si>
    <t>EMI.ktCO2.PL.ES.Res.Geo</t>
  </si>
  <si>
    <t>EMI.ktCO2.PL.ES.Res.Ambient</t>
  </si>
  <si>
    <t>EMI.ktCO2.PL.ES.Res.Steam_Distr</t>
  </si>
  <si>
    <t>EMI.ktCO2.PL.ES.Res.Elec</t>
  </si>
  <si>
    <t>EMI.ktCO2.PL.Res.HH</t>
  </si>
  <si>
    <t>EMI.ktCO2.PL.Res.HH.Thermal</t>
  </si>
  <si>
    <t>EMI.ktCO2.PL.Res.HH.Thermal.SH</t>
  </si>
  <si>
    <t>EMI.ktCO2.PL.Res.HH.Thermal.SC</t>
  </si>
  <si>
    <t>EMI.ktCO2.PL.Res.HH.Thermal.WH</t>
  </si>
  <si>
    <t>EMI.ktCO2.PL.Res.HH.Thermal.CO</t>
  </si>
  <si>
    <t>EMI.ktCO2.PL.Res.HH.Appl</t>
  </si>
  <si>
    <t>FEC_per_household.kWh.PL.Res.HH</t>
  </si>
  <si>
    <t>FEC_per_household.kWh.PL.Res.HH.Thermal</t>
  </si>
  <si>
    <t>FEC_per_household.kWh.PL.Res.HH.Thermal.SH</t>
  </si>
  <si>
    <t>FEC_per_household.kWh.PL.Res.HH.Thermal.SC</t>
  </si>
  <si>
    <t>FEC_per_household.kWh.PL.Res.HH.Thermal.WH</t>
  </si>
  <si>
    <t>FEC_per_household.kWh.PL.Res.HH.Thermal.CO</t>
  </si>
  <si>
    <t>FEC_per_household.kWh.PL.Res.HH.Appl</t>
  </si>
  <si>
    <t>TES_per_household.kWh.PL.Res.HH.Thermal</t>
  </si>
  <si>
    <t>TES_per_household.kWh.PL.Res.HH.Thermal.SH</t>
  </si>
  <si>
    <t>TES_per_household.kWh.PL.Res.HH.Thermal.SC</t>
  </si>
  <si>
    <t>TES_per_household.kWh.PL.Res.HH.Thermal.WH</t>
  </si>
  <si>
    <t>TES_per_household.kWh.PL.Res.HH.Thermal.CO</t>
  </si>
  <si>
    <t>EMI_per_household.kgCO2.PL.Res.HH</t>
  </si>
  <si>
    <t>EMI_per_household.kgCO2.PL.Res.HH.Thermal</t>
  </si>
  <si>
    <t>EMI_per_household.kgCO2.PL.Res.HH.Thermal.SH</t>
  </si>
  <si>
    <t>EMI_per_household.kgCO2.PL.Res.HH.Thermal.SC</t>
  </si>
  <si>
    <t>EMI_per_household.kgCO2.PL.Res.HH.Thermal.WH</t>
  </si>
  <si>
    <t>EMI_per_household.kgCO2.PL.Res.HH.Thermal.CO</t>
  </si>
  <si>
    <t>EMI_per_household.kgCO2.PL.Res.HH.Appl</t>
  </si>
  <si>
    <t>Eff.ratio.PL.Res.HH.Thermal</t>
  </si>
  <si>
    <t>Eff.ratio.PL.Res.HH.Thermal.SH</t>
  </si>
  <si>
    <t>Eff.ratio.PL.Res.HH.Thermal.SC</t>
  </si>
  <si>
    <t>Eff.ratio.PL.Res.HH.Thermal.WH</t>
  </si>
  <si>
    <t>Eff.ratio.PL.Res.HH.Thermal.CO</t>
  </si>
  <si>
    <t>FEC_per_sqm.kWh.PL.Res.HH</t>
  </si>
  <si>
    <t>FEC_per_sqm.kWh.PL.Res.HH.Thermal</t>
  </si>
  <si>
    <t>FEC_per_sqm.kWh.PL.Res.HH.Thermal.SH</t>
  </si>
  <si>
    <t>FEC_per_sqm.kWh.PL.Res.HH.Thermal.SC</t>
  </si>
  <si>
    <t>FEC_per_sqm.kWh.PL.Res.HH.Thermal.WH</t>
  </si>
  <si>
    <t>FEC_per_sqm.kWh.PL.Res.HH.Thermal.CO</t>
  </si>
  <si>
    <t>FEC_per_sqm.kWh.PL.Res.HH.Appl</t>
  </si>
  <si>
    <t>TES_per_sqm.kWh.PL.Res.HH.Thermal</t>
  </si>
  <si>
    <t>TES_per_sqm.kWh.PL.Res.HH.Thermal.SH</t>
  </si>
  <si>
    <t>TES_per_sqm.kWh.PL.Res.HH.Thermal.SC</t>
  </si>
  <si>
    <t>TES_per_sqm.kWh.PL.Res.HH.Thermal.WH</t>
  </si>
  <si>
    <t>TES_per_sqm.kWh.PL.Res.HH.Thermal.CO</t>
  </si>
  <si>
    <t>EMI_per_sqm.kgCO2.PL.Res.HH</t>
  </si>
  <si>
    <t>EMI_per_sqm.kgCO2.PL.Res.HH.Thermal</t>
  </si>
  <si>
    <t>EMI_per_sqm.kgCO2.PL.Res.HH.Thermal.SH</t>
  </si>
  <si>
    <t>EMI_per_sqm.kgCO2.PL.Res.HH.Thermal.SC</t>
  </si>
  <si>
    <t>EMI_per_sqm.kgCO2.PL.Res.HH.Thermal.WH</t>
  </si>
  <si>
    <t>EMI_per_sqm.kgCO2.PL.Res.HH.Thermal.CO</t>
  </si>
  <si>
    <t>EMI_per_sqm.kgCO2.PL.Res.HH.Appl</t>
  </si>
  <si>
    <t>FEC_per_capita.kWh.PL.Res.HH</t>
  </si>
  <si>
    <t>FEC_per_capita.kWh.PL.Res.HH.Thermal</t>
  </si>
  <si>
    <t>FEC_per_capita.kWh.PL.Res.HH.Thermal.SH</t>
  </si>
  <si>
    <t>FEC_per_capita.kWh.PL.Res.HH.Thermal.SC</t>
  </si>
  <si>
    <t>FEC_per_capita.kWh.PL.Res.HH.Thermal.WH</t>
  </si>
  <si>
    <t>FEC_per_capita.kWh.PL.Res.HH.Thermal.CO</t>
  </si>
  <si>
    <t>FEC_per_capita.kWh.PL.Res.HH.Appl</t>
  </si>
  <si>
    <t>TES_per_capita.kWh.PL.Res.HH.Thermal</t>
  </si>
  <si>
    <t>TES_per_capita.kWh.PL.Res.HH.Thermal.SH</t>
  </si>
  <si>
    <t>TES_per_capita.kWh.PL.Res.HH.Thermal.SC</t>
  </si>
  <si>
    <t>TES_per_capita.kWh.PL.Res.HH.Thermal.WH</t>
  </si>
  <si>
    <t>TES_per_capita.kWh.PL.Res.HH.Thermal.CO</t>
  </si>
  <si>
    <t>EMI_per_capita.kgCO2.PL.Res.HH</t>
  </si>
  <si>
    <t>EMI_per_capita.kgCO2.PL.Res.HH.Thermal</t>
  </si>
  <si>
    <t>EMI_per_capita.kgCO2.PL.Res.HH.Thermal.SH</t>
  </si>
  <si>
    <t>EMI_per_capita.kgCO2.PL.Res.HH.Thermal.SC</t>
  </si>
  <si>
    <t>EMI_per_capita.kgCO2.PL.Res.HH.Thermal.WH</t>
  </si>
  <si>
    <t>EMI_per_capita.kgCO2.PL.Res.HH.Thermal.CO</t>
  </si>
  <si>
    <t>EMI_per_capita.kgCO2.PL.Res.HH.Appl</t>
  </si>
  <si>
    <t>PL - Number of households</t>
  </si>
  <si>
    <t>NUM.number.PL.Res.HH.Thermal</t>
  </si>
  <si>
    <t>NUM.number.PL.Res.HH.Thermal.SH</t>
  </si>
  <si>
    <t>NUM.number.PL.Res.HH.Thermal.SH.Solids</t>
  </si>
  <si>
    <t>NUM.number.PL.Res.HH.Thermal.SH.LPG</t>
  </si>
  <si>
    <t>NUM.number.PL.Res.HH.Thermal.SH.Oil</t>
  </si>
  <si>
    <t>NUM.number.PL.Res.HH.Thermal.SH.Gas</t>
  </si>
  <si>
    <t>NUM.number.PL.Res.HH.Thermal.SH.Biomass</t>
  </si>
  <si>
    <t>NUM.number.PL.Res.HH.Thermal.SH.Geo</t>
  </si>
  <si>
    <t>NUM.number.PL.Res.HH.Thermal.SH.DistrHeat</t>
  </si>
  <si>
    <t>NUM.number.PL.Res.HH.Thermal.SH.AdvElc</t>
  </si>
  <si>
    <t>NUM.number.PL.Res.HH.Thermal.SH.ConvElc</t>
  </si>
  <si>
    <t>NUM.number.PL.Res.HH.Thermal.SC</t>
  </si>
  <si>
    <t>NUM.number.PL.Res.HH.Thermal.SC.AC</t>
  </si>
  <si>
    <t>NUM.number.PL.Res.HH.Thermal.WH</t>
  </si>
  <si>
    <t>NUM.number.PL.Res.HH.Thermal.WH.Solids</t>
  </si>
  <si>
    <t>NUM.number.PL.Res.HH.Thermal.WH.LPG</t>
  </si>
  <si>
    <t>NUM.number.PL.Res.HH.Thermal.WH.Oil</t>
  </si>
  <si>
    <t>NUM.number.PL.Res.HH.Thermal.WH.Gas</t>
  </si>
  <si>
    <t>NUM.number.PL.Res.HH.Thermal.WH.Biomass</t>
  </si>
  <si>
    <t>NUM.number.PL.Res.HH.Thermal.WH.Geo</t>
  </si>
  <si>
    <t>NUM.number.PL.Res.HH.Thermal.WH.DistrHeat</t>
  </si>
  <si>
    <t>NUM.number.PL.Res.HH.Thermal.WH.Elc</t>
  </si>
  <si>
    <t>NUM.number.PL.Res.HH.Thermal.WH.Solar</t>
  </si>
  <si>
    <t>NUM.number.PL.Res.HH.Thermal.CO</t>
  </si>
  <si>
    <t>NUM.number.PL.Res.HH.Thermal.CO.Solids</t>
  </si>
  <si>
    <t>NUM.number.PL.Res.HH.Thermal.CO.LPG</t>
  </si>
  <si>
    <t>NUM.number.PL.Res.HH.Thermal.CO.Gas</t>
  </si>
  <si>
    <t>NUM.number.PL.Res.HH.Thermal.CO.Biomass</t>
  </si>
  <si>
    <t>NUM.number.PL.Res.HH.Thermal.CO.Elc</t>
  </si>
  <si>
    <t>PL - Final energy consumption</t>
  </si>
  <si>
    <t>FEC.ktoe.PL.Res.HH.Thermal.SH.Solids.Solids</t>
  </si>
  <si>
    <t>FEC.ktoe.PL.Res.HH.Thermal.SH.LPG.LPG</t>
  </si>
  <si>
    <t>FEC.ktoe.PL.Res.HH.Thermal.SH.Oil.Oil_LiqBio</t>
  </si>
  <si>
    <t>FEC.ktoe.PL.Res.HH.Thermal.SH.Gas.NG_Biogas</t>
  </si>
  <si>
    <t>FEC.ktoe.PL.Res.HH.Thermal.SH.Biomass.Biomass_Waste</t>
  </si>
  <si>
    <t>FEC.ktoe.PL.Res.HH.Thermal.SH.Geo.Geo</t>
  </si>
  <si>
    <t>FEC.ktoe.PL.Res.HH.Thermal.SH.DistrHeat.Steam_Distr</t>
  </si>
  <si>
    <t>FEC.ktoe.PL.Res.HH.Thermal.SH.AdvElc.Elec</t>
  </si>
  <si>
    <t>FEC.ktoe.PL.Res.HH.Thermal.SH.ConvElc.Elec</t>
  </si>
  <si>
    <t>FEC.ktoe.PL.Res.HH.Thermal.SH.TotalCirculation.Elec</t>
  </si>
  <si>
    <t>FEC.ktoe.PL.Res.HH.Thermal.SC.AC.Elec</t>
  </si>
  <si>
    <t>FEC.ktoe.PL.Res.HH.Thermal.WH.Solids.Solids</t>
  </si>
  <si>
    <t>FEC.ktoe.PL.Res.HH.Thermal.WH.LPG.LPG</t>
  </si>
  <si>
    <t>FEC.ktoe.PL.Res.HH.Thermal.WH.Oil.Oil_LiqBio</t>
  </si>
  <si>
    <t>FEC.ktoe.PL.Res.HH.Thermal.WH.Gas.NG_Biogas</t>
  </si>
  <si>
    <t>FEC.ktoe.PL.Res.HH.Thermal.WH.Biomass.Biomass_Waste</t>
  </si>
  <si>
    <t>FEC.ktoe.PL.Res.HH.Thermal.WH.Geo.Geo</t>
  </si>
  <si>
    <t>FEC.ktoe.PL.Res.HH.Thermal.WH.DistrHeat.Steam_Distr</t>
  </si>
  <si>
    <t>FEC.ktoe.PL.Res.HH.Thermal.WH.Elc.Elec</t>
  </si>
  <si>
    <t>FEC.ktoe.PL.Res.HH.Thermal.WH.TotalSolar.Solar</t>
  </si>
  <si>
    <t>FEC.ktoe.PL.Res.HH.Thermal.CO.Solids.Solids</t>
  </si>
  <si>
    <t>FEC.ktoe.PL.Res.HH.Thermal.CO.LPG.LPG</t>
  </si>
  <si>
    <t>FEC.ktoe.PL.Res.HH.Thermal.CO.Gas.NG_Biogas</t>
  </si>
  <si>
    <t>FEC.ktoe.PL.Res.HH.Thermal.CO.Biomass.Biomass_Waste</t>
  </si>
  <si>
    <t>FEC.ktoe.PL.Res.HH.Thermal.CO.Elc.Elec</t>
  </si>
  <si>
    <t>PL - Thermal energy service</t>
  </si>
  <si>
    <t>TES.ktoe.PL.Res.HH.Thermal</t>
  </si>
  <si>
    <t>TES.ktoe.PL.Res.HH.Thermal.SH</t>
  </si>
  <si>
    <t>TES.ktoe.PL.Res.HH.Thermal.SH.Solids.Solids</t>
  </si>
  <si>
    <t>TES.ktoe.PL.Res.HH.Thermal.SH.LPG.LPG</t>
  </si>
  <si>
    <t>TES.ktoe.PL.Res.HH.Thermal.SH.Oil.Oil_LiqBio</t>
  </si>
  <si>
    <t>TES.ktoe.PL.Res.HH.Thermal.SH.Gas.NG_Biogas</t>
  </si>
  <si>
    <t>TES.ktoe.PL.Res.HH.Thermal.SH.Biomass.Biomass_Waste</t>
  </si>
  <si>
    <t>TES.ktoe.PL.Res.HH.Thermal.SH.Geo.Geo</t>
  </si>
  <si>
    <t>TES.ktoe.PL.Res.HH.Thermal.SH.DistrHeat.Steam_Distr</t>
  </si>
  <si>
    <t>TES.ktoe.PL.Res.HH.Thermal.SH.AdvElc.Elec</t>
  </si>
  <si>
    <t>TES.ktoe.PL.Res.HH.Thermal.SH.ConvElc.Elec</t>
  </si>
  <si>
    <t>TES.ktoe.PL.Res.HH.Thermal.SH.TotalCirculation.Elec</t>
  </si>
  <si>
    <t>TES.ktoe.PL.Res.HH.Thermal.SC</t>
  </si>
  <si>
    <t>TES.ktoe.PL.Res.HH.Thermal.SC.AC.Elec</t>
  </si>
  <si>
    <t>TES.ktoe.PL.Res.HH.Thermal.WH</t>
  </si>
  <si>
    <t>TES.ktoe.PL.Res.HH.Thermal.WH.Solids.Solids</t>
  </si>
  <si>
    <t>TES.ktoe.PL.Res.HH.Thermal.WH.LPG.LPG</t>
  </si>
  <si>
    <t>TES.ktoe.PL.Res.HH.Thermal.WH.Oil.Oil_LiqBio</t>
  </si>
  <si>
    <t>TES.ktoe.PL.Res.HH.Thermal.WH.Gas.NG_Biogas</t>
  </si>
  <si>
    <t>TES.ktoe.PL.Res.HH.Thermal.WH.Biomass.Biomass_Waste</t>
  </si>
  <si>
    <t>TES.ktoe.PL.Res.HH.Thermal.WH.Geo.Geo</t>
  </si>
  <si>
    <t>TES.ktoe.PL.Res.HH.Thermal.WH.DistrHeat.Steam_Distr</t>
  </si>
  <si>
    <t>TES.ktoe.PL.Res.HH.Thermal.WH.Elc.Elec</t>
  </si>
  <si>
    <t>TES.ktoe.PL.Res.HH.Thermal.WH.TotalSolar.Solar</t>
  </si>
  <si>
    <t>TES.ktoe.PL.Res.HH.Thermal.CO</t>
  </si>
  <si>
    <t>TES.ktoe.PL.Res.HH.Thermal.CO.Solids.Solids</t>
  </si>
  <si>
    <t>TES.ktoe.PL.Res.HH.Thermal.CO.LPG.LPG</t>
  </si>
  <si>
    <t>TES.ktoe.PL.Res.HH.Thermal.CO.Gas.NG_Biogas</t>
  </si>
  <si>
    <t>TES.ktoe.PL.Res.HH.Thermal.CO.Biomass.Biomass_Waste</t>
  </si>
  <si>
    <t>TES.ktoe.PL.Res.HH.Thermal.CO.Elc.Elec</t>
  </si>
  <si>
    <t>PL - System efficiency indicator of total stock</t>
  </si>
  <si>
    <t>Eff.ratio.PL.Res.HH.Thermal.SH.Solids.Solids</t>
  </si>
  <si>
    <t>Eff.ratio.PL.Res.HH.Thermal.SH.LPG.LPG</t>
  </si>
  <si>
    <t>Eff.ratio.PL.Res.HH.Thermal.SH.Oil.Oil_LiqBio</t>
  </si>
  <si>
    <t>Eff.ratio.PL.Res.HH.Thermal.SH.Gas.NG_Biogas</t>
  </si>
  <si>
    <t>Eff.ratio.PL.Res.HH.Thermal.SH.Biomass.Biomass_Waste</t>
  </si>
  <si>
    <t>Eff.ratio.PL.Res.HH.Thermal.SH.Geo.Geo</t>
  </si>
  <si>
    <t>Eff.ratio.PL.Res.HH.Thermal.SH.DistrHeat.Steam_Distr</t>
  </si>
  <si>
    <t>Eff.ratio.PL.Res.HH.Thermal.SH.AdvElc.Elec</t>
  </si>
  <si>
    <t>Eff.ratio.PL.Res.HH.Thermal.SH.ConvElc.Elec</t>
  </si>
  <si>
    <t>Eff.ratio.PL.Res.HH.Thermal.SH.TotalCirculation.Elec</t>
  </si>
  <si>
    <t>Eff.ratio.PL.Res.HH.Thermal.SC.AC.Elec</t>
  </si>
  <si>
    <t>Eff.ratio.PL.Res.HH.Thermal.WH.Solids.Solids</t>
  </si>
  <si>
    <t>Eff.ratio.PL.Res.HH.Thermal.WH.LPG.LPG</t>
  </si>
  <si>
    <t>Eff.ratio.PL.Res.HH.Thermal.WH.Oil.Oil_LiqBio</t>
  </si>
  <si>
    <t>Eff.ratio.PL.Res.HH.Thermal.WH.Gas.NG_Biogas</t>
  </si>
  <si>
    <t>Eff.ratio.PL.Res.HH.Thermal.WH.Biomass.Biomass_Waste</t>
  </si>
  <si>
    <t>Eff.ratio.PL.Res.HH.Thermal.WH.Geo.Geo</t>
  </si>
  <si>
    <t>Eff.ratio.PL.Res.HH.Thermal.WH.DistrHeat.Steam_Distr</t>
  </si>
  <si>
    <t>Eff.ratio.PL.Res.HH.Thermal.WH.Elc.Elec</t>
  </si>
  <si>
    <t>Eff.ratio.PL.Res.HH.Thermal.WH.TotalSolar.Solar</t>
  </si>
  <si>
    <t>Eff.ratio.PL.Res.HH.Thermal.CO.Solids.Solids</t>
  </si>
  <si>
    <t>Eff.ratio.PL.Res.HH.Thermal.CO.LPG.LPG</t>
  </si>
  <si>
    <t>Eff.ratio.PL.Res.HH.Thermal.CO.Gas.NG_Biogas</t>
  </si>
  <si>
    <t>Eff.ratio.PL.Res.HH.Thermal.CO.Biomass.Biomass_Waste</t>
  </si>
  <si>
    <t>Eff.ratio.PL.Res.HH.Thermal.CO.Elc.Elec</t>
  </si>
  <si>
    <t>PL - CO2 emissions</t>
  </si>
  <si>
    <t>EMI.ktCO2.PL.Res.HH.Thermal.SH.Solids.Solids</t>
  </si>
  <si>
    <t>EMI.ktCO2.PL.Res.HH.Thermal.SH.LPG.LPG</t>
  </si>
  <si>
    <t>EMI.ktCO2.PL.Res.HH.Thermal.SH.Oil.Oil_LiqBio</t>
  </si>
  <si>
    <t>EMI.ktCO2.PL.Res.HH.Thermal.SH.Gas.NG_Biogas</t>
  </si>
  <si>
    <t>EMI.ktCO2.PL.Res.HH.Thermal.SH.Biomass.Biomass_Waste</t>
  </si>
  <si>
    <t>EMI.ktCO2.PL.Res.HH.Thermal.SH.Geo.Geo</t>
  </si>
  <si>
    <t>EMI.ktCO2.PL.Res.HH.Thermal.SH.DistrHeat.Steam_Distr</t>
  </si>
  <si>
    <t>EMI.ktCO2.PL.Res.HH.Thermal.SH.AdvElc.Elec</t>
  </si>
  <si>
    <t>EMI.ktCO2.PL.Res.HH.Thermal.SH.ConvElc.Elec</t>
  </si>
  <si>
    <t>EMI.ktCO2.PL.Res.HH.Thermal.SH.TotalCirculation.Elec</t>
  </si>
  <si>
    <t>EMI.ktCO2.PL.Res.HH.Thermal.SC.AC.Elec</t>
  </si>
  <si>
    <t>EMI.ktCO2.PL.Res.HH.Thermal.WH.Solids.Solids</t>
  </si>
  <si>
    <t>EMI.ktCO2.PL.Res.HH.Thermal.WH.LPG.LPG</t>
  </si>
  <si>
    <t>EMI.ktCO2.PL.Res.HH.Thermal.WH.Oil.Oil_LiqBio</t>
  </si>
  <si>
    <t>EMI.ktCO2.PL.Res.HH.Thermal.WH.Gas.NG_Biogas</t>
  </si>
  <si>
    <t>EMI.ktCO2.PL.Res.HH.Thermal.WH.Biomass.Biomass_Waste</t>
  </si>
  <si>
    <t>EMI.ktCO2.PL.Res.HH.Thermal.WH.Geo.Geo</t>
  </si>
  <si>
    <t>EMI.ktCO2.PL.Res.HH.Thermal.WH.DistrHeat.Steam_Distr</t>
  </si>
  <si>
    <t>EMI.ktCO2.PL.Res.HH.Thermal.WH.Elc.Elec</t>
  </si>
  <si>
    <t>EMI.ktCO2.PL.Res.HH.Thermal.WH.TotalSolar.Solar</t>
  </si>
  <si>
    <t>EMI.ktCO2.PL.Res.HH.Thermal.CO.Solids.Solids</t>
  </si>
  <si>
    <t>EMI.ktCO2.PL.Res.HH.Thermal.CO.LPG.LPG</t>
  </si>
  <si>
    <t>EMI.ktCO2.PL.Res.HH.Thermal.CO.Gas.NG_Biogas</t>
  </si>
  <si>
    <t>EMI.ktCO2.PL.Res.HH.Thermal.CO.Biomass.Biomass_Waste</t>
  </si>
  <si>
    <t>EMI.ktCO2.PL.Res.HH.Thermal.CO.Elc.Elec</t>
  </si>
  <si>
    <t>PL - Final energy consumption per household</t>
  </si>
  <si>
    <t>FEC_per_household.kWh.PL.Res.HH.Thermal.SH.Solids.Solids</t>
  </si>
  <si>
    <t>FEC_per_household.kWh.PL.Res.HH.Thermal.SH.LPG.LPG</t>
  </si>
  <si>
    <t>FEC_per_household.kWh.PL.Res.HH.Thermal.SH.Oil.Oil_LiqBio</t>
  </si>
  <si>
    <t>FEC_per_household.kWh.PL.Res.HH.Thermal.SH.Gas.NG_Biogas</t>
  </si>
  <si>
    <t>FEC_per_household.kWh.PL.Res.HH.Thermal.SH.Biomass.Biomass_Waste</t>
  </si>
  <si>
    <t>FEC_per_household.kWh.PL.Res.HH.Thermal.SH.Geo.Geo</t>
  </si>
  <si>
    <t>FEC_per_household.kWh.PL.Res.HH.Thermal.SH.DistrHeat.Steam_Distr</t>
  </si>
  <si>
    <t>FEC_per_household.kWh.PL.Res.HH.Thermal.SH.AdvElc.Elec</t>
  </si>
  <si>
    <t>FEC_per_household.kWh.PL.Res.HH.Thermal.SH.ConvElc.Elec</t>
  </si>
  <si>
    <t>FEC_per_household.kWh.PL.Res.HH.Thermal.SH.TotalCirculation.Elec</t>
  </si>
  <si>
    <t>FEC_per_household.kWh.PL.Res.HH.Thermal.SC.AC.Elec</t>
  </si>
  <si>
    <t>FEC_per_household.kWh.PL.Res.HH.Thermal.WH.Solids.Solids</t>
  </si>
  <si>
    <t>FEC_per_household.kWh.PL.Res.HH.Thermal.WH.LPG.LPG</t>
  </si>
  <si>
    <t>FEC_per_household.kWh.PL.Res.HH.Thermal.WH.Oil.Oil_LiqBio</t>
  </si>
  <si>
    <t>FEC_per_household.kWh.PL.Res.HH.Thermal.WH.Gas.NG_Biogas</t>
  </si>
  <si>
    <t>FEC_per_household.kWh.PL.Res.HH.Thermal.WH.Biomass.Biomass_Waste</t>
  </si>
  <si>
    <t>FEC_per_household.kWh.PL.Res.HH.Thermal.WH.Geo.Geo</t>
  </si>
  <si>
    <t>FEC_per_household.kWh.PL.Res.HH.Thermal.WH.DistrHeat.Steam_Distr</t>
  </si>
  <si>
    <t>FEC_per_household.kWh.PL.Res.HH.Thermal.WH.Elc.Elec</t>
  </si>
  <si>
    <t>FEC_per_household.kWh.PL.Res.HH.Thermal.WH.TotalSolar.Solar</t>
  </si>
  <si>
    <t>FEC_per_household.kWh.PL.Res.HH.Thermal.CO.Solids.Solids</t>
  </si>
  <si>
    <t>FEC_per_household.kWh.PL.Res.HH.Thermal.CO.LPG.LPG</t>
  </si>
  <si>
    <t>FEC_per_household.kWh.PL.Res.HH.Thermal.CO.Gas.NG_Biogas</t>
  </si>
  <si>
    <t>FEC_per_household.kWh.PL.Res.HH.Thermal.CO.Biomass.Biomass_Waste</t>
  </si>
  <si>
    <t>FEC_per_household.kWh.PL.Res.HH.Thermal.CO.Elc.Elec</t>
  </si>
  <si>
    <t>PL - Thermal energy service per household</t>
  </si>
  <si>
    <t>TES_per_household.kWh.PL.Res.HH.Thermal.SH.Solids.Solids</t>
  </si>
  <si>
    <t>TES_per_household.kWh.PL.Res.HH.Thermal.SH.LPG.LPG</t>
  </si>
  <si>
    <t>TES_per_household.kWh.PL.Res.HH.Thermal.SH.Oil.Oil_LiqBio</t>
  </si>
  <si>
    <t>TES_per_household.kWh.PL.Res.HH.Thermal.SH.Gas.NG_Biogas</t>
  </si>
  <si>
    <t>TES_per_household.kWh.PL.Res.HH.Thermal.SH.Biomass.Biomass_Waste</t>
  </si>
  <si>
    <t>TES_per_household.kWh.PL.Res.HH.Thermal.SH.Geo.Geo</t>
  </si>
  <si>
    <t>TES_per_household.kWh.PL.Res.HH.Thermal.SH.DistrHeat.Steam_Distr</t>
  </si>
  <si>
    <t>TES_per_household.kWh.PL.Res.HH.Thermal.SH.AdvElc.Elec</t>
  </si>
  <si>
    <t>TES_per_household.kWh.PL.Res.HH.Thermal.SH.ConvElc.Elec</t>
  </si>
  <si>
    <t>TES_per_household.kWh.PL.Res.HH.Thermal.SH.TotalCirculation.Elec</t>
  </si>
  <si>
    <t>TES_per_household.kWh.PL.Res.HH.Thermal.SC.AC.Elec</t>
  </si>
  <si>
    <t>TES_per_household.kWh.PL.Res.HH.Thermal.WH.Solids.Solids</t>
  </si>
  <si>
    <t>TES_per_household.kWh.PL.Res.HH.Thermal.WH.LPG.LPG</t>
  </si>
  <si>
    <t>TES_per_household.kWh.PL.Res.HH.Thermal.WH.Oil.Oil_LiqBio</t>
  </si>
  <si>
    <t>TES_per_household.kWh.PL.Res.HH.Thermal.WH.Gas.NG_Biogas</t>
  </si>
  <si>
    <t>TES_per_household.kWh.PL.Res.HH.Thermal.WH.Biomass.Biomass_Waste</t>
  </si>
  <si>
    <t>TES_per_household.kWh.PL.Res.HH.Thermal.WH.Geo.Geo</t>
  </si>
  <si>
    <t>TES_per_household.kWh.PL.Res.HH.Thermal.WH.DistrHeat.Steam_Distr</t>
  </si>
  <si>
    <t>TES_per_household.kWh.PL.Res.HH.Thermal.WH.Elc.Elec</t>
  </si>
  <si>
    <t>TES_per_household.kWh.PL.Res.HH.Thermal.WH.TotalSolar.Solar</t>
  </si>
  <si>
    <t>TES_per_household.kWh.PL.Res.HH.Thermal.CO.Solids.Solids</t>
  </si>
  <si>
    <t>TES_per_household.kWh.PL.Res.HH.Thermal.CO.LPG.LPG</t>
  </si>
  <si>
    <t>TES_per_household.kWh.PL.Res.HH.Thermal.CO.Gas.NG_Biogas</t>
  </si>
  <si>
    <t>TES_per_household.kWh.PL.Res.HH.Thermal.CO.Biomass.Biomass_Waste</t>
  </si>
  <si>
    <t>TES_per_household.kWh.PL.Res.HH.Thermal.CO.Elc.Elec</t>
  </si>
  <si>
    <t>PL - CO2 emissions per household</t>
  </si>
  <si>
    <t>EMI_per_household.kgCO2.PL.Res.HH.Thermal.SH.Solids.Solids</t>
  </si>
  <si>
    <t>EMI_per_household.kgCO2.PL.Res.HH.Thermal.SH.LPG.LPG</t>
  </si>
  <si>
    <t>EMI_per_household.kgCO2.PL.Res.HH.Thermal.SH.Oil.Oil_LiqBio</t>
  </si>
  <si>
    <t>EMI_per_household.kgCO2.PL.Res.HH.Thermal.SH.Gas.NG_Biogas</t>
  </si>
  <si>
    <t>EMI_per_household.kgCO2.PL.Res.HH.Thermal.SH.Biomass.Biomass_Waste</t>
  </si>
  <si>
    <t>EMI_per_household.kgCO2.PL.Res.HH.Thermal.SH.Geo.Geo</t>
  </si>
  <si>
    <t>EMI_per_household.kgCO2.PL.Res.HH.Thermal.SH.DistrHeat.Steam_Distr</t>
  </si>
  <si>
    <t>EMI_per_household.kgCO2.PL.Res.HH.Thermal.SH.AdvElc.Elec</t>
  </si>
  <si>
    <t>EMI_per_household.kgCO2.PL.Res.HH.Thermal.SH.ConvElc.Elec</t>
  </si>
  <si>
    <t>EMI_per_household.kgCO2.PL.Res.HH.Thermal.SH.TotalCirculation.Elec</t>
  </si>
  <si>
    <t>EMI_per_household.kgCO2.PL.Res.HH.Thermal.SC.AC.Elec</t>
  </si>
  <si>
    <t>EMI_per_household.kgCO2.PL.Res.HH.Thermal.WH.Solids.Solids</t>
  </si>
  <si>
    <t>EMI_per_household.kgCO2.PL.Res.HH.Thermal.WH.LPG.LPG</t>
  </si>
  <si>
    <t>EMI_per_household.kgCO2.PL.Res.HH.Thermal.WH.Oil.Oil_LiqBio</t>
  </si>
  <si>
    <t>EMI_per_household.kgCO2.PL.Res.HH.Thermal.WH.Gas.NG_Biogas</t>
  </si>
  <si>
    <t>EMI_per_household.kgCO2.PL.Res.HH.Thermal.WH.Biomass.Biomass_Waste</t>
  </si>
  <si>
    <t>EMI_per_household.kgCO2.PL.Res.HH.Thermal.WH.Geo.Geo</t>
  </si>
  <si>
    <t>EMI_per_household.kgCO2.PL.Res.HH.Thermal.WH.DistrHeat.Steam_Distr</t>
  </si>
  <si>
    <t>EMI_per_household.kgCO2.PL.Res.HH.Thermal.WH.Elc.Elec</t>
  </si>
  <si>
    <t>EMI_per_household.kgCO2.PL.Res.HH.Thermal.WH.TotalSolar.Solar</t>
  </si>
  <si>
    <t>EMI_per_household.kgCO2.PL.Res.HH.Thermal.CO.Solids.Solids</t>
  </si>
  <si>
    <t>EMI_per_household.kgCO2.PL.Res.HH.Thermal.CO.LPG.LPG</t>
  </si>
  <si>
    <t>EMI_per_household.kgCO2.PL.Res.HH.Thermal.CO.Gas.NG_Biogas</t>
  </si>
  <si>
    <t>EMI_per_household.kgCO2.PL.Res.HH.Thermal.CO.Biomass.Biomass_Waste</t>
  </si>
  <si>
    <t>EMI_per_household.kgCO2.PL.Res.HH.Thermal.CO.Elc.Elec</t>
  </si>
  <si>
    <t>PL - Final energy consumption per surface area</t>
  </si>
  <si>
    <t>FEC_per_sqm.kWh.PL.Res.HH.Thermal.SH.Solids.Solids</t>
  </si>
  <si>
    <t>FEC_per_sqm.kWh.PL.Res.HH.Thermal.SH.LPG.LPG</t>
  </si>
  <si>
    <t>FEC_per_sqm.kWh.PL.Res.HH.Thermal.SH.Oil.Oil_LiqBio</t>
  </si>
  <si>
    <t>FEC_per_sqm.kWh.PL.Res.HH.Thermal.SH.Gas.NG_Biogas</t>
  </si>
  <si>
    <t>FEC_per_sqm.kWh.PL.Res.HH.Thermal.SH.Biomass.Biomass_Waste</t>
  </si>
  <si>
    <t>FEC_per_sqm.kWh.PL.Res.HH.Thermal.SH.Geo.Geo</t>
  </si>
  <si>
    <t>FEC_per_sqm.kWh.PL.Res.HH.Thermal.SH.DistrHeat.Steam_Distr</t>
  </si>
  <si>
    <t>FEC_per_sqm.kWh.PL.Res.HH.Thermal.SH.AdvElc.Elec</t>
  </si>
  <si>
    <t>FEC_per_sqm.kWh.PL.Res.HH.Thermal.SH.ConvElc.Elec</t>
  </si>
  <si>
    <t>FEC_per_sqm.kWh.PL.Res.HH.Thermal.SH.TotalCirculation.Elec</t>
  </si>
  <si>
    <t>FEC_per_sqm.kWh.PL.Res.HH.Thermal.SC.AC.Elec</t>
  </si>
  <si>
    <t>FEC_per_sqm.kWh.PL.Res.HH.Thermal.WH.Solids.Solids</t>
  </si>
  <si>
    <t>FEC_per_sqm.kWh.PL.Res.HH.Thermal.WH.LPG.LPG</t>
  </si>
  <si>
    <t>FEC_per_sqm.kWh.PL.Res.HH.Thermal.WH.Oil.Oil_LiqBio</t>
  </si>
  <si>
    <t>FEC_per_sqm.kWh.PL.Res.HH.Thermal.WH.Gas.NG_Biogas</t>
  </si>
  <si>
    <t>FEC_per_sqm.kWh.PL.Res.HH.Thermal.WH.Biomass.Biomass_Waste</t>
  </si>
  <si>
    <t>FEC_per_sqm.kWh.PL.Res.HH.Thermal.WH.Geo.Geo</t>
  </si>
  <si>
    <t>FEC_per_sqm.kWh.PL.Res.HH.Thermal.WH.DistrHeat.Steam_Distr</t>
  </si>
  <si>
    <t>FEC_per_sqm.kWh.PL.Res.HH.Thermal.WH.Elc.Elec</t>
  </si>
  <si>
    <t>FEC_per_sqm.kWh.PL.Res.HH.Thermal.WH.TotalSolar.Solar</t>
  </si>
  <si>
    <t>FEC_per_sqm.kWh.PL.Res.HH.Thermal.CO.Solids.Solids</t>
  </si>
  <si>
    <t>FEC_per_sqm.kWh.PL.Res.HH.Thermal.CO.LPG.LPG</t>
  </si>
  <si>
    <t>FEC_per_sqm.kWh.PL.Res.HH.Thermal.CO.Gas.NG_Biogas</t>
  </si>
  <si>
    <t>FEC_per_sqm.kWh.PL.Res.HH.Thermal.CO.Biomass.Biomass_Waste</t>
  </si>
  <si>
    <t>FEC_per_sqm.kWh.PL.Res.HH.Thermal.CO.Elc.Elec</t>
  </si>
  <si>
    <t>PL - Thermal energy service per surface area</t>
  </si>
  <si>
    <t>TES_per_sqm.kWh.PL.Res.HH.Thermal.SH.Solids.Solids</t>
  </si>
  <si>
    <t>TES_per_sqm.kWh.PL.Res.HH.Thermal.SH.LPG.LPG</t>
  </si>
  <si>
    <t>TES_per_sqm.kWh.PL.Res.HH.Thermal.SH.Oil.Oil_LiqBio</t>
  </si>
  <si>
    <t>TES_per_sqm.kWh.PL.Res.HH.Thermal.SH.Gas.NG_Biogas</t>
  </si>
  <si>
    <t>TES_per_sqm.kWh.PL.Res.HH.Thermal.SH.Biomass.Biomass_Waste</t>
  </si>
  <si>
    <t>TES_per_sqm.kWh.PL.Res.HH.Thermal.SH.Geo.Geo</t>
  </si>
  <si>
    <t>TES_per_sqm.kWh.PL.Res.HH.Thermal.SH.DistrHeat.Steam_Distr</t>
  </si>
  <si>
    <t>TES_per_sqm.kWh.PL.Res.HH.Thermal.SH.AdvElc.Elec</t>
  </si>
  <si>
    <t>TES_per_sqm.kWh.PL.Res.HH.Thermal.SH.ConvElc.Elec</t>
  </si>
  <si>
    <t>TES_per_sqm.kWh.PL.Res.HH.Thermal.SH.TotalCirculation.Elec</t>
  </si>
  <si>
    <t>TES_per_sqm.kWh.PL.Res.HH.Thermal.SC.AC.Elec</t>
  </si>
  <si>
    <t>TES_per_sqm.kWh.PL.Res.HH.Thermal.WH.Solids.Solids</t>
  </si>
  <si>
    <t>TES_per_sqm.kWh.PL.Res.HH.Thermal.WH.LPG.LPG</t>
  </si>
  <si>
    <t>TES_per_sqm.kWh.PL.Res.HH.Thermal.WH.Oil.Oil_LiqBio</t>
  </si>
  <si>
    <t>TES_per_sqm.kWh.PL.Res.HH.Thermal.WH.Gas.NG_Biogas</t>
  </si>
  <si>
    <t>TES_per_sqm.kWh.PL.Res.HH.Thermal.WH.Biomass.Biomass_Waste</t>
  </si>
  <si>
    <t>TES_per_sqm.kWh.PL.Res.HH.Thermal.WH.Geo.Geo</t>
  </si>
  <si>
    <t>TES_per_sqm.kWh.PL.Res.HH.Thermal.WH.DistrHeat.Steam_Distr</t>
  </si>
  <si>
    <t>TES_per_sqm.kWh.PL.Res.HH.Thermal.WH.Elc.Elec</t>
  </si>
  <si>
    <t>TES_per_sqm.kWh.PL.Res.HH.Thermal.WH.TotalSolar.Solar</t>
  </si>
  <si>
    <t>TES_per_sqm.kWh.PL.Res.HH.Thermal.CO.Solids.Solids</t>
  </si>
  <si>
    <t>TES_per_sqm.kWh.PL.Res.HH.Thermal.CO.LPG.LPG</t>
  </si>
  <si>
    <t>TES_per_sqm.kWh.PL.Res.HH.Thermal.CO.Gas.NG_Biogas</t>
  </si>
  <si>
    <t>TES_per_sqm.kWh.PL.Res.HH.Thermal.CO.Biomass.Biomass_Waste</t>
  </si>
  <si>
    <t>TES_per_sqm.kWh.PL.Res.HH.Thermal.CO.Elc.Elec</t>
  </si>
  <si>
    <t>PL - CO2 emissions per surface area</t>
  </si>
  <si>
    <t>EMI_per_sqm.kgCO2.PL.Res.HH.Thermal.SH.Solids.Solids</t>
  </si>
  <si>
    <t>EMI_per_sqm.kgCO2.PL.Res.HH.Thermal.SH.LPG.LPG</t>
  </si>
  <si>
    <t>EMI_per_sqm.kgCO2.PL.Res.HH.Thermal.SH.Oil.Oil_LiqBio</t>
  </si>
  <si>
    <t>EMI_per_sqm.kgCO2.PL.Res.HH.Thermal.SH.Gas.NG_Biogas</t>
  </si>
  <si>
    <t>EMI_per_sqm.kgCO2.PL.Res.HH.Thermal.SH.Biomass.Biomass_Waste</t>
  </si>
  <si>
    <t>EMI_per_sqm.kgCO2.PL.Res.HH.Thermal.SH.Geo.Geo</t>
  </si>
  <si>
    <t>EMI_per_sqm.kgCO2.PL.Res.HH.Thermal.SH.DistrHeat.Steam_Distr</t>
  </si>
  <si>
    <t>EMI_per_sqm.kgCO2.PL.Res.HH.Thermal.SH.AdvElc.Elec</t>
  </si>
  <si>
    <t>EMI_per_sqm.kgCO2.PL.Res.HH.Thermal.SH.ConvElc.Elec</t>
  </si>
  <si>
    <t>EMI_per_sqm.kgCO2.PL.Res.HH.Thermal.SH.TotalCirculation.Elec</t>
  </si>
  <si>
    <t>EMI_per_sqm.kgCO2.PL.Res.HH.Thermal.SC.AC.Elec</t>
  </si>
  <si>
    <t>EMI_per_sqm.kgCO2.PL.Res.HH.Thermal.WH.Solids.Solids</t>
  </si>
  <si>
    <t>EMI_per_sqm.kgCO2.PL.Res.HH.Thermal.WH.LPG.LPG</t>
  </si>
  <si>
    <t>EMI_per_sqm.kgCO2.PL.Res.HH.Thermal.WH.Oil.Oil_LiqBio</t>
  </si>
  <si>
    <t>EMI_per_sqm.kgCO2.PL.Res.HH.Thermal.WH.Gas.NG_Biogas</t>
  </si>
  <si>
    <t>EMI_per_sqm.kgCO2.PL.Res.HH.Thermal.WH.Biomass.Biomass_Waste</t>
  </si>
  <si>
    <t>EMI_per_sqm.kgCO2.PL.Res.HH.Thermal.WH.Geo.Geo</t>
  </si>
  <si>
    <t>EMI_per_sqm.kgCO2.PL.Res.HH.Thermal.WH.DistrHeat.Steam_Distr</t>
  </si>
  <si>
    <t>EMI_per_sqm.kgCO2.PL.Res.HH.Thermal.WH.Elc.Elec</t>
  </si>
  <si>
    <t>EMI_per_sqm.kgCO2.PL.Res.HH.Thermal.WH.TotalSolar.Solar</t>
  </si>
  <si>
    <t>EMI_per_sqm.kgCO2.PL.Res.HH.Thermal.CO.Solids.Solids</t>
  </si>
  <si>
    <t>EMI_per_sqm.kgCO2.PL.Res.HH.Thermal.CO.LPG.LPG</t>
  </si>
  <si>
    <t>EMI_per_sqm.kgCO2.PL.Res.HH.Thermal.CO.Gas.NG_Biogas</t>
  </si>
  <si>
    <t>EMI_per_sqm.kgCO2.PL.Res.HH.Thermal.CO.Biomass.Biomass_Waste</t>
  </si>
  <si>
    <t>EMI_per_sqm.kgCO2.PL.Res.HH.Thermal.CO.Elc.Elec</t>
  </si>
  <si>
    <t>PL - Number of new and renovated households</t>
  </si>
  <si>
    <t>NUM.number.PL.Res.HHnew.Thermal</t>
  </si>
  <si>
    <t>NUM.number.PL.Res.HHnew.Thermal.SH</t>
  </si>
  <si>
    <t>NUM.number.PL.Res.HHnew.Thermal.SH.Solids</t>
  </si>
  <si>
    <t>NUM.number.PL.Res.HHnew.Thermal.SH.LPG</t>
  </si>
  <si>
    <t>NUM.number.PL.Res.HHnew.Thermal.SH.Oil</t>
  </si>
  <si>
    <t>NUM.number.PL.Res.HHnew.Thermal.SH.Gas</t>
  </si>
  <si>
    <t>NUM.number.PL.Res.HHnew.Thermal.SH.Biomass</t>
  </si>
  <si>
    <t>NUM.number.PL.Res.HHnew.Thermal.SH.Geo</t>
  </si>
  <si>
    <t>NUM.number.PL.Res.HHnew.Thermal.SH.DistrHeat</t>
  </si>
  <si>
    <t>NUM.number.PL.Res.HHnew.Thermal.SH.AdvElc</t>
  </si>
  <si>
    <t>NUM.number.PL.Res.HHnew.Thermal.SH.ConvElc</t>
  </si>
  <si>
    <t>NUM.number.PL.Res.HHnew.Thermal.SC</t>
  </si>
  <si>
    <t>NUM.number.PL.Res.HHnew.Thermal.SC.AC</t>
  </si>
  <si>
    <t>NUM.number.PL.Res.HHnew.Thermal.WH</t>
  </si>
  <si>
    <t>NUM.number.PL.Res.HHnew.Thermal.WH.Solids</t>
  </si>
  <si>
    <t>NUM.number.PL.Res.HHnew.Thermal.WH.LPG</t>
  </si>
  <si>
    <t>NUM.number.PL.Res.HHnew.Thermal.WH.Oil</t>
  </si>
  <si>
    <t>NUM.number.PL.Res.HHnew.Thermal.WH.Gas</t>
  </si>
  <si>
    <t>NUM.number.PL.Res.HHnew.Thermal.WH.Biomass</t>
  </si>
  <si>
    <t>NUM.number.PL.Res.HHnew.Thermal.WH.Geo</t>
  </si>
  <si>
    <t>NUM.number.PL.Res.HHnew.Thermal.WH.DistrHeat</t>
  </si>
  <si>
    <t>NUM.number.PL.Res.HHnew.Thermal.WH.Elc</t>
  </si>
  <si>
    <t>NUM.number.PL.Res.HHnew.Thermal.WH.Solar</t>
  </si>
  <si>
    <t>NUM.number.PL.Res.HHnew.Thermal.CO</t>
  </si>
  <si>
    <t>NUM.number.PL.Res.HHnew.Thermal.CO.Solids</t>
  </si>
  <si>
    <t>NUM.number.PL.Res.HHnew.Thermal.CO.LPG</t>
  </si>
  <si>
    <t>NUM.number.PL.Res.HHnew.Thermal.CO.Gas</t>
  </si>
  <si>
    <t>NUM.number.PL.Res.HHnew.Thermal.CO.Biomass</t>
  </si>
  <si>
    <t>NUM.number.PL.Res.HHnew.Thermal.CO.Elc</t>
  </si>
  <si>
    <t>PL - Final energy consumption in new and renovated households</t>
  </si>
  <si>
    <t>FEC.ktoe.PL.Res.HHnew.Thermal</t>
  </si>
  <si>
    <t>FEC.ktoe.PL.Res.HHnew.Thermal.SH</t>
  </si>
  <si>
    <t>FEC.ktoe.PL.Res.HHnew.Thermal.SH.Solids.Solids</t>
  </si>
  <si>
    <t>FEC.ktoe.PL.Res.HHnew.Thermal.SH.LPG.LPG</t>
  </si>
  <si>
    <t>FEC.ktoe.PL.Res.HHnew.Thermal.SH.Oil.Oil_LiqBio</t>
  </si>
  <si>
    <t>FEC.ktoe.PL.Res.HHnew.Thermal.SH.Gas.NG_Biogas</t>
  </si>
  <si>
    <t>FEC.ktoe.PL.Res.HHnew.Thermal.SH.Biomass.Biomass_Waste</t>
  </si>
  <si>
    <t>FEC.ktoe.PL.Res.HHnew.Thermal.SH.Geo.Geo</t>
  </si>
  <si>
    <t>FEC.ktoe.PL.Res.HHnew.Thermal.SH.DistrHeat.Steam_Distr</t>
  </si>
  <si>
    <t>FEC.ktoe.PL.Res.HHnew.Thermal.SH.AdvElc.Elec</t>
  </si>
  <si>
    <t>FEC.ktoe.PL.Res.HHnew.Thermal.SH.ConvElc.Elec</t>
  </si>
  <si>
    <t>FEC.ktoe.PL.Res.HHnew.Thermal.SH.TotalCirculation.Elec</t>
  </si>
  <si>
    <t>FEC.ktoe.PL.Res.HHnew.Thermal.SC</t>
  </si>
  <si>
    <t>FEC.ktoe.PL.Res.HHnew.Thermal.SC.AC.Elec</t>
  </si>
  <si>
    <t>FEC.ktoe.PL.Res.HHnew.Thermal.WH</t>
  </si>
  <si>
    <t>FEC.ktoe.PL.Res.HHnew.Thermal.WH.Solids.Solids</t>
  </si>
  <si>
    <t>FEC.ktoe.PL.Res.HHnew.Thermal.WH.LPG.LPG</t>
  </si>
  <si>
    <t>FEC.ktoe.PL.Res.HHnew.Thermal.WH.Oil.Oil_LiqBio</t>
  </si>
  <si>
    <t>FEC.ktoe.PL.Res.HHnew.Thermal.WH.Gas.NG_Biogas</t>
  </si>
  <si>
    <t>FEC.ktoe.PL.Res.HHnew.Thermal.WH.Biomass.Biomass_Waste</t>
  </si>
  <si>
    <t>FEC.ktoe.PL.Res.HHnew.Thermal.WH.Geo.Geo</t>
  </si>
  <si>
    <t>FEC.ktoe.PL.Res.HHnew.Thermal.WH.DistrHeat.Steam_Distr</t>
  </si>
  <si>
    <t>FEC.ktoe.PL.Res.HHnew.Thermal.WH.Elc.Elec</t>
  </si>
  <si>
    <t>FEC.ktoe.PL.Res.HHnew.Thermal.WH.TotalSolar.Solar</t>
  </si>
  <si>
    <t>FEC.ktoe.PL.Res.HHnew.Thermal.CO</t>
  </si>
  <si>
    <t>FEC.ktoe.PL.Res.HHnew.Thermal.CO.Solids.Solids</t>
  </si>
  <si>
    <t>FEC.ktoe.PL.Res.HHnew.Thermal.CO.LPG.LPG</t>
  </si>
  <si>
    <t>FEC.ktoe.PL.Res.HHnew.Thermal.CO.Gas.NG_Biogas</t>
  </si>
  <si>
    <t>FEC.ktoe.PL.Res.HHnew.Thermal.CO.Biomass.Biomass_Waste</t>
  </si>
  <si>
    <t>FEC.ktoe.PL.Res.HHnew.Thermal.CO.Elc.Elec</t>
  </si>
  <si>
    <t>PL - Thermal energy service in new and renovated households</t>
  </si>
  <si>
    <t>TES.ktoe.PL.Res.HHnew.Thermal</t>
  </si>
  <si>
    <t>TES.ktoe.PL.Res.HHnew.Thermal.SH</t>
  </si>
  <si>
    <t>TES.ktoe.PL.Res.HHnew.Thermal.SH.Solids.Solids</t>
  </si>
  <si>
    <t>TES.ktoe.PL.Res.HHnew.Thermal.SH.LPG.LPG</t>
  </si>
  <si>
    <t>TES.ktoe.PL.Res.HHnew.Thermal.SH.Oil.Oil_LiqBio</t>
  </si>
  <si>
    <t>TES.ktoe.PL.Res.HHnew.Thermal.SH.Gas.NG_Biogas</t>
  </si>
  <si>
    <t>TES.ktoe.PL.Res.HHnew.Thermal.SH.Biomass.Biomass_Waste</t>
  </si>
  <si>
    <t>TES.ktoe.PL.Res.HHnew.Thermal.SH.Geo.Geo</t>
  </si>
  <si>
    <t>TES.ktoe.PL.Res.HHnew.Thermal.SH.DistrHeat.Steam_Distr</t>
  </si>
  <si>
    <t>TES.ktoe.PL.Res.HHnew.Thermal.SH.AdvElc.Elec</t>
  </si>
  <si>
    <t>TES.ktoe.PL.Res.HHnew.Thermal.SH.ConvElc.Elec</t>
  </si>
  <si>
    <t>TES.ktoe.PL.Res.HHnew.Thermal.SH.TotalCirculation.Elec</t>
  </si>
  <si>
    <t>TES.ktoe.PL.Res.HHnew.Thermal.SC</t>
  </si>
  <si>
    <t>TES.ktoe.PL.Res.HHnew.Thermal.SC.AC.Elec</t>
  </si>
  <si>
    <t>TES.ktoe.PL.Res.HHnew.Thermal.WH</t>
  </si>
  <si>
    <t>TES.ktoe.PL.Res.HHnew.Thermal.WH.Solids.Solids</t>
  </si>
  <si>
    <t>TES.ktoe.PL.Res.HHnew.Thermal.WH.LPG.LPG</t>
  </si>
  <si>
    <t>TES.ktoe.PL.Res.HHnew.Thermal.WH.Oil.Oil_LiqBio</t>
  </si>
  <si>
    <t>TES.ktoe.PL.Res.HHnew.Thermal.WH.Gas.NG_Biogas</t>
  </si>
  <si>
    <t>TES.ktoe.PL.Res.HHnew.Thermal.WH.Biomass.Biomass_Waste</t>
  </si>
  <si>
    <t>TES.ktoe.PL.Res.HHnew.Thermal.WH.Geo.Geo</t>
  </si>
  <si>
    <t>TES.ktoe.PL.Res.HHnew.Thermal.WH.DistrHeat.Steam_Distr</t>
  </si>
  <si>
    <t>TES.ktoe.PL.Res.HHnew.Thermal.WH.Elc.Elec</t>
  </si>
  <si>
    <t>TES.ktoe.PL.Res.HHnew.Thermal.WH.TotalSolar.Solar</t>
  </si>
  <si>
    <t>TES.ktoe.PL.Res.HHnew.Thermal.CO</t>
  </si>
  <si>
    <t>TES.ktoe.PL.Res.HHnew.Thermal.CO.Solids.Solids</t>
  </si>
  <si>
    <t>TES.ktoe.PL.Res.HHnew.Thermal.CO.LPG.LPG</t>
  </si>
  <si>
    <t>TES.ktoe.PL.Res.HHnew.Thermal.CO.Gas.NG_Biogas</t>
  </si>
  <si>
    <t>TES.ktoe.PL.Res.HHnew.Thermal.CO.Biomass.Biomass_Waste</t>
  </si>
  <si>
    <t>TES.ktoe.PL.Res.HHnew.Thermal.CO.Elc.Elec</t>
  </si>
  <si>
    <t>PL - System efficiency indicator of new and renovated households</t>
  </si>
  <si>
    <t>Eff.ratio.PL.Res.HHnew.Thermal</t>
  </si>
  <si>
    <t>Eff.ratio.PL.Res.HHnew.Thermal.SH</t>
  </si>
  <si>
    <t>Eff.ratio.PL.Res.HHnew.Thermal.SH.Solids.Solids</t>
  </si>
  <si>
    <t>Eff.ratio.PL.Res.HHnew.Thermal.SH.LPG.LPG</t>
  </si>
  <si>
    <t>Eff.ratio.PL.Res.HHnew.Thermal.SH.Oil.Oil_LiqBio</t>
  </si>
  <si>
    <t>Eff.ratio.PL.Res.HHnew.Thermal.SH.Gas.NG_Biogas</t>
  </si>
  <si>
    <t>Eff.ratio.PL.Res.HHnew.Thermal.SH.Biomass.Biomass_Waste</t>
  </si>
  <si>
    <t>Eff.ratio.PL.Res.HHnew.Thermal.SH.Geo.Geo</t>
  </si>
  <si>
    <t>Eff.ratio.PL.Res.HHnew.Thermal.SH.DistrHeat.Steam_Distr</t>
  </si>
  <si>
    <t>Eff.ratio.PL.Res.HHnew.Thermal.SH.AdvElc.Elec</t>
  </si>
  <si>
    <t>Eff.ratio.PL.Res.HHnew.Thermal.SH.ConvElc.Elec</t>
  </si>
  <si>
    <t>Eff.ratio.PL.Res.HHnew.Thermal.SH.TotalCirculation.Elec</t>
  </si>
  <si>
    <t>Eff.ratio.PL.Res.HHnew.Thermal.SC</t>
  </si>
  <si>
    <t>Eff.ratio.PL.Res.HHnew.Thermal.SC.AC.Elec</t>
  </si>
  <si>
    <t>Eff.ratio.PL.Res.HHnew.Thermal.WH</t>
  </si>
  <si>
    <t>Eff.ratio.PL.Res.HHnew.Thermal.WH.Solids.Solids</t>
  </si>
  <si>
    <t>Eff.ratio.PL.Res.HHnew.Thermal.WH.LPG.LPG</t>
  </si>
  <si>
    <t>Eff.ratio.PL.Res.HHnew.Thermal.WH.Oil.Oil_LiqBio</t>
  </si>
  <si>
    <t>Eff.ratio.PL.Res.HHnew.Thermal.WH.Gas.NG_Biogas</t>
  </si>
  <si>
    <t>Eff.ratio.PL.Res.HHnew.Thermal.WH.Biomass.Biomass_Waste</t>
  </si>
  <si>
    <t>Eff.ratio.PL.Res.HHnew.Thermal.WH.Geo.Geo</t>
  </si>
  <si>
    <t>Eff.ratio.PL.Res.HHnew.Thermal.WH.DistrHeat.Steam_Distr</t>
  </si>
  <si>
    <t>Eff.ratio.PL.Res.HHnew.Thermal.WH.Elc.Elec</t>
  </si>
  <si>
    <t>Eff.ratio.PL.Res.HHnew.Thermal.WH.TotalSolar.Solar</t>
  </si>
  <si>
    <t>Eff.ratio.PL.Res.HHnew.Thermal.CO</t>
  </si>
  <si>
    <t>Eff.ratio.PL.Res.HHnew.Thermal.CO.Solids.Solids</t>
  </si>
  <si>
    <t>Eff.ratio.PL.Res.HHnew.Thermal.CO.LPG.LPG</t>
  </si>
  <si>
    <t>Eff.ratio.PL.Res.HHnew.Thermal.CO.Gas.NG_Biogas</t>
  </si>
  <si>
    <t>Eff.ratio.PL.Res.HHnew.Thermal.CO.Biomass.Biomass_Waste</t>
  </si>
  <si>
    <t>Eff.ratio.PL.Res.HHnew.Thermal.CO.Elc.Elec</t>
  </si>
  <si>
    <t>PL - CO2 emissions in new and renovated households</t>
  </si>
  <si>
    <t>EMI.ktCO2.PL.Res.HHnew.Thermal</t>
  </si>
  <si>
    <t>EMI.ktCO2.PL.Res.HHnew.Thermal.SH</t>
  </si>
  <si>
    <t>EMI.ktCO2.PL.Res.HHnew.Thermal.SH.Solids.Solids</t>
  </si>
  <si>
    <t>EMI.ktCO2.PL.Res.HHnew.Thermal.SH.LPG.LPG</t>
  </si>
  <si>
    <t>EMI.ktCO2.PL.Res.HHnew.Thermal.SH.Oil.Oil_LiqBio</t>
  </si>
  <si>
    <t>EMI.ktCO2.PL.Res.HHnew.Thermal.SH.Gas.NG_Biogas</t>
  </si>
  <si>
    <t>EMI.ktCO2.PL.Res.HHnew.Thermal.SH.Biomass.Biomass_Waste</t>
  </si>
  <si>
    <t>EMI.ktCO2.PL.Res.HHnew.Thermal.SH.Geo.Geo</t>
  </si>
  <si>
    <t>EMI.ktCO2.PL.Res.HHnew.Thermal.SH.DistrHeat.Steam_Distr</t>
  </si>
  <si>
    <t>EMI.ktCO2.PL.Res.HHnew.Thermal.SH.AdvElc.Elec</t>
  </si>
  <si>
    <t>EMI.ktCO2.PL.Res.HHnew.Thermal.SH.ConvElc.Elec</t>
  </si>
  <si>
    <t>EMI.ktCO2.PL.Res.HHnew.Thermal.SH.TotalCirculation.Elec</t>
  </si>
  <si>
    <t>EMI.ktCO2.PL.Res.HHnew.Thermal.SC</t>
  </si>
  <si>
    <t>EMI.ktCO2.PL.Res.HHnew.Thermal.SC.AC.Elec</t>
  </si>
  <si>
    <t>EMI.ktCO2.PL.Res.HHnew.Thermal.WH</t>
  </si>
  <si>
    <t>EMI.ktCO2.PL.Res.HHnew.Thermal.WH.Solids.Solids</t>
  </si>
  <si>
    <t>EMI.ktCO2.PL.Res.HHnew.Thermal.WH.LPG.LPG</t>
  </si>
  <si>
    <t>EMI.ktCO2.PL.Res.HHnew.Thermal.WH.Oil.Oil_LiqBio</t>
  </si>
  <si>
    <t>EMI.ktCO2.PL.Res.HHnew.Thermal.WH.Gas.NG_Biogas</t>
  </si>
  <si>
    <t>EMI.ktCO2.PL.Res.HHnew.Thermal.WH.Biomass.Biomass_Waste</t>
  </si>
  <si>
    <t>EMI.ktCO2.PL.Res.HHnew.Thermal.WH.Geo.Geo</t>
  </si>
  <si>
    <t>EMI.ktCO2.PL.Res.HHnew.Thermal.WH.DistrHeat.Steam_Distr</t>
  </si>
  <si>
    <t>EMI.ktCO2.PL.Res.HHnew.Thermal.WH.Elc.Elec</t>
  </si>
  <si>
    <t>EMI.ktCO2.PL.Res.HHnew.Thermal.WH.TotalSolar.Solar</t>
  </si>
  <si>
    <t>EMI.ktCO2.PL.Res.HHnew.Thermal.CO</t>
  </si>
  <si>
    <t>EMI.ktCO2.PL.Res.HHnew.Thermal.CO.Solids.Solids</t>
  </si>
  <si>
    <t>EMI.ktCO2.PL.Res.HHnew.Thermal.CO.LPG.LPG</t>
  </si>
  <si>
    <t>EMI.ktCO2.PL.Res.HHnew.Thermal.CO.Gas.NG_Biogas</t>
  </si>
  <si>
    <t>EMI.ktCO2.PL.Res.HHnew.Thermal.CO.Biomass.Biomass_Waste</t>
  </si>
  <si>
    <t>EMI.ktCO2.PL.Res.HHnew.Thermal.CO.Elc.Elec</t>
  </si>
  <si>
    <t>PL - Final energy consumption of new and renovated households (per household)</t>
  </si>
  <si>
    <t>FEC_per_household.kWh.PL.Res.HHnew.Thermal</t>
  </si>
  <si>
    <t>FEC_per_household.kWh.PL.Res.HHnew.Thermal.SH</t>
  </si>
  <si>
    <t>FEC_per_household.kWh.PL.Res.HHnew.Thermal.SH.Solids.Solids</t>
  </si>
  <si>
    <t>FEC_per_household.kWh.PL.Res.HHnew.Thermal.SH.LPG.LPG</t>
  </si>
  <si>
    <t>FEC_per_household.kWh.PL.Res.HHnew.Thermal.SH.Oil.Oil_LiqBio</t>
  </si>
  <si>
    <t>FEC_per_household.kWh.PL.Res.HHnew.Thermal.SH.Gas.NG_Biogas</t>
  </si>
  <si>
    <t>FEC_per_household.kWh.PL.Res.HHnew.Thermal.SH.Biomass.Biomass_Waste</t>
  </si>
  <si>
    <t>FEC_per_household.kWh.PL.Res.HHnew.Thermal.SH.Geo.Geo</t>
  </si>
  <si>
    <t>FEC_per_household.kWh.PL.Res.HHnew.Thermal.SH.DistrHeat.Steam_Distr</t>
  </si>
  <si>
    <t>FEC_per_household.kWh.PL.Res.HHnew.Thermal.SH.AdvElc.Elec</t>
  </si>
  <si>
    <t>FEC_per_household.kWh.PL.Res.HHnew.Thermal.SH.ConvElc.Elec</t>
  </si>
  <si>
    <t>FEC_per_household.kWh.PL.Res.HHnew.Thermal.SH.TotalCirculation.Elec</t>
  </si>
  <si>
    <t>FEC_per_household.kWh.PL.Res.HHnew.Thermal.SC</t>
  </si>
  <si>
    <t>FEC_per_household.kWh.PL.Res.HHnew.Thermal.SC.AC.Elec</t>
  </si>
  <si>
    <t>FEC_per_household.kWh.PL.Res.HHnew.Thermal.WH</t>
  </si>
  <si>
    <t>FEC_per_household.kWh.PL.Res.HHnew.Thermal.WH.Solids.Solids</t>
  </si>
  <si>
    <t>FEC_per_household.kWh.PL.Res.HHnew.Thermal.WH.LPG.LPG</t>
  </si>
  <si>
    <t>FEC_per_household.kWh.PL.Res.HHnew.Thermal.WH.Oil.Oil_LiqBio</t>
  </si>
  <si>
    <t>FEC_per_household.kWh.PL.Res.HHnew.Thermal.WH.Gas.NG_Biogas</t>
  </si>
  <si>
    <t>FEC_per_household.kWh.PL.Res.HHnew.Thermal.WH.Biomass.Biomass_Waste</t>
  </si>
  <si>
    <t>FEC_per_household.kWh.PL.Res.HHnew.Thermal.WH.Geo.Geo</t>
  </si>
  <si>
    <t>FEC_per_household.kWh.PL.Res.HHnew.Thermal.WH.DistrHeat.Steam_Distr</t>
  </si>
  <si>
    <t>FEC_per_household.kWh.PL.Res.HHnew.Thermal.WH.Elc.Elec</t>
  </si>
  <si>
    <t>FEC_per_household.kWh.PL.Res.HHnew.Thermal.WH.TotalSolar.Solar</t>
  </si>
  <si>
    <t>FEC_per_household.kWh.PL.Res.HHnew.Thermal.CO</t>
  </si>
  <si>
    <t>FEC_per_household.kWh.PL.Res.HHnew.Thermal.CO.Solids.Solids</t>
  </si>
  <si>
    <t>FEC_per_household.kWh.PL.Res.HHnew.Thermal.CO.LPG.LPG</t>
  </si>
  <si>
    <t>FEC_per_household.kWh.PL.Res.HHnew.Thermal.CO.Gas.NG_Biogas</t>
  </si>
  <si>
    <t>FEC_per_household.kWh.PL.Res.HHnew.Thermal.CO.Biomass.Biomass_Waste</t>
  </si>
  <si>
    <t>FEC_per_household.kWh.PL.Res.HHnew.Thermal.CO.Elc.Elec</t>
  </si>
  <si>
    <t>PL - Thermal energy service of new and renovated households (per household)</t>
  </si>
  <si>
    <t>TES_per_household.kWh.PL.Res.HHnew.Thermal</t>
  </si>
  <si>
    <t>TES_per_household.kWh.PL.Res.HHnew.Thermal.SH</t>
  </si>
  <si>
    <t>TES_per_household.kWh.PL.Res.HHnew.Thermal.SH.Solids.Solids</t>
  </si>
  <si>
    <t>TES_per_household.kWh.PL.Res.HHnew.Thermal.SH.LPG.LPG</t>
  </si>
  <si>
    <t>TES_per_household.kWh.PL.Res.HHnew.Thermal.SH.Oil.Oil_LiqBio</t>
  </si>
  <si>
    <t>TES_per_household.kWh.PL.Res.HHnew.Thermal.SH.Gas.NG_Biogas</t>
  </si>
  <si>
    <t>TES_per_household.kWh.PL.Res.HHnew.Thermal.SH.Biomass.Biomass_Waste</t>
  </si>
  <si>
    <t>TES_per_household.kWh.PL.Res.HHnew.Thermal.SH.Geo.Geo</t>
  </si>
  <si>
    <t>TES_per_household.kWh.PL.Res.HHnew.Thermal.SH.DistrHeat.Steam_Distr</t>
  </si>
  <si>
    <t>TES_per_household.kWh.PL.Res.HHnew.Thermal.SH.AdvElc.Elec</t>
  </si>
  <si>
    <t>TES_per_household.kWh.PL.Res.HHnew.Thermal.SH.ConvElc.Elec</t>
  </si>
  <si>
    <t>TES_per_household.kWh.PL.Res.HHnew.Thermal.SH.TotalCirculation.Elec</t>
  </si>
  <si>
    <t>TES_per_household.kWh.PL.Res.HHnew.Thermal.SC</t>
  </si>
  <si>
    <t>TES_per_household.kWh.PL.Res.HHnew.Thermal.SC.AC.Elec</t>
  </si>
  <si>
    <t>TES_per_household.kWh.PL.Res.HHnew.Thermal.WH</t>
  </si>
  <si>
    <t>TES_per_household.kWh.PL.Res.HHnew.Thermal.WH.Solids.Solids</t>
  </si>
  <si>
    <t>TES_per_household.kWh.PL.Res.HHnew.Thermal.WH.LPG.LPG</t>
  </si>
  <si>
    <t>TES_per_household.kWh.PL.Res.HHnew.Thermal.WH.Oil.Oil_LiqBio</t>
  </si>
  <si>
    <t>TES_per_household.kWh.PL.Res.HHnew.Thermal.WH.Gas.NG_Biogas</t>
  </si>
  <si>
    <t>TES_per_household.kWh.PL.Res.HHnew.Thermal.WH.Biomass.Biomass_Waste</t>
  </si>
  <si>
    <t>TES_per_household.kWh.PL.Res.HHnew.Thermal.WH.Geo.Geo</t>
  </si>
  <si>
    <t>TES_per_household.kWh.PL.Res.HHnew.Thermal.WH.DistrHeat.Steam_Distr</t>
  </si>
  <si>
    <t>TES_per_household.kWh.PL.Res.HHnew.Thermal.WH.Elc.Elec</t>
  </si>
  <si>
    <t>TES_per_household.kWh.PL.Res.HHnew.Thermal.WH.TotalSolar.Solar</t>
  </si>
  <si>
    <t>TES_per_household.kWh.PL.Res.HHnew.Thermal.CO</t>
  </si>
  <si>
    <t>TES_per_household.kWh.PL.Res.HHnew.Thermal.CO.Solids.Solids</t>
  </si>
  <si>
    <t>TES_per_household.kWh.PL.Res.HHnew.Thermal.CO.LPG.LPG</t>
  </si>
  <si>
    <t>TES_per_household.kWh.PL.Res.HHnew.Thermal.CO.Gas.NG_Biogas</t>
  </si>
  <si>
    <t>TES_per_household.kWh.PL.Res.HHnew.Thermal.CO.Biomass.Biomass_Waste</t>
  </si>
  <si>
    <t>TES_per_household.kWh.PL.Res.HHnew.Thermal.CO.Elc.Elec</t>
  </si>
  <si>
    <t>PL - CO2 emissions in new and renovated households (per household)</t>
  </si>
  <si>
    <t>EMI_per_household.kgCO2.PL.Res.HHnew.Thermal</t>
  </si>
  <si>
    <t>EMI_per_household.kgCO2.PL.Res.HHnew.Thermal.SH</t>
  </si>
  <si>
    <t>EMI_per_household.kgCO2.PL.Res.HHnew.Thermal.SH.Solids.Solids</t>
  </si>
  <si>
    <t>EMI_per_household.kgCO2.PL.Res.HHnew.Thermal.SH.LPG.LPG</t>
  </si>
  <si>
    <t>EMI_per_household.kgCO2.PL.Res.HHnew.Thermal.SH.Oil.Oil_LiqBio</t>
  </si>
  <si>
    <t>EMI_per_household.kgCO2.PL.Res.HHnew.Thermal.SH.Gas.NG_Biogas</t>
  </si>
  <si>
    <t>EMI_per_household.kgCO2.PL.Res.HHnew.Thermal.SH.Biomass.Biomass_Waste</t>
  </si>
  <si>
    <t>EMI_per_household.kgCO2.PL.Res.HHnew.Thermal.SH.Geo.Geo</t>
  </si>
  <si>
    <t>EMI_per_household.kgCO2.PL.Res.HHnew.Thermal.SH.DistrHeat.Steam_Distr</t>
  </si>
  <si>
    <t>EMI_per_household.kgCO2.PL.Res.HHnew.Thermal.SH.AdvElc.Elec</t>
  </si>
  <si>
    <t>EMI_per_household.kgCO2.PL.Res.HHnew.Thermal.SH.ConvElc.Elec</t>
  </si>
  <si>
    <t>EMI_per_household.kgCO2.PL.Res.HHnew.Thermal.SH.TotalCirculation.Elec</t>
  </si>
  <si>
    <t>EMI_per_household.kgCO2.PL.Res.HHnew.Thermal.SC</t>
  </si>
  <si>
    <t>EMI_per_household.kgCO2.PL.Res.HHnew.Thermal.SC.AC.Elec</t>
  </si>
  <si>
    <t>EMI_per_household.kgCO2.PL.Res.HHnew.Thermal.WH</t>
  </si>
  <si>
    <t>EMI_per_household.kgCO2.PL.Res.HHnew.Thermal.WH.Solids.Solids</t>
  </si>
  <si>
    <t>EMI_per_household.kgCO2.PL.Res.HHnew.Thermal.WH.LPG.LPG</t>
  </si>
  <si>
    <t>EMI_per_household.kgCO2.PL.Res.HHnew.Thermal.WH.Oil.Oil_LiqBio</t>
  </si>
  <si>
    <t>EMI_per_household.kgCO2.PL.Res.HHnew.Thermal.WH.Gas.NG_Biogas</t>
  </si>
  <si>
    <t>EMI_per_household.kgCO2.PL.Res.HHnew.Thermal.WH.Biomass.Biomass_Waste</t>
  </si>
  <si>
    <t>EMI_per_household.kgCO2.PL.Res.HHnew.Thermal.WH.Geo.Geo</t>
  </si>
  <si>
    <t>EMI_per_household.kgCO2.PL.Res.HHnew.Thermal.WH.DistrHeat.Steam_Distr</t>
  </si>
  <si>
    <t>EMI_per_household.kgCO2.PL.Res.HHnew.Thermal.WH.Elc.Elec</t>
  </si>
  <si>
    <t>EMI_per_household.kgCO2.PL.Res.HHnew.Thermal.WH.TotalSolar.Solar</t>
  </si>
  <si>
    <t>EMI_per_household.kgCO2.PL.Res.HHnew.Thermal.CO</t>
  </si>
  <si>
    <t>EMI_per_household.kgCO2.PL.Res.HHnew.Thermal.CO.Solids.Solids</t>
  </si>
  <si>
    <t>EMI_per_household.kgCO2.PL.Res.HHnew.Thermal.CO.LPG.LPG</t>
  </si>
  <si>
    <t>EMI_per_household.kgCO2.PL.Res.HHnew.Thermal.CO.Gas.NG_Biogas</t>
  </si>
  <si>
    <t>EMI_per_household.kgCO2.PL.Res.HHnew.Thermal.CO.Biomass.Biomass_Waste</t>
  </si>
  <si>
    <t>EMI_per_household.kgCO2.PL.Res.HHnew.Thermal.CO.Elc.Elec</t>
  </si>
  <si>
    <t>PL - Final energy consumption in new and renovated households per surface area</t>
  </si>
  <si>
    <t>FEC_per_sqm.kWh.PL.Res.HHnew.Thermal</t>
  </si>
  <si>
    <t>FEC_per_sqm.kWh.PL.Res.HHnew.Thermal.SH</t>
  </si>
  <si>
    <t>FEC_per_sqm.kWh.PL.Res.HHnew.Thermal.SH.Solids.Solids</t>
  </si>
  <si>
    <t>FEC_per_sqm.kWh.PL.Res.HHnew.Thermal.SH.LPG.LPG</t>
  </si>
  <si>
    <t>FEC_per_sqm.kWh.PL.Res.HHnew.Thermal.SH.Oil.Oil_LiqBio</t>
  </si>
  <si>
    <t>FEC_per_sqm.kWh.PL.Res.HHnew.Thermal.SH.Gas.NG_Biogas</t>
  </si>
  <si>
    <t>FEC_per_sqm.kWh.PL.Res.HHnew.Thermal.SH.Biomass.Biomass_Waste</t>
  </si>
  <si>
    <t>FEC_per_sqm.kWh.PL.Res.HHnew.Thermal.SH.Geo.Geo</t>
  </si>
  <si>
    <t>FEC_per_sqm.kWh.PL.Res.HHnew.Thermal.SH.DistrHeat.Steam_Distr</t>
  </si>
  <si>
    <t>FEC_per_sqm.kWh.PL.Res.HHnew.Thermal.SH.AdvElc.Elec</t>
  </si>
  <si>
    <t>FEC_per_sqm.kWh.PL.Res.HHnew.Thermal.SH.ConvElc.Elec</t>
  </si>
  <si>
    <t>FEC_per_sqm.kWh.PL.Res.HHnew.Thermal.SH.TotalCirculation.Elec</t>
  </si>
  <si>
    <t>FEC_per_sqm.kWh.PL.Res.HHnew.Thermal.SC</t>
  </si>
  <si>
    <t>FEC_per_sqm.kWh.PL.Res.HHnew.Thermal.SC.AC.Elec</t>
  </si>
  <si>
    <t>FEC_per_sqm.kWh.PL.Res.HHnew.Thermal.WH</t>
  </si>
  <si>
    <t>FEC_per_sqm.kWh.PL.Res.HHnew.Thermal.WH.Solids.Solids</t>
  </si>
  <si>
    <t>FEC_per_sqm.kWh.PL.Res.HHnew.Thermal.WH.LPG.LPG</t>
  </si>
  <si>
    <t>FEC_per_sqm.kWh.PL.Res.HHnew.Thermal.WH.Oil.Oil_LiqBio</t>
  </si>
  <si>
    <t>FEC_per_sqm.kWh.PL.Res.HHnew.Thermal.WH.Gas.NG_Biogas</t>
  </si>
  <si>
    <t>FEC_per_sqm.kWh.PL.Res.HHnew.Thermal.WH.Biomass.Biomass_Waste</t>
  </si>
  <si>
    <t>FEC_per_sqm.kWh.PL.Res.HHnew.Thermal.WH.Geo.Geo</t>
  </si>
  <si>
    <t>FEC_per_sqm.kWh.PL.Res.HHnew.Thermal.WH.DistrHeat.Steam_Distr</t>
  </si>
  <si>
    <t>FEC_per_sqm.kWh.PL.Res.HHnew.Thermal.WH.Elc.Elec</t>
  </si>
  <si>
    <t>FEC_per_sqm.kWh.PL.Res.HHnew.Thermal.WH.TotalSolar.Solar</t>
  </si>
  <si>
    <t>FEC_per_sqm.kWh.PL.Res.HHnew.Thermal.CO</t>
  </si>
  <si>
    <t>FEC_per_sqm.kWh.PL.Res.HHnew.Thermal.CO.Solids.Solids</t>
  </si>
  <si>
    <t>FEC_per_sqm.kWh.PL.Res.HHnew.Thermal.CO.LPG.LPG</t>
  </si>
  <si>
    <t>FEC_per_sqm.kWh.PL.Res.HHnew.Thermal.CO.Gas.NG_Biogas</t>
  </si>
  <si>
    <t>FEC_per_sqm.kWh.PL.Res.HHnew.Thermal.CO.Biomass.Biomass_Waste</t>
  </si>
  <si>
    <t>FEC_per_sqm.kWh.PL.Res.HHnew.Thermal.CO.Elc.Elec</t>
  </si>
  <si>
    <t>PL - Thermal energy service in new and renovated households per surface area</t>
  </si>
  <si>
    <t>TES_per_sqm.kWh.PL.Res.HHnew.Thermal</t>
  </si>
  <si>
    <t>TES_per_sqm.kWh.PL.Res.HHnew.Thermal.SH</t>
  </si>
  <si>
    <t>TES_per_sqm.kWh.PL.Res.HHnew.Thermal.SH.Solids.Solids</t>
  </si>
  <si>
    <t>TES_per_sqm.kWh.PL.Res.HHnew.Thermal.SH.LPG.LPG</t>
  </si>
  <si>
    <t>TES_per_sqm.kWh.PL.Res.HHnew.Thermal.SH.Oil.Oil_LiqBio</t>
  </si>
  <si>
    <t>TES_per_sqm.kWh.PL.Res.HHnew.Thermal.SH.Gas.NG_Biogas</t>
  </si>
  <si>
    <t>TES_per_sqm.kWh.PL.Res.HHnew.Thermal.SH.Biomass.Biomass_Waste</t>
  </si>
  <si>
    <t>TES_per_sqm.kWh.PL.Res.HHnew.Thermal.SH.Geo.Geo</t>
  </si>
  <si>
    <t>TES_per_sqm.kWh.PL.Res.HHnew.Thermal.SH.DistrHeat.Steam_Distr</t>
  </si>
  <si>
    <t>TES_per_sqm.kWh.PL.Res.HHnew.Thermal.SH.AdvElc.Elec</t>
  </si>
  <si>
    <t>TES_per_sqm.kWh.PL.Res.HHnew.Thermal.SH.ConvElc.Elec</t>
  </si>
  <si>
    <t>TES_per_sqm.kWh.PL.Res.HHnew.Thermal.SH.TotalCirculation.Elec</t>
  </si>
  <si>
    <t>TES_per_sqm.kWh.PL.Res.HHnew.Thermal.SC</t>
  </si>
  <si>
    <t>TES_per_sqm.kWh.PL.Res.HHnew.Thermal.SC.AC.Elec</t>
  </si>
  <si>
    <t>TES_per_sqm.kWh.PL.Res.HHnew.Thermal.WH</t>
  </si>
  <si>
    <t>TES_per_sqm.kWh.PL.Res.HHnew.Thermal.WH.Solids.Solids</t>
  </si>
  <si>
    <t>TES_per_sqm.kWh.PL.Res.HHnew.Thermal.WH.LPG.LPG</t>
  </si>
  <si>
    <t>TES_per_sqm.kWh.PL.Res.HHnew.Thermal.WH.Oil.Oil_LiqBio</t>
  </si>
  <si>
    <t>TES_per_sqm.kWh.PL.Res.HHnew.Thermal.WH.Gas.NG_Biogas</t>
  </si>
  <si>
    <t>TES_per_sqm.kWh.PL.Res.HHnew.Thermal.WH.Biomass.Biomass_Waste</t>
  </si>
  <si>
    <t>TES_per_sqm.kWh.PL.Res.HHnew.Thermal.WH.Geo.Geo</t>
  </si>
  <si>
    <t>TES_per_sqm.kWh.PL.Res.HHnew.Thermal.WH.DistrHeat.Steam_Distr</t>
  </si>
  <si>
    <t>TES_per_sqm.kWh.PL.Res.HHnew.Thermal.WH.Elc.Elec</t>
  </si>
  <si>
    <t>TES_per_sqm.kWh.PL.Res.HHnew.Thermal.WH.TotalSolar.Solar</t>
  </si>
  <si>
    <t>TES_per_sqm.kWh.PL.Res.HHnew.Thermal.CO</t>
  </si>
  <si>
    <t>TES_per_sqm.kWh.PL.Res.HHnew.Thermal.CO.Solids.Solids</t>
  </si>
  <si>
    <t>TES_per_sqm.kWh.PL.Res.HHnew.Thermal.CO.LPG.LPG</t>
  </si>
  <si>
    <t>TES_per_sqm.kWh.PL.Res.HHnew.Thermal.CO.Gas.NG_Biogas</t>
  </si>
  <si>
    <t>TES_per_sqm.kWh.PL.Res.HHnew.Thermal.CO.Biomass.Biomass_Waste</t>
  </si>
  <si>
    <t>TES_per_sqm.kWh.PL.Res.HHnew.Thermal.CO.Elc.Elec</t>
  </si>
  <si>
    <t>PL - CO2 emissions in new and renovated households per surface area</t>
  </si>
  <si>
    <t>EMI_per_sqm.kgCO2.PL.Res.HHnew.Thermal</t>
  </si>
  <si>
    <t>EMI_per_sqm.kgCO2.PL.Res.HHnew.Thermal.SH</t>
  </si>
  <si>
    <t>EMI_per_sqm.kgCO2.PL.Res.HHnew.Thermal.SH.Solids.Solids</t>
  </si>
  <si>
    <t>EMI_per_sqm.kgCO2.PL.Res.HHnew.Thermal.SH.LPG.LPG</t>
  </si>
  <si>
    <t>EMI_per_sqm.kgCO2.PL.Res.HHnew.Thermal.SH.Oil.Oil_LiqBio</t>
  </si>
  <si>
    <t>EMI_per_sqm.kgCO2.PL.Res.HHnew.Thermal.SH.Gas.NG_Biogas</t>
  </si>
  <si>
    <t>EMI_per_sqm.kgCO2.PL.Res.HHnew.Thermal.SH.Biomass.Biomass_Waste</t>
  </si>
  <si>
    <t>EMI_per_sqm.kgCO2.PL.Res.HHnew.Thermal.SH.Geo.Geo</t>
  </si>
  <si>
    <t>EMI_per_sqm.kgCO2.PL.Res.HHnew.Thermal.SH.DistrHeat.Steam_Distr</t>
  </si>
  <si>
    <t>EMI_per_sqm.kgCO2.PL.Res.HHnew.Thermal.SH.AdvElc.Elec</t>
  </si>
  <si>
    <t>EMI_per_sqm.kgCO2.PL.Res.HHnew.Thermal.SH.ConvElc.Elec</t>
  </si>
  <si>
    <t>EMI_per_sqm.kgCO2.PL.Res.HHnew.Thermal.SH.TotalCirculation.Elec</t>
  </si>
  <si>
    <t>EMI_per_sqm.kgCO2.PL.Res.HHnew.Thermal.SC</t>
  </si>
  <si>
    <t>EMI_per_sqm.kgCO2.PL.Res.HHnew.Thermal.SC.AC.Elec</t>
  </si>
  <si>
    <t>EMI_per_sqm.kgCO2.PL.Res.HHnew.Thermal.WH</t>
  </si>
  <si>
    <t>EMI_per_sqm.kgCO2.PL.Res.HHnew.Thermal.WH.Solids.Solids</t>
  </si>
  <si>
    <t>EMI_per_sqm.kgCO2.PL.Res.HHnew.Thermal.WH.LPG.LPG</t>
  </si>
  <si>
    <t>EMI_per_sqm.kgCO2.PL.Res.HHnew.Thermal.WH.Oil.Oil_LiqBio</t>
  </si>
  <si>
    <t>EMI_per_sqm.kgCO2.PL.Res.HHnew.Thermal.WH.Gas.NG_Biogas</t>
  </si>
  <si>
    <t>EMI_per_sqm.kgCO2.PL.Res.HHnew.Thermal.WH.Biomass.Biomass_Waste</t>
  </si>
  <si>
    <t>EMI_per_sqm.kgCO2.PL.Res.HHnew.Thermal.WH.Geo.Geo</t>
  </si>
  <si>
    <t>EMI_per_sqm.kgCO2.PL.Res.HHnew.Thermal.WH.DistrHeat.Steam_Distr</t>
  </si>
  <si>
    <t>EMI_per_sqm.kgCO2.PL.Res.HHnew.Thermal.WH.Elc.Elec</t>
  </si>
  <si>
    <t>EMI_per_sqm.kgCO2.PL.Res.HHnew.Thermal.WH.TotalSolar.Solar</t>
  </si>
  <si>
    <t>EMI_per_sqm.kgCO2.PL.Res.HHnew.Thermal.CO</t>
  </si>
  <si>
    <t>EMI_per_sqm.kgCO2.PL.Res.HHnew.Thermal.CO.Solids.Solids</t>
  </si>
  <si>
    <t>EMI_per_sqm.kgCO2.PL.Res.HHnew.Thermal.CO.LPG.LPG</t>
  </si>
  <si>
    <t>EMI_per_sqm.kgCO2.PL.Res.HHnew.Thermal.CO.Gas.NG_Biogas</t>
  </si>
  <si>
    <t>EMI_per_sqm.kgCO2.PL.Res.HHnew.Thermal.CO.Biomass.Biomass_Waste</t>
  </si>
  <si>
    <t>EMI_per_sqm.kgCO2.PL.Res.HHnew.Thermal.CO.Elc.Elec</t>
  </si>
  <si>
    <t>FEC.ktoe.PL.Res.HH.Appl.RF</t>
  </si>
  <si>
    <t>FEC.ktoe.PL.Res.HH.Appl.WM</t>
  </si>
  <si>
    <t>FEC.ktoe.PL.Res.HH.Appl.DR</t>
  </si>
  <si>
    <t>FEC.ktoe.PL.Res.HH.Appl.DW</t>
  </si>
  <si>
    <t>FEC.ktoe.PL.Res.HH.Appl.TV</t>
  </si>
  <si>
    <t>FEC.ktoe.PL.Res.HH.Appl.IT</t>
  </si>
  <si>
    <t>FEC.ktoe.PL.Res.HH.Appl.LI</t>
  </si>
  <si>
    <t>FEC.ktoe.PL.Res.HH.Appl.OA</t>
  </si>
  <si>
    <t>Size.MW.PL.Res.HH.Appl</t>
  </si>
  <si>
    <t>Size.MW.PL.Res.HH.Appl.RF</t>
  </si>
  <si>
    <t>Size.MW.PL.Res.HH.Appl.WM</t>
  </si>
  <si>
    <t>Size.MW.PL.Res.HH.Appl.DR</t>
  </si>
  <si>
    <t>Size.MW.PL.Res.HH.Appl.DW</t>
  </si>
  <si>
    <t>Size.MW.PL.Res.HH.Appl.TV</t>
  </si>
  <si>
    <t>Size.MW.PL.Res.HH.Appl.IT</t>
  </si>
  <si>
    <t>Size.MW.PL.Res.HH.Appl.LI</t>
  </si>
  <si>
    <t>Size.MW.PL.Res.HH.Appl.OA</t>
  </si>
  <si>
    <t>NUM.number.PL.Res.HH.Appl.RF</t>
  </si>
  <si>
    <t>NUM.number.PL.Res.HH.Appl.WM</t>
  </si>
  <si>
    <t>NUM.number.PL.Res.HH.Appl.DR</t>
  </si>
  <si>
    <t>NUM.number.PL.Res.HH.Appl.DW</t>
  </si>
  <si>
    <t>NUM.number.PL.Res.HH.Appl.TV</t>
  </si>
  <si>
    <t>NUM.number.PL.Res.HH.Appl.IT</t>
  </si>
  <si>
    <t>NUM.number.PL.Res.HH.Appl.LI</t>
  </si>
  <si>
    <t>NUM.number.PL.Res.HH.Appl.OA</t>
  </si>
  <si>
    <t>NUM.number.PL.Res.HH.Applnew.RF</t>
  </si>
  <si>
    <t>NUM.number.PL.Res.HH.Applnew.WM</t>
  </si>
  <si>
    <t>NUM.number.PL.Res.HH.Applnew.DR</t>
  </si>
  <si>
    <t>NUM.number.PL.Res.HH.Applnew.DW</t>
  </si>
  <si>
    <t>NUM.number.PL.Res.HH.Applnew.TV</t>
  </si>
  <si>
    <t>NUM.number.PL.Res.HH.Applnew.IT</t>
  </si>
  <si>
    <t>NUM.number.PL.Res.HH.Applnew.LI</t>
  </si>
  <si>
    <t>NUM.number.PL.Res.HH.Applnew.OA</t>
  </si>
  <si>
    <t>NUM.number.PL.Res.HH.Applrepl.RF</t>
  </si>
  <si>
    <t>NUM.number.PL.Res.HH.Applrepl.WM</t>
  </si>
  <si>
    <t>NUM.number.PL.Res.HH.Applrepl.DR</t>
  </si>
  <si>
    <t>NUM.number.PL.Res.HH.Applrepl.DW</t>
  </si>
  <si>
    <t>NUM.number.PL.Res.HH.Applrepl.TV</t>
  </si>
  <si>
    <t>NUM.number.PL.Res.HH.Applrepl.IT</t>
  </si>
  <si>
    <t>NUM.number.PL.Res.HH.Applrepl.LI</t>
  </si>
  <si>
    <t>NUM.number.PL.Res.HH.Applrepl.OA</t>
  </si>
  <si>
    <t>Op.hours.PL.Res.HH.Appl.RF</t>
  </si>
  <si>
    <t>Op.hours.PL.Res.HH.Appl.WM</t>
  </si>
  <si>
    <t>Op.hours.PL.Res.HH.Appl.DR</t>
  </si>
  <si>
    <t>Op.hours.PL.Res.HH.Appl.DW</t>
  </si>
  <si>
    <t>Op.hours.PL.Res.HH.Appl.TV</t>
  </si>
  <si>
    <t>Op.hours.PL.Res.HH.Appl.IT</t>
  </si>
  <si>
    <t>Op.hours.PL.Res.HH.Appl.LI</t>
  </si>
  <si>
    <t>Op.hours.PL.Res.HH.Appl.OA</t>
  </si>
  <si>
    <t>Size_per_appl.W.PL.Res.HH.Appl.RF</t>
  </si>
  <si>
    <t>Size_per_appl.W.PL.Res.HH.Appl.WM</t>
  </si>
  <si>
    <t>Size_per_appl.W.PL.Res.HH.Appl.DR</t>
  </si>
  <si>
    <t>Size_per_appl.W.PL.Res.HH.Appl.DW</t>
  </si>
  <si>
    <t>Size_per_appl.W.PL.Res.HH.Appl.TV</t>
  </si>
  <si>
    <t>Size_per_appl.W.PL.Res.HH.Appl.IT</t>
  </si>
  <si>
    <t>Size_per_appl.W.PL.Res.HH.Appl.LI</t>
  </si>
  <si>
    <t>Size_per_appl.W.PL.Res.HH.Appl.OA</t>
  </si>
  <si>
    <t>Size_per_appl.W.PL.Res.HH.Applnew.RF</t>
  </si>
  <si>
    <t>Size_per_appl.W.PL.Res.HH.Applnew.WM</t>
  </si>
  <si>
    <t>Size_per_appl.W.PL.Res.HH.Applnew.DR</t>
  </si>
  <si>
    <t>Size_per_appl.W.PL.Res.HH.Applnew.DW</t>
  </si>
  <si>
    <t>Size_per_appl.W.PL.Res.HH.Applnew.TV</t>
  </si>
  <si>
    <t>Size_per_appl.W.PL.Res.HH.Applnew.IT</t>
  </si>
  <si>
    <t>Size_per_appl.W.PL.Res.HH.Applnew.LI</t>
  </si>
  <si>
    <t>Size_per_appl.W.PL.Res.HH.Applnew.OA</t>
  </si>
  <si>
    <t>NUM.number_per_household.PL.Res.HH.Appl.RF</t>
  </si>
  <si>
    <t>NUM.number_per_household.PL.Res.HH.Appl.WM</t>
  </si>
  <si>
    <t>NUM.number_per_household.PL.Res.HH.Appl.DR</t>
  </si>
  <si>
    <t>NUM.number_per_household.PL.Res.HH.Appl.DW</t>
  </si>
  <si>
    <t>NUM.number_per_household.PL.Res.HH.Appl.TV</t>
  </si>
  <si>
    <t>NUM.number_per_household.PL.Res.HH.Appl.IT</t>
  </si>
  <si>
    <t>NUM.number_per_household.PL.Res.HH.Appl.LI</t>
  </si>
  <si>
    <t>NUM.number_per_household.PL.Res.HH.Appl.OA</t>
  </si>
  <si>
    <t>Size_per_household.W.PL.Res.HH.Appl.RF</t>
  </si>
  <si>
    <t>Size_per_household.W.PL.Res.HH.Appl.WM</t>
  </si>
  <si>
    <t>Size_per_household.W.PL.Res.HH.Appl.DR</t>
  </si>
  <si>
    <t>Size_per_household.W.PL.Res.HH.Appl.DW</t>
  </si>
  <si>
    <t>Size_per_household.W.PL.Res.HH.Appl.TV</t>
  </si>
  <si>
    <t>Size_per_household.W.PL.Res.HH.Appl.IT</t>
  </si>
  <si>
    <t>Size_per_household.W.PL.Res.HH.Appl.LI</t>
  </si>
  <si>
    <t>Size_per_household.W.PL.Res.HH.Appl.OA</t>
  </si>
  <si>
    <t>FEC_per_household.kWh.PL.Res.HH.Appl.RF</t>
  </si>
  <si>
    <t>FEC_per_household.kWh.PL.Res.HH.Appl.WM</t>
  </si>
  <si>
    <t>FEC_per_household.kWh.PL.Res.HH.Appl.DR</t>
  </si>
  <si>
    <t>FEC_per_household.kWh.PL.Res.HH.Appl.DW</t>
  </si>
  <si>
    <t>FEC_per_household.kWh.PL.Res.HH.Appl.TV</t>
  </si>
  <si>
    <t>FEC_per_household.kWh.PL.Res.HH.Appl.IT</t>
  </si>
  <si>
    <t>FEC_per_household.kWh.PL.Res.HH.Appl.LI</t>
  </si>
  <si>
    <t>FEC_per_household.kWh.PL.Res.HH.Appl.OA</t>
  </si>
  <si>
    <t>Lumens_per_household.lumen.PL.Res.HH.Appl.LI</t>
  </si>
  <si>
    <t>PL - Number of households (detailed structure)</t>
  </si>
  <si>
    <t>NUM.number.PL.Res.HH.Thermal.SH.Solids.SH</t>
  </si>
  <si>
    <t>NUM.number.PL.Res.HH.Thermal.SH.Solids.SC.AC</t>
  </si>
  <si>
    <t>NUM.number.PL.Res.HH.Thermal.SH.Solids.WH.Solids.NoSolar</t>
  </si>
  <si>
    <t>NUM.number.PL.Res.HH.Thermal.SH.Solids.WH.LPG.NoSolar</t>
  </si>
  <si>
    <t>NUM.number.PL.Res.HH.Thermal.SH.Solids.WH.LPG.Solar</t>
  </si>
  <si>
    <t>NUM.number.PL.Res.HH.Thermal.SH.Solids.WH.Elc.NoSolar</t>
  </si>
  <si>
    <t>NUM.number.PL.Res.HH.Thermal.SH.Solids.WH.Elc.Solar</t>
  </si>
  <si>
    <t>NUM.number.PL.Res.HH.Thermal.SH.Solids.CO.Solids</t>
  </si>
  <si>
    <t>NUM.number.PL.Res.HH.Thermal.SH.Solids.CO.LPG</t>
  </si>
  <si>
    <t>NUM.number.PL.Res.HH.Thermal.SH.Solids.CO.Elc</t>
  </si>
  <si>
    <t>NUM.number.PL.Res.HH.Thermal.SH.LPG.SH</t>
  </si>
  <si>
    <t>NUM.number.PL.Res.HH.Thermal.SH.LPG.SC.AC</t>
  </si>
  <si>
    <t>NUM.number.PL.Res.HH.Thermal.SH.LPG.WH.LPG.NoSolar</t>
  </si>
  <si>
    <t>NUM.number.PL.Res.HH.Thermal.SH.LPG.WH.LPG.Solar</t>
  </si>
  <si>
    <t>NUM.number.PL.Res.HH.Thermal.SH.LPG.WH.Elc.NoSolar</t>
  </si>
  <si>
    <t>NUM.number.PL.Res.HH.Thermal.SH.LPG.WH.Elc.Solar</t>
  </si>
  <si>
    <t>NUM.number.PL.Res.HH.Thermal.SH.LPG.CO.LPG</t>
  </si>
  <si>
    <t>NUM.number.PL.Res.HH.Thermal.SH.LPG.CO.Elc</t>
  </si>
  <si>
    <t>NUM.number.PL.Res.HH.Thermal.SH.Oil.SH</t>
  </si>
  <si>
    <t>NUM.number.PL.Res.HH.Thermal.SH.Oil.SC.AC</t>
  </si>
  <si>
    <t>NUM.number.PL.Res.HH.Thermal.SH.Oil.WH.Oil.NoSolar</t>
  </si>
  <si>
    <t>NUM.number.PL.Res.HH.Thermal.SH.Oil.WH.Oil.Solar</t>
  </si>
  <si>
    <t>NUM.number.PL.Res.HH.Thermal.SH.Oil.WH.Elc.NoSolar</t>
  </si>
  <si>
    <t>NUM.number.PL.Res.HH.Thermal.SH.Oil.WH.Elc.Solar</t>
  </si>
  <si>
    <t>NUM.number.PL.Res.HH.Thermal.SH.Oil.CO.LPG</t>
  </si>
  <si>
    <t>NUM.number.PL.Res.HH.Thermal.SH.Oil.CO.Elc</t>
  </si>
  <si>
    <t>NUM.number.PL.Res.HH.Thermal.SH.Gas.SH</t>
  </si>
  <si>
    <t>NUM.number.PL.Res.HH.Thermal.SH.Gas.SC.AC</t>
  </si>
  <si>
    <t>NUM.number.PL.Res.HH.Thermal.SH.Gas.WH.Gas.NoSolar</t>
  </si>
  <si>
    <t>NUM.number.PL.Res.HH.Thermal.SH.Gas.WH.Gas.Solar</t>
  </si>
  <si>
    <t>NUM.number.PL.Res.HH.Thermal.SH.Gas.WH.Elc.NoSolar</t>
  </si>
  <si>
    <t>NUM.number.PL.Res.HH.Thermal.SH.Gas.WH.Elc.Solar</t>
  </si>
  <si>
    <t>NUM.number.PL.Res.HH.Thermal.SH.Gas.CO.Gas</t>
  </si>
  <si>
    <t>NUM.number.PL.Res.HH.Thermal.SH.Gas.CO.Elc</t>
  </si>
  <si>
    <t>NUM.number.PL.Res.HH.Thermal.SH.Biomass.SH</t>
  </si>
  <si>
    <t>NUM.number.PL.Res.HH.Thermal.SH.Biomass.SC.AC</t>
  </si>
  <si>
    <t>NUM.number.PL.Res.HH.Thermal.SH.Biomass.WH.Biomass.NoSolar</t>
  </si>
  <si>
    <t>NUM.number.PL.Res.HH.Thermal.SH.Biomass.WH.Biomass.Solar</t>
  </si>
  <si>
    <t>NUM.number.PL.Res.HH.Thermal.SH.Biomass.WH.LPG.NoSolar</t>
  </si>
  <si>
    <t>NUM.number.PL.Res.HH.Thermal.SH.Biomass.WH.LPG.Solar</t>
  </si>
  <si>
    <t>NUM.number.PL.Res.HH.Thermal.SH.Biomass.WH.Elc.NoSolar</t>
  </si>
  <si>
    <t>NUM.number.PL.Res.HH.Thermal.SH.Biomass.WH.Elc.Solar</t>
  </si>
  <si>
    <t>NUM.number.PL.Res.HH.Thermal.SH.Biomass.CO.Biomass</t>
  </si>
  <si>
    <t>NUM.number.PL.Res.HH.Thermal.SH.Biomass.CO.LPG</t>
  </si>
  <si>
    <t>NUM.number.PL.Res.HH.Thermal.SH.Biomass.CO.Elc</t>
  </si>
  <si>
    <t>NUM.number.PL.Res.HH.Thermal.SH.Geo.SH</t>
  </si>
  <si>
    <t>NUM.number.PL.Res.HH.Thermal.SH.Geo.SC.AC</t>
  </si>
  <si>
    <t>NUM.number.PL.Res.HH.Thermal.SH.Geo.WH.Geo.NoSolar</t>
  </si>
  <si>
    <t>NUM.number.PL.Res.HH.Thermal.SH.Geo.WH.Geo.Solar</t>
  </si>
  <si>
    <t>NUM.number.PL.Res.HH.Thermal.SH.Geo.WH.Elc.NoSolar</t>
  </si>
  <si>
    <t>NUM.number.PL.Res.HH.Thermal.SH.Geo.WH.Elc.Solar</t>
  </si>
  <si>
    <t>NUM.number.PL.Res.HH.Thermal.SH.Geo.CO.LPG</t>
  </si>
  <si>
    <t>NUM.number.PL.Res.HH.Thermal.SH.Geo.CO.Elc</t>
  </si>
  <si>
    <t>NUM.number.PL.Res.HH.Thermal.SH.DistrHeat.SH</t>
  </si>
  <si>
    <t>NUM.number.PL.Res.HH.Thermal.SH.DistrHeat.SC.AC</t>
  </si>
  <si>
    <t>NUM.number.PL.Res.HH.Thermal.SH.DistrHeat.WH.DistrHeat.NoSolar</t>
  </si>
  <si>
    <t>NUM.number.PL.Res.HH.Thermal.SH.DistrHeat.WH.DistrHeat.Solar</t>
  </si>
  <si>
    <t>NUM.number.PL.Res.HH.Thermal.SH.DistrHeat.WH.Elc.NoSolar</t>
  </si>
  <si>
    <t>NUM.number.PL.Res.HH.Thermal.SH.DistrHeat.WH.Elc.Solar</t>
  </si>
  <si>
    <t>NUM.number.PL.Res.HH.Thermal.SH.DistrHeat.CO.LPG</t>
  </si>
  <si>
    <t>NUM.number.PL.Res.HH.Thermal.SH.DistrHeat.CO.Elc</t>
  </si>
  <si>
    <t>NUM.number.PL.Res.HH.Thermal.SH.AdvElc.SH</t>
  </si>
  <si>
    <t>NUM.number.PL.Res.HH.Thermal.SH.AdvElc.SC.AC</t>
  </si>
  <si>
    <t>NUM.number.PL.Res.HH.Thermal.SH.AdvElc.WH.LPG.NoSolar</t>
  </si>
  <si>
    <t>NUM.number.PL.Res.HH.Thermal.SH.AdvElc.WH.LPG.Solar</t>
  </si>
  <si>
    <t>NUM.number.PL.Res.HH.Thermal.SH.AdvElc.WH.Elc.NoSolar</t>
  </si>
  <si>
    <t>NUM.number.PL.Res.HH.Thermal.SH.AdvElc.WH.Elc.Solar</t>
  </si>
  <si>
    <t>NUM.number.PL.Res.HH.Thermal.SH.AdvElc.CO.LPG</t>
  </si>
  <si>
    <t>NUM.number.PL.Res.HH.Thermal.SH.AdvElc.CO.Elc</t>
  </si>
  <si>
    <t>NUM.number.PL.Res.HH.Thermal.SH.ConvElc.SH</t>
  </si>
  <si>
    <t>NUM.number.PL.Res.HH.Thermal.SH.ConvElc.SC.AC</t>
  </si>
  <si>
    <t>NUM.number.PL.Res.HH.Thermal.SH.ConvElc.WH.LPG.NoSolar</t>
  </si>
  <si>
    <t>NUM.number.PL.Res.HH.Thermal.SH.ConvElc.WH.LPG.Solar</t>
  </si>
  <si>
    <t>NUM.number.PL.Res.HH.Thermal.SH.ConvElc.WH.Elc.NoSolar</t>
  </si>
  <si>
    <t>NUM.number.PL.Res.HH.Thermal.SH.ConvElc.WH.Elc.Solar</t>
  </si>
  <si>
    <t>NUM.number.PL.Res.HH.Thermal.SH.ConvElc.CO.LPG</t>
  </si>
  <si>
    <t>NUM.number.PL.Res.HH.Thermal.SH.ConvElc.CO.Elc</t>
  </si>
  <si>
    <t>PL - Retired equipment (detailed structure)</t>
  </si>
  <si>
    <t>NUM.number.PL.Res.HH.ThermalOut.SH.Solids</t>
  </si>
  <si>
    <t>NUM.number.PL.Res.HH.ThermalOut.SH.Solids.SH</t>
  </si>
  <si>
    <t>NUM.number.PL.Res.HH.ThermalOut.SH.Solids.SC.AC</t>
  </si>
  <si>
    <t>NUM.number.PL.Res.HH.ThermalOut.SH.Solids.WH.Solids.NoSolar</t>
  </si>
  <si>
    <t>NUM.number.PL.Res.HH.ThermalOut.SH.Solids.WH.LPG.NoSolar</t>
  </si>
  <si>
    <t>NUM.number.PL.Res.HH.ThermalOut.SH.Solids.WH.LPG.Solar</t>
  </si>
  <si>
    <t>NUM.number.PL.Res.HH.ThermalOut.SH.Solids.WH.Elc.NoSolar</t>
  </si>
  <si>
    <t>NUM.number.PL.Res.HH.ThermalOut.SH.Solids.WH.Elc.Solar</t>
  </si>
  <si>
    <t>NUM.number.PL.Res.HH.ThermalOut.SH.Solids.CO.Solids</t>
  </si>
  <si>
    <t>NUM.number.PL.Res.HH.ThermalOut.SH.Solids.CO.LPG</t>
  </si>
  <si>
    <t>NUM.number.PL.Res.HH.ThermalOut.SH.Solids.CO.Elc</t>
  </si>
  <si>
    <t>NUM.number.PL.Res.HH.ThermalOut.SH.LPG</t>
  </si>
  <si>
    <t>NUM.number.PL.Res.HH.ThermalOut.SH.LPG.SH</t>
  </si>
  <si>
    <t>NUM.number.PL.Res.HH.ThermalOut.SH.LPG.SC.AC</t>
  </si>
  <si>
    <t>NUM.number.PL.Res.HH.ThermalOut.SH.LPG.WH.LPG.NoSolar</t>
  </si>
  <si>
    <t>NUM.number.PL.Res.HH.ThermalOut.SH.LPG.WH.LPG.Solar</t>
  </si>
  <si>
    <t>NUM.number.PL.Res.HH.ThermalOut.SH.LPG.WH.Elc.NoSolar</t>
  </si>
  <si>
    <t>NUM.number.PL.Res.HH.ThermalOut.SH.LPG.WH.Elc.Solar</t>
  </si>
  <si>
    <t>NUM.number.PL.Res.HH.ThermalOut.SH.LPG.CO.LPG</t>
  </si>
  <si>
    <t>NUM.number.PL.Res.HH.ThermalOut.SH.LPG.CO.Elc</t>
  </si>
  <si>
    <t>NUM.number.PL.Res.HH.ThermalOut.SH.Oil</t>
  </si>
  <si>
    <t>NUM.number.PL.Res.HH.ThermalOut.SH.Oil.SH</t>
  </si>
  <si>
    <t>NUM.number.PL.Res.HH.ThermalOut.SH.Oil.SC.AC</t>
  </si>
  <si>
    <t>NUM.number.PL.Res.HH.ThermalOut.SH.Oil.WH.Oil.NoSolar</t>
  </si>
  <si>
    <t>NUM.number.PL.Res.HH.ThermalOut.SH.Oil.WH.Oil.Solar</t>
  </si>
  <si>
    <t>NUM.number.PL.Res.HH.ThermalOut.SH.Oil.WH.Elc.NoSolar</t>
  </si>
  <si>
    <t>NUM.number.PL.Res.HH.ThermalOut.SH.Oil.WH.Elc.Solar</t>
  </si>
  <si>
    <t>NUM.number.PL.Res.HH.ThermalOut.SH.Oil.CO.LPG</t>
  </si>
  <si>
    <t>NUM.number.PL.Res.HH.ThermalOut.SH.Oil.CO.Elc</t>
  </si>
  <si>
    <t>NUM.number.PL.Res.HH.ThermalOut.SH.Gas</t>
  </si>
  <si>
    <t>NUM.number.PL.Res.HH.ThermalOut.SH.Gas.SH</t>
  </si>
  <si>
    <t>NUM.number.PL.Res.HH.ThermalOut.SH.Gas.SC.AC</t>
  </si>
  <si>
    <t>NUM.number.PL.Res.HH.ThermalOut.SH.Gas.WH.Gas.NoSolar</t>
  </si>
  <si>
    <t>NUM.number.PL.Res.HH.ThermalOut.SH.Gas.WH.Gas.Solar</t>
  </si>
  <si>
    <t>NUM.number.PL.Res.HH.ThermalOut.SH.Gas.WH.Elc.NoSolar</t>
  </si>
  <si>
    <t>NUM.number.PL.Res.HH.ThermalOut.SH.Gas.WH.Elc.Solar</t>
  </si>
  <si>
    <t>NUM.number.PL.Res.HH.ThermalOut.SH.Gas.CO.Gas</t>
  </si>
  <si>
    <t>NUM.number.PL.Res.HH.ThermalOut.SH.Gas.CO.Elc</t>
  </si>
  <si>
    <t>NUM.number.PL.Res.HH.ThermalOut.SH.Biomass</t>
  </si>
  <si>
    <t>NUM.number.PL.Res.HH.ThermalOut.SH.Biomass.SH</t>
  </si>
  <si>
    <t>NUM.number.PL.Res.HH.ThermalOut.SH.Biomass.SC.AC</t>
  </si>
  <si>
    <t>NUM.number.PL.Res.HH.ThermalOut.SH.Biomass.WH.Biomass.NoSolar</t>
  </si>
  <si>
    <t>NUM.number.PL.Res.HH.ThermalOut.SH.Biomass.WH.Biomass.Solar</t>
  </si>
  <si>
    <t>NUM.number.PL.Res.HH.ThermalOut.SH.Biomass.WH.LPG.NoSolar</t>
  </si>
  <si>
    <t>NUM.number.PL.Res.HH.ThermalOut.SH.Biomass.WH.LPG.Solar</t>
  </si>
  <si>
    <t>NUM.number.PL.Res.HH.ThermalOut.SH.Biomass.WH.Elc.NoSolar</t>
  </si>
  <si>
    <t>NUM.number.PL.Res.HH.ThermalOut.SH.Biomass.WH.Elc.Solar</t>
  </si>
  <si>
    <t>NUM.number.PL.Res.HH.ThermalOut.SH.Biomass.CO.Biomass</t>
  </si>
  <si>
    <t>NUM.number.PL.Res.HH.ThermalOut.SH.Biomass.CO.LPG</t>
  </si>
  <si>
    <t>NUM.number.PL.Res.HH.ThermalOut.SH.Biomass.CO.Elc</t>
  </si>
  <si>
    <t>NUM.number.PL.Res.HH.ThermalOut.SH.Geo</t>
  </si>
  <si>
    <t>NUM.number.PL.Res.HH.ThermalOut.SH.Geo.SH</t>
  </si>
  <si>
    <t>NUM.number.PL.Res.HH.ThermalOut.SH.Geo.SC.AC</t>
  </si>
  <si>
    <t>NUM.number.PL.Res.HH.ThermalOut.SH.Geo.WH.Geo.NoSolar</t>
  </si>
  <si>
    <t>NUM.number.PL.Res.HH.ThermalOut.SH.Geo.WH.Geo.Solar</t>
  </si>
  <si>
    <t>NUM.number.PL.Res.HH.ThermalOut.SH.Geo.WH.Elc.NoSolar</t>
  </si>
  <si>
    <t>NUM.number.PL.Res.HH.ThermalOut.SH.Geo.WH.Elc.Solar</t>
  </si>
  <si>
    <t>NUM.number.PL.Res.HH.ThermalOut.SH.Geo.CO.LPG</t>
  </si>
  <si>
    <t>NUM.number.PL.Res.HH.ThermalOut.SH.Geo.CO.Elc</t>
  </si>
  <si>
    <t>NUM.number.PL.Res.HH.ThermalOut.SH.DistrHeat</t>
  </si>
  <si>
    <t>NUM.number.PL.Res.HH.ThermalOut.SH.DistrHeat.SH</t>
  </si>
  <si>
    <t>NUM.number.PL.Res.HH.ThermalOut.SH.DistrHeat.SC.AC</t>
  </si>
  <si>
    <t>NUM.number.PL.Res.HH.ThermalOut.SH.DistrHeat.WH.DistrHeat.NoSolar</t>
  </si>
  <si>
    <t>NUM.number.PL.Res.HH.ThermalOut.SH.DistrHeat.WH.DistrHeat.Solar</t>
  </si>
  <si>
    <t>NUM.number.PL.Res.HH.ThermalOut.SH.DistrHeat.WH.Elc.NoSolar</t>
  </si>
  <si>
    <t>NUM.number.PL.Res.HH.ThermalOut.SH.DistrHeat.WH.Elc.Solar</t>
  </si>
  <si>
    <t>NUM.number.PL.Res.HH.ThermalOut.SH.DistrHeat.CO.LPG</t>
  </si>
  <si>
    <t>NUM.number.PL.Res.HH.ThermalOut.SH.DistrHeat.CO.Elc</t>
  </si>
  <si>
    <t>NUM.number.PL.Res.HH.ThermalOut.SH.AdvElc</t>
  </si>
  <si>
    <t>NUM.number.PL.Res.HH.ThermalOut.SH.AdvElc.SH</t>
  </si>
  <si>
    <t>NUM.number.PL.Res.HH.ThermalOut.SH.AdvElc.SC.AC</t>
  </si>
  <si>
    <t>NUM.number.PL.Res.HH.ThermalOut.SH.AdvElc.WH.LPG.NoSolar</t>
  </si>
  <si>
    <t>NUM.number.PL.Res.HH.ThermalOut.SH.AdvElc.WH.LPG.Solar</t>
  </si>
  <si>
    <t>NUM.number.PL.Res.HH.ThermalOut.SH.AdvElc.WH.Elc.NoSolar</t>
  </si>
  <si>
    <t>NUM.number.PL.Res.HH.ThermalOut.SH.AdvElc.WH.Elc.Solar</t>
  </si>
  <si>
    <t>NUM.number.PL.Res.HH.ThermalOut.SH.AdvElc.CO.LPG</t>
  </si>
  <si>
    <t>NUM.number.PL.Res.HH.ThermalOut.SH.AdvElc.CO.Elc</t>
  </si>
  <si>
    <t>NUM.number.PL.Res.HH.ThermalOut.SH.ConvElc</t>
  </si>
  <si>
    <t>NUM.number.PL.Res.HH.ThermalOut.SH.ConvElc.SH</t>
  </si>
  <si>
    <t>NUM.number.PL.Res.HH.ThermalOut.SH.ConvElc.SC.AC</t>
  </si>
  <si>
    <t>NUM.number.PL.Res.HH.ThermalOut.SH.ConvElc.WH.LPG.NoSolar</t>
  </si>
  <si>
    <t>NUM.number.PL.Res.HH.ThermalOut.SH.ConvElc.WH.LPG.Solar</t>
  </si>
  <si>
    <t>NUM.number.PL.Res.HH.ThermalOut.SH.ConvElc.WH.Elc.NoSolar</t>
  </si>
  <si>
    <t>NUM.number.PL.Res.HH.ThermalOut.SH.ConvElc.WH.Elc.Solar</t>
  </si>
  <si>
    <t>NUM.number.PL.Res.HH.ThermalOut.SH.ConvElc.CO.LPG</t>
  </si>
  <si>
    <t>NUM.number.PL.Res.HH.ThermalOut.SH.ConvElc.CO.Elc</t>
  </si>
  <si>
    <t>PL - New equipment installations (detailed structure)</t>
  </si>
  <si>
    <t>NUM.number.PL.Res.HH.ThermalNew.SH.Solids</t>
  </si>
  <si>
    <t>NUM.number.PL.Res.HH.ThermalNew.SH.Solids.SH</t>
  </si>
  <si>
    <t>NUM.number.PL.Res.HH.ThermalNew.SH.Solids.SC.AC</t>
  </si>
  <si>
    <t>NUM.number.PL.Res.HH.ThermalNew.SH.Solids.WH.Solids.NoSolar</t>
  </si>
  <si>
    <t>NUM.number.PL.Res.HH.ThermalNew.SH.Solids.WH.LPG.NoSolar</t>
  </si>
  <si>
    <t>NUM.number.PL.Res.HH.ThermalNew.SH.Solids.WH.LPG.Solar</t>
  </si>
  <si>
    <t>NUM.number.PL.Res.HH.ThermalNew.SH.Solids.WH.Elc.NoSolar</t>
  </si>
  <si>
    <t>NUM.number.PL.Res.HH.ThermalNew.SH.Solids.WH.Elc.Solar</t>
  </si>
  <si>
    <t>NUM.number.PL.Res.HH.ThermalNew.SH.Solids.CO.Solids</t>
  </si>
  <si>
    <t>NUM.number.PL.Res.HH.ThermalNew.SH.Solids.CO.LPG</t>
  </si>
  <si>
    <t>NUM.number.PL.Res.HH.ThermalNew.SH.Solids.CO.Elc</t>
  </si>
  <si>
    <t>NUM.number.PL.Res.HH.ThermalNew.SH.LPG</t>
  </si>
  <si>
    <t>NUM.number.PL.Res.HH.ThermalNew.SH.LPG.SH</t>
  </si>
  <si>
    <t>NUM.number.PL.Res.HH.ThermalNew.SH.LPG.SC.AC</t>
  </si>
  <si>
    <t>NUM.number.PL.Res.HH.ThermalNew.SH.LPG.WH.LPG.NoSolar</t>
  </si>
  <si>
    <t>NUM.number.PL.Res.HH.ThermalNew.SH.LPG.WH.LPG.Solar</t>
  </si>
  <si>
    <t>NUM.number.PL.Res.HH.ThermalNew.SH.LPG.WH.Elc.NoSolar</t>
  </si>
  <si>
    <t>NUM.number.PL.Res.HH.ThermalNew.SH.LPG.WH.Elc.Solar</t>
  </si>
  <si>
    <t>NUM.number.PL.Res.HH.ThermalNew.SH.LPG.CO.LPG</t>
  </si>
  <si>
    <t>NUM.number.PL.Res.HH.ThermalNew.SH.LPG.CO.Elc</t>
  </si>
  <si>
    <t>NUM.number.PL.Res.HH.ThermalNew.SH.Oil</t>
  </si>
  <si>
    <t>NUM.number.PL.Res.HH.ThermalNew.SH.Oil.SH</t>
  </si>
  <si>
    <t>NUM.number.PL.Res.HH.ThermalNew.SH.Oil.SC.AC</t>
  </si>
  <si>
    <t>NUM.number.PL.Res.HH.ThermalNew.SH.Oil.WH.Oil.NoSolar</t>
  </si>
  <si>
    <t>NUM.number.PL.Res.HH.ThermalNew.SH.Oil.WH.Oil.Solar</t>
  </si>
  <si>
    <t>NUM.number.PL.Res.HH.ThermalNew.SH.Oil.WH.Elc.NoSolar</t>
  </si>
  <si>
    <t>NUM.number.PL.Res.HH.ThermalNew.SH.Oil.WH.Elc.Solar</t>
  </si>
  <si>
    <t>NUM.number.PL.Res.HH.ThermalNew.SH.Oil.CO.LPG</t>
  </si>
  <si>
    <t>NUM.number.PL.Res.HH.ThermalNew.SH.Oil.CO.Elc</t>
  </si>
  <si>
    <t>NUM.number.PL.Res.HH.ThermalNew.SH.Gas</t>
  </si>
  <si>
    <t>NUM.number.PL.Res.HH.ThermalNew.SH.Gas.SH</t>
  </si>
  <si>
    <t>NUM.number.PL.Res.HH.ThermalNew.SH.Gas.SC.AC</t>
  </si>
  <si>
    <t>NUM.number.PL.Res.HH.ThermalNew.SH.Gas.WH.Gas.NoSolar</t>
  </si>
  <si>
    <t>NUM.number.PL.Res.HH.ThermalNew.SH.Gas.WH.Gas.Solar</t>
  </si>
  <si>
    <t>NUM.number.PL.Res.HH.ThermalNew.SH.Gas.WH.Elc.NoSolar</t>
  </si>
  <si>
    <t>NUM.number.PL.Res.HH.ThermalNew.SH.Gas.WH.Elc.Solar</t>
  </si>
  <si>
    <t>NUM.number.PL.Res.HH.ThermalNew.SH.Gas.CO.Gas</t>
  </si>
  <si>
    <t>NUM.number.PL.Res.HH.ThermalNew.SH.Gas.CO.Elc</t>
  </si>
  <si>
    <t>NUM.number.PL.Res.HH.ThermalNew.SH.Biomass</t>
  </si>
  <si>
    <t>NUM.number.PL.Res.HH.ThermalNew.SH.Biomass.SH</t>
  </si>
  <si>
    <t>NUM.number.PL.Res.HH.ThermalNew.SH.Biomass.SC.AC</t>
  </si>
  <si>
    <t>NUM.number.PL.Res.HH.ThermalNew.SH.Biomass.WH.Biomass.NoSolar</t>
  </si>
  <si>
    <t>NUM.number.PL.Res.HH.ThermalNew.SH.Biomass.WH.Biomass.Solar</t>
  </si>
  <si>
    <t>NUM.number.PL.Res.HH.ThermalNew.SH.Biomass.WH.LPG.NoSolar</t>
  </si>
  <si>
    <t>NUM.number.PL.Res.HH.ThermalNew.SH.Biomass.WH.LPG.Solar</t>
  </si>
  <si>
    <t>NUM.number.PL.Res.HH.ThermalNew.SH.Biomass.WH.Elc.NoSolar</t>
  </si>
  <si>
    <t>NUM.number.PL.Res.HH.ThermalNew.SH.Biomass.WH.Elc.Solar</t>
  </si>
  <si>
    <t>NUM.number.PL.Res.HH.ThermalNew.SH.Biomass.CO.Biomass</t>
  </si>
  <si>
    <t>NUM.number.PL.Res.HH.ThermalNew.SH.Biomass.CO.LPG</t>
  </si>
  <si>
    <t>NUM.number.PL.Res.HH.ThermalNew.SH.Biomass.CO.Elc</t>
  </si>
  <si>
    <t>NUM.number.PL.Res.HH.ThermalNew.SH.Geo</t>
  </si>
  <si>
    <t>NUM.number.PL.Res.HH.ThermalNew.SH.Geo.SH</t>
  </si>
  <si>
    <t>NUM.number.PL.Res.HH.ThermalNew.SH.Geo.SC.AC</t>
  </si>
  <si>
    <t>NUM.number.PL.Res.HH.ThermalNew.SH.Geo.WH.Geo.NoSolar</t>
  </si>
  <si>
    <t>NUM.number.PL.Res.HH.ThermalNew.SH.Geo.WH.Geo.Solar</t>
  </si>
  <si>
    <t>NUM.number.PL.Res.HH.ThermalNew.SH.Geo.WH.Elc.NoSolar</t>
  </si>
  <si>
    <t>NUM.number.PL.Res.HH.ThermalNew.SH.Geo.WH.Elc.Solar</t>
  </si>
  <si>
    <t>NUM.number.PL.Res.HH.ThermalNew.SH.Geo.CO.LPG</t>
  </si>
  <si>
    <t>NUM.number.PL.Res.HH.ThermalNew.SH.Geo.CO.Elc</t>
  </si>
  <si>
    <t>NUM.number.PL.Res.HH.ThermalNew.SH.DistrHeat</t>
  </si>
  <si>
    <t>NUM.number.PL.Res.HH.ThermalNew.SH.DistrHeat.SH</t>
  </si>
  <si>
    <t>NUM.number.PL.Res.HH.ThermalNew.SH.DistrHeat.SC.AC</t>
  </si>
  <si>
    <t>NUM.number.PL.Res.HH.ThermalNew.SH.DistrHeat.WH.DistrHeat.NoSolar</t>
  </si>
  <si>
    <t>NUM.number.PL.Res.HH.ThermalNew.SH.DistrHeat.WH.DistrHeat.Solar</t>
  </si>
  <si>
    <t>NUM.number.PL.Res.HH.ThermalNew.SH.DistrHeat.WH.Elc.NoSolar</t>
  </si>
  <si>
    <t>NUM.number.PL.Res.HH.ThermalNew.SH.DistrHeat.WH.Elc.Solar</t>
  </si>
  <si>
    <t>NUM.number.PL.Res.HH.ThermalNew.SH.DistrHeat.CO.LPG</t>
  </si>
  <si>
    <t>NUM.number.PL.Res.HH.ThermalNew.SH.DistrHeat.CO.Elc</t>
  </si>
  <si>
    <t>NUM.number.PL.Res.HH.ThermalNew.SH.AdvElc</t>
  </si>
  <si>
    <t>NUM.number.PL.Res.HH.ThermalNew.SH.AdvElc.SH</t>
  </si>
  <si>
    <t>NUM.number.PL.Res.HH.ThermalNew.SH.AdvElc.SC.AC</t>
  </si>
  <si>
    <t>NUM.number.PL.Res.HH.ThermalNew.SH.AdvElc.WH.LPG.NoSolar</t>
  </si>
  <si>
    <t>NUM.number.PL.Res.HH.ThermalNew.SH.AdvElc.WH.LPG.Solar</t>
  </si>
  <si>
    <t>NUM.number.PL.Res.HH.ThermalNew.SH.AdvElc.WH.Elc.NoSolar</t>
  </si>
  <si>
    <t>NUM.number.PL.Res.HH.ThermalNew.SH.AdvElc.WH.Elc.Solar</t>
  </si>
  <si>
    <t>NUM.number.PL.Res.HH.ThermalNew.SH.AdvElc.CO.LPG</t>
  </si>
  <si>
    <t>NUM.number.PL.Res.HH.ThermalNew.SH.AdvElc.CO.Elc</t>
  </si>
  <si>
    <t>NUM.number.PL.Res.HH.ThermalNew.SH.ConvElc</t>
  </si>
  <si>
    <t>NUM.number.PL.Res.HH.ThermalNew.SH.ConvElc.SH</t>
  </si>
  <si>
    <t>NUM.number.PL.Res.HH.ThermalNew.SH.ConvElc.SC.AC</t>
  </si>
  <si>
    <t>NUM.number.PL.Res.HH.ThermalNew.SH.ConvElc.WH.LPG.NoSolar</t>
  </si>
  <si>
    <t>NUM.number.PL.Res.HH.ThermalNew.SH.ConvElc.WH.LPG.Solar</t>
  </si>
  <si>
    <t>NUM.number.PL.Res.HH.ThermalNew.SH.ConvElc.WH.Elc.NoSolar</t>
  </si>
  <si>
    <t>NUM.number.PL.Res.HH.ThermalNew.SH.ConvElc.WH.Elc.Solar</t>
  </si>
  <si>
    <t>NUM.number.PL.Res.HH.ThermalNew.SH.ConvElc.CO.LPG</t>
  </si>
  <si>
    <t>NUM.number.PL.Res.HH.ThermalNew.SH.ConvElc.CO.Elc</t>
  </si>
  <si>
    <t>PL - New equipment installations in new and renovated households (detailed structure)</t>
  </si>
  <si>
    <t>NUM.number.PL.Res.HHnew.ThermalNew.SH.Solids</t>
  </si>
  <si>
    <t>NUM.number.PL.Res.HHnew.ThermalNew.SH.Solids.SH</t>
  </si>
  <si>
    <t>NUM.number.PL.Res.HHnew.ThermalNew.SH.Solids.SC.AC</t>
  </si>
  <si>
    <t>NUM.number.PL.Res.HHnew.ThermalNew.SH.Solids.WH.Solids.NoSolar</t>
  </si>
  <si>
    <t>NUM.number.PL.Res.HHnew.ThermalNew.SH.Solids.WH.LPG.NoSolar</t>
  </si>
  <si>
    <t>NUM.number.PL.Res.HHnew.ThermalNew.SH.Solids.WH.LPG.Solar</t>
  </si>
  <si>
    <t>NUM.number.PL.Res.HHnew.ThermalNew.SH.Solids.WH.Elc.NoSolar</t>
  </si>
  <si>
    <t>NUM.number.PL.Res.HHnew.ThermalNew.SH.Solids.WH.Elc.Solar</t>
  </si>
  <si>
    <t>NUM.number.PL.Res.HHnew.ThermalNew.SH.Solids.CO.Solids</t>
  </si>
  <si>
    <t>NUM.number.PL.Res.HHnew.ThermalNew.SH.Solids.CO.LPG</t>
  </si>
  <si>
    <t>NUM.number.PL.Res.HHnew.ThermalNew.SH.Solids.CO.Elc</t>
  </si>
  <si>
    <t>NUM.number.PL.Res.HHnew.ThermalNew.SH.LPG</t>
  </si>
  <si>
    <t>NUM.number.PL.Res.HHnew.ThermalNew.SH.LPG.SH</t>
  </si>
  <si>
    <t>NUM.number.PL.Res.HHnew.ThermalNew.SH.LPG.SC.AC</t>
  </si>
  <si>
    <t>NUM.number.PL.Res.HHnew.ThermalNew.SH.LPG.WH.LPG.NoSolar</t>
  </si>
  <si>
    <t>NUM.number.PL.Res.HHnew.ThermalNew.SH.LPG.WH.LPG.Solar</t>
  </si>
  <si>
    <t>NUM.number.PL.Res.HHnew.ThermalNew.SH.LPG.WH.Elc.NoSolar</t>
  </si>
  <si>
    <t>NUM.number.PL.Res.HHnew.ThermalNew.SH.LPG.WH.Elc.Solar</t>
  </si>
  <si>
    <t>NUM.number.PL.Res.HHnew.ThermalNew.SH.LPG.CO.LPG</t>
  </si>
  <si>
    <t>NUM.number.PL.Res.HHnew.ThermalNew.SH.LPG.CO.Elc</t>
  </si>
  <si>
    <t>NUM.number.PL.Res.HHnew.ThermalNew.SH.Oil</t>
  </si>
  <si>
    <t>NUM.number.PL.Res.HHnew.ThermalNew.SH.Oil.SH</t>
  </si>
  <si>
    <t>NUM.number.PL.Res.HHnew.ThermalNew.SH.Oil.SC.AC</t>
  </si>
  <si>
    <t>NUM.number.PL.Res.HHnew.ThermalNew.SH.Oil.WH.Oil.NoSolar</t>
  </si>
  <si>
    <t>NUM.number.PL.Res.HHnew.ThermalNew.SH.Oil.WH.Oil.Solar</t>
  </si>
  <si>
    <t>NUM.number.PL.Res.HHnew.ThermalNew.SH.Oil.WH.Elc.NoSolar</t>
  </si>
  <si>
    <t>NUM.number.PL.Res.HHnew.ThermalNew.SH.Oil.WH.Elc.Solar</t>
  </si>
  <si>
    <t>NUM.number.PL.Res.HHnew.ThermalNew.SH.Oil.CO.LPG</t>
  </si>
  <si>
    <t>NUM.number.PL.Res.HHnew.ThermalNew.SH.Oil.CO.Elc</t>
  </si>
  <si>
    <t>NUM.number.PL.Res.HHnew.ThermalNew.SH.Gas</t>
  </si>
  <si>
    <t>NUM.number.PL.Res.HHnew.ThermalNew.SH.Gas.SH</t>
  </si>
  <si>
    <t>NUM.number.PL.Res.HHnew.ThermalNew.SH.Gas.SC.AC</t>
  </si>
  <si>
    <t>NUM.number.PL.Res.HHnew.ThermalNew.SH.Gas.WH.Gas.NoSolar</t>
  </si>
  <si>
    <t>NUM.number.PL.Res.HHnew.ThermalNew.SH.Gas.WH.Gas.Solar</t>
  </si>
  <si>
    <t>NUM.number.PL.Res.HHnew.ThermalNew.SH.Gas.WH.Elc.NoSolar</t>
  </si>
  <si>
    <t>NUM.number.PL.Res.HHnew.ThermalNew.SH.Gas.WH.Elc.Solar</t>
  </si>
  <si>
    <t>NUM.number.PL.Res.HHnew.ThermalNew.SH.Gas.CO.Gas</t>
  </si>
  <si>
    <t>NUM.number.PL.Res.HHnew.ThermalNew.SH.Gas.CO.Elc</t>
  </si>
  <si>
    <t>NUM.number.PL.Res.HHnew.ThermalNew.SH.Biomass</t>
  </si>
  <si>
    <t>NUM.number.PL.Res.HHnew.ThermalNew.SH.Biomass.SH</t>
  </si>
  <si>
    <t>NUM.number.PL.Res.HHnew.ThermalNew.SH.Biomass.SC.AC</t>
  </si>
  <si>
    <t>NUM.number.PL.Res.HHnew.ThermalNew.SH.Biomass.WH.Biomass.NoSolar</t>
  </si>
  <si>
    <t>NUM.number.PL.Res.HHnew.ThermalNew.SH.Biomass.WH.Biomass.Solar</t>
  </si>
  <si>
    <t>NUM.number.PL.Res.HHnew.ThermalNew.SH.Biomass.WH.LPG.NoSolar</t>
  </si>
  <si>
    <t>NUM.number.PL.Res.HHnew.ThermalNew.SH.Biomass.WH.LPG.Solar</t>
  </si>
  <si>
    <t>NUM.number.PL.Res.HHnew.ThermalNew.SH.Biomass.WH.Elc.NoSolar</t>
  </si>
  <si>
    <t>NUM.number.PL.Res.HHnew.ThermalNew.SH.Biomass.WH.Elc.Solar</t>
  </si>
  <si>
    <t>NUM.number.PL.Res.HHnew.ThermalNew.SH.Biomass.CO.Biomass</t>
  </si>
  <si>
    <t>NUM.number.PL.Res.HHnew.ThermalNew.SH.Biomass.CO.LPG</t>
  </si>
  <si>
    <t>NUM.number.PL.Res.HHnew.ThermalNew.SH.Biomass.CO.Elc</t>
  </si>
  <si>
    <t>NUM.number.PL.Res.HHnew.ThermalNew.SH.Geo</t>
  </si>
  <si>
    <t>NUM.number.PL.Res.HHnew.ThermalNew.SH.Geo.SH</t>
  </si>
  <si>
    <t>NUM.number.PL.Res.HHnew.ThermalNew.SH.Geo.SC.AC</t>
  </si>
  <si>
    <t>NUM.number.PL.Res.HHnew.ThermalNew.SH.Geo.WH.Geo.NoSolar</t>
  </si>
  <si>
    <t>NUM.number.PL.Res.HHnew.ThermalNew.SH.Geo.WH.Geo.Solar</t>
  </si>
  <si>
    <t>NUM.number.PL.Res.HHnew.ThermalNew.SH.Geo.WH.Elc.NoSolar</t>
  </si>
  <si>
    <t>NUM.number.PL.Res.HHnew.ThermalNew.SH.Geo.WH.Elc.Solar</t>
  </si>
  <si>
    <t>NUM.number.PL.Res.HHnew.ThermalNew.SH.Geo.CO.LPG</t>
  </si>
  <si>
    <t>NUM.number.PL.Res.HHnew.ThermalNew.SH.Geo.CO.Elc</t>
  </si>
  <si>
    <t>NUM.number.PL.Res.HHnew.ThermalNew.SH.DistrHeat</t>
  </si>
  <si>
    <t>NUM.number.PL.Res.HHnew.ThermalNew.SH.DistrHeat.SH</t>
  </si>
  <si>
    <t>NUM.number.PL.Res.HHnew.ThermalNew.SH.DistrHeat.SC.AC</t>
  </si>
  <si>
    <t>NUM.number.PL.Res.HHnew.ThermalNew.SH.DistrHeat.WH.DistrHeat.NoSolar</t>
  </si>
  <si>
    <t>NUM.number.PL.Res.HHnew.ThermalNew.SH.DistrHeat.WH.DistrHeat.Solar</t>
  </si>
  <si>
    <t>NUM.number.PL.Res.HHnew.ThermalNew.SH.DistrHeat.WH.Elc.NoSolar</t>
  </si>
  <si>
    <t>NUM.number.PL.Res.HHnew.ThermalNew.SH.DistrHeat.WH.Elc.Solar</t>
  </si>
  <si>
    <t>NUM.number.PL.Res.HHnew.ThermalNew.SH.DistrHeat.CO.LPG</t>
  </si>
  <si>
    <t>NUM.number.PL.Res.HHnew.ThermalNew.SH.DistrHeat.CO.Elc</t>
  </si>
  <si>
    <t>NUM.number.PL.Res.HHnew.ThermalNew.SH.AdvElc</t>
  </si>
  <si>
    <t>NUM.number.PL.Res.HHnew.ThermalNew.SH.AdvElc.SH</t>
  </si>
  <si>
    <t>NUM.number.PL.Res.HHnew.ThermalNew.SH.AdvElc.SC.AC</t>
  </si>
  <si>
    <t>NUM.number.PL.Res.HHnew.ThermalNew.SH.AdvElc.WH.LPG.NoSolar</t>
  </si>
  <si>
    <t>NUM.number.PL.Res.HHnew.ThermalNew.SH.AdvElc.WH.LPG.Solar</t>
  </si>
  <si>
    <t>NUM.number.PL.Res.HHnew.ThermalNew.SH.AdvElc.WH.Elc.NoSolar</t>
  </si>
  <si>
    <t>NUM.number.PL.Res.HHnew.ThermalNew.SH.AdvElc.WH.Elc.Solar</t>
  </si>
  <si>
    <t>NUM.number.PL.Res.HHnew.ThermalNew.SH.AdvElc.CO.LPG</t>
  </si>
  <si>
    <t>NUM.number.PL.Res.HHnew.ThermalNew.SH.AdvElc.CO.Elc</t>
  </si>
  <si>
    <t>NUM.number.PL.Res.HHnew.ThermalNew.SH.ConvElc</t>
  </si>
  <si>
    <t>NUM.number.PL.Res.HHnew.ThermalNew.SH.ConvElc.SH</t>
  </si>
  <si>
    <t>NUM.number.PL.Res.HHnew.ThermalNew.SH.ConvElc.SC.AC</t>
  </si>
  <si>
    <t>NUM.number.PL.Res.HHnew.ThermalNew.SH.ConvElc.WH.LPG.NoSolar</t>
  </si>
  <si>
    <t>NUM.number.PL.Res.HHnew.ThermalNew.SH.ConvElc.WH.LPG.Solar</t>
  </si>
  <si>
    <t>NUM.number.PL.Res.HHnew.ThermalNew.SH.ConvElc.WH.Elc.NoSolar</t>
  </si>
  <si>
    <t>NUM.number.PL.Res.HHnew.ThermalNew.SH.ConvElc.WH.Elc.Solar</t>
  </si>
  <si>
    <t>NUM.number.PL.Res.HHnew.ThermalNew.SH.ConvElc.CO.LPG</t>
  </si>
  <si>
    <t>NUM.number.PL.Res.HHnew.ThermalNew.SH.ConvElc.CO.Elc</t>
  </si>
  <si>
    <t>PL - New equipment installations via replacement (detailed structure)</t>
  </si>
  <si>
    <t>NUM.number.PL.Res.HH.ThermalRepl.SH.Solids</t>
  </si>
  <si>
    <t>NUM.number.PL.Res.HH.ThermalRepl.SH.Solids.SH</t>
  </si>
  <si>
    <t>NUM.number.PL.Res.HH.ThermalRepl.SH.Solids.SC.AC</t>
  </si>
  <si>
    <t>NUM.number.PL.Res.HH.ThermalRepl.SH.Solids.WH.Solids.NoSolar</t>
  </si>
  <si>
    <t>NUM.number.PL.Res.HH.ThermalRepl.SH.Solids.WH.LPG.NoSolar</t>
  </si>
  <si>
    <t>NUM.number.PL.Res.HH.ThermalRepl.SH.Solids.WH.LPG.Solar</t>
  </si>
  <si>
    <t>NUM.number.PL.Res.HH.ThermalRepl.SH.Solids.WH.Elc.NoSolar</t>
  </si>
  <si>
    <t>NUM.number.PL.Res.HH.ThermalRepl.SH.Solids.WH.Elc.Solar</t>
  </si>
  <si>
    <t>NUM.number.PL.Res.HH.ThermalRepl.SH.Solids.CO.Solids</t>
  </si>
  <si>
    <t>NUM.number.PL.Res.HH.ThermalRepl.SH.Solids.CO.LPG</t>
  </si>
  <si>
    <t>NUM.number.PL.Res.HH.ThermalRepl.SH.Solids.CO.Elc</t>
  </si>
  <si>
    <t>NUM.number.PL.Res.HH.ThermalRepl.SH.LPG</t>
  </si>
  <si>
    <t>NUM.number.PL.Res.HH.ThermalRepl.SH.LPG.SH</t>
  </si>
  <si>
    <t>NUM.number.PL.Res.HH.ThermalRepl.SH.LPG.SC.AC</t>
  </si>
  <si>
    <t>NUM.number.PL.Res.HH.ThermalRepl.SH.LPG.WH.LPG.NoSolar</t>
  </si>
  <si>
    <t>NUM.number.PL.Res.HH.ThermalRepl.SH.LPG.WH.LPG.Solar</t>
  </si>
  <si>
    <t>NUM.number.PL.Res.HH.ThermalRepl.SH.LPG.WH.Elc.NoSolar</t>
  </si>
  <si>
    <t>NUM.number.PL.Res.HH.ThermalRepl.SH.LPG.WH.Elc.Solar</t>
  </si>
  <si>
    <t>NUM.number.PL.Res.HH.ThermalRepl.SH.LPG.CO.LPG</t>
  </si>
  <si>
    <t>NUM.number.PL.Res.HH.ThermalRepl.SH.LPG.CO.Elc</t>
  </si>
  <si>
    <t>NUM.number.PL.Res.HH.ThermalRepl.SH.Oil</t>
  </si>
  <si>
    <t>NUM.number.PL.Res.HH.ThermalRepl.SH.Oil.SH</t>
  </si>
  <si>
    <t>NUM.number.PL.Res.HH.ThermalRepl.SH.Oil.SC.AC</t>
  </si>
  <si>
    <t>NUM.number.PL.Res.HH.ThermalRepl.SH.Oil.WH.Oil.NoSolar</t>
  </si>
  <si>
    <t>NUM.number.PL.Res.HH.ThermalRepl.SH.Oil.WH.Oil.Solar</t>
  </si>
  <si>
    <t>NUM.number.PL.Res.HH.ThermalRepl.SH.Oil.WH.Elc.NoSolar</t>
  </si>
  <si>
    <t>NUM.number.PL.Res.HH.ThermalRepl.SH.Oil.WH.Elc.Solar</t>
  </si>
  <si>
    <t>NUM.number.PL.Res.HH.ThermalRepl.SH.Oil.CO.LPG</t>
  </si>
  <si>
    <t>NUM.number.PL.Res.HH.ThermalRepl.SH.Oil.CO.Elc</t>
  </si>
  <si>
    <t>NUM.number.PL.Res.HH.ThermalRepl.SH.Gas</t>
  </si>
  <si>
    <t>NUM.number.PL.Res.HH.ThermalRepl.SH.Gas.SH</t>
  </si>
  <si>
    <t>NUM.number.PL.Res.HH.ThermalRepl.SH.Gas.SC.AC</t>
  </si>
  <si>
    <t>NUM.number.PL.Res.HH.ThermalRepl.SH.Gas.WH.Gas.NoSolar</t>
  </si>
  <si>
    <t>NUM.number.PL.Res.HH.ThermalRepl.SH.Gas.WH.Gas.Solar</t>
  </si>
  <si>
    <t>NUM.number.PL.Res.HH.ThermalRepl.SH.Gas.WH.Elc.NoSolar</t>
  </si>
  <si>
    <t>NUM.number.PL.Res.HH.ThermalRepl.SH.Gas.WH.Elc.Solar</t>
  </si>
  <si>
    <t>NUM.number.PL.Res.HH.ThermalRepl.SH.Gas.CO.Gas</t>
  </si>
  <si>
    <t>NUM.number.PL.Res.HH.ThermalRepl.SH.Gas.CO.Elc</t>
  </si>
  <si>
    <t>NUM.number.PL.Res.HH.ThermalRepl.SH.Biomass</t>
  </si>
  <si>
    <t>NUM.number.PL.Res.HH.ThermalRepl.SH.Biomass.SH</t>
  </si>
  <si>
    <t>NUM.number.PL.Res.HH.ThermalRepl.SH.Biomass.SC.AC</t>
  </si>
  <si>
    <t>NUM.number.PL.Res.HH.ThermalRepl.SH.Biomass.WH.Biomass.NoSolar</t>
  </si>
  <si>
    <t>NUM.number.PL.Res.HH.ThermalRepl.SH.Biomass.WH.Biomass.Solar</t>
  </si>
  <si>
    <t>NUM.number.PL.Res.HH.ThermalRepl.SH.Biomass.WH.LPG.NoSolar</t>
  </si>
  <si>
    <t>NUM.number.PL.Res.HH.ThermalRepl.SH.Biomass.WH.LPG.Solar</t>
  </si>
  <si>
    <t>NUM.number.PL.Res.HH.ThermalRepl.SH.Biomass.WH.Elc.NoSolar</t>
  </si>
  <si>
    <t>NUM.number.PL.Res.HH.ThermalRepl.SH.Biomass.WH.Elc.Solar</t>
  </si>
  <si>
    <t>NUM.number.PL.Res.HH.ThermalRepl.SH.Biomass.CO.Biomass</t>
  </si>
  <si>
    <t>NUM.number.PL.Res.HH.ThermalRepl.SH.Biomass.CO.LPG</t>
  </si>
  <si>
    <t>NUM.number.PL.Res.HH.ThermalRepl.SH.Biomass.CO.Elc</t>
  </si>
  <si>
    <t>NUM.number.PL.Res.HH.ThermalRepl.SH.Geo</t>
  </si>
  <si>
    <t>NUM.number.PL.Res.HH.ThermalRepl.SH.Geo.SH</t>
  </si>
  <si>
    <t>NUM.number.PL.Res.HH.ThermalRepl.SH.Geo.SC.AC</t>
  </si>
  <si>
    <t>NUM.number.PL.Res.HH.ThermalRepl.SH.Geo.WH.Geo.NoSolar</t>
  </si>
  <si>
    <t>NUM.number.PL.Res.HH.ThermalRepl.SH.Geo.WH.Geo.Solar</t>
  </si>
  <si>
    <t>NUM.number.PL.Res.HH.ThermalRepl.SH.Geo.WH.Elc.NoSolar</t>
  </si>
  <si>
    <t>NUM.number.PL.Res.HH.ThermalRepl.SH.Geo.WH.Elc.Solar</t>
  </si>
  <si>
    <t>NUM.number.PL.Res.HH.ThermalRepl.SH.Geo.CO.LPG</t>
  </si>
  <si>
    <t>NUM.number.PL.Res.HH.ThermalRepl.SH.Geo.CO.Elc</t>
  </si>
  <si>
    <t>NUM.number.PL.Res.HH.ThermalRepl.SH.DistrHeat</t>
  </si>
  <si>
    <t>NUM.number.PL.Res.HH.ThermalRepl.SH.DistrHeat.SH</t>
  </si>
  <si>
    <t>NUM.number.PL.Res.HH.ThermalRepl.SH.DistrHeat.SC.AC</t>
  </si>
  <si>
    <t>NUM.number.PL.Res.HH.ThermalRepl.SH.DistrHeat.WH.DistrHeat.NoSolar</t>
  </si>
  <si>
    <t>NUM.number.PL.Res.HH.ThermalRepl.SH.DistrHeat.WH.DistrHeat.Solar</t>
  </si>
  <si>
    <t>NUM.number.PL.Res.HH.ThermalRepl.SH.DistrHeat.WH.Elc.NoSolar</t>
  </si>
  <si>
    <t>NUM.number.PL.Res.HH.ThermalRepl.SH.DistrHeat.WH.Elc.Solar</t>
  </si>
  <si>
    <t>NUM.number.PL.Res.HH.ThermalRepl.SH.DistrHeat.CO.LPG</t>
  </si>
  <si>
    <t>NUM.number.PL.Res.HH.ThermalRepl.SH.DistrHeat.CO.Elc</t>
  </si>
  <si>
    <t>NUM.number.PL.Res.HH.ThermalRepl.SH.AdvElc</t>
  </si>
  <si>
    <t>NUM.number.PL.Res.HH.ThermalRepl.SH.AdvElc.SH</t>
  </si>
  <si>
    <t>NUM.number.PL.Res.HH.ThermalRepl.SH.AdvElc.SC.AC</t>
  </si>
  <si>
    <t>NUM.number.PL.Res.HH.ThermalRepl.SH.AdvElc.WH.LPG.NoSolar</t>
  </si>
  <si>
    <t>NUM.number.PL.Res.HH.ThermalRepl.SH.AdvElc.WH.LPG.Solar</t>
  </si>
  <si>
    <t>NUM.number.PL.Res.HH.ThermalRepl.SH.AdvElc.WH.Elc.NoSolar</t>
  </si>
  <si>
    <t>NUM.number.PL.Res.HH.ThermalRepl.SH.AdvElc.WH.Elc.Solar</t>
  </si>
  <si>
    <t>NUM.number.PL.Res.HH.ThermalRepl.SH.AdvElc.CO.LPG</t>
  </si>
  <si>
    <t>NUM.number.PL.Res.HH.ThermalRepl.SH.AdvElc.CO.Elc</t>
  </si>
  <si>
    <t>NUM.number.PL.Res.HH.ThermalRepl.SH.ConvElc</t>
  </si>
  <si>
    <t>NUM.number.PL.Res.HH.ThermalRepl.SH.ConvElc.SH</t>
  </si>
  <si>
    <t>NUM.number.PL.Res.HH.ThermalRepl.SH.ConvElc.SC.AC</t>
  </si>
  <si>
    <t>NUM.number.PL.Res.HH.ThermalRepl.SH.ConvElc.WH.LPG.NoSolar</t>
  </si>
  <si>
    <t>NUM.number.PL.Res.HH.ThermalRepl.SH.ConvElc.WH.LPG.Solar</t>
  </si>
  <si>
    <t>NUM.number.PL.Res.HH.ThermalRepl.SH.ConvElc.WH.Elc.NoSolar</t>
  </si>
  <si>
    <t>NUM.number.PL.Res.HH.ThermalRepl.SH.ConvElc.WH.Elc.Solar</t>
  </si>
  <si>
    <t>NUM.number.PL.Res.HH.ThermalRepl.SH.ConvElc.CO.LPG</t>
  </si>
  <si>
    <t>NUM.number.PL.Res.HH.ThermalRepl.SH.ConvElc.CO.Elc</t>
  </si>
  <si>
    <t>PL - Equipment installations in 2021 - vintage structure</t>
  </si>
  <si>
    <t>VIN.number.PL.Res.HH.Thermal.SH.Solids</t>
  </si>
  <si>
    <t>VIN.number.PL.Res.HH.Thermal.SH.Solids.SH</t>
  </si>
  <si>
    <t>VIN.number.PL.Res.HH.Thermal.SH.Solids.SC.AC</t>
  </si>
  <si>
    <t>VIN.number.PL.Res.HH.Thermal.SH.Solids.WH.Solids.NoSolar</t>
  </si>
  <si>
    <t>VIN.number.PL.Res.HH.Thermal.SH.Solids.WH.LPG.NoSolar</t>
  </si>
  <si>
    <t>VIN.number.PL.Res.HH.Thermal.SH.Solids.WH.LPG.Solar</t>
  </si>
  <si>
    <t>VIN.number.PL.Res.HH.Thermal.SH.Solids.WH.Elc.NoSolar</t>
  </si>
  <si>
    <t>VIN.number.PL.Res.HH.Thermal.SH.Solids.WH.Elc.Solar</t>
  </si>
  <si>
    <t>VIN.number.PL.Res.HH.Thermal.SH.Solids.CO.Solids</t>
  </si>
  <si>
    <t>VIN.number.PL.Res.HH.Thermal.SH.Solids.CO.LPG</t>
  </si>
  <si>
    <t>VIN.number.PL.Res.HH.Thermal.SH.Solids.CO.Elc</t>
  </si>
  <si>
    <t>VIN.number.PL.Res.HH.Thermal.SH.LPG</t>
  </si>
  <si>
    <t>VIN.number.PL.Res.HH.Thermal.SH.LPG.SH</t>
  </si>
  <si>
    <t>VIN.number.PL.Res.HH.Thermal.SH.LPG.SC.AC</t>
  </si>
  <si>
    <t>VIN.number.PL.Res.HH.Thermal.SH.LPG.WH.LPG.NoSolar</t>
  </si>
  <si>
    <t>VIN.number.PL.Res.HH.Thermal.SH.LPG.WH.LPG.Solar</t>
  </si>
  <si>
    <t>VIN.number.PL.Res.HH.Thermal.SH.LPG.WH.Elc.NoSolar</t>
  </si>
  <si>
    <t>VIN.number.PL.Res.HH.Thermal.SH.LPG.WH.Elc.Solar</t>
  </si>
  <si>
    <t>VIN.number.PL.Res.HH.Thermal.SH.LPG.CO.LPG</t>
  </si>
  <si>
    <t>VIN.number.PL.Res.HH.Thermal.SH.LPG.CO.Elc</t>
  </si>
  <si>
    <t>VIN.number.PL.Res.HH.Thermal.SH.Oil</t>
  </si>
  <si>
    <t>VIN.number.PL.Res.HH.Thermal.SH.Oil.SH</t>
  </si>
  <si>
    <t>VIN.number.PL.Res.HH.Thermal.SH.Oil.SC.AC</t>
  </si>
  <si>
    <t>VIN.number.PL.Res.HH.Thermal.SH.Oil.WH.Oil.NoSolar</t>
  </si>
  <si>
    <t>VIN.number.PL.Res.HH.Thermal.SH.Oil.WH.Oil.Solar</t>
  </si>
  <si>
    <t>VIN.number.PL.Res.HH.Thermal.SH.Oil.WH.Elc.NoSolar</t>
  </si>
  <si>
    <t>VIN.number.PL.Res.HH.Thermal.SH.Oil.WH.Elc.Solar</t>
  </si>
  <si>
    <t>VIN.number.PL.Res.HH.Thermal.SH.Oil.CO.LPG</t>
  </si>
  <si>
    <t>VIN.number.PL.Res.HH.Thermal.SH.Oil.CO.Elc</t>
  </si>
  <si>
    <t>VIN.number.PL.Res.HH.Thermal.SH.Gas</t>
  </si>
  <si>
    <t>VIN.number.PL.Res.HH.Thermal.SH.Gas.SH</t>
  </si>
  <si>
    <t>VIN.number.PL.Res.HH.Thermal.SH.Gas.SC.AC</t>
  </si>
  <si>
    <t>VIN.number.PL.Res.HH.Thermal.SH.Gas.WH.Gas.NoSolar</t>
  </si>
  <si>
    <t>VIN.number.PL.Res.HH.Thermal.SH.Gas.WH.Gas.Solar</t>
  </si>
  <si>
    <t>VIN.number.PL.Res.HH.Thermal.SH.Gas.WH.Elc.NoSolar</t>
  </si>
  <si>
    <t>VIN.number.PL.Res.HH.Thermal.SH.Gas.WH.Elc.Solar</t>
  </si>
  <si>
    <t>VIN.number.PL.Res.HH.Thermal.SH.Gas.CO.Gas</t>
  </si>
  <si>
    <t>VIN.number.PL.Res.HH.Thermal.SH.Gas.CO.Elc</t>
  </si>
  <si>
    <t>VIN.number.PL.Res.HH.Thermal.SH.Biomass</t>
  </si>
  <si>
    <t>VIN.number.PL.Res.HH.Thermal.SH.Biomass.SH</t>
  </si>
  <si>
    <t>VIN.number.PL.Res.HH.Thermal.SH.Biomass.SC.AC</t>
  </si>
  <si>
    <t>VIN.number.PL.Res.HH.Thermal.SH.Biomass.WH.Biomass.NoSolar</t>
  </si>
  <si>
    <t>VIN.number.PL.Res.HH.Thermal.SH.Biomass.WH.Biomass.Solar</t>
  </si>
  <si>
    <t>VIN.number.PL.Res.HH.Thermal.SH.Biomass.WH.LPG.NoSolar</t>
  </si>
  <si>
    <t>VIN.number.PL.Res.HH.Thermal.SH.Biomass.WH.LPG.Solar</t>
  </si>
  <si>
    <t>VIN.number.PL.Res.HH.Thermal.SH.Biomass.WH.Elc.NoSolar</t>
  </si>
  <si>
    <t>VIN.number.PL.Res.HH.Thermal.SH.Biomass.WH.Elc.Solar</t>
  </si>
  <si>
    <t>VIN.number.PL.Res.HH.Thermal.SH.Biomass.CO.Biomass</t>
  </si>
  <si>
    <t>VIN.number.PL.Res.HH.Thermal.SH.Biomass.CO.LPG</t>
  </si>
  <si>
    <t>VIN.number.PL.Res.HH.Thermal.SH.Biomass.CO.Elc</t>
  </si>
  <si>
    <t>VIN.number.PL.Res.HH.Thermal.SH.Geo</t>
  </si>
  <si>
    <t>VIN.number.PL.Res.HH.Thermal.SH.Geo.SH</t>
  </si>
  <si>
    <t>VIN.number.PL.Res.HH.Thermal.SH.Geo.SC.AC</t>
  </si>
  <si>
    <t>VIN.number.PL.Res.HH.Thermal.SH.Geo.WH.Geo.NoSolar</t>
  </si>
  <si>
    <t>VIN.number.PL.Res.HH.Thermal.SH.Geo.WH.Geo.Solar</t>
  </si>
  <si>
    <t>VIN.number.PL.Res.HH.Thermal.SH.Geo.WH.Elc.NoSolar</t>
  </si>
  <si>
    <t>VIN.number.PL.Res.HH.Thermal.SH.Geo.WH.Elc.Solar</t>
  </si>
  <si>
    <t>VIN.number.PL.Res.HH.Thermal.SH.Geo.CO.LPG</t>
  </si>
  <si>
    <t>VIN.number.PL.Res.HH.Thermal.SH.Geo.CO.Elc</t>
  </si>
  <si>
    <t>VIN.number.PL.Res.HH.Thermal.SH.DistrHeat</t>
  </si>
  <si>
    <t>VIN.number.PL.Res.HH.Thermal.SH.DistrHeat.SH</t>
  </si>
  <si>
    <t>VIN.number.PL.Res.HH.Thermal.SH.DistrHeat.SC.AC</t>
  </si>
  <si>
    <t>VIN.number.PL.Res.HH.Thermal.SH.DistrHeat.WH.DistrHeat.NoSolar</t>
  </si>
  <si>
    <t>VIN.number.PL.Res.HH.Thermal.SH.DistrHeat.WH.DistrHeat.Solar</t>
  </si>
  <si>
    <t>VIN.number.PL.Res.HH.Thermal.SH.DistrHeat.WH.Elc.NoSolar</t>
  </si>
  <si>
    <t>VIN.number.PL.Res.HH.Thermal.SH.DistrHeat.WH.Elc.Solar</t>
  </si>
  <si>
    <t>VIN.number.PL.Res.HH.Thermal.SH.DistrHeat.CO.LPG</t>
  </si>
  <si>
    <t>VIN.number.PL.Res.HH.Thermal.SH.DistrHeat.CO.Elc</t>
  </si>
  <si>
    <t>VIN.number.PL.Res.HH.Thermal.SH.AdvElc</t>
  </si>
  <si>
    <t>VIN.number.PL.Res.HH.Thermal.SH.AdvElc.SH</t>
  </si>
  <si>
    <t>VIN.number.PL.Res.HH.Thermal.SH.AdvElc.SC.AC</t>
  </si>
  <si>
    <t>VIN.number.PL.Res.HH.Thermal.SH.AdvElc.WH.LPG.NoSolar</t>
  </si>
  <si>
    <t>VIN.number.PL.Res.HH.Thermal.SH.AdvElc.WH.LPG.Solar</t>
  </si>
  <si>
    <t>VIN.number.PL.Res.HH.Thermal.SH.AdvElc.WH.Elc.NoSolar</t>
  </si>
  <si>
    <t>VIN.number.PL.Res.HH.Thermal.SH.AdvElc.WH.Elc.Solar</t>
  </si>
  <si>
    <t>VIN.number.PL.Res.HH.Thermal.SH.AdvElc.CO.LPG</t>
  </si>
  <si>
    <t>VIN.number.PL.Res.HH.Thermal.SH.AdvElc.CO.Elc</t>
  </si>
  <si>
    <t>VIN.number.PL.Res.HH.Thermal.SH.ConvElc</t>
  </si>
  <si>
    <t>VIN.number.PL.Res.HH.Thermal.SH.ConvElc.SH</t>
  </si>
  <si>
    <t>VIN.number.PL.Res.HH.Thermal.SH.ConvElc.SC.AC</t>
  </si>
  <si>
    <t>VIN.number.PL.Res.HH.Thermal.SH.ConvElc.WH.LPG.NoSolar</t>
  </si>
  <si>
    <t>VIN.number.PL.Res.HH.Thermal.SH.ConvElc.WH.LPG.Solar</t>
  </si>
  <si>
    <t>VIN.number.PL.Res.HH.Thermal.SH.ConvElc.WH.Elc.NoSolar</t>
  </si>
  <si>
    <t>VIN.number.PL.Res.HH.Thermal.SH.ConvElc.WH.Elc.Solar</t>
  </si>
  <si>
    <t>VIN.number.PL.Res.HH.Thermal.SH.ConvElc.CO.LPG</t>
  </si>
  <si>
    <t>VIN.number.PL.Res.HH.Thermal.SH.ConvElc.CO.Elc</t>
  </si>
  <si>
    <t>PL - Final energy consumption (detailed structure)</t>
  </si>
  <si>
    <t>FEC.ktoe.PL.Res.HH.Thermal.SH.Solids</t>
  </si>
  <si>
    <t>FEC.ktoe.PL.Res.HH.Thermal.SH.Solids.SH</t>
  </si>
  <si>
    <t>FEC.ktoe.PL.Res.HH.Thermal.SH.Solids.SH.Solids</t>
  </si>
  <si>
    <t>FEC.ktoe.PL.Res.HH.Thermal.SH.Solids.SH.Elec</t>
  </si>
  <si>
    <t>FEC.ktoe.PL.Res.HH.Thermal.SH.Solids.SC</t>
  </si>
  <si>
    <t>FEC.ktoe.PL.Res.HH.Thermal.SH.Solids.SC.AC.Elec</t>
  </si>
  <si>
    <t>FEC.ktoe.PL.Res.HH.Thermal.SH.Solids.WH</t>
  </si>
  <si>
    <t>FEC.ktoe.PL.Res.HH.Thermal.SH.Solids.WH.Solids.NoSolar.Solids</t>
  </si>
  <si>
    <t>FEC.ktoe.PL.Res.HH.Thermal.SH.Solids.WH.LPG.NoSolar.LPG</t>
  </si>
  <si>
    <t>FEC.ktoe.PL.Res.HH.Thermal.SH.Solids.WH.LPG.Solar</t>
  </si>
  <si>
    <t>FEC.ktoe.PL.Res.HH.Thermal.SH.Solids.WH.LPG.Solar.LPG</t>
  </si>
  <si>
    <t>FEC.ktoe.PL.Res.HH.Thermal.SH.Solids.WH.LPG.Solar.Solar</t>
  </si>
  <si>
    <t>FEC.ktoe.PL.Res.HH.Thermal.SH.Solids.WH.Elc.NoSolar.Elec</t>
  </si>
  <si>
    <t>FEC.ktoe.PL.Res.HH.Thermal.SH.Solids.WH.Elc.Solar</t>
  </si>
  <si>
    <t>FEC.ktoe.PL.Res.HH.Thermal.SH.Solids.WH.Elc.Solar.Elec</t>
  </si>
  <si>
    <t>FEC.ktoe.PL.Res.HH.Thermal.SH.Solids.WH.Elc.Solar.Solar</t>
  </si>
  <si>
    <t>FEC.ktoe.PL.Res.HH.Thermal.SH.Solids.CO</t>
  </si>
  <si>
    <t>FEC.ktoe.PL.Res.HH.Thermal.SH.Solids.CO.Solids.Solids</t>
  </si>
  <si>
    <t>FEC.ktoe.PL.Res.HH.Thermal.SH.Solids.CO.LPG.LPG</t>
  </si>
  <si>
    <t>FEC.ktoe.PL.Res.HH.Thermal.SH.Solids.CO.Elc.Elec</t>
  </si>
  <si>
    <t>FEC.ktoe.PL.Res.HH.Thermal.SH.LPG</t>
  </si>
  <si>
    <t>FEC.ktoe.PL.Res.HH.Thermal.SH.LPG.SH</t>
  </si>
  <si>
    <t>FEC.ktoe.PL.Res.HH.Thermal.SH.LPG.SH.LPG</t>
  </si>
  <si>
    <t>FEC.ktoe.PL.Res.HH.Thermal.SH.LPG.SH.Elec</t>
  </si>
  <si>
    <t>FEC.ktoe.PL.Res.HH.Thermal.SH.LPG.SC</t>
  </si>
  <si>
    <t>FEC.ktoe.PL.Res.HH.Thermal.SH.LPG.SC.AC.Elec</t>
  </si>
  <si>
    <t>FEC.ktoe.PL.Res.HH.Thermal.SH.LPG.WH</t>
  </si>
  <si>
    <t>FEC.ktoe.PL.Res.HH.Thermal.SH.LPG.WH.LPG.NoSolar.LPG</t>
  </si>
  <si>
    <t>FEC.ktoe.PL.Res.HH.Thermal.SH.LPG.WH.LPG.Solar</t>
  </si>
  <si>
    <t>FEC.ktoe.PL.Res.HH.Thermal.SH.LPG.WH.LPG.Solar.LPG</t>
  </si>
  <si>
    <t>FEC.ktoe.PL.Res.HH.Thermal.SH.LPG.WH.LPG.Solar.Solar</t>
  </si>
  <si>
    <t>FEC.ktoe.PL.Res.HH.Thermal.SH.LPG.WH.Elc.NoSolar.Elec</t>
  </si>
  <si>
    <t>FEC.ktoe.PL.Res.HH.Thermal.SH.LPG.WH.Elc.Solar</t>
  </si>
  <si>
    <t>FEC.ktoe.PL.Res.HH.Thermal.SH.LPG.WH.Elc.Solar.Elec</t>
  </si>
  <si>
    <t>FEC.ktoe.PL.Res.HH.Thermal.SH.LPG.WH.Elc.Solar.Solar</t>
  </si>
  <si>
    <t>FEC.ktoe.PL.Res.HH.Thermal.SH.LPG.CO</t>
  </si>
  <si>
    <t>FEC.ktoe.PL.Res.HH.Thermal.SH.LPG.CO.LPG.LPG</t>
  </si>
  <si>
    <t>FEC.ktoe.PL.Res.HH.Thermal.SH.LPG.CO.Elc.Elec</t>
  </si>
  <si>
    <t>FEC.ktoe.PL.Res.HH.Thermal.SH.Oil</t>
  </si>
  <si>
    <t>FEC.ktoe.PL.Res.HH.Thermal.SH.Oil.SH</t>
  </si>
  <si>
    <t>FEC.ktoe.PL.Res.HH.Thermal.SH.Oil.SH.Oil</t>
  </si>
  <si>
    <t>FEC.ktoe.PL.Res.HH.Thermal.SH.Oil.SH.Elec</t>
  </si>
  <si>
    <t>FEC.ktoe.PL.Res.HH.Thermal.SH.Oil.SC</t>
  </si>
  <si>
    <t>FEC.ktoe.PL.Res.HH.Thermal.SH.Oil.SC.AC.Elec</t>
  </si>
  <si>
    <t>FEC.ktoe.PL.Res.HH.Thermal.SH.Oil.WH</t>
  </si>
  <si>
    <t>FEC.ktoe.PL.Res.HH.Thermal.SH.Oil.WH.Oil.NoSolar.Oil</t>
  </si>
  <si>
    <t>FEC.ktoe.PL.Res.HH.Thermal.SH.Oil.WH.Oil.Solar</t>
  </si>
  <si>
    <t>FEC.ktoe.PL.Res.HH.Thermal.SH.Oil.WH.Oil.Solar.Oil</t>
  </si>
  <si>
    <t>FEC.ktoe.PL.Res.HH.Thermal.SH.Oil.WH.Oil.Solar.Solar</t>
  </si>
  <si>
    <t>FEC.ktoe.PL.Res.HH.Thermal.SH.Oil.WH.Elc.NoSolar.Elec</t>
  </si>
  <si>
    <t>FEC.ktoe.PL.Res.HH.Thermal.SH.Oil.WH.Elc.Solar</t>
  </si>
  <si>
    <t>FEC.ktoe.PL.Res.HH.Thermal.SH.Oil.WH.Elc.Solar.Elec</t>
  </si>
  <si>
    <t>FEC.ktoe.PL.Res.HH.Thermal.SH.Oil.WH.Elc.Solar.Solar</t>
  </si>
  <si>
    <t>FEC.ktoe.PL.Res.HH.Thermal.SH.Oil.CO</t>
  </si>
  <si>
    <t>FEC.ktoe.PL.Res.HH.Thermal.SH.Oil.CO.LPG.LPG</t>
  </si>
  <si>
    <t>FEC.ktoe.PL.Res.HH.Thermal.SH.Oil.CO.Elc.Elec</t>
  </si>
  <si>
    <t>FEC.ktoe.PL.Res.HH.Thermal.SH.Gas</t>
  </si>
  <si>
    <t>FEC.ktoe.PL.Res.HH.Thermal.SH.Gas.SH</t>
  </si>
  <si>
    <t>FEC.ktoe.PL.Res.HH.Thermal.SH.Gas.SH.Gas</t>
  </si>
  <si>
    <t>FEC.ktoe.PL.Res.HH.Thermal.SH.Gas.SH.Elec</t>
  </si>
  <si>
    <t>FEC.ktoe.PL.Res.HH.Thermal.SH.Gas.SC</t>
  </si>
  <si>
    <t>FEC.ktoe.PL.Res.HH.Thermal.SH.Gas.SC.AC.Elec</t>
  </si>
  <si>
    <t>FEC.ktoe.PL.Res.HH.Thermal.SH.Gas.WH</t>
  </si>
  <si>
    <t>FEC.ktoe.PL.Res.HH.Thermal.SH.Gas.WH.Gas.NoSolar.Gas</t>
  </si>
  <si>
    <t>FEC.ktoe.PL.Res.HH.Thermal.SH.Gas.WH.Gas.Solar</t>
  </si>
  <si>
    <t>FEC.ktoe.PL.Res.HH.Thermal.SH.Gas.WH.Gas.Solar.Gas</t>
  </si>
  <si>
    <t>FEC.ktoe.PL.Res.HH.Thermal.SH.Gas.WH.Gas.Solar.Solar</t>
  </si>
  <si>
    <t>FEC.ktoe.PL.Res.HH.Thermal.SH.Gas.WH.Elc.NoSolar.Elec</t>
  </si>
  <si>
    <t>FEC.ktoe.PL.Res.HH.Thermal.SH.Gas.WH.Elc.Solar</t>
  </si>
  <si>
    <t>FEC.ktoe.PL.Res.HH.Thermal.SH.Gas.WH.Elc.Solar.Elec</t>
  </si>
  <si>
    <t>FEC.ktoe.PL.Res.HH.Thermal.SH.Gas.WH.Elc.Solar.Solar</t>
  </si>
  <si>
    <t>FEC.ktoe.PL.Res.HH.Thermal.SH.Gas.CO</t>
  </si>
  <si>
    <t>FEC.ktoe.PL.Res.HH.Thermal.SH.Gas.CO.Gas.Gas</t>
  </si>
  <si>
    <t>FEC.ktoe.PL.Res.HH.Thermal.SH.Gas.CO.Elc.Elec</t>
  </si>
  <si>
    <t>FEC.ktoe.PL.Res.HH.Thermal.SH.Biomass</t>
  </si>
  <si>
    <t>FEC.ktoe.PL.Res.HH.Thermal.SH.Biomass.SH</t>
  </si>
  <si>
    <t>FEC.ktoe.PL.Res.HH.Thermal.SH.Biomass.SH.Biomass</t>
  </si>
  <si>
    <t>FEC.ktoe.PL.Res.HH.Thermal.SH.Biomass.SH.Elec</t>
  </si>
  <si>
    <t>FEC.ktoe.PL.Res.HH.Thermal.SH.Biomass.SC</t>
  </si>
  <si>
    <t>FEC.ktoe.PL.Res.HH.Thermal.SH.Biomass.SC.AC.Elec</t>
  </si>
  <si>
    <t>FEC.ktoe.PL.Res.HH.Thermal.SH.Biomass.WH</t>
  </si>
  <si>
    <t>FEC.ktoe.PL.Res.HH.Thermal.SH.Biomass.WH.Biomass.NoSolar.Biomass</t>
  </si>
  <si>
    <t>FEC.ktoe.PL.Res.HH.Thermal.SH.Biomass.WH.Biomass.Solar</t>
  </si>
  <si>
    <t>FEC.ktoe.PL.Res.HH.Thermal.SH.Biomass.WH.Biomass.Solar.Biomass</t>
  </si>
  <si>
    <t>FEC.ktoe.PL.Res.HH.Thermal.SH.Biomass.WH.Biomass.Solar.Solar</t>
  </si>
  <si>
    <t>FEC.ktoe.PL.Res.HH.Thermal.SH.Biomass.WH.LPG.NoSolar.LPG</t>
  </si>
  <si>
    <t>FEC.ktoe.PL.Res.HH.Thermal.SH.Biomass.WH.LPG.Solar</t>
  </si>
  <si>
    <t>FEC.ktoe.PL.Res.HH.Thermal.SH.Biomass.WH.LPG.Solar.LPG</t>
  </si>
  <si>
    <t>FEC.ktoe.PL.Res.HH.Thermal.SH.Biomass.WH.LPG.Solar.Solar</t>
  </si>
  <si>
    <t>FEC.ktoe.PL.Res.HH.Thermal.SH.Biomass.WH.Elc.NoSolar.Elec</t>
  </si>
  <si>
    <t>FEC.ktoe.PL.Res.HH.Thermal.SH.Biomass.WH.Elc.Solar</t>
  </si>
  <si>
    <t>FEC.ktoe.PL.Res.HH.Thermal.SH.Biomass.WH.Elc.Solar.Elec</t>
  </si>
  <si>
    <t>FEC.ktoe.PL.Res.HH.Thermal.SH.Biomass.WH.Elc.Solar.Solar</t>
  </si>
  <si>
    <t>FEC.ktoe.PL.Res.HH.Thermal.SH.Biomass.CO</t>
  </si>
  <si>
    <t>FEC.ktoe.PL.Res.HH.Thermal.SH.Biomass.CO.Biomass.Biomass</t>
  </si>
  <si>
    <t>FEC.ktoe.PL.Res.HH.Thermal.SH.Biomass.CO.LPG.LPG</t>
  </si>
  <si>
    <t>FEC.ktoe.PL.Res.HH.Thermal.SH.Biomass.CO.Elc.Elec</t>
  </si>
  <si>
    <t>FEC.ktoe.PL.Res.HH.Thermal.SH.Geo</t>
  </si>
  <si>
    <t>FEC.ktoe.PL.Res.HH.Thermal.SH.Geo.SH</t>
  </si>
  <si>
    <t>FEC.ktoe.PL.Res.HH.Thermal.SH.Geo.SH.Geo</t>
  </si>
  <si>
    <t>FEC.ktoe.PL.Res.HH.Thermal.SH.Geo.SH.Elec</t>
  </si>
  <si>
    <t>FEC.ktoe.PL.Res.HH.Thermal.SH.Geo.SC</t>
  </si>
  <si>
    <t>FEC.ktoe.PL.Res.HH.Thermal.SH.Geo.SC.AC.Elec</t>
  </si>
  <si>
    <t>FEC.ktoe.PL.Res.HH.Thermal.SH.Geo.WH</t>
  </si>
  <si>
    <t>FEC.ktoe.PL.Res.HH.Thermal.SH.Geo.WH.Geo.NoSolar.Geo</t>
  </si>
  <si>
    <t>FEC.ktoe.PL.Res.HH.Thermal.SH.Geo.WH.Geo.Solar</t>
  </si>
  <si>
    <t>FEC.ktoe.PL.Res.HH.Thermal.SH.Geo.WH.Geo.Solar.Geo</t>
  </si>
  <si>
    <t>FEC.ktoe.PL.Res.HH.Thermal.SH.Geo.WH.Geo.Solar.Solar</t>
  </si>
  <si>
    <t>FEC.ktoe.PL.Res.HH.Thermal.SH.Geo.WH.Elc.NoSolar.Elec</t>
  </si>
  <si>
    <t>FEC.ktoe.PL.Res.HH.Thermal.SH.Geo.WH.Elc.Solar</t>
  </si>
  <si>
    <t>FEC.ktoe.PL.Res.HH.Thermal.SH.Geo.WH.Elc.Solar.Elec</t>
  </si>
  <si>
    <t>FEC.ktoe.PL.Res.HH.Thermal.SH.Geo.WH.Elc.Solar.Solar</t>
  </si>
  <si>
    <t>FEC.ktoe.PL.Res.HH.Thermal.SH.Geo.CO</t>
  </si>
  <si>
    <t>FEC.ktoe.PL.Res.HH.Thermal.SH.Geo.CO.LPG.LPG</t>
  </si>
  <si>
    <t>FEC.ktoe.PL.Res.HH.Thermal.SH.Geo.CO.Elc.Elec</t>
  </si>
  <si>
    <t>FEC.ktoe.PL.Res.HH.Thermal.SH.DistrHeat</t>
  </si>
  <si>
    <t>FEC.ktoe.PL.Res.HH.Thermal.SH.DistrHeat.SH</t>
  </si>
  <si>
    <t>FEC.ktoe.PL.Res.HH.Thermal.SH.DistrHeat.SH.Steam_Distr</t>
  </si>
  <si>
    <t>FEC.ktoe.PL.Res.HH.Thermal.SH.DistrHeat.SH.Elec</t>
  </si>
  <si>
    <t>FEC.ktoe.PL.Res.HH.Thermal.SH.DistrHeat.SC</t>
  </si>
  <si>
    <t>FEC.ktoe.PL.Res.HH.Thermal.SH.DistrHeat.SC.AC.Elec</t>
  </si>
  <si>
    <t>FEC.ktoe.PL.Res.HH.Thermal.SH.DistrHeat.WH</t>
  </si>
  <si>
    <t>FEC.ktoe.PL.Res.HH.Thermal.SH.DistrHeat.WH.DistrHeat.NoSolar.Steam_Distr</t>
  </si>
  <si>
    <t>FEC.ktoe.PL.Res.HH.Thermal.SH.DistrHeat.WH.DistrHeat.Solar</t>
  </si>
  <si>
    <t>FEC.ktoe.PL.Res.HH.Thermal.SH.DistrHeat.WH.DistrHeat.Solar.Steam_Distr</t>
  </si>
  <si>
    <t>FEC.ktoe.PL.Res.HH.Thermal.SH.DistrHeat.WH.DistrHeat.Solar.Solar</t>
  </si>
  <si>
    <t>FEC.ktoe.PL.Res.HH.Thermal.SH.DistrHeat.WH.Elc.NoSolar.Elec</t>
  </si>
  <si>
    <t>FEC.ktoe.PL.Res.HH.Thermal.SH.DistrHeat.WH.Elc.Solar</t>
  </si>
  <si>
    <t>FEC.ktoe.PL.Res.HH.Thermal.SH.DistrHeat.WH.Elc.Solar.Elec</t>
  </si>
  <si>
    <t>FEC.ktoe.PL.Res.HH.Thermal.SH.DistrHeat.WH.Elc.Solar.Solar</t>
  </si>
  <si>
    <t>FEC.ktoe.PL.Res.HH.Thermal.SH.DistrHeat.CO</t>
  </si>
  <si>
    <t>FEC.ktoe.PL.Res.HH.Thermal.SH.DistrHeat.CO.LPG.LPG</t>
  </si>
  <si>
    <t>FEC.ktoe.PL.Res.HH.Thermal.SH.DistrHeat.CO.Elc.Elec</t>
  </si>
  <si>
    <t>FEC.ktoe.PL.Res.HH.Thermal.SH.AdvElc</t>
  </si>
  <si>
    <t>FEC.ktoe.PL.Res.HH.Thermal.SH.AdvElc.SH</t>
  </si>
  <si>
    <t>FEC.ktoe.PL.Res.HH.Thermal.SH.AdvElc.SH.Elec</t>
  </si>
  <si>
    <t>FEC.ktoe.PL.Res.HH.Thermal.SH.AdvElc.SC</t>
  </si>
  <si>
    <t>FEC.ktoe.PL.Res.HH.Thermal.SH.AdvElc.SC.AC.Elec</t>
  </si>
  <si>
    <t>FEC.ktoe.PL.Res.HH.Thermal.SH.AdvElc.WH</t>
  </si>
  <si>
    <t>FEC.ktoe.PL.Res.HH.Thermal.SH.AdvElc.WH.LPG.NoSolar.LPG</t>
  </si>
  <si>
    <t>FEC.ktoe.PL.Res.HH.Thermal.SH.AdvElc.WH.LPG.Solar</t>
  </si>
  <si>
    <t>FEC.ktoe.PL.Res.HH.Thermal.SH.AdvElc.WH.LPG.Solar.LPG</t>
  </si>
  <si>
    <t>FEC.ktoe.PL.Res.HH.Thermal.SH.AdvElc.WH.LPG.Solar.Solar</t>
  </si>
  <si>
    <t>FEC.ktoe.PL.Res.HH.Thermal.SH.AdvElc.WH.Elc.NoSolar.Elec</t>
  </si>
  <si>
    <t>FEC.ktoe.PL.Res.HH.Thermal.SH.AdvElc.WH.Elc.Solar</t>
  </si>
  <si>
    <t>FEC.ktoe.PL.Res.HH.Thermal.SH.AdvElc.WH.Elc.Solar.Elec</t>
  </si>
  <si>
    <t>FEC.ktoe.PL.Res.HH.Thermal.SH.AdvElc.WH.Elc.Solar.Solar</t>
  </si>
  <si>
    <t>FEC.ktoe.PL.Res.HH.Thermal.SH.AdvElc.CO</t>
  </si>
  <si>
    <t>FEC.ktoe.PL.Res.HH.Thermal.SH.AdvElc.CO.LPG.LPG</t>
  </si>
  <si>
    <t>FEC.ktoe.PL.Res.HH.Thermal.SH.AdvElc.CO.Elc.Elec</t>
  </si>
  <si>
    <t>FEC.ktoe.PL.Res.HH.Thermal.SH.ConvElc</t>
  </si>
  <si>
    <t>FEC.ktoe.PL.Res.HH.Thermal.SH.ConvElc.SH</t>
  </si>
  <si>
    <t>FEC.ktoe.PL.Res.HH.Thermal.SH.ConvElc.SH.Elec</t>
  </si>
  <si>
    <t>FEC.ktoe.PL.Res.HH.Thermal.SH.ConvElc.SC</t>
  </si>
  <si>
    <t>FEC.ktoe.PL.Res.HH.Thermal.SH.ConvElc.SC.AC.Elec</t>
  </si>
  <si>
    <t>FEC.ktoe.PL.Res.HH.Thermal.SH.ConvElc.WH</t>
  </si>
  <si>
    <t>FEC.ktoe.PL.Res.HH.Thermal.SH.ConvElc.WH.LPG.NoSolar.LPG</t>
  </si>
  <si>
    <t>FEC.ktoe.PL.Res.HH.Thermal.SH.ConvElc.WH.LPG.Solar</t>
  </si>
  <si>
    <t>FEC.ktoe.PL.Res.HH.Thermal.SH.ConvElc.WH.LPG.Solar.LPG</t>
  </si>
  <si>
    <t>FEC.ktoe.PL.Res.HH.Thermal.SH.ConvElc.WH.LPG.Solar.Solar</t>
  </si>
  <si>
    <t>FEC.ktoe.PL.Res.HH.Thermal.SH.ConvElc.WH.Elc.NoSolar.Elec</t>
  </si>
  <si>
    <t>FEC.ktoe.PL.Res.HH.Thermal.SH.ConvElc.WH.Elc.Solar</t>
  </si>
  <si>
    <t>FEC.ktoe.PL.Res.HH.Thermal.SH.ConvElc.WH.Elc.Solar.Elec</t>
  </si>
  <si>
    <t>FEC.ktoe.PL.Res.HH.Thermal.SH.ConvElc.WH.Elc.Solar.Solar</t>
  </si>
  <si>
    <t>FEC.ktoe.PL.Res.HH.Thermal.SH.ConvElc.CO</t>
  </si>
  <si>
    <t>FEC.ktoe.PL.Res.HH.Thermal.SH.ConvElc.CO.LPG.LPG</t>
  </si>
  <si>
    <t>FEC.ktoe.PL.Res.HH.Thermal.SH.ConvElc.CO.Elc.Elec</t>
  </si>
  <si>
    <t>PL - Thermal energy service (detailed structure)</t>
  </si>
  <si>
    <t>TES.ktoe.PL.Res.HH.Thermal.SH.Solids</t>
  </si>
  <si>
    <t>TES.ktoe.PL.Res.HH.Thermal.SH.Solids.SH</t>
  </si>
  <si>
    <t>TES.ktoe.PL.Res.HH.Thermal.SH.Solids.SH.Solids</t>
  </si>
  <si>
    <t>TES.ktoe.PL.Res.HH.Thermal.SH.Solids.SH.Elec</t>
  </si>
  <si>
    <t>TES.ktoe.PL.Res.HH.Thermal.SH.Solids.SC</t>
  </si>
  <si>
    <t>TES.ktoe.PL.Res.HH.Thermal.SH.Solids.SC.AC.Elec</t>
  </si>
  <si>
    <t>TES.ktoe.PL.Res.HH.Thermal.SH.Solids.WH</t>
  </si>
  <si>
    <t>TES.ktoe.PL.Res.HH.Thermal.SH.Solids.WH.Solids.NoSolar.Solids</t>
  </si>
  <si>
    <t>TES.ktoe.PL.Res.HH.Thermal.SH.Solids.WH.LPG.NoSolar.LPG</t>
  </si>
  <si>
    <t>TES.ktoe.PL.Res.HH.Thermal.SH.Solids.WH.LPG.Solar</t>
  </si>
  <si>
    <t>TES.ktoe.PL.Res.HH.Thermal.SH.Solids.WH.LPG.Solar.LPG</t>
  </si>
  <si>
    <t>TES.ktoe.PL.Res.HH.Thermal.SH.Solids.WH.LPG.Solar.Solar</t>
  </si>
  <si>
    <t>TES.ktoe.PL.Res.HH.Thermal.SH.Solids.WH.Elc.NoSolar.Elec</t>
  </si>
  <si>
    <t>TES.ktoe.PL.Res.HH.Thermal.SH.Solids.WH.Elc.Solar</t>
  </si>
  <si>
    <t>TES.ktoe.PL.Res.HH.Thermal.SH.Solids.WH.Elc.Solar.Elec</t>
  </si>
  <si>
    <t>TES.ktoe.PL.Res.HH.Thermal.SH.Solids.WH.Elc.Solar.Solar</t>
  </si>
  <si>
    <t>TES.ktoe.PL.Res.HH.Thermal.SH.Solids.CO</t>
  </si>
  <si>
    <t>TES.ktoe.PL.Res.HH.Thermal.SH.Solids.CO.Solids.Solids</t>
  </si>
  <si>
    <t>TES.ktoe.PL.Res.HH.Thermal.SH.Solids.CO.LPG.LPG</t>
  </si>
  <si>
    <t>TES.ktoe.PL.Res.HH.Thermal.SH.Solids.CO.Elc.Elec</t>
  </si>
  <si>
    <t>TES.ktoe.PL.Res.HH.Thermal.SH.LPG</t>
  </si>
  <si>
    <t>TES.ktoe.PL.Res.HH.Thermal.SH.LPG.SH</t>
  </si>
  <si>
    <t>TES.ktoe.PL.Res.HH.Thermal.SH.LPG.SH.LPG</t>
  </si>
  <si>
    <t>TES.ktoe.PL.Res.HH.Thermal.SH.LPG.SH.Elec</t>
  </si>
  <si>
    <t>TES.ktoe.PL.Res.HH.Thermal.SH.LPG.SC</t>
  </si>
  <si>
    <t>TES.ktoe.PL.Res.HH.Thermal.SH.LPG.SC.AC.Elec</t>
  </si>
  <si>
    <t>TES.ktoe.PL.Res.HH.Thermal.SH.LPG.WH</t>
  </si>
  <si>
    <t>TES.ktoe.PL.Res.HH.Thermal.SH.LPG.WH.LPG.NoSolar.LPG</t>
  </si>
  <si>
    <t>TES.ktoe.PL.Res.HH.Thermal.SH.LPG.WH.LPG.Solar</t>
  </si>
  <si>
    <t>TES.ktoe.PL.Res.HH.Thermal.SH.LPG.WH.LPG.Solar.LPG</t>
  </si>
  <si>
    <t>TES.ktoe.PL.Res.HH.Thermal.SH.LPG.WH.LPG.Solar.Solar</t>
  </si>
  <si>
    <t>TES.ktoe.PL.Res.HH.Thermal.SH.LPG.WH.Elc.NoSolar.Elec</t>
  </si>
  <si>
    <t>TES.ktoe.PL.Res.HH.Thermal.SH.LPG.WH.Elc.Solar</t>
  </si>
  <si>
    <t>TES.ktoe.PL.Res.HH.Thermal.SH.LPG.WH.Elc.Solar.Elec</t>
  </si>
  <si>
    <t>TES.ktoe.PL.Res.HH.Thermal.SH.LPG.WH.Elc.Solar.Solar</t>
  </si>
  <si>
    <t>TES.ktoe.PL.Res.HH.Thermal.SH.LPG.CO</t>
  </si>
  <si>
    <t>TES.ktoe.PL.Res.HH.Thermal.SH.LPG.CO.LPG.LPG</t>
  </si>
  <si>
    <t>TES.ktoe.PL.Res.HH.Thermal.SH.LPG.CO.Elc.Elec</t>
  </si>
  <si>
    <t>TES.ktoe.PL.Res.HH.Thermal.SH.Oil</t>
  </si>
  <si>
    <t>TES.ktoe.PL.Res.HH.Thermal.SH.Oil.SH</t>
  </si>
  <si>
    <t>TES.ktoe.PL.Res.HH.Thermal.SH.Oil.SH.Oil</t>
  </si>
  <si>
    <t>TES.ktoe.PL.Res.HH.Thermal.SH.Oil.SH.Elec</t>
  </si>
  <si>
    <t>TES.ktoe.PL.Res.HH.Thermal.SH.Oil.SC</t>
  </si>
  <si>
    <t>TES.ktoe.PL.Res.HH.Thermal.SH.Oil.SC.AC.Elec</t>
  </si>
  <si>
    <t>TES.ktoe.PL.Res.HH.Thermal.SH.Oil.WH</t>
  </si>
  <si>
    <t>TES.ktoe.PL.Res.HH.Thermal.SH.Oil.WH.Oil.NoSolar.Oil</t>
  </si>
  <si>
    <t>TES.ktoe.PL.Res.HH.Thermal.SH.Oil.WH.Oil.Solar</t>
  </si>
  <si>
    <t>TES.ktoe.PL.Res.HH.Thermal.SH.Oil.WH.Oil.Solar.Oil</t>
  </si>
  <si>
    <t>TES.ktoe.PL.Res.HH.Thermal.SH.Oil.WH.Oil.Solar.Solar</t>
  </si>
  <si>
    <t>TES.ktoe.PL.Res.HH.Thermal.SH.Oil.WH.Elc.NoSolar.Elec</t>
  </si>
  <si>
    <t>TES.ktoe.PL.Res.HH.Thermal.SH.Oil.WH.Elc.Solar</t>
  </si>
  <si>
    <t>TES.ktoe.PL.Res.HH.Thermal.SH.Oil.WH.Elc.Solar.Elec</t>
  </si>
  <si>
    <t>TES.ktoe.PL.Res.HH.Thermal.SH.Oil.WH.Elc.Solar.Solar</t>
  </si>
  <si>
    <t>TES.ktoe.PL.Res.HH.Thermal.SH.Oil.CO</t>
  </si>
  <si>
    <t>TES.ktoe.PL.Res.HH.Thermal.SH.Oil.CO.LPG.LPG</t>
  </si>
  <si>
    <t>TES.ktoe.PL.Res.HH.Thermal.SH.Oil.CO.Elc.Elec</t>
  </si>
  <si>
    <t>TES.ktoe.PL.Res.HH.Thermal.SH.Gas</t>
  </si>
  <si>
    <t>TES.ktoe.PL.Res.HH.Thermal.SH.Gas.SH</t>
  </si>
  <si>
    <t>TES.ktoe.PL.Res.HH.Thermal.SH.Gas.SH.Gas</t>
  </si>
  <si>
    <t>TES.ktoe.PL.Res.HH.Thermal.SH.Gas.SH.Elec</t>
  </si>
  <si>
    <t>TES.ktoe.PL.Res.HH.Thermal.SH.Gas.SC</t>
  </si>
  <si>
    <t>TES.ktoe.PL.Res.HH.Thermal.SH.Gas.SC.AC.Elec</t>
  </si>
  <si>
    <t>TES.ktoe.PL.Res.HH.Thermal.SH.Gas.WH</t>
  </si>
  <si>
    <t>TES.ktoe.PL.Res.HH.Thermal.SH.Gas.WH.Gas.NoSolar.Gas</t>
  </si>
  <si>
    <t>TES.ktoe.PL.Res.HH.Thermal.SH.Gas.WH.Gas.Solar</t>
  </si>
  <si>
    <t>TES.ktoe.PL.Res.HH.Thermal.SH.Gas.WH.Gas.Solar.Gas</t>
  </si>
  <si>
    <t>TES.ktoe.PL.Res.HH.Thermal.SH.Gas.WH.Gas.Solar.Solar</t>
  </si>
  <si>
    <t>TES.ktoe.PL.Res.HH.Thermal.SH.Gas.WH.Elc.NoSolar.Elec</t>
  </si>
  <si>
    <t>TES.ktoe.PL.Res.HH.Thermal.SH.Gas.WH.Elc.Solar</t>
  </si>
  <si>
    <t>TES.ktoe.PL.Res.HH.Thermal.SH.Gas.WH.Elc.Solar.Elec</t>
  </si>
  <si>
    <t>TES.ktoe.PL.Res.HH.Thermal.SH.Gas.WH.Elc.Solar.Solar</t>
  </si>
  <si>
    <t>TES.ktoe.PL.Res.HH.Thermal.SH.Gas.CO</t>
  </si>
  <si>
    <t>TES.ktoe.PL.Res.HH.Thermal.SH.Gas.CO.Gas.Gas</t>
  </si>
  <si>
    <t>TES.ktoe.PL.Res.HH.Thermal.SH.Gas.CO.Elc.Elec</t>
  </si>
  <si>
    <t>TES.ktoe.PL.Res.HH.Thermal.SH.Biomass</t>
  </si>
  <si>
    <t>TES.ktoe.PL.Res.HH.Thermal.SH.Biomass.SH</t>
  </si>
  <si>
    <t>TES.ktoe.PL.Res.HH.Thermal.SH.Biomass.SH.Biomass</t>
  </si>
  <si>
    <t>TES.ktoe.PL.Res.HH.Thermal.SH.Biomass.SH.Elec</t>
  </si>
  <si>
    <t>TES.ktoe.PL.Res.HH.Thermal.SH.Biomass.SC</t>
  </si>
  <si>
    <t>TES.ktoe.PL.Res.HH.Thermal.SH.Biomass.SC.AC.Elec</t>
  </si>
  <si>
    <t>TES.ktoe.PL.Res.HH.Thermal.SH.Biomass.WH</t>
  </si>
  <si>
    <t>TES.ktoe.PL.Res.HH.Thermal.SH.Biomass.WH.Biomass.NoSolar.Biomass</t>
  </si>
  <si>
    <t>TES.ktoe.PL.Res.HH.Thermal.SH.Biomass.WH.Biomass.Solar</t>
  </si>
  <si>
    <t>TES.ktoe.PL.Res.HH.Thermal.SH.Biomass.WH.Biomass.Solar.Biomass</t>
  </si>
  <si>
    <t>TES.ktoe.PL.Res.HH.Thermal.SH.Biomass.WH.Biomass.Solar.Solar</t>
  </si>
  <si>
    <t>TES.ktoe.PL.Res.HH.Thermal.SH.Biomass.WH.LPG.NoSolar.LPG</t>
  </si>
  <si>
    <t>TES.ktoe.PL.Res.HH.Thermal.SH.Biomass.WH.LPG.Solar</t>
  </si>
  <si>
    <t>TES.ktoe.PL.Res.HH.Thermal.SH.Biomass.WH.LPG.Solar.LPG</t>
  </si>
  <si>
    <t>TES.ktoe.PL.Res.HH.Thermal.SH.Biomass.WH.LPG.Solar.Solar</t>
  </si>
  <si>
    <t>TES.ktoe.PL.Res.HH.Thermal.SH.Biomass.WH.Elc.NoSolar.Elec</t>
  </si>
  <si>
    <t>TES.ktoe.PL.Res.HH.Thermal.SH.Biomass.WH.Elc.Solar</t>
  </si>
  <si>
    <t>TES.ktoe.PL.Res.HH.Thermal.SH.Biomass.WH.Elc.Solar.Elec</t>
  </si>
  <si>
    <t>TES.ktoe.PL.Res.HH.Thermal.SH.Biomass.WH.Elc.Solar.Solar</t>
  </si>
  <si>
    <t>TES.ktoe.PL.Res.HH.Thermal.SH.Biomass.CO</t>
  </si>
  <si>
    <t>TES.ktoe.PL.Res.HH.Thermal.SH.Biomass.CO.Biomass.Biomass</t>
  </si>
  <si>
    <t>TES.ktoe.PL.Res.HH.Thermal.SH.Biomass.CO.LPG.LPG</t>
  </si>
  <si>
    <t>TES.ktoe.PL.Res.HH.Thermal.SH.Biomass.CO.Elc.Elec</t>
  </si>
  <si>
    <t>TES.ktoe.PL.Res.HH.Thermal.SH.Geo</t>
  </si>
  <si>
    <t>TES.ktoe.PL.Res.HH.Thermal.SH.Geo.SH</t>
  </si>
  <si>
    <t>TES.ktoe.PL.Res.HH.Thermal.SH.Geo.SH.Geo</t>
  </si>
  <si>
    <t>TES.ktoe.PL.Res.HH.Thermal.SH.Geo.SH.Elec</t>
  </si>
  <si>
    <t>TES.ktoe.PL.Res.HH.Thermal.SH.Geo.SC</t>
  </si>
  <si>
    <t>TES.ktoe.PL.Res.HH.Thermal.SH.Geo.SC.AC.Elec</t>
  </si>
  <si>
    <t>TES.ktoe.PL.Res.HH.Thermal.SH.Geo.WH</t>
  </si>
  <si>
    <t>TES.ktoe.PL.Res.HH.Thermal.SH.Geo.WH.Geo.NoSolar.Geo</t>
  </si>
  <si>
    <t>TES.ktoe.PL.Res.HH.Thermal.SH.Geo.WH.Geo.Solar</t>
  </si>
  <si>
    <t>TES.ktoe.PL.Res.HH.Thermal.SH.Geo.WH.Geo.Solar.Geo</t>
  </si>
  <si>
    <t>TES.ktoe.PL.Res.HH.Thermal.SH.Geo.WH.Geo.Solar.Solar</t>
  </si>
  <si>
    <t>TES.ktoe.PL.Res.HH.Thermal.SH.Geo.WH.Elc.NoSolar.Elec</t>
  </si>
  <si>
    <t>TES.ktoe.PL.Res.HH.Thermal.SH.Geo.WH.Elc.Solar</t>
  </si>
  <si>
    <t>TES.ktoe.PL.Res.HH.Thermal.SH.Geo.WH.Elc.Solar.Elec</t>
  </si>
  <si>
    <t>TES.ktoe.PL.Res.HH.Thermal.SH.Geo.WH.Elc.Solar.Solar</t>
  </si>
  <si>
    <t>TES.ktoe.PL.Res.HH.Thermal.SH.Geo.CO</t>
  </si>
  <si>
    <t>TES.ktoe.PL.Res.HH.Thermal.SH.Geo.CO.LPG.LPG</t>
  </si>
  <si>
    <t>TES.ktoe.PL.Res.HH.Thermal.SH.Geo.CO.Elc.Elec</t>
  </si>
  <si>
    <t>TES.ktoe.PL.Res.HH.Thermal.SH.DistrHeat</t>
  </si>
  <si>
    <t>TES.ktoe.PL.Res.HH.Thermal.SH.DistrHeat.SH</t>
  </si>
  <si>
    <t>TES.ktoe.PL.Res.HH.Thermal.SH.DistrHeat.SH.Steam_Distr</t>
  </si>
  <si>
    <t>TES.ktoe.PL.Res.HH.Thermal.SH.DistrHeat.SH.Elec</t>
  </si>
  <si>
    <t>TES.ktoe.PL.Res.HH.Thermal.SH.DistrHeat.SC</t>
  </si>
  <si>
    <t>TES.ktoe.PL.Res.HH.Thermal.SH.DistrHeat.SC.AC.Elec</t>
  </si>
  <si>
    <t>TES.ktoe.PL.Res.HH.Thermal.SH.DistrHeat.WH</t>
  </si>
  <si>
    <t>TES.ktoe.PL.Res.HH.Thermal.SH.DistrHeat.WH.DistrHeat.NoSolar.Steam_Distr</t>
  </si>
  <si>
    <t>TES.ktoe.PL.Res.HH.Thermal.SH.DistrHeat.WH.DistrHeat.Solar</t>
  </si>
  <si>
    <t>TES.ktoe.PL.Res.HH.Thermal.SH.DistrHeat.WH.DistrHeat.Solar.Steam_Distr</t>
  </si>
  <si>
    <t>TES.ktoe.PL.Res.HH.Thermal.SH.DistrHeat.WH.DistrHeat.Solar.Solar</t>
  </si>
  <si>
    <t>TES.ktoe.PL.Res.HH.Thermal.SH.DistrHeat.WH.Elc.NoSolar.Elec</t>
  </si>
  <si>
    <t>TES.ktoe.PL.Res.HH.Thermal.SH.DistrHeat.WH.Elc.Solar</t>
  </si>
  <si>
    <t>TES.ktoe.PL.Res.HH.Thermal.SH.DistrHeat.WH.Elc.Solar.Elec</t>
  </si>
  <si>
    <t>TES.ktoe.PL.Res.HH.Thermal.SH.DistrHeat.WH.Elc.Solar.Solar</t>
  </si>
  <si>
    <t>TES.ktoe.PL.Res.HH.Thermal.SH.DistrHeat.CO</t>
  </si>
  <si>
    <t>TES.ktoe.PL.Res.HH.Thermal.SH.DistrHeat.CO.LPG.LPG</t>
  </si>
  <si>
    <t>TES.ktoe.PL.Res.HH.Thermal.SH.DistrHeat.CO.Elc.Elec</t>
  </si>
  <si>
    <t>TES.ktoe.PL.Res.HH.Thermal.SH.AdvElc</t>
  </si>
  <si>
    <t>TES.ktoe.PL.Res.HH.Thermal.SH.AdvElc.SH</t>
  </si>
  <si>
    <t>TES.ktoe.PL.Res.HH.Thermal.SH.AdvElc.SH.Elec</t>
  </si>
  <si>
    <t>TES.ktoe.PL.Res.HH.Thermal.SH.AdvElc.SC</t>
  </si>
  <si>
    <t>TES.ktoe.PL.Res.HH.Thermal.SH.AdvElc.SC.AC.Elec</t>
  </si>
  <si>
    <t>TES.ktoe.PL.Res.HH.Thermal.SH.AdvElc.WH</t>
  </si>
  <si>
    <t>TES.ktoe.PL.Res.HH.Thermal.SH.AdvElc.WH.LPG.NoSolar.LPG</t>
  </si>
  <si>
    <t>TES.ktoe.PL.Res.HH.Thermal.SH.AdvElc.WH.LPG.Solar</t>
  </si>
  <si>
    <t>TES.ktoe.PL.Res.HH.Thermal.SH.AdvElc.WH.LPG.Solar.LPG</t>
  </si>
  <si>
    <t>TES.ktoe.PL.Res.HH.Thermal.SH.AdvElc.WH.LPG.Solar.Solar</t>
  </si>
  <si>
    <t>TES.ktoe.PL.Res.HH.Thermal.SH.AdvElc.WH.Elc.NoSolar.Elec</t>
  </si>
  <si>
    <t>TES.ktoe.PL.Res.HH.Thermal.SH.AdvElc.WH.Elc.Solar</t>
  </si>
  <si>
    <t>TES.ktoe.PL.Res.HH.Thermal.SH.AdvElc.WH.Elc.Solar.Elec</t>
  </si>
  <si>
    <t>TES.ktoe.PL.Res.HH.Thermal.SH.AdvElc.WH.Elc.Solar.Solar</t>
  </si>
  <si>
    <t>TES.ktoe.PL.Res.HH.Thermal.SH.AdvElc.CO</t>
  </si>
  <si>
    <t>TES.ktoe.PL.Res.HH.Thermal.SH.AdvElc.CO.LPG.LPG</t>
  </si>
  <si>
    <t>TES.ktoe.PL.Res.HH.Thermal.SH.AdvElc.CO.Elc.Elec</t>
  </si>
  <si>
    <t>TES.ktoe.PL.Res.HH.Thermal.SH.ConvElc</t>
  </si>
  <si>
    <t>TES.ktoe.PL.Res.HH.Thermal.SH.ConvElc.SH</t>
  </si>
  <si>
    <t>TES.ktoe.PL.Res.HH.Thermal.SH.ConvElc.SH.Elec</t>
  </si>
  <si>
    <t>TES.ktoe.PL.Res.HH.Thermal.SH.ConvElc.SC</t>
  </si>
  <si>
    <t>TES.ktoe.PL.Res.HH.Thermal.SH.ConvElc.SC.AC.Elec</t>
  </si>
  <si>
    <t>TES.ktoe.PL.Res.HH.Thermal.SH.ConvElc.WH</t>
  </si>
  <si>
    <t>TES.ktoe.PL.Res.HH.Thermal.SH.ConvElc.WH.LPG.NoSolar.LPG</t>
  </si>
  <si>
    <t>TES.ktoe.PL.Res.HH.Thermal.SH.ConvElc.WH.LPG.Solar</t>
  </si>
  <si>
    <t>TES.ktoe.PL.Res.HH.Thermal.SH.ConvElc.WH.LPG.Solar.LPG</t>
  </si>
  <si>
    <t>TES.ktoe.PL.Res.HH.Thermal.SH.ConvElc.WH.LPG.Solar.Solar</t>
  </si>
  <si>
    <t>TES.ktoe.PL.Res.HH.Thermal.SH.ConvElc.WH.Elc.NoSolar.Elec</t>
  </si>
  <si>
    <t>TES.ktoe.PL.Res.HH.Thermal.SH.ConvElc.WH.Elc.Solar</t>
  </si>
  <si>
    <t>TES.ktoe.PL.Res.HH.Thermal.SH.ConvElc.WH.Elc.Solar.Elec</t>
  </si>
  <si>
    <t>TES.ktoe.PL.Res.HH.Thermal.SH.ConvElc.WH.Elc.Solar.Solar</t>
  </si>
  <si>
    <t>TES.ktoe.PL.Res.HH.Thermal.SH.ConvElc.CO</t>
  </si>
  <si>
    <t>TES.ktoe.PL.Res.HH.Thermal.SH.ConvElc.CO.LPG.LPG</t>
  </si>
  <si>
    <t>TES.ktoe.PL.Res.HH.Thermal.SH.ConvElc.CO.Elc.Elec</t>
  </si>
  <si>
    <t>PL - System efficiency indicator (detailed structure)</t>
  </si>
  <si>
    <t>Eff.ratio.PL.Res.HH.Thermal.SH.Solids</t>
  </si>
  <si>
    <t>Eff.ratio.PL.Res.HH.Thermal.SH.Solids.SH</t>
  </si>
  <si>
    <t>Eff.ratio.PL.Res.HH.Thermal.SH.Solids.SH.Solids</t>
  </si>
  <si>
    <t>Eff.ratio.PL.Res.HH.Thermal.SH.Solids.SH.Elec</t>
  </si>
  <si>
    <t>Eff.ratio.PL.Res.HH.Thermal.SH.Solids.SC</t>
  </si>
  <si>
    <t>Eff.ratio.PL.Res.HH.Thermal.SH.Solids.SC.AC.Elec</t>
  </si>
  <si>
    <t>Eff.ratio.PL.Res.HH.Thermal.SH.Solids.WH</t>
  </si>
  <si>
    <t>Eff.ratio.PL.Res.HH.Thermal.SH.Solids.WH.Solids.NoSolar.Solids</t>
  </si>
  <si>
    <t>Eff.ratio.PL.Res.HH.Thermal.SH.Solids.WH.LPG.NoSolar.LPG</t>
  </si>
  <si>
    <t>Eff.ratio.PL.Res.HH.Thermal.SH.Solids.WH.LPG.Solar</t>
  </si>
  <si>
    <t>Eff.ratio.PL.Res.HH.Thermal.SH.Solids.WH.LPG.Solar.LPG</t>
  </si>
  <si>
    <t>Eff.ratio.PL.Res.HH.Thermal.SH.Solids.WH.LPG.Solar.Solar</t>
  </si>
  <si>
    <t>Eff.ratio.PL.Res.HH.Thermal.SH.Solids.WH.Elc.NoSolar.Elec</t>
  </si>
  <si>
    <t>Eff.ratio.PL.Res.HH.Thermal.SH.Solids.WH.Elc.Solar</t>
  </si>
  <si>
    <t>Eff.ratio.PL.Res.HH.Thermal.SH.Solids.WH.Elc.Solar.Elec</t>
  </si>
  <si>
    <t>Eff.ratio.PL.Res.HH.Thermal.SH.Solids.WH.Elc.Solar.Solar</t>
  </si>
  <si>
    <t>Eff.ratio.PL.Res.HH.Thermal.SH.Solids.CO</t>
  </si>
  <si>
    <t>Eff.ratio.PL.Res.HH.Thermal.SH.Solids.CO.Solids.Solids</t>
  </si>
  <si>
    <t>Eff.ratio.PL.Res.HH.Thermal.SH.Solids.CO.LPG.LPG</t>
  </si>
  <si>
    <t>Eff.ratio.PL.Res.HH.Thermal.SH.Solids.CO.Elc.Elec</t>
  </si>
  <si>
    <t>Eff.ratio.PL.Res.HH.Thermal.SH.LPG</t>
  </si>
  <si>
    <t>Eff.ratio.PL.Res.HH.Thermal.SH.LPG.SH</t>
  </si>
  <si>
    <t>Eff.ratio.PL.Res.HH.Thermal.SH.LPG.SH.LPG</t>
  </si>
  <si>
    <t>Eff.ratio.PL.Res.HH.Thermal.SH.LPG.SH.Elec</t>
  </si>
  <si>
    <t>Eff.ratio.PL.Res.HH.Thermal.SH.LPG.SC</t>
  </si>
  <si>
    <t>Eff.ratio.PL.Res.HH.Thermal.SH.LPG.SC.AC.Elec</t>
  </si>
  <si>
    <t>Eff.ratio.PL.Res.HH.Thermal.SH.LPG.WH</t>
  </si>
  <si>
    <t>Eff.ratio.PL.Res.HH.Thermal.SH.LPG.WH.LPG.NoSolar.LPG</t>
  </si>
  <si>
    <t>Eff.ratio.PL.Res.HH.Thermal.SH.LPG.WH.LPG.Solar</t>
  </si>
  <si>
    <t>Eff.ratio.PL.Res.HH.Thermal.SH.LPG.WH.LPG.Solar.LPG</t>
  </si>
  <si>
    <t>Eff.ratio.PL.Res.HH.Thermal.SH.LPG.WH.LPG.Solar.Solar</t>
  </si>
  <si>
    <t>Eff.ratio.PL.Res.HH.Thermal.SH.LPG.WH.Elc.NoSolar.Elec</t>
  </si>
  <si>
    <t>Eff.ratio.PL.Res.HH.Thermal.SH.LPG.WH.Elc.Solar</t>
  </si>
  <si>
    <t>Eff.ratio.PL.Res.HH.Thermal.SH.LPG.WH.Elc.Solar.Elec</t>
  </si>
  <si>
    <t>Eff.ratio.PL.Res.HH.Thermal.SH.LPG.WH.Elc.Solar.Solar</t>
  </si>
  <si>
    <t>Eff.ratio.PL.Res.HH.Thermal.SH.LPG.CO</t>
  </si>
  <si>
    <t>Eff.ratio.PL.Res.HH.Thermal.SH.LPG.CO.LPG.LPG</t>
  </si>
  <si>
    <t>Eff.ratio.PL.Res.HH.Thermal.SH.LPG.CO.Elc.Elec</t>
  </si>
  <si>
    <t>Eff.ratio.PL.Res.HH.Thermal.SH.Oil</t>
  </si>
  <si>
    <t>Eff.ratio.PL.Res.HH.Thermal.SH.Oil.SH</t>
  </si>
  <si>
    <t>Eff.ratio.PL.Res.HH.Thermal.SH.Oil.SH.Oil</t>
  </si>
  <si>
    <t>Eff.ratio.PL.Res.HH.Thermal.SH.Oil.SH.Elec</t>
  </si>
  <si>
    <t>Eff.ratio.PL.Res.HH.Thermal.SH.Oil.SC</t>
  </si>
  <si>
    <t>Eff.ratio.PL.Res.HH.Thermal.SH.Oil.SC.AC.Elec</t>
  </si>
  <si>
    <t>Eff.ratio.PL.Res.HH.Thermal.SH.Oil.WH</t>
  </si>
  <si>
    <t>Eff.ratio.PL.Res.HH.Thermal.SH.Oil.WH.Oil.NoSolar.Oil</t>
  </si>
  <si>
    <t>Eff.ratio.PL.Res.HH.Thermal.SH.Oil.WH.Oil.Solar</t>
  </si>
  <si>
    <t>Eff.ratio.PL.Res.HH.Thermal.SH.Oil.WH.Oil.Solar.Oil</t>
  </si>
  <si>
    <t>Eff.ratio.PL.Res.HH.Thermal.SH.Oil.WH.Oil.Solar.Solar</t>
  </si>
  <si>
    <t>Eff.ratio.PL.Res.HH.Thermal.SH.Oil.WH.Elc.NoSolar.Elec</t>
  </si>
  <si>
    <t>Eff.ratio.PL.Res.HH.Thermal.SH.Oil.WH.Elc.Solar</t>
  </si>
  <si>
    <t>Eff.ratio.PL.Res.HH.Thermal.SH.Oil.WH.Elc.Solar.Elec</t>
  </si>
  <si>
    <t>Eff.ratio.PL.Res.HH.Thermal.SH.Oil.WH.Elc.Solar.Solar</t>
  </si>
  <si>
    <t>Eff.ratio.PL.Res.HH.Thermal.SH.Oil.CO</t>
  </si>
  <si>
    <t>Eff.ratio.PL.Res.HH.Thermal.SH.Oil.CO.LPG.LPG</t>
  </si>
  <si>
    <t>Eff.ratio.PL.Res.HH.Thermal.SH.Oil.CO.Elc.Elec</t>
  </si>
  <si>
    <t>Eff.ratio.PL.Res.HH.Thermal.SH.Gas</t>
  </si>
  <si>
    <t>Eff.ratio.PL.Res.HH.Thermal.SH.Gas.SH</t>
  </si>
  <si>
    <t>Eff.ratio.PL.Res.HH.Thermal.SH.Gas.SH.Gas</t>
  </si>
  <si>
    <t>Eff.ratio.PL.Res.HH.Thermal.SH.Gas.SH.Elec</t>
  </si>
  <si>
    <t>Eff.ratio.PL.Res.HH.Thermal.SH.Gas.SC</t>
  </si>
  <si>
    <t>Eff.ratio.PL.Res.HH.Thermal.SH.Gas.SC.AC.Elec</t>
  </si>
  <si>
    <t>Eff.ratio.PL.Res.HH.Thermal.SH.Gas.WH</t>
  </si>
  <si>
    <t>Eff.ratio.PL.Res.HH.Thermal.SH.Gas.WH.Gas.NoSolar.Gas</t>
  </si>
  <si>
    <t>Eff.ratio.PL.Res.HH.Thermal.SH.Gas.WH.Gas.Solar</t>
  </si>
  <si>
    <t>Eff.ratio.PL.Res.HH.Thermal.SH.Gas.WH.Gas.Solar.Gas</t>
  </si>
  <si>
    <t>Eff.ratio.PL.Res.HH.Thermal.SH.Gas.WH.Gas.Solar.Solar</t>
  </si>
  <si>
    <t>Eff.ratio.PL.Res.HH.Thermal.SH.Gas.WH.Elc.NoSolar.Elec</t>
  </si>
  <si>
    <t>Eff.ratio.PL.Res.HH.Thermal.SH.Gas.WH.Elc.Solar</t>
  </si>
  <si>
    <t>Eff.ratio.PL.Res.HH.Thermal.SH.Gas.WH.Elc.Solar.Elec</t>
  </si>
  <si>
    <t>Eff.ratio.PL.Res.HH.Thermal.SH.Gas.WH.Elc.Solar.Solar</t>
  </si>
  <si>
    <t>Eff.ratio.PL.Res.HH.Thermal.SH.Gas.CO</t>
  </si>
  <si>
    <t>Eff.ratio.PL.Res.HH.Thermal.SH.Gas.CO.Gas.Gas</t>
  </si>
  <si>
    <t>Eff.ratio.PL.Res.HH.Thermal.SH.Gas.CO.Elc.Elec</t>
  </si>
  <si>
    <t>Eff.ratio.PL.Res.HH.Thermal.SH.Biomass</t>
  </si>
  <si>
    <t>Eff.ratio.PL.Res.HH.Thermal.SH.Biomass.SH</t>
  </si>
  <si>
    <t>Eff.ratio.PL.Res.HH.Thermal.SH.Biomass.SH.Biomass</t>
  </si>
  <si>
    <t>Eff.ratio.PL.Res.HH.Thermal.SH.Biomass.SH.Elec</t>
  </si>
  <si>
    <t>Eff.ratio.PL.Res.HH.Thermal.SH.Biomass.SC</t>
  </si>
  <si>
    <t>Eff.ratio.PL.Res.HH.Thermal.SH.Biomass.SC.AC.Elec</t>
  </si>
  <si>
    <t>Eff.ratio.PL.Res.HH.Thermal.SH.Biomass.WH</t>
  </si>
  <si>
    <t>Eff.ratio.PL.Res.HH.Thermal.SH.Biomass.WH.Biomass.NoSolar.Biomass</t>
  </si>
  <si>
    <t>Eff.ratio.PL.Res.HH.Thermal.SH.Biomass.WH.Biomass.Solar</t>
  </si>
  <si>
    <t>Eff.ratio.PL.Res.HH.Thermal.SH.Biomass.WH.Biomass.Solar.Biomass</t>
  </si>
  <si>
    <t>Eff.ratio.PL.Res.HH.Thermal.SH.Biomass.WH.Biomass.Solar.Solar</t>
  </si>
  <si>
    <t>Eff.ratio.PL.Res.HH.Thermal.SH.Biomass.WH.LPG.NoSolar.LPG</t>
  </si>
  <si>
    <t>Eff.ratio.PL.Res.HH.Thermal.SH.Biomass.WH.LPG.Solar</t>
  </si>
  <si>
    <t>Eff.ratio.PL.Res.HH.Thermal.SH.Biomass.WH.LPG.Solar.LPG</t>
  </si>
  <si>
    <t>Eff.ratio.PL.Res.HH.Thermal.SH.Biomass.WH.LPG.Solar.Solar</t>
  </si>
  <si>
    <t>Eff.ratio.PL.Res.HH.Thermal.SH.Biomass.WH.Elc.NoSolar.Elec</t>
  </si>
  <si>
    <t>Eff.ratio.PL.Res.HH.Thermal.SH.Biomass.WH.Elc.Solar</t>
  </si>
  <si>
    <t>Eff.ratio.PL.Res.HH.Thermal.SH.Biomass.WH.Elc.Solar.Elec</t>
  </si>
  <si>
    <t>Eff.ratio.PL.Res.HH.Thermal.SH.Biomass.WH.Elc.Solar.Solar</t>
  </si>
  <si>
    <t>Eff.ratio.PL.Res.HH.Thermal.SH.Biomass.CO</t>
  </si>
  <si>
    <t>Eff.ratio.PL.Res.HH.Thermal.SH.Biomass.CO.Biomass.Biomass</t>
  </si>
  <si>
    <t>Eff.ratio.PL.Res.HH.Thermal.SH.Biomass.CO.LPG.LPG</t>
  </si>
  <si>
    <t>Eff.ratio.PL.Res.HH.Thermal.SH.Biomass.CO.Elc.Elec</t>
  </si>
  <si>
    <t>Eff.ratio.PL.Res.HH.Thermal.SH.Geo</t>
  </si>
  <si>
    <t>Eff.ratio.PL.Res.HH.Thermal.SH.Geo.SH</t>
  </si>
  <si>
    <t>Eff.ratio.PL.Res.HH.Thermal.SH.Geo.SH.Geo</t>
  </si>
  <si>
    <t>Eff.ratio.PL.Res.HH.Thermal.SH.Geo.SH.Elec</t>
  </si>
  <si>
    <t>Eff.ratio.PL.Res.HH.Thermal.SH.Geo.SC</t>
  </si>
  <si>
    <t>Eff.ratio.PL.Res.HH.Thermal.SH.Geo.SC.AC.Elec</t>
  </si>
  <si>
    <t>Eff.ratio.PL.Res.HH.Thermal.SH.Geo.WH</t>
  </si>
  <si>
    <t>Eff.ratio.PL.Res.HH.Thermal.SH.Geo.WH.Geo.NoSolar.Geo</t>
  </si>
  <si>
    <t>Eff.ratio.PL.Res.HH.Thermal.SH.Geo.WH.Geo.Solar</t>
  </si>
  <si>
    <t>Eff.ratio.PL.Res.HH.Thermal.SH.Geo.WH.Geo.Solar.Geo</t>
  </si>
  <si>
    <t>Eff.ratio.PL.Res.HH.Thermal.SH.Geo.WH.Geo.Solar.Solar</t>
  </si>
  <si>
    <t>Eff.ratio.PL.Res.HH.Thermal.SH.Geo.WH.Elc.NoSolar.Elec</t>
  </si>
  <si>
    <t>Eff.ratio.PL.Res.HH.Thermal.SH.Geo.WH.Elc.Solar</t>
  </si>
  <si>
    <t>Eff.ratio.PL.Res.HH.Thermal.SH.Geo.WH.Elc.Solar.Elec</t>
  </si>
  <si>
    <t>Eff.ratio.PL.Res.HH.Thermal.SH.Geo.WH.Elc.Solar.Solar</t>
  </si>
  <si>
    <t>Eff.ratio.PL.Res.HH.Thermal.SH.Geo.CO</t>
  </si>
  <si>
    <t>Eff.ratio.PL.Res.HH.Thermal.SH.Geo.CO.LPG.LPG</t>
  </si>
  <si>
    <t>Eff.ratio.PL.Res.HH.Thermal.SH.Geo.CO.Elc.Elec</t>
  </si>
  <si>
    <t>Eff.ratio.PL.Res.HH.Thermal.SH.DistrHeat</t>
  </si>
  <si>
    <t>Eff.ratio.PL.Res.HH.Thermal.SH.DistrHeat.SH</t>
  </si>
  <si>
    <t>Eff.ratio.PL.Res.HH.Thermal.SH.DistrHeat.SH.Steam_Distr</t>
  </si>
  <si>
    <t>Eff.ratio.PL.Res.HH.Thermal.SH.DistrHeat.SH.Elec</t>
  </si>
  <si>
    <t>Eff.ratio.PL.Res.HH.Thermal.SH.DistrHeat.SC</t>
  </si>
  <si>
    <t>Eff.ratio.PL.Res.HH.Thermal.SH.DistrHeat.SC.AC.Elec</t>
  </si>
  <si>
    <t>Eff.ratio.PL.Res.HH.Thermal.SH.DistrHeat.WH</t>
  </si>
  <si>
    <t>Eff.ratio.PL.Res.HH.Thermal.SH.DistrHeat.WH.DistrHeat.NoSolar.Steam_Distr</t>
  </si>
  <si>
    <t>Eff.ratio.PL.Res.HH.Thermal.SH.DistrHeat.WH.DistrHeat.Solar</t>
  </si>
  <si>
    <t>Eff.ratio.PL.Res.HH.Thermal.SH.DistrHeat.WH.DistrHeat.Solar.Steam_Distr</t>
  </si>
  <si>
    <t>Eff.ratio.PL.Res.HH.Thermal.SH.DistrHeat.WH.DistrHeat.Solar.Solar</t>
  </si>
  <si>
    <t>Eff.ratio.PL.Res.HH.Thermal.SH.DistrHeat.WH.Elc.NoSolar.Elec</t>
  </si>
  <si>
    <t>Eff.ratio.PL.Res.HH.Thermal.SH.DistrHeat.WH.Elc.Solar</t>
  </si>
  <si>
    <t>Eff.ratio.PL.Res.HH.Thermal.SH.DistrHeat.WH.Elc.Solar.Elec</t>
  </si>
  <si>
    <t>Eff.ratio.PL.Res.HH.Thermal.SH.DistrHeat.WH.Elc.Solar.Solar</t>
  </si>
  <si>
    <t>Eff.ratio.PL.Res.HH.Thermal.SH.DistrHeat.CO</t>
  </si>
  <si>
    <t>Eff.ratio.PL.Res.HH.Thermal.SH.DistrHeat.CO.LPG.LPG</t>
  </si>
  <si>
    <t>Eff.ratio.PL.Res.HH.Thermal.SH.DistrHeat.CO.Elc.Elec</t>
  </si>
  <si>
    <t>Eff.ratio.PL.Res.HH.Thermal.SH.AdvElc</t>
  </si>
  <si>
    <t>Eff.ratio.PL.Res.HH.Thermal.SH.AdvElc.SH</t>
  </si>
  <si>
    <t>Eff.ratio.PL.Res.HH.Thermal.SH.AdvElc.SH.Elec</t>
  </si>
  <si>
    <t>Eff.ratio.PL.Res.HH.Thermal.SH.AdvElc.SC</t>
  </si>
  <si>
    <t>Eff.ratio.PL.Res.HH.Thermal.SH.AdvElc.SC.AC.Elec</t>
  </si>
  <si>
    <t>Eff.ratio.PL.Res.HH.Thermal.SH.AdvElc.WH</t>
  </si>
  <si>
    <t>Eff.ratio.PL.Res.HH.Thermal.SH.AdvElc.WH.LPG.NoSolar.LPG</t>
  </si>
  <si>
    <t>Eff.ratio.PL.Res.HH.Thermal.SH.AdvElc.WH.LPG.Solar</t>
  </si>
  <si>
    <t>Eff.ratio.PL.Res.HH.Thermal.SH.AdvElc.WH.LPG.Solar.LPG</t>
  </si>
  <si>
    <t>Eff.ratio.PL.Res.HH.Thermal.SH.AdvElc.WH.LPG.Solar.Solar</t>
  </si>
  <si>
    <t>Eff.ratio.PL.Res.HH.Thermal.SH.AdvElc.WH.Elc.NoSolar.Elec</t>
  </si>
  <si>
    <t>Eff.ratio.PL.Res.HH.Thermal.SH.AdvElc.WH.Elc.Solar</t>
  </si>
  <si>
    <t>Eff.ratio.PL.Res.HH.Thermal.SH.AdvElc.WH.Elc.Solar.Elec</t>
  </si>
  <si>
    <t>Eff.ratio.PL.Res.HH.Thermal.SH.AdvElc.WH.Elc.Solar.Solar</t>
  </si>
  <si>
    <t>Eff.ratio.PL.Res.HH.Thermal.SH.AdvElc.CO</t>
  </si>
  <si>
    <t>Eff.ratio.PL.Res.HH.Thermal.SH.AdvElc.CO.LPG.LPG</t>
  </si>
  <si>
    <t>Eff.ratio.PL.Res.HH.Thermal.SH.AdvElc.CO.Elc.Elec</t>
  </si>
  <si>
    <t>Eff.ratio.PL.Res.HH.Thermal.SH.ConvElc</t>
  </si>
  <si>
    <t>Eff.ratio.PL.Res.HH.Thermal.SH.ConvElc.SH</t>
  </si>
  <si>
    <t>Eff.ratio.PL.Res.HH.Thermal.SH.ConvElc.SH.Elec</t>
  </si>
  <si>
    <t>Eff.ratio.PL.Res.HH.Thermal.SH.ConvElc.SC</t>
  </si>
  <si>
    <t>Eff.ratio.PL.Res.HH.Thermal.SH.ConvElc.SC.AC.Elec</t>
  </si>
  <si>
    <t>Eff.ratio.PL.Res.HH.Thermal.SH.ConvElc.WH</t>
  </si>
  <si>
    <t>Eff.ratio.PL.Res.HH.Thermal.SH.ConvElc.WH.LPG.NoSolar.LPG</t>
  </si>
  <si>
    <t>Eff.ratio.PL.Res.HH.Thermal.SH.ConvElc.WH.LPG.Solar</t>
  </si>
  <si>
    <t>Eff.ratio.PL.Res.HH.Thermal.SH.ConvElc.WH.LPG.Solar.LPG</t>
  </si>
  <si>
    <t>Eff.ratio.PL.Res.HH.Thermal.SH.ConvElc.WH.LPG.Solar.Solar</t>
  </si>
  <si>
    <t>Eff.ratio.PL.Res.HH.Thermal.SH.ConvElc.WH.Elc.NoSolar.Elec</t>
  </si>
  <si>
    <t>Eff.ratio.PL.Res.HH.Thermal.SH.ConvElc.WH.Elc.Solar</t>
  </si>
  <si>
    <t>Eff.ratio.PL.Res.HH.Thermal.SH.ConvElc.WH.Elc.Solar.Elec</t>
  </si>
  <si>
    <t>Eff.ratio.PL.Res.HH.Thermal.SH.ConvElc.WH.Elc.Solar.Solar</t>
  </si>
  <si>
    <t>Eff.ratio.PL.Res.HH.Thermal.SH.ConvElc.CO</t>
  </si>
  <si>
    <t>Eff.ratio.PL.Res.HH.Thermal.SH.ConvElc.CO.LPG.LPG</t>
  </si>
  <si>
    <t>Eff.ratio.PL.Res.HH.Thermal.SH.ConvElc.CO.Elc.Elec</t>
  </si>
  <si>
    <t>PL - CO2 emissions (detailed structure)</t>
  </si>
  <si>
    <t>EMI.ktCO2.PL.Res.HH.Thermal.SH.Solids</t>
  </si>
  <si>
    <t>EMI.ktCO2.PL.Res.HH.Thermal.SH.Solids.SH</t>
  </si>
  <si>
    <t>EMI.ktCO2.PL.Res.HH.Thermal.SH.Solids.SH.Solids</t>
  </si>
  <si>
    <t>EMI.ktCO2.PL.Res.HH.Thermal.SH.Solids.SH.Elec</t>
  </si>
  <si>
    <t>EMI.ktCO2.PL.Res.HH.Thermal.SH.Solids.SC</t>
  </si>
  <si>
    <t>EMI.ktCO2.PL.Res.HH.Thermal.SH.Solids.SC.AC.Elec</t>
  </si>
  <si>
    <t>EMI.ktCO2.PL.Res.HH.Thermal.SH.Solids.WH</t>
  </si>
  <si>
    <t>EMI.ktCO2.PL.Res.HH.Thermal.SH.Solids.WH.Solids.NoSolar.Solids</t>
  </si>
  <si>
    <t>EMI.ktCO2.PL.Res.HH.Thermal.SH.Solids.WH.LPG.NoSolar.LPG</t>
  </si>
  <si>
    <t>EMI.ktCO2.PL.Res.HH.Thermal.SH.Solids.WH.LPG.Solar</t>
  </si>
  <si>
    <t>EMI.ktCO2.PL.Res.HH.Thermal.SH.Solids.WH.LPG.Solar.LPG</t>
  </si>
  <si>
    <t>EMI.ktCO2.PL.Res.HH.Thermal.SH.Solids.WH.LPG.Solar.Solar</t>
  </si>
  <si>
    <t>EMI.ktCO2.PL.Res.HH.Thermal.SH.Solids.WH.Elc.NoSolar.Elec</t>
  </si>
  <si>
    <t>EMI.ktCO2.PL.Res.HH.Thermal.SH.Solids.WH.Elc.Solar</t>
  </si>
  <si>
    <t>EMI.ktCO2.PL.Res.HH.Thermal.SH.Solids.WH.Elc.Solar.Elec</t>
  </si>
  <si>
    <t>EMI.ktCO2.PL.Res.HH.Thermal.SH.Solids.WH.Elc.Solar.Solar</t>
  </si>
  <si>
    <t>EMI.ktCO2.PL.Res.HH.Thermal.SH.Solids.CO</t>
  </si>
  <si>
    <t>EMI.ktCO2.PL.Res.HH.Thermal.SH.Solids.CO.Solids.Solids</t>
  </si>
  <si>
    <t>EMI.ktCO2.PL.Res.HH.Thermal.SH.Solids.CO.LPG.LPG</t>
  </si>
  <si>
    <t>EMI.ktCO2.PL.Res.HH.Thermal.SH.Solids.CO.Elc.Elec</t>
  </si>
  <si>
    <t>EMI.ktCO2.PL.Res.HH.Thermal.SH.LPG</t>
  </si>
  <si>
    <t>EMI.ktCO2.PL.Res.HH.Thermal.SH.LPG.SH</t>
  </si>
  <si>
    <t>EMI.ktCO2.PL.Res.HH.Thermal.SH.LPG.SH.LPG</t>
  </si>
  <si>
    <t>EMI.ktCO2.PL.Res.HH.Thermal.SH.LPG.SH.Elec</t>
  </si>
  <si>
    <t>EMI.ktCO2.PL.Res.HH.Thermal.SH.LPG.SC</t>
  </si>
  <si>
    <t>EMI.ktCO2.PL.Res.HH.Thermal.SH.LPG.SC.AC.Elec</t>
  </si>
  <si>
    <t>EMI.ktCO2.PL.Res.HH.Thermal.SH.LPG.WH</t>
  </si>
  <si>
    <t>EMI.ktCO2.PL.Res.HH.Thermal.SH.LPG.WH.LPG.NoSolar.LPG</t>
  </si>
  <si>
    <t>EMI.ktCO2.PL.Res.HH.Thermal.SH.LPG.WH.LPG.Solar</t>
  </si>
  <si>
    <t>EMI.ktCO2.PL.Res.HH.Thermal.SH.LPG.WH.LPG.Solar.LPG</t>
  </si>
  <si>
    <t>EMI.ktCO2.PL.Res.HH.Thermal.SH.LPG.WH.LPG.Solar.Solar</t>
  </si>
  <si>
    <t>EMI.ktCO2.PL.Res.HH.Thermal.SH.LPG.WH.Elc.NoSolar.Elec</t>
  </si>
  <si>
    <t>EMI.ktCO2.PL.Res.HH.Thermal.SH.LPG.WH.Elc.Solar</t>
  </si>
  <si>
    <t>EMI.ktCO2.PL.Res.HH.Thermal.SH.LPG.WH.Elc.Solar.Elec</t>
  </si>
  <si>
    <t>EMI.ktCO2.PL.Res.HH.Thermal.SH.LPG.WH.Elc.Solar.Solar</t>
  </si>
  <si>
    <t>EMI.ktCO2.PL.Res.HH.Thermal.SH.LPG.CO</t>
  </si>
  <si>
    <t>EMI.ktCO2.PL.Res.HH.Thermal.SH.LPG.CO.LPG.LPG</t>
  </si>
  <si>
    <t>EMI.ktCO2.PL.Res.HH.Thermal.SH.LPG.CO.Elc.Elec</t>
  </si>
  <si>
    <t>EMI.ktCO2.PL.Res.HH.Thermal.SH.Oil</t>
  </si>
  <si>
    <t>EMI.ktCO2.PL.Res.HH.Thermal.SH.Oil.SH</t>
  </si>
  <si>
    <t>EMI.ktCO2.PL.Res.HH.Thermal.SH.Oil.SH.Oil</t>
  </si>
  <si>
    <t>EMI.ktCO2.PL.Res.HH.Thermal.SH.Oil.SH.Elec</t>
  </si>
  <si>
    <t>EMI.ktCO2.PL.Res.HH.Thermal.SH.Oil.SC</t>
  </si>
  <si>
    <t>EMI.ktCO2.PL.Res.HH.Thermal.SH.Oil.SC.AC.Elec</t>
  </si>
  <si>
    <t>EMI.ktCO2.PL.Res.HH.Thermal.SH.Oil.WH</t>
  </si>
  <si>
    <t>EMI.ktCO2.PL.Res.HH.Thermal.SH.Oil.WH.Oil.NoSolar.Oil</t>
  </si>
  <si>
    <t>EMI.ktCO2.PL.Res.HH.Thermal.SH.Oil.WH.Oil.Solar</t>
  </si>
  <si>
    <t>EMI.ktCO2.PL.Res.HH.Thermal.SH.Oil.WH.Oil.Solar.Oil</t>
  </si>
  <si>
    <t>EMI.ktCO2.PL.Res.HH.Thermal.SH.Oil.WH.Oil.Solar.Solar</t>
  </si>
  <si>
    <t>EMI.ktCO2.PL.Res.HH.Thermal.SH.Oil.WH.Elc.NoSolar.Elec</t>
  </si>
  <si>
    <t>EMI.ktCO2.PL.Res.HH.Thermal.SH.Oil.WH.Elc.Solar</t>
  </si>
  <si>
    <t>EMI.ktCO2.PL.Res.HH.Thermal.SH.Oil.WH.Elc.Solar.Elec</t>
  </si>
  <si>
    <t>EMI.ktCO2.PL.Res.HH.Thermal.SH.Oil.WH.Elc.Solar.Solar</t>
  </si>
  <si>
    <t>EMI.ktCO2.PL.Res.HH.Thermal.SH.Oil.CO</t>
  </si>
  <si>
    <t>EMI.ktCO2.PL.Res.HH.Thermal.SH.Oil.CO.LPG.LPG</t>
  </si>
  <si>
    <t>EMI.ktCO2.PL.Res.HH.Thermal.SH.Oil.CO.Elc.Elec</t>
  </si>
  <si>
    <t>EMI.ktCO2.PL.Res.HH.Thermal.SH.Gas</t>
  </si>
  <si>
    <t>EMI.ktCO2.PL.Res.HH.Thermal.SH.Gas.SH</t>
  </si>
  <si>
    <t>EMI.ktCO2.PL.Res.HH.Thermal.SH.Gas.SH.Gas</t>
  </si>
  <si>
    <t>EMI.ktCO2.PL.Res.HH.Thermal.SH.Gas.SH.Elec</t>
  </si>
  <si>
    <t>EMI.ktCO2.PL.Res.HH.Thermal.SH.Gas.SC</t>
  </si>
  <si>
    <t>EMI.ktCO2.PL.Res.HH.Thermal.SH.Gas.SC.AC.Elec</t>
  </si>
  <si>
    <t>EMI.ktCO2.PL.Res.HH.Thermal.SH.Gas.WH</t>
  </si>
  <si>
    <t>EMI.ktCO2.PL.Res.HH.Thermal.SH.Gas.WH.Gas.NoSolar.Gas</t>
  </si>
  <si>
    <t>EMI.ktCO2.PL.Res.HH.Thermal.SH.Gas.WH.Gas.Solar</t>
  </si>
  <si>
    <t>EMI.ktCO2.PL.Res.HH.Thermal.SH.Gas.WH.Gas.Solar.Gas</t>
  </si>
  <si>
    <t>EMI.ktCO2.PL.Res.HH.Thermal.SH.Gas.WH.Gas.Solar.Solar</t>
  </si>
  <si>
    <t>EMI.ktCO2.PL.Res.HH.Thermal.SH.Gas.WH.Elc.NoSolar.Elec</t>
  </si>
  <si>
    <t>EMI.ktCO2.PL.Res.HH.Thermal.SH.Gas.WH.Elc.Solar</t>
  </si>
  <si>
    <t>EMI.ktCO2.PL.Res.HH.Thermal.SH.Gas.WH.Elc.Solar.Elec</t>
  </si>
  <si>
    <t>EMI.ktCO2.PL.Res.HH.Thermal.SH.Gas.WH.Elc.Solar.Solar</t>
  </si>
  <si>
    <t>EMI.ktCO2.PL.Res.HH.Thermal.SH.Gas.CO</t>
  </si>
  <si>
    <t>EMI.ktCO2.PL.Res.HH.Thermal.SH.Gas.CO.Gas.Gas</t>
  </si>
  <si>
    <t>EMI.ktCO2.PL.Res.HH.Thermal.SH.Gas.CO.Elc.Elec</t>
  </si>
  <si>
    <t>EMI.ktCO2.PL.Res.HH.Thermal.SH.Biomass</t>
  </si>
  <si>
    <t>EMI.ktCO2.PL.Res.HH.Thermal.SH.Biomass.SH</t>
  </si>
  <si>
    <t>EMI.ktCO2.PL.Res.HH.Thermal.SH.Biomass.SH.Biomass</t>
  </si>
  <si>
    <t>EMI.ktCO2.PL.Res.HH.Thermal.SH.Biomass.SH.Elec</t>
  </si>
  <si>
    <t>EMI.ktCO2.PL.Res.HH.Thermal.SH.Biomass.SC</t>
  </si>
  <si>
    <t>EMI.ktCO2.PL.Res.HH.Thermal.SH.Biomass.SC.AC.Elec</t>
  </si>
  <si>
    <t>EMI.ktCO2.PL.Res.HH.Thermal.SH.Biomass.WH</t>
  </si>
  <si>
    <t>EMI.ktCO2.PL.Res.HH.Thermal.SH.Biomass.WH.Biomass.NoSolar.Biomass</t>
  </si>
  <si>
    <t>EMI.ktCO2.PL.Res.HH.Thermal.SH.Biomass.WH.Biomass.Solar</t>
  </si>
  <si>
    <t>EMI.ktCO2.PL.Res.HH.Thermal.SH.Biomass.WH.Biomass.Solar.Biomass</t>
  </si>
  <si>
    <t>EMI.ktCO2.PL.Res.HH.Thermal.SH.Biomass.WH.Biomass.Solar.Solar</t>
  </si>
  <si>
    <t>EMI.ktCO2.PL.Res.HH.Thermal.SH.Biomass.WH.LPG.NoSolar.LPG</t>
  </si>
  <si>
    <t>EMI.ktCO2.PL.Res.HH.Thermal.SH.Biomass.WH.LPG.Solar</t>
  </si>
  <si>
    <t>EMI.ktCO2.PL.Res.HH.Thermal.SH.Biomass.WH.LPG.Solar.LPG</t>
  </si>
  <si>
    <t>EMI.ktCO2.PL.Res.HH.Thermal.SH.Biomass.WH.LPG.Solar.Solar</t>
  </si>
  <si>
    <t>EMI.ktCO2.PL.Res.HH.Thermal.SH.Biomass.WH.Elc.NoSolar.Elec</t>
  </si>
  <si>
    <t>EMI.ktCO2.PL.Res.HH.Thermal.SH.Biomass.WH.Elc.Solar</t>
  </si>
  <si>
    <t>EMI.ktCO2.PL.Res.HH.Thermal.SH.Biomass.WH.Elc.Solar.Elec</t>
  </si>
  <si>
    <t>EMI.ktCO2.PL.Res.HH.Thermal.SH.Biomass.WH.Elc.Solar.Solar</t>
  </si>
  <si>
    <t>EMI.ktCO2.PL.Res.HH.Thermal.SH.Biomass.CO</t>
  </si>
  <si>
    <t>EMI.ktCO2.PL.Res.HH.Thermal.SH.Biomass.CO.Biomass.Biomass</t>
  </si>
  <si>
    <t>EMI.ktCO2.PL.Res.HH.Thermal.SH.Biomass.CO.LPG.LPG</t>
  </si>
  <si>
    <t>EMI.ktCO2.PL.Res.HH.Thermal.SH.Biomass.CO.Elc.Elec</t>
  </si>
  <si>
    <t>EMI.ktCO2.PL.Res.HH.Thermal.SH.Geo</t>
  </si>
  <si>
    <t>EMI.ktCO2.PL.Res.HH.Thermal.SH.Geo.SH</t>
  </si>
  <si>
    <t>EMI.ktCO2.PL.Res.HH.Thermal.SH.Geo.SH.Geo</t>
  </si>
  <si>
    <t>EMI.ktCO2.PL.Res.HH.Thermal.SH.Geo.SH.Elec</t>
  </si>
  <si>
    <t>EMI.ktCO2.PL.Res.HH.Thermal.SH.Geo.SC</t>
  </si>
  <si>
    <t>EMI.ktCO2.PL.Res.HH.Thermal.SH.Geo.SC.AC.Elec</t>
  </si>
  <si>
    <t>EMI.ktCO2.PL.Res.HH.Thermal.SH.Geo.WH</t>
  </si>
  <si>
    <t>EMI.ktCO2.PL.Res.HH.Thermal.SH.Geo.WH.Geo.NoSolar.Geo</t>
  </si>
  <si>
    <t>EMI.ktCO2.PL.Res.HH.Thermal.SH.Geo.WH.Geo.Solar</t>
  </si>
  <si>
    <t>EMI.ktCO2.PL.Res.HH.Thermal.SH.Geo.WH.Geo.Solar.Geo</t>
  </si>
  <si>
    <t>EMI.ktCO2.PL.Res.HH.Thermal.SH.Geo.WH.Geo.Solar.Solar</t>
  </si>
  <si>
    <t>EMI.ktCO2.PL.Res.HH.Thermal.SH.Geo.WH.Elc.NoSolar.Elec</t>
  </si>
  <si>
    <t>EMI.ktCO2.PL.Res.HH.Thermal.SH.Geo.WH.Elc.Solar</t>
  </si>
  <si>
    <t>EMI.ktCO2.PL.Res.HH.Thermal.SH.Geo.WH.Elc.Solar.Elec</t>
  </si>
  <si>
    <t>EMI.ktCO2.PL.Res.HH.Thermal.SH.Geo.WH.Elc.Solar.Solar</t>
  </si>
  <si>
    <t>EMI.ktCO2.PL.Res.HH.Thermal.SH.Geo.CO</t>
  </si>
  <si>
    <t>EMI.ktCO2.PL.Res.HH.Thermal.SH.Geo.CO.LPG.LPG</t>
  </si>
  <si>
    <t>EMI.ktCO2.PL.Res.HH.Thermal.SH.Geo.CO.Elc.Elec</t>
  </si>
  <si>
    <t>EMI.ktCO2.PL.Res.HH.Thermal.SH.DistrHeat</t>
  </si>
  <si>
    <t>EMI.ktCO2.PL.Res.HH.Thermal.SH.DistrHeat.SH</t>
  </si>
  <si>
    <t>EMI.ktCO2.PL.Res.HH.Thermal.SH.DistrHeat.SH.Steam_Distr</t>
  </si>
  <si>
    <t>EMI.ktCO2.PL.Res.HH.Thermal.SH.DistrHeat.SH.Elec</t>
  </si>
  <si>
    <t>EMI.ktCO2.PL.Res.HH.Thermal.SH.DistrHeat.SC</t>
  </si>
  <si>
    <t>EMI.ktCO2.PL.Res.HH.Thermal.SH.DistrHeat.SC.AC.Elec</t>
  </si>
  <si>
    <t>EMI.ktCO2.PL.Res.HH.Thermal.SH.DistrHeat.WH</t>
  </si>
  <si>
    <t>EMI.ktCO2.PL.Res.HH.Thermal.SH.DistrHeat.WH.DistrHeat.NoSolar.Steam_Distr</t>
  </si>
  <si>
    <t>EMI.ktCO2.PL.Res.HH.Thermal.SH.DistrHeat.WH.DistrHeat.Solar</t>
  </si>
  <si>
    <t>EMI.ktCO2.PL.Res.HH.Thermal.SH.DistrHeat.WH.DistrHeat.Solar.Steam_Distr</t>
  </si>
  <si>
    <t>EMI.ktCO2.PL.Res.HH.Thermal.SH.DistrHeat.WH.DistrHeat.Solar.Solar</t>
  </si>
  <si>
    <t>EMI.ktCO2.PL.Res.HH.Thermal.SH.DistrHeat.WH.Elc.NoSolar.Elec</t>
  </si>
  <si>
    <t>EMI.ktCO2.PL.Res.HH.Thermal.SH.DistrHeat.WH.Elc.Solar</t>
  </si>
  <si>
    <t>EMI.ktCO2.PL.Res.HH.Thermal.SH.DistrHeat.WH.Elc.Solar.Elec</t>
  </si>
  <si>
    <t>EMI.ktCO2.PL.Res.HH.Thermal.SH.DistrHeat.WH.Elc.Solar.Solar</t>
  </si>
  <si>
    <t>EMI.ktCO2.PL.Res.HH.Thermal.SH.DistrHeat.CO</t>
  </si>
  <si>
    <t>EMI.ktCO2.PL.Res.HH.Thermal.SH.DistrHeat.CO.LPG.LPG</t>
  </si>
  <si>
    <t>EMI.ktCO2.PL.Res.HH.Thermal.SH.DistrHeat.CO.Elc.Elec</t>
  </si>
  <si>
    <t>EMI.ktCO2.PL.Res.HH.Thermal.SH.AdvElc</t>
  </si>
  <si>
    <t>EMI.ktCO2.PL.Res.HH.Thermal.SH.AdvElc.SH</t>
  </si>
  <si>
    <t>EMI.ktCO2.PL.Res.HH.Thermal.SH.AdvElc.SH.Elec</t>
  </si>
  <si>
    <t>EMI.ktCO2.PL.Res.HH.Thermal.SH.AdvElc.SC</t>
  </si>
  <si>
    <t>EMI.ktCO2.PL.Res.HH.Thermal.SH.AdvElc.SC.AC.Elec</t>
  </si>
  <si>
    <t>EMI.ktCO2.PL.Res.HH.Thermal.SH.AdvElc.WH</t>
  </si>
  <si>
    <t>EMI.ktCO2.PL.Res.HH.Thermal.SH.AdvElc.WH.LPG.NoSolar.LPG</t>
  </si>
  <si>
    <t>EMI.ktCO2.PL.Res.HH.Thermal.SH.AdvElc.WH.LPG.Solar</t>
  </si>
  <si>
    <t>EMI.ktCO2.PL.Res.HH.Thermal.SH.AdvElc.WH.LPG.Solar.LPG</t>
  </si>
  <si>
    <t>EMI.ktCO2.PL.Res.HH.Thermal.SH.AdvElc.WH.LPG.Solar.Solar</t>
  </si>
  <si>
    <t>EMI.ktCO2.PL.Res.HH.Thermal.SH.AdvElc.WH.Elc.NoSolar.Elec</t>
  </si>
  <si>
    <t>EMI.ktCO2.PL.Res.HH.Thermal.SH.AdvElc.WH.Elc.Solar</t>
  </si>
  <si>
    <t>EMI.ktCO2.PL.Res.HH.Thermal.SH.AdvElc.WH.Elc.Solar.Elec</t>
  </si>
  <si>
    <t>EMI.ktCO2.PL.Res.HH.Thermal.SH.AdvElc.WH.Elc.Solar.Solar</t>
  </si>
  <si>
    <t>EMI.ktCO2.PL.Res.HH.Thermal.SH.AdvElc.CO</t>
  </si>
  <si>
    <t>EMI.ktCO2.PL.Res.HH.Thermal.SH.AdvElc.CO.LPG.LPG</t>
  </si>
  <si>
    <t>EMI.ktCO2.PL.Res.HH.Thermal.SH.AdvElc.CO.Elc.Elec</t>
  </si>
  <si>
    <t>EMI.ktCO2.PL.Res.HH.Thermal.SH.ConvElc</t>
  </si>
  <si>
    <t>EMI.ktCO2.PL.Res.HH.Thermal.SH.ConvElc.SH</t>
  </si>
  <si>
    <t>EMI.ktCO2.PL.Res.HH.Thermal.SH.ConvElc.SH.Elec</t>
  </si>
  <si>
    <t>EMI.ktCO2.PL.Res.HH.Thermal.SH.ConvElc.SC</t>
  </si>
  <si>
    <t>EMI.ktCO2.PL.Res.HH.Thermal.SH.ConvElc.SC.AC.Elec</t>
  </si>
  <si>
    <t>EMI.ktCO2.PL.Res.HH.Thermal.SH.ConvElc.WH</t>
  </si>
  <si>
    <t>EMI.ktCO2.PL.Res.HH.Thermal.SH.ConvElc.WH.LPG.NoSolar.LPG</t>
  </si>
  <si>
    <t>EMI.ktCO2.PL.Res.HH.Thermal.SH.ConvElc.WH.LPG.Solar</t>
  </si>
  <si>
    <t>EMI.ktCO2.PL.Res.HH.Thermal.SH.ConvElc.WH.LPG.Solar.LPG</t>
  </si>
  <si>
    <t>EMI.ktCO2.PL.Res.HH.Thermal.SH.ConvElc.WH.LPG.Solar.Solar</t>
  </si>
  <si>
    <t>EMI.ktCO2.PL.Res.HH.Thermal.SH.ConvElc.WH.Elc.NoSolar.Elec</t>
  </si>
  <si>
    <t>EMI.ktCO2.PL.Res.HH.Thermal.SH.ConvElc.WH.Elc.Solar</t>
  </si>
  <si>
    <t>EMI.ktCO2.PL.Res.HH.Thermal.SH.ConvElc.WH.Elc.Solar.Elec</t>
  </si>
  <si>
    <t>EMI.ktCO2.PL.Res.HH.Thermal.SH.ConvElc.WH.Elc.Solar.Solar</t>
  </si>
  <si>
    <t>EMI.ktCO2.PL.Res.HH.Thermal.SH.ConvElc.CO</t>
  </si>
  <si>
    <t>EMI.ktCO2.PL.Res.HH.Thermal.SH.ConvElc.CO.LPG.LPG</t>
  </si>
  <si>
    <t>EMI.ktCO2.PL.Res.HH.Thermal.SH.ConvElc.CO.Elc.Elec</t>
  </si>
  <si>
    <t>PL - Final energy consumption per household (detailed structure)</t>
  </si>
  <si>
    <t>FEC_per_household.kWh.PL.Res.HH.Thermal.SH.Solids</t>
  </si>
  <si>
    <t>FEC_per_household.kWh.PL.Res.HH.Thermal.SH.Solids.SH</t>
  </si>
  <si>
    <t>FEC_per_household.kWh.PL.Res.HH.Thermal.SH.Solids.SH.Solids</t>
  </si>
  <si>
    <t>FEC_per_household.kWh.PL.Res.HH.Thermal.SH.Solids.SH.Elec</t>
  </si>
  <si>
    <t>FEC_per_household.kWh.PL.Res.HH.Thermal.SH.Solids.SC</t>
  </si>
  <si>
    <t>FEC_per_household.kWh.PL.Res.HH.Thermal.SH.Solids.SC.AC.Elec</t>
  </si>
  <si>
    <t>FEC_per_household.kWh.PL.Res.HH.Thermal.SH.Solids.WH</t>
  </si>
  <si>
    <t>FEC_per_household.kWh.PL.Res.HH.Thermal.SH.Solids.WH.Solids.NoSolar.Solids</t>
  </si>
  <si>
    <t>FEC_per_household.kWh.PL.Res.HH.Thermal.SH.Solids.WH.LPG.NoSolar.LPG</t>
  </si>
  <si>
    <t>FEC_per_household.kWh.PL.Res.HH.Thermal.SH.Solids.WH.LPG.Solar</t>
  </si>
  <si>
    <t>FEC_per_household.kWh.PL.Res.HH.Thermal.SH.Solids.WH.LPG.Solar.LPG</t>
  </si>
  <si>
    <t>FEC_per_household.kWh.PL.Res.HH.Thermal.SH.Solids.WH.LPG.Solar.Solar</t>
  </si>
  <si>
    <t>FEC_per_household.kWh.PL.Res.HH.Thermal.SH.Solids.WH.Elc.NoSolar.Elec</t>
  </si>
  <si>
    <t>FEC_per_household.kWh.PL.Res.HH.Thermal.SH.Solids.WH.Elc.Solar</t>
  </si>
  <si>
    <t>FEC_per_household.kWh.PL.Res.HH.Thermal.SH.Solids.WH.Elc.Solar.Elec</t>
  </si>
  <si>
    <t>FEC_per_household.kWh.PL.Res.HH.Thermal.SH.Solids.WH.Elc.Solar.Solar</t>
  </si>
  <si>
    <t>FEC_per_household.kWh.PL.Res.HH.Thermal.SH.Solids.CO</t>
  </si>
  <si>
    <t>FEC_per_household.kWh.PL.Res.HH.Thermal.SH.Solids.CO.Solids.Solids</t>
  </si>
  <si>
    <t>FEC_per_household.kWh.PL.Res.HH.Thermal.SH.Solids.CO.LPG.LPG</t>
  </si>
  <si>
    <t>FEC_per_household.kWh.PL.Res.HH.Thermal.SH.Solids.CO.Elc.Elec</t>
  </si>
  <si>
    <t>FEC_per_household.kWh.PL.Res.HH.Thermal.SH.LPG</t>
  </si>
  <si>
    <t>FEC_per_household.kWh.PL.Res.HH.Thermal.SH.LPG.SH</t>
  </si>
  <si>
    <t>FEC_per_household.kWh.PL.Res.HH.Thermal.SH.LPG.SH.LPG</t>
  </si>
  <si>
    <t>FEC_per_household.kWh.PL.Res.HH.Thermal.SH.LPG.SH.Elec</t>
  </si>
  <si>
    <t>FEC_per_household.kWh.PL.Res.HH.Thermal.SH.LPG.SC</t>
  </si>
  <si>
    <t>FEC_per_household.kWh.PL.Res.HH.Thermal.SH.LPG.SC.AC.Elec</t>
  </si>
  <si>
    <t>FEC_per_household.kWh.PL.Res.HH.Thermal.SH.LPG.WH</t>
  </si>
  <si>
    <t>FEC_per_household.kWh.PL.Res.HH.Thermal.SH.LPG.WH.LPG.NoSolar.LPG</t>
  </si>
  <si>
    <t>FEC_per_household.kWh.PL.Res.HH.Thermal.SH.LPG.WH.LPG.Solar</t>
  </si>
  <si>
    <t>FEC_per_household.kWh.PL.Res.HH.Thermal.SH.LPG.WH.LPG.Solar.LPG</t>
  </si>
  <si>
    <t>FEC_per_household.kWh.PL.Res.HH.Thermal.SH.LPG.WH.LPG.Solar.Solar</t>
  </si>
  <si>
    <t>FEC_per_household.kWh.PL.Res.HH.Thermal.SH.LPG.WH.Elc.NoSolar.Elec</t>
  </si>
  <si>
    <t>FEC_per_household.kWh.PL.Res.HH.Thermal.SH.LPG.WH.Elc.Solar</t>
  </si>
  <si>
    <t>FEC_per_household.kWh.PL.Res.HH.Thermal.SH.LPG.WH.Elc.Solar.Elec</t>
  </si>
  <si>
    <t>FEC_per_household.kWh.PL.Res.HH.Thermal.SH.LPG.WH.Elc.Solar.Solar</t>
  </si>
  <si>
    <t>FEC_per_household.kWh.PL.Res.HH.Thermal.SH.LPG.CO</t>
  </si>
  <si>
    <t>FEC_per_household.kWh.PL.Res.HH.Thermal.SH.LPG.CO.LPG.LPG</t>
  </si>
  <si>
    <t>FEC_per_household.kWh.PL.Res.HH.Thermal.SH.LPG.CO.Elc.Elec</t>
  </si>
  <si>
    <t>FEC_per_household.kWh.PL.Res.HH.Thermal.SH.Oil</t>
  </si>
  <si>
    <t>FEC_per_household.kWh.PL.Res.HH.Thermal.SH.Oil.SH</t>
  </si>
  <si>
    <t>FEC_per_household.kWh.PL.Res.HH.Thermal.SH.Oil.SH.Oil</t>
  </si>
  <si>
    <t>FEC_per_household.kWh.PL.Res.HH.Thermal.SH.Oil.SH.Elec</t>
  </si>
  <si>
    <t>FEC_per_household.kWh.PL.Res.HH.Thermal.SH.Oil.SC</t>
  </si>
  <si>
    <t>FEC_per_household.kWh.PL.Res.HH.Thermal.SH.Oil.SC.AC.Elec</t>
  </si>
  <si>
    <t>FEC_per_household.kWh.PL.Res.HH.Thermal.SH.Oil.WH</t>
  </si>
  <si>
    <t>FEC_per_household.kWh.PL.Res.HH.Thermal.SH.Oil.WH.Oil.NoSolar.Oil</t>
  </si>
  <si>
    <t>FEC_per_household.kWh.PL.Res.HH.Thermal.SH.Oil.WH.Oil.Solar</t>
  </si>
  <si>
    <t>FEC_per_household.kWh.PL.Res.HH.Thermal.SH.Oil.WH.Oil.Solar.Oil</t>
  </si>
  <si>
    <t>FEC_per_household.kWh.PL.Res.HH.Thermal.SH.Oil.WH.Oil.Solar.Solar</t>
  </si>
  <si>
    <t>FEC_per_household.kWh.PL.Res.HH.Thermal.SH.Oil.WH.Elc.NoSolar.Elec</t>
  </si>
  <si>
    <t>FEC_per_household.kWh.PL.Res.HH.Thermal.SH.Oil.WH.Elc.Solar</t>
  </si>
  <si>
    <t>FEC_per_household.kWh.PL.Res.HH.Thermal.SH.Oil.WH.Elc.Solar.Elec</t>
  </si>
  <si>
    <t>FEC_per_household.kWh.PL.Res.HH.Thermal.SH.Oil.WH.Elc.Solar.Solar</t>
  </si>
  <si>
    <t>FEC_per_household.kWh.PL.Res.HH.Thermal.SH.Oil.CO</t>
  </si>
  <si>
    <t>FEC_per_household.kWh.PL.Res.HH.Thermal.SH.Oil.CO.LPG.LPG</t>
  </si>
  <si>
    <t>FEC_per_household.kWh.PL.Res.HH.Thermal.SH.Oil.CO.Elc.Elec</t>
  </si>
  <si>
    <t>FEC_per_household.kWh.PL.Res.HH.Thermal.SH.Gas</t>
  </si>
  <si>
    <t>FEC_per_household.kWh.PL.Res.HH.Thermal.SH.Gas.SH</t>
  </si>
  <si>
    <t>FEC_per_household.kWh.PL.Res.HH.Thermal.SH.Gas.SH.Gas</t>
  </si>
  <si>
    <t>FEC_per_household.kWh.PL.Res.HH.Thermal.SH.Gas.SH.Elec</t>
  </si>
  <si>
    <t>FEC_per_household.kWh.PL.Res.HH.Thermal.SH.Gas.SC</t>
  </si>
  <si>
    <t>FEC_per_household.kWh.PL.Res.HH.Thermal.SH.Gas.SC.AC.Elec</t>
  </si>
  <si>
    <t>FEC_per_household.kWh.PL.Res.HH.Thermal.SH.Gas.WH</t>
  </si>
  <si>
    <t>FEC_per_household.kWh.PL.Res.HH.Thermal.SH.Gas.WH.Gas.NoSolar.Gas</t>
  </si>
  <si>
    <t>FEC_per_household.kWh.PL.Res.HH.Thermal.SH.Gas.WH.Gas.Solar</t>
  </si>
  <si>
    <t>FEC_per_household.kWh.PL.Res.HH.Thermal.SH.Gas.WH.Gas.Solar.Gas</t>
  </si>
  <si>
    <t>FEC_per_household.kWh.PL.Res.HH.Thermal.SH.Gas.WH.Gas.Solar.Solar</t>
  </si>
  <si>
    <t>FEC_per_household.kWh.PL.Res.HH.Thermal.SH.Gas.WH.Elc.NoSolar.Elec</t>
  </si>
  <si>
    <t>FEC_per_household.kWh.PL.Res.HH.Thermal.SH.Gas.WH.Elc.Solar</t>
  </si>
  <si>
    <t>FEC_per_household.kWh.PL.Res.HH.Thermal.SH.Gas.WH.Elc.Solar.Elec</t>
  </si>
  <si>
    <t>FEC_per_household.kWh.PL.Res.HH.Thermal.SH.Gas.WH.Elc.Solar.Solar</t>
  </si>
  <si>
    <t>FEC_per_household.kWh.PL.Res.HH.Thermal.SH.Gas.CO</t>
  </si>
  <si>
    <t>FEC_per_household.kWh.PL.Res.HH.Thermal.SH.Gas.CO.Gas.Gas</t>
  </si>
  <si>
    <t>FEC_per_household.kWh.PL.Res.HH.Thermal.SH.Gas.CO.Elc.Elec</t>
  </si>
  <si>
    <t>FEC_per_household.kWh.PL.Res.HH.Thermal.SH.Biomass</t>
  </si>
  <si>
    <t>FEC_per_household.kWh.PL.Res.HH.Thermal.SH.Biomass.SH</t>
  </si>
  <si>
    <t>FEC_per_household.kWh.PL.Res.HH.Thermal.SH.Biomass.SH.Biomass</t>
  </si>
  <si>
    <t>FEC_per_household.kWh.PL.Res.HH.Thermal.SH.Biomass.SH.Elec</t>
  </si>
  <si>
    <t>FEC_per_household.kWh.PL.Res.HH.Thermal.SH.Biomass.SC</t>
  </si>
  <si>
    <t>FEC_per_household.kWh.PL.Res.HH.Thermal.SH.Biomass.SC.AC.Elec</t>
  </si>
  <si>
    <t>FEC_per_household.kWh.PL.Res.HH.Thermal.SH.Biomass.WH</t>
  </si>
  <si>
    <t>FEC_per_household.kWh.PL.Res.HH.Thermal.SH.Biomass.WH.Biomass.NoSolar.Biomass</t>
  </si>
  <si>
    <t>FEC_per_household.kWh.PL.Res.HH.Thermal.SH.Biomass.WH.Biomass.Solar</t>
  </si>
  <si>
    <t>FEC_per_household.kWh.PL.Res.HH.Thermal.SH.Biomass.WH.Biomass.Solar.Biomass</t>
  </si>
  <si>
    <t>FEC_per_household.kWh.PL.Res.HH.Thermal.SH.Biomass.WH.Biomass.Solar.Solar</t>
  </si>
  <si>
    <t>FEC_per_household.kWh.PL.Res.HH.Thermal.SH.Biomass.WH.LPG.NoSolar.LPG</t>
  </si>
  <si>
    <t>FEC_per_household.kWh.PL.Res.HH.Thermal.SH.Biomass.WH.LPG.Solar</t>
  </si>
  <si>
    <t>FEC_per_household.kWh.PL.Res.HH.Thermal.SH.Biomass.WH.LPG.Solar.LPG</t>
  </si>
  <si>
    <t>FEC_per_household.kWh.PL.Res.HH.Thermal.SH.Biomass.WH.LPG.Solar.Solar</t>
  </si>
  <si>
    <t>FEC_per_household.kWh.PL.Res.HH.Thermal.SH.Biomass.WH.Elc.NoSolar.Elec</t>
  </si>
  <si>
    <t>FEC_per_household.kWh.PL.Res.HH.Thermal.SH.Biomass.WH.Elc.Solar</t>
  </si>
  <si>
    <t>FEC_per_household.kWh.PL.Res.HH.Thermal.SH.Biomass.WH.Elc.Solar.Elec</t>
  </si>
  <si>
    <t>FEC_per_household.kWh.PL.Res.HH.Thermal.SH.Biomass.WH.Elc.Solar.Solar</t>
  </si>
  <si>
    <t>FEC_per_household.kWh.PL.Res.HH.Thermal.SH.Biomass.CO</t>
  </si>
  <si>
    <t>FEC_per_household.kWh.PL.Res.HH.Thermal.SH.Biomass.CO.Biomass.Biomass</t>
  </si>
  <si>
    <t>FEC_per_household.kWh.PL.Res.HH.Thermal.SH.Biomass.CO.LPG.LPG</t>
  </si>
  <si>
    <t>FEC_per_household.kWh.PL.Res.HH.Thermal.SH.Biomass.CO.Elc.Elec</t>
  </si>
  <si>
    <t>FEC_per_household.kWh.PL.Res.HH.Thermal.SH.Geo</t>
  </si>
  <si>
    <t>FEC_per_household.kWh.PL.Res.HH.Thermal.SH.Geo.SH</t>
  </si>
  <si>
    <t>FEC_per_household.kWh.PL.Res.HH.Thermal.SH.Geo.SH.Geo</t>
  </si>
  <si>
    <t>FEC_per_household.kWh.PL.Res.HH.Thermal.SH.Geo.SH.Elec</t>
  </si>
  <si>
    <t>FEC_per_household.kWh.PL.Res.HH.Thermal.SH.Geo.SC</t>
  </si>
  <si>
    <t>FEC_per_household.kWh.PL.Res.HH.Thermal.SH.Geo.SC.AC.Elec</t>
  </si>
  <si>
    <t>FEC_per_household.kWh.PL.Res.HH.Thermal.SH.Geo.WH</t>
  </si>
  <si>
    <t>FEC_per_household.kWh.PL.Res.HH.Thermal.SH.Geo.WH.Geo.NoSolar.Geo</t>
  </si>
  <si>
    <t>FEC_per_household.kWh.PL.Res.HH.Thermal.SH.Geo.WH.Geo.Solar</t>
  </si>
  <si>
    <t>FEC_per_household.kWh.PL.Res.HH.Thermal.SH.Geo.WH.Geo.Solar.Geo</t>
  </si>
  <si>
    <t>FEC_per_household.kWh.PL.Res.HH.Thermal.SH.Geo.WH.Geo.Solar.Solar</t>
  </si>
  <si>
    <t>FEC_per_household.kWh.PL.Res.HH.Thermal.SH.Geo.WH.Elc.NoSolar.Elec</t>
  </si>
  <si>
    <t>FEC_per_household.kWh.PL.Res.HH.Thermal.SH.Geo.WH.Elc.Solar</t>
  </si>
  <si>
    <t>FEC_per_household.kWh.PL.Res.HH.Thermal.SH.Geo.WH.Elc.Solar.Elec</t>
  </si>
  <si>
    <t>FEC_per_household.kWh.PL.Res.HH.Thermal.SH.Geo.WH.Elc.Solar.Solar</t>
  </si>
  <si>
    <t>FEC_per_household.kWh.PL.Res.HH.Thermal.SH.Geo.CO</t>
  </si>
  <si>
    <t>FEC_per_household.kWh.PL.Res.HH.Thermal.SH.Geo.CO.LPG.LPG</t>
  </si>
  <si>
    <t>FEC_per_household.kWh.PL.Res.HH.Thermal.SH.Geo.CO.Elc.Elec</t>
  </si>
  <si>
    <t>FEC_per_household.kWh.PL.Res.HH.Thermal.SH.DistrHeat</t>
  </si>
  <si>
    <t>FEC_per_household.kWh.PL.Res.HH.Thermal.SH.DistrHeat.SH</t>
  </si>
  <si>
    <t>FEC_per_household.kWh.PL.Res.HH.Thermal.SH.DistrHeat.SH.Steam_Distr</t>
  </si>
  <si>
    <t>FEC_per_household.kWh.PL.Res.HH.Thermal.SH.DistrHeat.SH.Elec</t>
  </si>
  <si>
    <t>FEC_per_household.kWh.PL.Res.HH.Thermal.SH.DistrHeat.SC</t>
  </si>
  <si>
    <t>FEC_per_household.kWh.PL.Res.HH.Thermal.SH.DistrHeat.SC.AC.Elec</t>
  </si>
  <si>
    <t>FEC_per_household.kWh.PL.Res.HH.Thermal.SH.DistrHeat.WH</t>
  </si>
  <si>
    <t>FEC_per_household.kWh.PL.Res.HH.Thermal.SH.DistrHeat.WH.DistrHeat.NoSolar.Steam_Distr</t>
  </si>
  <si>
    <t>FEC_per_household.kWh.PL.Res.HH.Thermal.SH.DistrHeat.WH.DistrHeat.Solar</t>
  </si>
  <si>
    <t>FEC_per_household.kWh.PL.Res.HH.Thermal.SH.DistrHeat.WH.DistrHeat.Solar.Steam_Distr</t>
  </si>
  <si>
    <t>FEC_per_household.kWh.PL.Res.HH.Thermal.SH.DistrHeat.WH.DistrHeat.Solar.Solar</t>
  </si>
  <si>
    <t>FEC_per_household.kWh.PL.Res.HH.Thermal.SH.DistrHeat.WH.Elc.NoSolar.Elec</t>
  </si>
  <si>
    <t>FEC_per_household.kWh.PL.Res.HH.Thermal.SH.DistrHeat.WH.Elc.Solar</t>
  </si>
  <si>
    <t>FEC_per_household.kWh.PL.Res.HH.Thermal.SH.DistrHeat.WH.Elc.Solar.Elec</t>
  </si>
  <si>
    <t>FEC_per_household.kWh.PL.Res.HH.Thermal.SH.DistrHeat.WH.Elc.Solar.Solar</t>
  </si>
  <si>
    <t>FEC_per_household.kWh.PL.Res.HH.Thermal.SH.DistrHeat.CO</t>
  </si>
  <si>
    <t>FEC_per_household.kWh.PL.Res.HH.Thermal.SH.DistrHeat.CO.LPG.LPG</t>
  </si>
  <si>
    <t>FEC_per_household.kWh.PL.Res.HH.Thermal.SH.DistrHeat.CO.Elc.Elec</t>
  </si>
  <si>
    <t>FEC_per_household.kWh.PL.Res.HH.Thermal.SH.AdvElc</t>
  </si>
  <si>
    <t>FEC_per_household.kWh.PL.Res.HH.Thermal.SH.AdvElc.SH</t>
  </si>
  <si>
    <t>FEC_per_household.kWh.PL.Res.HH.Thermal.SH.AdvElc.SH.Elec</t>
  </si>
  <si>
    <t>FEC_per_household.kWh.PL.Res.HH.Thermal.SH.AdvElc.SC</t>
  </si>
  <si>
    <t>FEC_per_household.kWh.PL.Res.HH.Thermal.SH.AdvElc.SC.AC.Elec</t>
  </si>
  <si>
    <t>FEC_per_household.kWh.PL.Res.HH.Thermal.SH.AdvElc.WH</t>
  </si>
  <si>
    <t>FEC_per_household.kWh.PL.Res.HH.Thermal.SH.AdvElc.WH.LPG.NoSolar.LPG</t>
  </si>
  <si>
    <t>FEC_per_household.kWh.PL.Res.HH.Thermal.SH.AdvElc.WH.LPG.Solar</t>
  </si>
  <si>
    <t>FEC_per_household.kWh.PL.Res.HH.Thermal.SH.AdvElc.WH.LPG.Solar.LPG</t>
  </si>
  <si>
    <t>FEC_per_household.kWh.PL.Res.HH.Thermal.SH.AdvElc.WH.LPG.Solar.Solar</t>
  </si>
  <si>
    <t>FEC_per_household.kWh.PL.Res.HH.Thermal.SH.AdvElc.WH.Elc.NoSolar.Elec</t>
  </si>
  <si>
    <t>FEC_per_household.kWh.PL.Res.HH.Thermal.SH.AdvElc.WH.Elc.Solar</t>
  </si>
  <si>
    <t>FEC_per_household.kWh.PL.Res.HH.Thermal.SH.AdvElc.WH.Elc.Solar.Elec</t>
  </si>
  <si>
    <t>FEC_per_household.kWh.PL.Res.HH.Thermal.SH.AdvElc.WH.Elc.Solar.Solar</t>
  </si>
  <si>
    <t>FEC_per_household.kWh.PL.Res.HH.Thermal.SH.AdvElc.CO</t>
  </si>
  <si>
    <t>FEC_per_household.kWh.PL.Res.HH.Thermal.SH.AdvElc.CO.LPG.LPG</t>
  </si>
  <si>
    <t>FEC_per_household.kWh.PL.Res.HH.Thermal.SH.AdvElc.CO.Elc.Elec</t>
  </si>
  <si>
    <t>FEC_per_household.kWh.PL.Res.HH.Thermal.SH.ConvElc</t>
  </si>
  <si>
    <t>FEC_per_household.kWh.PL.Res.HH.Thermal.SH.ConvElc.SH</t>
  </si>
  <si>
    <t>FEC_per_household.kWh.PL.Res.HH.Thermal.SH.ConvElc.SH.Elec</t>
  </si>
  <si>
    <t>FEC_per_household.kWh.PL.Res.HH.Thermal.SH.ConvElc.SC</t>
  </si>
  <si>
    <t>FEC_per_household.kWh.PL.Res.HH.Thermal.SH.ConvElc.SC.AC.Elec</t>
  </si>
  <si>
    <t>FEC_per_household.kWh.PL.Res.HH.Thermal.SH.ConvElc.WH</t>
  </si>
  <si>
    <t>FEC_per_household.kWh.PL.Res.HH.Thermal.SH.ConvElc.WH.LPG.NoSolar.LPG</t>
  </si>
  <si>
    <t>FEC_per_household.kWh.PL.Res.HH.Thermal.SH.ConvElc.WH.LPG.Solar</t>
  </si>
  <si>
    <t>FEC_per_household.kWh.PL.Res.HH.Thermal.SH.ConvElc.WH.LPG.Solar.LPG</t>
  </si>
  <si>
    <t>FEC_per_household.kWh.PL.Res.HH.Thermal.SH.ConvElc.WH.LPG.Solar.Solar</t>
  </si>
  <si>
    <t>FEC_per_household.kWh.PL.Res.HH.Thermal.SH.ConvElc.WH.Elc.NoSolar.Elec</t>
  </si>
  <si>
    <t>FEC_per_household.kWh.PL.Res.HH.Thermal.SH.ConvElc.WH.Elc.Solar</t>
  </si>
  <si>
    <t>FEC_per_household.kWh.PL.Res.HH.Thermal.SH.ConvElc.WH.Elc.Solar.Elec</t>
  </si>
  <si>
    <t>FEC_per_household.kWh.PL.Res.HH.Thermal.SH.ConvElc.WH.Elc.Solar.Solar</t>
  </si>
  <si>
    <t>FEC_per_household.kWh.PL.Res.HH.Thermal.SH.ConvElc.CO</t>
  </si>
  <si>
    <t>FEC_per_household.kWh.PL.Res.HH.Thermal.SH.ConvElc.CO.LPG.LPG</t>
  </si>
  <si>
    <t>FEC_per_household.kWh.PL.Res.HH.Thermal.SH.ConvElc.CO.Elc.Elec</t>
  </si>
  <si>
    <t>PL - Thermal energy service per household (detailed structure)</t>
  </si>
  <si>
    <t>TES_per_household.kWh.PL.Res.HH.Thermal.SH.Solids</t>
  </si>
  <si>
    <t>TES_per_household.kWh.PL.Res.HH.Thermal.SH.Solids.SH</t>
  </si>
  <si>
    <t>TES_per_household.kWh.PL.Res.HH.Thermal.SH.Solids.SH.Solids</t>
  </si>
  <si>
    <t>TES_per_household.kWh.PL.Res.HH.Thermal.SH.Solids.SH.Elec</t>
  </si>
  <si>
    <t>TES_per_household.kWh.PL.Res.HH.Thermal.SH.Solids.SC</t>
  </si>
  <si>
    <t>TES_per_household.kWh.PL.Res.HH.Thermal.SH.Solids.SC.AC.Elec</t>
  </si>
  <si>
    <t>TES_per_household.kWh.PL.Res.HH.Thermal.SH.Solids.WH</t>
  </si>
  <si>
    <t>TES_per_household.kWh.PL.Res.HH.Thermal.SH.Solids.WH.Solids.NoSolar.Solids</t>
  </si>
  <si>
    <t>TES_per_household.kWh.PL.Res.HH.Thermal.SH.Solids.WH.LPG.NoSolar.LPG</t>
  </si>
  <si>
    <t>TES_per_household.kWh.PL.Res.HH.Thermal.SH.Solids.WH.LPG.Solar</t>
  </si>
  <si>
    <t>TES_per_household.kWh.PL.Res.HH.Thermal.SH.Solids.WH.LPG.Solar.LPG</t>
  </si>
  <si>
    <t>TES_per_household.kWh.PL.Res.HH.Thermal.SH.Solids.WH.LPG.Solar.Solar</t>
  </si>
  <si>
    <t>TES_per_household.kWh.PL.Res.HH.Thermal.SH.Solids.WH.Elc.NoSolar.Elec</t>
  </si>
  <si>
    <t>TES_per_household.kWh.PL.Res.HH.Thermal.SH.Solids.WH.Elc.Solar</t>
  </si>
  <si>
    <t>TES_per_household.kWh.PL.Res.HH.Thermal.SH.Solids.WH.Elc.Solar.Elec</t>
  </si>
  <si>
    <t>TES_per_household.kWh.PL.Res.HH.Thermal.SH.Solids.WH.Elc.Solar.Solar</t>
  </si>
  <si>
    <t>TES_per_household.kWh.PL.Res.HH.Thermal.SH.Solids.CO</t>
  </si>
  <si>
    <t>TES_per_household.kWh.PL.Res.HH.Thermal.SH.Solids.CO.Solids.Solids</t>
  </si>
  <si>
    <t>TES_per_household.kWh.PL.Res.HH.Thermal.SH.Solids.CO.LPG.LPG</t>
  </si>
  <si>
    <t>TES_per_household.kWh.PL.Res.HH.Thermal.SH.Solids.CO.Elc.Elec</t>
  </si>
  <si>
    <t>TES_per_household.kWh.PL.Res.HH.Thermal.SH.LPG</t>
  </si>
  <si>
    <t>TES_per_household.kWh.PL.Res.HH.Thermal.SH.LPG.SH</t>
  </si>
  <si>
    <t>TES_per_household.kWh.PL.Res.HH.Thermal.SH.LPG.SH.LPG</t>
  </si>
  <si>
    <t>TES_per_household.kWh.PL.Res.HH.Thermal.SH.LPG.SH.Elec</t>
  </si>
  <si>
    <t>TES_per_household.kWh.PL.Res.HH.Thermal.SH.LPG.SC</t>
  </si>
  <si>
    <t>TES_per_household.kWh.PL.Res.HH.Thermal.SH.LPG.SC.AC.Elec</t>
  </si>
  <si>
    <t>TES_per_household.kWh.PL.Res.HH.Thermal.SH.LPG.WH</t>
  </si>
  <si>
    <t>TES_per_household.kWh.PL.Res.HH.Thermal.SH.LPG.WH.LPG.NoSolar.LPG</t>
  </si>
  <si>
    <t>TES_per_household.kWh.PL.Res.HH.Thermal.SH.LPG.WH.LPG.Solar</t>
  </si>
  <si>
    <t>TES_per_household.kWh.PL.Res.HH.Thermal.SH.LPG.WH.LPG.Solar.LPG</t>
  </si>
  <si>
    <t>TES_per_household.kWh.PL.Res.HH.Thermal.SH.LPG.WH.LPG.Solar.Solar</t>
  </si>
  <si>
    <t>TES_per_household.kWh.PL.Res.HH.Thermal.SH.LPG.WH.Elc.NoSolar.Elec</t>
  </si>
  <si>
    <t>TES_per_household.kWh.PL.Res.HH.Thermal.SH.LPG.WH.Elc.Solar</t>
  </si>
  <si>
    <t>TES_per_household.kWh.PL.Res.HH.Thermal.SH.LPG.WH.Elc.Solar.Elec</t>
  </si>
  <si>
    <t>TES_per_household.kWh.PL.Res.HH.Thermal.SH.LPG.WH.Elc.Solar.Solar</t>
  </si>
  <si>
    <t>TES_per_household.kWh.PL.Res.HH.Thermal.SH.LPG.CO</t>
  </si>
  <si>
    <t>TES_per_household.kWh.PL.Res.HH.Thermal.SH.LPG.CO.LPG.LPG</t>
  </si>
  <si>
    <t>TES_per_household.kWh.PL.Res.HH.Thermal.SH.LPG.CO.Elc.Elec</t>
  </si>
  <si>
    <t>TES_per_household.kWh.PL.Res.HH.Thermal.SH.Oil</t>
  </si>
  <si>
    <t>TES_per_household.kWh.PL.Res.HH.Thermal.SH.Oil.SH</t>
  </si>
  <si>
    <t>TES_per_household.kWh.PL.Res.HH.Thermal.SH.Oil.SH.Oil</t>
  </si>
  <si>
    <t>TES_per_household.kWh.PL.Res.HH.Thermal.SH.Oil.SH.Elec</t>
  </si>
  <si>
    <t>TES_per_household.kWh.PL.Res.HH.Thermal.SH.Oil.SC</t>
  </si>
  <si>
    <t>TES_per_household.kWh.PL.Res.HH.Thermal.SH.Oil.SC.AC.Elec</t>
  </si>
  <si>
    <t>TES_per_household.kWh.PL.Res.HH.Thermal.SH.Oil.WH</t>
  </si>
  <si>
    <t>TES_per_household.kWh.PL.Res.HH.Thermal.SH.Oil.WH.Oil.NoSolar.Oil</t>
  </si>
  <si>
    <t>TES_per_household.kWh.PL.Res.HH.Thermal.SH.Oil.WH.Oil.Solar</t>
  </si>
  <si>
    <t>TES_per_household.kWh.PL.Res.HH.Thermal.SH.Oil.WH.Oil.Solar.Oil</t>
  </si>
  <si>
    <t>TES_per_household.kWh.PL.Res.HH.Thermal.SH.Oil.WH.Oil.Solar.Solar</t>
  </si>
  <si>
    <t>TES_per_household.kWh.PL.Res.HH.Thermal.SH.Oil.WH.Elc.NoSolar.Elec</t>
  </si>
  <si>
    <t>TES_per_household.kWh.PL.Res.HH.Thermal.SH.Oil.WH.Elc.Solar</t>
  </si>
  <si>
    <t>TES_per_household.kWh.PL.Res.HH.Thermal.SH.Oil.WH.Elc.Solar.Elec</t>
  </si>
  <si>
    <t>TES_per_household.kWh.PL.Res.HH.Thermal.SH.Oil.WH.Elc.Solar.Solar</t>
  </si>
  <si>
    <t>TES_per_household.kWh.PL.Res.HH.Thermal.SH.Oil.CO</t>
  </si>
  <si>
    <t>TES_per_household.kWh.PL.Res.HH.Thermal.SH.Oil.CO.LPG.LPG</t>
  </si>
  <si>
    <t>TES_per_household.kWh.PL.Res.HH.Thermal.SH.Oil.CO.Elc.Elec</t>
  </si>
  <si>
    <t>TES_per_household.kWh.PL.Res.HH.Thermal.SH.Gas</t>
  </si>
  <si>
    <t>TES_per_household.kWh.PL.Res.HH.Thermal.SH.Gas.SH</t>
  </si>
  <si>
    <t>TES_per_household.kWh.PL.Res.HH.Thermal.SH.Gas.SH.Gas</t>
  </si>
  <si>
    <t>TES_per_household.kWh.PL.Res.HH.Thermal.SH.Gas.SH.Elec</t>
  </si>
  <si>
    <t>TES_per_household.kWh.PL.Res.HH.Thermal.SH.Gas.SC</t>
  </si>
  <si>
    <t>TES_per_household.kWh.PL.Res.HH.Thermal.SH.Gas.SC.AC.Elec</t>
  </si>
  <si>
    <t>TES_per_household.kWh.PL.Res.HH.Thermal.SH.Gas.WH</t>
  </si>
  <si>
    <t>TES_per_household.kWh.PL.Res.HH.Thermal.SH.Gas.WH.Gas.NoSolar.Gas</t>
  </si>
  <si>
    <t>TES_per_household.kWh.PL.Res.HH.Thermal.SH.Gas.WH.Gas.Solar</t>
  </si>
  <si>
    <t>TES_per_household.kWh.PL.Res.HH.Thermal.SH.Gas.WH.Gas.Solar.Gas</t>
  </si>
  <si>
    <t>TES_per_household.kWh.PL.Res.HH.Thermal.SH.Gas.WH.Gas.Solar.Solar</t>
  </si>
  <si>
    <t>TES_per_household.kWh.PL.Res.HH.Thermal.SH.Gas.WH.Elc.NoSolar.Elec</t>
  </si>
  <si>
    <t>TES_per_household.kWh.PL.Res.HH.Thermal.SH.Gas.WH.Elc.Solar</t>
  </si>
  <si>
    <t>TES_per_household.kWh.PL.Res.HH.Thermal.SH.Gas.WH.Elc.Solar.Elec</t>
  </si>
  <si>
    <t>TES_per_household.kWh.PL.Res.HH.Thermal.SH.Gas.WH.Elc.Solar.Solar</t>
  </si>
  <si>
    <t>TES_per_household.kWh.PL.Res.HH.Thermal.SH.Gas.CO</t>
  </si>
  <si>
    <t>TES_per_household.kWh.PL.Res.HH.Thermal.SH.Gas.CO.Gas.Gas</t>
  </si>
  <si>
    <t>TES_per_household.kWh.PL.Res.HH.Thermal.SH.Gas.CO.Elc.Elec</t>
  </si>
  <si>
    <t>TES_per_household.kWh.PL.Res.HH.Thermal.SH.Biomass</t>
  </si>
  <si>
    <t>TES_per_household.kWh.PL.Res.HH.Thermal.SH.Biomass.SH</t>
  </si>
  <si>
    <t>TES_per_household.kWh.PL.Res.HH.Thermal.SH.Biomass.SH.Biomass</t>
  </si>
  <si>
    <t>TES_per_household.kWh.PL.Res.HH.Thermal.SH.Biomass.SH.Elec</t>
  </si>
  <si>
    <t>TES_per_household.kWh.PL.Res.HH.Thermal.SH.Biomass.SC</t>
  </si>
  <si>
    <t>TES_per_household.kWh.PL.Res.HH.Thermal.SH.Biomass.SC.AC.Elec</t>
  </si>
  <si>
    <t>TES_per_household.kWh.PL.Res.HH.Thermal.SH.Biomass.WH</t>
  </si>
  <si>
    <t>TES_per_household.kWh.PL.Res.HH.Thermal.SH.Biomass.WH.Biomass.NoSolar.Biomass</t>
  </si>
  <si>
    <t>TES_per_household.kWh.PL.Res.HH.Thermal.SH.Biomass.WH.Biomass.Solar</t>
  </si>
  <si>
    <t>TES_per_household.kWh.PL.Res.HH.Thermal.SH.Biomass.WH.Biomass.Solar.Biomass</t>
  </si>
  <si>
    <t>TES_per_household.kWh.PL.Res.HH.Thermal.SH.Biomass.WH.Biomass.Solar.Solar</t>
  </si>
  <si>
    <t>TES_per_household.kWh.PL.Res.HH.Thermal.SH.Biomass.WH.LPG.NoSolar.LPG</t>
  </si>
  <si>
    <t>TES_per_household.kWh.PL.Res.HH.Thermal.SH.Biomass.WH.LPG.Solar</t>
  </si>
  <si>
    <t>TES_per_household.kWh.PL.Res.HH.Thermal.SH.Biomass.WH.LPG.Solar.LPG</t>
  </si>
  <si>
    <t>TES_per_household.kWh.PL.Res.HH.Thermal.SH.Biomass.WH.LPG.Solar.Solar</t>
  </si>
  <si>
    <t>TES_per_household.kWh.PL.Res.HH.Thermal.SH.Biomass.WH.Elc.NoSolar.Elec</t>
  </si>
  <si>
    <t>TES_per_household.kWh.PL.Res.HH.Thermal.SH.Biomass.WH.Elc.Solar</t>
  </si>
  <si>
    <t>TES_per_household.kWh.PL.Res.HH.Thermal.SH.Biomass.WH.Elc.Solar.Elec</t>
  </si>
  <si>
    <t>TES_per_household.kWh.PL.Res.HH.Thermal.SH.Biomass.WH.Elc.Solar.Solar</t>
  </si>
  <si>
    <t>TES_per_household.kWh.PL.Res.HH.Thermal.SH.Biomass.CO</t>
  </si>
  <si>
    <t>TES_per_household.kWh.PL.Res.HH.Thermal.SH.Biomass.CO.Biomass.Biomass</t>
  </si>
  <si>
    <t>TES_per_household.kWh.PL.Res.HH.Thermal.SH.Biomass.CO.LPG.LPG</t>
  </si>
  <si>
    <t>TES_per_household.kWh.PL.Res.HH.Thermal.SH.Biomass.CO.Elc.Elec</t>
  </si>
  <si>
    <t>TES_per_household.kWh.PL.Res.HH.Thermal.SH.Geo</t>
  </si>
  <si>
    <t>TES_per_household.kWh.PL.Res.HH.Thermal.SH.Geo.SH</t>
  </si>
  <si>
    <t>TES_per_household.kWh.PL.Res.HH.Thermal.SH.Geo.SH.Geo</t>
  </si>
  <si>
    <t>TES_per_household.kWh.PL.Res.HH.Thermal.SH.Geo.SH.Elec</t>
  </si>
  <si>
    <t>TES_per_household.kWh.PL.Res.HH.Thermal.SH.Geo.SC</t>
  </si>
  <si>
    <t>TES_per_household.kWh.PL.Res.HH.Thermal.SH.Geo.SC.AC.Elec</t>
  </si>
  <si>
    <t>TES_per_household.kWh.PL.Res.HH.Thermal.SH.Geo.WH</t>
  </si>
  <si>
    <t>TES_per_household.kWh.PL.Res.HH.Thermal.SH.Geo.WH.Geo.NoSolar.Geo</t>
  </si>
  <si>
    <t>TES_per_household.kWh.PL.Res.HH.Thermal.SH.Geo.WH.Geo.Solar</t>
  </si>
  <si>
    <t>TES_per_household.kWh.PL.Res.HH.Thermal.SH.Geo.WH.Geo.Solar.Geo</t>
  </si>
  <si>
    <t>TES_per_household.kWh.PL.Res.HH.Thermal.SH.Geo.WH.Geo.Solar.Solar</t>
  </si>
  <si>
    <t>TES_per_household.kWh.PL.Res.HH.Thermal.SH.Geo.WH.Elc.NoSolar.Elec</t>
  </si>
  <si>
    <t>TES_per_household.kWh.PL.Res.HH.Thermal.SH.Geo.WH.Elc.Solar</t>
  </si>
  <si>
    <t>TES_per_household.kWh.PL.Res.HH.Thermal.SH.Geo.WH.Elc.Solar.Elec</t>
  </si>
  <si>
    <t>TES_per_household.kWh.PL.Res.HH.Thermal.SH.Geo.WH.Elc.Solar.Solar</t>
  </si>
  <si>
    <t>TES_per_household.kWh.PL.Res.HH.Thermal.SH.Geo.CO</t>
  </si>
  <si>
    <t>TES_per_household.kWh.PL.Res.HH.Thermal.SH.Geo.CO.LPG.LPG</t>
  </si>
  <si>
    <t>TES_per_household.kWh.PL.Res.HH.Thermal.SH.Geo.CO.Elc.Elec</t>
  </si>
  <si>
    <t>TES_per_household.kWh.PL.Res.HH.Thermal.SH.DistrHeat</t>
  </si>
  <si>
    <t>TES_per_household.kWh.PL.Res.HH.Thermal.SH.DistrHeat.SH</t>
  </si>
  <si>
    <t>TES_per_household.kWh.PL.Res.HH.Thermal.SH.DistrHeat.SH.Steam_Distr</t>
  </si>
  <si>
    <t>TES_per_household.kWh.PL.Res.HH.Thermal.SH.DistrHeat.SH.Elec</t>
  </si>
  <si>
    <t>TES_per_household.kWh.PL.Res.HH.Thermal.SH.DistrHeat.SC</t>
  </si>
  <si>
    <t>TES_per_household.kWh.PL.Res.HH.Thermal.SH.DistrHeat.SC.AC.Elec</t>
  </si>
  <si>
    <t>TES_per_household.kWh.PL.Res.HH.Thermal.SH.DistrHeat.WH</t>
  </si>
  <si>
    <t>TES_per_household.kWh.PL.Res.HH.Thermal.SH.DistrHeat.WH.DistrHeat.NoSolar.Steam_Distr</t>
  </si>
  <si>
    <t>TES_per_household.kWh.PL.Res.HH.Thermal.SH.DistrHeat.WH.DistrHeat.Solar</t>
  </si>
  <si>
    <t>TES_per_household.kWh.PL.Res.HH.Thermal.SH.DistrHeat.WH.DistrHeat.Solar.Steam_Distr</t>
  </si>
  <si>
    <t>TES_per_household.kWh.PL.Res.HH.Thermal.SH.DistrHeat.WH.DistrHeat.Solar.Solar</t>
  </si>
  <si>
    <t>TES_per_household.kWh.PL.Res.HH.Thermal.SH.DistrHeat.WH.Elc.NoSolar.Elec</t>
  </si>
  <si>
    <t>TES_per_household.kWh.PL.Res.HH.Thermal.SH.DistrHeat.WH.Elc.Solar</t>
  </si>
  <si>
    <t>TES_per_household.kWh.PL.Res.HH.Thermal.SH.DistrHeat.WH.Elc.Solar.Elec</t>
  </si>
  <si>
    <t>TES_per_household.kWh.PL.Res.HH.Thermal.SH.DistrHeat.WH.Elc.Solar.Solar</t>
  </si>
  <si>
    <t>TES_per_household.kWh.PL.Res.HH.Thermal.SH.DistrHeat.CO</t>
  </si>
  <si>
    <t>TES_per_household.kWh.PL.Res.HH.Thermal.SH.DistrHeat.CO.LPG.LPG</t>
  </si>
  <si>
    <t>TES_per_household.kWh.PL.Res.HH.Thermal.SH.DistrHeat.CO.Elc.Elec</t>
  </si>
  <si>
    <t>TES_per_household.kWh.PL.Res.HH.Thermal.SH.AdvElc</t>
  </si>
  <si>
    <t>TES_per_household.kWh.PL.Res.HH.Thermal.SH.AdvElc.SH</t>
  </si>
  <si>
    <t>TES_per_household.kWh.PL.Res.HH.Thermal.SH.AdvElc.SH.Elec</t>
  </si>
  <si>
    <t>TES_per_household.kWh.PL.Res.HH.Thermal.SH.AdvElc.SC</t>
  </si>
  <si>
    <t>TES_per_household.kWh.PL.Res.HH.Thermal.SH.AdvElc.SC.AC.Elec</t>
  </si>
  <si>
    <t>TES_per_household.kWh.PL.Res.HH.Thermal.SH.AdvElc.WH</t>
  </si>
  <si>
    <t>TES_per_household.kWh.PL.Res.HH.Thermal.SH.AdvElc.WH.LPG.NoSolar.LPG</t>
  </si>
  <si>
    <t>TES_per_household.kWh.PL.Res.HH.Thermal.SH.AdvElc.WH.LPG.Solar</t>
  </si>
  <si>
    <t>TES_per_household.kWh.PL.Res.HH.Thermal.SH.AdvElc.WH.LPG.Solar.LPG</t>
  </si>
  <si>
    <t>TES_per_household.kWh.PL.Res.HH.Thermal.SH.AdvElc.WH.LPG.Solar.Solar</t>
  </si>
  <si>
    <t>TES_per_household.kWh.PL.Res.HH.Thermal.SH.AdvElc.WH.Elc.NoSolar.Elec</t>
  </si>
  <si>
    <t>TES_per_household.kWh.PL.Res.HH.Thermal.SH.AdvElc.WH.Elc.Solar</t>
  </si>
  <si>
    <t>TES_per_household.kWh.PL.Res.HH.Thermal.SH.AdvElc.WH.Elc.Solar.Elec</t>
  </si>
  <si>
    <t>TES_per_household.kWh.PL.Res.HH.Thermal.SH.AdvElc.WH.Elc.Solar.Solar</t>
  </si>
  <si>
    <t>TES_per_household.kWh.PL.Res.HH.Thermal.SH.AdvElc.CO</t>
  </si>
  <si>
    <t>TES_per_household.kWh.PL.Res.HH.Thermal.SH.AdvElc.CO.LPG.LPG</t>
  </si>
  <si>
    <t>TES_per_household.kWh.PL.Res.HH.Thermal.SH.AdvElc.CO.Elc.Elec</t>
  </si>
  <si>
    <t>TES_per_household.kWh.PL.Res.HH.Thermal.SH.ConvElc</t>
  </si>
  <si>
    <t>TES_per_household.kWh.PL.Res.HH.Thermal.SH.ConvElc.SH</t>
  </si>
  <si>
    <t>TES_per_household.kWh.PL.Res.HH.Thermal.SH.ConvElc.SH.Elec</t>
  </si>
  <si>
    <t>TES_per_household.kWh.PL.Res.HH.Thermal.SH.ConvElc.SC</t>
  </si>
  <si>
    <t>TES_per_household.kWh.PL.Res.HH.Thermal.SH.ConvElc.SC.AC.Elec</t>
  </si>
  <si>
    <t>TES_per_household.kWh.PL.Res.HH.Thermal.SH.ConvElc.WH</t>
  </si>
  <si>
    <t>TES_per_household.kWh.PL.Res.HH.Thermal.SH.ConvElc.WH.LPG.NoSolar.LPG</t>
  </si>
  <si>
    <t>TES_per_household.kWh.PL.Res.HH.Thermal.SH.ConvElc.WH.LPG.Solar</t>
  </si>
  <si>
    <t>TES_per_household.kWh.PL.Res.HH.Thermal.SH.ConvElc.WH.LPG.Solar.LPG</t>
  </si>
  <si>
    <t>TES_per_household.kWh.PL.Res.HH.Thermal.SH.ConvElc.WH.LPG.Solar.Solar</t>
  </si>
  <si>
    <t>TES_per_household.kWh.PL.Res.HH.Thermal.SH.ConvElc.WH.Elc.NoSolar.Elec</t>
  </si>
  <si>
    <t>TES_per_household.kWh.PL.Res.HH.Thermal.SH.ConvElc.WH.Elc.Solar</t>
  </si>
  <si>
    <t>TES_per_household.kWh.PL.Res.HH.Thermal.SH.ConvElc.WH.Elc.Solar.Elec</t>
  </si>
  <si>
    <t>TES_per_household.kWh.PL.Res.HH.Thermal.SH.ConvElc.WH.Elc.Solar.Solar</t>
  </si>
  <si>
    <t>TES_per_household.kWh.PL.Res.HH.Thermal.SH.ConvElc.CO</t>
  </si>
  <si>
    <t>TES_per_household.kWh.PL.Res.HH.Thermal.SH.ConvElc.CO.LPG.LPG</t>
  </si>
  <si>
    <t>TES_per_household.kWh.PL.Res.HH.Thermal.SH.ConvElc.CO.Elc.Elec</t>
  </si>
  <si>
    <t>PL - CO2 emissions per household (detailed structure)</t>
  </si>
  <si>
    <t>EMI_per_household.kgCO2.PL.Res.HH.Thermal.SH.Solids</t>
  </si>
  <si>
    <t>EMI_per_household.kgCO2.PL.Res.HH.Thermal.SH.Solids.SH</t>
  </si>
  <si>
    <t>EMI_per_household.kgCO2.PL.Res.HH.Thermal.SH.Solids.SH.Solids</t>
  </si>
  <si>
    <t>EMI_per_household.kgCO2.PL.Res.HH.Thermal.SH.Solids.SH.Elec</t>
  </si>
  <si>
    <t>EMI_per_household.kgCO2.PL.Res.HH.Thermal.SH.Solids.SC</t>
  </si>
  <si>
    <t>EMI_per_household.kgCO2.PL.Res.HH.Thermal.SH.Solids.SC.AC.Elec</t>
  </si>
  <si>
    <t>EMI_per_household.kgCO2.PL.Res.HH.Thermal.SH.Solids.WH</t>
  </si>
  <si>
    <t>EMI_per_household.kgCO2.PL.Res.HH.Thermal.SH.Solids.WH.Solids.NoSolar.Solids</t>
  </si>
  <si>
    <t>EMI_per_household.kgCO2.PL.Res.HH.Thermal.SH.Solids.WH.LPG.NoSolar.LPG</t>
  </si>
  <si>
    <t>EMI_per_household.kgCO2.PL.Res.HH.Thermal.SH.Solids.WH.LPG.Solar</t>
  </si>
  <si>
    <t>EMI_per_household.kgCO2.PL.Res.HH.Thermal.SH.Solids.WH.LPG.Solar.LPG</t>
  </si>
  <si>
    <t>EMI_per_household.kgCO2.PL.Res.HH.Thermal.SH.Solids.WH.LPG.Solar.Solar</t>
  </si>
  <si>
    <t>EMI_per_household.kgCO2.PL.Res.HH.Thermal.SH.Solids.WH.Elc.NoSolar.Elec</t>
  </si>
  <si>
    <t>EMI_per_household.kgCO2.PL.Res.HH.Thermal.SH.Solids.WH.Elc.Solar</t>
  </si>
  <si>
    <t>EMI_per_household.kgCO2.PL.Res.HH.Thermal.SH.Solids.WH.Elc.Solar.Elec</t>
  </si>
  <si>
    <t>EMI_per_household.kgCO2.PL.Res.HH.Thermal.SH.Solids.WH.Elc.Solar.Solar</t>
  </si>
  <si>
    <t>EMI_per_household.kgCO2.PL.Res.HH.Thermal.SH.Solids.CO</t>
  </si>
  <si>
    <t>EMI_per_household.kgCO2.PL.Res.HH.Thermal.SH.Solids.CO.Solids.Solids</t>
  </si>
  <si>
    <t>EMI_per_household.kgCO2.PL.Res.HH.Thermal.SH.Solids.CO.LPG.LPG</t>
  </si>
  <si>
    <t>EMI_per_household.kgCO2.PL.Res.HH.Thermal.SH.Solids.CO.Elc.Elec</t>
  </si>
  <si>
    <t>EMI_per_household.kgCO2.PL.Res.HH.Thermal.SH.LPG</t>
  </si>
  <si>
    <t>EMI_per_household.kgCO2.PL.Res.HH.Thermal.SH.LPG.SH</t>
  </si>
  <si>
    <t>EMI_per_household.kgCO2.PL.Res.HH.Thermal.SH.LPG.SH.LPG</t>
  </si>
  <si>
    <t>EMI_per_household.kgCO2.PL.Res.HH.Thermal.SH.LPG.SH.Elec</t>
  </si>
  <si>
    <t>EMI_per_household.kgCO2.PL.Res.HH.Thermal.SH.LPG.SC</t>
  </si>
  <si>
    <t>EMI_per_household.kgCO2.PL.Res.HH.Thermal.SH.LPG.SC.AC.Elec</t>
  </si>
  <si>
    <t>EMI_per_household.kgCO2.PL.Res.HH.Thermal.SH.LPG.WH</t>
  </si>
  <si>
    <t>EMI_per_household.kgCO2.PL.Res.HH.Thermal.SH.LPG.WH.LPG.NoSolar.LPG</t>
  </si>
  <si>
    <t>EMI_per_household.kgCO2.PL.Res.HH.Thermal.SH.LPG.WH.LPG.Solar</t>
  </si>
  <si>
    <t>EMI_per_household.kgCO2.PL.Res.HH.Thermal.SH.LPG.WH.LPG.Solar.LPG</t>
  </si>
  <si>
    <t>EMI_per_household.kgCO2.PL.Res.HH.Thermal.SH.LPG.WH.LPG.Solar.Solar</t>
  </si>
  <si>
    <t>EMI_per_household.kgCO2.PL.Res.HH.Thermal.SH.LPG.WH.Elc.NoSolar.Elec</t>
  </si>
  <si>
    <t>EMI_per_household.kgCO2.PL.Res.HH.Thermal.SH.LPG.WH.Elc.Solar</t>
  </si>
  <si>
    <t>EMI_per_household.kgCO2.PL.Res.HH.Thermal.SH.LPG.WH.Elc.Solar.Elec</t>
  </si>
  <si>
    <t>EMI_per_household.kgCO2.PL.Res.HH.Thermal.SH.LPG.WH.Elc.Solar.Solar</t>
  </si>
  <si>
    <t>EMI_per_household.kgCO2.PL.Res.HH.Thermal.SH.LPG.CO</t>
  </si>
  <si>
    <t>EMI_per_household.kgCO2.PL.Res.HH.Thermal.SH.LPG.CO.LPG.LPG</t>
  </si>
  <si>
    <t>EMI_per_household.kgCO2.PL.Res.HH.Thermal.SH.LPG.CO.Elc.Elec</t>
  </si>
  <si>
    <t>EMI_per_household.kgCO2.PL.Res.HH.Thermal.SH.Oil</t>
  </si>
  <si>
    <t>EMI_per_household.kgCO2.PL.Res.HH.Thermal.SH.Oil.SH</t>
  </si>
  <si>
    <t>EMI_per_household.kgCO2.PL.Res.HH.Thermal.SH.Oil.SH.Oil</t>
  </si>
  <si>
    <t>EMI_per_household.kgCO2.PL.Res.HH.Thermal.SH.Oil.SH.Elec</t>
  </si>
  <si>
    <t>EMI_per_household.kgCO2.PL.Res.HH.Thermal.SH.Oil.SC</t>
  </si>
  <si>
    <t>EMI_per_household.kgCO2.PL.Res.HH.Thermal.SH.Oil.SC.AC.Elec</t>
  </si>
  <si>
    <t>EMI_per_household.kgCO2.PL.Res.HH.Thermal.SH.Oil.WH</t>
  </si>
  <si>
    <t>EMI_per_household.kgCO2.PL.Res.HH.Thermal.SH.Oil.WH.Oil.NoSolar.Oil</t>
  </si>
  <si>
    <t>EMI_per_household.kgCO2.PL.Res.HH.Thermal.SH.Oil.WH.Oil.Solar</t>
  </si>
  <si>
    <t>EMI_per_household.kgCO2.PL.Res.HH.Thermal.SH.Oil.WH.Oil.Solar.Oil</t>
  </si>
  <si>
    <t>EMI_per_household.kgCO2.PL.Res.HH.Thermal.SH.Oil.WH.Oil.Solar.Solar</t>
  </si>
  <si>
    <t>EMI_per_household.kgCO2.PL.Res.HH.Thermal.SH.Oil.WH.Elc.NoSolar.Elec</t>
  </si>
  <si>
    <t>EMI_per_household.kgCO2.PL.Res.HH.Thermal.SH.Oil.WH.Elc.Solar</t>
  </si>
  <si>
    <t>EMI_per_household.kgCO2.PL.Res.HH.Thermal.SH.Oil.WH.Elc.Solar.Elec</t>
  </si>
  <si>
    <t>EMI_per_household.kgCO2.PL.Res.HH.Thermal.SH.Oil.WH.Elc.Solar.Solar</t>
  </si>
  <si>
    <t>EMI_per_household.kgCO2.PL.Res.HH.Thermal.SH.Oil.CO</t>
  </si>
  <si>
    <t>EMI_per_household.kgCO2.PL.Res.HH.Thermal.SH.Oil.CO.LPG.LPG</t>
  </si>
  <si>
    <t>EMI_per_household.kgCO2.PL.Res.HH.Thermal.SH.Oil.CO.Elc.Elec</t>
  </si>
  <si>
    <t>EMI_per_household.kgCO2.PL.Res.HH.Thermal.SH.Gas</t>
  </si>
  <si>
    <t>EMI_per_household.kgCO2.PL.Res.HH.Thermal.SH.Gas.SH</t>
  </si>
  <si>
    <t>EMI_per_household.kgCO2.PL.Res.HH.Thermal.SH.Gas.SH.Gas</t>
  </si>
  <si>
    <t>EMI_per_household.kgCO2.PL.Res.HH.Thermal.SH.Gas.SH.Elec</t>
  </si>
  <si>
    <t>EMI_per_household.kgCO2.PL.Res.HH.Thermal.SH.Gas.SC</t>
  </si>
  <si>
    <t>EMI_per_household.kgCO2.PL.Res.HH.Thermal.SH.Gas.SC.AC.Elec</t>
  </si>
  <si>
    <t>EMI_per_household.kgCO2.PL.Res.HH.Thermal.SH.Gas.WH</t>
  </si>
  <si>
    <t>EMI_per_household.kgCO2.PL.Res.HH.Thermal.SH.Gas.WH.Gas.NoSolar.Gas</t>
  </si>
  <si>
    <t>EMI_per_household.kgCO2.PL.Res.HH.Thermal.SH.Gas.WH.Gas.Solar</t>
  </si>
  <si>
    <t>EMI_per_household.kgCO2.PL.Res.HH.Thermal.SH.Gas.WH.Gas.Solar.Gas</t>
  </si>
  <si>
    <t>EMI_per_household.kgCO2.PL.Res.HH.Thermal.SH.Gas.WH.Gas.Solar.Solar</t>
  </si>
  <si>
    <t>EMI_per_household.kgCO2.PL.Res.HH.Thermal.SH.Gas.WH.Elc.NoSolar.Elec</t>
  </si>
  <si>
    <t>EMI_per_household.kgCO2.PL.Res.HH.Thermal.SH.Gas.WH.Elc.Solar</t>
  </si>
  <si>
    <t>EMI_per_household.kgCO2.PL.Res.HH.Thermal.SH.Gas.WH.Elc.Solar.Elec</t>
  </si>
  <si>
    <t>EMI_per_household.kgCO2.PL.Res.HH.Thermal.SH.Gas.WH.Elc.Solar.Solar</t>
  </si>
  <si>
    <t>EMI_per_household.kgCO2.PL.Res.HH.Thermal.SH.Gas.CO</t>
  </si>
  <si>
    <t>EMI_per_household.kgCO2.PL.Res.HH.Thermal.SH.Gas.CO.Gas.Gas</t>
  </si>
  <si>
    <t>EMI_per_household.kgCO2.PL.Res.HH.Thermal.SH.Gas.CO.Elc.Elec</t>
  </si>
  <si>
    <t>EMI_per_household.kgCO2.PL.Res.HH.Thermal.SH.Biomass</t>
  </si>
  <si>
    <t>EMI_per_household.kgCO2.PL.Res.HH.Thermal.SH.Biomass.SH</t>
  </si>
  <si>
    <t>EMI_per_household.kgCO2.PL.Res.HH.Thermal.SH.Biomass.SH.Biomass</t>
  </si>
  <si>
    <t>EMI_per_household.kgCO2.PL.Res.HH.Thermal.SH.Biomass.SH.Elec</t>
  </si>
  <si>
    <t>EMI_per_household.kgCO2.PL.Res.HH.Thermal.SH.Biomass.SC</t>
  </si>
  <si>
    <t>EMI_per_household.kgCO2.PL.Res.HH.Thermal.SH.Biomass.SC.AC.Elec</t>
  </si>
  <si>
    <t>EMI_per_household.kgCO2.PL.Res.HH.Thermal.SH.Biomass.WH</t>
  </si>
  <si>
    <t>EMI_per_household.kgCO2.PL.Res.HH.Thermal.SH.Biomass.WH.Biomass.NoSolar.Biomass</t>
  </si>
  <si>
    <t>EMI_per_household.kgCO2.PL.Res.HH.Thermal.SH.Biomass.WH.Biomass.Solar</t>
  </si>
  <si>
    <t>EMI_per_household.kgCO2.PL.Res.HH.Thermal.SH.Biomass.WH.Biomass.Solar.Biomass</t>
  </si>
  <si>
    <t>EMI_per_household.kgCO2.PL.Res.HH.Thermal.SH.Biomass.WH.Biomass.Solar.Solar</t>
  </si>
  <si>
    <t>EMI_per_household.kgCO2.PL.Res.HH.Thermal.SH.Biomass.WH.LPG.NoSolar.LPG</t>
  </si>
  <si>
    <t>EMI_per_household.kgCO2.PL.Res.HH.Thermal.SH.Biomass.WH.LPG.Solar</t>
  </si>
  <si>
    <t>EMI_per_household.kgCO2.PL.Res.HH.Thermal.SH.Biomass.WH.LPG.Solar.LPG</t>
  </si>
  <si>
    <t>EMI_per_household.kgCO2.PL.Res.HH.Thermal.SH.Biomass.WH.LPG.Solar.Solar</t>
  </si>
  <si>
    <t>EMI_per_household.kgCO2.PL.Res.HH.Thermal.SH.Biomass.WH.Elc.NoSolar.Elec</t>
  </si>
  <si>
    <t>EMI_per_household.kgCO2.PL.Res.HH.Thermal.SH.Biomass.WH.Elc.Solar</t>
  </si>
  <si>
    <t>EMI_per_household.kgCO2.PL.Res.HH.Thermal.SH.Biomass.WH.Elc.Solar.Elec</t>
  </si>
  <si>
    <t>EMI_per_household.kgCO2.PL.Res.HH.Thermal.SH.Biomass.WH.Elc.Solar.Solar</t>
  </si>
  <si>
    <t>EMI_per_household.kgCO2.PL.Res.HH.Thermal.SH.Biomass.CO</t>
  </si>
  <si>
    <t>EMI_per_household.kgCO2.PL.Res.HH.Thermal.SH.Biomass.CO.Biomass.Biomass</t>
  </si>
  <si>
    <t>EMI_per_household.kgCO2.PL.Res.HH.Thermal.SH.Biomass.CO.LPG.LPG</t>
  </si>
  <si>
    <t>EMI_per_household.kgCO2.PL.Res.HH.Thermal.SH.Biomass.CO.Elc.Elec</t>
  </si>
  <si>
    <t>EMI_per_household.kgCO2.PL.Res.HH.Thermal.SH.Geo</t>
  </si>
  <si>
    <t>EMI_per_household.kgCO2.PL.Res.HH.Thermal.SH.Geo.SH</t>
  </si>
  <si>
    <t>EMI_per_household.kgCO2.PL.Res.HH.Thermal.SH.Geo.SH.Geo</t>
  </si>
  <si>
    <t>EMI_per_household.kgCO2.PL.Res.HH.Thermal.SH.Geo.SH.Elec</t>
  </si>
  <si>
    <t>EMI_per_household.kgCO2.PL.Res.HH.Thermal.SH.Geo.SC</t>
  </si>
  <si>
    <t>EMI_per_household.kgCO2.PL.Res.HH.Thermal.SH.Geo.SC.AC.Elec</t>
  </si>
  <si>
    <t>EMI_per_household.kgCO2.PL.Res.HH.Thermal.SH.Geo.WH</t>
  </si>
  <si>
    <t>EMI_per_household.kgCO2.PL.Res.HH.Thermal.SH.Geo.WH.Geo.NoSolar.Geo</t>
  </si>
  <si>
    <t>EMI_per_household.kgCO2.PL.Res.HH.Thermal.SH.Geo.WH.Geo.Solar</t>
  </si>
  <si>
    <t>EMI_per_household.kgCO2.PL.Res.HH.Thermal.SH.Geo.WH.Geo.Solar.Geo</t>
  </si>
  <si>
    <t>EMI_per_household.kgCO2.PL.Res.HH.Thermal.SH.Geo.WH.Geo.Solar.Solar</t>
  </si>
  <si>
    <t>EMI_per_household.kgCO2.PL.Res.HH.Thermal.SH.Geo.WH.Elc.NoSolar.Elec</t>
  </si>
  <si>
    <t>EMI_per_household.kgCO2.PL.Res.HH.Thermal.SH.Geo.WH.Elc.Solar</t>
  </si>
  <si>
    <t>EMI_per_household.kgCO2.PL.Res.HH.Thermal.SH.Geo.WH.Elc.Solar.Elec</t>
  </si>
  <si>
    <t>EMI_per_household.kgCO2.PL.Res.HH.Thermal.SH.Geo.WH.Elc.Solar.Solar</t>
  </si>
  <si>
    <t>EMI_per_household.kgCO2.PL.Res.HH.Thermal.SH.Geo.CO</t>
  </si>
  <si>
    <t>EMI_per_household.kgCO2.PL.Res.HH.Thermal.SH.Geo.CO.LPG.LPG</t>
  </si>
  <si>
    <t>EMI_per_household.kgCO2.PL.Res.HH.Thermal.SH.Geo.CO.Elc.Elec</t>
  </si>
  <si>
    <t>EMI_per_household.kgCO2.PL.Res.HH.Thermal.SH.DistrHeat</t>
  </si>
  <si>
    <t>EMI_per_household.kgCO2.PL.Res.HH.Thermal.SH.DistrHeat.SH</t>
  </si>
  <si>
    <t>EMI_per_household.kgCO2.PL.Res.HH.Thermal.SH.DistrHeat.SH.Steam_Distr</t>
  </si>
  <si>
    <t>EMI_per_household.kgCO2.PL.Res.HH.Thermal.SH.DistrHeat.SH.Elec</t>
  </si>
  <si>
    <t>EMI_per_household.kgCO2.PL.Res.HH.Thermal.SH.DistrHeat.SC</t>
  </si>
  <si>
    <t>EMI_per_household.kgCO2.PL.Res.HH.Thermal.SH.DistrHeat.SC.AC.Elec</t>
  </si>
  <si>
    <t>EMI_per_household.kgCO2.PL.Res.HH.Thermal.SH.DistrHeat.WH</t>
  </si>
  <si>
    <t>EMI_per_household.kgCO2.PL.Res.HH.Thermal.SH.DistrHeat.WH.DistrHeat.NoSolar.Steam_Distr</t>
  </si>
  <si>
    <t>EMI_per_household.kgCO2.PL.Res.HH.Thermal.SH.DistrHeat.WH.DistrHeat.Solar</t>
  </si>
  <si>
    <t>EMI_per_household.kgCO2.PL.Res.HH.Thermal.SH.DistrHeat.WH.DistrHeat.Solar.Steam_Distr</t>
  </si>
  <si>
    <t>EMI_per_household.kgCO2.PL.Res.HH.Thermal.SH.DistrHeat.WH.DistrHeat.Solar.Solar</t>
  </si>
  <si>
    <t>EMI_per_household.kgCO2.PL.Res.HH.Thermal.SH.DistrHeat.WH.Elc.NoSolar.Elec</t>
  </si>
  <si>
    <t>EMI_per_household.kgCO2.PL.Res.HH.Thermal.SH.DistrHeat.WH.Elc.Solar</t>
  </si>
  <si>
    <t>EMI_per_household.kgCO2.PL.Res.HH.Thermal.SH.DistrHeat.WH.Elc.Solar.Elec</t>
  </si>
  <si>
    <t>EMI_per_household.kgCO2.PL.Res.HH.Thermal.SH.DistrHeat.WH.Elc.Solar.Solar</t>
  </si>
  <si>
    <t>EMI_per_household.kgCO2.PL.Res.HH.Thermal.SH.DistrHeat.CO</t>
  </si>
  <si>
    <t>EMI_per_household.kgCO2.PL.Res.HH.Thermal.SH.DistrHeat.CO.LPG.LPG</t>
  </si>
  <si>
    <t>EMI_per_household.kgCO2.PL.Res.HH.Thermal.SH.DistrHeat.CO.Elc.Elec</t>
  </si>
  <si>
    <t>EMI_per_household.kgCO2.PL.Res.HH.Thermal.SH.AdvElc</t>
  </si>
  <si>
    <t>EMI_per_household.kgCO2.PL.Res.HH.Thermal.SH.AdvElc.SH</t>
  </si>
  <si>
    <t>EMI_per_household.kgCO2.PL.Res.HH.Thermal.SH.AdvElc.SH.Elec</t>
  </si>
  <si>
    <t>EMI_per_household.kgCO2.PL.Res.HH.Thermal.SH.AdvElc.SC</t>
  </si>
  <si>
    <t>EMI_per_household.kgCO2.PL.Res.HH.Thermal.SH.AdvElc.SC.AC.Elec</t>
  </si>
  <si>
    <t>EMI_per_household.kgCO2.PL.Res.HH.Thermal.SH.AdvElc.WH</t>
  </si>
  <si>
    <t>EMI_per_household.kgCO2.PL.Res.HH.Thermal.SH.AdvElc.WH.LPG.NoSolar.LPG</t>
  </si>
  <si>
    <t>EMI_per_household.kgCO2.PL.Res.HH.Thermal.SH.AdvElc.WH.LPG.Solar</t>
  </si>
  <si>
    <t>EMI_per_household.kgCO2.PL.Res.HH.Thermal.SH.AdvElc.WH.LPG.Solar.LPG</t>
  </si>
  <si>
    <t>EMI_per_household.kgCO2.PL.Res.HH.Thermal.SH.AdvElc.WH.LPG.Solar.Solar</t>
  </si>
  <si>
    <t>EMI_per_household.kgCO2.PL.Res.HH.Thermal.SH.AdvElc.WH.Elc.NoSolar.Elec</t>
  </si>
  <si>
    <t>EMI_per_household.kgCO2.PL.Res.HH.Thermal.SH.AdvElc.WH.Elc.Solar</t>
  </si>
  <si>
    <t>EMI_per_household.kgCO2.PL.Res.HH.Thermal.SH.AdvElc.WH.Elc.Solar.Elec</t>
  </si>
  <si>
    <t>EMI_per_household.kgCO2.PL.Res.HH.Thermal.SH.AdvElc.WH.Elc.Solar.Solar</t>
  </si>
  <si>
    <t>EMI_per_household.kgCO2.PL.Res.HH.Thermal.SH.AdvElc.CO</t>
  </si>
  <si>
    <t>EMI_per_household.kgCO2.PL.Res.HH.Thermal.SH.AdvElc.CO.LPG.LPG</t>
  </si>
  <si>
    <t>EMI_per_household.kgCO2.PL.Res.HH.Thermal.SH.AdvElc.CO.Elc.Elec</t>
  </si>
  <si>
    <t>EMI_per_household.kgCO2.PL.Res.HH.Thermal.SH.ConvElc</t>
  </si>
  <si>
    <t>EMI_per_household.kgCO2.PL.Res.HH.Thermal.SH.ConvElc.SH</t>
  </si>
  <si>
    <t>EMI_per_household.kgCO2.PL.Res.HH.Thermal.SH.ConvElc.SH.Elec</t>
  </si>
  <si>
    <t>EMI_per_household.kgCO2.PL.Res.HH.Thermal.SH.ConvElc.SC</t>
  </si>
  <si>
    <t>EMI_per_household.kgCO2.PL.Res.HH.Thermal.SH.ConvElc.SC.AC.Elec</t>
  </si>
  <si>
    <t>EMI_per_household.kgCO2.PL.Res.HH.Thermal.SH.ConvElc.WH</t>
  </si>
  <si>
    <t>EMI_per_household.kgCO2.PL.Res.HH.Thermal.SH.ConvElc.WH.LPG.NoSolar.LPG</t>
  </si>
  <si>
    <t>EMI_per_household.kgCO2.PL.Res.HH.Thermal.SH.ConvElc.WH.LPG.Solar</t>
  </si>
  <si>
    <t>EMI_per_household.kgCO2.PL.Res.HH.Thermal.SH.ConvElc.WH.LPG.Solar.LPG</t>
  </si>
  <si>
    <t>EMI_per_household.kgCO2.PL.Res.HH.Thermal.SH.ConvElc.WH.LPG.Solar.Solar</t>
  </si>
  <si>
    <t>EMI_per_household.kgCO2.PL.Res.HH.Thermal.SH.ConvElc.WH.Elc.NoSolar.Elec</t>
  </si>
  <si>
    <t>EMI_per_household.kgCO2.PL.Res.HH.Thermal.SH.ConvElc.WH.Elc.Solar</t>
  </si>
  <si>
    <t>EMI_per_household.kgCO2.PL.Res.HH.Thermal.SH.ConvElc.WH.Elc.Solar.Elec</t>
  </si>
  <si>
    <t>EMI_per_household.kgCO2.PL.Res.HH.Thermal.SH.ConvElc.WH.Elc.Solar.Solar</t>
  </si>
  <si>
    <t>EMI_per_household.kgCO2.PL.Res.HH.Thermal.SH.ConvElc.CO</t>
  </si>
  <si>
    <t>EMI_per_household.kgCO2.PL.Res.HH.Thermal.SH.ConvElc.CO.LPG.LPG</t>
  </si>
  <si>
    <t>EMI_per_household.kgCO2.PL.Res.HH.Thermal.SH.ConvElc.CO.Elc.Elec</t>
  </si>
  <si>
    <t>PL - Final energy consumption per surface area (detailed structure)</t>
  </si>
  <si>
    <t>FEC_per_sqm.kWh.PL.Res.HH.Thermal.SH.Solids</t>
  </si>
  <si>
    <t>FEC_per_sqm.kWh.PL.Res.HH.Thermal.SH.Solids.SH</t>
  </si>
  <si>
    <t>FEC_per_sqm.kWh.PL.Res.HH.Thermal.SH.Solids.SH.Solids</t>
  </si>
  <si>
    <t>FEC_per_sqm.kWh.PL.Res.HH.Thermal.SH.Solids.SH.Elec</t>
  </si>
  <si>
    <t>FEC_per_sqm.kWh.PL.Res.HH.Thermal.SH.Solids.SC</t>
  </si>
  <si>
    <t>FEC_per_sqm.kWh.PL.Res.HH.Thermal.SH.Solids.SC.AC.Elec</t>
  </si>
  <si>
    <t>FEC_per_sqm.kWh.PL.Res.HH.Thermal.SH.Solids.WH</t>
  </si>
  <si>
    <t>FEC_per_sqm.kWh.PL.Res.HH.Thermal.SH.Solids.WH.Solids.NoSolar.Solids</t>
  </si>
  <si>
    <t>FEC_per_sqm.kWh.PL.Res.HH.Thermal.SH.Solids.WH.LPG.NoSolar.LPG</t>
  </si>
  <si>
    <t>FEC_per_sqm.kWh.PL.Res.HH.Thermal.SH.Solids.WH.LPG.Solar</t>
  </si>
  <si>
    <t>FEC_per_sqm.kWh.PL.Res.HH.Thermal.SH.Solids.WH.LPG.Solar.LPG</t>
  </si>
  <si>
    <t>FEC_per_sqm.kWh.PL.Res.HH.Thermal.SH.Solids.WH.LPG.Solar.Solar</t>
  </si>
  <si>
    <t>FEC_per_sqm.kWh.PL.Res.HH.Thermal.SH.Solids.WH.Elc.NoSolar.Elec</t>
  </si>
  <si>
    <t>FEC_per_sqm.kWh.PL.Res.HH.Thermal.SH.Solids.WH.Elc.Solar</t>
  </si>
  <si>
    <t>FEC_per_sqm.kWh.PL.Res.HH.Thermal.SH.Solids.WH.Elc.Solar.Elec</t>
  </si>
  <si>
    <t>FEC_per_sqm.kWh.PL.Res.HH.Thermal.SH.Solids.WH.Elc.Solar.Solar</t>
  </si>
  <si>
    <t>FEC_per_sqm.kWh.PL.Res.HH.Thermal.SH.Solids.CO</t>
  </si>
  <si>
    <t>FEC_per_sqm.kWh.PL.Res.HH.Thermal.SH.Solids.CO.Solids.Solids</t>
  </si>
  <si>
    <t>FEC_per_sqm.kWh.PL.Res.HH.Thermal.SH.Solids.CO.LPG.LPG</t>
  </si>
  <si>
    <t>FEC_per_sqm.kWh.PL.Res.HH.Thermal.SH.Solids.CO.Elc.Elec</t>
  </si>
  <si>
    <t>FEC_per_sqm.kWh.PL.Res.HH.Thermal.SH.LPG</t>
  </si>
  <si>
    <t>FEC_per_sqm.kWh.PL.Res.HH.Thermal.SH.LPG.SH</t>
  </si>
  <si>
    <t>FEC_per_sqm.kWh.PL.Res.HH.Thermal.SH.LPG.SH.LPG</t>
  </si>
  <si>
    <t>FEC_per_sqm.kWh.PL.Res.HH.Thermal.SH.LPG.SH.Elec</t>
  </si>
  <si>
    <t>FEC_per_sqm.kWh.PL.Res.HH.Thermal.SH.LPG.SC</t>
  </si>
  <si>
    <t>FEC_per_sqm.kWh.PL.Res.HH.Thermal.SH.LPG.SC.AC.Elec</t>
  </si>
  <si>
    <t>FEC_per_sqm.kWh.PL.Res.HH.Thermal.SH.LPG.WH</t>
  </si>
  <si>
    <t>FEC_per_sqm.kWh.PL.Res.HH.Thermal.SH.LPG.WH.LPG.NoSolar.LPG</t>
  </si>
  <si>
    <t>FEC_per_sqm.kWh.PL.Res.HH.Thermal.SH.LPG.WH.LPG.Solar</t>
  </si>
  <si>
    <t>FEC_per_sqm.kWh.PL.Res.HH.Thermal.SH.LPG.WH.LPG.Solar.LPG</t>
  </si>
  <si>
    <t>FEC_per_sqm.kWh.PL.Res.HH.Thermal.SH.LPG.WH.LPG.Solar.Solar</t>
  </si>
  <si>
    <t>FEC_per_sqm.kWh.PL.Res.HH.Thermal.SH.LPG.WH.Elc.NoSolar.Elec</t>
  </si>
  <si>
    <t>FEC_per_sqm.kWh.PL.Res.HH.Thermal.SH.LPG.WH.Elc.Solar</t>
  </si>
  <si>
    <t>FEC_per_sqm.kWh.PL.Res.HH.Thermal.SH.LPG.WH.Elc.Solar.Elec</t>
  </si>
  <si>
    <t>FEC_per_sqm.kWh.PL.Res.HH.Thermal.SH.LPG.WH.Elc.Solar.Solar</t>
  </si>
  <si>
    <t>FEC_per_sqm.kWh.PL.Res.HH.Thermal.SH.LPG.CO</t>
  </si>
  <si>
    <t>FEC_per_sqm.kWh.PL.Res.HH.Thermal.SH.LPG.CO.LPG.LPG</t>
  </si>
  <si>
    <t>FEC_per_sqm.kWh.PL.Res.HH.Thermal.SH.LPG.CO.Elc.Elec</t>
  </si>
  <si>
    <t>FEC_per_sqm.kWh.PL.Res.HH.Thermal.SH.Oil</t>
  </si>
  <si>
    <t>FEC_per_sqm.kWh.PL.Res.HH.Thermal.SH.Oil.SH</t>
  </si>
  <si>
    <t>FEC_per_sqm.kWh.PL.Res.HH.Thermal.SH.Oil.SH.Oil</t>
  </si>
  <si>
    <t>FEC_per_sqm.kWh.PL.Res.HH.Thermal.SH.Oil.SH.Elec</t>
  </si>
  <si>
    <t>FEC_per_sqm.kWh.PL.Res.HH.Thermal.SH.Oil.SC</t>
  </si>
  <si>
    <t>FEC_per_sqm.kWh.PL.Res.HH.Thermal.SH.Oil.SC.AC.Elec</t>
  </si>
  <si>
    <t>FEC_per_sqm.kWh.PL.Res.HH.Thermal.SH.Oil.WH</t>
  </si>
  <si>
    <t>FEC_per_sqm.kWh.PL.Res.HH.Thermal.SH.Oil.WH.Oil.NoSolar.Oil</t>
  </si>
  <si>
    <t>FEC_per_sqm.kWh.PL.Res.HH.Thermal.SH.Oil.WH.Oil.Solar</t>
  </si>
  <si>
    <t>FEC_per_sqm.kWh.PL.Res.HH.Thermal.SH.Oil.WH.Oil.Solar.Oil</t>
  </si>
  <si>
    <t>FEC_per_sqm.kWh.PL.Res.HH.Thermal.SH.Oil.WH.Oil.Solar.Solar</t>
  </si>
  <si>
    <t>FEC_per_sqm.kWh.PL.Res.HH.Thermal.SH.Oil.WH.Elc.NoSolar.Elec</t>
  </si>
  <si>
    <t>FEC_per_sqm.kWh.PL.Res.HH.Thermal.SH.Oil.WH.Elc.Solar</t>
  </si>
  <si>
    <t>FEC_per_sqm.kWh.PL.Res.HH.Thermal.SH.Oil.WH.Elc.Solar.Elec</t>
  </si>
  <si>
    <t>FEC_per_sqm.kWh.PL.Res.HH.Thermal.SH.Oil.WH.Elc.Solar.Solar</t>
  </si>
  <si>
    <t>FEC_per_sqm.kWh.PL.Res.HH.Thermal.SH.Oil.CO</t>
  </si>
  <si>
    <t>FEC_per_sqm.kWh.PL.Res.HH.Thermal.SH.Oil.CO.LPG.LPG</t>
  </si>
  <si>
    <t>FEC_per_sqm.kWh.PL.Res.HH.Thermal.SH.Oil.CO.Elc.Elec</t>
  </si>
  <si>
    <t>FEC_per_sqm.kWh.PL.Res.HH.Thermal.SH.Gas</t>
  </si>
  <si>
    <t>FEC_per_sqm.kWh.PL.Res.HH.Thermal.SH.Gas.SH</t>
  </si>
  <si>
    <t>FEC_per_sqm.kWh.PL.Res.HH.Thermal.SH.Gas.SH.Gas</t>
  </si>
  <si>
    <t>FEC_per_sqm.kWh.PL.Res.HH.Thermal.SH.Gas.SH.Elec</t>
  </si>
  <si>
    <t>FEC_per_sqm.kWh.PL.Res.HH.Thermal.SH.Gas.SC</t>
  </si>
  <si>
    <t>FEC_per_sqm.kWh.PL.Res.HH.Thermal.SH.Gas.SC.AC.Elec</t>
  </si>
  <si>
    <t>FEC_per_sqm.kWh.PL.Res.HH.Thermal.SH.Gas.WH</t>
  </si>
  <si>
    <t>FEC_per_sqm.kWh.PL.Res.HH.Thermal.SH.Gas.WH.Gas.NoSolar.Gas</t>
  </si>
  <si>
    <t>FEC_per_sqm.kWh.PL.Res.HH.Thermal.SH.Gas.WH.Gas.Solar</t>
  </si>
  <si>
    <t>FEC_per_sqm.kWh.PL.Res.HH.Thermal.SH.Gas.WH.Gas.Solar.Gas</t>
  </si>
  <si>
    <t>FEC_per_sqm.kWh.PL.Res.HH.Thermal.SH.Gas.WH.Gas.Solar.Solar</t>
  </si>
  <si>
    <t>FEC_per_sqm.kWh.PL.Res.HH.Thermal.SH.Gas.WH.Elc.NoSolar.Elec</t>
  </si>
  <si>
    <t>FEC_per_sqm.kWh.PL.Res.HH.Thermal.SH.Gas.WH.Elc.Solar</t>
  </si>
  <si>
    <t>FEC_per_sqm.kWh.PL.Res.HH.Thermal.SH.Gas.WH.Elc.Solar.Elec</t>
  </si>
  <si>
    <t>FEC_per_sqm.kWh.PL.Res.HH.Thermal.SH.Gas.WH.Elc.Solar.Solar</t>
  </si>
  <si>
    <t>FEC_per_sqm.kWh.PL.Res.HH.Thermal.SH.Gas.CO</t>
  </si>
  <si>
    <t>FEC_per_sqm.kWh.PL.Res.HH.Thermal.SH.Gas.CO.Gas.Gas</t>
  </si>
  <si>
    <t>FEC_per_sqm.kWh.PL.Res.HH.Thermal.SH.Gas.CO.Elc.Elec</t>
  </si>
  <si>
    <t>FEC_per_sqm.kWh.PL.Res.HH.Thermal.SH.Biomass</t>
  </si>
  <si>
    <t>FEC_per_sqm.kWh.PL.Res.HH.Thermal.SH.Biomass.SH</t>
  </si>
  <si>
    <t>FEC_per_sqm.kWh.PL.Res.HH.Thermal.SH.Biomass.SH.Biomass</t>
  </si>
  <si>
    <t>FEC_per_sqm.kWh.PL.Res.HH.Thermal.SH.Biomass.SH.Elec</t>
  </si>
  <si>
    <t>FEC_per_sqm.kWh.PL.Res.HH.Thermal.SH.Biomass.SC</t>
  </si>
  <si>
    <t>FEC_per_sqm.kWh.PL.Res.HH.Thermal.SH.Biomass.SC.AC.Elec</t>
  </si>
  <si>
    <t>FEC_per_sqm.kWh.PL.Res.HH.Thermal.SH.Biomass.WH</t>
  </si>
  <si>
    <t>FEC_per_sqm.kWh.PL.Res.HH.Thermal.SH.Biomass.WH.Biomass.NoSolar.Biomass</t>
  </si>
  <si>
    <t>FEC_per_sqm.kWh.PL.Res.HH.Thermal.SH.Biomass.WH.Biomass.Solar</t>
  </si>
  <si>
    <t>FEC_per_sqm.kWh.PL.Res.HH.Thermal.SH.Biomass.WH.Biomass.Solar.Biomass</t>
  </si>
  <si>
    <t>FEC_per_sqm.kWh.PL.Res.HH.Thermal.SH.Biomass.WH.Biomass.Solar.Solar</t>
  </si>
  <si>
    <t>FEC_per_sqm.kWh.PL.Res.HH.Thermal.SH.Biomass.WH.LPG.NoSolar.LPG</t>
  </si>
  <si>
    <t>FEC_per_sqm.kWh.PL.Res.HH.Thermal.SH.Biomass.WH.LPG.Solar</t>
  </si>
  <si>
    <t>FEC_per_sqm.kWh.PL.Res.HH.Thermal.SH.Biomass.WH.LPG.Solar.LPG</t>
  </si>
  <si>
    <t>FEC_per_sqm.kWh.PL.Res.HH.Thermal.SH.Biomass.WH.LPG.Solar.Solar</t>
  </si>
  <si>
    <t>FEC_per_sqm.kWh.PL.Res.HH.Thermal.SH.Biomass.WH.Elc.NoSolar.Elec</t>
  </si>
  <si>
    <t>FEC_per_sqm.kWh.PL.Res.HH.Thermal.SH.Biomass.WH.Elc.Solar</t>
  </si>
  <si>
    <t>FEC_per_sqm.kWh.PL.Res.HH.Thermal.SH.Biomass.WH.Elc.Solar.Elec</t>
  </si>
  <si>
    <t>FEC_per_sqm.kWh.PL.Res.HH.Thermal.SH.Biomass.WH.Elc.Solar.Solar</t>
  </si>
  <si>
    <t>FEC_per_sqm.kWh.PL.Res.HH.Thermal.SH.Biomass.CO</t>
  </si>
  <si>
    <t>FEC_per_sqm.kWh.PL.Res.HH.Thermal.SH.Biomass.CO.Biomass.Biomass</t>
  </si>
  <si>
    <t>FEC_per_sqm.kWh.PL.Res.HH.Thermal.SH.Biomass.CO.LPG.LPG</t>
  </si>
  <si>
    <t>FEC_per_sqm.kWh.PL.Res.HH.Thermal.SH.Biomass.CO.Elc.Elec</t>
  </si>
  <si>
    <t>FEC_per_sqm.kWh.PL.Res.HH.Thermal.SH.Geo</t>
  </si>
  <si>
    <t>FEC_per_sqm.kWh.PL.Res.HH.Thermal.SH.Geo.SH</t>
  </si>
  <si>
    <t>FEC_per_sqm.kWh.PL.Res.HH.Thermal.SH.Geo.SH.Geo</t>
  </si>
  <si>
    <t>FEC_per_sqm.kWh.PL.Res.HH.Thermal.SH.Geo.SH.Elec</t>
  </si>
  <si>
    <t>FEC_per_sqm.kWh.PL.Res.HH.Thermal.SH.Geo.SC</t>
  </si>
  <si>
    <t>FEC_per_sqm.kWh.PL.Res.HH.Thermal.SH.Geo.SC.AC.Elec</t>
  </si>
  <si>
    <t>FEC_per_sqm.kWh.PL.Res.HH.Thermal.SH.Geo.WH</t>
  </si>
  <si>
    <t>FEC_per_sqm.kWh.PL.Res.HH.Thermal.SH.Geo.WH.Geo.NoSolar.Geo</t>
  </si>
  <si>
    <t>FEC_per_sqm.kWh.PL.Res.HH.Thermal.SH.Geo.WH.Geo.Solar</t>
  </si>
  <si>
    <t>FEC_per_sqm.kWh.PL.Res.HH.Thermal.SH.Geo.WH.Geo.Solar.Geo</t>
  </si>
  <si>
    <t>FEC_per_sqm.kWh.PL.Res.HH.Thermal.SH.Geo.WH.Geo.Solar.Solar</t>
  </si>
  <si>
    <t>FEC_per_sqm.kWh.PL.Res.HH.Thermal.SH.Geo.WH.Elc.NoSolar.Elec</t>
  </si>
  <si>
    <t>FEC_per_sqm.kWh.PL.Res.HH.Thermal.SH.Geo.WH.Elc.Solar</t>
  </si>
  <si>
    <t>FEC_per_sqm.kWh.PL.Res.HH.Thermal.SH.Geo.WH.Elc.Solar.Elec</t>
  </si>
  <si>
    <t>FEC_per_sqm.kWh.PL.Res.HH.Thermal.SH.Geo.WH.Elc.Solar.Solar</t>
  </si>
  <si>
    <t>FEC_per_sqm.kWh.PL.Res.HH.Thermal.SH.Geo.CO</t>
  </si>
  <si>
    <t>FEC_per_sqm.kWh.PL.Res.HH.Thermal.SH.Geo.CO.LPG.LPG</t>
  </si>
  <si>
    <t>FEC_per_sqm.kWh.PL.Res.HH.Thermal.SH.Geo.CO.Elc.Elec</t>
  </si>
  <si>
    <t>FEC_per_sqm.kWh.PL.Res.HH.Thermal.SH.DistrHeat</t>
  </si>
  <si>
    <t>FEC_per_sqm.kWh.PL.Res.HH.Thermal.SH.DistrHeat.SH</t>
  </si>
  <si>
    <t>FEC_per_sqm.kWh.PL.Res.HH.Thermal.SH.DistrHeat.SH.Steam_Distr</t>
  </si>
  <si>
    <t>FEC_per_sqm.kWh.PL.Res.HH.Thermal.SH.DistrHeat.SH.Elec</t>
  </si>
  <si>
    <t>FEC_per_sqm.kWh.PL.Res.HH.Thermal.SH.DistrHeat.SC</t>
  </si>
  <si>
    <t>FEC_per_sqm.kWh.PL.Res.HH.Thermal.SH.DistrHeat.SC.AC.Elec</t>
  </si>
  <si>
    <t>FEC_per_sqm.kWh.PL.Res.HH.Thermal.SH.DistrHeat.WH</t>
  </si>
  <si>
    <t>FEC_per_sqm.kWh.PL.Res.HH.Thermal.SH.DistrHeat.WH.DistrHeat.NoSolar.Steam_Distr</t>
  </si>
  <si>
    <t>FEC_per_sqm.kWh.PL.Res.HH.Thermal.SH.DistrHeat.WH.DistrHeat.Solar</t>
  </si>
  <si>
    <t>FEC_per_sqm.kWh.PL.Res.HH.Thermal.SH.DistrHeat.WH.DistrHeat.Solar.Steam_Distr</t>
  </si>
  <si>
    <t>FEC_per_sqm.kWh.PL.Res.HH.Thermal.SH.DistrHeat.WH.DistrHeat.Solar.Solar</t>
  </si>
  <si>
    <t>FEC_per_sqm.kWh.PL.Res.HH.Thermal.SH.DistrHeat.WH.Elc.NoSolar.Elec</t>
  </si>
  <si>
    <t>FEC_per_sqm.kWh.PL.Res.HH.Thermal.SH.DistrHeat.WH.Elc.Solar</t>
  </si>
  <si>
    <t>FEC_per_sqm.kWh.PL.Res.HH.Thermal.SH.DistrHeat.WH.Elc.Solar.Elec</t>
  </si>
  <si>
    <t>FEC_per_sqm.kWh.PL.Res.HH.Thermal.SH.DistrHeat.WH.Elc.Solar.Solar</t>
  </si>
  <si>
    <t>FEC_per_sqm.kWh.PL.Res.HH.Thermal.SH.DistrHeat.CO</t>
  </si>
  <si>
    <t>FEC_per_sqm.kWh.PL.Res.HH.Thermal.SH.DistrHeat.CO.LPG.LPG</t>
  </si>
  <si>
    <t>FEC_per_sqm.kWh.PL.Res.HH.Thermal.SH.DistrHeat.CO.Elc.Elec</t>
  </si>
  <si>
    <t>FEC_per_sqm.kWh.PL.Res.HH.Thermal.SH.AdvElc</t>
  </si>
  <si>
    <t>FEC_per_sqm.kWh.PL.Res.HH.Thermal.SH.AdvElc.SH</t>
  </si>
  <si>
    <t>FEC_per_sqm.kWh.PL.Res.HH.Thermal.SH.AdvElc.SH.Elec</t>
  </si>
  <si>
    <t>FEC_per_sqm.kWh.PL.Res.HH.Thermal.SH.AdvElc.SC</t>
  </si>
  <si>
    <t>FEC_per_sqm.kWh.PL.Res.HH.Thermal.SH.AdvElc.SC.AC.Elec</t>
  </si>
  <si>
    <t>FEC_per_sqm.kWh.PL.Res.HH.Thermal.SH.AdvElc.WH</t>
  </si>
  <si>
    <t>FEC_per_sqm.kWh.PL.Res.HH.Thermal.SH.AdvElc.WH.LPG.NoSolar.LPG</t>
  </si>
  <si>
    <t>FEC_per_sqm.kWh.PL.Res.HH.Thermal.SH.AdvElc.WH.LPG.Solar</t>
  </si>
  <si>
    <t>FEC_per_sqm.kWh.PL.Res.HH.Thermal.SH.AdvElc.WH.LPG.Solar.LPG</t>
  </si>
  <si>
    <t>FEC_per_sqm.kWh.PL.Res.HH.Thermal.SH.AdvElc.WH.LPG.Solar.Solar</t>
  </si>
  <si>
    <t>FEC_per_sqm.kWh.PL.Res.HH.Thermal.SH.AdvElc.WH.Elc.NoSolar.Elec</t>
  </si>
  <si>
    <t>FEC_per_sqm.kWh.PL.Res.HH.Thermal.SH.AdvElc.WH.Elc.Solar</t>
  </si>
  <si>
    <t>FEC_per_sqm.kWh.PL.Res.HH.Thermal.SH.AdvElc.WH.Elc.Solar.Elec</t>
  </si>
  <si>
    <t>FEC_per_sqm.kWh.PL.Res.HH.Thermal.SH.AdvElc.WH.Elc.Solar.Solar</t>
  </si>
  <si>
    <t>FEC_per_sqm.kWh.PL.Res.HH.Thermal.SH.AdvElc.CO</t>
  </si>
  <si>
    <t>FEC_per_sqm.kWh.PL.Res.HH.Thermal.SH.AdvElc.CO.LPG.LPG</t>
  </si>
  <si>
    <t>FEC_per_sqm.kWh.PL.Res.HH.Thermal.SH.AdvElc.CO.Elc.Elec</t>
  </si>
  <si>
    <t>FEC_per_sqm.kWh.PL.Res.HH.Thermal.SH.ConvElc</t>
  </si>
  <si>
    <t>FEC_per_sqm.kWh.PL.Res.HH.Thermal.SH.ConvElc.SH</t>
  </si>
  <si>
    <t>FEC_per_sqm.kWh.PL.Res.HH.Thermal.SH.ConvElc.SH.Elec</t>
  </si>
  <si>
    <t>FEC_per_sqm.kWh.PL.Res.HH.Thermal.SH.ConvElc.SC</t>
  </si>
  <si>
    <t>FEC_per_sqm.kWh.PL.Res.HH.Thermal.SH.ConvElc.SC.AC.Elec</t>
  </si>
  <si>
    <t>FEC_per_sqm.kWh.PL.Res.HH.Thermal.SH.ConvElc.WH</t>
  </si>
  <si>
    <t>FEC_per_sqm.kWh.PL.Res.HH.Thermal.SH.ConvElc.WH.LPG.NoSolar.LPG</t>
  </si>
  <si>
    <t>FEC_per_sqm.kWh.PL.Res.HH.Thermal.SH.ConvElc.WH.LPG.Solar</t>
  </si>
  <si>
    <t>FEC_per_sqm.kWh.PL.Res.HH.Thermal.SH.ConvElc.WH.LPG.Solar.LPG</t>
  </si>
  <si>
    <t>FEC_per_sqm.kWh.PL.Res.HH.Thermal.SH.ConvElc.WH.LPG.Solar.Solar</t>
  </si>
  <si>
    <t>FEC_per_sqm.kWh.PL.Res.HH.Thermal.SH.ConvElc.WH.Elc.NoSolar.Elec</t>
  </si>
  <si>
    <t>FEC_per_sqm.kWh.PL.Res.HH.Thermal.SH.ConvElc.WH.Elc.Solar</t>
  </si>
  <si>
    <t>FEC_per_sqm.kWh.PL.Res.HH.Thermal.SH.ConvElc.WH.Elc.Solar.Elec</t>
  </si>
  <si>
    <t>FEC_per_sqm.kWh.PL.Res.HH.Thermal.SH.ConvElc.WH.Elc.Solar.Solar</t>
  </si>
  <si>
    <t>FEC_per_sqm.kWh.PL.Res.HH.Thermal.SH.ConvElc.CO</t>
  </si>
  <si>
    <t>FEC_per_sqm.kWh.PL.Res.HH.Thermal.SH.ConvElc.CO.LPG.LPG</t>
  </si>
  <si>
    <t>FEC_per_sqm.kWh.PL.Res.HH.Thermal.SH.ConvElc.CO.Elc.Elec</t>
  </si>
  <si>
    <t>PL - Thermal energy service per surface area (detailed structure)</t>
  </si>
  <si>
    <t>TES_per_sqm.kWh.PL.Res.HH.Thermal.SH.Solids</t>
  </si>
  <si>
    <t>TES_per_sqm.kWh.PL.Res.HH.Thermal.SH.Solids.SH</t>
  </si>
  <si>
    <t>TES_per_sqm.kWh.PL.Res.HH.Thermal.SH.Solids.SH.Solids</t>
  </si>
  <si>
    <t>TES_per_sqm.kWh.PL.Res.HH.Thermal.SH.Solids.SH.Elec</t>
  </si>
  <si>
    <t>TES_per_sqm.kWh.PL.Res.HH.Thermal.SH.Solids.SC</t>
  </si>
  <si>
    <t>TES_per_sqm.kWh.PL.Res.HH.Thermal.SH.Solids.SC.AC.Elec</t>
  </si>
  <si>
    <t>TES_per_sqm.kWh.PL.Res.HH.Thermal.SH.Solids.WH</t>
  </si>
  <si>
    <t>TES_per_sqm.kWh.PL.Res.HH.Thermal.SH.Solids.WH.Solids.NoSolar.Solids</t>
  </si>
  <si>
    <t>TES_per_sqm.kWh.PL.Res.HH.Thermal.SH.Solids.WH.LPG.NoSolar.LPG</t>
  </si>
  <si>
    <t>TES_per_sqm.kWh.PL.Res.HH.Thermal.SH.Solids.WH.LPG.Solar</t>
  </si>
  <si>
    <t>TES_per_sqm.kWh.PL.Res.HH.Thermal.SH.Solids.WH.LPG.Solar.LPG</t>
  </si>
  <si>
    <t>TES_per_sqm.kWh.PL.Res.HH.Thermal.SH.Solids.WH.LPG.Solar.Solar</t>
  </si>
  <si>
    <t>TES_per_sqm.kWh.PL.Res.HH.Thermal.SH.Solids.WH.Elc.NoSolar.Elec</t>
  </si>
  <si>
    <t>TES_per_sqm.kWh.PL.Res.HH.Thermal.SH.Solids.WH.Elc.Solar</t>
  </si>
  <si>
    <t>TES_per_sqm.kWh.PL.Res.HH.Thermal.SH.Solids.WH.Elc.Solar.Elec</t>
  </si>
  <si>
    <t>TES_per_sqm.kWh.PL.Res.HH.Thermal.SH.Solids.WH.Elc.Solar.Solar</t>
  </si>
  <si>
    <t>TES_per_sqm.kWh.PL.Res.HH.Thermal.SH.Solids.CO</t>
  </si>
  <si>
    <t>TES_per_sqm.kWh.PL.Res.HH.Thermal.SH.Solids.CO.Solids.Solids</t>
  </si>
  <si>
    <t>TES_per_sqm.kWh.PL.Res.HH.Thermal.SH.Solids.CO.LPG.LPG</t>
  </si>
  <si>
    <t>TES_per_sqm.kWh.PL.Res.HH.Thermal.SH.Solids.CO.Elc.Elec</t>
  </si>
  <si>
    <t>TES_per_sqm.kWh.PL.Res.HH.Thermal.SH.LPG</t>
  </si>
  <si>
    <t>TES_per_sqm.kWh.PL.Res.HH.Thermal.SH.LPG.SH</t>
  </si>
  <si>
    <t>TES_per_sqm.kWh.PL.Res.HH.Thermal.SH.LPG.SH.LPG</t>
  </si>
  <si>
    <t>TES_per_sqm.kWh.PL.Res.HH.Thermal.SH.LPG.SH.Elec</t>
  </si>
  <si>
    <t>TES_per_sqm.kWh.PL.Res.HH.Thermal.SH.LPG.SC</t>
  </si>
  <si>
    <t>TES_per_sqm.kWh.PL.Res.HH.Thermal.SH.LPG.SC.AC.Elec</t>
  </si>
  <si>
    <t>TES_per_sqm.kWh.PL.Res.HH.Thermal.SH.LPG.WH</t>
  </si>
  <si>
    <t>TES_per_sqm.kWh.PL.Res.HH.Thermal.SH.LPG.WH.LPG.NoSolar.LPG</t>
  </si>
  <si>
    <t>TES_per_sqm.kWh.PL.Res.HH.Thermal.SH.LPG.WH.LPG.Solar</t>
  </si>
  <si>
    <t>TES_per_sqm.kWh.PL.Res.HH.Thermal.SH.LPG.WH.LPG.Solar.LPG</t>
  </si>
  <si>
    <t>TES_per_sqm.kWh.PL.Res.HH.Thermal.SH.LPG.WH.LPG.Solar.Solar</t>
  </si>
  <si>
    <t>TES_per_sqm.kWh.PL.Res.HH.Thermal.SH.LPG.WH.Elc.NoSolar.Elec</t>
  </si>
  <si>
    <t>TES_per_sqm.kWh.PL.Res.HH.Thermal.SH.LPG.WH.Elc.Solar</t>
  </si>
  <si>
    <t>TES_per_sqm.kWh.PL.Res.HH.Thermal.SH.LPG.WH.Elc.Solar.Elec</t>
  </si>
  <si>
    <t>TES_per_sqm.kWh.PL.Res.HH.Thermal.SH.LPG.WH.Elc.Solar.Solar</t>
  </si>
  <si>
    <t>TES_per_sqm.kWh.PL.Res.HH.Thermal.SH.LPG.CO</t>
  </si>
  <si>
    <t>TES_per_sqm.kWh.PL.Res.HH.Thermal.SH.LPG.CO.LPG.LPG</t>
  </si>
  <si>
    <t>TES_per_sqm.kWh.PL.Res.HH.Thermal.SH.LPG.CO.Elc.Elec</t>
  </si>
  <si>
    <t>TES_per_sqm.kWh.PL.Res.HH.Thermal.SH.Oil</t>
  </si>
  <si>
    <t>TES_per_sqm.kWh.PL.Res.HH.Thermal.SH.Oil.SH</t>
  </si>
  <si>
    <t>TES_per_sqm.kWh.PL.Res.HH.Thermal.SH.Oil.SH.Oil</t>
  </si>
  <si>
    <t>TES_per_sqm.kWh.PL.Res.HH.Thermal.SH.Oil.SH.Elec</t>
  </si>
  <si>
    <t>TES_per_sqm.kWh.PL.Res.HH.Thermal.SH.Oil.SC</t>
  </si>
  <si>
    <t>TES_per_sqm.kWh.PL.Res.HH.Thermal.SH.Oil.SC.AC.Elec</t>
  </si>
  <si>
    <t>TES_per_sqm.kWh.PL.Res.HH.Thermal.SH.Oil.WH</t>
  </si>
  <si>
    <t>TES_per_sqm.kWh.PL.Res.HH.Thermal.SH.Oil.WH.Oil.NoSolar.Oil</t>
  </si>
  <si>
    <t>TES_per_sqm.kWh.PL.Res.HH.Thermal.SH.Oil.WH.Oil.Solar</t>
  </si>
  <si>
    <t>TES_per_sqm.kWh.PL.Res.HH.Thermal.SH.Oil.WH.Oil.Solar.Oil</t>
  </si>
  <si>
    <t>TES_per_sqm.kWh.PL.Res.HH.Thermal.SH.Oil.WH.Oil.Solar.Solar</t>
  </si>
  <si>
    <t>TES_per_sqm.kWh.PL.Res.HH.Thermal.SH.Oil.WH.Elc.NoSolar.Elec</t>
  </si>
  <si>
    <t>TES_per_sqm.kWh.PL.Res.HH.Thermal.SH.Oil.WH.Elc.Solar</t>
  </si>
  <si>
    <t>TES_per_sqm.kWh.PL.Res.HH.Thermal.SH.Oil.WH.Elc.Solar.Elec</t>
  </si>
  <si>
    <t>TES_per_sqm.kWh.PL.Res.HH.Thermal.SH.Oil.WH.Elc.Solar.Solar</t>
  </si>
  <si>
    <t>TES_per_sqm.kWh.PL.Res.HH.Thermal.SH.Oil.CO</t>
  </si>
  <si>
    <t>TES_per_sqm.kWh.PL.Res.HH.Thermal.SH.Oil.CO.LPG.LPG</t>
  </si>
  <si>
    <t>TES_per_sqm.kWh.PL.Res.HH.Thermal.SH.Oil.CO.Elc.Elec</t>
  </si>
  <si>
    <t>TES_per_sqm.kWh.PL.Res.HH.Thermal.SH.Gas</t>
  </si>
  <si>
    <t>TES_per_sqm.kWh.PL.Res.HH.Thermal.SH.Gas.SH</t>
  </si>
  <si>
    <t>TES_per_sqm.kWh.PL.Res.HH.Thermal.SH.Gas.SH.Gas</t>
  </si>
  <si>
    <t>TES_per_sqm.kWh.PL.Res.HH.Thermal.SH.Gas.SH.Elec</t>
  </si>
  <si>
    <t>TES_per_sqm.kWh.PL.Res.HH.Thermal.SH.Gas.SC</t>
  </si>
  <si>
    <t>TES_per_sqm.kWh.PL.Res.HH.Thermal.SH.Gas.SC.AC.Elec</t>
  </si>
  <si>
    <t>TES_per_sqm.kWh.PL.Res.HH.Thermal.SH.Gas.WH</t>
  </si>
  <si>
    <t>TES_per_sqm.kWh.PL.Res.HH.Thermal.SH.Gas.WH.Gas.NoSolar.Gas</t>
  </si>
  <si>
    <t>TES_per_sqm.kWh.PL.Res.HH.Thermal.SH.Gas.WH.Gas.Solar</t>
  </si>
  <si>
    <t>TES_per_sqm.kWh.PL.Res.HH.Thermal.SH.Gas.WH.Gas.Solar.Gas</t>
  </si>
  <si>
    <t>TES_per_sqm.kWh.PL.Res.HH.Thermal.SH.Gas.WH.Gas.Solar.Solar</t>
  </si>
  <si>
    <t>TES_per_sqm.kWh.PL.Res.HH.Thermal.SH.Gas.WH.Elc.NoSolar.Elec</t>
  </si>
  <si>
    <t>TES_per_sqm.kWh.PL.Res.HH.Thermal.SH.Gas.WH.Elc.Solar</t>
  </si>
  <si>
    <t>TES_per_sqm.kWh.PL.Res.HH.Thermal.SH.Gas.WH.Elc.Solar.Elec</t>
  </si>
  <si>
    <t>TES_per_sqm.kWh.PL.Res.HH.Thermal.SH.Gas.WH.Elc.Solar.Solar</t>
  </si>
  <si>
    <t>TES_per_sqm.kWh.PL.Res.HH.Thermal.SH.Gas.CO</t>
  </si>
  <si>
    <t>TES_per_sqm.kWh.PL.Res.HH.Thermal.SH.Gas.CO.Gas.Gas</t>
  </si>
  <si>
    <t>TES_per_sqm.kWh.PL.Res.HH.Thermal.SH.Gas.CO.Elc.Elec</t>
  </si>
  <si>
    <t>TES_per_sqm.kWh.PL.Res.HH.Thermal.SH.Biomass</t>
  </si>
  <si>
    <t>TES_per_sqm.kWh.PL.Res.HH.Thermal.SH.Biomass.SH</t>
  </si>
  <si>
    <t>TES_per_sqm.kWh.PL.Res.HH.Thermal.SH.Biomass.SH.Biomass</t>
  </si>
  <si>
    <t>TES_per_sqm.kWh.PL.Res.HH.Thermal.SH.Biomass.SH.Elec</t>
  </si>
  <si>
    <t>TES_per_sqm.kWh.PL.Res.HH.Thermal.SH.Biomass.SC</t>
  </si>
  <si>
    <t>TES_per_sqm.kWh.PL.Res.HH.Thermal.SH.Biomass.SC.AC.Elec</t>
  </si>
  <si>
    <t>TES_per_sqm.kWh.PL.Res.HH.Thermal.SH.Biomass.WH</t>
  </si>
  <si>
    <t>TES_per_sqm.kWh.PL.Res.HH.Thermal.SH.Biomass.WH.Biomass.NoSolar.Biomass</t>
  </si>
  <si>
    <t>TES_per_sqm.kWh.PL.Res.HH.Thermal.SH.Biomass.WH.Biomass.Solar</t>
  </si>
  <si>
    <t>TES_per_sqm.kWh.PL.Res.HH.Thermal.SH.Biomass.WH.Biomass.Solar.Biomass</t>
  </si>
  <si>
    <t>TES_per_sqm.kWh.PL.Res.HH.Thermal.SH.Biomass.WH.Biomass.Solar.Solar</t>
  </si>
  <si>
    <t>TES_per_sqm.kWh.PL.Res.HH.Thermal.SH.Biomass.WH.LPG.NoSolar.LPG</t>
  </si>
  <si>
    <t>TES_per_sqm.kWh.PL.Res.HH.Thermal.SH.Biomass.WH.LPG.Solar</t>
  </si>
  <si>
    <t>TES_per_sqm.kWh.PL.Res.HH.Thermal.SH.Biomass.WH.LPG.Solar.LPG</t>
  </si>
  <si>
    <t>TES_per_sqm.kWh.PL.Res.HH.Thermal.SH.Biomass.WH.LPG.Solar.Solar</t>
  </si>
  <si>
    <t>TES_per_sqm.kWh.PL.Res.HH.Thermal.SH.Biomass.WH.Elc.NoSolar.Elec</t>
  </si>
  <si>
    <t>TES_per_sqm.kWh.PL.Res.HH.Thermal.SH.Biomass.WH.Elc.Solar</t>
  </si>
  <si>
    <t>TES_per_sqm.kWh.PL.Res.HH.Thermal.SH.Biomass.WH.Elc.Solar.Elec</t>
  </si>
  <si>
    <t>TES_per_sqm.kWh.PL.Res.HH.Thermal.SH.Biomass.WH.Elc.Solar.Solar</t>
  </si>
  <si>
    <t>TES_per_sqm.kWh.PL.Res.HH.Thermal.SH.Biomass.CO</t>
  </si>
  <si>
    <t>TES_per_sqm.kWh.PL.Res.HH.Thermal.SH.Biomass.CO.Biomass.Biomass</t>
  </si>
  <si>
    <t>TES_per_sqm.kWh.PL.Res.HH.Thermal.SH.Biomass.CO.LPG.LPG</t>
  </si>
  <si>
    <t>TES_per_sqm.kWh.PL.Res.HH.Thermal.SH.Biomass.CO.Elc.Elec</t>
  </si>
  <si>
    <t>TES_per_sqm.kWh.PL.Res.HH.Thermal.SH.Geo</t>
  </si>
  <si>
    <t>TES_per_sqm.kWh.PL.Res.HH.Thermal.SH.Geo.SH</t>
  </si>
  <si>
    <t>TES_per_sqm.kWh.PL.Res.HH.Thermal.SH.Geo.SH.Geo</t>
  </si>
  <si>
    <t>TES_per_sqm.kWh.PL.Res.HH.Thermal.SH.Geo.SH.Elec</t>
  </si>
  <si>
    <t>TES_per_sqm.kWh.PL.Res.HH.Thermal.SH.Geo.SC</t>
  </si>
  <si>
    <t>TES_per_sqm.kWh.PL.Res.HH.Thermal.SH.Geo.SC.AC.Elec</t>
  </si>
  <si>
    <t>TES_per_sqm.kWh.PL.Res.HH.Thermal.SH.Geo.WH</t>
  </si>
  <si>
    <t>TES_per_sqm.kWh.PL.Res.HH.Thermal.SH.Geo.WH.Geo.NoSolar.Geo</t>
  </si>
  <si>
    <t>TES_per_sqm.kWh.PL.Res.HH.Thermal.SH.Geo.WH.Geo.Solar</t>
  </si>
  <si>
    <t>TES_per_sqm.kWh.PL.Res.HH.Thermal.SH.Geo.WH.Geo.Solar.Geo</t>
  </si>
  <si>
    <t>TES_per_sqm.kWh.PL.Res.HH.Thermal.SH.Geo.WH.Geo.Solar.Solar</t>
  </si>
  <si>
    <t>TES_per_sqm.kWh.PL.Res.HH.Thermal.SH.Geo.WH.Elc.NoSolar.Elec</t>
  </si>
  <si>
    <t>TES_per_sqm.kWh.PL.Res.HH.Thermal.SH.Geo.WH.Elc.Solar</t>
  </si>
  <si>
    <t>TES_per_sqm.kWh.PL.Res.HH.Thermal.SH.Geo.WH.Elc.Solar.Elec</t>
  </si>
  <si>
    <t>TES_per_sqm.kWh.PL.Res.HH.Thermal.SH.Geo.WH.Elc.Solar.Solar</t>
  </si>
  <si>
    <t>TES_per_sqm.kWh.PL.Res.HH.Thermal.SH.Geo.CO</t>
  </si>
  <si>
    <t>TES_per_sqm.kWh.PL.Res.HH.Thermal.SH.Geo.CO.LPG.LPG</t>
  </si>
  <si>
    <t>TES_per_sqm.kWh.PL.Res.HH.Thermal.SH.Geo.CO.Elc.Elec</t>
  </si>
  <si>
    <t>TES_per_sqm.kWh.PL.Res.HH.Thermal.SH.DistrHeat</t>
  </si>
  <si>
    <t>TES_per_sqm.kWh.PL.Res.HH.Thermal.SH.DistrHeat.SH</t>
  </si>
  <si>
    <t>TES_per_sqm.kWh.PL.Res.HH.Thermal.SH.DistrHeat.SH.Steam_Distr</t>
  </si>
  <si>
    <t>TES_per_sqm.kWh.PL.Res.HH.Thermal.SH.DistrHeat.SH.Elec</t>
  </si>
  <si>
    <t>TES_per_sqm.kWh.PL.Res.HH.Thermal.SH.DistrHeat.SC</t>
  </si>
  <si>
    <t>TES_per_sqm.kWh.PL.Res.HH.Thermal.SH.DistrHeat.SC.AC.Elec</t>
  </si>
  <si>
    <t>TES_per_sqm.kWh.PL.Res.HH.Thermal.SH.DistrHeat.WH</t>
  </si>
  <si>
    <t>TES_per_sqm.kWh.PL.Res.HH.Thermal.SH.DistrHeat.WH.DistrHeat.NoSolar.Steam_Distr</t>
  </si>
  <si>
    <t>TES_per_sqm.kWh.PL.Res.HH.Thermal.SH.DistrHeat.WH.DistrHeat.Solar</t>
  </si>
  <si>
    <t>TES_per_sqm.kWh.PL.Res.HH.Thermal.SH.DistrHeat.WH.DistrHeat.Solar.Steam_Distr</t>
  </si>
  <si>
    <t>TES_per_sqm.kWh.PL.Res.HH.Thermal.SH.DistrHeat.WH.DistrHeat.Solar.Solar</t>
  </si>
  <si>
    <t>TES_per_sqm.kWh.PL.Res.HH.Thermal.SH.DistrHeat.WH.Elc.NoSolar.Elec</t>
  </si>
  <si>
    <t>TES_per_sqm.kWh.PL.Res.HH.Thermal.SH.DistrHeat.WH.Elc.Solar</t>
  </si>
  <si>
    <t>TES_per_sqm.kWh.PL.Res.HH.Thermal.SH.DistrHeat.WH.Elc.Solar.Elec</t>
  </si>
  <si>
    <t>TES_per_sqm.kWh.PL.Res.HH.Thermal.SH.DistrHeat.WH.Elc.Solar.Solar</t>
  </si>
  <si>
    <t>TES_per_sqm.kWh.PL.Res.HH.Thermal.SH.DistrHeat.CO</t>
  </si>
  <si>
    <t>TES_per_sqm.kWh.PL.Res.HH.Thermal.SH.DistrHeat.CO.LPG.LPG</t>
  </si>
  <si>
    <t>TES_per_sqm.kWh.PL.Res.HH.Thermal.SH.DistrHeat.CO.Elc.Elec</t>
  </si>
  <si>
    <t>TES_per_sqm.kWh.PL.Res.HH.Thermal.SH.AdvElc</t>
  </si>
  <si>
    <t>TES_per_sqm.kWh.PL.Res.HH.Thermal.SH.AdvElc.SH</t>
  </si>
  <si>
    <t>TES_per_sqm.kWh.PL.Res.HH.Thermal.SH.AdvElc.SH.Elec</t>
  </si>
  <si>
    <t>TES_per_sqm.kWh.PL.Res.HH.Thermal.SH.AdvElc.SC</t>
  </si>
  <si>
    <t>TES_per_sqm.kWh.PL.Res.HH.Thermal.SH.AdvElc.SC.AC.Elec</t>
  </si>
  <si>
    <t>TES_per_sqm.kWh.PL.Res.HH.Thermal.SH.AdvElc.WH</t>
  </si>
  <si>
    <t>TES_per_sqm.kWh.PL.Res.HH.Thermal.SH.AdvElc.WH.LPG.NoSolar.LPG</t>
  </si>
  <si>
    <t>TES_per_sqm.kWh.PL.Res.HH.Thermal.SH.AdvElc.WH.LPG.Solar</t>
  </si>
  <si>
    <t>TES_per_sqm.kWh.PL.Res.HH.Thermal.SH.AdvElc.WH.LPG.Solar.LPG</t>
  </si>
  <si>
    <t>TES_per_sqm.kWh.PL.Res.HH.Thermal.SH.AdvElc.WH.LPG.Solar.Solar</t>
  </si>
  <si>
    <t>TES_per_sqm.kWh.PL.Res.HH.Thermal.SH.AdvElc.WH.Elc.NoSolar.Elec</t>
  </si>
  <si>
    <t>TES_per_sqm.kWh.PL.Res.HH.Thermal.SH.AdvElc.WH.Elc.Solar</t>
  </si>
  <si>
    <t>TES_per_sqm.kWh.PL.Res.HH.Thermal.SH.AdvElc.WH.Elc.Solar.Elec</t>
  </si>
  <si>
    <t>TES_per_sqm.kWh.PL.Res.HH.Thermal.SH.AdvElc.WH.Elc.Solar.Solar</t>
  </si>
  <si>
    <t>TES_per_sqm.kWh.PL.Res.HH.Thermal.SH.AdvElc.CO</t>
  </si>
  <si>
    <t>TES_per_sqm.kWh.PL.Res.HH.Thermal.SH.AdvElc.CO.LPG.LPG</t>
  </si>
  <si>
    <t>TES_per_sqm.kWh.PL.Res.HH.Thermal.SH.AdvElc.CO.Elc.Elec</t>
  </si>
  <si>
    <t>TES_per_sqm.kWh.PL.Res.HH.Thermal.SH.ConvElc</t>
  </si>
  <si>
    <t>TES_per_sqm.kWh.PL.Res.HH.Thermal.SH.ConvElc.SH</t>
  </si>
  <si>
    <t>TES_per_sqm.kWh.PL.Res.HH.Thermal.SH.ConvElc.SH.Elec</t>
  </si>
  <si>
    <t>TES_per_sqm.kWh.PL.Res.HH.Thermal.SH.ConvElc.SC</t>
  </si>
  <si>
    <t>TES_per_sqm.kWh.PL.Res.HH.Thermal.SH.ConvElc.SC.AC.Elec</t>
  </si>
  <si>
    <t>TES_per_sqm.kWh.PL.Res.HH.Thermal.SH.ConvElc.WH</t>
  </si>
  <si>
    <t>TES_per_sqm.kWh.PL.Res.HH.Thermal.SH.ConvElc.WH.LPG.NoSolar.LPG</t>
  </si>
  <si>
    <t>TES_per_sqm.kWh.PL.Res.HH.Thermal.SH.ConvElc.WH.LPG.Solar</t>
  </si>
  <si>
    <t>TES_per_sqm.kWh.PL.Res.HH.Thermal.SH.ConvElc.WH.LPG.Solar.LPG</t>
  </si>
  <si>
    <t>TES_per_sqm.kWh.PL.Res.HH.Thermal.SH.ConvElc.WH.LPG.Solar.Solar</t>
  </si>
  <si>
    <t>TES_per_sqm.kWh.PL.Res.HH.Thermal.SH.ConvElc.WH.Elc.NoSolar.Elec</t>
  </si>
  <si>
    <t>TES_per_sqm.kWh.PL.Res.HH.Thermal.SH.ConvElc.WH.Elc.Solar</t>
  </si>
  <si>
    <t>TES_per_sqm.kWh.PL.Res.HH.Thermal.SH.ConvElc.WH.Elc.Solar.Elec</t>
  </si>
  <si>
    <t>TES_per_sqm.kWh.PL.Res.HH.Thermal.SH.ConvElc.WH.Elc.Solar.Solar</t>
  </si>
  <si>
    <t>TES_per_sqm.kWh.PL.Res.HH.Thermal.SH.ConvElc.CO</t>
  </si>
  <si>
    <t>TES_per_sqm.kWh.PL.Res.HH.Thermal.SH.ConvElc.CO.LPG.LPG</t>
  </si>
  <si>
    <t>TES_per_sqm.kWh.PL.Res.HH.Thermal.SH.ConvElc.CO.Elc.Elec</t>
  </si>
  <si>
    <t>PL - CO2 emissions per surface area (detailed structure)</t>
  </si>
  <si>
    <t>EMI_per_sqm.kgCO2.PL.Res.HH.Thermal.SH.Solids</t>
  </si>
  <si>
    <t>EMI_per_sqm.kgCO2.PL.Res.HH.Thermal.SH.Solids.SH</t>
  </si>
  <si>
    <t>EMI_per_sqm.kgCO2.PL.Res.HH.Thermal.SH.Solids.SH.Solids</t>
  </si>
  <si>
    <t>EMI_per_sqm.kgCO2.PL.Res.HH.Thermal.SH.Solids.SH.Elec</t>
  </si>
  <si>
    <t>EMI_per_sqm.kgCO2.PL.Res.HH.Thermal.SH.Solids.SC</t>
  </si>
  <si>
    <t>EMI_per_sqm.kgCO2.PL.Res.HH.Thermal.SH.Solids.SC.AC.Elec</t>
  </si>
  <si>
    <t>EMI_per_sqm.kgCO2.PL.Res.HH.Thermal.SH.Solids.WH</t>
  </si>
  <si>
    <t>EMI_per_sqm.kgCO2.PL.Res.HH.Thermal.SH.Solids.WH.Solids.NoSolar.Solids</t>
  </si>
  <si>
    <t>EMI_per_sqm.kgCO2.PL.Res.HH.Thermal.SH.Solids.WH.LPG.NoSolar.LPG</t>
  </si>
  <si>
    <t>EMI_per_sqm.kgCO2.PL.Res.HH.Thermal.SH.Solids.WH.LPG.Solar</t>
  </si>
  <si>
    <t>EMI_per_sqm.kgCO2.PL.Res.HH.Thermal.SH.Solids.WH.LPG.Solar.LPG</t>
  </si>
  <si>
    <t>EMI_per_sqm.kgCO2.PL.Res.HH.Thermal.SH.Solids.WH.LPG.Solar.Solar</t>
  </si>
  <si>
    <t>EMI_per_sqm.kgCO2.PL.Res.HH.Thermal.SH.Solids.WH.Elc.NoSolar.Elec</t>
  </si>
  <si>
    <t>EMI_per_sqm.kgCO2.PL.Res.HH.Thermal.SH.Solids.WH.Elc.Solar</t>
  </si>
  <si>
    <t>EMI_per_sqm.kgCO2.PL.Res.HH.Thermal.SH.Solids.WH.Elc.Solar.Elec</t>
  </si>
  <si>
    <t>EMI_per_sqm.kgCO2.PL.Res.HH.Thermal.SH.Solids.WH.Elc.Solar.Solar</t>
  </si>
  <si>
    <t>EMI_per_sqm.kgCO2.PL.Res.HH.Thermal.SH.Solids.CO</t>
  </si>
  <si>
    <t>EMI_per_sqm.kgCO2.PL.Res.HH.Thermal.SH.Solids.CO.Solids.Solids</t>
  </si>
  <si>
    <t>EMI_per_sqm.kgCO2.PL.Res.HH.Thermal.SH.Solids.CO.LPG.LPG</t>
  </si>
  <si>
    <t>EMI_per_sqm.kgCO2.PL.Res.HH.Thermal.SH.Solids.CO.Elc.Elec</t>
  </si>
  <si>
    <t>EMI_per_sqm.kgCO2.PL.Res.HH.Thermal.SH.LPG</t>
  </si>
  <si>
    <t>EMI_per_sqm.kgCO2.PL.Res.HH.Thermal.SH.LPG.SH</t>
  </si>
  <si>
    <t>EMI_per_sqm.kgCO2.PL.Res.HH.Thermal.SH.LPG.SH.LPG</t>
  </si>
  <si>
    <t>EMI_per_sqm.kgCO2.PL.Res.HH.Thermal.SH.LPG.SH.Elec</t>
  </si>
  <si>
    <t>EMI_per_sqm.kgCO2.PL.Res.HH.Thermal.SH.LPG.SC</t>
  </si>
  <si>
    <t>EMI_per_sqm.kgCO2.PL.Res.HH.Thermal.SH.LPG.SC.AC.Elec</t>
  </si>
  <si>
    <t>EMI_per_sqm.kgCO2.PL.Res.HH.Thermal.SH.LPG.WH</t>
  </si>
  <si>
    <t>EMI_per_sqm.kgCO2.PL.Res.HH.Thermal.SH.LPG.WH.LPG.NoSolar.LPG</t>
  </si>
  <si>
    <t>EMI_per_sqm.kgCO2.PL.Res.HH.Thermal.SH.LPG.WH.LPG.Solar</t>
  </si>
  <si>
    <t>EMI_per_sqm.kgCO2.PL.Res.HH.Thermal.SH.LPG.WH.LPG.Solar.LPG</t>
  </si>
  <si>
    <t>EMI_per_sqm.kgCO2.PL.Res.HH.Thermal.SH.LPG.WH.LPG.Solar.Solar</t>
  </si>
  <si>
    <t>EMI_per_sqm.kgCO2.PL.Res.HH.Thermal.SH.LPG.WH.Elc.NoSolar.Elec</t>
  </si>
  <si>
    <t>EMI_per_sqm.kgCO2.PL.Res.HH.Thermal.SH.LPG.WH.Elc.Solar</t>
  </si>
  <si>
    <t>EMI_per_sqm.kgCO2.PL.Res.HH.Thermal.SH.LPG.WH.Elc.Solar.Elec</t>
  </si>
  <si>
    <t>EMI_per_sqm.kgCO2.PL.Res.HH.Thermal.SH.LPG.WH.Elc.Solar.Solar</t>
  </si>
  <si>
    <t>EMI_per_sqm.kgCO2.PL.Res.HH.Thermal.SH.LPG.CO</t>
  </si>
  <si>
    <t>EMI_per_sqm.kgCO2.PL.Res.HH.Thermal.SH.LPG.CO.LPG.LPG</t>
  </si>
  <si>
    <t>EMI_per_sqm.kgCO2.PL.Res.HH.Thermal.SH.LPG.CO.Elc.Elec</t>
  </si>
  <si>
    <t>EMI_per_sqm.kgCO2.PL.Res.HH.Thermal.SH.Oil</t>
  </si>
  <si>
    <t>EMI_per_sqm.kgCO2.PL.Res.HH.Thermal.SH.Oil.SH</t>
  </si>
  <si>
    <t>EMI_per_sqm.kgCO2.PL.Res.HH.Thermal.SH.Oil.SH.Oil</t>
  </si>
  <si>
    <t>EMI_per_sqm.kgCO2.PL.Res.HH.Thermal.SH.Oil.SH.Elec</t>
  </si>
  <si>
    <t>EMI_per_sqm.kgCO2.PL.Res.HH.Thermal.SH.Oil.SC</t>
  </si>
  <si>
    <t>EMI_per_sqm.kgCO2.PL.Res.HH.Thermal.SH.Oil.SC.AC.Elec</t>
  </si>
  <si>
    <t>EMI_per_sqm.kgCO2.PL.Res.HH.Thermal.SH.Oil.WH</t>
  </si>
  <si>
    <t>EMI_per_sqm.kgCO2.PL.Res.HH.Thermal.SH.Oil.WH.Oil.NoSolar.Oil</t>
  </si>
  <si>
    <t>EMI_per_sqm.kgCO2.PL.Res.HH.Thermal.SH.Oil.WH.Oil.Solar</t>
  </si>
  <si>
    <t>EMI_per_sqm.kgCO2.PL.Res.HH.Thermal.SH.Oil.WH.Oil.Solar.Oil</t>
  </si>
  <si>
    <t>EMI_per_sqm.kgCO2.PL.Res.HH.Thermal.SH.Oil.WH.Oil.Solar.Solar</t>
  </si>
  <si>
    <t>EMI_per_sqm.kgCO2.PL.Res.HH.Thermal.SH.Oil.WH.Elc.NoSolar.Elec</t>
  </si>
  <si>
    <t>EMI_per_sqm.kgCO2.PL.Res.HH.Thermal.SH.Oil.WH.Elc.Solar</t>
  </si>
  <si>
    <t>EMI_per_sqm.kgCO2.PL.Res.HH.Thermal.SH.Oil.WH.Elc.Solar.Elec</t>
  </si>
  <si>
    <t>EMI_per_sqm.kgCO2.PL.Res.HH.Thermal.SH.Oil.WH.Elc.Solar.Solar</t>
  </si>
  <si>
    <t>EMI_per_sqm.kgCO2.PL.Res.HH.Thermal.SH.Oil.CO</t>
  </si>
  <si>
    <t>EMI_per_sqm.kgCO2.PL.Res.HH.Thermal.SH.Oil.CO.LPG.LPG</t>
  </si>
  <si>
    <t>EMI_per_sqm.kgCO2.PL.Res.HH.Thermal.SH.Oil.CO.Elc.Elec</t>
  </si>
  <si>
    <t>EMI_per_sqm.kgCO2.PL.Res.HH.Thermal.SH.Gas</t>
  </si>
  <si>
    <t>EMI_per_sqm.kgCO2.PL.Res.HH.Thermal.SH.Gas.SH</t>
  </si>
  <si>
    <t>EMI_per_sqm.kgCO2.PL.Res.HH.Thermal.SH.Gas.SH.Gas</t>
  </si>
  <si>
    <t>EMI_per_sqm.kgCO2.PL.Res.HH.Thermal.SH.Gas.SH.Elec</t>
  </si>
  <si>
    <t>EMI_per_sqm.kgCO2.PL.Res.HH.Thermal.SH.Gas.SC</t>
  </si>
  <si>
    <t>EMI_per_sqm.kgCO2.PL.Res.HH.Thermal.SH.Gas.SC.AC.Elec</t>
  </si>
  <si>
    <t>EMI_per_sqm.kgCO2.PL.Res.HH.Thermal.SH.Gas.WH</t>
  </si>
  <si>
    <t>EMI_per_sqm.kgCO2.PL.Res.HH.Thermal.SH.Gas.WH.Gas.NoSolar.Gas</t>
  </si>
  <si>
    <t>EMI_per_sqm.kgCO2.PL.Res.HH.Thermal.SH.Gas.WH.Gas.Solar</t>
  </si>
  <si>
    <t>EMI_per_sqm.kgCO2.PL.Res.HH.Thermal.SH.Gas.WH.Gas.Solar.Gas</t>
  </si>
  <si>
    <t>EMI_per_sqm.kgCO2.PL.Res.HH.Thermal.SH.Gas.WH.Gas.Solar.Solar</t>
  </si>
  <si>
    <t>EMI_per_sqm.kgCO2.PL.Res.HH.Thermal.SH.Gas.WH.Elc.NoSolar.Elec</t>
  </si>
  <si>
    <t>EMI_per_sqm.kgCO2.PL.Res.HH.Thermal.SH.Gas.WH.Elc.Solar</t>
  </si>
  <si>
    <t>EMI_per_sqm.kgCO2.PL.Res.HH.Thermal.SH.Gas.WH.Elc.Solar.Elec</t>
  </si>
  <si>
    <t>EMI_per_sqm.kgCO2.PL.Res.HH.Thermal.SH.Gas.WH.Elc.Solar.Solar</t>
  </si>
  <si>
    <t>EMI_per_sqm.kgCO2.PL.Res.HH.Thermal.SH.Gas.CO</t>
  </si>
  <si>
    <t>EMI_per_sqm.kgCO2.PL.Res.HH.Thermal.SH.Gas.CO.Gas.Gas</t>
  </si>
  <si>
    <t>EMI_per_sqm.kgCO2.PL.Res.HH.Thermal.SH.Gas.CO.Elc.Elec</t>
  </si>
  <si>
    <t>EMI_per_sqm.kgCO2.PL.Res.HH.Thermal.SH.Biomass</t>
  </si>
  <si>
    <t>EMI_per_sqm.kgCO2.PL.Res.HH.Thermal.SH.Biomass.SH</t>
  </si>
  <si>
    <t>EMI_per_sqm.kgCO2.PL.Res.HH.Thermal.SH.Biomass.SH.Biomass</t>
  </si>
  <si>
    <t>EMI_per_sqm.kgCO2.PL.Res.HH.Thermal.SH.Biomass.SH.Elec</t>
  </si>
  <si>
    <t>EMI_per_sqm.kgCO2.PL.Res.HH.Thermal.SH.Biomass.SC</t>
  </si>
  <si>
    <t>EMI_per_sqm.kgCO2.PL.Res.HH.Thermal.SH.Biomass.SC.AC.Elec</t>
  </si>
  <si>
    <t>EMI_per_sqm.kgCO2.PL.Res.HH.Thermal.SH.Biomass.WH</t>
  </si>
  <si>
    <t>EMI_per_sqm.kgCO2.PL.Res.HH.Thermal.SH.Biomass.WH.Biomass.NoSolar.Biomass</t>
  </si>
  <si>
    <t>EMI_per_sqm.kgCO2.PL.Res.HH.Thermal.SH.Biomass.WH.Biomass.Solar</t>
  </si>
  <si>
    <t>EMI_per_sqm.kgCO2.PL.Res.HH.Thermal.SH.Biomass.WH.Biomass.Solar.Biomass</t>
  </si>
  <si>
    <t>EMI_per_sqm.kgCO2.PL.Res.HH.Thermal.SH.Biomass.WH.Biomass.Solar.Solar</t>
  </si>
  <si>
    <t>EMI_per_sqm.kgCO2.PL.Res.HH.Thermal.SH.Biomass.WH.LPG.NoSolar.LPG</t>
  </si>
  <si>
    <t>EMI_per_sqm.kgCO2.PL.Res.HH.Thermal.SH.Biomass.WH.LPG.Solar</t>
  </si>
  <si>
    <t>EMI_per_sqm.kgCO2.PL.Res.HH.Thermal.SH.Biomass.WH.LPG.Solar.LPG</t>
  </si>
  <si>
    <t>EMI_per_sqm.kgCO2.PL.Res.HH.Thermal.SH.Biomass.WH.LPG.Solar.Solar</t>
  </si>
  <si>
    <t>EMI_per_sqm.kgCO2.PL.Res.HH.Thermal.SH.Biomass.WH.Elc.NoSolar.Elec</t>
  </si>
  <si>
    <t>EMI_per_sqm.kgCO2.PL.Res.HH.Thermal.SH.Biomass.WH.Elc.Solar</t>
  </si>
  <si>
    <t>EMI_per_sqm.kgCO2.PL.Res.HH.Thermal.SH.Biomass.WH.Elc.Solar.Elec</t>
  </si>
  <si>
    <t>EMI_per_sqm.kgCO2.PL.Res.HH.Thermal.SH.Biomass.WH.Elc.Solar.Solar</t>
  </si>
  <si>
    <t>EMI_per_sqm.kgCO2.PL.Res.HH.Thermal.SH.Biomass.CO</t>
  </si>
  <si>
    <t>EMI_per_sqm.kgCO2.PL.Res.HH.Thermal.SH.Biomass.CO.Biomass.Biomass</t>
  </si>
  <si>
    <t>EMI_per_sqm.kgCO2.PL.Res.HH.Thermal.SH.Biomass.CO.LPG.LPG</t>
  </si>
  <si>
    <t>EMI_per_sqm.kgCO2.PL.Res.HH.Thermal.SH.Biomass.CO.Elc.Elec</t>
  </si>
  <si>
    <t>EMI_per_sqm.kgCO2.PL.Res.HH.Thermal.SH.Geo</t>
  </si>
  <si>
    <t>EMI_per_sqm.kgCO2.PL.Res.HH.Thermal.SH.Geo.SH</t>
  </si>
  <si>
    <t>EMI_per_sqm.kgCO2.PL.Res.HH.Thermal.SH.Geo.SH.Geo</t>
  </si>
  <si>
    <t>EMI_per_sqm.kgCO2.PL.Res.HH.Thermal.SH.Geo.SH.Elec</t>
  </si>
  <si>
    <t>EMI_per_sqm.kgCO2.PL.Res.HH.Thermal.SH.Geo.SC</t>
  </si>
  <si>
    <t>EMI_per_sqm.kgCO2.PL.Res.HH.Thermal.SH.Geo.SC.AC.Elec</t>
  </si>
  <si>
    <t>EMI_per_sqm.kgCO2.PL.Res.HH.Thermal.SH.Geo.WH</t>
  </si>
  <si>
    <t>EMI_per_sqm.kgCO2.PL.Res.HH.Thermal.SH.Geo.WH.Geo.NoSolar.Geo</t>
  </si>
  <si>
    <t>EMI_per_sqm.kgCO2.PL.Res.HH.Thermal.SH.Geo.WH.Geo.Solar</t>
  </si>
  <si>
    <t>EMI_per_sqm.kgCO2.PL.Res.HH.Thermal.SH.Geo.WH.Geo.Solar.Geo</t>
  </si>
  <si>
    <t>EMI_per_sqm.kgCO2.PL.Res.HH.Thermal.SH.Geo.WH.Geo.Solar.Solar</t>
  </si>
  <si>
    <t>EMI_per_sqm.kgCO2.PL.Res.HH.Thermal.SH.Geo.WH.Elc.NoSolar.Elec</t>
  </si>
  <si>
    <t>EMI_per_sqm.kgCO2.PL.Res.HH.Thermal.SH.Geo.WH.Elc.Solar</t>
  </si>
  <si>
    <t>EMI_per_sqm.kgCO2.PL.Res.HH.Thermal.SH.Geo.WH.Elc.Solar.Elec</t>
  </si>
  <si>
    <t>EMI_per_sqm.kgCO2.PL.Res.HH.Thermal.SH.Geo.WH.Elc.Solar.Solar</t>
  </si>
  <si>
    <t>EMI_per_sqm.kgCO2.PL.Res.HH.Thermal.SH.Geo.CO</t>
  </si>
  <si>
    <t>EMI_per_sqm.kgCO2.PL.Res.HH.Thermal.SH.Geo.CO.LPG.LPG</t>
  </si>
  <si>
    <t>EMI_per_sqm.kgCO2.PL.Res.HH.Thermal.SH.Geo.CO.Elc.Elec</t>
  </si>
  <si>
    <t>EMI_per_sqm.kgCO2.PL.Res.HH.Thermal.SH.DistrHeat</t>
  </si>
  <si>
    <t>EMI_per_sqm.kgCO2.PL.Res.HH.Thermal.SH.DistrHeat.SH</t>
  </si>
  <si>
    <t>EMI_per_sqm.kgCO2.PL.Res.HH.Thermal.SH.DistrHeat.SH.Steam_Distr</t>
  </si>
  <si>
    <t>EMI_per_sqm.kgCO2.PL.Res.HH.Thermal.SH.DistrHeat.SH.Elec</t>
  </si>
  <si>
    <t>EMI_per_sqm.kgCO2.PL.Res.HH.Thermal.SH.DistrHeat.SC</t>
  </si>
  <si>
    <t>EMI_per_sqm.kgCO2.PL.Res.HH.Thermal.SH.DistrHeat.SC.AC.Elec</t>
  </si>
  <si>
    <t>EMI_per_sqm.kgCO2.PL.Res.HH.Thermal.SH.DistrHeat.WH</t>
  </si>
  <si>
    <t>EMI_per_sqm.kgCO2.PL.Res.HH.Thermal.SH.DistrHeat.WH.DistrHeat.NoSolar.Steam_Distr</t>
  </si>
  <si>
    <t>EMI_per_sqm.kgCO2.PL.Res.HH.Thermal.SH.DistrHeat.WH.DistrHeat.Solar</t>
  </si>
  <si>
    <t>EMI_per_sqm.kgCO2.PL.Res.HH.Thermal.SH.DistrHeat.WH.DistrHeat.Solar.Steam_Distr</t>
  </si>
  <si>
    <t>EMI_per_sqm.kgCO2.PL.Res.HH.Thermal.SH.DistrHeat.WH.DistrHeat.Solar.Solar</t>
  </si>
  <si>
    <t>EMI_per_sqm.kgCO2.PL.Res.HH.Thermal.SH.DistrHeat.WH.Elc.NoSolar.Elec</t>
  </si>
  <si>
    <t>EMI_per_sqm.kgCO2.PL.Res.HH.Thermal.SH.DistrHeat.WH.Elc.Solar</t>
  </si>
  <si>
    <t>EMI_per_sqm.kgCO2.PL.Res.HH.Thermal.SH.DistrHeat.WH.Elc.Solar.Elec</t>
  </si>
  <si>
    <t>EMI_per_sqm.kgCO2.PL.Res.HH.Thermal.SH.DistrHeat.WH.Elc.Solar.Solar</t>
  </si>
  <si>
    <t>EMI_per_sqm.kgCO2.PL.Res.HH.Thermal.SH.DistrHeat.CO</t>
  </si>
  <si>
    <t>EMI_per_sqm.kgCO2.PL.Res.HH.Thermal.SH.DistrHeat.CO.LPG.LPG</t>
  </si>
  <si>
    <t>EMI_per_sqm.kgCO2.PL.Res.HH.Thermal.SH.DistrHeat.CO.Elc.Elec</t>
  </si>
  <si>
    <t>EMI_per_sqm.kgCO2.PL.Res.HH.Thermal.SH.AdvElc</t>
  </si>
  <si>
    <t>EMI_per_sqm.kgCO2.PL.Res.HH.Thermal.SH.AdvElc.SH</t>
  </si>
  <si>
    <t>EMI_per_sqm.kgCO2.PL.Res.HH.Thermal.SH.AdvElc.SH.Elec</t>
  </si>
  <si>
    <t>EMI_per_sqm.kgCO2.PL.Res.HH.Thermal.SH.AdvElc.SC</t>
  </si>
  <si>
    <t>EMI_per_sqm.kgCO2.PL.Res.HH.Thermal.SH.AdvElc.SC.AC.Elec</t>
  </si>
  <si>
    <t>EMI_per_sqm.kgCO2.PL.Res.HH.Thermal.SH.AdvElc.WH</t>
  </si>
  <si>
    <t>EMI_per_sqm.kgCO2.PL.Res.HH.Thermal.SH.AdvElc.WH.LPG.NoSolar.LPG</t>
  </si>
  <si>
    <t>EMI_per_sqm.kgCO2.PL.Res.HH.Thermal.SH.AdvElc.WH.LPG.Solar</t>
  </si>
  <si>
    <t>EMI_per_sqm.kgCO2.PL.Res.HH.Thermal.SH.AdvElc.WH.LPG.Solar.LPG</t>
  </si>
  <si>
    <t>EMI_per_sqm.kgCO2.PL.Res.HH.Thermal.SH.AdvElc.WH.LPG.Solar.Solar</t>
  </si>
  <si>
    <t>EMI_per_sqm.kgCO2.PL.Res.HH.Thermal.SH.AdvElc.WH.Elc.NoSolar.Elec</t>
  </si>
  <si>
    <t>EMI_per_sqm.kgCO2.PL.Res.HH.Thermal.SH.AdvElc.WH.Elc.Solar</t>
  </si>
  <si>
    <t>EMI_per_sqm.kgCO2.PL.Res.HH.Thermal.SH.AdvElc.WH.Elc.Solar.Elec</t>
  </si>
  <si>
    <t>EMI_per_sqm.kgCO2.PL.Res.HH.Thermal.SH.AdvElc.WH.Elc.Solar.Solar</t>
  </si>
  <si>
    <t>EMI_per_sqm.kgCO2.PL.Res.HH.Thermal.SH.AdvElc.CO</t>
  </si>
  <si>
    <t>EMI_per_sqm.kgCO2.PL.Res.HH.Thermal.SH.AdvElc.CO.LPG.LPG</t>
  </si>
  <si>
    <t>EMI_per_sqm.kgCO2.PL.Res.HH.Thermal.SH.AdvElc.CO.Elc.Elec</t>
  </si>
  <si>
    <t>EMI_per_sqm.kgCO2.PL.Res.HH.Thermal.SH.ConvElc</t>
  </si>
  <si>
    <t>EMI_per_sqm.kgCO2.PL.Res.HH.Thermal.SH.ConvElc.SH</t>
  </si>
  <si>
    <t>EMI_per_sqm.kgCO2.PL.Res.HH.Thermal.SH.ConvElc.SH.Elec</t>
  </si>
  <si>
    <t>EMI_per_sqm.kgCO2.PL.Res.HH.Thermal.SH.ConvElc.SC</t>
  </si>
  <si>
    <t>EMI_per_sqm.kgCO2.PL.Res.HH.Thermal.SH.ConvElc.SC.AC.Elec</t>
  </si>
  <si>
    <t>EMI_per_sqm.kgCO2.PL.Res.HH.Thermal.SH.ConvElc.WH</t>
  </si>
  <si>
    <t>EMI_per_sqm.kgCO2.PL.Res.HH.Thermal.SH.ConvElc.WH.LPG.NoSolar.LPG</t>
  </si>
  <si>
    <t>EMI_per_sqm.kgCO2.PL.Res.HH.Thermal.SH.ConvElc.WH.LPG.Solar</t>
  </si>
  <si>
    <t>EMI_per_sqm.kgCO2.PL.Res.HH.Thermal.SH.ConvElc.WH.LPG.Solar.LPG</t>
  </si>
  <si>
    <t>EMI_per_sqm.kgCO2.PL.Res.HH.Thermal.SH.ConvElc.WH.LPG.Solar.Solar</t>
  </si>
  <si>
    <t>EMI_per_sqm.kgCO2.PL.Res.HH.Thermal.SH.ConvElc.WH.Elc.NoSolar.Elec</t>
  </si>
  <si>
    <t>EMI_per_sqm.kgCO2.PL.Res.HH.Thermal.SH.ConvElc.WH.Elc.Solar</t>
  </si>
  <si>
    <t>EMI_per_sqm.kgCO2.PL.Res.HH.Thermal.SH.ConvElc.WH.Elc.Solar.Elec</t>
  </si>
  <si>
    <t>EMI_per_sqm.kgCO2.PL.Res.HH.Thermal.SH.ConvElc.WH.Elc.Solar.Solar</t>
  </si>
  <si>
    <t>EMI_per_sqm.kgCO2.PL.Res.HH.Thermal.SH.ConvElc.CO</t>
  </si>
  <si>
    <t>EMI_per_sqm.kgCO2.PL.Res.HH.Thermal.SH.ConvElc.CO.LPG.LPG</t>
  </si>
  <si>
    <t>EMI_per_sqm.kgCO2.PL.Res.HH.Thermal.SH.ConvElc.CO.Elc.Elec</t>
  </si>
  <si>
    <t>PL - Final energy consumption in new and renovated households (detailed structure)</t>
  </si>
  <si>
    <t>FEC.ktoe.PL.Res.HHnew.Thermal.SH.Solids</t>
  </si>
  <si>
    <t>FEC.ktoe.PL.Res.HHnew.Thermal.SH.Solids.SH</t>
  </si>
  <si>
    <t>FEC.ktoe.PL.Res.HHnew.Thermal.SH.Solids.SH.Solids</t>
  </si>
  <si>
    <t>FEC.ktoe.PL.Res.HHnew.Thermal.SH.Solids.SH.Elec</t>
  </si>
  <si>
    <t>FEC.ktoe.PL.Res.HHnew.Thermal.SH.Solids.SC</t>
  </si>
  <si>
    <t>FEC.ktoe.PL.Res.HHnew.Thermal.SH.Solids.SC.AC.Elec</t>
  </si>
  <si>
    <t>FEC.ktoe.PL.Res.HHnew.Thermal.SH.Solids.WH</t>
  </si>
  <si>
    <t>FEC.ktoe.PL.Res.HHnew.Thermal.SH.Solids.WH.Solids.NoSolar.Solids</t>
  </si>
  <si>
    <t>FEC.ktoe.PL.Res.HHnew.Thermal.SH.Solids.WH.LPG.NoSolar.LPG</t>
  </si>
  <si>
    <t>FEC.ktoe.PL.Res.HHnew.Thermal.SH.Solids.WH.LPG.Solar</t>
  </si>
  <si>
    <t>FEC.ktoe.PL.Res.HHnew.Thermal.SH.Solids.WH.LPG.Solar.LPG</t>
  </si>
  <si>
    <t>FEC.ktoe.PL.Res.HHnew.Thermal.SH.Solids.WH.LPG.Solar.Solar</t>
  </si>
  <si>
    <t>FEC.ktoe.PL.Res.HHnew.Thermal.SH.Solids.WH.Elc.NoSolar.Elec</t>
  </si>
  <si>
    <t>FEC.ktoe.PL.Res.HHnew.Thermal.SH.Solids.WH.Elc.Solar</t>
  </si>
  <si>
    <t>FEC.ktoe.PL.Res.HHnew.Thermal.SH.Solids.WH.Elc.Solar.Elec</t>
  </si>
  <si>
    <t>FEC.ktoe.PL.Res.HHnew.Thermal.SH.Solids.WH.Elc.Solar.Solar</t>
  </si>
  <si>
    <t>FEC.ktoe.PL.Res.HHnew.Thermal.SH.Solids.CO</t>
  </si>
  <si>
    <t>FEC.ktoe.PL.Res.HHnew.Thermal.SH.Solids.CO.Solids.Solids</t>
  </si>
  <si>
    <t>FEC.ktoe.PL.Res.HHnew.Thermal.SH.Solids.CO.LPG.LPG</t>
  </si>
  <si>
    <t>FEC.ktoe.PL.Res.HHnew.Thermal.SH.Solids.CO.Elc.Elec</t>
  </si>
  <si>
    <t>FEC.ktoe.PL.Res.HHnew.Thermal.SH.LPG</t>
  </si>
  <si>
    <t>FEC.ktoe.PL.Res.HHnew.Thermal.SH.LPG.SH</t>
  </si>
  <si>
    <t>FEC.ktoe.PL.Res.HHnew.Thermal.SH.LPG.SH.LPG</t>
  </si>
  <si>
    <t>FEC.ktoe.PL.Res.HHnew.Thermal.SH.LPG.SH.Elec</t>
  </si>
  <si>
    <t>FEC.ktoe.PL.Res.HHnew.Thermal.SH.LPG.SC</t>
  </si>
  <si>
    <t>FEC.ktoe.PL.Res.HHnew.Thermal.SH.LPG.SC.AC.Elec</t>
  </si>
  <si>
    <t>FEC.ktoe.PL.Res.HHnew.Thermal.SH.LPG.WH</t>
  </si>
  <si>
    <t>FEC.ktoe.PL.Res.HHnew.Thermal.SH.LPG.WH.LPG.NoSolar.LPG</t>
  </si>
  <si>
    <t>FEC.ktoe.PL.Res.HHnew.Thermal.SH.LPG.WH.LPG.Solar</t>
  </si>
  <si>
    <t>FEC.ktoe.PL.Res.HHnew.Thermal.SH.LPG.WH.LPG.Solar.LPG</t>
  </si>
  <si>
    <t>FEC.ktoe.PL.Res.HHnew.Thermal.SH.LPG.WH.LPG.Solar.Solar</t>
  </si>
  <si>
    <t>FEC.ktoe.PL.Res.HHnew.Thermal.SH.LPG.WH.Elc.NoSolar.Elec</t>
  </si>
  <si>
    <t>FEC.ktoe.PL.Res.HHnew.Thermal.SH.LPG.WH.Elc.Solar</t>
  </si>
  <si>
    <t>FEC.ktoe.PL.Res.HHnew.Thermal.SH.LPG.WH.Elc.Solar.Elec</t>
  </si>
  <si>
    <t>FEC.ktoe.PL.Res.HHnew.Thermal.SH.LPG.WH.Elc.Solar.Solar</t>
  </si>
  <si>
    <t>FEC.ktoe.PL.Res.HHnew.Thermal.SH.LPG.CO</t>
  </si>
  <si>
    <t>FEC.ktoe.PL.Res.HHnew.Thermal.SH.LPG.CO.LPG.LPG</t>
  </si>
  <si>
    <t>FEC.ktoe.PL.Res.HHnew.Thermal.SH.LPG.CO.Elc.Elec</t>
  </si>
  <si>
    <t>FEC.ktoe.PL.Res.HHnew.Thermal.SH.Oil</t>
  </si>
  <si>
    <t>FEC.ktoe.PL.Res.HHnew.Thermal.SH.Oil.SH</t>
  </si>
  <si>
    <t>FEC.ktoe.PL.Res.HHnew.Thermal.SH.Oil.SH.Oil</t>
  </si>
  <si>
    <t>FEC.ktoe.PL.Res.HHnew.Thermal.SH.Oil.SH.Elec</t>
  </si>
  <si>
    <t>FEC.ktoe.PL.Res.HHnew.Thermal.SH.Oil.SC</t>
  </si>
  <si>
    <t>FEC.ktoe.PL.Res.HHnew.Thermal.SH.Oil.SC.AC.Elec</t>
  </si>
  <si>
    <t>FEC.ktoe.PL.Res.HHnew.Thermal.SH.Oil.WH</t>
  </si>
  <si>
    <t>FEC.ktoe.PL.Res.HHnew.Thermal.SH.Oil.WH.Oil.NoSolar.Oil</t>
  </si>
  <si>
    <t>FEC.ktoe.PL.Res.HHnew.Thermal.SH.Oil.WH.Oil.Solar</t>
  </si>
  <si>
    <t>FEC.ktoe.PL.Res.HHnew.Thermal.SH.Oil.WH.Oil.Solar.Oil</t>
  </si>
  <si>
    <t>FEC.ktoe.PL.Res.HHnew.Thermal.SH.Oil.WH.Oil.Solar.Solar</t>
  </si>
  <si>
    <t>FEC.ktoe.PL.Res.HHnew.Thermal.SH.Oil.WH.Elc.NoSolar.Elec</t>
  </si>
  <si>
    <t>FEC.ktoe.PL.Res.HHnew.Thermal.SH.Oil.WH.Elc.Solar</t>
  </si>
  <si>
    <t>FEC.ktoe.PL.Res.HHnew.Thermal.SH.Oil.WH.Elc.Solar.Elec</t>
  </si>
  <si>
    <t>FEC.ktoe.PL.Res.HHnew.Thermal.SH.Oil.WH.Elc.Solar.Solar</t>
  </si>
  <si>
    <t>FEC.ktoe.PL.Res.HHnew.Thermal.SH.Oil.CO</t>
  </si>
  <si>
    <t>FEC.ktoe.PL.Res.HHnew.Thermal.SH.Oil.CO.LPG.LPG</t>
  </si>
  <si>
    <t>FEC.ktoe.PL.Res.HHnew.Thermal.SH.Oil.CO.Elc.Elec</t>
  </si>
  <si>
    <t>FEC.ktoe.PL.Res.HHnew.Thermal.SH.Gas</t>
  </si>
  <si>
    <t>FEC.ktoe.PL.Res.HHnew.Thermal.SH.Gas.SH</t>
  </si>
  <si>
    <t>FEC.ktoe.PL.Res.HHnew.Thermal.SH.Gas.SH.Gas</t>
  </si>
  <si>
    <t>FEC.ktoe.PL.Res.HHnew.Thermal.SH.Gas.SH.Elec</t>
  </si>
  <si>
    <t>FEC.ktoe.PL.Res.HHnew.Thermal.SH.Gas.SC</t>
  </si>
  <si>
    <t>FEC.ktoe.PL.Res.HHnew.Thermal.SH.Gas.SC.AC.Elec</t>
  </si>
  <si>
    <t>FEC.ktoe.PL.Res.HHnew.Thermal.SH.Gas.WH</t>
  </si>
  <si>
    <t>FEC.ktoe.PL.Res.HHnew.Thermal.SH.Gas.WH.Gas.NoSolar.Gas</t>
  </si>
  <si>
    <t>FEC.ktoe.PL.Res.HHnew.Thermal.SH.Gas.WH.Gas.Solar</t>
  </si>
  <si>
    <t>FEC.ktoe.PL.Res.HHnew.Thermal.SH.Gas.WH.Gas.Solar.Gas</t>
  </si>
  <si>
    <t>FEC.ktoe.PL.Res.HHnew.Thermal.SH.Gas.WH.Gas.Solar.Solar</t>
  </si>
  <si>
    <t>FEC.ktoe.PL.Res.HHnew.Thermal.SH.Gas.WH.Elc.NoSolar.Elec</t>
  </si>
  <si>
    <t>FEC.ktoe.PL.Res.HHnew.Thermal.SH.Gas.WH.Elc.Solar</t>
  </si>
  <si>
    <t>FEC.ktoe.PL.Res.HHnew.Thermal.SH.Gas.WH.Elc.Solar.Elec</t>
  </si>
  <si>
    <t>FEC.ktoe.PL.Res.HHnew.Thermal.SH.Gas.WH.Elc.Solar.Solar</t>
  </si>
  <si>
    <t>FEC.ktoe.PL.Res.HHnew.Thermal.SH.Gas.CO</t>
  </si>
  <si>
    <t>FEC.ktoe.PL.Res.HHnew.Thermal.SH.Gas.CO.Gas.Gas</t>
  </si>
  <si>
    <t>FEC.ktoe.PL.Res.HHnew.Thermal.SH.Gas.CO.Elc.Elec</t>
  </si>
  <si>
    <t>FEC.ktoe.PL.Res.HHnew.Thermal.SH.Biomass</t>
  </si>
  <si>
    <t>FEC.ktoe.PL.Res.HHnew.Thermal.SH.Biomass.SH</t>
  </si>
  <si>
    <t>FEC.ktoe.PL.Res.HHnew.Thermal.SH.Biomass.SH.Biomass</t>
  </si>
  <si>
    <t>FEC.ktoe.PL.Res.HHnew.Thermal.SH.Biomass.SH.Elec</t>
  </si>
  <si>
    <t>FEC.ktoe.PL.Res.HHnew.Thermal.SH.Biomass.SC</t>
  </si>
  <si>
    <t>FEC.ktoe.PL.Res.HHnew.Thermal.SH.Biomass.SC.AC.Elec</t>
  </si>
  <si>
    <t>FEC.ktoe.PL.Res.HHnew.Thermal.SH.Biomass.WH</t>
  </si>
  <si>
    <t>FEC.ktoe.PL.Res.HHnew.Thermal.SH.Biomass.WH.Biomass.NoSolar.Biomass</t>
  </si>
  <si>
    <t>FEC.ktoe.PL.Res.HHnew.Thermal.SH.Biomass.WH.Biomass.Solar</t>
  </si>
  <si>
    <t>FEC.ktoe.PL.Res.HHnew.Thermal.SH.Biomass.WH.Biomass.Solar.Biomass</t>
  </si>
  <si>
    <t>FEC.ktoe.PL.Res.HHnew.Thermal.SH.Biomass.WH.Biomass.Solar.Solar</t>
  </si>
  <si>
    <t>FEC.ktoe.PL.Res.HHnew.Thermal.SH.Biomass.WH.LPG.NoSolar.LPG</t>
  </si>
  <si>
    <t>FEC.ktoe.PL.Res.HHnew.Thermal.SH.Biomass.WH.LPG.Solar</t>
  </si>
  <si>
    <t>FEC.ktoe.PL.Res.HHnew.Thermal.SH.Biomass.WH.LPG.Solar.LPG</t>
  </si>
  <si>
    <t>FEC.ktoe.PL.Res.HHnew.Thermal.SH.Biomass.WH.LPG.Solar.Solar</t>
  </si>
  <si>
    <t>FEC.ktoe.PL.Res.HHnew.Thermal.SH.Biomass.WH.Elc.NoSolar.Elec</t>
  </si>
  <si>
    <t>FEC.ktoe.PL.Res.HHnew.Thermal.SH.Biomass.WH.Elc.Solar</t>
  </si>
  <si>
    <t>FEC.ktoe.PL.Res.HHnew.Thermal.SH.Biomass.WH.Elc.Solar.Elec</t>
  </si>
  <si>
    <t>FEC.ktoe.PL.Res.HHnew.Thermal.SH.Biomass.WH.Elc.Solar.Solar</t>
  </si>
  <si>
    <t>FEC.ktoe.PL.Res.HHnew.Thermal.SH.Biomass.CO</t>
  </si>
  <si>
    <t>FEC.ktoe.PL.Res.HHnew.Thermal.SH.Biomass.CO.Biomass.Biomass</t>
  </si>
  <si>
    <t>FEC.ktoe.PL.Res.HHnew.Thermal.SH.Biomass.CO.LPG.LPG</t>
  </si>
  <si>
    <t>FEC.ktoe.PL.Res.HHnew.Thermal.SH.Biomass.CO.Elc.Elec</t>
  </si>
  <si>
    <t>FEC.ktoe.PL.Res.HHnew.Thermal.SH.Geo</t>
  </si>
  <si>
    <t>FEC.ktoe.PL.Res.HHnew.Thermal.SH.Geo.SH</t>
  </si>
  <si>
    <t>FEC.ktoe.PL.Res.HHnew.Thermal.SH.Geo.SH.Geo</t>
  </si>
  <si>
    <t>FEC.ktoe.PL.Res.HHnew.Thermal.SH.Geo.SH.Elec</t>
  </si>
  <si>
    <t>FEC.ktoe.PL.Res.HHnew.Thermal.SH.Geo.SC</t>
  </si>
  <si>
    <t>FEC.ktoe.PL.Res.HHnew.Thermal.SH.Geo.SC.AC.Elec</t>
  </si>
  <si>
    <t>FEC.ktoe.PL.Res.HHnew.Thermal.SH.Geo.WH</t>
  </si>
  <si>
    <t>FEC.ktoe.PL.Res.HHnew.Thermal.SH.Geo.WH.Geo.NoSolar.Geo</t>
  </si>
  <si>
    <t>FEC.ktoe.PL.Res.HHnew.Thermal.SH.Geo.WH.Geo.Solar</t>
  </si>
  <si>
    <t>FEC.ktoe.PL.Res.HHnew.Thermal.SH.Geo.WH.Geo.Solar.Geo</t>
  </si>
  <si>
    <t>FEC.ktoe.PL.Res.HHnew.Thermal.SH.Geo.WH.Geo.Solar.Solar</t>
  </si>
  <si>
    <t>FEC.ktoe.PL.Res.HHnew.Thermal.SH.Geo.WH.Elc.NoSolar.Elec</t>
  </si>
  <si>
    <t>FEC.ktoe.PL.Res.HHnew.Thermal.SH.Geo.WH.Elc.Solar</t>
  </si>
  <si>
    <t>FEC.ktoe.PL.Res.HHnew.Thermal.SH.Geo.WH.Elc.Solar.Elec</t>
  </si>
  <si>
    <t>FEC.ktoe.PL.Res.HHnew.Thermal.SH.Geo.WH.Elc.Solar.Solar</t>
  </si>
  <si>
    <t>FEC.ktoe.PL.Res.HHnew.Thermal.SH.Geo.CO</t>
  </si>
  <si>
    <t>FEC.ktoe.PL.Res.HHnew.Thermal.SH.Geo.CO.LPG.LPG</t>
  </si>
  <si>
    <t>FEC.ktoe.PL.Res.HHnew.Thermal.SH.Geo.CO.Elc.Elec</t>
  </si>
  <si>
    <t>FEC.ktoe.PL.Res.HHnew.Thermal.SH.DistrHeat</t>
  </si>
  <si>
    <t>FEC.ktoe.PL.Res.HHnew.Thermal.SH.DistrHeat.SH</t>
  </si>
  <si>
    <t>FEC.ktoe.PL.Res.HHnew.Thermal.SH.DistrHeat.SH.Steam_Distr</t>
  </si>
  <si>
    <t>FEC.ktoe.PL.Res.HHnew.Thermal.SH.DistrHeat.SH.Elec</t>
  </si>
  <si>
    <t>FEC.ktoe.PL.Res.HHnew.Thermal.SH.DistrHeat.SC</t>
  </si>
  <si>
    <t>FEC.ktoe.PL.Res.HHnew.Thermal.SH.DistrHeat.SC.AC.Elec</t>
  </si>
  <si>
    <t>FEC.ktoe.PL.Res.HHnew.Thermal.SH.DistrHeat.WH</t>
  </si>
  <si>
    <t>FEC.ktoe.PL.Res.HHnew.Thermal.SH.DistrHeat.WH.DistrHeat.NoSolar.Steam_Distr</t>
  </si>
  <si>
    <t>FEC.ktoe.PL.Res.HHnew.Thermal.SH.DistrHeat.WH.DistrHeat.Solar</t>
  </si>
  <si>
    <t>FEC.ktoe.PL.Res.HHnew.Thermal.SH.DistrHeat.WH.DistrHeat.Solar.Steam_Distr</t>
  </si>
  <si>
    <t>FEC.ktoe.PL.Res.HHnew.Thermal.SH.DistrHeat.WH.DistrHeat.Solar.Solar</t>
  </si>
  <si>
    <t>FEC.ktoe.PL.Res.HHnew.Thermal.SH.DistrHeat.WH.Elc.NoSolar.Elec</t>
  </si>
  <si>
    <t>FEC.ktoe.PL.Res.HHnew.Thermal.SH.DistrHeat.WH.Elc.Solar</t>
  </si>
  <si>
    <t>FEC.ktoe.PL.Res.HHnew.Thermal.SH.DistrHeat.WH.Elc.Solar.Elec</t>
  </si>
  <si>
    <t>FEC.ktoe.PL.Res.HHnew.Thermal.SH.DistrHeat.WH.Elc.Solar.Solar</t>
  </si>
  <si>
    <t>FEC.ktoe.PL.Res.HHnew.Thermal.SH.DistrHeat.CO</t>
  </si>
  <si>
    <t>FEC.ktoe.PL.Res.HHnew.Thermal.SH.DistrHeat.CO.LPG.LPG</t>
  </si>
  <si>
    <t>FEC.ktoe.PL.Res.HHnew.Thermal.SH.DistrHeat.CO.Elc.Elec</t>
  </si>
  <si>
    <t>FEC.ktoe.PL.Res.HHnew.Thermal.SH.AdvElc</t>
  </si>
  <si>
    <t>FEC.ktoe.PL.Res.HHnew.Thermal.SH.AdvElc.SH</t>
  </si>
  <si>
    <t>FEC.ktoe.PL.Res.HHnew.Thermal.SH.AdvElc.SH.Elec</t>
  </si>
  <si>
    <t>FEC.ktoe.PL.Res.HHnew.Thermal.SH.AdvElc.SC</t>
  </si>
  <si>
    <t>FEC.ktoe.PL.Res.HHnew.Thermal.SH.AdvElc.SC.AC.Elec</t>
  </si>
  <si>
    <t>FEC.ktoe.PL.Res.HHnew.Thermal.SH.AdvElc.WH</t>
  </si>
  <si>
    <t>FEC.ktoe.PL.Res.HHnew.Thermal.SH.AdvElc.WH.LPG.NoSolar.LPG</t>
  </si>
  <si>
    <t>FEC.ktoe.PL.Res.HHnew.Thermal.SH.AdvElc.WH.LPG.Solar</t>
  </si>
  <si>
    <t>FEC.ktoe.PL.Res.HHnew.Thermal.SH.AdvElc.WH.LPG.Solar.LPG</t>
  </si>
  <si>
    <t>FEC.ktoe.PL.Res.HHnew.Thermal.SH.AdvElc.WH.LPG.Solar.Solar</t>
  </si>
  <si>
    <t>FEC.ktoe.PL.Res.HHnew.Thermal.SH.AdvElc.WH.Elc.NoSolar.Elec</t>
  </si>
  <si>
    <t>FEC.ktoe.PL.Res.HHnew.Thermal.SH.AdvElc.WH.Elc.Solar</t>
  </si>
  <si>
    <t>FEC.ktoe.PL.Res.HHnew.Thermal.SH.AdvElc.WH.Elc.Solar.Elec</t>
  </si>
  <si>
    <t>FEC.ktoe.PL.Res.HHnew.Thermal.SH.AdvElc.WH.Elc.Solar.Solar</t>
  </si>
  <si>
    <t>FEC.ktoe.PL.Res.HHnew.Thermal.SH.AdvElc.CO</t>
  </si>
  <si>
    <t>FEC.ktoe.PL.Res.HHnew.Thermal.SH.AdvElc.CO.LPG.LPG</t>
  </si>
  <si>
    <t>FEC.ktoe.PL.Res.HHnew.Thermal.SH.AdvElc.CO.Elc.Elec</t>
  </si>
  <si>
    <t>FEC.ktoe.PL.Res.HHnew.Thermal.SH.ConvElc</t>
  </si>
  <si>
    <t>FEC.ktoe.PL.Res.HHnew.Thermal.SH.ConvElc.SH</t>
  </si>
  <si>
    <t>FEC.ktoe.PL.Res.HHnew.Thermal.SH.ConvElc.SH.Elec</t>
  </si>
  <si>
    <t>FEC.ktoe.PL.Res.HHnew.Thermal.SH.ConvElc.SC</t>
  </si>
  <si>
    <t>FEC.ktoe.PL.Res.HHnew.Thermal.SH.ConvElc.SC.AC.Elec</t>
  </si>
  <si>
    <t>FEC.ktoe.PL.Res.HHnew.Thermal.SH.ConvElc.WH</t>
  </si>
  <si>
    <t>FEC.ktoe.PL.Res.HHnew.Thermal.SH.ConvElc.WH.LPG.NoSolar.LPG</t>
  </si>
  <si>
    <t>FEC.ktoe.PL.Res.HHnew.Thermal.SH.ConvElc.WH.LPG.Solar</t>
  </si>
  <si>
    <t>FEC.ktoe.PL.Res.HHnew.Thermal.SH.ConvElc.WH.LPG.Solar.LPG</t>
  </si>
  <si>
    <t>FEC.ktoe.PL.Res.HHnew.Thermal.SH.ConvElc.WH.LPG.Solar.Solar</t>
  </si>
  <si>
    <t>FEC.ktoe.PL.Res.HHnew.Thermal.SH.ConvElc.WH.Elc.NoSolar.Elec</t>
  </si>
  <si>
    <t>FEC.ktoe.PL.Res.HHnew.Thermal.SH.ConvElc.WH.Elc.Solar</t>
  </si>
  <si>
    <t>FEC.ktoe.PL.Res.HHnew.Thermal.SH.ConvElc.WH.Elc.Solar.Elec</t>
  </si>
  <si>
    <t>FEC.ktoe.PL.Res.HHnew.Thermal.SH.ConvElc.WH.Elc.Solar.Solar</t>
  </si>
  <si>
    <t>FEC.ktoe.PL.Res.HHnew.Thermal.SH.ConvElc.CO</t>
  </si>
  <si>
    <t>FEC.ktoe.PL.Res.HHnew.Thermal.SH.ConvElc.CO.LPG.LPG</t>
  </si>
  <si>
    <t>FEC.ktoe.PL.Res.HHnew.Thermal.SH.ConvElc.CO.Elc.Elec</t>
  </si>
  <si>
    <t>PL - Thermal energy service in new and renovated households (detailed structure)</t>
  </si>
  <si>
    <t>TES.ktoe.PL.Res.HHnew.Thermal.SH.Solids</t>
  </si>
  <si>
    <t>TES.ktoe.PL.Res.HHnew.Thermal.SH.Solids.SH</t>
  </si>
  <si>
    <t>TES.ktoe.PL.Res.HHnew.Thermal.SH.Solids.SH.Solids</t>
  </si>
  <si>
    <t>TES.ktoe.PL.Res.HHnew.Thermal.SH.Solids.SH.Elec</t>
  </si>
  <si>
    <t>TES.ktoe.PL.Res.HHnew.Thermal.SH.Solids.SC</t>
  </si>
  <si>
    <t>TES.ktoe.PL.Res.HHnew.Thermal.SH.Solids.SC.AC.Elec</t>
  </si>
  <si>
    <t>TES.ktoe.PL.Res.HHnew.Thermal.SH.Solids.WH</t>
  </si>
  <si>
    <t>TES.ktoe.PL.Res.HHnew.Thermal.SH.Solids.WH.Solids.NoSolar.Solids</t>
  </si>
  <si>
    <t>TES.ktoe.PL.Res.HHnew.Thermal.SH.Solids.WH.LPG.NoSolar.LPG</t>
  </si>
  <si>
    <t>TES.ktoe.PL.Res.HHnew.Thermal.SH.Solids.WH.LPG.Solar</t>
  </si>
  <si>
    <t>TES.ktoe.PL.Res.HHnew.Thermal.SH.Solids.WH.LPG.Solar.LPG</t>
  </si>
  <si>
    <t>TES.ktoe.PL.Res.HHnew.Thermal.SH.Solids.WH.LPG.Solar.Solar</t>
  </si>
  <si>
    <t>TES.ktoe.PL.Res.HHnew.Thermal.SH.Solids.WH.Elc.NoSolar.Elec</t>
  </si>
  <si>
    <t>TES.ktoe.PL.Res.HHnew.Thermal.SH.Solids.WH.Elc.Solar</t>
  </si>
  <si>
    <t>TES.ktoe.PL.Res.HHnew.Thermal.SH.Solids.WH.Elc.Solar.Elec</t>
  </si>
  <si>
    <t>TES.ktoe.PL.Res.HHnew.Thermal.SH.Solids.WH.Elc.Solar.Solar</t>
  </si>
  <si>
    <t>TES.ktoe.PL.Res.HHnew.Thermal.SH.Solids.CO</t>
  </si>
  <si>
    <t>TES.ktoe.PL.Res.HHnew.Thermal.SH.Solids.CO.Solids.Solids</t>
  </si>
  <si>
    <t>TES.ktoe.PL.Res.HHnew.Thermal.SH.Solids.CO.LPG.LPG</t>
  </si>
  <si>
    <t>TES.ktoe.PL.Res.HHnew.Thermal.SH.Solids.CO.Elc.Elec</t>
  </si>
  <si>
    <t>TES.ktoe.PL.Res.HHnew.Thermal.SH.LPG</t>
  </si>
  <si>
    <t>TES.ktoe.PL.Res.HHnew.Thermal.SH.LPG.SH</t>
  </si>
  <si>
    <t>TES.ktoe.PL.Res.HHnew.Thermal.SH.LPG.SH.LPG</t>
  </si>
  <si>
    <t>TES.ktoe.PL.Res.HHnew.Thermal.SH.LPG.SH.Elec</t>
  </si>
  <si>
    <t>TES.ktoe.PL.Res.HHnew.Thermal.SH.LPG.SC</t>
  </si>
  <si>
    <t>TES.ktoe.PL.Res.HHnew.Thermal.SH.LPG.SC.AC.Elec</t>
  </si>
  <si>
    <t>TES.ktoe.PL.Res.HHnew.Thermal.SH.LPG.WH</t>
  </si>
  <si>
    <t>TES.ktoe.PL.Res.HHnew.Thermal.SH.LPG.WH.LPG.NoSolar.LPG</t>
  </si>
  <si>
    <t>TES.ktoe.PL.Res.HHnew.Thermal.SH.LPG.WH.LPG.Solar</t>
  </si>
  <si>
    <t>TES.ktoe.PL.Res.HHnew.Thermal.SH.LPG.WH.LPG.Solar.LPG</t>
  </si>
  <si>
    <t>TES.ktoe.PL.Res.HHnew.Thermal.SH.LPG.WH.LPG.Solar.Solar</t>
  </si>
  <si>
    <t>TES.ktoe.PL.Res.HHnew.Thermal.SH.LPG.WH.Elc.NoSolar.Elec</t>
  </si>
  <si>
    <t>TES.ktoe.PL.Res.HHnew.Thermal.SH.LPG.WH.Elc.Solar</t>
  </si>
  <si>
    <t>TES.ktoe.PL.Res.HHnew.Thermal.SH.LPG.WH.Elc.Solar.Elec</t>
  </si>
  <si>
    <t>TES.ktoe.PL.Res.HHnew.Thermal.SH.LPG.WH.Elc.Solar.Solar</t>
  </si>
  <si>
    <t>TES.ktoe.PL.Res.HHnew.Thermal.SH.LPG.CO</t>
  </si>
  <si>
    <t>TES.ktoe.PL.Res.HHnew.Thermal.SH.LPG.CO.LPG.LPG</t>
  </si>
  <si>
    <t>TES.ktoe.PL.Res.HHnew.Thermal.SH.LPG.CO.Elc.Elec</t>
  </si>
  <si>
    <t>TES.ktoe.PL.Res.HHnew.Thermal.SH.Oil</t>
  </si>
  <si>
    <t>TES.ktoe.PL.Res.HHnew.Thermal.SH.Oil.SH</t>
  </si>
  <si>
    <t>TES.ktoe.PL.Res.HHnew.Thermal.SH.Oil.SH.Oil</t>
  </si>
  <si>
    <t>TES.ktoe.PL.Res.HHnew.Thermal.SH.Oil.SH.Elec</t>
  </si>
  <si>
    <t>TES.ktoe.PL.Res.HHnew.Thermal.SH.Oil.SC</t>
  </si>
  <si>
    <t>TES.ktoe.PL.Res.HHnew.Thermal.SH.Oil.SC.AC.Elec</t>
  </si>
  <si>
    <t>TES.ktoe.PL.Res.HHnew.Thermal.SH.Oil.WH</t>
  </si>
  <si>
    <t>TES.ktoe.PL.Res.HHnew.Thermal.SH.Oil.WH.Oil.NoSolar.Oil</t>
  </si>
  <si>
    <t>TES.ktoe.PL.Res.HHnew.Thermal.SH.Oil.WH.Oil.Solar</t>
  </si>
  <si>
    <t>TES.ktoe.PL.Res.HHnew.Thermal.SH.Oil.WH.Oil.Solar.Oil</t>
  </si>
  <si>
    <t>TES.ktoe.PL.Res.HHnew.Thermal.SH.Oil.WH.Oil.Solar.Solar</t>
  </si>
  <si>
    <t>TES.ktoe.PL.Res.HHnew.Thermal.SH.Oil.WH.Elc.NoSolar.Elec</t>
  </si>
  <si>
    <t>TES.ktoe.PL.Res.HHnew.Thermal.SH.Oil.WH.Elc.Solar</t>
  </si>
  <si>
    <t>TES.ktoe.PL.Res.HHnew.Thermal.SH.Oil.WH.Elc.Solar.Elec</t>
  </si>
  <si>
    <t>TES.ktoe.PL.Res.HHnew.Thermal.SH.Oil.WH.Elc.Solar.Solar</t>
  </si>
  <si>
    <t>TES.ktoe.PL.Res.HHnew.Thermal.SH.Oil.CO</t>
  </si>
  <si>
    <t>TES.ktoe.PL.Res.HHnew.Thermal.SH.Oil.CO.LPG.LPG</t>
  </si>
  <si>
    <t>TES.ktoe.PL.Res.HHnew.Thermal.SH.Oil.CO.Elc.Elec</t>
  </si>
  <si>
    <t>TES.ktoe.PL.Res.HHnew.Thermal.SH.Gas</t>
  </si>
  <si>
    <t>TES.ktoe.PL.Res.HHnew.Thermal.SH.Gas.SH</t>
  </si>
  <si>
    <t>TES.ktoe.PL.Res.HHnew.Thermal.SH.Gas.SH.Gas</t>
  </si>
  <si>
    <t>TES.ktoe.PL.Res.HHnew.Thermal.SH.Gas.SH.Elec</t>
  </si>
  <si>
    <t>TES.ktoe.PL.Res.HHnew.Thermal.SH.Gas.SC</t>
  </si>
  <si>
    <t>TES.ktoe.PL.Res.HHnew.Thermal.SH.Gas.SC.AC.Elec</t>
  </si>
  <si>
    <t>TES.ktoe.PL.Res.HHnew.Thermal.SH.Gas.WH</t>
  </si>
  <si>
    <t>TES.ktoe.PL.Res.HHnew.Thermal.SH.Gas.WH.Gas.NoSolar.Gas</t>
  </si>
  <si>
    <t>TES.ktoe.PL.Res.HHnew.Thermal.SH.Gas.WH.Gas.Solar</t>
  </si>
  <si>
    <t>TES.ktoe.PL.Res.HHnew.Thermal.SH.Gas.WH.Gas.Solar.Gas</t>
  </si>
  <si>
    <t>TES.ktoe.PL.Res.HHnew.Thermal.SH.Gas.WH.Gas.Solar.Solar</t>
  </si>
  <si>
    <t>TES.ktoe.PL.Res.HHnew.Thermal.SH.Gas.WH.Elc.NoSolar.Elec</t>
  </si>
  <si>
    <t>TES.ktoe.PL.Res.HHnew.Thermal.SH.Gas.WH.Elc.Solar</t>
  </si>
  <si>
    <t>TES.ktoe.PL.Res.HHnew.Thermal.SH.Gas.WH.Elc.Solar.Elec</t>
  </si>
  <si>
    <t>TES.ktoe.PL.Res.HHnew.Thermal.SH.Gas.WH.Elc.Solar.Solar</t>
  </si>
  <si>
    <t>TES.ktoe.PL.Res.HHnew.Thermal.SH.Gas.CO</t>
  </si>
  <si>
    <t>TES.ktoe.PL.Res.HHnew.Thermal.SH.Gas.CO.Gas.Gas</t>
  </si>
  <si>
    <t>TES.ktoe.PL.Res.HHnew.Thermal.SH.Gas.CO.Elc.Elec</t>
  </si>
  <si>
    <t>TES.ktoe.PL.Res.HHnew.Thermal.SH.Biomass</t>
  </si>
  <si>
    <t>TES.ktoe.PL.Res.HHnew.Thermal.SH.Biomass.SH</t>
  </si>
  <si>
    <t>TES.ktoe.PL.Res.HHnew.Thermal.SH.Biomass.SH.Biomass</t>
  </si>
  <si>
    <t>TES.ktoe.PL.Res.HHnew.Thermal.SH.Biomass.SH.Elec</t>
  </si>
  <si>
    <t>TES.ktoe.PL.Res.HHnew.Thermal.SH.Biomass.SC</t>
  </si>
  <si>
    <t>TES.ktoe.PL.Res.HHnew.Thermal.SH.Biomass.SC.AC.Elec</t>
  </si>
  <si>
    <t>TES.ktoe.PL.Res.HHnew.Thermal.SH.Biomass.WH</t>
  </si>
  <si>
    <t>TES.ktoe.PL.Res.HHnew.Thermal.SH.Biomass.WH.Biomass.NoSolar.Biomass</t>
  </si>
  <si>
    <t>TES.ktoe.PL.Res.HHnew.Thermal.SH.Biomass.WH.Biomass.Solar</t>
  </si>
  <si>
    <t>TES.ktoe.PL.Res.HHnew.Thermal.SH.Biomass.WH.Biomass.Solar.Biomass</t>
  </si>
  <si>
    <t>TES.ktoe.PL.Res.HHnew.Thermal.SH.Biomass.WH.Biomass.Solar.Solar</t>
  </si>
  <si>
    <t>TES.ktoe.PL.Res.HHnew.Thermal.SH.Biomass.WH.LPG.NoSolar.LPG</t>
  </si>
  <si>
    <t>TES.ktoe.PL.Res.HHnew.Thermal.SH.Biomass.WH.LPG.Solar</t>
  </si>
  <si>
    <t>TES.ktoe.PL.Res.HHnew.Thermal.SH.Biomass.WH.LPG.Solar.LPG</t>
  </si>
  <si>
    <t>TES.ktoe.PL.Res.HHnew.Thermal.SH.Biomass.WH.LPG.Solar.Solar</t>
  </si>
  <si>
    <t>TES.ktoe.PL.Res.HHnew.Thermal.SH.Biomass.WH.Elc.NoSolar.Elec</t>
  </si>
  <si>
    <t>TES.ktoe.PL.Res.HHnew.Thermal.SH.Biomass.WH.Elc.Solar</t>
  </si>
  <si>
    <t>TES.ktoe.PL.Res.HHnew.Thermal.SH.Biomass.WH.Elc.Solar.Elec</t>
  </si>
  <si>
    <t>TES.ktoe.PL.Res.HHnew.Thermal.SH.Biomass.WH.Elc.Solar.Solar</t>
  </si>
  <si>
    <t>TES.ktoe.PL.Res.HHnew.Thermal.SH.Biomass.CO</t>
  </si>
  <si>
    <t>TES.ktoe.PL.Res.HHnew.Thermal.SH.Biomass.CO.Biomass.Biomass</t>
  </si>
  <si>
    <t>TES.ktoe.PL.Res.HHnew.Thermal.SH.Biomass.CO.LPG.LPG</t>
  </si>
  <si>
    <t>TES.ktoe.PL.Res.HHnew.Thermal.SH.Biomass.CO.Elc.Elec</t>
  </si>
  <si>
    <t>TES.ktoe.PL.Res.HHnew.Thermal.SH.Geo</t>
  </si>
  <si>
    <t>TES.ktoe.PL.Res.HHnew.Thermal.SH.Geo.SH</t>
  </si>
  <si>
    <t>TES.ktoe.PL.Res.HHnew.Thermal.SH.Geo.SH.Geo</t>
  </si>
  <si>
    <t>TES.ktoe.PL.Res.HHnew.Thermal.SH.Geo.SH.Elec</t>
  </si>
  <si>
    <t>TES.ktoe.PL.Res.HHnew.Thermal.SH.Geo.SC</t>
  </si>
  <si>
    <t>TES.ktoe.PL.Res.HHnew.Thermal.SH.Geo.SC.AC.Elec</t>
  </si>
  <si>
    <t>TES.ktoe.PL.Res.HHnew.Thermal.SH.Geo.WH</t>
  </si>
  <si>
    <t>TES.ktoe.PL.Res.HHnew.Thermal.SH.Geo.WH.Geo.NoSolar.Geo</t>
  </si>
  <si>
    <t>TES.ktoe.PL.Res.HHnew.Thermal.SH.Geo.WH.Geo.Solar</t>
  </si>
  <si>
    <t>TES.ktoe.PL.Res.HHnew.Thermal.SH.Geo.WH.Geo.Solar.Geo</t>
  </si>
  <si>
    <t>TES.ktoe.PL.Res.HHnew.Thermal.SH.Geo.WH.Geo.Solar.Solar</t>
  </si>
  <si>
    <t>TES.ktoe.PL.Res.HHnew.Thermal.SH.Geo.WH.Elc.NoSolar.Elec</t>
  </si>
  <si>
    <t>TES.ktoe.PL.Res.HHnew.Thermal.SH.Geo.WH.Elc.Solar</t>
  </si>
  <si>
    <t>TES.ktoe.PL.Res.HHnew.Thermal.SH.Geo.WH.Elc.Solar.Elec</t>
  </si>
  <si>
    <t>TES.ktoe.PL.Res.HHnew.Thermal.SH.Geo.WH.Elc.Solar.Solar</t>
  </si>
  <si>
    <t>TES.ktoe.PL.Res.HHnew.Thermal.SH.Geo.CO</t>
  </si>
  <si>
    <t>TES.ktoe.PL.Res.HHnew.Thermal.SH.Geo.CO.LPG.LPG</t>
  </si>
  <si>
    <t>TES.ktoe.PL.Res.HHnew.Thermal.SH.Geo.CO.Elc.Elec</t>
  </si>
  <si>
    <t>TES.ktoe.PL.Res.HHnew.Thermal.SH.DistrHeat</t>
  </si>
  <si>
    <t>TES.ktoe.PL.Res.HHnew.Thermal.SH.DistrHeat.SH</t>
  </si>
  <si>
    <t>TES.ktoe.PL.Res.HHnew.Thermal.SH.DistrHeat.SH.Steam_Distr</t>
  </si>
  <si>
    <t>TES.ktoe.PL.Res.HHnew.Thermal.SH.DistrHeat.SH.Elec</t>
  </si>
  <si>
    <t>TES.ktoe.PL.Res.HHnew.Thermal.SH.DistrHeat.SC</t>
  </si>
  <si>
    <t>TES.ktoe.PL.Res.HHnew.Thermal.SH.DistrHeat.SC.AC.Elec</t>
  </si>
  <si>
    <t>TES.ktoe.PL.Res.HHnew.Thermal.SH.DistrHeat.WH</t>
  </si>
  <si>
    <t>TES.ktoe.PL.Res.HHnew.Thermal.SH.DistrHeat.WH.DistrHeat.NoSolar.Steam_Distr</t>
  </si>
  <si>
    <t>TES.ktoe.PL.Res.HHnew.Thermal.SH.DistrHeat.WH.DistrHeat.Solar</t>
  </si>
  <si>
    <t>TES.ktoe.PL.Res.HHnew.Thermal.SH.DistrHeat.WH.DistrHeat.Solar.Steam_Distr</t>
  </si>
  <si>
    <t>TES.ktoe.PL.Res.HHnew.Thermal.SH.DistrHeat.WH.DistrHeat.Solar.Solar</t>
  </si>
  <si>
    <t>TES.ktoe.PL.Res.HHnew.Thermal.SH.DistrHeat.WH.Elc.NoSolar.Elec</t>
  </si>
  <si>
    <t>TES.ktoe.PL.Res.HHnew.Thermal.SH.DistrHeat.WH.Elc.Solar</t>
  </si>
  <si>
    <t>TES.ktoe.PL.Res.HHnew.Thermal.SH.DistrHeat.WH.Elc.Solar.Elec</t>
  </si>
  <si>
    <t>TES.ktoe.PL.Res.HHnew.Thermal.SH.DistrHeat.WH.Elc.Solar.Solar</t>
  </si>
  <si>
    <t>TES.ktoe.PL.Res.HHnew.Thermal.SH.DistrHeat.CO</t>
  </si>
  <si>
    <t>TES.ktoe.PL.Res.HHnew.Thermal.SH.DistrHeat.CO.LPG.LPG</t>
  </si>
  <si>
    <t>TES.ktoe.PL.Res.HHnew.Thermal.SH.DistrHeat.CO.Elc.Elec</t>
  </si>
  <si>
    <t>TES.ktoe.PL.Res.HHnew.Thermal.SH.AdvElc</t>
  </si>
  <si>
    <t>TES.ktoe.PL.Res.HHnew.Thermal.SH.AdvElc.SH</t>
  </si>
  <si>
    <t>TES.ktoe.PL.Res.HHnew.Thermal.SH.AdvElc.SH.Elec</t>
  </si>
  <si>
    <t>TES.ktoe.PL.Res.HHnew.Thermal.SH.AdvElc.SC</t>
  </si>
  <si>
    <t>TES.ktoe.PL.Res.HHnew.Thermal.SH.AdvElc.SC.AC.Elec</t>
  </si>
  <si>
    <t>TES.ktoe.PL.Res.HHnew.Thermal.SH.AdvElc.WH</t>
  </si>
  <si>
    <t>TES.ktoe.PL.Res.HHnew.Thermal.SH.AdvElc.WH.LPG.NoSolar.LPG</t>
  </si>
  <si>
    <t>TES.ktoe.PL.Res.HHnew.Thermal.SH.AdvElc.WH.LPG.Solar</t>
  </si>
  <si>
    <t>TES.ktoe.PL.Res.HHnew.Thermal.SH.AdvElc.WH.LPG.Solar.LPG</t>
  </si>
  <si>
    <t>TES.ktoe.PL.Res.HHnew.Thermal.SH.AdvElc.WH.LPG.Solar.Solar</t>
  </si>
  <si>
    <t>TES.ktoe.PL.Res.HHnew.Thermal.SH.AdvElc.WH.Elc.NoSolar.Elec</t>
  </si>
  <si>
    <t>TES.ktoe.PL.Res.HHnew.Thermal.SH.AdvElc.WH.Elc.Solar</t>
  </si>
  <si>
    <t>TES.ktoe.PL.Res.HHnew.Thermal.SH.AdvElc.WH.Elc.Solar.Elec</t>
  </si>
  <si>
    <t>TES.ktoe.PL.Res.HHnew.Thermal.SH.AdvElc.WH.Elc.Solar.Solar</t>
  </si>
  <si>
    <t>TES.ktoe.PL.Res.HHnew.Thermal.SH.AdvElc.CO</t>
  </si>
  <si>
    <t>TES.ktoe.PL.Res.HHnew.Thermal.SH.AdvElc.CO.LPG.LPG</t>
  </si>
  <si>
    <t>TES.ktoe.PL.Res.HHnew.Thermal.SH.AdvElc.CO.Elc.Elec</t>
  </si>
  <si>
    <t>TES.ktoe.PL.Res.HHnew.Thermal.SH.ConvElc</t>
  </si>
  <si>
    <t>TES.ktoe.PL.Res.HHnew.Thermal.SH.ConvElc.SH</t>
  </si>
  <si>
    <t>TES.ktoe.PL.Res.HHnew.Thermal.SH.ConvElc.SH.Elec</t>
  </si>
  <si>
    <t>TES.ktoe.PL.Res.HHnew.Thermal.SH.ConvElc.SC</t>
  </si>
  <si>
    <t>TES.ktoe.PL.Res.HHnew.Thermal.SH.ConvElc.SC.AC.Elec</t>
  </si>
  <si>
    <t>TES.ktoe.PL.Res.HHnew.Thermal.SH.ConvElc.WH</t>
  </si>
  <si>
    <t>TES.ktoe.PL.Res.HHnew.Thermal.SH.ConvElc.WH.LPG.NoSolar.LPG</t>
  </si>
  <si>
    <t>TES.ktoe.PL.Res.HHnew.Thermal.SH.ConvElc.WH.LPG.Solar</t>
  </si>
  <si>
    <t>TES.ktoe.PL.Res.HHnew.Thermal.SH.ConvElc.WH.LPG.Solar.LPG</t>
  </si>
  <si>
    <t>TES.ktoe.PL.Res.HHnew.Thermal.SH.ConvElc.WH.LPG.Solar.Solar</t>
  </si>
  <si>
    <t>TES.ktoe.PL.Res.HHnew.Thermal.SH.ConvElc.WH.Elc.NoSolar.Elec</t>
  </si>
  <si>
    <t>TES.ktoe.PL.Res.HHnew.Thermal.SH.ConvElc.WH.Elc.Solar</t>
  </si>
  <si>
    <t>TES.ktoe.PL.Res.HHnew.Thermal.SH.ConvElc.WH.Elc.Solar.Elec</t>
  </si>
  <si>
    <t>TES.ktoe.PL.Res.HHnew.Thermal.SH.ConvElc.WH.Elc.Solar.Solar</t>
  </si>
  <si>
    <t>TES.ktoe.PL.Res.HHnew.Thermal.SH.ConvElc.CO</t>
  </si>
  <si>
    <t>TES.ktoe.PL.Res.HHnew.Thermal.SH.ConvElc.CO.LPG.LPG</t>
  </si>
  <si>
    <t>TES.ktoe.PL.Res.HHnew.Thermal.SH.ConvElc.CO.Elc.Elec</t>
  </si>
  <si>
    <t>PL - System efficiency indicator of new and renovated households (detailed structure)</t>
  </si>
  <si>
    <t>Eff.ratio.PL.Res.HHnew.Thermal.SH.Solids</t>
  </si>
  <si>
    <t>Eff.ratio.PL.Res.HHnew.Thermal.SH.Solids.SH</t>
  </si>
  <si>
    <t>Eff.ratio.PL.Res.HHnew.Thermal.SH.Solids.SH.Solids</t>
  </si>
  <si>
    <t>Eff.ratio.PL.Res.HHnew.Thermal.SH.Solids.SH.Elec</t>
  </si>
  <si>
    <t>Eff.ratio.PL.Res.HHnew.Thermal.SH.Solids.SC</t>
  </si>
  <si>
    <t>Eff.ratio.PL.Res.HHnew.Thermal.SH.Solids.SC.AC.Elec</t>
  </si>
  <si>
    <t>Eff.ratio.PL.Res.HHnew.Thermal.SH.Solids.WH</t>
  </si>
  <si>
    <t>Eff.ratio.PL.Res.HHnew.Thermal.SH.Solids.WH.Solids.NoSolar.Solids</t>
  </si>
  <si>
    <t>Eff.ratio.PL.Res.HHnew.Thermal.SH.Solids.WH.LPG.NoSolar.LPG</t>
  </si>
  <si>
    <t>Eff.ratio.PL.Res.HHnew.Thermal.SH.Solids.WH.LPG.Solar</t>
  </si>
  <si>
    <t>Eff.ratio.PL.Res.HHnew.Thermal.SH.Solids.WH.LPG.Solar.LPG</t>
  </si>
  <si>
    <t>Eff.ratio.PL.Res.HHnew.Thermal.SH.Solids.WH.LPG.Solar.Solar</t>
  </si>
  <si>
    <t>Eff.ratio.PL.Res.HHnew.Thermal.SH.Solids.WH.Elc.NoSolar.Elec</t>
  </si>
  <si>
    <t>Eff.ratio.PL.Res.HHnew.Thermal.SH.Solids.WH.Elc.Solar</t>
  </si>
  <si>
    <t>Eff.ratio.PL.Res.HHnew.Thermal.SH.Solids.WH.Elc.Solar.Elec</t>
  </si>
  <si>
    <t>Eff.ratio.PL.Res.HHnew.Thermal.SH.Solids.WH.Elc.Solar.Solar</t>
  </si>
  <si>
    <t>Eff.ratio.PL.Res.HHnew.Thermal.SH.Solids.CO</t>
  </si>
  <si>
    <t>Eff.ratio.PL.Res.HHnew.Thermal.SH.Solids.CO.Solids.Solids</t>
  </si>
  <si>
    <t>Eff.ratio.PL.Res.HHnew.Thermal.SH.Solids.CO.LPG.LPG</t>
  </si>
  <si>
    <t>Eff.ratio.PL.Res.HHnew.Thermal.SH.Solids.CO.Elc.Elec</t>
  </si>
  <si>
    <t>Eff.ratio.PL.Res.HHnew.Thermal.SH.LPG</t>
  </si>
  <si>
    <t>Eff.ratio.PL.Res.HHnew.Thermal.SH.LPG.SH</t>
  </si>
  <si>
    <t>Eff.ratio.PL.Res.HHnew.Thermal.SH.LPG.SH.LPG</t>
  </si>
  <si>
    <t>Eff.ratio.PL.Res.HHnew.Thermal.SH.LPG.SH.Elec</t>
  </si>
  <si>
    <t>Eff.ratio.PL.Res.HHnew.Thermal.SH.LPG.SC</t>
  </si>
  <si>
    <t>Eff.ratio.PL.Res.HHnew.Thermal.SH.LPG.SC.AC.Elec</t>
  </si>
  <si>
    <t>Eff.ratio.PL.Res.HHnew.Thermal.SH.LPG.WH</t>
  </si>
  <si>
    <t>Eff.ratio.PL.Res.HHnew.Thermal.SH.LPG.WH.LPG.NoSolar.LPG</t>
  </si>
  <si>
    <t>Eff.ratio.PL.Res.HHnew.Thermal.SH.LPG.WH.LPG.Solar</t>
  </si>
  <si>
    <t>Eff.ratio.PL.Res.HHnew.Thermal.SH.LPG.WH.LPG.Solar.LPG</t>
  </si>
  <si>
    <t>Eff.ratio.PL.Res.HHnew.Thermal.SH.LPG.WH.LPG.Solar.Solar</t>
  </si>
  <si>
    <t>Eff.ratio.PL.Res.HHnew.Thermal.SH.LPG.WH.Elc.NoSolar.Elec</t>
  </si>
  <si>
    <t>Eff.ratio.PL.Res.HHnew.Thermal.SH.LPG.WH.Elc.Solar</t>
  </si>
  <si>
    <t>Eff.ratio.PL.Res.HHnew.Thermal.SH.LPG.WH.Elc.Solar.Elec</t>
  </si>
  <si>
    <t>Eff.ratio.PL.Res.HHnew.Thermal.SH.LPG.WH.Elc.Solar.Solar</t>
  </si>
  <si>
    <t>Eff.ratio.PL.Res.HHnew.Thermal.SH.LPG.CO</t>
  </si>
  <si>
    <t>Eff.ratio.PL.Res.HHnew.Thermal.SH.LPG.CO.LPG.LPG</t>
  </si>
  <si>
    <t>Eff.ratio.PL.Res.HHnew.Thermal.SH.LPG.CO.Elc.Elec</t>
  </si>
  <si>
    <t>Eff.ratio.PL.Res.HHnew.Thermal.SH.Oil</t>
  </si>
  <si>
    <t>Eff.ratio.PL.Res.HHnew.Thermal.SH.Oil.SH</t>
  </si>
  <si>
    <t>Eff.ratio.PL.Res.HHnew.Thermal.SH.Oil.SH.Oil</t>
  </si>
  <si>
    <t>Eff.ratio.PL.Res.HHnew.Thermal.SH.Oil.SH.Elec</t>
  </si>
  <si>
    <t>Eff.ratio.PL.Res.HHnew.Thermal.SH.Oil.SC</t>
  </si>
  <si>
    <t>Eff.ratio.PL.Res.HHnew.Thermal.SH.Oil.SC.AC.Elec</t>
  </si>
  <si>
    <t>Eff.ratio.PL.Res.HHnew.Thermal.SH.Oil.WH</t>
  </si>
  <si>
    <t>Eff.ratio.PL.Res.HHnew.Thermal.SH.Oil.WH.Oil.NoSolar.Oil</t>
  </si>
  <si>
    <t>Eff.ratio.PL.Res.HHnew.Thermal.SH.Oil.WH.Oil.Solar</t>
  </si>
  <si>
    <t>Eff.ratio.PL.Res.HHnew.Thermal.SH.Oil.WH.Oil.Solar.Oil</t>
  </si>
  <si>
    <t>Eff.ratio.PL.Res.HHnew.Thermal.SH.Oil.WH.Oil.Solar.Solar</t>
  </si>
  <si>
    <t>Eff.ratio.PL.Res.HHnew.Thermal.SH.Oil.WH.Elc.NoSolar.Elec</t>
  </si>
  <si>
    <t>Eff.ratio.PL.Res.HHnew.Thermal.SH.Oil.WH.Elc.Solar</t>
  </si>
  <si>
    <t>Eff.ratio.PL.Res.HHnew.Thermal.SH.Oil.WH.Elc.Solar.Elec</t>
  </si>
  <si>
    <t>Eff.ratio.PL.Res.HHnew.Thermal.SH.Oil.WH.Elc.Solar.Solar</t>
  </si>
  <si>
    <t>Eff.ratio.PL.Res.HHnew.Thermal.SH.Oil.CO</t>
  </si>
  <si>
    <t>Eff.ratio.PL.Res.HHnew.Thermal.SH.Oil.CO.LPG.LPG</t>
  </si>
  <si>
    <t>Eff.ratio.PL.Res.HHnew.Thermal.SH.Oil.CO.Elc.Elec</t>
  </si>
  <si>
    <t>Eff.ratio.PL.Res.HHnew.Thermal.SH.Gas</t>
  </si>
  <si>
    <t>Eff.ratio.PL.Res.HHnew.Thermal.SH.Gas.SH</t>
  </si>
  <si>
    <t>Eff.ratio.PL.Res.HHnew.Thermal.SH.Gas.SH.Gas</t>
  </si>
  <si>
    <t>Eff.ratio.PL.Res.HHnew.Thermal.SH.Gas.SH.Elec</t>
  </si>
  <si>
    <t>Eff.ratio.PL.Res.HHnew.Thermal.SH.Gas.SC</t>
  </si>
  <si>
    <t>Eff.ratio.PL.Res.HHnew.Thermal.SH.Gas.SC.AC.Elec</t>
  </si>
  <si>
    <t>Eff.ratio.PL.Res.HHnew.Thermal.SH.Gas.WH</t>
  </si>
  <si>
    <t>Eff.ratio.PL.Res.HHnew.Thermal.SH.Gas.WH.Gas.NoSolar.Gas</t>
  </si>
  <si>
    <t>Eff.ratio.PL.Res.HHnew.Thermal.SH.Gas.WH.Gas.Solar</t>
  </si>
  <si>
    <t>Eff.ratio.PL.Res.HHnew.Thermal.SH.Gas.WH.Gas.Solar.Gas</t>
  </si>
  <si>
    <t>Eff.ratio.PL.Res.HHnew.Thermal.SH.Gas.WH.Gas.Solar.Solar</t>
  </si>
  <si>
    <t>Eff.ratio.PL.Res.HHnew.Thermal.SH.Gas.WH.Elc.NoSolar.Elec</t>
  </si>
  <si>
    <t>Eff.ratio.PL.Res.HHnew.Thermal.SH.Gas.WH.Elc.Solar</t>
  </si>
  <si>
    <t>Eff.ratio.PL.Res.HHnew.Thermal.SH.Gas.WH.Elc.Solar.Elec</t>
  </si>
  <si>
    <t>Eff.ratio.PL.Res.HHnew.Thermal.SH.Gas.WH.Elc.Solar.Solar</t>
  </si>
  <si>
    <t>Eff.ratio.PL.Res.HHnew.Thermal.SH.Gas.CO</t>
  </si>
  <si>
    <t>Eff.ratio.PL.Res.HHnew.Thermal.SH.Gas.CO.Gas.Gas</t>
  </si>
  <si>
    <t>Eff.ratio.PL.Res.HHnew.Thermal.SH.Gas.CO.Elc.Elec</t>
  </si>
  <si>
    <t>Eff.ratio.PL.Res.HHnew.Thermal.SH.Biomass</t>
  </si>
  <si>
    <t>Eff.ratio.PL.Res.HHnew.Thermal.SH.Biomass.SH</t>
  </si>
  <si>
    <t>Eff.ratio.PL.Res.HHnew.Thermal.SH.Biomass.SH.Biomass</t>
  </si>
  <si>
    <t>Eff.ratio.PL.Res.HHnew.Thermal.SH.Biomass.SH.Elec</t>
  </si>
  <si>
    <t>Eff.ratio.PL.Res.HHnew.Thermal.SH.Biomass.SC</t>
  </si>
  <si>
    <t>Eff.ratio.PL.Res.HHnew.Thermal.SH.Biomass.SC.AC.Elec</t>
  </si>
  <si>
    <t>Eff.ratio.PL.Res.HHnew.Thermal.SH.Biomass.WH</t>
  </si>
  <si>
    <t>Eff.ratio.PL.Res.HHnew.Thermal.SH.Biomass.WH.Biomass.NoSolar.Biomass</t>
  </si>
  <si>
    <t>Eff.ratio.PL.Res.HHnew.Thermal.SH.Biomass.WH.Biomass.Solar</t>
  </si>
  <si>
    <t>Eff.ratio.PL.Res.HHnew.Thermal.SH.Biomass.WH.Biomass.Solar.Biomass</t>
  </si>
  <si>
    <t>Eff.ratio.PL.Res.HHnew.Thermal.SH.Biomass.WH.Biomass.Solar.Solar</t>
  </si>
  <si>
    <t>Eff.ratio.PL.Res.HHnew.Thermal.SH.Biomass.WH.LPG.NoSolar.LPG</t>
  </si>
  <si>
    <t>Eff.ratio.PL.Res.HHnew.Thermal.SH.Biomass.WH.LPG.Solar</t>
  </si>
  <si>
    <t>Eff.ratio.PL.Res.HHnew.Thermal.SH.Biomass.WH.LPG.Solar.LPG</t>
  </si>
  <si>
    <t>Eff.ratio.PL.Res.HHnew.Thermal.SH.Biomass.WH.LPG.Solar.Solar</t>
  </si>
  <si>
    <t>Eff.ratio.PL.Res.HHnew.Thermal.SH.Biomass.WH.Elc.NoSolar.Elec</t>
  </si>
  <si>
    <t>Eff.ratio.PL.Res.HHnew.Thermal.SH.Biomass.WH.Elc.Solar</t>
  </si>
  <si>
    <t>Eff.ratio.PL.Res.HHnew.Thermal.SH.Biomass.WH.Elc.Solar.Elec</t>
  </si>
  <si>
    <t>Eff.ratio.PL.Res.HHnew.Thermal.SH.Biomass.WH.Elc.Solar.Solar</t>
  </si>
  <si>
    <t>Eff.ratio.PL.Res.HHnew.Thermal.SH.Biomass.CO</t>
  </si>
  <si>
    <t>Eff.ratio.PL.Res.HHnew.Thermal.SH.Biomass.CO.Biomass.Biomass</t>
  </si>
  <si>
    <t>Eff.ratio.PL.Res.HHnew.Thermal.SH.Biomass.CO.LPG.LPG</t>
  </si>
  <si>
    <t>Eff.ratio.PL.Res.HHnew.Thermal.SH.Biomass.CO.Elc.Elec</t>
  </si>
  <si>
    <t>Eff.ratio.PL.Res.HHnew.Thermal.SH.Geo</t>
  </si>
  <si>
    <t>Eff.ratio.PL.Res.HHnew.Thermal.SH.Geo.SH</t>
  </si>
  <si>
    <t>Eff.ratio.PL.Res.HHnew.Thermal.SH.Geo.SH.Geo</t>
  </si>
  <si>
    <t>Eff.ratio.PL.Res.HHnew.Thermal.SH.Geo.SH.Elec</t>
  </si>
  <si>
    <t>Eff.ratio.PL.Res.HHnew.Thermal.SH.Geo.SC</t>
  </si>
  <si>
    <t>Eff.ratio.PL.Res.HHnew.Thermal.SH.Geo.SC.AC.Elec</t>
  </si>
  <si>
    <t>Eff.ratio.PL.Res.HHnew.Thermal.SH.Geo.WH</t>
  </si>
  <si>
    <t>Eff.ratio.PL.Res.HHnew.Thermal.SH.Geo.WH.Geo.NoSolar.Geo</t>
  </si>
  <si>
    <t>Eff.ratio.PL.Res.HHnew.Thermal.SH.Geo.WH.Geo.Solar</t>
  </si>
  <si>
    <t>Eff.ratio.PL.Res.HHnew.Thermal.SH.Geo.WH.Geo.Solar.Geo</t>
  </si>
  <si>
    <t>Eff.ratio.PL.Res.HHnew.Thermal.SH.Geo.WH.Geo.Solar.Solar</t>
  </si>
  <si>
    <t>Eff.ratio.PL.Res.HHnew.Thermal.SH.Geo.WH.Elc.NoSolar.Elec</t>
  </si>
  <si>
    <t>Eff.ratio.PL.Res.HHnew.Thermal.SH.Geo.WH.Elc.Solar</t>
  </si>
  <si>
    <t>Eff.ratio.PL.Res.HHnew.Thermal.SH.Geo.WH.Elc.Solar.Elec</t>
  </si>
  <si>
    <t>Eff.ratio.PL.Res.HHnew.Thermal.SH.Geo.WH.Elc.Solar.Solar</t>
  </si>
  <si>
    <t>Eff.ratio.PL.Res.HHnew.Thermal.SH.Geo.CO</t>
  </si>
  <si>
    <t>Eff.ratio.PL.Res.HHnew.Thermal.SH.Geo.CO.LPG.LPG</t>
  </si>
  <si>
    <t>Eff.ratio.PL.Res.HHnew.Thermal.SH.Geo.CO.Elc.Elec</t>
  </si>
  <si>
    <t>Eff.ratio.PL.Res.HHnew.Thermal.SH.DistrHeat</t>
  </si>
  <si>
    <t>Eff.ratio.PL.Res.HHnew.Thermal.SH.DistrHeat.SH</t>
  </si>
  <si>
    <t>Eff.ratio.PL.Res.HHnew.Thermal.SH.DistrHeat.SH.Steam_Distr</t>
  </si>
  <si>
    <t>Eff.ratio.PL.Res.HHnew.Thermal.SH.DistrHeat.SH.Elec</t>
  </si>
  <si>
    <t>Eff.ratio.PL.Res.HHnew.Thermal.SH.DistrHeat.SC</t>
  </si>
  <si>
    <t>Eff.ratio.PL.Res.HHnew.Thermal.SH.DistrHeat.SC.AC.Elec</t>
  </si>
  <si>
    <t>Eff.ratio.PL.Res.HHnew.Thermal.SH.DistrHeat.WH</t>
  </si>
  <si>
    <t>Eff.ratio.PL.Res.HHnew.Thermal.SH.DistrHeat.WH.DistrHeat.NoSolar.Steam_Distr</t>
  </si>
  <si>
    <t>Eff.ratio.PL.Res.HHnew.Thermal.SH.DistrHeat.WH.DistrHeat.Solar</t>
  </si>
  <si>
    <t>Eff.ratio.PL.Res.HHnew.Thermal.SH.DistrHeat.WH.DistrHeat.Solar.Steam_Distr</t>
  </si>
  <si>
    <t>Eff.ratio.PL.Res.HHnew.Thermal.SH.DistrHeat.WH.DistrHeat.Solar.Solar</t>
  </si>
  <si>
    <t>Eff.ratio.PL.Res.HHnew.Thermal.SH.DistrHeat.WH.Elc.NoSolar.Elec</t>
  </si>
  <si>
    <t>Eff.ratio.PL.Res.HHnew.Thermal.SH.DistrHeat.WH.Elc.Solar</t>
  </si>
  <si>
    <t>Eff.ratio.PL.Res.HHnew.Thermal.SH.DistrHeat.WH.Elc.Solar.Elec</t>
  </si>
  <si>
    <t>Eff.ratio.PL.Res.HHnew.Thermal.SH.DistrHeat.WH.Elc.Solar.Solar</t>
  </si>
  <si>
    <t>Eff.ratio.PL.Res.HHnew.Thermal.SH.DistrHeat.CO</t>
  </si>
  <si>
    <t>Eff.ratio.PL.Res.HHnew.Thermal.SH.DistrHeat.CO.LPG.LPG</t>
  </si>
  <si>
    <t>Eff.ratio.PL.Res.HHnew.Thermal.SH.DistrHeat.CO.Elc.Elec</t>
  </si>
  <si>
    <t>Eff.ratio.PL.Res.HHnew.Thermal.SH.AdvElc</t>
  </si>
  <si>
    <t>Eff.ratio.PL.Res.HHnew.Thermal.SH.AdvElc.SH</t>
  </si>
  <si>
    <t>Eff.ratio.PL.Res.HHnew.Thermal.SH.AdvElc.SH.Elec</t>
  </si>
  <si>
    <t>Eff.ratio.PL.Res.HHnew.Thermal.SH.AdvElc.SC</t>
  </si>
  <si>
    <t>Eff.ratio.PL.Res.HHnew.Thermal.SH.AdvElc.SC.AC.Elec</t>
  </si>
  <si>
    <t>Eff.ratio.PL.Res.HHnew.Thermal.SH.AdvElc.WH</t>
  </si>
  <si>
    <t>Eff.ratio.PL.Res.HHnew.Thermal.SH.AdvElc.WH.LPG.NoSolar.LPG</t>
  </si>
  <si>
    <t>Eff.ratio.PL.Res.HHnew.Thermal.SH.AdvElc.WH.LPG.Solar</t>
  </si>
  <si>
    <t>Eff.ratio.PL.Res.HHnew.Thermal.SH.AdvElc.WH.LPG.Solar.LPG</t>
  </si>
  <si>
    <t>Eff.ratio.PL.Res.HHnew.Thermal.SH.AdvElc.WH.LPG.Solar.Solar</t>
  </si>
  <si>
    <t>Eff.ratio.PL.Res.HHnew.Thermal.SH.AdvElc.WH.Elc.NoSolar.Elec</t>
  </si>
  <si>
    <t>Eff.ratio.PL.Res.HHnew.Thermal.SH.AdvElc.WH.Elc.Solar</t>
  </si>
  <si>
    <t>Eff.ratio.PL.Res.HHnew.Thermal.SH.AdvElc.WH.Elc.Solar.Elec</t>
  </si>
  <si>
    <t>Eff.ratio.PL.Res.HHnew.Thermal.SH.AdvElc.WH.Elc.Solar.Solar</t>
  </si>
  <si>
    <t>Eff.ratio.PL.Res.HHnew.Thermal.SH.AdvElc.CO</t>
  </si>
  <si>
    <t>Eff.ratio.PL.Res.HHnew.Thermal.SH.AdvElc.CO.LPG.LPG</t>
  </si>
  <si>
    <t>Eff.ratio.PL.Res.HHnew.Thermal.SH.AdvElc.CO.Elc.Elec</t>
  </si>
  <si>
    <t>Eff.ratio.PL.Res.HHnew.Thermal.SH.ConvElc</t>
  </si>
  <si>
    <t>Eff.ratio.PL.Res.HHnew.Thermal.SH.ConvElc.SH</t>
  </si>
  <si>
    <t>Eff.ratio.PL.Res.HHnew.Thermal.SH.ConvElc.SH.Elec</t>
  </si>
  <si>
    <t>Eff.ratio.PL.Res.HHnew.Thermal.SH.ConvElc.SC</t>
  </si>
  <si>
    <t>Eff.ratio.PL.Res.HHnew.Thermal.SH.ConvElc.SC.AC.Elec</t>
  </si>
  <si>
    <t>Eff.ratio.PL.Res.HHnew.Thermal.SH.ConvElc.WH</t>
  </si>
  <si>
    <t>Eff.ratio.PL.Res.HHnew.Thermal.SH.ConvElc.WH.LPG.NoSolar.LPG</t>
  </si>
  <si>
    <t>Eff.ratio.PL.Res.HHnew.Thermal.SH.ConvElc.WH.LPG.Solar</t>
  </si>
  <si>
    <t>Eff.ratio.PL.Res.HHnew.Thermal.SH.ConvElc.WH.LPG.Solar.LPG</t>
  </si>
  <si>
    <t>Eff.ratio.PL.Res.HHnew.Thermal.SH.ConvElc.WH.LPG.Solar.Solar</t>
  </si>
  <si>
    <t>Eff.ratio.PL.Res.HHnew.Thermal.SH.ConvElc.WH.Elc.NoSolar.Elec</t>
  </si>
  <si>
    <t>Eff.ratio.PL.Res.HHnew.Thermal.SH.ConvElc.WH.Elc.Solar</t>
  </si>
  <si>
    <t>Eff.ratio.PL.Res.HHnew.Thermal.SH.ConvElc.WH.Elc.Solar.Elec</t>
  </si>
  <si>
    <t>Eff.ratio.PL.Res.HHnew.Thermal.SH.ConvElc.WH.Elc.Solar.Solar</t>
  </si>
  <si>
    <t>Eff.ratio.PL.Res.HHnew.Thermal.SH.ConvElc.CO</t>
  </si>
  <si>
    <t>Eff.ratio.PL.Res.HHnew.Thermal.SH.ConvElc.CO.LPG.LPG</t>
  </si>
  <si>
    <t>Eff.ratio.PL.Res.HHnew.Thermal.SH.ConvElc.CO.Elc.Elec</t>
  </si>
  <si>
    <t>PL - CO2 emissions in new and renovated households (detailed structure)</t>
  </si>
  <si>
    <t>EMI.ktCO2.PL.Res.HHnew.Thermal.SH.Solids</t>
  </si>
  <si>
    <t>EMI.ktCO2.PL.Res.HHnew.Thermal.SH.Solids.SH</t>
  </si>
  <si>
    <t>EMI.ktCO2.PL.Res.HHnew.Thermal.SH.Solids.SH.Solids</t>
  </si>
  <si>
    <t>EMI.ktCO2.PL.Res.HHnew.Thermal.SH.Solids.SH.Elec</t>
  </si>
  <si>
    <t>EMI.ktCO2.PL.Res.HHnew.Thermal.SH.Solids.SC</t>
  </si>
  <si>
    <t>EMI.ktCO2.PL.Res.HHnew.Thermal.SH.Solids.SC.AC.Elec</t>
  </si>
  <si>
    <t>EMI.ktCO2.PL.Res.HHnew.Thermal.SH.Solids.WH</t>
  </si>
  <si>
    <t>EMI.ktCO2.PL.Res.HHnew.Thermal.SH.Solids.WH.Solids.NoSolar.Solids</t>
  </si>
  <si>
    <t>EMI.ktCO2.PL.Res.HHnew.Thermal.SH.Solids.WH.LPG.NoSolar.LPG</t>
  </si>
  <si>
    <t>EMI.ktCO2.PL.Res.HHnew.Thermal.SH.Solids.WH.LPG.Solar</t>
  </si>
  <si>
    <t>EMI.ktCO2.PL.Res.HHnew.Thermal.SH.Solids.WH.LPG.Solar.LPG</t>
  </si>
  <si>
    <t>EMI.ktCO2.PL.Res.HHnew.Thermal.SH.Solids.WH.LPG.Solar.Solar</t>
  </si>
  <si>
    <t>EMI.ktCO2.PL.Res.HHnew.Thermal.SH.Solids.WH.Elc.NoSolar.Elec</t>
  </si>
  <si>
    <t>EMI.ktCO2.PL.Res.HHnew.Thermal.SH.Solids.WH.Elc.Solar</t>
  </si>
  <si>
    <t>EMI.ktCO2.PL.Res.HHnew.Thermal.SH.Solids.WH.Elc.Solar.Elec</t>
  </si>
  <si>
    <t>EMI.ktCO2.PL.Res.HHnew.Thermal.SH.Solids.WH.Elc.Solar.Solar</t>
  </si>
  <si>
    <t>EMI.ktCO2.PL.Res.HHnew.Thermal.SH.Solids.CO</t>
  </si>
  <si>
    <t>EMI.ktCO2.PL.Res.HHnew.Thermal.SH.Solids.CO.Solids.Solids</t>
  </si>
  <si>
    <t>EMI.ktCO2.PL.Res.HHnew.Thermal.SH.Solids.CO.LPG.LPG</t>
  </si>
  <si>
    <t>EMI.ktCO2.PL.Res.HHnew.Thermal.SH.Solids.CO.Elc.Elec</t>
  </si>
  <si>
    <t>EMI.ktCO2.PL.Res.HHnew.Thermal.SH.LPG</t>
  </si>
  <si>
    <t>EMI.ktCO2.PL.Res.HHnew.Thermal.SH.LPG.SH</t>
  </si>
  <si>
    <t>EMI.ktCO2.PL.Res.HHnew.Thermal.SH.LPG.SH.LPG</t>
  </si>
  <si>
    <t>EMI.ktCO2.PL.Res.HHnew.Thermal.SH.LPG.SH.Elec</t>
  </si>
  <si>
    <t>EMI.ktCO2.PL.Res.HHnew.Thermal.SH.LPG.SC</t>
  </si>
  <si>
    <t>EMI.ktCO2.PL.Res.HHnew.Thermal.SH.LPG.SC.AC.Elec</t>
  </si>
  <si>
    <t>EMI.ktCO2.PL.Res.HHnew.Thermal.SH.LPG.WH</t>
  </si>
  <si>
    <t>EMI.ktCO2.PL.Res.HHnew.Thermal.SH.LPG.WH.LPG.NoSolar.LPG</t>
  </si>
  <si>
    <t>EMI.ktCO2.PL.Res.HHnew.Thermal.SH.LPG.WH.LPG.Solar</t>
  </si>
  <si>
    <t>EMI.ktCO2.PL.Res.HHnew.Thermal.SH.LPG.WH.LPG.Solar.LPG</t>
  </si>
  <si>
    <t>EMI.ktCO2.PL.Res.HHnew.Thermal.SH.LPG.WH.LPG.Solar.Solar</t>
  </si>
  <si>
    <t>EMI.ktCO2.PL.Res.HHnew.Thermal.SH.LPG.WH.Elc.NoSolar.Elec</t>
  </si>
  <si>
    <t>EMI.ktCO2.PL.Res.HHnew.Thermal.SH.LPG.WH.Elc.Solar</t>
  </si>
  <si>
    <t>EMI.ktCO2.PL.Res.HHnew.Thermal.SH.LPG.WH.Elc.Solar.Elec</t>
  </si>
  <si>
    <t>EMI.ktCO2.PL.Res.HHnew.Thermal.SH.LPG.WH.Elc.Solar.Solar</t>
  </si>
  <si>
    <t>EMI.ktCO2.PL.Res.HHnew.Thermal.SH.LPG.CO</t>
  </si>
  <si>
    <t>EMI.ktCO2.PL.Res.HHnew.Thermal.SH.LPG.CO.LPG.LPG</t>
  </si>
  <si>
    <t>EMI.ktCO2.PL.Res.HHnew.Thermal.SH.LPG.CO.Elc.Elec</t>
  </si>
  <si>
    <t>EMI.ktCO2.PL.Res.HHnew.Thermal.SH.Oil</t>
  </si>
  <si>
    <t>EMI.ktCO2.PL.Res.HHnew.Thermal.SH.Oil.SH</t>
  </si>
  <si>
    <t>EMI.ktCO2.PL.Res.HHnew.Thermal.SH.Oil.SH.Oil</t>
  </si>
  <si>
    <t>EMI.ktCO2.PL.Res.HHnew.Thermal.SH.Oil.SH.Elec</t>
  </si>
  <si>
    <t>EMI.ktCO2.PL.Res.HHnew.Thermal.SH.Oil.SC</t>
  </si>
  <si>
    <t>EMI.ktCO2.PL.Res.HHnew.Thermal.SH.Oil.SC.AC.Elec</t>
  </si>
  <si>
    <t>EMI.ktCO2.PL.Res.HHnew.Thermal.SH.Oil.WH</t>
  </si>
  <si>
    <t>EMI.ktCO2.PL.Res.HHnew.Thermal.SH.Oil.WH.Oil.NoSolar.Oil</t>
  </si>
  <si>
    <t>EMI.ktCO2.PL.Res.HHnew.Thermal.SH.Oil.WH.Oil.Solar</t>
  </si>
  <si>
    <t>EMI.ktCO2.PL.Res.HHnew.Thermal.SH.Oil.WH.Oil.Solar.Oil</t>
  </si>
  <si>
    <t>EMI.ktCO2.PL.Res.HHnew.Thermal.SH.Oil.WH.Oil.Solar.Solar</t>
  </si>
  <si>
    <t>EMI.ktCO2.PL.Res.HHnew.Thermal.SH.Oil.WH.Elc.NoSolar.Elec</t>
  </si>
  <si>
    <t>EMI.ktCO2.PL.Res.HHnew.Thermal.SH.Oil.WH.Elc.Solar</t>
  </si>
  <si>
    <t>EMI.ktCO2.PL.Res.HHnew.Thermal.SH.Oil.WH.Elc.Solar.Elec</t>
  </si>
  <si>
    <t>EMI.ktCO2.PL.Res.HHnew.Thermal.SH.Oil.WH.Elc.Solar.Solar</t>
  </si>
  <si>
    <t>EMI.ktCO2.PL.Res.HHnew.Thermal.SH.Oil.CO</t>
  </si>
  <si>
    <t>EMI.ktCO2.PL.Res.HHnew.Thermal.SH.Oil.CO.LPG.LPG</t>
  </si>
  <si>
    <t>EMI.ktCO2.PL.Res.HHnew.Thermal.SH.Oil.CO.Elc.Elec</t>
  </si>
  <si>
    <t>EMI.ktCO2.PL.Res.HHnew.Thermal.SH.Gas</t>
  </si>
  <si>
    <t>EMI.ktCO2.PL.Res.HHnew.Thermal.SH.Gas.SH</t>
  </si>
  <si>
    <t>EMI.ktCO2.PL.Res.HHnew.Thermal.SH.Gas.SH.Gas</t>
  </si>
  <si>
    <t>EMI.ktCO2.PL.Res.HHnew.Thermal.SH.Gas.SH.Elec</t>
  </si>
  <si>
    <t>EMI.ktCO2.PL.Res.HHnew.Thermal.SH.Gas.SC</t>
  </si>
  <si>
    <t>EMI.ktCO2.PL.Res.HHnew.Thermal.SH.Gas.SC.AC.Elec</t>
  </si>
  <si>
    <t>EMI.ktCO2.PL.Res.HHnew.Thermal.SH.Gas.WH</t>
  </si>
  <si>
    <t>EMI.ktCO2.PL.Res.HHnew.Thermal.SH.Gas.WH.Gas.NoSolar.Gas</t>
  </si>
  <si>
    <t>EMI.ktCO2.PL.Res.HHnew.Thermal.SH.Gas.WH.Gas.Solar</t>
  </si>
  <si>
    <t>EMI.ktCO2.PL.Res.HHnew.Thermal.SH.Gas.WH.Gas.Solar.Gas</t>
  </si>
  <si>
    <t>EMI.ktCO2.PL.Res.HHnew.Thermal.SH.Gas.WH.Gas.Solar.Solar</t>
  </si>
  <si>
    <t>EMI.ktCO2.PL.Res.HHnew.Thermal.SH.Gas.WH.Elc.NoSolar.Elec</t>
  </si>
  <si>
    <t>EMI.ktCO2.PL.Res.HHnew.Thermal.SH.Gas.WH.Elc.Solar</t>
  </si>
  <si>
    <t>EMI.ktCO2.PL.Res.HHnew.Thermal.SH.Gas.WH.Elc.Solar.Elec</t>
  </si>
  <si>
    <t>EMI.ktCO2.PL.Res.HHnew.Thermal.SH.Gas.WH.Elc.Solar.Solar</t>
  </si>
  <si>
    <t>EMI.ktCO2.PL.Res.HHnew.Thermal.SH.Gas.CO</t>
  </si>
  <si>
    <t>EMI.ktCO2.PL.Res.HHnew.Thermal.SH.Gas.CO.Gas.Gas</t>
  </si>
  <si>
    <t>EMI.ktCO2.PL.Res.HHnew.Thermal.SH.Gas.CO.Elc.Elec</t>
  </si>
  <si>
    <t>EMI.ktCO2.PL.Res.HHnew.Thermal.SH.Biomass</t>
  </si>
  <si>
    <t>EMI.ktCO2.PL.Res.HHnew.Thermal.SH.Biomass.SH</t>
  </si>
  <si>
    <t>EMI.ktCO2.PL.Res.HHnew.Thermal.SH.Biomass.SH.Biomass</t>
  </si>
  <si>
    <t>EMI.ktCO2.PL.Res.HHnew.Thermal.SH.Biomass.SH.Elec</t>
  </si>
  <si>
    <t>EMI.ktCO2.PL.Res.HHnew.Thermal.SH.Biomass.SC</t>
  </si>
  <si>
    <t>EMI.ktCO2.PL.Res.HHnew.Thermal.SH.Biomass.SC.AC.Elec</t>
  </si>
  <si>
    <t>EMI.ktCO2.PL.Res.HHnew.Thermal.SH.Biomass.WH</t>
  </si>
  <si>
    <t>EMI.ktCO2.PL.Res.HHnew.Thermal.SH.Biomass.WH.Biomass.NoSolar.Biomass</t>
  </si>
  <si>
    <t>EMI.ktCO2.PL.Res.HHnew.Thermal.SH.Biomass.WH.Biomass.Solar</t>
  </si>
  <si>
    <t>EMI.ktCO2.PL.Res.HHnew.Thermal.SH.Biomass.WH.Biomass.Solar.Biomass</t>
  </si>
  <si>
    <t>EMI.ktCO2.PL.Res.HHnew.Thermal.SH.Biomass.WH.Biomass.Solar.Solar</t>
  </si>
  <si>
    <t>EMI.ktCO2.PL.Res.HHnew.Thermal.SH.Biomass.WH.LPG.NoSolar.LPG</t>
  </si>
  <si>
    <t>EMI.ktCO2.PL.Res.HHnew.Thermal.SH.Biomass.WH.LPG.Solar</t>
  </si>
  <si>
    <t>EMI.ktCO2.PL.Res.HHnew.Thermal.SH.Biomass.WH.LPG.Solar.LPG</t>
  </si>
  <si>
    <t>EMI.ktCO2.PL.Res.HHnew.Thermal.SH.Biomass.WH.LPG.Solar.Solar</t>
  </si>
  <si>
    <t>EMI.ktCO2.PL.Res.HHnew.Thermal.SH.Biomass.WH.Elc.NoSolar.Elec</t>
  </si>
  <si>
    <t>EMI.ktCO2.PL.Res.HHnew.Thermal.SH.Biomass.WH.Elc.Solar</t>
  </si>
  <si>
    <t>EMI.ktCO2.PL.Res.HHnew.Thermal.SH.Biomass.WH.Elc.Solar.Elec</t>
  </si>
  <si>
    <t>EMI.ktCO2.PL.Res.HHnew.Thermal.SH.Biomass.WH.Elc.Solar.Solar</t>
  </si>
  <si>
    <t>EMI.ktCO2.PL.Res.HHnew.Thermal.SH.Biomass.CO</t>
  </si>
  <si>
    <t>EMI.ktCO2.PL.Res.HHnew.Thermal.SH.Biomass.CO.Biomass.Biomass</t>
  </si>
  <si>
    <t>EMI.ktCO2.PL.Res.HHnew.Thermal.SH.Biomass.CO.LPG.LPG</t>
  </si>
  <si>
    <t>EMI.ktCO2.PL.Res.HHnew.Thermal.SH.Biomass.CO.Elc.Elec</t>
  </si>
  <si>
    <t>EMI.ktCO2.PL.Res.HHnew.Thermal.SH.Geo</t>
  </si>
  <si>
    <t>EMI.ktCO2.PL.Res.HHnew.Thermal.SH.Geo.SH</t>
  </si>
  <si>
    <t>EMI.ktCO2.PL.Res.HHnew.Thermal.SH.Geo.SH.Geo</t>
  </si>
  <si>
    <t>EMI.ktCO2.PL.Res.HHnew.Thermal.SH.Geo.SH.Elec</t>
  </si>
  <si>
    <t>EMI.ktCO2.PL.Res.HHnew.Thermal.SH.Geo.SC</t>
  </si>
  <si>
    <t>EMI.ktCO2.PL.Res.HHnew.Thermal.SH.Geo.SC.AC.Elec</t>
  </si>
  <si>
    <t>EMI.ktCO2.PL.Res.HHnew.Thermal.SH.Geo.WH</t>
  </si>
  <si>
    <t>EMI.ktCO2.PL.Res.HHnew.Thermal.SH.Geo.WH.Geo.NoSolar.Geo</t>
  </si>
  <si>
    <t>EMI.ktCO2.PL.Res.HHnew.Thermal.SH.Geo.WH.Geo.Solar</t>
  </si>
  <si>
    <t>EMI.ktCO2.PL.Res.HHnew.Thermal.SH.Geo.WH.Geo.Solar.Geo</t>
  </si>
  <si>
    <t>EMI.ktCO2.PL.Res.HHnew.Thermal.SH.Geo.WH.Geo.Solar.Solar</t>
  </si>
  <si>
    <t>EMI.ktCO2.PL.Res.HHnew.Thermal.SH.Geo.WH.Elc.NoSolar.Elec</t>
  </si>
  <si>
    <t>EMI.ktCO2.PL.Res.HHnew.Thermal.SH.Geo.WH.Elc.Solar</t>
  </si>
  <si>
    <t>EMI.ktCO2.PL.Res.HHnew.Thermal.SH.Geo.WH.Elc.Solar.Elec</t>
  </si>
  <si>
    <t>EMI.ktCO2.PL.Res.HHnew.Thermal.SH.Geo.WH.Elc.Solar.Solar</t>
  </si>
  <si>
    <t>EMI.ktCO2.PL.Res.HHnew.Thermal.SH.Geo.CO</t>
  </si>
  <si>
    <t>EMI.ktCO2.PL.Res.HHnew.Thermal.SH.Geo.CO.LPG.LPG</t>
  </si>
  <si>
    <t>EMI.ktCO2.PL.Res.HHnew.Thermal.SH.Geo.CO.Elc.Elec</t>
  </si>
  <si>
    <t>EMI.ktCO2.PL.Res.HHnew.Thermal.SH.DistrHeat</t>
  </si>
  <si>
    <t>EMI.ktCO2.PL.Res.HHnew.Thermal.SH.DistrHeat.SH</t>
  </si>
  <si>
    <t>EMI.ktCO2.PL.Res.HHnew.Thermal.SH.DistrHeat.SH.Steam_Distr</t>
  </si>
  <si>
    <t>EMI.ktCO2.PL.Res.HHnew.Thermal.SH.DistrHeat.SH.Elec</t>
  </si>
  <si>
    <t>EMI.ktCO2.PL.Res.HHnew.Thermal.SH.DistrHeat.SC</t>
  </si>
  <si>
    <t>EMI.ktCO2.PL.Res.HHnew.Thermal.SH.DistrHeat.SC.AC.Elec</t>
  </si>
  <si>
    <t>EMI.ktCO2.PL.Res.HHnew.Thermal.SH.DistrHeat.WH</t>
  </si>
  <si>
    <t>EMI.ktCO2.PL.Res.HHnew.Thermal.SH.DistrHeat.WH.DistrHeat.NoSolar.Steam_Distr</t>
  </si>
  <si>
    <t>EMI.ktCO2.PL.Res.HHnew.Thermal.SH.DistrHeat.WH.DistrHeat.Solar</t>
  </si>
  <si>
    <t>EMI.ktCO2.PL.Res.HHnew.Thermal.SH.DistrHeat.WH.DistrHeat.Solar.Steam_Distr</t>
  </si>
  <si>
    <t>EMI.ktCO2.PL.Res.HHnew.Thermal.SH.DistrHeat.WH.DistrHeat.Solar.Solar</t>
  </si>
  <si>
    <t>EMI.ktCO2.PL.Res.HHnew.Thermal.SH.DistrHeat.WH.Elc.NoSolar.Elec</t>
  </si>
  <si>
    <t>EMI.ktCO2.PL.Res.HHnew.Thermal.SH.DistrHeat.WH.Elc.Solar</t>
  </si>
  <si>
    <t>EMI.ktCO2.PL.Res.HHnew.Thermal.SH.DistrHeat.WH.Elc.Solar.Elec</t>
  </si>
  <si>
    <t>EMI.ktCO2.PL.Res.HHnew.Thermal.SH.DistrHeat.WH.Elc.Solar.Solar</t>
  </si>
  <si>
    <t>EMI.ktCO2.PL.Res.HHnew.Thermal.SH.DistrHeat.CO</t>
  </si>
  <si>
    <t>EMI.ktCO2.PL.Res.HHnew.Thermal.SH.DistrHeat.CO.LPG.LPG</t>
  </si>
  <si>
    <t>EMI.ktCO2.PL.Res.HHnew.Thermal.SH.DistrHeat.CO.Elc.Elec</t>
  </si>
  <si>
    <t>EMI.ktCO2.PL.Res.HHnew.Thermal.SH.AdvElc</t>
  </si>
  <si>
    <t>EMI.ktCO2.PL.Res.HHnew.Thermal.SH.AdvElc.SH</t>
  </si>
  <si>
    <t>EMI.ktCO2.PL.Res.HHnew.Thermal.SH.AdvElc.SH.Elec</t>
  </si>
  <si>
    <t>EMI.ktCO2.PL.Res.HHnew.Thermal.SH.AdvElc.SC</t>
  </si>
  <si>
    <t>EMI.ktCO2.PL.Res.HHnew.Thermal.SH.AdvElc.SC.AC.Elec</t>
  </si>
  <si>
    <t>EMI.ktCO2.PL.Res.HHnew.Thermal.SH.AdvElc.WH</t>
  </si>
  <si>
    <t>EMI.ktCO2.PL.Res.HHnew.Thermal.SH.AdvElc.WH.LPG.NoSolar.LPG</t>
  </si>
  <si>
    <t>EMI.ktCO2.PL.Res.HHnew.Thermal.SH.AdvElc.WH.LPG.Solar</t>
  </si>
  <si>
    <t>EMI.ktCO2.PL.Res.HHnew.Thermal.SH.AdvElc.WH.LPG.Solar.LPG</t>
  </si>
  <si>
    <t>EMI.ktCO2.PL.Res.HHnew.Thermal.SH.AdvElc.WH.LPG.Solar.Solar</t>
  </si>
  <si>
    <t>EMI.ktCO2.PL.Res.HHnew.Thermal.SH.AdvElc.WH.Elc.NoSolar.Elec</t>
  </si>
  <si>
    <t>EMI.ktCO2.PL.Res.HHnew.Thermal.SH.AdvElc.WH.Elc.Solar</t>
  </si>
  <si>
    <t>EMI.ktCO2.PL.Res.HHnew.Thermal.SH.AdvElc.WH.Elc.Solar.Elec</t>
  </si>
  <si>
    <t>EMI.ktCO2.PL.Res.HHnew.Thermal.SH.AdvElc.WH.Elc.Solar.Solar</t>
  </si>
  <si>
    <t>EMI.ktCO2.PL.Res.HHnew.Thermal.SH.AdvElc.CO</t>
  </si>
  <si>
    <t>EMI.ktCO2.PL.Res.HHnew.Thermal.SH.AdvElc.CO.LPG.LPG</t>
  </si>
  <si>
    <t>EMI.ktCO2.PL.Res.HHnew.Thermal.SH.AdvElc.CO.Elc.Elec</t>
  </si>
  <si>
    <t>EMI.ktCO2.PL.Res.HHnew.Thermal.SH.ConvElc</t>
  </si>
  <si>
    <t>EMI.ktCO2.PL.Res.HHnew.Thermal.SH.ConvElc.SH</t>
  </si>
  <si>
    <t>EMI.ktCO2.PL.Res.HHnew.Thermal.SH.ConvElc.SH.Elec</t>
  </si>
  <si>
    <t>EMI.ktCO2.PL.Res.HHnew.Thermal.SH.ConvElc.SC</t>
  </si>
  <si>
    <t>EMI.ktCO2.PL.Res.HHnew.Thermal.SH.ConvElc.SC.AC.Elec</t>
  </si>
  <si>
    <t>EMI.ktCO2.PL.Res.HHnew.Thermal.SH.ConvElc.WH</t>
  </si>
  <si>
    <t>EMI.ktCO2.PL.Res.HHnew.Thermal.SH.ConvElc.WH.LPG.NoSolar.LPG</t>
  </si>
  <si>
    <t>EMI.ktCO2.PL.Res.HHnew.Thermal.SH.ConvElc.WH.LPG.Solar</t>
  </si>
  <si>
    <t>EMI.ktCO2.PL.Res.HHnew.Thermal.SH.ConvElc.WH.LPG.Solar.LPG</t>
  </si>
  <si>
    <t>EMI.ktCO2.PL.Res.HHnew.Thermal.SH.ConvElc.WH.LPG.Solar.Solar</t>
  </si>
  <si>
    <t>EMI.ktCO2.PL.Res.HHnew.Thermal.SH.ConvElc.WH.Elc.NoSolar.Elec</t>
  </si>
  <si>
    <t>EMI.ktCO2.PL.Res.HHnew.Thermal.SH.ConvElc.WH.Elc.Solar</t>
  </si>
  <si>
    <t>EMI.ktCO2.PL.Res.HHnew.Thermal.SH.ConvElc.WH.Elc.Solar.Elec</t>
  </si>
  <si>
    <t>EMI.ktCO2.PL.Res.HHnew.Thermal.SH.ConvElc.WH.Elc.Solar.Solar</t>
  </si>
  <si>
    <t>EMI.ktCO2.PL.Res.HHnew.Thermal.SH.ConvElc.CO</t>
  </si>
  <si>
    <t>EMI.ktCO2.PL.Res.HHnew.Thermal.SH.ConvElc.CO.LPG.LPG</t>
  </si>
  <si>
    <t>EMI.ktCO2.PL.Res.HHnew.Thermal.SH.ConvElc.CO.Elc.Elec</t>
  </si>
  <si>
    <t>PL - Final energy consumption of new and renovated households (detailed structure)</t>
  </si>
  <si>
    <t>FEC_per_household.kWh.PL.Res.HHnew.Thermal.SH.Solids</t>
  </si>
  <si>
    <t>FEC_per_household.kWh.PL.Res.HHnew.Thermal.SH.Solids.SH</t>
  </si>
  <si>
    <t>FEC_per_household.kWh.PL.Res.HHnew.Thermal.SH.Solids.SH.Solids</t>
  </si>
  <si>
    <t>FEC_per_household.kWh.PL.Res.HHnew.Thermal.SH.Solids.SH.Elec</t>
  </si>
  <si>
    <t>FEC_per_household.kWh.PL.Res.HHnew.Thermal.SH.Solids.SC</t>
  </si>
  <si>
    <t>FEC_per_household.kWh.PL.Res.HHnew.Thermal.SH.Solids.SC.AC.Elec</t>
  </si>
  <si>
    <t>FEC_per_household.kWh.PL.Res.HHnew.Thermal.SH.Solids.WH</t>
  </si>
  <si>
    <t>FEC_per_household.kWh.PL.Res.HHnew.Thermal.SH.Solids.WH.Solids.NoSolar.Solids</t>
  </si>
  <si>
    <t>FEC_per_household.kWh.PL.Res.HHnew.Thermal.SH.Solids.WH.LPG.NoSolar.LPG</t>
  </si>
  <si>
    <t>FEC_per_household.kWh.PL.Res.HHnew.Thermal.SH.Solids.WH.LPG.Solar</t>
  </si>
  <si>
    <t>FEC_per_household.kWh.PL.Res.HHnew.Thermal.SH.Solids.WH.LPG.Solar.LPG</t>
  </si>
  <si>
    <t>FEC_per_household.kWh.PL.Res.HHnew.Thermal.SH.Solids.WH.LPG.Solar.Solar</t>
  </si>
  <si>
    <t>FEC_per_household.kWh.PL.Res.HHnew.Thermal.SH.Solids.WH.Elc.NoSolar.Elec</t>
  </si>
  <si>
    <t>FEC_per_household.kWh.PL.Res.HHnew.Thermal.SH.Solids.WH.Elc.Solar</t>
  </si>
  <si>
    <t>FEC_per_household.kWh.PL.Res.HHnew.Thermal.SH.Solids.WH.Elc.Solar.Elec</t>
  </si>
  <si>
    <t>FEC_per_household.kWh.PL.Res.HHnew.Thermal.SH.Solids.WH.Elc.Solar.Solar</t>
  </si>
  <si>
    <t>FEC_per_household.kWh.PL.Res.HHnew.Thermal.SH.Solids.CO</t>
  </si>
  <si>
    <t>FEC_per_household.kWh.PL.Res.HHnew.Thermal.SH.Solids.CO.Solids.Solids</t>
  </si>
  <si>
    <t>FEC_per_household.kWh.PL.Res.HHnew.Thermal.SH.Solids.CO.LPG.LPG</t>
  </si>
  <si>
    <t>FEC_per_household.kWh.PL.Res.HHnew.Thermal.SH.Solids.CO.Elc.Elec</t>
  </si>
  <si>
    <t>FEC_per_household.kWh.PL.Res.HHnew.Thermal.SH.LPG</t>
  </si>
  <si>
    <t>FEC_per_household.kWh.PL.Res.HHnew.Thermal.SH.LPG.SH</t>
  </si>
  <si>
    <t>FEC_per_household.kWh.PL.Res.HHnew.Thermal.SH.LPG.SH.LPG</t>
  </si>
  <si>
    <t>FEC_per_household.kWh.PL.Res.HHnew.Thermal.SH.LPG.SH.Elec</t>
  </si>
  <si>
    <t>FEC_per_household.kWh.PL.Res.HHnew.Thermal.SH.LPG.SC</t>
  </si>
  <si>
    <t>FEC_per_household.kWh.PL.Res.HHnew.Thermal.SH.LPG.SC.AC.Elec</t>
  </si>
  <si>
    <t>FEC_per_household.kWh.PL.Res.HHnew.Thermal.SH.LPG.WH</t>
  </si>
  <si>
    <t>FEC_per_household.kWh.PL.Res.HHnew.Thermal.SH.LPG.WH.LPG.NoSolar.LPG</t>
  </si>
  <si>
    <t>FEC_per_household.kWh.PL.Res.HHnew.Thermal.SH.LPG.WH.LPG.Solar</t>
  </si>
  <si>
    <t>FEC_per_household.kWh.PL.Res.HHnew.Thermal.SH.LPG.WH.LPG.Solar.LPG</t>
  </si>
  <si>
    <t>FEC_per_household.kWh.PL.Res.HHnew.Thermal.SH.LPG.WH.LPG.Solar.Solar</t>
  </si>
  <si>
    <t>FEC_per_household.kWh.PL.Res.HHnew.Thermal.SH.LPG.WH.Elc.NoSolar.Elec</t>
  </si>
  <si>
    <t>FEC_per_household.kWh.PL.Res.HHnew.Thermal.SH.LPG.WH.Elc.Solar</t>
  </si>
  <si>
    <t>FEC_per_household.kWh.PL.Res.HHnew.Thermal.SH.LPG.WH.Elc.Solar.Elec</t>
  </si>
  <si>
    <t>FEC_per_household.kWh.PL.Res.HHnew.Thermal.SH.LPG.WH.Elc.Solar.Solar</t>
  </si>
  <si>
    <t>FEC_per_household.kWh.PL.Res.HHnew.Thermal.SH.LPG.CO</t>
  </si>
  <si>
    <t>FEC_per_household.kWh.PL.Res.HHnew.Thermal.SH.LPG.CO.LPG.LPG</t>
  </si>
  <si>
    <t>FEC_per_household.kWh.PL.Res.HHnew.Thermal.SH.LPG.CO.Elc.Elec</t>
  </si>
  <si>
    <t>FEC_per_household.kWh.PL.Res.HHnew.Thermal.SH.Oil</t>
  </si>
  <si>
    <t>FEC_per_household.kWh.PL.Res.HHnew.Thermal.SH.Oil.SH</t>
  </si>
  <si>
    <t>FEC_per_household.kWh.PL.Res.HHnew.Thermal.SH.Oil.SH.Oil</t>
  </si>
  <si>
    <t>FEC_per_household.kWh.PL.Res.HHnew.Thermal.SH.Oil.SH.Elec</t>
  </si>
  <si>
    <t>FEC_per_household.kWh.PL.Res.HHnew.Thermal.SH.Oil.SC</t>
  </si>
  <si>
    <t>FEC_per_household.kWh.PL.Res.HHnew.Thermal.SH.Oil.SC.AC.Elec</t>
  </si>
  <si>
    <t>FEC_per_household.kWh.PL.Res.HHnew.Thermal.SH.Oil.WH</t>
  </si>
  <si>
    <t>FEC_per_household.kWh.PL.Res.HHnew.Thermal.SH.Oil.WH.Oil.NoSolar.Oil</t>
  </si>
  <si>
    <t>FEC_per_household.kWh.PL.Res.HHnew.Thermal.SH.Oil.WH.Oil.Solar</t>
  </si>
  <si>
    <t>FEC_per_household.kWh.PL.Res.HHnew.Thermal.SH.Oil.WH.Oil.Solar.Oil</t>
  </si>
  <si>
    <t>FEC_per_household.kWh.PL.Res.HHnew.Thermal.SH.Oil.WH.Oil.Solar.Solar</t>
  </si>
  <si>
    <t>FEC_per_household.kWh.PL.Res.HHnew.Thermal.SH.Oil.WH.Elc.NoSolar.Elec</t>
  </si>
  <si>
    <t>FEC_per_household.kWh.PL.Res.HHnew.Thermal.SH.Oil.WH.Elc.Solar</t>
  </si>
  <si>
    <t>FEC_per_household.kWh.PL.Res.HHnew.Thermal.SH.Oil.WH.Elc.Solar.Elec</t>
  </si>
  <si>
    <t>FEC_per_household.kWh.PL.Res.HHnew.Thermal.SH.Oil.WH.Elc.Solar.Solar</t>
  </si>
  <si>
    <t>FEC_per_household.kWh.PL.Res.HHnew.Thermal.SH.Oil.CO</t>
  </si>
  <si>
    <t>FEC_per_household.kWh.PL.Res.HHnew.Thermal.SH.Oil.CO.LPG.LPG</t>
  </si>
  <si>
    <t>FEC_per_household.kWh.PL.Res.HHnew.Thermal.SH.Oil.CO.Elc.Elec</t>
  </si>
  <si>
    <t>FEC_per_household.kWh.PL.Res.HHnew.Thermal.SH.Gas</t>
  </si>
  <si>
    <t>FEC_per_household.kWh.PL.Res.HHnew.Thermal.SH.Gas.SH</t>
  </si>
  <si>
    <t>FEC_per_household.kWh.PL.Res.HHnew.Thermal.SH.Gas.SH.Gas</t>
  </si>
  <si>
    <t>FEC_per_household.kWh.PL.Res.HHnew.Thermal.SH.Gas.SH.Elec</t>
  </si>
  <si>
    <t>FEC_per_household.kWh.PL.Res.HHnew.Thermal.SH.Gas.SC</t>
  </si>
  <si>
    <t>FEC_per_household.kWh.PL.Res.HHnew.Thermal.SH.Gas.SC.AC.Elec</t>
  </si>
  <si>
    <t>FEC_per_household.kWh.PL.Res.HHnew.Thermal.SH.Gas.WH</t>
  </si>
  <si>
    <t>FEC_per_household.kWh.PL.Res.HHnew.Thermal.SH.Gas.WH.Gas.NoSolar.Gas</t>
  </si>
  <si>
    <t>FEC_per_household.kWh.PL.Res.HHnew.Thermal.SH.Gas.WH.Gas.Solar</t>
  </si>
  <si>
    <t>FEC_per_household.kWh.PL.Res.HHnew.Thermal.SH.Gas.WH.Gas.Solar.Gas</t>
  </si>
  <si>
    <t>FEC_per_household.kWh.PL.Res.HHnew.Thermal.SH.Gas.WH.Gas.Solar.Solar</t>
  </si>
  <si>
    <t>FEC_per_household.kWh.PL.Res.HHnew.Thermal.SH.Gas.WH.Elc.NoSolar.Elec</t>
  </si>
  <si>
    <t>FEC_per_household.kWh.PL.Res.HHnew.Thermal.SH.Gas.WH.Elc.Solar</t>
  </si>
  <si>
    <t>FEC_per_household.kWh.PL.Res.HHnew.Thermal.SH.Gas.WH.Elc.Solar.Elec</t>
  </si>
  <si>
    <t>FEC_per_household.kWh.PL.Res.HHnew.Thermal.SH.Gas.WH.Elc.Solar.Solar</t>
  </si>
  <si>
    <t>FEC_per_household.kWh.PL.Res.HHnew.Thermal.SH.Gas.CO</t>
  </si>
  <si>
    <t>FEC_per_household.kWh.PL.Res.HHnew.Thermal.SH.Gas.CO.Gas.Gas</t>
  </si>
  <si>
    <t>FEC_per_household.kWh.PL.Res.HHnew.Thermal.SH.Gas.CO.Elc.Elec</t>
  </si>
  <si>
    <t>FEC_per_household.kWh.PL.Res.HHnew.Thermal.SH.Biomass</t>
  </si>
  <si>
    <t>FEC_per_household.kWh.PL.Res.HHnew.Thermal.SH.Biomass.SH</t>
  </si>
  <si>
    <t>FEC_per_household.kWh.PL.Res.HHnew.Thermal.SH.Biomass.SH.Biomass</t>
  </si>
  <si>
    <t>FEC_per_household.kWh.PL.Res.HHnew.Thermal.SH.Biomass.SH.Elec</t>
  </si>
  <si>
    <t>FEC_per_household.kWh.PL.Res.HHnew.Thermal.SH.Biomass.SC</t>
  </si>
  <si>
    <t>FEC_per_household.kWh.PL.Res.HHnew.Thermal.SH.Biomass.SC.AC.Elec</t>
  </si>
  <si>
    <t>FEC_per_household.kWh.PL.Res.HHnew.Thermal.SH.Biomass.WH</t>
  </si>
  <si>
    <t>FEC_per_household.kWh.PL.Res.HHnew.Thermal.SH.Biomass.WH.Biomass.NoSolar.Biomass</t>
  </si>
  <si>
    <t>FEC_per_household.kWh.PL.Res.HHnew.Thermal.SH.Biomass.WH.Biomass.Solar</t>
  </si>
  <si>
    <t>FEC_per_household.kWh.PL.Res.HHnew.Thermal.SH.Biomass.WH.Biomass.Solar.Biomass</t>
  </si>
  <si>
    <t>FEC_per_household.kWh.PL.Res.HHnew.Thermal.SH.Biomass.WH.Biomass.Solar.Solar</t>
  </si>
  <si>
    <t>FEC_per_household.kWh.PL.Res.HHnew.Thermal.SH.Biomass.WH.LPG.NoSolar.LPG</t>
  </si>
  <si>
    <t>FEC_per_household.kWh.PL.Res.HHnew.Thermal.SH.Biomass.WH.LPG.Solar</t>
  </si>
  <si>
    <t>FEC_per_household.kWh.PL.Res.HHnew.Thermal.SH.Biomass.WH.LPG.Solar.LPG</t>
  </si>
  <si>
    <t>FEC_per_household.kWh.PL.Res.HHnew.Thermal.SH.Biomass.WH.LPG.Solar.Solar</t>
  </si>
  <si>
    <t>FEC_per_household.kWh.PL.Res.HHnew.Thermal.SH.Biomass.WH.Elc.NoSolar.Elec</t>
  </si>
  <si>
    <t>FEC_per_household.kWh.PL.Res.HHnew.Thermal.SH.Biomass.WH.Elc.Solar</t>
  </si>
  <si>
    <t>FEC_per_household.kWh.PL.Res.HHnew.Thermal.SH.Biomass.WH.Elc.Solar.Elec</t>
  </si>
  <si>
    <t>FEC_per_household.kWh.PL.Res.HHnew.Thermal.SH.Biomass.WH.Elc.Solar.Solar</t>
  </si>
  <si>
    <t>FEC_per_household.kWh.PL.Res.HHnew.Thermal.SH.Biomass.CO</t>
  </si>
  <si>
    <t>FEC_per_household.kWh.PL.Res.HHnew.Thermal.SH.Biomass.CO.Biomass.Biomass</t>
  </si>
  <si>
    <t>FEC_per_household.kWh.PL.Res.HHnew.Thermal.SH.Biomass.CO.LPG.LPG</t>
  </si>
  <si>
    <t>FEC_per_household.kWh.PL.Res.HHnew.Thermal.SH.Biomass.CO.Elc.Elec</t>
  </si>
  <si>
    <t>FEC_per_household.kWh.PL.Res.HHnew.Thermal.SH.Geo</t>
  </si>
  <si>
    <t>FEC_per_household.kWh.PL.Res.HHnew.Thermal.SH.Geo.SH</t>
  </si>
  <si>
    <t>FEC_per_household.kWh.PL.Res.HHnew.Thermal.SH.Geo.SH.Geo</t>
  </si>
  <si>
    <t>FEC_per_household.kWh.PL.Res.HHnew.Thermal.SH.Geo.SH.Elec</t>
  </si>
  <si>
    <t>FEC_per_household.kWh.PL.Res.HHnew.Thermal.SH.Geo.SC</t>
  </si>
  <si>
    <t>FEC_per_household.kWh.PL.Res.HHnew.Thermal.SH.Geo.SC.AC.Elec</t>
  </si>
  <si>
    <t>FEC_per_household.kWh.PL.Res.HHnew.Thermal.SH.Geo.WH</t>
  </si>
  <si>
    <t>FEC_per_household.kWh.PL.Res.HHnew.Thermal.SH.Geo.WH.Geo.NoSolar.Geo</t>
  </si>
  <si>
    <t>FEC_per_household.kWh.PL.Res.HHnew.Thermal.SH.Geo.WH.Geo.Solar</t>
  </si>
  <si>
    <t>FEC_per_household.kWh.PL.Res.HHnew.Thermal.SH.Geo.WH.Geo.Solar.Geo</t>
  </si>
  <si>
    <t>FEC_per_household.kWh.PL.Res.HHnew.Thermal.SH.Geo.WH.Geo.Solar.Solar</t>
  </si>
  <si>
    <t>FEC_per_household.kWh.PL.Res.HHnew.Thermal.SH.Geo.WH.Elc.NoSolar.Elec</t>
  </si>
  <si>
    <t>FEC_per_household.kWh.PL.Res.HHnew.Thermal.SH.Geo.WH.Elc.Solar</t>
  </si>
  <si>
    <t>FEC_per_household.kWh.PL.Res.HHnew.Thermal.SH.Geo.WH.Elc.Solar.Elec</t>
  </si>
  <si>
    <t>FEC_per_household.kWh.PL.Res.HHnew.Thermal.SH.Geo.WH.Elc.Solar.Solar</t>
  </si>
  <si>
    <t>FEC_per_household.kWh.PL.Res.HHnew.Thermal.SH.Geo.CO</t>
  </si>
  <si>
    <t>FEC_per_household.kWh.PL.Res.HHnew.Thermal.SH.Geo.CO.LPG.LPG</t>
  </si>
  <si>
    <t>FEC_per_household.kWh.PL.Res.HHnew.Thermal.SH.Geo.CO.Elc.Elec</t>
  </si>
  <si>
    <t>FEC_per_household.kWh.PL.Res.HHnew.Thermal.SH.DistrHeat</t>
  </si>
  <si>
    <t>FEC_per_household.kWh.PL.Res.HHnew.Thermal.SH.DistrHeat.SH</t>
  </si>
  <si>
    <t>FEC_per_household.kWh.PL.Res.HHnew.Thermal.SH.DistrHeat.SH.Steam_Distr</t>
  </si>
  <si>
    <t>FEC_per_household.kWh.PL.Res.HHnew.Thermal.SH.DistrHeat.SH.Elec</t>
  </si>
  <si>
    <t>FEC_per_household.kWh.PL.Res.HHnew.Thermal.SH.DistrHeat.SC</t>
  </si>
  <si>
    <t>FEC_per_household.kWh.PL.Res.HHnew.Thermal.SH.DistrHeat.SC.AC.Elec</t>
  </si>
  <si>
    <t>FEC_per_household.kWh.PL.Res.HHnew.Thermal.SH.DistrHeat.WH</t>
  </si>
  <si>
    <t>FEC_per_household.kWh.PL.Res.HHnew.Thermal.SH.DistrHeat.WH.DistrHeat.NoSolar.Steam_Distr</t>
  </si>
  <si>
    <t>FEC_per_household.kWh.PL.Res.HHnew.Thermal.SH.DistrHeat.WH.DistrHeat.Solar</t>
  </si>
  <si>
    <t>FEC_per_household.kWh.PL.Res.HHnew.Thermal.SH.DistrHeat.WH.DistrHeat.Solar.Steam_Distr</t>
  </si>
  <si>
    <t>FEC_per_household.kWh.PL.Res.HHnew.Thermal.SH.DistrHeat.WH.DistrHeat.Solar.Solar</t>
  </si>
  <si>
    <t>FEC_per_household.kWh.PL.Res.HHnew.Thermal.SH.DistrHeat.WH.Elc.NoSolar.Elec</t>
  </si>
  <si>
    <t>FEC_per_household.kWh.PL.Res.HHnew.Thermal.SH.DistrHeat.WH.Elc.Solar</t>
  </si>
  <si>
    <t>FEC_per_household.kWh.PL.Res.HHnew.Thermal.SH.DistrHeat.WH.Elc.Solar.Elec</t>
  </si>
  <si>
    <t>FEC_per_household.kWh.PL.Res.HHnew.Thermal.SH.DistrHeat.WH.Elc.Solar.Solar</t>
  </si>
  <si>
    <t>FEC_per_household.kWh.PL.Res.HHnew.Thermal.SH.DistrHeat.CO</t>
  </si>
  <si>
    <t>FEC_per_household.kWh.PL.Res.HHnew.Thermal.SH.DistrHeat.CO.LPG.LPG</t>
  </si>
  <si>
    <t>FEC_per_household.kWh.PL.Res.HHnew.Thermal.SH.DistrHeat.CO.Elc.Elec</t>
  </si>
  <si>
    <t>FEC_per_household.kWh.PL.Res.HHnew.Thermal.SH.AdvElc</t>
  </si>
  <si>
    <t>FEC_per_household.kWh.PL.Res.HHnew.Thermal.SH.AdvElc.SH</t>
  </si>
  <si>
    <t>FEC_per_household.kWh.PL.Res.HHnew.Thermal.SH.AdvElc.SH.Elec</t>
  </si>
  <si>
    <t>FEC_per_household.kWh.PL.Res.HHnew.Thermal.SH.AdvElc.SC</t>
  </si>
  <si>
    <t>FEC_per_household.kWh.PL.Res.HHnew.Thermal.SH.AdvElc.SC.AC.Elec</t>
  </si>
  <si>
    <t>FEC_per_household.kWh.PL.Res.HHnew.Thermal.SH.AdvElc.WH</t>
  </si>
  <si>
    <t>FEC_per_household.kWh.PL.Res.HHnew.Thermal.SH.AdvElc.WH.LPG.NoSolar.LPG</t>
  </si>
  <si>
    <t>FEC_per_household.kWh.PL.Res.HHnew.Thermal.SH.AdvElc.WH.LPG.Solar</t>
  </si>
  <si>
    <t>FEC_per_household.kWh.PL.Res.HHnew.Thermal.SH.AdvElc.WH.LPG.Solar.LPG</t>
  </si>
  <si>
    <t>FEC_per_household.kWh.PL.Res.HHnew.Thermal.SH.AdvElc.WH.LPG.Solar.Solar</t>
  </si>
  <si>
    <t>FEC_per_household.kWh.PL.Res.HHnew.Thermal.SH.AdvElc.WH.Elc.NoSolar.Elec</t>
  </si>
  <si>
    <t>FEC_per_household.kWh.PL.Res.HHnew.Thermal.SH.AdvElc.WH.Elc.Solar</t>
  </si>
  <si>
    <t>FEC_per_household.kWh.PL.Res.HHnew.Thermal.SH.AdvElc.WH.Elc.Solar.Elec</t>
  </si>
  <si>
    <t>FEC_per_household.kWh.PL.Res.HHnew.Thermal.SH.AdvElc.WH.Elc.Solar.Solar</t>
  </si>
  <si>
    <t>FEC_per_household.kWh.PL.Res.HHnew.Thermal.SH.AdvElc.CO</t>
  </si>
  <si>
    <t>FEC_per_household.kWh.PL.Res.HHnew.Thermal.SH.AdvElc.CO.LPG.LPG</t>
  </si>
  <si>
    <t>FEC_per_household.kWh.PL.Res.HHnew.Thermal.SH.AdvElc.CO.Elc.Elec</t>
  </si>
  <si>
    <t>FEC_per_household.kWh.PL.Res.HHnew.Thermal.SH.ConvElc</t>
  </si>
  <si>
    <t>FEC_per_household.kWh.PL.Res.HHnew.Thermal.SH.ConvElc.SH</t>
  </si>
  <si>
    <t>FEC_per_household.kWh.PL.Res.HHnew.Thermal.SH.ConvElc.SH.Elec</t>
  </si>
  <si>
    <t>FEC_per_household.kWh.PL.Res.HHnew.Thermal.SH.ConvElc.SC</t>
  </si>
  <si>
    <t>FEC_per_household.kWh.PL.Res.HHnew.Thermal.SH.ConvElc.SC.AC.Elec</t>
  </si>
  <si>
    <t>FEC_per_household.kWh.PL.Res.HHnew.Thermal.SH.ConvElc.WH</t>
  </si>
  <si>
    <t>FEC_per_household.kWh.PL.Res.HHnew.Thermal.SH.ConvElc.WH.LPG.NoSolar.LPG</t>
  </si>
  <si>
    <t>FEC_per_household.kWh.PL.Res.HHnew.Thermal.SH.ConvElc.WH.LPG.Solar</t>
  </si>
  <si>
    <t>FEC_per_household.kWh.PL.Res.HHnew.Thermal.SH.ConvElc.WH.LPG.Solar.LPG</t>
  </si>
  <si>
    <t>FEC_per_household.kWh.PL.Res.HHnew.Thermal.SH.ConvElc.WH.LPG.Solar.Solar</t>
  </si>
  <si>
    <t>FEC_per_household.kWh.PL.Res.HHnew.Thermal.SH.ConvElc.WH.Elc.NoSolar.Elec</t>
  </si>
  <si>
    <t>FEC_per_household.kWh.PL.Res.HHnew.Thermal.SH.ConvElc.WH.Elc.Solar</t>
  </si>
  <si>
    <t>FEC_per_household.kWh.PL.Res.HHnew.Thermal.SH.ConvElc.WH.Elc.Solar.Elec</t>
  </si>
  <si>
    <t>FEC_per_household.kWh.PL.Res.HHnew.Thermal.SH.ConvElc.WH.Elc.Solar.Solar</t>
  </si>
  <si>
    <t>FEC_per_household.kWh.PL.Res.HHnew.Thermal.SH.ConvElc.CO</t>
  </si>
  <si>
    <t>FEC_per_household.kWh.PL.Res.HHnew.Thermal.SH.ConvElc.CO.LPG.LPG</t>
  </si>
  <si>
    <t>FEC_per_household.kWh.PL.Res.HHnew.Thermal.SH.ConvElc.CO.Elc.Elec</t>
  </si>
  <si>
    <t>PL - Thermal energy service of new and renovated households (detailed structure)</t>
  </si>
  <si>
    <t>TES_per_household.kWh.PL.Res.HHnew.Thermal.SH.Solids</t>
  </si>
  <si>
    <t>TES_per_household.kWh.PL.Res.HHnew.Thermal.SH.Solids.SH</t>
  </si>
  <si>
    <t>TES_per_household.kWh.PL.Res.HHnew.Thermal.SH.Solids.SH.Solids</t>
  </si>
  <si>
    <t>TES_per_household.kWh.PL.Res.HHnew.Thermal.SH.Solids.SH.Elec</t>
  </si>
  <si>
    <t>TES_per_household.kWh.PL.Res.HHnew.Thermal.SH.Solids.SC</t>
  </si>
  <si>
    <t>TES_per_household.kWh.PL.Res.HHnew.Thermal.SH.Solids.SC.AC.Elec</t>
  </si>
  <si>
    <t>TES_per_household.kWh.PL.Res.HHnew.Thermal.SH.Solids.WH</t>
  </si>
  <si>
    <t>TES_per_household.kWh.PL.Res.HHnew.Thermal.SH.Solids.WH.Solids.NoSolar.Solids</t>
  </si>
  <si>
    <t>TES_per_household.kWh.PL.Res.HHnew.Thermal.SH.Solids.WH.LPG.NoSolar.LPG</t>
  </si>
  <si>
    <t>TES_per_household.kWh.PL.Res.HHnew.Thermal.SH.Solids.WH.LPG.Solar</t>
  </si>
  <si>
    <t>TES_per_household.kWh.PL.Res.HHnew.Thermal.SH.Solids.WH.LPG.Solar.LPG</t>
  </si>
  <si>
    <t>TES_per_household.kWh.PL.Res.HHnew.Thermal.SH.Solids.WH.LPG.Solar.Solar</t>
  </si>
  <si>
    <t>TES_per_household.kWh.PL.Res.HHnew.Thermal.SH.Solids.WH.Elc.NoSolar.Elec</t>
  </si>
  <si>
    <t>TES_per_household.kWh.PL.Res.HHnew.Thermal.SH.Solids.WH.Elc.Solar</t>
  </si>
  <si>
    <t>TES_per_household.kWh.PL.Res.HHnew.Thermal.SH.Solids.WH.Elc.Solar.Elec</t>
  </si>
  <si>
    <t>TES_per_household.kWh.PL.Res.HHnew.Thermal.SH.Solids.WH.Elc.Solar.Solar</t>
  </si>
  <si>
    <t>TES_per_household.kWh.PL.Res.HHnew.Thermal.SH.Solids.CO</t>
  </si>
  <si>
    <t>TES_per_household.kWh.PL.Res.HHnew.Thermal.SH.Solids.CO.Solids.Solids</t>
  </si>
  <si>
    <t>TES_per_household.kWh.PL.Res.HHnew.Thermal.SH.Solids.CO.LPG.LPG</t>
  </si>
  <si>
    <t>TES_per_household.kWh.PL.Res.HHnew.Thermal.SH.Solids.CO.Elc.Elec</t>
  </si>
  <si>
    <t>TES_per_household.kWh.PL.Res.HHnew.Thermal.SH.LPG</t>
  </si>
  <si>
    <t>TES_per_household.kWh.PL.Res.HHnew.Thermal.SH.LPG.SH</t>
  </si>
  <si>
    <t>TES_per_household.kWh.PL.Res.HHnew.Thermal.SH.LPG.SH.LPG</t>
  </si>
  <si>
    <t>TES_per_household.kWh.PL.Res.HHnew.Thermal.SH.LPG.SH.Elec</t>
  </si>
  <si>
    <t>TES_per_household.kWh.PL.Res.HHnew.Thermal.SH.LPG.SC</t>
  </si>
  <si>
    <t>TES_per_household.kWh.PL.Res.HHnew.Thermal.SH.LPG.SC.AC.Elec</t>
  </si>
  <si>
    <t>TES_per_household.kWh.PL.Res.HHnew.Thermal.SH.LPG.WH</t>
  </si>
  <si>
    <t>TES_per_household.kWh.PL.Res.HHnew.Thermal.SH.LPG.WH.LPG.NoSolar.LPG</t>
  </si>
  <si>
    <t>TES_per_household.kWh.PL.Res.HHnew.Thermal.SH.LPG.WH.LPG.Solar</t>
  </si>
  <si>
    <t>TES_per_household.kWh.PL.Res.HHnew.Thermal.SH.LPG.WH.LPG.Solar.LPG</t>
  </si>
  <si>
    <t>TES_per_household.kWh.PL.Res.HHnew.Thermal.SH.LPG.WH.LPG.Solar.Solar</t>
  </si>
  <si>
    <t>TES_per_household.kWh.PL.Res.HHnew.Thermal.SH.LPG.WH.Elc.NoSolar.Elec</t>
  </si>
  <si>
    <t>TES_per_household.kWh.PL.Res.HHnew.Thermal.SH.LPG.WH.Elc.Solar</t>
  </si>
  <si>
    <t>TES_per_household.kWh.PL.Res.HHnew.Thermal.SH.LPG.WH.Elc.Solar.Elec</t>
  </si>
  <si>
    <t>TES_per_household.kWh.PL.Res.HHnew.Thermal.SH.LPG.WH.Elc.Solar.Solar</t>
  </si>
  <si>
    <t>TES_per_household.kWh.PL.Res.HHnew.Thermal.SH.LPG.CO</t>
  </si>
  <si>
    <t>TES_per_household.kWh.PL.Res.HHnew.Thermal.SH.LPG.CO.LPG.LPG</t>
  </si>
  <si>
    <t>TES_per_household.kWh.PL.Res.HHnew.Thermal.SH.LPG.CO.Elc.Elec</t>
  </si>
  <si>
    <t>TES_per_household.kWh.PL.Res.HHnew.Thermal.SH.Oil</t>
  </si>
  <si>
    <t>TES_per_household.kWh.PL.Res.HHnew.Thermal.SH.Oil.SH</t>
  </si>
  <si>
    <t>TES_per_household.kWh.PL.Res.HHnew.Thermal.SH.Oil.SH.Oil</t>
  </si>
  <si>
    <t>TES_per_household.kWh.PL.Res.HHnew.Thermal.SH.Oil.SH.Elec</t>
  </si>
  <si>
    <t>TES_per_household.kWh.PL.Res.HHnew.Thermal.SH.Oil.SC</t>
  </si>
  <si>
    <t>TES_per_household.kWh.PL.Res.HHnew.Thermal.SH.Oil.SC.AC.Elec</t>
  </si>
  <si>
    <t>TES_per_household.kWh.PL.Res.HHnew.Thermal.SH.Oil.WH</t>
  </si>
  <si>
    <t>TES_per_household.kWh.PL.Res.HHnew.Thermal.SH.Oil.WH.Oil.NoSolar.Oil</t>
  </si>
  <si>
    <t>TES_per_household.kWh.PL.Res.HHnew.Thermal.SH.Oil.WH.Oil.Solar</t>
  </si>
  <si>
    <t>TES_per_household.kWh.PL.Res.HHnew.Thermal.SH.Oil.WH.Oil.Solar.Oil</t>
  </si>
  <si>
    <t>TES_per_household.kWh.PL.Res.HHnew.Thermal.SH.Oil.WH.Oil.Solar.Solar</t>
  </si>
  <si>
    <t>TES_per_household.kWh.PL.Res.HHnew.Thermal.SH.Oil.WH.Elc.NoSolar.Elec</t>
  </si>
  <si>
    <t>TES_per_household.kWh.PL.Res.HHnew.Thermal.SH.Oil.WH.Elc.Solar</t>
  </si>
  <si>
    <t>TES_per_household.kWh.PL.Res.HHnew.Thermal.SH.Oil.WH.Elc.Solar.Elec</t>
  </si>
  <si>
    <t>TES_per_household.kWh.PL.Res.HHnew.Thermal.SH.Oil.WH.Elc.Solar.Solar</t>
  </si>
  <si>
    <t>TES_per_household.kWh.PL.Res.HHnew.Thermal.SH.Oil.CO</t>
  </si>
  <si>
    <t>TES_per_household.kWh.PL.Res.HHnew.Thermal.SH.Oil.CO.LPG.LPG</t>
  </si>
  <si>
    <t>TES_per_household.kWh.PL.Res.HHnew.Thermal.SH.Oil.CO.Elc.Elec</t>
  </si>
  <si>
    <t>TES_per_household.kWh.PL.Res.HHnew.Thermal.SH.Gas</t>
  </si>
  <si>
    <t>TES_per_household.kWh.PL.Res.HHnew.Thermal.SH.Gas.SH</t>
  </si>
  <si>
    <t>TES_per_household.kWh.PL.Res.HHnew.Thermal.SH.Gas.SH.Gas</t>
  </si>
  <si>
    <t>TES_per_household.kWh.PL.Res.HHnew.Thermal.SH.Gas.SH.Elec</t>
  </si>
  <si>
    <t>TES_per_household.kWh.PL.Res.HHnew.Thermal.SH.Gas.SC</t>
  </si>
  <si>
    <t>TES_per_household.kWh.PL.Res.HHnew.Thermal.SH.Gas.SC.AC.Elec</t>
  </si>
  <si>
    <t>TES_per_household.kWh.PL.Res.HHnew.Thermal.SH.Gas.WH</t>
  </si>
  <si>
    <t>TES_per_household.kWh.PL.Res.HHnew.Thermal.SH.Gas.WH.Gas.NoSolar.Gas</t>
  </si>
  <si>
    <t>TES_per_household.kWh.PL.Res.HHnew.Thermal.SH.Gas.WH.Gas.Solar</t>
  </si>
  <si>
    <t>TES_per_household.kWh.PL.Res.HHnew.Thermal.SH.Gas.WH.Gas.Solar.Gas</t>
  </si>
  <si>
    <t>TES_per_household.kWh.PL.Res.HHnew.Thermal.SH.Gas.WH.Gas.Solar.Solar</t>
  </si>
  <si>
    <t>TES_per_household.kWh.PL.Res.HHnew.Thermal.SH.Gas.WH.Elc.NoSolar.Elec</t>
  </si>
  <si>
    <t>TES_per_household.kWh.PL.Res.HHnew.Thermal.SH.Gas.WH.Elc.Solar</t>
  </si>
  <si>
    <t>TES_per_household.kWh.PL.Res.HHnew.Thermal.SH.Gas.WH.Elc.Solar.Elec</t>
  </si>
  <si>
    <t>TES_per_household.kWh.PL.Res.HHnew.Thermal.SH.Gas.WH.Elc.Solar.Solar</t>
  </si>
  <si>
    <t>TES_per_household.kWh.PL.Res.HHnew.Thermal.SH.Gas.CO</t>
  </si>
  <si>
    <t>TES_per_household.kWh.PL.Res.HHnew.Thermal.SH.Gas.CO.Gas.Gas</t>
  </si>
  <si>
    <t>TES_per_household.kWh.PL.Res.HHnew.Thermal.SH.Gas.CO.Elc.Elec</t>
  </si>
  <si>
    <t>TES_per_household.kWh.PL.Res.HHnew.Thermal.SH.Biomass</t>
  </si>
  <si>
    <t>TES_per_household.kWh.PL.Res.HHnew.Thermal.SH.Biomass.SH</t>
  </si>
  <si>
    <t>TES_per_household.kWh.PL.Res.HHnew.Thermal.SH.Biomass.SH.Biomass</t>
  </si>
  <si>
    <t>TES_per_household.kWh.PL.Res.HHnew.Thermal.SH.Biomass.SH.Elec</t>
  </si>
  <si>
    <t>TES_per_household.kWh.PL.Res.HHnew.Thermal.SH.Biomass.SC</t>
  </si>
  <si>
    <t>TES_per_household.kWh.PL.Res.HHnew.Thermal.SH.Biomass.SC.AC.Elec</t>
  </si>
  <si>
    <t>TES_per_household.kWh.PL.Res.HHnew.Thermal.SH.Biomass.WH</t>
  </si>
  <si>
    <t>TES_per_household.kWh.PL.Res.HHnew.Thermal.SH.Biomass.WH.Biomass.NoSolar.Biomass</t>
  </si>
  <si>
    <t>TES_per_household.kWh.PL.Res.HHnew.Thermal.SH.Biomass.WH.Biomass.Solar</t>
  </si>
  <si>
    <t>TES_per_household.kWh.PL.Res.HHnew.Thermal.SH.Biomass.WH.Biomass.Solar.Biomass</t>
  </si>
  <si>
    <t>TES_per_household.kWh.PL.Res.HHnew.Thermal.SH.Biomass.WH.Biomass.Solar.Solar</t>
  </si>
  <si>
    <t>TES_per_household.kWh.PL.Res.HHnew.Thermal.SH.Biomass.WH.LPG.NoSolar.LPG</t>
  </si>
  <si>
    <t>TES_per_household.kWh.PL.Res.HHnew.Thermal.SH.Biomass.WH.LPG.Solar</t>
  </si>
  <si>
    <t>TES_per_household.kWh.PL.Res.HHnew.Thermal.SH.Biomass.WH.LPG.Solar.LPG</t>
  </si>
  <si>
    <t>TES_per_household.kWh.PL.Res.HHnew.Thermal.SH.Biomass.WH.LPG.Solar.Solar</t>
  </si>
  <si>
    <t>TES_per_household.kWh.PL.Res.HHnew.Thermal.SH.Biomass.WH.Elc.NoSolar.Elec</t>
  </si>
  <si>
    <t>TES_per_household.kWh.PL.Res.HHnew.Thermal.SH.Biomass.WH.Elc.Solar</t>
  </si>
  <si>
    <t>TES_per_household.kWh.PL.Res.HHnew.Thermal.SH.Biomass.WH.Elc.Solar.Elec</t>
  </si>
  <si>
    <t>TES_per_household.kWh.PL.Res.HHnew.Thermal.SH.Biomass.WH.Elc.Solar.Solar</t>
  </si>
  <si>
    <t>TES_per_household.kWh.PL.Res.HHnew.Thermal.SH.Biomass.CO</t>
  </si>
  <si>
    <t>TES_per_household.kWh.PL.Res.HHnew.Thermal.SH.Biomass.CO.Biomass.Biomass</t>
  </si>
  <si>
    <t>TES_per_household.kWh.PL.Res.HHnew.Thermal.SH.Biomass.CO.LPG.LPG</t>
  </si>
  <si>
    <t>TES_per_household.kWh.PL.Res.HHnew.Thermal.SH.Biomass.CO.Elc.Elec</t>
  </si>
  <si>
    <t>TES_per_household.kWh.PL.Res.HHnew.Thermal.SH.Geo</t>
  </si>
  <si>
    <t>TES_per_household.kWh.PL.Res.HHnew.Thermal.SH.Geo.SH</t>
  </si>
  <si>
    <t>TES_per_household.kWh.PL.Res.HHnew.Thermal.SH.Geo.SH.Geo</t>
  </si>
  <si>
    <t>TES_per_household.kWh.PL.Res.HHnew.Thermal.SH.Geo.SH.Elec</t>
  </si>
  <si>
    <t>TES_per_household.kWh.PL.Res.HHnew.Thermal.SH.Geo.SC</t>
  </si>
  <si>
    <t>TES_per_household.kWh.PL.Res.HHnew.Thermal.SH.Geo.SC.AC.Elec</t>
  </si>
  <si>
    <t>TES_per_household.kWh.PL.Res.HHnew.Thermal.SH.Geo.WH</t>
  </si>
  <si>
    <t>TES_per_household.kWh.PL.Res.HHnew.Thermal.SH.Geo.WH.Geo.NoSolar.Geo</t>
  </si>
  <si>
    <t>TES_per_household.kWh.PL.Res.HHnew.Thermal.SH.Geo.WH.Geo.Solar</t>
  </si>
  <si>
    <t>TES_per_household.kWh.PL.Res.HHnew.Thermal.SH.Geo.WH.Geo.Solar.Geo</t>
  </si>
  <si>
    <t>TES_per_household.kWh.PL.Res.HHnew.Thermal.SH.Geo.WH.Geo.Solar.Solar</t>
  </si>
  <si>
    <t>TES_per_household.kWh.PL.Res.HHnew.Thermal.SH.Geo.WH.Elc.NoSolar.Elec</t>
  </si>
  <si>
    <t>TES_per_household.kWh.PL.Res.HHnew.Thermal.SH.Geo.WH.Elc.Solar</t>
  </si>
  <si>
    <t>TES_per_household.kWh.PL.Res.HHnew.Thermal.SH.Geo.WH.Elc.Solar.Elec</t>
  </si>
  <si>
    <t>TES_per_household.kWh.PL.Res.HHnew.Thermal.SH.Geo.WH.Elc.Solar.Solar</t>
  </si>
  <si>
    <t>TES_per_household.kWh.PL.Res.HHnew.Thermal.SH.Geo.CO</t>
  </si>
  <si>
    <t>TES_per_household.kWh.PL.Res.HHnew.Thermal.SH.Geo.CO.LPG.LPG</t>
  </si>
  <si>
    <t>TES_per_household.kWh.PL.Res.HHnew.Thermal.SH.Geo.CO.Elc.Elec</t>
  </si>
  <si>
    <t>TES_per_household.kWh.PL.Res.HHnew.Thermal.SH.DistrHeat</t>
  </si>
  <si>
    <t>TES_per_household.kWh.PL.Res.HHnew.Thermal.SH.DistrHeat.SH</t>
  </si>
  <si>
    <t>TES_per_household.kWh.PL.Res.HHnew.Thermal.SH.DistrHeat.SH.Steam_Distr</t>
  </si>
  <si>
    <t>TES_per_household.kWh.PL.Res.HHnew.Thermal.SH.DistrHeat.SH.Elec</t>
  </si>
  <si>
    <t>TES_per_household.kWh.PL.Res.HHnew.Thermal.SH.DistrHeat.SC</t>
  </si>
  <si>
    <t>TES_per_household.kWh.PL.Res.HHnew.Thermal.SH.DistrHeat.SC.AC.Elec</t>
  </si>
  <si>
    <t>TES_per_household.kWh.PL.Res.HHnew.Thermal.SH.DistrHeat.WH</t>
  </si>
  <si>
    <t>TES_per_household.kWh.PL.Res.HHnew.Thermal.SH.DistrHeat.WH.DistrHeat.NoSolar.Steam_Distr</t>
  </si>
  <si>
    <t>TES_per_household.kWh.PL.Res.HHnew.Thermal.SH.DistrHeat.WH.DistrHeat.Solar</t>
  </si>
  <si>
    <t>TES_per_household.kWh.PL.Res.HHnew.Thermal.SH.DistrHeat.WH.DistrHeat.Solar.Steam_Distr</t>
  </si>
  <si>
    <t>TES_per_household.kWh.PL.Res.HHnew.Thermal.SH.DistrHeat.WH.DistrHeat.Solar.Solar</t>
  </si>
  <si>
    <t>TES_per_household.kWh.PL.Res.HHnew.Thermal.SH.DistrHeat.WH.Elc.NoSolar.Elec</t>
  </si>
  <si>
    <t>TES_per_household.kWh.PL.Res.HHnew.Thermal.SH.DistrHeat.WH.Elc.Solar</t>
  </si>
  <si>
    <t>TES_per_household.kWh.PL.Res.HHnew.Thermal.SH.DistrHeat.WH.Elc.Solar.Elec</t>
  </si>
  <si>
    <t>TES_per_household.kWh.PL.Res.HHnew.Thermal.SH.DistrHeat.WH.Elc.Solar.Solar</t>
  </si>
  <si>
    <t>TES_per_household.kWh.PL.Res.HHnew.Thermal.SH.DistrHeat.CO</t>
  </si>
  <si>
    <t>TES_per_household.kWh.PL.Res.HHnew.Thermal.SH.DistrHeat.CO.LPG.LPG</t>
  </si>
  <si>
    <t>TES_per_household.kWh.PL.Res.HHnew.Thermal.SH.DistrHeat.CO.Elc.Elec</t>
  </si>
  <si>
    <t>TES_per_household.kWh.PL.Res.HHnew.Thermal.SH.AdvElc</t>
  </si>
  <si>
    <t>TES_per_household.kWh.PL.Res.HHnew.Thermal.SH.AdvElc.SH</t>
  </si>
  <si>
    <t>TES_per_household.kWh.PL.Res.HHnew.Thermal.SH.AdvElc.SH.Elec</t>
  </si>
  <si>
    <t>TES_per_household.kWh.PL.Res.HHnew.Thermal.SH.AdvElc.SC</t>
  </si>
  <si>
    <t>TES_per_household.kWh.PL.Res.HHnew.Thermal.SH.AdvElc.SC.AC.Elec</t>
  </si>
  <si>
    <t>TES_per_household.kWh.PL.Res.HHnew.Thermal.SH.AdvElc.WH</t>
  </si>
  <si>
    <t>TES_per_household.kWh.PL.Res.HHnew.Thermal.SH.AdvElc.WH.LPG.NoSolar.LPG</t>
  </si>
  <si>
    <t>TES_per_household.kWh.PL.Res.HHnew.Thermal.SH.AdvElc.WH.LPG.Solar</t>
  </si>
  <si>
    <t>TES_per_household.kWh.PL.Res.HHnew.Thermal.SH.AdvElc.WH.LPG.Solar.LPG</t>
  </si>
  <si>
    <t>TES_per_household.kWh.PL.Res.HHnew.Thermal.SH.AdvElc.WH.LPG.Solar.Solar</t>
  </si>
  <si>
    <t>TES_per_household.kWh.PL.Res.HHnew.Thermal.SH.AdvElc.WH.Elc.NoSolar.Elec</t>
  </si>
  <si>
    <t>TES_per_household.kWh.PL.Res.HHnew.Thermal.SH.AdvElc.WH.Elc.Solar</t>
  </si>
  <si>
    <t>TES_per_household.kWh.PL.Res.HHnew.Thermal.SH.AdvElc.WH.Elc.Solar.Elec</t>
  </si>
  <si>
    <t>TES_per_household.kWh.PL.Res.HHnew.Thermal.SH.AdvElc.WH.Elc.Solar.Solar</t>
  </si>
  <si>
    <t>TES_per_household.kWh.PL.Res.HHnew.Thermal.SH.AdvElc.CO</t>
  </si>
  <si>
    <t>TES_per_household.kWh.PL.Res.HHnew.Thermal.SH.AdvElc.CO.LPG.LPG</t>
  </si>
  <si>
    <t>TES_per_household.kWh.PL.Res.HHnew.Thermal.SH.AdvElc.CO.Elc.Elec</t>
  </si>
  <si>
    <t>TES_per_household.kWh.PL.Res.HHnew.Thermal.SH.ConvElc</t>
  </si>
  <si>
    <t>TES_per_household.kWh.PL.Res.HHnew.Thermal.SH.ConvElc.SH</t>
  </si>
  <si>
    <t>TES_per_household.kWh.PL.Res.HHnew.Thermal.SH.ConvElc.SH.Elec</t>
  </si>
  <si>
    <t>TES_per_household.kWh.PL.Res.HHnew.Thermal.SH.ConvElc.SC</t>
  </si>
  <si>
    <t>TES_per_household.kWh.PL.Res.HHnew.Thermal.SH.ConvElc.SC.AC.Elec</t>
  </si>
  <si>
    <t>TES_per_household.kWh.PL.Res.HHnew.Thermal.SH.ConvElc.WH</t>
  </si>
  <si>
    <t>TES_per_household.kWh.PL.Res.HHnew.Thermal.SH.ConvElc.WH.LPG.NoSolar.LPG</t>
  </si>
  <si>
    <t>TES_per_household.kWh.PL.Res.HHnew.Thermal.SH.ConvElc.WH.LPG.Solar</t>
  </si>
  <si>
    <t>TES_per_household.kWh.PL.Res.HHnew.Thermal.SH.ConvElc.WH.LPG.Solar.LPG</t>
  </si>
  <si>
    <t>TES_per_household.kWh.PL.Res.HHnew.Thermal.SH.ConvElc.WH.LPG.Solar.Solar</t>
  </si>
  <si>
    <t>TES_per_household.kWh.PL.Res.HHnew.Thermal.SH.ConvElc.WH.Elc.NoSolar.Elec</t>
  </si>
  <si>
    <t>TES_per_household.kWh.PL.Res.HHnew.Thermal.SH.ConvElc.WH.Elc.Solar</t>
  </si>
  <si>
    <t>TES_per_household.kWh.PL.Res.HHnew.Thermal.SH.ConvElc.WH.Elc.Solar.Elec</t>
  </si>
  <si>
    <t>TES_per_household.kWh.PL.Res.HHnew.Thermal.SH.ConvElc.WH.Elc.Solar.Solar</t>
  </si>
  <si>
    <t>TES_per_household.kWh.PL.Res.HHnew.Thermal.SH.ConvElc.CO</t>
  </si>
  <si>
    <t>TES_per_household.kWh.PL.Res.HHnew.Thermal.SH.ConvElc.CO.LPG.LPG</t>
  </si>
  <si>
    <t>TES_per_household.kWh.PL.Res.HHnew.Thermal.SH.ConvElc.CO.Elc.Elec</t>
  </si>
  <si>
    <t>EMI_per_household.kgCO2.PL.Res.HHnew.Thermal.SH.Solids</t>
  </si>
  <si>
    <t>EMI_per_household.kgCO2.PL.Res.HHnew.Thermal.SH.Solids.SH</t>
  </si>
  <si>
    <t>EMI_per_household.kgCO2.PL.Res.HHnew.Thermal.SH.Solids.SH.Solids</t>
  </si>
  <si>
    <t>EMI_per_household.kgCO2.PL.Res.HHnew.Thermal.SH.Solids.SH.Elec</t>
  </si>
  <si>
    <t>EMI_per_household.kgCO2.PL.Res.HHnew.Thermal.SH.Solids.SC</t>
  </si>
  <si>
    <t>EMI_per_household.kgCO2.PL.Res.HHnew.Thermal.SH.Solids.SC.AC.Elec</t>
  </si>
  <si>
    <t>EMI_per_household.kgCO2.PL.Res.HHnew.Thermal.SH.Solids.WH</t>
  </si>
  <si>
    <t>EMI_per_household.kgCO2.PL.Res.HHnew.Thermal.SH.Solids.WH.Solids.NoSolar.Solids</t>
  </si>
  <si>
    <t>EMI_per_household.kgCO2.PL.Res.HHnew.Thermal.SH.Solids.WH.LPG.NoSolar.LPG</t>
  </si>
  <si>
    <t>EMI_per_household.kgCO2.PL.Res.HHnew.Thermal.SH.Solids.WH.LPG.Solar</t>
  </si>
  <si>
    <t>EMI_per_household.kgCO2.PL.Res.HHnew.Thermal.SH.Solids.WH.LPG.Solar.LPG</t>
  </si>
  <si>
    <t>EMI_per_household.kgCO2.PL.Res.HHnew.Thermal.SH.Solids.WH.LPG.Solar.Solar</t>
  </si>
  <si>
    <t>EMI_per_household.kgCO2.PL.Res.HHnew.Thermal.SH.Solids.WH.Elc.NoSolar.Elec</t>
  </si>
  <si>
    <t>EMI_per_household.kgCO2.PL.Res.HHnew.Thermal.SH.Solids.WH.Elc.Solar</t>
  </si>
  <si>
    <t>EMI_per_household.kgCO2.PL.Res.HHnew.Thermal.SH.Solids.WH.Elc.Solar.Elec</t>
  </si>
  <si>
    <t>EMI_per_household.kgCO2.PL.Res.HHnew.Thermal.SH.Solids.WH.Elc.Solar.Solar</t>
  </si>
  <si>
    <t>EMI_per_household.kgCO2.PL.Res.HHnew.Thermal.SH.Solids.CO</t>
  </si>
  <si>
    <t>EMI_per_household.kgCO2.PL.Res.HHnew.Thermal.SH.Solids.CO.Solids.Solids</t>
  </si>
  <si>
    <t>EMI_per_household.kgCO2.PL.Res.HHnew.Thermal.SH.Solids.CO.LPG.LPG</t>
  </si>
  <si>
    <t>EMI_per_household.kgCO2.PL.Res.HHnew.Thermal.SH.Solids.CO.Elc.Elec</t>
  </si>
  <si>
    <t>EMI_per_household.kgCO2.PL.Res.HHnew.Thermal.SH.LPG</t>
  </si>
  <si>
    <t>EMI_per_household.kgCO2.PL.Res.HHnew.Thermal.SH.LPG.SH</t>
  </si>
  <si>
    <t>EMI_per_household.kgCO2.PL.Res.HHnew.Thermal.SH.LPG.SH.LPG</t>
  </si>
  <si>
    <t>EMI_per_household.kgCO2.PL.Res.HHnew.Thermal.SH.LPG.SH.Elec</t>
  </si>
  <si>
    <t>EMI_per_household.kgCO2.PL.Res.HHnew.Thermal.SH.LPG.SC</t>
  </si>
  <si>
    <t>EMI_per_household.kgCO2.PL.Res.HHnew.Thermal.SH.LPG.SC.AC.Elec</t>
  </si>
  <si>
    <t>EMI_per_household.kgCO2.PL.Res.HHnew.Thermal.SH.LPG.WH</t>
  </si>
  <si>
    <t>EMI_per_household.kgCO2.PL.Res.HHnew.Thermal.SH.LPG.WH.LPG.NoSolar.LPG</t>
  </si>
  <si>
    <t>EMI_per_household.kgCO2.PL.Res.HHnew.Thermal.SH.LPG.WH.LPG.Solar</t>
  </si>
  <si>
    <t>EMI_per_household.kgCO2.PL.Res.HHnew.Thermal.SH.LPG.WH.LPG.Solar.LPG</t>
  </si>
  <si>
    <t>EMI_per_household.kgCO2.PL.Res.HHnew.Thermal.SH.LPG.WH.LPG.Solar.Solar</t>
  </si>
  <si>
    <t>EMI_per_household.kgCO2.PL.Res.HHnew.Thermal.SH.LPG.WH.Elc.NoSolar.Elec</t>
  </si>
  <si>
    <t>EMI_per_household.kgCO2.PL.Res.HHnew.Thermal.SH.LPG.WH.Elc.Solar</t>
  </si>
  <si>
    <t>EMI_per_household.kgCO2.PL.Res.HHnew.Thermal.SH.LPG.WH.Elc.Solar.Elec</t>
  </si>
  <si>
    <t>EMI_per_household.kgCO2.PL.Res.HHnew.Thermal.SH.LPG.WH.Elc.Solar.Solar</t>
  </si>
  <si>
    <t>EMI_per_household.kgCO2.PL.Res.HHnew.Thermal.SH.LPG.CO</t>
  </si>
  <si>
    <t>EMI_per_household.kgCO2.PL.Res.HHnew.Thermal.SH.LPG.CO.LPG.LPG</t>
  </si>
  <si>
    <t>EMI_per_household.kgCO2.PL.Res.HHnew.Thermal.SH.LPG.CO.Elc.Elec</t>
  </si>
  <si>
    <t>EMI_per_household.kgCO2.PL.Res.HHnew.Thermal.SH.Oil</t>
  </si>
  <si>
    <t>EMI_per_household.kgCO2.PL.Res.HHnew.Thermal.SH.Oil.SH</t>
  </si>
  <si>
    <t>EMI_per_household.kgCO2.PL.Res.HHnew.Thermal.SH.Oil.SH.Oil</t>
  </si>
  <si>
    <t>EMI_per_household.kgCO2.PL.Res.HHnew.Thermal.SH.Oil.SH.Elec</t>
  </si>
  <si>
    <t>EMI_per_household.kgCO2.PL.Res.HHnew.Thermal.SH.Oil.SC</t>
  </si>
  <si>
    <t>EMI_per_household.kgCO2.PL.Res.HHnew.Thermal.SH.Oil.SC.AC.Elec</t>
  </si>
  <si>
    <t>EMI_per_household.kgCO2.PL.Res.HHnew.Thermal.SH.Oil.WH</t>
  </si>
  <si>
    <t>EMI_per_household.kgCO2.PL.Res.HHnew.Thermal.SH.Oil.WH.Oil.NoSolar.Oil</t>
  </si>
  <si>
    <t>EMI_per_household.kgCO2.PL.Res.HHnew.Thermal.SH.Oil.WH.Oil.Solar</t>
  </si>
  <si>
    <t>EMI_per_household.kgCO2.PL.Res.HHnew.Thermal.SH.Oil.WH.Oil.Solar.Oil</t>
  </si>
  <si>
    <t>EMI_per_household.kgCO2.PL.Res.HHnew.Thermal.SH.Oil.WH.Oil.Solar.Solar</t>
  </si>
  <si>
    <t>EMI_per_household.kgCO2.PL.Res.HHnew.Thermal.SH.Oil.WH.Elc.NoSolar.Elec</t>
  </si>
  <si>
    <t>EMI_per_household.kgCO2.PL.Res.HHnew.Thermal.SH.Oil.WH.Elc.Solar</t>
  </si>
  <si>
    <t>EMI_per_household.kgCO2.PL.Res.HHnew.Thermal.SH.Oil.WH.Elc.Solar.Elec</t>
  </si>
  <si>
    <t>EMI_per_household.kgCO2.PL.Res.HHnew.Thermal.SH.Oil.WH.Elc.Solar.Solar</t>
  </si>
  <si>
    <t>EMI_per_household.kgCO2.PL.Res.HHnew.Thermal.SH.Oil.CO</t>
  </si>
  <si>
    <t>EMI_per_household.kgCO2.PL.Res.HHnew.Thermal.SH.Oil.CO.LPG.LPG</t>
  </si>
  <si>
    <t>EMI_per_household.kgCO2.PL.Res.HHnew.Thermal.SH.Oil.CO.Elc.Elec</t>
  </si>
  <si>
    <t>EMI_per_household.kgCO2.PL.Res.HHnew.Thermal.SH.Gas</t>
  </si>
  <si>
    <t>EMI_per_household.kgCO2.PL.Res.HHnew.Thermal.SH.Gas.SH</t>
  </si>
  <si>
    <t>EMI_per_household.kgCO2.PL.Res.HHnew.Thermal.SH.Gas.SH.Gas</t>
  </si>
  <si>
    <t>EMI_per_household.kgCO2.PL.Res.HHnew.Thermal.SH.Gas.SH.Elec</t>
  </si>
  <si>
    <t>EMI_per_household.kgCO2.PL.Res.HHnew.Thermal.SH.Gas.SC</t>
  </si>
  <si>
    <t>EMI_per_household.kgCO2.PL.Res.HHnew.Thermal.SH.Gas.SC.AC.Elec</t>
  </si>
  <si>
    <t>EMI_per_household.kgCO2.PL.Res.HHnew.Thermal.SH.Gas.WH</t>
  </si>
  <si>
    <t>EMI_per_household.kgCO2.PL.Res.HHnew.Thermal.SH.Gas.WH.Gas.NoSolar.Gas</t>
  </si>
  <si>
    <t>EMI_per_household.kgCO2.PL.Res.HHnew.Thermal.SH.Gas.WH.Gas.Solar</t>
  </si>
  <si>
    <t>EMI_per_household.kgCO2.PL.Res.HHnew.Thermal.SH.Gas.WH.Gas.Solar.Gas</t>
  </si>
  <si>
    <t>EMI_per_household.kgCO2.PL.Res.HHnew.Thermal.SH.Gas.WH.Gas.Solar.Solar</t>
  </si>
  <si>
    <t>EMI_per_household.kgCO2.PL.Res.HHnew.Thermal.SH.Gas.WH.Elc.NoSolar.Elec</t>
  </si>
  <si>
    <t>EMI_per_household.kgCO2.PL.Res.HHnew.Thermal.SH.Gas.WH.Elc.Solar</t>
  </si>
  <si>
    <t>EMI_per_household.kgCO2.PL.Res.HHnew.Thermal.SH.Gas.WH.Elc.Solar.Elec</t>
  </si>
  <si>
    <t>EMI_per_household.kgCO2.PL.Res.HHnew.Thermal.SH.Gas.WH.Elc.Solar.Solar</t>
  </si>
  <si>
    <t>EMI_per_household.kgCO2.PL.Res.HHnew.Thermal.SH.Gas.CO</t>
  </si>
  <si>
    <t>EMI_per_household.kgCO2.PL.Res.HHnew.Thermal.SH.Gas.CO.Gas.Gas</t>
  </si>
  <si>
    <t>EMI_per_household.kgCO2.PL.Res.HHnew.Thermal.SH.Gas.CO.Elc.Elec</t>
  </si>
  <si>
    <t>EMI_per_household.kgCO2.PL.Res.HHnew.Thermal.SH.Biomass</t>
  </si>
  <si>
    <t>EMI_per_household.kgCO2.PL.Res.HHnew.Thermal.SH.Biomass.SH</t>
  </si>
  <si>
    <t>EMI_per_household.kgCO2.PL.Res.HHnew.Thermal.SH.Biomass.SH.Biomass</t>
  </si>
  <si>
    <t>EMI_per_household.kgCO2.PL.Res.HHnew.Thermal.SH.Biomass.SH.Elec</t>
  </si>
  <si>
    <t>EMI_per_household.kgCO2.PL.Res.HHnew.Thermal.SH.Biomass.SC</t>
  </si>
  <si>
    <t>EMI_per_household.kgCO2.PL.Res.HHnew.Thermal.SH.Biomass.SC.AC.Elec</t>
  </si>
  <si>
    <t>EMI_per_household.kgCO2.PL.Res.HHnew.Thermal.SH.Biomass.WH</t>
  </si>
  <si>
    <t>EMI_per_household.kgCO2.PL.Res.HHnew.Thermal.SH.Biomass.WH.Biomass.NoSolar.Biomass</t>
  </si>
  <si>
    <t>EMI_per_household.kgCO2.PL.Res.HHnew.Thermal.SH.Biomass.WH.Biomass.Solar</t>
  </si>
  <si>
    <t>EMI_per_household.kgCO2.PL.Res.HHnew.Thermal.SH.Biomass.WH.Biomass.Solar.Biomass</t>
  </si>
  <si>
    <t>EMI_per_household.kgCO2.PL.Res.HHnew.Thermal.SH.Biomass.WH.Biomass.Solar.Solar</t>
  </si>
  <si>
    <t>EMI_per_household.kgCO2.PL.Res.HHnew.Thermal.SH.Biomass.WH.LPG.NoSolar.LPG</t>
  </si>
  <si>
    <t>EMI_per_household.kgCO2.PL.Res.HHnew.Thermal.SH.Biomass.WH.LPG.Solar</t>
  </si>
  <si>
    <t>EMI_per_household.kgCO2.PL.Res.HHnew.Thermal.SH.Biomass.WH.LPG.Solar.LPG</t>
  </si>
  <si>
    <t>EMI_per_household.kgCO2.PL.Res.HHnew.Thermal.SH.Biomass.WH.LPG.Solar.Solar</t>
  </si>
  <si>
    <t>EMI_per_household.kgCO2.PL.Res.HHnew.Thermal.SH.Biomass.WH.Elc.NoSolar.Elec</t>
  </si>
  <si>
    <t>EMI_per_household.kgCO2.PL.Res.HHnew.Thermal.SH.Biomass.WH.Elc.Solar</t>
  </si>
  <si>
    <t>EMI_per_household.kgCO2.PL.Res.HHnew.Thermal.SH.Biomass.WH.Elc.Solar.Elec</t>
  </si>
  <si>
    <t>EMI_per_household.kgCO2.PL.Res.HHnew.Thermal.SH.Biomass.WH.Elc.Solar.Solar</t>
  </si>
  <si>
    <t>EMI_per_household.kgCO2.PL.Res.HHnew.Thermal.SH.Biomass.CO</t>
  </si>
  <si>
    <t>EMI_per_household.kgCO2.PL.Res.HHnew.Thermal.SH.Biomass.CO.Biomass.Biomass</t>
  </si>
  <si>
    <t>EMI_per_household.kgCO2.PL.Res.HHnew.Thermal.SH.Biomass.CO.LPG.LPG</t>
  </si>
  <si>
    <t>EMI_per_household.kgCO2.PL.Res.HHnew.Thermal.SH.Biomass.CO.Elc.Elec</t>
  </si>
  <si>
    <t>EMI_per_household.kgCO2.PL.Res.HHnew.Thermal.SH.Geo</t>
  </si>
  <si>
    <t>EMI_per_household.kgCO2.PL.Res.HHnew.Thermal.SH.Geo.SH</t>
  </si>
  <si>
    <t>EMI_per_household.kgCO2.PL.Res.HHnew.Thermal.SH.Geo.SH.Geo</t>
  </si>
  <si>
    <t>EMI_per_household.kgCO2.PL.Res.HHnew.Thermal.SH.Geo.SH.Elec</t>
  </si>
  <si>
    <t>EMI_per_household.kgCO2.PL.Res.HHnew.Thermal.SH.Geo.SC</t>
  </si>
  <si>
    <t>EMI_per_household.kgCO2.PL.Res.HHnew.Thermal.SH.Geo.SC.AC.Elec</t>
  </si>
  <si>
    <t>EMI_per_household.kgCO2.PL.Res.HHnew.Thermal.SH.Geo.WH</t>
  </si>
  <si>
    <t>EMI_per_household.kgCO2.PL.Res.HHnew.Thermal.SH.Geo.WH.Geo.NoSolar.Geo</t>
  </si>
  <si>
    <t>EMI_per_household.kgCO2.PL.Res.HHnew.Thermal.SH.Geo.WH.Geo.Solar</t>
  </si>
  <si>
    <t>EMI_per_household.kgCO2.PL.Res.HHnew.Thermal.SH.Geo.WH.Geo.Solar.Geo</t>
  </si>
  <si>
    <t>EMI_per_household.kgCO2.PL.Res.HHnew.Thermal.SH.Geo.WH.Geo.Solar.Solar</t>
  </si>
  <si>
    <t>EMI_per_household.kgCO2.PL.Res.HHnew.Thermal.SH.Geo.WH.Elc.NoSolar.Elec</t>
  </si>
  <si>
    <t>EMI_per_household.kgCO2.PL.Res.HHnew.Thermal.SH.Geo.WH.Elc.Solar</t>
  </si>
  <si>
    <t>EMI_per_household.kgCO2.PL.Res.HHnew.Thermal.SH.Geo.WH.Elc.Solar.Elec</t>
  </si>
  <si>
    <t>EMI_per_household.kgCO2.PL.Res.HHnew.Thermal.SH.Geo.WH.Elc.Solar.Solar</t>
  </si>
  <si>
    <t>EMI_per_household.kgCO2.PL.Res.HHnew.Thermal.SH.Geo.CO</t>
  </si>
  <si>
    <t>EMI_per_household.kgCO2.PL.Res.HHnew.Thermal.SH.Geo.CO.LPG.LPG</t>
  </si>
  <si>
    <t>EMI_per_household.kgCO2.PL.Res.HHnew.Thermal.SH.Geo.CO.Elc.Elec</t>
  </si>
  <si>
    <t>EMI_per_household.kgCO2.PL.Res.HHnew.Thermal.SH.DistrHeat</t>
  </si>
  <si>
    <t>EMI_per_household.kgCO2.PL.Res.HHnew.Thermal.SH.DistrHeat.SH</t>
  </si>
  <si>
    <t>EMI_per_household.kgCO2.PL.Res.HHnew.Thermal.SH.DistrHeat.SH.Steam_Distr</t>
  </si>
  <si>
    <t>EMI_per_household.kgCO2.PL.Res.HHnew.Thermal.SH.DistrHeat.SH.Elec</t>
  </si>
  <si>
    <t>EMI_per_household.kgCO2.PL.Res.HHnew.Thermal.SH.DistrHeat.SC</t>
  </si>
  <si>
    <t>EMI_per_household.kgCO2.PL.Res.HHnew.Thermal.SH.DistrHeat.SC.AC.Elec</t>
  </si>
  <si>
    <t>EMI_per_household.kgCO2.PL.Res.HHnew.Thermal.SH.DistrHeat.WH</t>
  </si>
  <si>
    <t>EMI_per_household.kgCO2.PL.Res.HHnew.Thermal.SH.DistrHeat.WH.DistrHeat.NoSolar.Steam_Distr</t>
  </si>
  <si>
    <t>EMI_per_household.kgCO2.PL.Res.HHnew.Thermal.SH.DistrHeat.WH.DistrHeat.Solar</t>
  </si>
  <si>
    <t>EMI_per_household.kgCO2.PL.Res.HHnew.Thermal.SH.DistrHeat.WH.DistrHeat.Solar.Steam_Distr</t>
  </si>
  <si>
    <t>EMI_per_household.kgCO2.PL.Res.HHnew.Thermal.SH.DistrHeat.WH.DistrHeat.Solar.Solar</t>
  </si>
  <si>
    <t>EMI_per_household.kgCO2.PL.Res.HHnew.Thermal.SH.DistrHeat.WH.Elc.NoSolar.Elec</t>
  </si>
  <si>
    <t>EMI_per_household.kgCO2.PL.Res.HHnew.Thermal.SH.DistrHeat.WH.Elc.Solar</t>
  </si>
  <si>
    <t>EMI_per_household.kgCO2.PL.Res.HHnew.Thermal.SH.DistrHeat.WH.Elc.Solar.Elec</t>
  </si>
  <si>
    <t>EMI_per_household.kgCO2.PL.Res.HHnew.Thermal.SH.DistrHeat.WH.Elc.Solar.Solar</t>
  </si>
  <si>
    <t>EMI_per_household.kgCO2.PL.Res.HHnew.Thermal.SH.DistrHeat.CO</t>
  </si>
  <si>
    <t>EMI_per_household.kgCO2.PL.Res.HHnew.Thermal.SH.DistrHeat.CO.LPG.LPG</t>
  </si>
  <si>
    <t>EMI_per_household.kgCO2.PL.Res.HHnew.Thermal.SH.DistrHeat.CO.Elc.Elec</t>
  </si>
  <si>
    <t>EMI_per_household.kgCO2.PL.Res.HHnew.Thermal.SH.AdvElc</t>
  </si>
  <si>
    <t>EMI_per_household.kgCO2.PL.Res.HHnew.Thermal.SH.AdvElc.SH</t>
  </si>
  <si>
    <t>EMI_per_household.kgCO2.PL.Res.HHnew.Thermal.SH.AdvElc.SH.Elec</t>
  </si>
  <si>
    <t>EMI_per_household.kgCO2.PL.Res.HHnew.Thermal.SH.AdvElc.SC</t>
  </si>
  <si>
    <t>EMI_per_household.kgCO2.PL.Res.HHnew.Thermal.SH.AdvElc.SC.AC.Elec</t>
  </si>
  <si>
    <t>EMI_per_household.kgCO2.PL.Res.HHnew.Thermal.SH.AdvElc.WH</t>
  </si>
  <si>
    <t>EMI_per_household.kgCO2.PL.Res.HHnew.Thermal.SH.AdvElc.WH.LPG.NoSolar.LPG</t>
  </si>
  <si>
    <t>EMI_per_household.kgCO2.PL.Res.HHnew.Thermal.SH.AdvElc.WH.LPG.Solar</t>
  </si>
  <si>
    <t>EMI_per_household.kgCO2.PL.Res.HHnew.Thermal.SH.AdvElc.WH.LPG.Solar.LPG</t>
  </si>
  <si>
    <t>EMI_per_household.kgCO2.PL.Res.HHnew.Thermal.SH.AdvElc.WH.LPG.Solar.Solar</t>
  </si>
  <si>
    <t>EMI_per_household.kgCO2.PL.Res.HHnew.Thermal.SH.AdvElc.WH.Elc.NoSolar.Elec</t>
  </si>
  <si>
    <t>EMI_per_household.kgCO2.PL.Res.HHnew.Thermal.SH.AdvElc.WH.Elc.Solar</t>
  </si>
  <si>
    <t>EMI_per_household.kgCO2.PL.Res.HHnew.Thermal.SH.AdvElc.WH.Elc.Solar.Elec</t>
  </si>
  <si>
    <t>EMI_per_household.kgCO2.PL.Res.HHnew.Thermal.SH.AdvElc.WH.Elc.Solar.Solar</t>
  </si>
  <si>
    <t>EMI_per_household.kgCO2.PL.Res.HHnew.Thermal.SH.AdvElc.CO</t>
  </si>
  <si>
    <t>EMI_per_household.kgCO2.PL.Res.HHnew.Thermal.SH.AdvElc.CO.LPG.LPG</t>
  </si>
  <si>
    <t>EMI_per_household.kgCO2.PL.Res.HHnew.Thermal.SH.AdvElc.CO.Elc.Elec</t>
  </si>
  <si>
    <t>EMI_per_household.kgCO2.PL.Res.HHnew.Thermal.SH.ConvElc</t>
  </si>
  <si>
    <t>EMI_per_household.kgCO2.PL.Res.HHnew.Thermal.SH.ConvElc.SH</t>
  </si>
  <si>
    <t>EMI_per_household.kgCO2.PL.Res.HHnew.Thermal.SH.ConvElc.SH.Elec</t>
  </si>
  <si>
    <t>EMI_per_household.kgCO2.PL.Res.HHnew.Thermal.SH.ConvElc.SC</t>
  </si>
  <si>
    <t>EMI_per_household.kgCO2.PL.Res.HHnew.Thermal.SH.ConvElc.SC.AC.Elec</t>
  </si>
  <si>
    <t>EMI_per_household.kgCO2.PL.Res.HHnew.Thermal.SH.ConvElc.WH</t>
  </si>
  <si>
    <t>EMI_per_household.kgCO2.PL.Res.HHnew.Thermal.SH.ConvElc.WH.LPG.NoSolar.LPG</t>
  </si>
  <si>
    <t>EMI_per_household.kgCO2.PL.Res.HHnew.Thermal.SH.ConvElc.WH.LPG.Solar</t>
  </si>
  <si>
    <t>EMI_per_household.kgCO2.PL.Res.HHnew.Thermal.SH.ConvElc.WH.LPG.Solar.LPG</t>
  </si>
  <si>
    <t>EMI_per_household.kgCO2.PL.Res.HHnew.Thermal.SH.ConvElc.WH.LPG.Solar.Solar</t>
  </si>
  <si>
    <t>EMI_per_household.kgCO2.PL.Res.HHnew.Thermal.SH.ConvElc.WH.Elc.NoSolar.Elec</t>
  </si>
  <si>
    <t>EMI_per_household.kgCO2.PL.Res.HHnew.Thermal.SH.ConvElc.WH.Elc.Solar</t>
  </si>
  <si>
    <t>EMI_per_household.kgCO2.PL.Res.HHnew.Thermal.SH.ConvElc.WH.Elc.Solar.Elec</t>
  </si>
  <si>
    <t>EMI_per_household.kgCO2.PL.Res.HHnew.Thermal.SH.ConvElc.WH.Elc.Solar.Solar</t>
  </si>
  <si>
    <t>EMI_per_household.kgCO2.PL.Res.HHnew.Thermal.SH.ConvElc.CO</t>
  </si>
  <si>
    <t>EMI_per_household.kgCO2.PL.Res.HHnew.Thermal.SH.ConvElc.CO.LPG.LPG</t>
  </si>
  <si>
    <t>EMI_per_household.kgCO2.PL.Res.HHnew.Thermal.SH.ConvElc.CO.Elc.Elec</t>
  </si>
  <si>
    <t>PL - Final energy consumption of new and renovated households per surface area (detailed structure)</t>
  </si>
  <si>
    <t>FEC_per_sqm.kWh.PL.Res.HHnew.Thermal.SH.Solids</t>
  </si>
  <si>
    <t>FEC_per_sqm.kWh.PL.Res.HHnew.Thermal.SH.Solids.SH</t>
  </si>
  <si>
    <t>FEC_per_sqm.kWh.PL.Res.HHnew.Thermal.SH.Solids.SH.Solids</t>
  </si>
  <si>
    <t>FEC_per_sqm.kWh.PL.Res.HHnew.Thermal.SH.Solids.SH.Elec</t>
  </si>
  <si>
    <t>FEC_per_sqm.kWh.PL.Res.HHnew.Thermal.SH.Solids.SC</t>
  </si>
  <si>
    <t>FEC_per_sqm.kWh.PL.Res.HHnew.Thermal.SH.Solids.SC.AC.Elec</t>
  </si>
  <si>
    <t>FEC_per_sqm.kWh.PL.Res.HHnew.Thermal.SH.Solids.WH</t>
  </si>
  <si>
    <t>FEC_per_sqm.kWh.PL.Res.HHnew.Thermal.SH.Solids.WH.Solids.NoSolar.Solids</t>
  </si>
  <si>
    <t>FEC_per_sqm.kWh.PL.Res.HHnew.Thermal.SH.Solids.WH.LPG.NoSolar.LPG</t>
  </si>
  <si>
    <t>FEC_per_sqm.kWh.PL.Res.HHnew.Thermal.SH.Solids.WH.LPG.Solar</t>
  </si>
  <si>
    <t>FEC_per_sqm.kWh.PL.Res.HHnew.Thermal.SH.Solids.WH.LPG.Solar.LPG</t>
  </si>
  <si>
    <t>FEC_per_sqm.kWh.PL.Res.HHnew.Thermal.SH.Solids.WH.LPG.Solar.Solar</t>
  </si>
  <si>
    <t>FEC_per_sqm.kWh.PL.Res.HHnew.Thermal.SH.Solids.WH.Elc.NoSolar.Elec</t>
  </si>
  <si>
    <t>FEC_per_sqm.kWh.PL.Res.HHnew.Thermal.SH.Solids.WH.Elc.Solar</t>
  </si>
  <si>
    <t>FEC_per_sqm.kWh.PL.Res.HHnew.Thermal.SH.Solids.WH.Elc.Solar.Elec</t>
  </si>
  <si>
    <t>FEC_per_sqm.kWh.PL.Res.HHnew.Thermal.SH.Solids.WH.Elc.Solar.Solar</t>
  </si>
  <si>
    <t>FEC_per_sqm.kWh.PL.Res.HHnew.Thermal.SH.Solids.CO</t>
  </si>
  <si>
    <t>FEC_per_sqm.kWh.PL.Res.HHnew.Thermal.SH.Solids.CO.Solids.Solids</t>
  </si>
  <si>
    <t>FEC_per_sqm.kWh.PL.Res.HHnew.Thermal.SH.Solids.CO.LPG.LPG</t>
  </si>
  <si>
    <t>FEC_per_sqm.kWh.PL.Res.HHnew.Thermal.SH.Solids.CO.Elc.Elec</t>
  </si>
  <si>
    <t>FEC_per_sqm.kWh.PL.Res.HHnew.Thermal.SH.LPG</t>
  </si>
  <si>
    <t>FEC_per_sqm.kWh.PL.Res.HHnew.Thermal.SH.LPG.SH</t>
  </si>
  <si>
    <t>FEC_per_sqm.kWh.PL.Res.HHnew.Thermal.SH.LPG.SH.LPG</t>
  </si>
  <si>
    <t>FEC_per_sqm.kWh.PL.Res.HHnew.Thermal.SH.LPG.SH.Elec</t>
  </si>
  <si>
    <t>FEC_per_sqm.kWh.PL.Res.HHnew.Thermal.SH.LPG.SC</t>
  </si>
  <si>
    <t>FEC_per_sqm.kWh.PL.Res.HHnew.Thermal.SH.LPG.SC.AC.Elec</t>
  </si>
  <si>
    <t>FEC_per_sqm.kWh.PL.Res.HHnew.Thermal.SH.LPG.WH</t>
  </si>
  <si>
    <t>FEC_per_sqm.kWh.PL.Res.HHnew.Thermal.SH.LPG.WH.LPG.NoSolar.LPG</t>
  </si>
  <si>
    <t>FEC_per_sqm.kWh.PL.Res.HHnew.Thermal.SH.LPG.WH.LPG.Solar</t>
  </si>
  <si>
    <t>FEC_per_sqm.kWh.PL.Res.HHnew.Thermal.SH.LPG.WH.LPG.Solar.LPG</t>
  </si>
  <si>
    <t>FEC_per_sqm.kWh.PL.Res.HHnew.Thermal.SH.LPG.WH.LPG.Solar.Solar</t>
  </si>
  <si>
    <t>FEC_per_sqm.kWh.PL.Res.HHnew.Thermal.SH.LPG.WH.Elc.NoSolar.Elec</t>
  </si>
  <si>
    <t>FEC_per_sqm.kWh.PL.Res.HHnew.Thermal.SH.LPG.WH.Elc.Solar</t>
  </si>
  <si>
    <t>FEC_per_sqm.kWh.PL.Res.HHnew.Thermal.SH.LPG.WH.Elc.Solar.Elec</t>
  </si>
  <si>
    <t>FEC_per_sqm.kWh.PL.Res.HHnew.Thermal.SH.LPG.WH.Elc.Solar.Solar</t>
  </si>
  <si>
    <t>FEC_per_sqm.kWh.PL.Res.HHnew.Thermal.SH.LPG.CO</t>
  </si>
  <si>
    <t>FEC_per_sqm.kWh.PL.Res.HHnew.Thermal.SH.LPG.CO.LPG.LPG</t>
  </si>
  <si>
    <t>FEC_per_sqm.kWh.PL.Res.HHnew.Thermal.SH.LPG.CO.Elc.Elec</t>
  </si>
  <si>
    <t>FEC_per_sqm.kWh.PL.Res.HHnew.Thermal.SH.Oil</t>
  </si>
  <si>
    <t>FEC_per_sqm.kWh.PL.Res.HHnew.Thermal.SH.Oil.SH</t>
  </si>
  <si>
    <t>FEC_per_sqm.kWh.PL.Res.HHnew.Thermal.SH.Oil.SH.Oil</t>
  </si>
  <si>
    <t>FEC_per_sqm.kWh.PL.Res.HHnew.Thermal.SH.Oil.SH.Elec</t>
  </si>
  <si>
    <t>FEC_per_sqm.kWh.PL.Res.HHnew.Thermal.SH.Oil.SC</t>
  </si>
  <si>
    <t>FEC_per_sqm.kWh.PL.Res.HHnew.Thermal.SH.Oil.SC.AC.Elec</t>
  </si>
  <si>
    <t>FEC_per_sqm.kWh.PL.Res.HHnew.Thermal.SH.Oil.WH</t>
  </si>
  <si>
    <t>FEC_per_sqm.kWh.PL.Res.HHnew.Thermal.SH.Oil.WH.Oil.NoSolar.Oil</t>
  </si>
  <si>
    <t>FEC_per_sqm.kWh.PL.Res.HHnew.Thermal.SH.Oil.WH.Oil.Solar</t>
  </si>
  <si>
    <t>FEC_per_sqm.kWh.PL.Res.HHnew.Thermal.SH.Oil.WH.Oil.Solar.Oil</t>
  </si>
  <si>
    <t>FEC_per_sqm.kWh.PL.Res.HHnew.Thermal.SH.Oil.WH.Oil.Solar.Solar</t>
  </si>
  <si>
    <t>FEC_per_sqm.kWh.PL.Res.HHnew.Thermal.SH.Oil.WH.Elc.NoSolar.Elec</t>
  </si>
  <si>
    <t>FEC_per_sqm.kWh.PL.Res.HHnew.Thermal.SH.Oil.WH.Elc.Solar</t>
  </si>
  <si>
    <t>FEC_per_sqm.kWh.PL.Res.HHnew.Thermal.SH.Oil.WH.Elc.Solar.Elec</t>
  </si>
  <si>
    <t>FEC_per_sqm.kWh.PL.Res.HHnew.Thermal.SH.Oil.WH.Elc.Solar.Solar</t>
  </si>
  <si>
    <t>FEC_per_sqm.kWh.PL.Res.HHnew.Thermal.SH.Oil.CO</t>
  </si>
  <si>
    <t>FEC_per_sqm.kWh.PL.Res.HHnew.Thermal.SH.Oil.CO.LPG.LPG</t>
  </si>
  <si>
    <t>FEC_per_sqm.kWh.PL.Res.HHnew.Thermal.SH.Oil.CO.Elc.Elec</t>
  </si>
  <si>
    <t>FEC_per_sqm.kWh.PL.Res.HHnew.Thermal.SH.Gas</t>
  </si>
  <si>
    <t>FEC_per_sqm.kWh.PL.Res.HHnew.Thermal.SH.Gas.SH</t>
  </si>
  <si>
    <t>FEC_per_sqm.kWh.PL.Res.HHnew.Thermal.SH.Gas.SH.Gas</t>
  </si>
  <si>
    <t>FEC_per_sqm.kWh.PL.Res.HHnew.Thermal.SH.Gas.SH.Elec</t>
  </si>
  <si>
    <t>FEC_per_sqm.kWh.PL.Res.HHnew.Thermal.SH.Gas.SC</t>
  </si>
  <si>
    <t>FEC_per_sqm.kWh.PL.Res.HHnew.Thermal.SH.Gas.SC.AC.Elec</t>
  </si>
  <si>
    <t>FEC_per_sqm.kWh.PL.Res.HHnew.Thermal.SH.Gas.WH</t>
  </si>
  <si>
    <t>FEC_per_sqm.kWh.PL.Res.HHnew.Thermal.SH.Gas.WH.Gas.NoSolar.Gas</t>
  </si>
  <si>
    <t>FEC_per_sqm.kWh.PL.Res.HHnew.Thermal.SH.Gas.WH.Gas.Solar</t>
  </si>
  <si>
    <t>FEC_per_sqm.kWh.PL.Res.HHnew.Thermal.SH.Gas.WH.Gas.Solar.Gas</t>
  </si>
  <si>
    <t>FEC_per_sqm.kWh.PL.Res.HHnew.Thermal.SH.Gas.WH.Gas.Solar.Solar</t>
  </si>
  <si>
    <t>FEC_per_sqm.kWh.PL.Res.HHnew.Thermal.SH.Gas.WH.Elc.NoSolar.Elec</t>
  </si>
  <si>
    <t>FEC_per_sqm.kWh.PL.Res.HHnew.Thermal.SH.Gas.WH.Elc.Solar</t>
  </si>
  <si>
    <t>FEC_per_sqm.kWh.PL.Res.HHnew.Thermal.SH.Gas.WH.Elc.Solar.Elec</t>
  </si>
  <si>
    <t>FEC_per_sqm.kWh.PL.Res.HHnew.Thermal.SH.Gas.WH.Elc.Solar.Solar</t>
  </si>
  <si>
    <t>FEC_per_sqm.kWh.PL.Res.HHnew.Thermal.SH.Gas.CO</t>
  </si>
  <si>
    <t>FEC_per_sqm.kWh.PL.Res.HHnew.Thermal.SH.Gas.CO.Gas.Gas</t>
  </si>
  <si>
    <t>FEC_per_sqm.kWh.PL.Res.HHnew.Thermal.SH.Gas.CO.Elc.Elec</t>
  </si>
  <si>
    <t>FEC_per_sqm.kWh.PL.Res.HHnew.Thermal.SH.Biomass</t>
  </si>
  <si>
    <t>FEC_per_sqm.kWh.PL.Res.HHnew.Thermal.SH.Biomass.SH</t>
  </si>
  <si>
    <t>FEC_per_sqm.kWh.PL.Res.HHnew.Thermal.SH.Biomass.SH.Biomass</t>
  </si>
  <si>
    <t>FEC_per_sqm.kWh.PL.Res.HHnew.Thermal.SH.Biomass.SH.Elec</t>
  </si>
  <si>
    <t>FEC_per_sqm.kWh.PL.Res.HHnew.Thermal.SH.Biomass.SC</t>
  </si>
  <si>
    <t>FEC_per_sqm.kWh.PL.Res.HHnew.Thermal.SH.Biomass.SC.AC.Elec</t>
  </si>
  <si>
    <t>FEC_per_sqm.kWh.PL.Res.HHnew.Thermal.SH.Biomass.WH</t>
  </si>
  <si>
    <t>FEC_per_sqm.kWh.PL.Res.HHnew.Thermal.SH.Biomass.WH.Biomass.NoSolar.Biomass</t>
  </si>
  <si>
    <t>FEC_per_sqm.kWh.PL.Res.HHnew.Thermal.SH.Biomass.WH.Biomass.Solar</t>
  </si>
  <si>
    <t>FEC_per_sqm.kWh.PL.Res.HHnew.Thermal.SH.Biomass.WH.Biomass.Solar.Biomass</t>
  </si>
  <si>
    <t>FEC_per_sqm.kWh.PL.Res.HHnew.Thermal.SH.Biomass.WH.Biomass.Solar.Solar</t>
  </si>
  <si>
    <t>FEC_per_sqm.kWh.PL.Res.HHnew.Thermal.SH.Biomass.WH.LPG.NoSolar.LPG</t>
  </si>
  <si>
    <t>FEC_per_sqm.kWh.PL.Res.HHnew.Thermal.SH.Biomass.WH.LPG.Solar</t>
  </si>
  <si>
    <t>FEC_per_sqm.kWh.PL.Res.HHnew.Thermal.SH.Biomass.WH.LPG.Solar.LPG</t>
  </si>
  <si>
    <t>FEC_per_sqm.kWh.PL.Res.HHnew.Thermal.SH.Biomass.WH.LPG.Solar.Solar</t>
  </si>
  <si>
    <t>FEC_per_sqm.kWh.PL.Res.HHnew.Thermal.SH.Biomass.WH.Elc.NoSolar.Elec</t>
  </si>
  <si>
    <t>FEC_per_sqm.kWh.PL.Res.HHnew.Thermal.SH.Biomass.WH.Elc.Solar</t>
  </si>
  <si>
    <t>FEC_per_sqm.kWh.PL.Res.HHnew.Thermal.SH.Biomass.WH.Elc.Solar.Elec</t>
  </si>
  <si>
    <t>FEC_per_sqm.kWh.PL.Res.HHnew.Thermal.SH.Biomass.WH.Elc.Solar.Solar</t>
  </si>
  <si>
    <t>FEC_per_sqm.kWh.PL.Res.HHnew.Thermal.SH.Biomass.CO</t>
  </si>
  <si>
    <t>FEC_per_sqm.kWh.PL.Res.HHnew.Thermal.SH.Biomass.CO.Biomass.Biomass</t>
  </si>
  <si>
    <t>FEC_per_sqm.kWh.PL.Res.HHnew.Thermal.SH.Biomass.CO.LPG.LPG</t>
  </si>
  <si>
    <t>FEC_per_sqm.kWh.PL.Res.HHnew.Thermal.SH.Biomass.CO.Elc.Elec</t>
  </si>
  <si>
    <t>FEC_per_sqm.kWh.PL.Res.HHnew.Thermal.SH.Geo</t>
  </si>
  <si>
    <t>FEC_per_sqm.kWh.PL.Res.HHnew.Thermal.SH.Geo.SH</t>
  </si>
  <si>
    <t>FEC_per_sqm.kWh.PL.Res.HHnew.Thermal.SH.Geo.SH.Geo</t>
  </si>
  <si>
    <t>FEC_per_sqm.kWh.PL.Res.HHnew.Thermal.SH.Geo.SH.Elec</t>
  </si>
  <si>
    <t>FEC_per_sqm.kWh.PL.Res.HHnew.Thermal.SH.Geo.SC</t>
  </si>
  <si>
    <t>FEC_per_sqm.kWh.PL.Res.HHnew.Thermal.SH.Geo.SC.AC.Elec</t>
  </si>
  <si>
    <t>FEC_per_sqm.kWh.PL.Res.HHnew.Thermal.SH.Geo.WH</t>
  </si>
  <si>
    <t>FEC_per_sqm.kWh.PL.Res.HHnew.Thermal.SH.Geo.WH.Geo.NoSolar.Geo</t>
  </si>
  <si>
    <t>FEC_per_sqm.kWh.PL.Res.HHnew.Thermal.SH.Geo.WH.Geo.Solar</t>
  </si>
  <si>
    <t>FEC_per_sqm.kWh.PL.Res.HHnew.Thermal.SH.Geo.WH.Geo.Solar.Geo</t>
  </si>
  <si>
    <t>FEC_per_sqm.kWh.PL.Res.HHnew.Thermal.SH.Geo.WH.Geo.Solar.Solar</t>
  </si>
  <si>
    <t>FEC_per_sqm.kWh.PL.Res.HHnew.Thermal.SH.Geo.WH.Elc.NoSolar.Elec</t>
  </si>
  <si>
    <t>FEC_per_sqm.kWh.PL.Res.HHnew.Thermal.SH.Geo.WH.Elc.Solar</t>
  </si>
  <si>
    <t>FEC_per_sqm.kWh.PL.Res.HHnew.Thermal.SH.Geo.WH.Elc.Solar.Elec</t>
  </si>
  <si>
    <t>FEC_per_sqm.kWh.PL.Res.HHnew.Thermal.SH.Geo.WH.Elc.Solar.Solar</t>
  </si>
  <si>
    <t>FEC_per_sqm.kWh.PL.Res.HHnew.Thermal.SH.Geo.CO</t>
  </si>
  <si>
    <t>FEC_per_sqm.kWh.PL.Res.HHnew.Thermal.SH.Geo.CO.LPG.LPG</t>
  </si>
  <si>
    <t>FEC_per_sqm.kWh.PL.Res.HHnew.Thermal.SH.Geo.CO.Elc.Elec</t>
  </si>
  <si>
    <t>FEC_per_sqm.kWh.PL.Res.HHnew.Thermal.SH.DistrHeat</t>
  </si>
  <si>
    <t>FEC_per_sqm.kWh.PL.Res.HHnew.Thermal.SH.DistrHeat.SH</t>
  </si>
  <si>
    <t>FEC_per_sqm.kWh.PL.Res.HHnew.Thermal.SH.DistrHeat.SH.Steam_Distr</t>
  </si>
  <si>
    <t>FEC_per_sqm.kWh.PL.Res.HHnew.Thermal.SH.DistrHeat.SH.Elec</t>
  </si>
  <si>
    <t>FEC_per_sqm.kWh.PL.Res.HHnew.Thermal.SH.DistrHeat.SC</t>
  </si>
  <si>
    <t>FEC_per_sqm.kWh.PL.Res.HHnew.Thermal.SH.DistrHeat.SC.AC.Elec</t>
  </si>
  <si>
    <t>FEC_per_sqm.kWh.PL.Res.HHnew.Thermal.SH.DistrHeat.WH</t>
  </si>
  <si>
    <t>FEC_per_sqm.kWh.PL.Res.HHnew.Thermal.SH.DistrHeat.WH.DistrHeat.NoSolar.Steam_Distr</t>
  </si>
  <si>
    <t>FEC_per_sqm.kWh.PL.Res.HHnew.Thermal.SH.DistrHeat.WH.DistrHeat.Solar</t>
  </si>
  <si>
    <t>FEC_per_sqm.kWh.PL.Res.HHnew.Thermal.SH.DistrHeat.WH.DistrHeat.Solar.Steam_Distr</t>
  </si>
  <si>
    <t>FEC_per_sqm.kWh.PL.Res.HHnew.Thermal.SH.DistrHeat.WH.DistrHeat.Solar.Solar</t>
  </si>
  <si>
    <t>FEC_per_sqm.kWh.PL.Res.HHnew.Thermal.SH.DistrHeat.WH.Elc.NoSolar.Elec</t>
  </si>
  <si>
    <t>FEC_per_sqm.kWh.PL.Res.HHnew.Thermal.SH.DistrHeat.WH.Elc.Solar</t>
  </si>
  <si>
    <t>FEC_per_sqm.kWh.PL.Res.HHnew.Thermal.SH.DistrHeat.WH.Elc.Solar.Elec</t>
  </si>
  <si>
    <t>FEC_per_sqm.kWh.PL.Res.HHnew.Thermal.SH.DistrHeat.WH.Elc.Solar.Solar</t>
  </si>
  <si>
    <t>FEC_per_sqm.kWh.PL.Res.HHnew.Thermal.SH.DistrHeat.CO</t>
  </si>
  <si>
    <t>FEC_per_sqm.kWh.PL.Res.HHnew.Thermal.SH.DistrHeat.CO.LPG.LPG</t>
  </si>
  <si>
    <t>FEC_per_sqm.kWh.PL.Res.HHnew.Thermal.SH.DistrHeat.CO.Elc.Elec</t>
  </si>
  <si>
    <t>FEC_per_sqm.kWh.PL.Res.HHnew.Thermal.SH.AdvElc</t>
  </si>
  <si>
    <t>FEC_per_sqm.kWh.PL.Res.HHnew.Thermal.SH.AdvElc.SH</t>
  </si>
  <si>
    <t>FEC_per_sqm.kWh.PL.Res.HHnew.Thermal.SH.AdvElc.SH.Elec</t>
  </si>
  <si>
    <t>FEC_per_sqm.kWh.PL.Res.HHnew.Thermal.SH.AdvElc.SC</t>
  </si>
  <si>
    <t>FEC_per_sqm.kWh.PL.Res.HHnew.Thermal.SH.AdvElc.SC.AC.Elec</t>
  </si>
  <si>
    <t>FEC_per_sqm.kWh.PL.Res.HHnew.Thermal.SH.AdvElc.WH</t>
  </si>
  <si>
    <t>FEC_per_sqm.kWh.PL.Res.HHnew.Thermal.SH.AdvElc.WH.LPG.NoSolar.LPG</t>
  </si>
  <si>
    <t>FEC_per_sqm.kWh.PL.Res.HHnew.Thermal.SH.AdvElc.WH.LPG.Solar</t>
  </si>
  <si>
    <t>FEC_per_sqm.kWh.PL.Res.HHnew.Thermal.SH.AdvElc.WH.LPG.Solar.LPG</t>
  </si>
  <si>
    <t>FEC_per_sqm.kWh.PL.Res.HHnew.Thermal.SH.AdvElc.WH.LPG.Solar.Solar</t>
  </si>
  <si>
    <t>FEC_per_sqm.kWh.PL.Res.HHnew.Thermal.SH.AdvElc.WH.Elc.NoSolar.Elec</t>
  </si>
  <si>
    <t>FEC_per_sqm.kWh.PL.Res.HHnew.Thermal.SH.AdvElc.WH.Elc.Solar</t>
  </si>
  <si>
    <t>FEC_per_sqm.kWh.PL.Res.HHnew.Thermal.SH.AdvElc.WH.Elc.Solar.Elec</t>
  </si>
  <si>
    <t>FEC_per_sqm.kWh.PL.Res.HHnew.Thermal.SH.AdvElc.WH.Elc.Solar.Solar</t>
  </si>
  <si>
    <t>FEC_per_sqm.kWh.PL.Res.HHnew.Thermal.SH.AdvElc.CO</t>
  </si>
  <si>
    <t>FEC_per_sqm.kWh.PL.Res.HHnew.Thermal.SH.AdvElc.CO.LPG.LPG</t>
  </si>
  <si>
    <t>FEC_per_sqm.kWh.PL.Res.HHnew.Thermal.SH.AdvElc.CO.Elc.Elec</t>
  </si>
  <si>
    <t>FEC_per_sqm.kWh.PL.Res.HHnew.Thermal.SH.ConvElc</t>
  </si>
  <si>
    <t>FEC_per_sqm.kWh.PL.Res.HHnew.Thermal.SH.ConvElc.SH</t>
  </si>
  <si>
    <t>FEC_per_sqm.kWh.PL.Res.HHnew.Thermal.SH.ConvElc.SH.Elec</t>
  </si>
  <si>
    <t>FEC_per_sqm.kWh.PL.Res.HHnew.Thermal.SH.ConvElc.SC</t>
  </si>
  <si>
    <t>FEC_per_sqm.kWh.PL.Res.HHnew.Thermal.SH.ConvElc.SC.AC.Elec</t>
  </si>
  <si>
    <t>FEC_per_sqm.kWh.PL.Res.HHnew.Thermal.SH.ConvElc.WH</t>
  </si>
  <si>
    <t>FEC_per_sqm.kWh.PL.Res.HHnew.Thermal.SH.ConvElc.WH.LPG.NoSolar.LPG</t>
  </si>
  <si>
    <t>FEC_per_sqm.kWh.PL.Res.HHnew.Thermal.SH.ConvElc.WH.LPG.Solar</t>
  </si>
  <si>
    <t>FEC_per_sqm.kWh.PL.Res.HHnew.Thermal.SH.ConvElc.WH.LPG.Solar.LPG</t>
  </si>
  <si>
    <t>FEC_per_sqm.kWh.PL.Res.HHnew.Thermal.SH.ConvElc.WH.LPG.Solar.Solar</t>
  </si>
  <si>
    <t>FEC_per_sqm.kWh.PL.Res.HHnew.Thermal.SH.ConvElc.WH.Elc.NoSolar.Elec</t>
  </si>
  <si>
    <t>FEC_per_sqm.kWh.PL.Res.HHnew.Thermal.SH.ConvElc.WH.Elc.Solar</t>
  </si>
  <si>
    <t>FEC_per_sqm.kWh.PL.Res.HHnew.Thermal.SH.ConvElc.WH.Elc.Solar.Elec</t>
  </si>
  <si>
    <t>FEC_per_sqm.kWh.PL.Res.HHnew.Thermal.SH.ConvElc.WH.Elc.Solar.Solar</t>
  </si>
  <si>
    <t>FEC_per_sqm.kWh.PL.Res.HHnew.Thermal.SH.ConvElc.CO</t>
  </si>
  <si>
    <t>FEC_per_sqm.kWh.PL.Res.HHnew.Thermal.SH.ConvElc.CO.LPG.LPG</t>
  </si>
  <si>
    <t>FEC_per_sqm.kWh.PL.Res.HHnew.Thermal.SH.ConvElc.CO.Elc.Elec</t>
  </si>
  <si>
    <t>PL - Thermal energy service of new and renovated households per surface area (detailed structure)</t>
  </si>
  <si>
    <t>TES_per_sqm.kWh.PL.Res.HHnew.Thermal.SH.Solids</t>
  </si>
  <si>
    <t>TES_per_sqm.kWh.PL.Res.HHnew.Thermal.SH.Solids.SH</t>
  </si>
  <si>
    <t>TES_per_sqm.kWh.PL.Res.HHnew.Thermal.SH.Solids.SH.Solids</t>
  </si>
  <si>
    <t>TES_per_sqm.kWh.PL.Res.HHnew.Thermal.SH.Solids.SH.Elec</t>
  </si>
  <si>
    <t>TES_per_sqm.kWh.PL.Res.HHnew.Thermal.SH.Solids.SC</t>
  </si>
  <si>
    <t>TES_per_sqm.kWh.PL.Res.HHnew.Thermal.SH.Solids.SC.AC.Elec</t>
  </si>
  <si>
    <t>TES_per_sqm.kWh.PL.Res.HHnew.Thermal.SH.Solids.WH</t>
  </si>
  <si>
    <t>TES_per_sqm.kWh.PL.Res.HHnew.Thermal.SH.Solids.WH.Solids.NoSolar.Solids</t>
  </si>
  <si>
    <t>TES_per_sqm.kWh.PL.Res.HHnew.Thermal.SH.Solids.WH.LPG.NoSolar.LPG</t>
  </si>
  <si>
    <t>TES_per_sqm.kWh.PL.Res.HHnew.Thermal.SH.Solids.WH.LPG.Solar</t>
  </si>
  <si>
    <t>TES_per_sqm.kWh.PL.Res.HHnew.Thermal.SH.Solids.WH.LPG.Solar.LPG</t>
  </si>
  <si>
    <t>TES_per_sqm.kWh.PL.Res.HHnew.Thermal.SH.Solids.WH.LPG.Solar.Solar</t>
  </si>
  <si>
    <t>TES_per_sqm.kWh.PL.Res.HHnew.Thermal.SH.Solids.WH.Elc.NoSolar.Elec</t>
  </si>
  <si>
    <t>TES_per_sqm.kWh.PL.Res.HHnew.Thermal.SH.Solids.WH.Elc.Solar</t>
  </si>
  <si>
    <t>TES_per_sqm.kWh.PL.Res.HHnew.Thermal.SH.Solids.WH.Elc.Solar.Elec</t>
  </si>
  <si>
    <t>TES_per_sqm.kWh.PL.Res.HHnew.Thermal.SH.Solids.WH.Elc.Solar.Solar</t>
  </si>
  <si>
    <t>TES_per_sqm.kWh.PL.Res.HHnew.Thermal.SH.Solids.CO</t>
  </si>
  <si>
    <t>TES_per_sqm.kWh.PL.Res.HHnew.Thermal.SH.Solids.CO.Solids.Solids</t>
  </si>
  <si>
    <t>TES_per_sqm.kWh.PL.Res.HHnew.Thermal.SH.Solids.CO.LPG.LPG</t>
  </si>
  <si>
    <t>TES_per_sqm.kWh.PL.Res.HHnew.Thermal.SH.Solids.CO.Elc.Elec</t>
  </si>
  <si>
    <t>TES_per_sqm.kWh.PL.Res.HHnew.Thermal.SH.LPG</t>
  </si>
  <si>
    <t>TES_per_sqm.kWh.PL.Res.HHnew.Thermal.SH.LPG.SH</t>
  </si>
  <si>
    <t>TES_per_sqm.kWh.PL.Res.HHnew.Thermal.SH.LPG.SH.LPG</t>
  </si>
  <si>
    <t>TES_per_sqm.kWh.PL.Res.HHnew.Thermal.SH.LPG.SH.Elec</t>
  </si>
  <si>
    <t>TES_per_sqm.kWh.PL.Res.HHnew.Thermal.SH.LPG.SC</t>
  </si>
  <si>
    <t>TES_per_sqm.kWh.PL.Res.HHnew.Thermal.SH.LPG.SC.AC.Elec</t>
  </si>
  <si>
    <t>TES_per_sqm.kWh.PL.Res.HHnew.Thermal.SH.LPG.WH</t>
  </si>
  <si>
    <t>TES_per_sqm.kWh.PL.Res.HHnew.Thermal.SH.LPG.WH.LPG.NoSolar.LPG</t>
  </si>
  <si>
    <t>TES_per_sqm.kWh.PL.Res.HHnew.Thermal.SH.LPG.WH.LPG.Solar</t>
  </si>
  <si>
    <t>TES_per_sqm.kWh.PL.Res.HHnew.Thermal.SH.LPG.WH.LPG.Solar.LPG</t>
  </si>
  <si>
    <t>TES_per_sqm.kWh.PL.Res.HHnew.Thermal.SH.LPG.WH.LPG.Solar.Solar</t>
  </si>
  <si>
    <t>TES_per_sqm.kWh.PL.Res.HHnew.Thermal.SH.LPG.WH.Elc.NoSolar.Elec</t>
  </si>
  <si>
    <t>TES_per_sqm.kWh.PL.Res.HHnew.Thermal.SH.LPG.WH.Elc.Solar</t>
  </si>
  <si>
    <t>TES_per_sqm.kWh.PL.Res.HHnew.Thermal.SH.LPG.WH.Elc.Solar.Elec</t>
  </si>
  <si>
    <t>TES_per_sqm.kWh.PL.Res.HHnew.Thermal.SH.LPG.WH.Elc.Solar.Solar</t>
  </si>
  <si>
    <t>TES_per_sqm.kWh.PL.Res.HHnew.Thermal.SH.LPG.CO</t>
  </si>
  <si>
    <t>TES_per_sqm.kWh.PL.Res.HHnew.Thermal.SH.LPG.CO.LPG.LPG</t>
  </si>
  <si>
    <t>TES_per_sqm.kWh.PL.Res.HHnew.Thermal.SH.LPG.CO.Elc.Elec</t>
  </si>
  <si>
    <t>TES_per_sqm.kWh.PL.Res.HHnew.Thermal.SH.Oil</t>
  </si>
  <si>
    <t>TES_per_sqm.kWh.PL.Res.HHnew.Thermal.SH.Oil.SH</t>
  </si>
  <si>
    <t>TES_per_sqm.kWh.PL.Res.HHnew.Thermal.SH.Oil.SH.Oil</t>
  </si>
  <si>
    <t>TES_per_sqm.kWh.PL.Res.HHnew.Thermal.SH.Oil.SH.Elec</t>
  </si>
  <si>
    <t>TES_per_sqm.kWh.PL.Res.HHnew.Thermal.SH.Oil.SC</t>
  </si>
  <si>
    <t>TES_per_sqm.kWh.PL.Res.HHnew.Thermal.SH.Oil.SC.AC.Elec</t>
  </si>
  <si>
    <t>TES_per_sqm.kWh.PL.Res.HHnew.Thermal.SH.Oil.WH</t>
  </si>
  <si>
    <t>TES_per_sqm.kWh.PL.Res.HHnew.Thermal.SH.Oil.WH.Oil.NoSolar.Oil</t>
  </si>
  <si>
    <t>TES_per_sqm.kWh.PL.Res.HHnew.Thermal.SH.Oil.WH.Oil.Solar</t>
  </si>
  <si>
    <t>TES_per_sqm.kWh.PL.Res.HHnew.Thermal.SH.Oil.WH.Oil.Solar.Oil</t>
  </si>
  <si>
    <t>TES_per_sqm.kWh.PL.Res.HHnew.Thermal.SH.Oil.WH.Oil.Solar.Solar</t>
  </si>
  <si>
    <t>TES_per_sqm.kWh.PL.Res.HHnew.Thermal.SH.Oil.WH.Elc.NoSolar.Elec</t>
  </si>
  <si>
    <t>TES_per_sqm.kWh.PL.Res.HHnew.Thermal.SH.Oil.WH.Elc.Solar</t>
  </si>
  <si>
    <t>TES_per_sqm.kWh.PL.Res.HHnew.Thermal.SH.Oil.WH.Elc.Solar.Elec</t>
  </si>
  <si>
    <t>TES_per_sqm.kWh.PL.Res.HHnew.Thermal.SH.Oil.WH.Elc.Solar.Solar</t>
  </si>
  <si>
    <t>TES_per_sqm.kWh.PL.Res.HHnew.Thermal.SH.Oil.CO</t>
  </si>
  <si>
    <t>TES_per_sqm.kWh.PL.Res.HHnew.Thermal.SH.Oil.CO.LPG.LPG</t>
  </si>
  <si>
    <t>TES_per_sqm.kWh.PL.Res.HHnew.Thermal.SH.Oil.CO.Elc.Elec</t>
  </si>
  <si>
    <t>TES_per_sqm.kWh.PL.Res.HHnew.Thermal.SH.Gas</t>
  </si>
  <si>
    <t>TES_per_sqm.kWh.PL.Res.HHnew.Thermal.SH.Gas.SH</t>
  </si>
  <si>
    <t>TES_per_sqm.kWh.PL.Res.HHnew.Thermal.SH.Gas.SH.Gas</t>
  </si>
  <si>
    <t>TES_per_sqm.kWh.PL.Res.HHnew.Thermal.SH.Gas.SH.Elec</t>
  </si>
  <si>
    <t>TES_per_sqm.kWh.PL.Res.HHnew.Thermal.SH.Gas.SC</t>
  </si>
  <si>
    <t>TES_per_sqm.kWh.PL.Res.HHnew.Thermal.SH.Gas.SC.AC.Elec</t>
  </si>
  <si>
    <t>TES_per_sqm.kWh.PL.Res.HHnew.Thermal.SH.Gas.WH</t>
  </si>
  <si>
    <t>TES_per_sqm.kWh.PL.Res.HHnew.Thermal.SH.Gas.WH.Gas.NoSolar.Gas</t>
  </si>
  <si>
    <t>TES_per_sqm.kWh.PL.Res.HHnew.Thermal.SH.Gas.WH.Gas.Solar</t>
  </si>
  <si>
    <t>TES_per_sqm.kWh.PL.Res.HHnew.Thermal.SH.Gas.WH.Gas.Solar.Gas</t>
  </si>
  <si>
    <t>TES_per_sqm.kWh.PL.Res.HHnew.Thermal.SH.Gas.WH.Gas.Solar.Solar</t>
  </si>
  <si>
    <t>TES_per_sqm.kWh.PL.Res.HHnew.Thermal.SH.Gas.WH.Elc.NoSolar.Elec</t>
  </si>
  <si>
    <t>TES_per_sqm.kWh.PL.Res.HHnew.Thermal.SH.Gas.WH.Elc.Solar</t>
  </si>
  <si>
    <t>TES_per_sqm.kWh.PL.Res.HHnew.Thermal.SH.Gas.WH.Elc.Solar.Elec</t>
  </si>
  <si>
    <t>TES_per_sqm.kWh.PL.Res.HHnew.Thermal.SH.Gas.WH.Elc.Solar.Solar</t>
  </si>
  <si>
    <t>TES_per_sqm.kWh.PL.Res.HHnew.Thermal.SH.Gas.CO</t>
  </si>
  <si>
    <t>TES_per_sqm.kWh.PL.Res.HHnew.Thermal.SH.Gas.CO.Gas.Gas</t>
  </si>
  <si>
    <t>TES_per_sqm.kWh.PL.Res.HHnew.Thermal.SH.Gas.CO.Elc.Elec</t>
  </si>
  <si>
    <t>TES_per_sqm.kWh.PL.Res.HHnew.Thermal.SH.Biomass</t>
  </si>
  <si>
    <t>TES_per_sqm.kWh.PL.Res.HHnew.Thermal.SH.Biomass.SH</t>
  </si>
  <si>
    <t>TES_per_sqm.kWh.PL.Res.HHnew.Thermal.SH.Biomass.SH.Biomass</t>
  </si>
  <si>
    <t>TES_per_sqm.kWh.PL.Res.HHnew.Thermal.SH.Biomass.SH.Elec</t>
  </si>
  <si>
    <t>TES_per_sqm.kWh.PL.Res.HHnew.Thermal.SH.Biomass.SC</t>
  </si>
  <si>
    <t>TES_per_sqm.kWh.PL.Res.HHnew.Thermal.SH.Biomass.SC.AC.Elec</t>
  </si>
  <si>
    <t>TES_per_sqm.kWh.PL.Res.HHnew.Thermal.SH.Biomass.WH</t>
  </si>
  <si>
    <t>TES_per_sqm.kWh.PL.Res.HHnew.Thermal.SH.Biomass.WH.Biomass.NoSolar.Biomass</t>
  </si>
  <si>
    <t>TES_per_sqm.kWh.PL.Res.HHnew.Thermal.SH.Biomass.WH.Biomass.Solar</t>
  </si>
  <si>
    <t>TES_per_sqm.kWh.PL.Res.HHnew.Thermal.SH.Biomass.WH.Biomass.Solar.Biomass</t>
  </si>
  <si>
    <t>TES_per_sqm.kWh.PL.Res.HHnew.Thermal.SH.Biomass.WH.Biomass.Solar.Solar</t>
  </si>
  <si>
    <t>TES_per_sqm.kWh.PL.Res.HHnew.Thermal.SH.Biomass.WH.LPG.NoSolar.LPG</t>
  </si>
  <si>
    <t>TES_per_sqm.kWh.PL.Res.HHnew.Thermal.SH.Biomass.WH.LPG.Solar</t>
  </si>
  <si>
    <t>TES_per_sqm.kWh.PL.Res.HHnew.Thermal.SH.Biomass.WH.LPG.Solar.LPG</t>
  </si>
  <si>
    <t>TES_per_sqm.kWh.PL.Res.HHnew.Thermal.SH.Biomass.WH.LPG.Solar.Solar</t>
  </si>
  <si>
    <t>TES_per_sqm.kWh.PL.Res.HHnew.Thermal.SH.Biomass.WH.Elc.NoSolar.Elec</t>
  </si>
  <si>
    <t>TES_per_sqm.kWh.PL.Res.HHnew.Thermal.SH.Biomass.WH.Elc.Solar</t>
  </si>
  <si>
    <t>TES_per_sqm.kWh.PL.Res.HHnew.Thermal.SH.Biomass.WH.Elc.Solar.Elec</t>
  </si>
  <si>
    <t>TES_per_sqm.kWh.PL.Res.HHnew.Thermal.SH.Biomass.WH.Elc.Solar.Solar</t>
  </si>
  <si>
    <t>TES_per_sqm.kWh.PL.Res.HHnew.Thermal.SH.Biomass.CO</t>
  </si>
  <si>
    <t>TES_per_sqm.kWh.PL.Res.HHnew.Thermal.SH.Biomass.CO.Biomass.Biomass</t>
  </si>
  <si>
    <t>TES_per_sqm.kWh.PL.Res.HHnew.Thermal.SH.Biomass.CO.LPG.LPG</t>
  </si>
  <si>
    <t>TES_per_sqm.kWh.PL.Res.HHnew.Thermal.SH.Biomass.CO.Elc.Elec</t>
  </si>
  <si>
    <t>TES_per_sqm.kWh.PL.Res.HHnew.Thermal.SH.Geo</t>
  </si>
  <si>
    <t>TES_per_sqm.kWh.PL.Res.HHnew.Thermal.SH.Geo.SH</t>
  </si>
  <si>
    <t>TES_per_sqm.kWh.PL.Res.HHnew.Thermal.SH.Geo.SH.Geo</t>
  </si>
  <si>
    <t>TES_per_sqm.kWh.PL.Res.HHnew.Thermal.SH.Geo.SH.Elec</t>
  </si>
  <si>
    <t>TES_per_sqm.kWh.PL.Res.HHnew.Thermal.SH.Geo.SC</t>
  </si>
  <si>
    <t>TES_per_sqm.kWh.PL.Res.HHnew.Thermal.SH.Geo.SC.AC.Elec</t>
  </si>
  <si>
    <t>TES_per_sqm.kWh.PL.Res.HHnew.Thermal.SH.Geo.WH</t>
  </si>
  <si>
    <t>TES_per_sqm.kWh.PL.Res.HHnew.Thermal.SH.Geo.WH.Geo.NoSolar.Geo</t>
  </si>
  <si>
    <t>TES_per_sqm.kWh.PL.Res.HHnew.Thermal.SH.Geo.WH.Geo.Solar</t>
  </si>
  <si>
    <t>TES_per_sqm.kWh.PL.Res.HHnew.Thermal.SH.Geo.WH.Geo.Solar.Geo</t>
  </si>
  <si>
    <t>TES_per_sqm.kWh.PL.Res.HHnew.Thermal.SH.Geo.WH.Geo.Solar.Solar</t>
  </si>
  <si>
    <t>TES_per_sqm.kWh.PL.Res.HHnew.Thermal.SH.Geo.WH.Elc.NoSolar.Elec</t>
  </si>
  <si>
    <t>TES_per_sqm.kWh.PL.Res.HHnew.Thermal.SH.Geo.WH.Elc.Solar</t>
  </si>
  <si>
    <t>TES_per_sqm.kWh.PL.Res.HHnew.Thermal.SH.Geo.WH.Elc.Solar.Elec</t>
  </si>
  <si>
    <t>TES_per_sqm.kWh.PL.Res.HHnew.Thermal.SH.Geo.WH.Elc.Solar.Solar</t>
  </si>
  <si>
    <t>TES_per_sqm.kWh.PL.Res.HHnew.Thermal.SH.Geo.CO</t>
  </si>
  <si>
    <t>TES_per_sqm.kWh.PL.Res.HHnew.Thermal.SH.Geo.CO.LPG.LPG</t>
  </si>
  <si>
    <t>TES_per_sqm.kWh.PL.Res.HHnew.Thermal.SH.Geo.CO.Elc.Elec</t>
  </si>
  <si>
    <t>TES_per_sqm.kWh.PL.Res.HHnew.Thermal.SH.DistrHeat</t>
  </si>
  <si>
    <t>TES_per_sqm.kWh.PL.Res.HHnew.Thermal.SH.DistrHeat.SH</t>
  </si>
  <si>
    <t>TES_per_sqm.kWh.PL.Res.HHnew.Thermal.SH.DistrHeat.SH.Steam_Distr</t>
  </si>
  <si>
    <t>TES_per_sqm.kWh.PL.Res.HHnew.Thermal.SH.DistrHeat.SH.Elec</t>
  </si>
  <si>
    <t>TES_per_sqm.kWh.PL.Res.HHnew.Thermal.SH.DistrHeat.SC</t>
  </si>
  <si>
    <t>TES_per_sqm.kWh.PL.Res.HHnew.Thermal.SH.DistrHeat.SC.AC.Elec</t>
  </si>
  <si>
    <t>TES_per_sqm.kWh.PL.Res.HHnew.Thermal.SH.DistrHeat.WH</t>
  </si>
  <si>
    <t>TES_per_sqm.kWh.PL.Res.HHnew.Thermal.SH.DistrHeat.WH.DistrHeat.NoSolar.Steam_Distr</t>
  </si>
  <si>
    <t>TES_per_sqm.kWh.PL.Res.HHnew.Thermal.SH.DistrHeat.WH.DistrHeat.Solar</t>
  </si>
  <si>
    <t>TES_per_sqm.kWh.PL.Res.HHnew.Thermal.SH.DistrHeat.WH.DistrHeat.Solar.Steam_Distr</t>
  </si>
  <si>
    <t>TES_per_sqm.kWh.PL.Res.HHnew.Thermal.SH.DistrHeat.WH.DistrHeat.Solar.Solar</t>
  </si>
  <si>
    <t>TES_per_sqm.kWh.PL.Res.HHnew.Thermal.SH.DistrHeat.WH.Elc.NoSolar.Elec</t>
  </si>
  <si>
    <t>TES_per_sqm.kWh.PL.Res.HHnew.Thermal.SH.DistrHeat.WH.Elc.Solar</t>
  </si>
  <si>
    <t>TES_per_sqm.kWh.PL.Res.HHnew.Thermal.SH.DistrHeat.WH.Elc.Solar.Elec</t>
  </si>
  <si>
    <t>TES_per_sqm.kWh.PL.Res.HHnew.Thermal.SH.DistrHeat.WH.Elc.Solar.Solar</t>
  </si>
  <si>
    <t>TES_per_sqm.kWh.PL.Res.HHnew.Thermal.SH.DistrHeat.CO</t>
  </si>
  <si>
    <t>TES_per_sqm.kWh.PL.Res.HHnew.Thermal.SH.DistrHeat.CO.LPG.LPG</t>
  </si>
  <si>
    <t>TES_per_sqm.kWh.PL.Res.HHnew.Thermal.SH.DistrHeat.CO.Elc.Elec</t>
  </si>
  <si>
    <t>TES_per_sqm.kWh.PL.Res.HHnew.Thermal.SH.AdvElc</t>
  </si>
  <si>
    <t>TES_per_sqm.kWh.PL.Res.HHnew.Thermal.SH.AdvElc.SH</t>
  </si>
  <si>
    <t>TES_per_sqm.kWh.PL.Res.HHnew.Thermal.SH.AdvElc.SH.Elec</t>
  </si>
  <si>
    <t>TES_per_sqm.kWh.PL.Res.HHnew.Thermal.SH.AdvElc.SC</t>
  </si>
  <si>
    <t>TES_per_sqm.kWh.PL.Res.HHnew.Thermal.SH.AdvElc.SC.AC.Elec</t>
  </si>
  <si>
    <t>TES_per_sqm.kWh.PL.Res.HHnew.Thermal.SH.AdvElc.WH</t>
  </si>
  <si>
    <t>TES_per_sqm.kWh.PL.Res.HHnew.Thermal.SH.AdvElc.WH.LPG.NoSolar.LPG</t>
  </si>
  <si>
    <t>TES_per_sqm.kWh.PL.Res.HHnew.Thermal.SH.AdvElc.WH.LPG.Solar</t>
  </si>
  <si>
    <t>TES_per_sqm.kWh.PL.Res.HHnew.Thermal.SH.AdvElc.WH.LPG.Solar.LPG</t>
  </si>
  <si>
    <t>TES_per_sqm.kWh.PL.Res.HHnew.Thermal.SH.AdvElc.WH.LPG.Solar.Solar</t>
  </si>
  <si>
    <t>TES_per_sqm.kWh.PL.Res.HHnew.Thermal.SH.AdvElc.WH.Elc.NoSolar.Elec</t>
  </si>
  <si>
    <t>TES_per_sqm.kWh.PL.Res.HHnew.Thermal.SH.AdvElc.WH.Elc.Solar</t>
  </si>
  <si>
    <t>TES_per_sqm.kWh.PL.Res.HHnew.Thermal.SH.AdvElc.WH.Elc.Solar.Elec</t>
  </si>
  <si>
    <t>TES_per_sqm.kWh.PL.Res.HHnew.Thermal.SH.AdvElc.WH.Elc.Solar.Solar</t>
  </si>
  <si>
    <t>TES_per_sqm.kWh.PL.Res.HHnew.Thermal.SH.AdvElc.CO</t>
  </si>
  <si>
    <t>TES_per_sqm.kWh.PL.Res.HHnew.Thermal.SH.AdvElc.CO.LPG.LPG</t>
  </si>
  <si>
    <t>TES_per_sqm.kWh.PL.Res.HHnew.Thermal.SH.AdvElc.CO.Elc.Elec</t>
  </si>
  <si>
    <t>TES_per_sqm.kWh.PL.Res.HHnew.Thermal.SH.ConvElc</t>
  </si>
  <si>
    <t>TES_per_sqm.kWh.PL.Res.HHnew.Thermal.SH.ConvElc.SH</t>
  </si>
  <si>
    <t>TES_per_sqm.kWh.PL.Res.HHnew.Thermal.SH.ConvElc.SH.Elec</t>
  </si>
  <si>
    <t>TES_per_sqm.kWh.PL.Res.HHnew.Thermal.SH.ConvElc.SC</t>
  </si>
  <si>
    <t>TES_per_sqm.kWh.PL.Res.HHnew.Thermal.SH.ConvElc.SC.AC.Elec</t>
  </si>
  <si>
    <t>TES_per_sqm.kWh.PL.Res.HHnew.Thermal.SH.ConvElc.WH</t>
  </si>
  <si>
    <t>TES_per_sqm.kWh.PL.Res.HHnew.Thermal.SH.ConvElc.WH.LPG.NoSolar.LPG</t>
  </si>
  <si>
    <t>TES_per_sqm.kWh.PL.Res.HHnew.Thermal.SH.ConvElc.WH.LPG.Solar</t>
  </si>
  <si>
    <t>TES_per_sqm.kWh.PL.Res.HHnew.Thermal.SH.ConvElc.WH.LPG.Solar.LPG</t>
  </si>
  <si>
    <t>TES_per_sqm.kWh.PL.Res.HHnew.Thermal.SH.ConvElc.WH.LPG.Solar.Solar</t>
  </si>
  <si>
    <t>TES_per_sqm.kWh.PL.Res.HHnew.Thermal.SH.ConvElc.WH.Elc.NoSolar.Elec</t>
  </si>
  <si>
    <t>TES_per_sqm.kWh.PL.Res.HHnew.Thermal.SH.ConvElc.WH.Elc.Solar</t>
  </si>
  <si>
    <t>TES_per_sqm.kWh.PL.Res.HHnew.Thermal.SH.ConvElc.WH.Elc.Solar.Elec</t>
  </si>
  <si>
    <t>TES_per_sqm.kWh.PL.Res.HHnew.Thermal.SH.ConvElc.WH.Elc.Solar.Solar</t>
  </si>
  <si>
    <t>TES_per_sqm.kWh.PL.Res.HHnew.Thermal.SH.ConvElc.CO</t>
  </si>
  <si>
    <t>TES_per_sqm.kWh.PL.Res.HHnew.Thermal.SH.ConvElc.CO.LPG.LPG</t>
  </si>
  <si>
    <t>TES_per_sqm.kWh.PL.Res.HHnew.Thermal.SH.ConvElc.CO.Elc.Elec</t>
  </si>
  <si>
    <t>PL - CO2 emissions in new and renovated households per surface area (detailed structure)</t>
  </si>
  <si>
    <t>EMI_per_sqm.kgCO2.PL.Res.HHnew.Thermal.SH.Solids</t>
  </si>
  <si>
    <t>EMI_per_sqm.kgCO2.PL.Res.HHnew.Thermal.SH.Solids.SH</t>
  </si>
  <si>
    <t>EMI_per_sqm.kgCO2.PL.Res.HHnew.Thermal.SH.Solids.SH.Solids</t>
  </si>
  <si>
    <t>EMI_per_sqm.kgCO2.PL.Res.HHnew.Thermal.SH.Solids.SH.Elec</t>
  </si>
  <si>
    <t>EMI_per_sqm.kgCO2.PL.Res.HHnew.Thermal.SH.Solids.SC</t>
  </si>
  <si>
    <t>EMI_per_sqm.kgCO2.PL.Res.HHnew.Thermal.SH.Solids.SC.AC.Elec</t>
  </si>
  <si>
    <t>EMI_per_sqm.kgCO2.PL.Res.HHnew.Thermal.SH.Solids.WH</t>
  </si>
  <si>
    <t>EMI_per_sqm.kgCO2.PL.Res.HHnew.Thermal.SH.Solids.WH.Solids.NoSolar.Solids</t>
  </si>
  <si>
    <t>EMI_per_sqm.kgCO2.PL.Res.HHnew.Thermal.SH.Solids.WH.LPG.NoSolar.LPG</t>
  </si>
  <si>
    <t>EMI_per_sqm.kgCO2.PL.Res.HHnew.Thermal.SH.Solids.WH.LPG.Solar</t>
  </si>
  <si>
    <t>EMI_per_sqm.kgCO2.PL.Res.HHnew.Thermal.SH.Solids.WH.LPG.Solar.LPG</t>
  </si>
  <si>
    <t>EMI_per_sqm.kgCO2.PL.Res.HHnew.Thermal.SH.Solids.WH.LPG.Solar.Solar</t>
  </si>
  <si>
    <t>EMI_per_sqm.kgCO2.PL.Res.HHnew.Thermal.SH.Solids.WH.Elc.NoSolar.Elec</t>
  </si>
  <si>
    <t>EMI_per_sqm.kgCO2.PL.Res.HHnew.Thermal.SH.Solids.WH.Elc.Solar</t>
  </si>
  <si>
    <t>EMI_per_sqm.kgCO2.PL.Res.HHnew.Thermal.SH.Solids.WH.Elc.Solar.Elec</t>
  </si>
  <si>
    <t>EMI_per_sqm.kgCO2.PL.Res.HHnew.Thermal.SH.Solids.WH.Elc.Solar.Solar</t>
  </si>
  <si>
    <t>EMI_per_sqm.kgCO2.PL.Res.HHnew.Thermal.SH.Solids.CO</t>
  </si>
  <si>
    <t>EMI_per_sqm.kgCO2.PL.Res.HHnew.Thermal.SH.Solids.CO.Solids.Solids</t>
  </si>
  <si>
    <t>EMI_per_sqm.kgCO2.PL.Res.HHnew.Thermal.SH.Solids.CO.LPG.LPG</t>
  </si>
  <si>
    <t>EMI_per_sqm.kgCO2.PL.Res.HHnew.Thermal.SH.Solids.CO.Elc.Elec</t>
  </si>
  <si>
    <t>EMI_per_sqm.kgCO2.PL.Res.HHnew.Thermal.SH.LPG</t>
  </si>
  <si>
    <t>EMI_per_sqm.kgCO2.PL.Res.HHnew.Thermal.SH.LPG.SH</t>
  </si>
  <si>
    <t>EMI_per_sqm.kgCO2.PL.Res.HHnew.Thermal.SH.LPG.SH.LPG</t>
  </si>
  <si>
    <t>EMI_per_sqm.kgCO2.PL.Res.HHnew.Thermal.SH.LPG.SH.Elec</t>
  </si>
  <si>
    <t>EMI_per_sqm.kgCO2.PL.Res.HHnew.Thermal.SH.LPG.SC</t>
  </si>
  <si>
    <t>EMI_per_sqm.kgCO2.PL.Res.HHnew.Thermal.SH.LPG.SC.AC.Elec</t>
  </si>
  <si>
    <t>EMI_per_sqm.kgCO2.PL.Res.HHnew.Thermal.SH.LPG.WH</t>
  </si>
  <si>
    <t>EMI_per_sqm.kgCO2.PL.Res.HHnew.Thermal.SH.LPG.WH.LPG.NoSolar.LPG</t>
  </si>
  <si>
    <t>EMI_per_sqm.kgCO2.PL.Res.HHnew.Thermal.SH.LPG.WH.LPG.Solar</t>
  </si>
  <si>
    <t>EMI_per_sqm.kgCO2.PL.Res.HHnew.Thermal.SH.LPG.WH.LPG.Solar.LPG</t>
  </si>
  <si>
    <t>EMI_per_sqm.kgCO2.PL.Res.HHnew.Thermal.SH.LPG.WH.LPG.Solar.Solar</t>
  </si>
  <si>
    <t>EMI_per_sqm.kgCO2.PL.Res.HHnew.Thermal.SH.LPG.WH.Elc.NoSolar.Elec</t>
  </si>
  <si>
    <t>EMI_per_sqm.kgCO2.PL.Res.HHnew.Thermal.SH.LPG.WH.Elc.Solar</t>
  </si>
  <si>
    <t>EMI_per_sqm.kgCO2.PL.Res.HHnew.Thermal.SH.LPG.WH.Elc.Solar.Elec</t>
  </si>
  <si>
    <t>EMI_per_sqm.kgCO2.PL.Res.HHnew.Thermal.SH.LPG.WH.Elc.Solar.Solar</t>
  </si>
  <si>
    <t>EMI_per_sqm.kgCO2.PL.Res.HHnew.Thermal.SH.LPG.CO</t>
  </si>
  <si>
    <t>EMI_per_sqm.kgCO2.PL.Res.HHnew.Thermal.SH.LPG.CO.LPG.LPG</t>
  </si>
  <si>
    <t>EMI_per_sqm.kgCO2.PL.Res.HHnew.Thermal.SH.LPG.CO.Elc.Elec</t>
  </si>
  <si>
    <t>EMI_per_sqm.kgCO2.PL.Res.HHnew.Thermal.SH.Oil</t>
  </si>
  <si>
    <t>EMI_per_sqm.kgCO2.PL.Res.HHnew.Thermal.SH.Oil.SH</t>
  </si>
  <si>
    <t>EMI_per_sqm.kgCO2.PL.Res.HHnew.Thermal.SH.Oil.SH.Oil</t>
  </si>
  <si>
    <t>EMI_per_sqm.kgCO2.PL.Res.HHnew.Thermal.SH.Oil.SH.Elec</t>
  </si>
  <si>
    <t>EMI_per_sqm.kgCO2.PL.Res.HHnew.Thermal.SH.Oil.SC</t>
  </si>
  <si>
    <t>EMI_per_sqm.kgCO2.PL.Res.HHnew.Thermal.SH.Oil.SC.AC.Elec</t>
  </si>
  <si>
    <t>EMI_per_sqm.kgCO2.PL.Res.HHnew.Thermal.SH.Oil.WH</t>
  </si>
  <si>
    <t>EMI_per_sqm.kgCO2.PL.Res.HHnew.Thermal.SH.Oil.WH.Oil.NoSolar.Oil</t>
  </si>
  <si>
    <t>EMI_per_sqm.kgCO2.PL.Res.HHnew.Thermal.SH.Oil.WH.Oil.Solar</t>
  </si>
  <si>
    <t>EMI_per_sqm.kgCO2.PL.Res.HHnew.Thermal.SH.Oil.WH.Oil.Solar.Oil</t>
  </si>
  <si>
    <t>EMI_per_sqm.kgCO2.PL.Res.HHnew.Thermal.SH.Oil.WH.Oil.Solar.Solar</t>
  </si>
  <si>
    <t>EMI_per_sqm.kgCO2.PL.Res.HHnew.Thermal.SH.Oil.WH.Elc.NoSolar.Elec</t>
  </si>
  <si>
    <t>EMI_per_sqm.kgCO2.PL.Res.HHnew.Thermal.SH.Oil.WH.Elc.Solar</t>
  </si>
  <si>
    <t>EMI_per_sqm.kgCO2.PL.Res.HHnew.Thermal.SH.Oil.WH.Elc.Solar.Elec</t>
  </si>
  <si>
    <t>EMI_per_sqm.kgCO2.PL.Res.HHnew.Thermal.SH.Oil.WH.Elc.Solar.Solar</t>
  </si>
  <si>
    <t>EMI_per_sqm.kgCO2.PL.Res.HHnew.Thermal.SH.Oil.CO</t>
  </si>
  <si>
    <t>EMI_per_sqm.kgCO2.PL.Res.HHnew.Thermal.SH.Oil.CO.LPG.LPG</t>
  </si>
  <si>
    <t>EMI_per_sqm.kgCO2.PL.Res.HHnew.Thermal.SH.Oil.CO.Elc.Elec</t>
  </si>
  <si>
    <t>EMI_per_sqm.kgCO2.PL.Res.HHnew.Thermal.SH.Gas</t>
  </si>
  <si>
    <t>EMI_per_sqm.kgCO2.PL.Res.HHnew.Thermal.SH.Gas.SH</t>
  </si>
  <si>
    <t>EMI_per_sqm.kgCO2.PL.Res.HHnew.Thermal.SH.Gas.SH.Gas</t>
  </si>
  <si>
    <t>EMI_per_sqm.kgCO2.PL.Res.HHnew.Thermal.SH.Gas.SH.Elec</t>
  </si>
  <si>
    <t>EMI_per_sqm.kgCO2.PL.Res.HHnew.Thermal.SH.Gas.SC</t>
  </si>
  <si>
    <t>EMI_per_sqm.kgCO2.PL.Res.HHnew.Thermal.SH.Gas.SC.AC.Elec</t>
  </si>
  <si>
    <t>EMI_per_sqm.kgCO2.PL.Res.HHnew.Thermal.SH.Gas.WH</t>
  </si>
  <si>
    <t>EMI_per_sqm.kgCO2.PL.Res.HHnew.Thermal.SH.Gas.WH.Gas.NoSolar.Gas</t>
  </si>
  <si>
    <t>EMI_per_sqm.kgCO2.PL.Res.HHnew.Thermal.SH.Gas.WH.Gas.Solar</t>
  </si>
  <si>
    <t>EMI_per_sqm.kgCO2.PL.Res.HHnew.Thermal.SH.Gas.WH.Gas.Solar.Gas</t>
  </si>
  <si>
    <t>EMI_per_sqm.kgCO2.PL.Res.HHnew.Thermal.SH.Gas.WH.Gas.Solar.Solar</t>
  </si>
  <si>
    <t>EMI_per_sqm.kgCO2.PL.Res.HHnew.Thermal.SH.Gas.WH.Elc.NoSolar.Elec</t>
  </si>
  <si>
    <t>EMI_per_sqm.kgCO2.PL.Res.HHnew.Thermal.SH.Gas.WH.Elc.Solar</t>
  </si>
  <si>
    <t>EMI_per_sqm.kgCO2.PL.Res.HHnew.Thermal.SH.Gas.WH.Elc.Solar.Elec</t>
  </si>
  <si>
    <t>EMI_per_sqm.kgCO2.PL.Res.HHnew.Thermal.SH.Gas.WH.Elc.Solar.Solar</t>
  </si>
  <si>
    <t>EMI_per_sqm.kgCO2.PL.Res.HHnew.Thermal.SH.Gas.CO</t>
  </si>
  <si>
    <t>EMI_per_sqm.kgCO2.PL.Res.HHnew.Thermal.SH.Gas.CO.Gas.Gas</t>
  </si>
  <si>
    <t>EMI_per_sqm.kgCO2.PL.Res.HHnew.Thermal.SH.Gas.CO.Elc.Elec</t>
  </si>
  <si>
    <t>EMI_per_sqm.kgCO2.PL.Res.HHnew.Thermal.SH.Biomass</t>
  </si>
  <si>
    <t>EMI_per_sqm.kgCO2.PL.Res.HHnew.Thermal.SH.Biomass.SH</t>
  </si>
  <si>
    <t>EMI_per_sqm.kgCO2.PL.Res.HHnew.Thermal.SH.Biomass.SH.Biomass</t>
  </si>
  <si>
    <t>EMI_per_sqm.kgCO2.PL.Res.HHnew.Thermal.SH.Biomass.SH.Elec</t>
  </si>
  <si>
    <t>EMI_per_sqm.kgCO2.PL.Res.HHnew.Thermal.SH.Biomass.SC</t>
  </si>
  <si>
    <t>EMI_per_sqm.kgCO2.PL.Res.HHnew.Thermal.SH.Biomass.SC.AC.Elec</t>
  </si>
  <si>
    <t>EMI_per_sqm.kgCO2.PL.Res.HHnew.Thermal.SH.Biomass.WH</t>
  </si>
  <si>
    <t>EMI_per_sqm.kgCO2.PL.Res.HHnew.Thermal.SH.Biomass.WH.Biomass.NoSolar.Biomass</t>
  </si>
  <si>
    <t>EMI_per_sqm.kgCO2.PL.Res.HHnew.Thermal.SH.Biomass.WH.Biomass.Solar</t>
  </si>
  <si>
    <t>EMI_per_sqm.kgCO2.PL.Res.HHnew.Thermal.SH.Biomass.WH.Biomass.Solar.Biomass</t>
  </si>
  <si>
    <t>EMI_per_sqm.kgCO2.PL.Res.HHnew.Thermal.SH.Biomass.WH.Biomass.Solar.Solar</t>
  </si>
  <si>
    <t>EMI_per_sqm.kgCO2.PL.Res.HHnew.Thermal.SH.Biomass.WH.LPG.NoSolar.LPG</t>
  </si>
  <si>
    <t>EMI_per_sqm.kgCO2.PL.Res.HHnew.Thermal.SH.Biomass.WH.LPG.Solar</t>
  </si>
  <si>
    <t>EMI_per_sqm.kgCO2.PL.Res.HHnew.Thermal.SH.Biomass.WH.LPG.Solar.LPG</t>
  </si>
  <si>
    <t>EMI_per_sqm.kgCO2.PL.Res.HHnew.Thermal.SH.Biomass.WH.LPG.Solar.Solar</t>
  </si>
  <si>
    <t>EMI_per_sqm.kgCO2.PL.Res.HHnew.Thermal.SH.Biomass.WH.Elc.NoSolar.Elec</t>
  </si>
  <si>
    <t>EMI_per_sqm.kgCO2.PL.Res.HHnew.Thermal.SH.Biomass.WH.Elc.Solar</t>
  </si>
  <si>
    <t>EMI_per_sqm.kgCO2.PL.Res.HHnew.Thermal.SH.Biomass.WH.Elc.Solar.Elec</t>
  </si>
  <si>
    <t>EMI_per_sqm.kgCO2.PL.Res.HHnew.Thermal.SH.Biomass.WH.Elc.Solar.Solar</t>
  </si>
  <si>
    <t>EMI_per_sqm.kgCO2.PL.Res.HHnew.Thermal.SH.Biomass.CO</t>
  </si>
  <si>
    <t>EMI_per_sqm.kgCO2.PL.Res.HHnew.Thermal.SH.Biomass.CO.Biomass.Biomass</t>
  </si>
  <si>
    <t>EMI_per_sqm.kgCO2.PL.Res.HHnew.Thermal.SH.Biomass.CO.LPG.LPG</t>
  </si>
  <si>
    <t>EMI_per_sqm.kgCO2.PL.Res.HHnew.Thermal.SH.Biomass.CO.Elc.Elec</t>
  </si>
  <si>
    <t>EMI_per_sqm.kgCO2.PL.Res.HHnew.Thermal.SH.Geo</t>
  </si>
  <si>
    <t>EMI_per_sqm.kgCO2.PL.Res.HHnew.Thermal.SH.Geo.SH</t>
  </si>
  <si>
    <t>EMI_per_sqm.kgCO2.PL.Res.HHnew.Thermal.SH.Geo.SH.Geo</t>
  </si>
  <si>
    <t>EMI_per_sqm.kgCO2.PL.Res.HHnew.Thermal.SH.Geo.SH.Elec</t>
  </si>
  <si>
    <t>EMI_per_sqm.kgCO2.PL.Res.HHnew.Thermal.SH.Geo.SC</t>
  </si>
  <si>
    <t>EMI_per_sqm.kgCO2.PL.Res.HHnew.Thermal.SH.Geo.SC.AC.Elec</t>
  </si>
  <si>
    <t>EMI_per_sqm.kgCO2.PL.Res.HHnew.Thermal.SH.Geo.WH</t>
  </si>
  <si>
    <t>EMI_per_sqm.kgCO2.PL.Res.HHnew.Thermal.SH.Geo.WH.Geo.NoSolar.Geo</t>
  </si>
  <si>
    <t>EMI_per_sqm.kgCO2.PL.Res.HHnew.Thermal.SH.Geo.WH.Geo.Solar</t>
  </si>
  <si>
    <t>EMI_per_sqm.kgCO2.PL.Res.HHnew.Thermal.SH.Geo.WH.Geo.Solar.Geo</t>
  </si>
  <si>
    <t>EMI_per_sqm.kgCO2.PL.Res.HHnew.Thermal.SH.Geo.WH.Geo.Solar.Solar</t>
  </si>
  <si>
    <t>EMI_per_sqm.kgCO2.PL.Res.HHnew.Thermal.SH.Geo.WH.Elc.NoSolar.Elec</t>
  </si>
  <si>
    <t>EMI_per_sqm.kgCO2.PL.Res.HHnew.Thermal.SH.Geo.WH.Elc.Solar</t>
  </si>
  <si>
    <t>EMI_per_sqm.kgCO2.PL.Res.HHnew.Thermal.SH.Geo.WH.Elc.Solar.Elec</t>
  </si>
  <si>
    <t>EMI_per_sqm.kgCO2.PL.Res.HHnew.Thermal.SH.Geo.WH.Elc.Solar.Solar</t>
  </si>
  <si>
    <t>EMI_per_sqm.kgCO2.PL.Res.HHnew.Thermal.SH.Geo.CO</t>
  </si>
  <si>
    <t>EMI_per_sqm.kgCO2.PL.Res.HHnew.Thermal.SH.Geo.CO.LPG.LPG</t>
  </si>
  <si>
    <t>EMI_per_sqm.kgCO2.PL.Res.HHnew.Thermal.SH.Geo.CO.Elc.Elec</t>
  </si>
  <si>
    <t>EMI_per_sqm.kgCO2.PL.Res.HHnew.Thermal.SH.DistrHeat</t>
  </si>
  <si>
    <t>EMI_per_sqm.kgCO2.PL.Res.HHnew.Thermal.SH.DistrHeat.SH</t>
  </si>
  <si>
    <t>EMI_per_sqm.kgCO2.PL.Res.HHnew.Thermal.SH.DistrHeat.SH.Steam_Distr</t>
  </si>
  <si>
    <t>EMI_per_sqm.kgCO2.PL.Res.HHnew.Thermal.SH.DistrHeat.SH.Elec</t>
  </si>
  <si>
    <t>EMI_per_sqm.kgCO2.PL.Res.HHnew.Thermal.SH.DistrHeat.SC</t>
  </si>
  <si>
    <t>EMI_per_sqm.kgCO2.PL.Res.HHnew.Thermal.SH.DistrHeat.SC.AC.Elec</t>
  </si>
  <si>
    <t>EMI_per_sqm.kgCO2.PL.Res.HHnew.Thermal.SH.DistrHeat.WH</t>
  </si>
  <si>
    <t>EMI_per_sqm.kgCO2.PL.Res.HHnew.Thermal.SH.DistrHeat.WH.DistrHeat.NoSolar.Steam_Distr</t>
  </si>
  <si>
    <t>EMI_per_sqm.kgCO2.PL.Res.HHnew.Thermal.SH.DistrHeat.WH.DistrHeat.Solar</t>
  </si>
  <si>
    <t>EMI_per_sqm.kgCO2.PL.Res.HHnew.Thermal.SH.DistrHeat.WH.DistrHeat.Solar.Steam_Distr</t>
  </si>
  <si>
    <t>EMI_per_sqm.kgCO2.PL.Res.HHnew.Thermal.SH.DistrHeat.WH.DistrHeat.Solar.Solar</t>
  </si>
  <si>
    <t>EMI_per_sqm.kgCO2.PL.Res.HHnew.Thermal.SH.DistrHeat.WH.Elc.NoSolar.Elec</t>
  </si>
  <si>
    <t>EMI_per_sqm.kgCO2.PL.Res.HHnew.Thermal.SH.DistrHeat.WH.Elc.Solar</t>
  </si>
  <si>
    <t>EMI_per_sqm.kgCO2.PL.Res.HHnew.Thermal.SH.DistrHeat.WH.Elc.Solar.Elec</t>
  </si>
  <si>
    <t>EMI_per_sqm.kgCO2.PL.Res.HHnew.Thermal.SH.DistrHeat.WH.Elc.Solar.Solar</t>
  </si>
  <si>
    <t>EMI_per_sqm.kgCO2.PL.Res.HHnew.Thermal.SH.DistrHeat.CO</t>
  </si>
  <si>
    <t>EMI_per_sqm.kgCO2.PL.Res.HHnew.Thermal.SH.DistrHeat.CO.LPG.LPG</t>
  </si>
  <si>
    <t>EMI_per_sqm.kgCO2.PL.Res.HHnew.Thermal.SH.DistrHeat.CO.Elc.Elec</t>
  </si>
  <si>
    <t>EMI_per_sqm.kgCO2.PL.Res.HHnew.Thermal.SH.AdvElc</t>
  </si>
  <si>
    <t>EMI_per_sqm.kgCO2.PL.Res.HHnew.Thermal.SH.AdvElc.SH</t>
  </si>
  <si>
    <t>EMI_per_sqm.kgCO2.PL.Res.HHnew.Thermal.SH.AdvElc.SH.Elec</t>
  </si>
  <si>
    <t>EMI_per_sqm.kgCO2.PL.Res.HHnew.Thermal.SH.AdvElc.SC</t>
  </si>
  <si>
    <t>EMI_per_sqm.kgCO2.PL.Res.HHnew.Thermal.SH.AdvElc.SC.AC.Elec</t>
  </si>
  <si>
    <t>EMI_per_sqm.kgCO2.PL.Res.HHnew.Thermal.SH.AdvElc.WH</t>
  </si>
  <si>
    <t>EMI_per_sqm.kgCO2.PL.Res.HHnew.Thermal.SH.AdvElc.WH.LPG.NoSolar.LPG</t>
  </si>
  <si>
    <t>EMI_per_sqm.kgCO2.PL.Res.HHnew.Thermal.SH.AdvElc.WH.LPG.Solar</t>
  </si>
  <si>
    <t>EMI_per_sqm.kgCO2.PL.Res.HHnew.Thermal.SH.AdvElc.WH.LPG.Solar.LPG</t>
  </si>
  <si>
    <t>EMI_per_sqm.kgCO2.PL.Res.HHnew.Thermal.SH.AdvElc.WH.LPG.Solar.Solar</t>
  </si>
  <si>
    <t>EMI_per_sqm.kgCO2.PL.Res.HHnew.Thermal.SH.AdvElc.WH.Elc.NoSolar.Elec</t>
  </si>
  <si>
    <t>EMI_per_sqm.kgCO2.PL.Res.HHnew.Thermal.SH.AdvElc.WH.Elc.Solar</t>
  </si>
  <si>
    <t>EMI_per_sqm.kgCO2.PL.Res.HHnew.Thermal.SH.AdvElc.WH.Elc.Solar.Elec</t>
  </si>
  <si>
    <t>EMI_per_sqm.kgCO2.PL.Res.HHnew.Thermal.SH.AdvElc.WH.Elc.Solar.Solar</t>
  </si>
  <si>
    <t>EMI_per_sqm.kgCO2.PL.Res.HHnew.Thermal.SH.AdvElc.CO</t>
  </si>
  <si>
    <t>EMI_per_sqm.kgCO2.PL.Res.HHnew.Thermal.SH.AdvElc.CO.LPG.LPG</t>
  </si>
  <si>
    <t>EMI_per_sqm.kgCO2.PL.Res.HHnew.Thermal.SH.AdvElc.CO.Elc.Elec</t>
  </si>
  <si>
    <t>EMI_per_sqm.kgCO2.PL.Res.HHnew.Thermal.SH.ConvElc</t>
  </si>
  <si>
    <t>EMI_per_sqm.kgCO2.PL.Res.HHnew.Thermal.SH.ConvElc.SH</t>
  </si>
  <si>
    <t>EMI_per_sqm.kgCO2.PL.Res.HHnew.Thermal.SH.ConvElc.SH.Elec</t>
  </si>
  <si>
    <t>EMI_per_sqm.kgCO2.PL.Res.HHnew.Thermal.SH.ConvElc.SC</t>
  </si>
  <si>
    <t>EMI_per_sqm.kgCO2.PL.Res.HHnew.Thermal.SH.ConvElc.SC.AC.Elec</t>
  </si>
  <si>
    <t>EMI_per_sqm.kgCO2.PL.Res.HHnew.Thermal.SH.ConvElc.WH</t>
  </si>
  <si>
    <t>EMI_per_sqm.kgCO2.PL.Res.HHnew.Thermal.SH.ConvElc.WH.LPG.NoSolar.LPG</t>
  </si>
  <si>
    <t>EMI_per_sqm.kgCO2.PL.Res.HHnew.Thermal.SH.ConvElc.WH.LPG.Solar</t>
  </si>
  <si>
    <t>EMI_per_sqm.kgCO2.PL.Res.HHnew.Thermal.SH.ConvElc.WH.LPG.Solar.LPG</t>
  </si>
  <si>
    <t>EMI_per_sqm.kgCO2.PL.Res.HHnew.Thermal.SH.ConvElc.WH.LPG.Solar.Solar</t>
  </si>
  <si>
    <t>EMI_per_sqm.kgCO2.PL.Res.HHnew.Thermal.SH.ConvElc.WH.Elc.NoSolar.Elec</t>
  </si>
  <si>
    <t>EMI_per_sqm.kgCO2.PL.Res.HHnew.Thermal.SH.ConvElc.WH.Elc.Solar</t>
  </si>
  <si>
    <t>EMI_per_sqm.kgCO2.PL.Res.HHnew.Thermal.SH.ConvElc.WH.Elc.Solar.Elec</t>
  </si>
  <si>
    <t>EMI_per_sqm.kgCO2.PL.Res.HHnew.Thermal.SH.ConvElc.WH.Elc.Solar.Solar</t>
  </si>
  <si>
    <t>EMI_per_sqm.kgCO2.PL.Res.HHnew.Thermal.SH.ConvElc.CO</t>
  </si>
  <si>
    <t>EMI_per_sqm.kgCO2.PL.Res.HHnew.Thermal.SH.ConvElc.CO.LPG.LPG</t>
  </si>
  <si>
    <t>EMI_per_sqm.kgCO2.PL.Res.HHnew.Thermal.SH.ConvElc.CO.Elc.Elec</t>
  </si>
  <si>
    <t>PL - Household type: Solids</t>
  </si>
  <si>
    <t>PL - Household type: LPG</t>
  </si>
  <si>
    <t>PL - Household type: Diesel oil</t>
  </si>
  <si>
    <t>PL - Household type: Gas</t>
  </si>
  <si>
    <t>PL - Household type: Biomass</t>
  </si>
  <si>
    <t>PL - Household type: Geothermal</t>
  </si>
  <si>
    <t>PL - Household type: Distributed heat</t>
  </si>
  <si>
    <t>PL - Household type: Advanced electric heating</t>
  </si>
  <si>
    <t>PL - Household type: Conventional electric heating</t>
  </si>
  <si>
    <t>PL - Residential / specific electric uses</t>
  </si>
  <si>
    <t>PL - Refrigerators and freezers</t>
  </si>
  <si>
    <t>PL - Washing machines</t>
  </si>
  <si>
    <t>PL - Clothes dryers</t>
  </si>
  <si>
    <t>PL - Dishwashers</t>
  </si>
  <si>
    <t>PL - TV and multimedia</t>
  </si>
  <si>
    <t>PL - ICT equipment</t>
  </si>
  <si>
    <t>PL - Lighting</t>
  </si>
  <si>
    <t>PL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</si>
</sst>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45967.478726851848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212488.86722040936</v>
      </c>
      <c r="C3" s="182">
        <v>216715.82707608747</v>
      </c>
      <c r="D3" s="182">
        <v>224727.44786524228</v>
      </c>
      <c r="E3" s="182">
        <v>227994.37009786358</v>
      </c>
      <c r="F3" s="182">
        <v>237067.28678309647</v>
      </c>
      <c r="G3" s="182">
        <v>240938.04994934387</v>
      </c>
      <c r="H3" s="182">
        <v>252673.45621426083</v>
      </c>
      <c r="I3" s="182">
        <v>265893.46757353179</v>
      </c>
      <c r="J3" s="182">
        <v>284519.66114874819</v>
      </c>
      <c r="K3" s="182">
        <v>293075.60392121167</v>
      </c>
      <c r="L3" s="182">
        <v>304644.38767355238</v>
      </c>
      <c r="M3" s="182">
        <v>313148.14085006027</v>
      </c>
      <c r="N3" s="182">
        <v>315723.23481747456</v>
      </c>
      <c r="O3" s="182">
        <v>314770.6618546836</v>
      </c>
      <c r="P3" s="182">
        <v>324766.45609381847</v>
      </c>
      <c r="Q3" s="182">
        <v>337487.04932800005</v>
      </c>
      <c r="R3" s="182">
        <v>350231.05545268254</v>
      </c>
      <c r="S3" s="182">
        <v>371468.24198435631</v>
      </c>
      <c r="T3" s="182">
        <v>389505.08104323305</v>
      </c>
      <c r="U3" s="182">
        <v>402142.81049443223</v>
      </c>
      <c r="V3" s="182">
        <v>389133.77376233751</v>
      </c>
      <c r="W3" s="182">
        <v>413259.81940850284</v>
      </c>
      <c r="X3" s="182">
        <v>434551.87715956243</v>
      </c>
      <c r="Y3" s="182">
        <v>433456.4</v>
      </c>
      <c r="DA3" s="210" t="s">
        <v>222</v>
      </c>
    </row>
    <row r="4" spans="1:105" ht="12" customHeight="1" x14ac:dyDescent="0.25">
      <c r="A4" s="183" t="s">
        <v>90</v>
      </c>
      <c r="B4" s="36">
        <v>38263303</v>
      </c>
      <c r="C4" s="36">
        <v>38253955</v>
      </c>
      <c r="D4" s="36">
        <v>38242197</v>
      </c>
      <c r="E4" s="36">
        <v>38218531</v>
      </c>
      <c r="F4" s="36">
        <v>38190608</v>
      </c>
      <c r="G4" s="36">
        <v>38173835</v>
      </c>
      <c r="H4" s="36">
        <v>38157055</v>
      </c>
      <c r="I4" s="36">
        <v>38125479</v>
      </c>
      <c r="J4" s="36">
        <v>38115641</v>
      </c>
      <c r="K4" s="36">
        <v>38135876</v>
      </c>
      <c r="L4" s="36">
        <v>38022869</v>
      </c>
      <c r="M4" s="36">
        <v>38062718</v>
      </c>
      <c r="N4" s="36">
        <v>38063792</v>
      </c>
      <c r="O4" s="36">
        <v>38062535</v>
      </c>
      <c r="P4" s="36">
        <v>38017856</v>
      </c>
      <c r="Q4" s="36">
        <v>38005614</v>
      </c>
      <c r="R4" s="36">
        <v>37967209</v>
      </c>
      <c r="S4" s="36">
        <v>37972964</v>
      </c>
      <c r="T4" s="36">
        <v>37976687</v>
      </c>
      <c r="U4" s="36">
        <v>37972812</v>
      </c>
      <c r="V4" s="36">
        <v>37958138</v>
      </c>
      <c r="W4" s="36">
        <v>37073357</v>
      </c>
      <c r="X4" s="36">
        <v>36889761</v>
      </c>
      <c r="Y4" s="36">
        <v>36753736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13271599</v>
      </c>
      <c r="C6" s="35">
        <v>13351805</v>
      </c>
      <c r="D6" s="35">
        <v>13432180</v>
      </c>
      <c r="E6" s="35">
        <v>13509370</v>
      </c>
      <c r="F6" s="35">
        <v>13586035</v>
      </c>
      <c r="G6" s="35">
        <v>13667682</v>
      </c>
      <c r="H6" s="35">
        <v>13656784</v>
      </c>
      <c r="I6" s="35">
        <v>13616243</v>
      </c>
      <c r="J6" s="35">
        <v>13622459</v>
      </c>
      <c r="K6" s="35">
        <v>13581152</v>
      </c>
      <c r="L6" s="35">
        <v>13579596</v>
      </c>
      <c r="M6" s="35">
        <v>13584125</v>
      </c>
      <c r="N6" s="35">
        <v>13687088</v>
      </c>
      <c r="O6" s="35">
        <v>13676800</v>
      </c>
      <c r="P6" s="35">
        <v>13705067</v>
      </c>
      <c r="Q6" s="35">
        <v>13730352</v>
      </c>
      <c r="R6" s="35">
        <v>13657269</v>
      </c>
      <c r="S6" s="35">
        <v>13679022</v>
      </c>
      <c r="T6" s="35">
        <v>13719901</v>
      </c>
      <c r="U6" s="35">
        <v>13778234</v>
      </c>
      <c r="V6" s="35">
        <v>13838184</v>
      </c>
      <c r="W6" s="35">
        <v>13406874</v>
      </c>
      <c r="X6" s="35">
        <v>13619135</v>
      </c>
      <c r="Y6" s="35">
        <v>14175403</v>
      </c>
      <c r="DA6" s="59" t="s">
        <v>224</v>
      </c>
    </row>
    <row r="7" spans="1:105" ht="12" customHeight="1" x14ac:dyDescent="0.25">
      <c r="A7" s="185" t="s">
        <v>186</v>
      </c>
      <c r="B7" s="114">
        <v>985861.37810713705</v>
      </c>
      <c r="C7" s="114">
        <v>992502.56621497357</v>
      </c>
      <c r="D7" s="114">
        <v>999277.20184046763</v>
      </c>
      <c r="E7" s="114">
        <v>1005877.4110310148</v>
      </c>
      <c r="F7" s="114">
        <v>1012477.6073940132</v>
      </c>
      <c r="G7" s="114">
        <v>1019538.7113470255</v>
      </c>
      <c r="H7" s="114">
        <v>1019696.0247067336</v>
      </c>
      <c r="I7" s="114">
        <v>1017723.6386334146</v>
      </c>
      <c r="J7" s="114">
        <v>1019297.3836539421</v>
      </c>
      <c r="K7" s="114">
        <v>1017357.4468753269</v>
      </c>
      <c r="L7" s="114">
        <v>1018412.9800666579</v>
      </c>
      <c r="M7" s="114">
        <v>1019983.5241948146</v>
      </c>
      <c r="N7" s="114">
        <v>1029269.0176</v>
      </c>
      <c r="O7" s="114">
        <v>1029775.4819721202</v>
      </c>
      <c r="P7" s="114">
        <v>1033277.0177208226</v>
      </c>
      <c r="Q7" s="114">
        <v>1036576.702231726</v>
      </c>
      <c r="R7" s="114">
        <v>1032490.0914269203</v>
      </c>
      <c r="S7" s="114">
        <v>1035560.3853634088</v>
      </c>
      <c r="T7" s="114">
        <v>1040163.3010559848</v>
      </c>
      <c r="U7" s="114">
        <v>1046171.0701482019</v>
      </c>
      <c r="V7" s="114">
        <v>1052334.8160000001</v>
      </c>
      <c r="W7" s="114">
        <v>1021765.9504162467</v>
      </c>
      <c r="X7" s="114">
        <v>1039962.4388099824</v>
      </c>
      <c r="Y7" s="114">
        <v>1085474.1044298466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403904</v>
      </c>
      <c r="D8" s="138">
        <v>406029</v>
      </c>
      <c r="E8" s="138">
        <v>404804</v>
      </c>
      <c r="F8" s="138">
        <v>406162</v>
      </c>
      <c r="G8" s="138">
        <v>413014</v>
      </c>
      <c r="H8" s="138">
        <v>333358</v>
      </c>
      <c r="I8" s="138">
        <v>333092</v>
      </c>
      <c r="J8" s="138">
        <v>338319</v>
      </c>
      <c r="K8" s="138">
        <v>332255</v>
      </c>
      <c r="L8" s="138">
        <v>331248</v>
      </c>
      <c r="M8" s="138">
        <v>335739</v>
      </c>
      <c r="N8" s="138">
        <v>434283</v>
      </c>
      <c r="O8" s="138">
        <v>333831</v>
      </c>
      <c r="P8" s="138">
        <v>361847</v>
      </c>
      <c r="Q8" s="138">
        <v>359555</v>
      </c>
      <c r="R8" s="138">
        <v>334887</v>
      </c>
      <c r="S8" s="138">
        <v>354857</v>
      </c>
      <c r="T8" s="138">
        <v>374514</v>
      </c>
      <c r="U8" s="138">
        <v>392965</v>
      </c>
      <c r="V8" s="138">
        <v>396004</v>
      </c>
      <c r="W8" s="138">
        <v>337517</v>
      </c>
      <c r="X8" s="138">
        <v>539258</v>
      </c>
      <c r="Y8" s="138">
        <v>888442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30686.621997944581</v>
      </c>
      <c r="D9" s="39">
        <v>30965.368123221091</v>
      </c>
      <c r="E9" s="39">
        <v>30936.537430060052</v>
      </c>
      <c r="F9" s="39">
        <v>31076.400511584248</v>
      </c>
      <c r="G9" s="39">
        <v>31676.218324628579</v>
      </c>
      <c r="H9" s="39">
        <v>25729.868300650123</v>
      </c>
      <c r="I9" s="39">
        <v>25782.39647295171</v>
      </c>
      <c r="J9" s="39">
        <v>26243.532078855169</v>
      </c>
      <c r="K9" s="39">
        <v>25809.571636192792</v>
      </c>
      <c r="L9" s="39">
        <v>25777.39301240952</v>
      </c>
      <c r="M9" s="39">
        <v>26173.995983721827</v>
      </c>
      <c r="N9" s="39">
        <v>33897.116450340451</v>
      </c>
      <c r="O9" s="39">
        <v>26068.842467845552</v>
      </c>
      <c r="P9" s="39">
        <v>28281.039598161624</v>
      </c>
      <c r="Q9" s="39">
        <v>28130.444004154611</v>
      </c>
      <c r="R9" s="39">
        <v>26218.845713762094</v>
      </c>
      <c r="S9" s="39">
        <v>27814.438820085488</v>
      </c>
      <c r="T9" s="39">
        <v>29386.505136830114</v>
      </c>
      <c r="U9" s="39">
        <v>30865.419227573511</v>
      </c>
      <c r="V9" s="39">
        <v>31127.027183491235</v>
      </c>
      <c r="W9" s="39">
        <v>26542.326951974508</v>
      </c>
      <c r="X9" s="39">
        <v>42486.983688002751</v>
      </c>
      <c r="Y9" s="39">
        <v>70186.726809654574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3104.32</v>
      </c>
      <c r="C11" s="41">
        <v>3588.96</v>
      </c>
      <c r="D11" s="41">
        <v>3344.88</v>
      </c>
      <c r="E11" s="41">
        <v>3597.66</v>
      </c>
      <c r="F11" s="41">
        <v>3515.39</v>
      </c>
      <c r="G11" s="41">
        <v>3544.15</v>
      </c>
      <c r="H11" s="41">
        <v>3462.59</v>
      </c>
      <c r="I11" s="41">
        <v>3232.13</v>
      </c>
      <c r="J11" s="41">
        <v>3174.47</v>
      </c>
      <c r="K11" s="41">
        <v>3448.86</v>
      </c>
      <c r="L11" s="41">
        <v>3923.03</v>
      </c>
      <c r="M11" s="41">
        <v>3315.94</v>
      </c>
      <c r="N11" s="41">
        <v>3551.16</v>
      </c>
      <c r="O11" s="41">
        <v>3502.91</v>
      </c>
      <c r="P11" s="41">
        <v>3094.64</v>
      </c>
      <c r="Q11" s="41">
        <v>3112.56</v>
      </c>
      <c r="R11" s="41">
        <v>3286.01</v>
      </c>
      <c r="S11" s="41">
        <v>3288.37</v>
      </c>
      <c r="T11" s="41">
        <v>3123.43</v>
      </c>
      <c r="U11" s="41">
        <v>2951.82</v>
      </c>
      <c r="V11" s="41">
        <v>3005.65</v>
      </c>
      <c r="W11" s="41">
        <v>3491.49</v>
      </c>
      <c r="X11" s="41">
        <v>3200.52</v>
      </c>
      <c r="Y11" s="41">
        <v>2972.75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3341.3776190476192</v>
      </c>
      <c r="C12" s="187">
        <f t="shared" ref="C12:W12" si="0">AVERAGE($B11:$V11)</f>
        <v>3341.3776190476192</v>
      </c>
      <c r="D12" s="187">
        <f t="shared" si="0"/>
        <v>3341.3776190476192</v>
      </c>
      <c r="E12" s="187">
        <f t="shared" si="0"/>
        <v>3341.3776190476192</v>
      </c>
      <c r="F12" s="187">
        <f t="shared" si="0"/>
        <v>3341.3776190476192</v>
      </c>
      <c r="G12" s="187">
        <f t="shared" si="0"/>
        <v>3341.3776190476192</v>
      </c>
      <c r="H12" s="187">
        <f t="shared" si="0"/>
        <v>3341.3776190476192</v>
      </c>
      <c r="I12" s="187">
        <f t="shared" si="0"/>
        <v>3341.3776190476192</v>
      </c>
      <c r="J12" s="187">
        <f t="shared" si="0"/>
        <v>3341.3776190476192</v>
      </c>
      <c r="K12" s="187">
        <f t="shared" si="0"/>
        <v>3341.3776190476192</v>
      </c>
      <c r="L12" s="187">
        <f t="shared" si="0"/>
        <v>3341.3776190476192</v>
      </c>
      <c r="M12" s="187">
        <f t="shared" si="0"/>
        <v>3341.3776190476192</v>
      </c>
      <c r="N12" s="187">
        <f t="shared" si="0"/>
        <v>3341.3776190476192</v>
      </c>
      <c r="O12" s="187">
        <f t="shared" si="0"/>
        <v>3341.3776190476192</v>
      </c>
      <c r="P12" s="187">
        <f t="shared" si="0"/>
        <v>3341.3776190476192</v>
      </c>
      <c r="Q12" s="187">
        <f t="shared" si="0"/>
        <v>3341.3776190476192</v>
      </c>
      <c r="R12" s="187">
        <f t="shared" si="0"/>
        <v>3341.3776190476192</v>
      </c>
      <c r="S12" s="187">
        <f t="shared" si="0"/>
        <v>3341.3776190476192</v>
      </c>
      <c r="T12" s="187">
        <f t="shared" si="0"/>
        <v>3341.3776190476192</v>
      </c>
      <c r="U12" s="187">
        <f t="shared" si="0"/>
        <v>3341.3776190476192</v>
      </c>
      <c r="V12" s="187">
        <f t="shared" si="0"/>
        <v>3341.3776190476192</v>
      </c>
      <c r="W12" s="187">
        <f t="shared" si="0"/>
        <v>3341.3776190476192</v>
      </c>
      <c r="X12" s="187">
        <f t="shared" ref="X12:Y12" si="1">AVERAGE($B11:$V11)</f>
        <v>3341.3776190476192</v>
      </c>
      <c r="Y12" s="187">
        <f t="shared" si="1"/>
        <v>3341.3776190476192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0.92905392742913429</v>
      </c>
      <c r="C13" s="189">
        <f t="shared" si="2"/>
        <v>1.0740958997094583</v>
      </c>
      <c r="D13" s="189">
        <f t="shared" si="2"/>
        <v>1.001048184716512</v>
      </c>
      <c r="E13" s="189">
        <f t="shared" si="2"/>
        <v>1.0766996161976532</v>
      </c>
      <c r="F13" s="189">
        <f t="shared" si="2"/>
        <v>1.0520780351075611</v>
      </c>
      <c r="G13" s="189">
        <f t="shared" si="2"/>
        <v>1.0606852634064678</v>
      </c>
      <c r="H13" s="189">
        <f t="shared" si="2"/>
        <v>1.036276169524033</v>
      </c>
      <c r="I13" s="189">
        <f t="shared" si="2"/>
        <v>0.96730461758501951</v>
      </c>
      <c r="J13" s="189">
        <f t="shared" si="2"/>
        <v>0.95004826210118909</v>
      </c>
      <c r="K13" s="189">
        <f t="shared" si="2"/>
        <v>1.0321670859168011</v>
      </c>
      <c r="L13" s="189">
        <f t="shared" si="2"/>
        <v>1.1740756200785734</v>
      </c>
      <c r="M13" s="189">
        <f t="shared" si="2"/>
        <v>0.9923870864212978</v>
      </c>
      <c r="N13" s="189">
        <f t="shared" si="2"/>
        <v>1.0627832004848869</v>
      </c>
      <c r="O13" s="189">
        <f t="shared" si="2"/>
        <v>1.048343048696909</v>
      </c>
      <c r="P13" s="189">
        <f t="shared" si="2"/>
        <v>0.92615691873882067</v>
      </c>
      <c r="Q13" s="189">
        <f t="shared" si="2"/>
        <v>0.93151997614898785</v>
      </c>
      <c r="R13" s="189">
        <f t="shared" ref="R13:V13" si="3">R11/R12</f>
        <v>0.98342970314639255</v>
      </c>
      <c r="S13" s="189">
        <f t="shared" si="3"/>
        <v>0.98413599865353507</v>
      </c>
      <c r="T13" s="189">
        <f t="shared" si="3"/>
        <v>0.93477312537044521</v>
      </c>
      <c r="U13" s="189">
        <f t="shared" si="3"/>
        <v>0.88341406944640599</v>
      </c>
      <c r="V13" s="189">
        <f t="shared" si="3"/>
        <v>0.89952419111991588</v>
      </c>
      <c r="W13" s="189">
        <f t="shared" ref="W13:Y13" si="4">W11/W12</f>
        <v>1.0449252967089564</v>
      </c>
      <c r="X13" s="189">
        <f t="shared" si="4"/>
        <v>0.95784444767791099</v>
      </c>
      <c r="Y13" s="189">
        <f t="shared" si="4"/>
        <v>0.8896779529059371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2.8830966788553511</v>
      </c>
      <c r="C17" s="14">
        <f t="shared" si="5"/>
        <v>2.8650774183715235</v>
      </c>
      <c r="D17" s="14">
        <f t="shared" si="5"/>
        <v>2.8470581097037115</v>
      </c>
      <c r="E17" s="14">
        <f t="shared" si="5"/>
        <v>2.8290387338565752</v>
      </c>
      <c r="F17" s="14">
        <f t="shared" si="5"/>
        <v>2.8110194033800147</v>
      </c>
      <c r="G17" s="14">
        <f t="shared" si="5"/>
        <v>2.7929999395654654</v>
      </c>
      <c r="H17" s="14">
        <f t="shared" si="5"/>
        <v>2.7940000369047353</v>
      </c>
      <c r="I17" s="14">
        <f t="shared" si="5"/>
        <v>2.7999998971816233</v>
      </c>
      <c r="J17" s="14">
        <f t="shared" si="5"/>
        <v>2.7980000527070774</v>
      </c>
      <c r="K17" s="14">
        <f t="shared" si="5"/>
        <v>2.8080000871796442</v>
      </c>
      <c r="L17" s="14">
        <f t="shared" si="5"/>
        <v>2.8000000147279787</v>
      </c>
      <c r="M17" s="14">
        <f t="shared" si="5"/>
        <v>2.8019999815961647</v>
      </c>
      <c r="N17" s="14">
        <f t="shared" si="5"/>
        <v>2.7810000198727445</v>
      </c>
      <c r="O17" s="14">
        <f t="shared" si="5"/>
        <v>2.7830000438699112</v>
      </c>
      <c r="P17" s="14">
        <f t="shared" si="5"/>
        <v>2.7740000103611315</v>
      </c>
      <c r="Q17" s="14">
        <f t="shared" si="5"/>
        <v>2.7679999755286682</v>
      </c>
      <c r="R17" s="14">
        <f t="shared" ref="R17:V17" si="6">R4/R6</f>
        <v>2.7800000864008756</v>
      </c>
      <c r="S17" s="14">
        <f t="shared" si="6"/>
        <v>2.7759999216318243</v>
      </c>
      <c r="T17" s="14">
        <f t="shared" si="6"/>
        <v>2.7680000752192018</v>
      </c>
      <c r="U17" s="14">
        <f t="shared" si="6"/>
        <v>2.7559999343892692</v>
      </c>
      <c r="V17" s="14">
        <f t="shared" si="6"/>
        <v>2.742999948548162</v>
      </c>
      <c r="W17" s="14">
        <f t="shared" ref="W17:Y17" si="7">W4/W6</f>
        <v>2.765249900909041</v>
      </c>
      <c r="X17" s="14">
        <f t="shared" si="7"/>
        <v>2.7086713656924615</v>
      </c>
      <c r="Y17" s="14">
        <f t="shared" si="7"/>
        <v>2.5927824415291756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25.765192777715427</v>
      </c>
      <c r="C18" s="94">
        <f t="shared" si="8"/>
        <v>25.945096819792191</v>
      </c>
      <c r="D18" s="94">
        <f t="shared" si="8"/>
        <v>26.130224731609111</v>
      </c>
      <c r="E18" s="94">
        <f t="shared" si="8"/>
        <v>26.319101878379751</v>
      </c>
      <c r="F18" s="94">
        <f t="shared" si="8"/>
        <v>26.511167546586666</v>
      </c>
      <c r="G18" s="94">
        <f t="shared" si="8"/>
        <v>26.707788498248224</v>
      </c>
      <c r="H18" s="94">
        <f t="shared" si="8"/>
        <v>26.723656338434235</v>
      </c>
      <c r="I18" s="94">
        <f t="shared" si="8"/>
        <v>26.694055139173848</v>
      </c>
      <c r="J18" s="94">
        <f t="shared" si="8"/>
        <v>26.742233815612391</v>
      </c>
      <c r="K18" s="94">
        <f t="shared" si="8"/>
        <v>26.677175237178947</v>
      </c>
      <c r="L18" s="94">
        <f t="shared" si="8"/>
        <v>26.784222412744757</v>
      </c>
      <c r="M18" s="94">
        <f t="shared" si="8"/>
        <v>26.797443214507556</v>
      </c>
      <c r="N18" s="94">
        <f t="shared" si="8"/>
        <v>27.040632672645962</v>
      </c>
      <c r="O18" s="94">
        <f t="shared" si="8"/>
        <v>27.05483179121202</v>
      </c>
      <c r="P18" s="94">
        <f t="shared" si="8"/>
        <v>27.17872932447381</v>
      </c>
      <c r="Q18" s="94">
        <f t="shared" si="8"/>
        <v>27.274304849586855</v>
      </c>
      <c r="R18" s="94">
        <f t="shared" ref="R18:V18" si="9">R7*1000/R4</f>
        <v>27.194258377720637</v>
      </c>
      <c r="S18" s="94">
        <f t="shared" si="9"/>
        <v>27.270991681434424</v>
      </c>
      <c r="T18" s="94">
        <f t="shared" si="9"/>
        <v>27.389521920539959</v>
      </c>
      <c r="U18" s="94">
        <f t="shared" si="9"/>
        <v>27.550529314189372</v>
      </c>
      <c r="V18" s="94">
        <f t="shared" si="9"/>
        <v>27.723562625753669</v>
      </c>
      <c r="W18" s="94">
        <f t="shared" ref="W18:Y18" si="10">W7*1000/W4</f>
        <v>27.560653609443747</v>
      </c>
      <c r="X18" s="94">
        <f t="shared" si="10"/>
        <v>28.191086377870064</v>
      </c>
      <c r="Y18" s="94">
        <f t="shared" si="10"/>
        <v>29.533707931891509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74.283541727499227</v>
      </c>
      <c r="C19" s="15">
        <f t="shared" si="11"/>
        <v>74.334711015849436</v>
      </c>
      <c r="D19" s="15">
        <f t="shared" si="11"/>
        <v>74.394268230508203</v>
      </c>
      <c r="E19" s="15">
        <f t="shared" si="11"/>
        <v>74.457758654253666</v>
      </c>
      <c r="F19" s="15">
        <f t="shared" si="11"/>
        <v>74.523406379713663</v>
      </c>
      <c r="G19" s="15">
        <f t="shared" si="11"/>
        <v>74.59485166153452</v>
      </c>
      <c r="H19" s="15">
        <f t="shared" si="11"/>
        <v>74.665896795814717</v>
      </c>
      <c r="I19" s="15">
        <f t="shared" si="11"/>
        <v>74.743351645047369</v>
      </c>
      <c r="J19" s="15">
        <f t="shared" si="11"/>
        <v>74.824771625588454</v>
      </c>
      <c r="K19" s="15">
        <f t="shared" si="11"/>
        <v>74.909510391705126</v>
      </c>
      <c r="L19" s="15">
        <f t="shared" si="11"/>
        <v>74.995823150162778</v>
      </c>
      <c r="M19" s="15">
        <f t="shared" si="11"/>
        <v>75.086435393874439</v>
      </c>
      <c r="N19" s="15">
        <f t="shared" si="11"/>
        <v>75.2</v>
      </c>
      <c r="O19" s="15">
        <f t="shared" si="11"/>
        <v>75.293598061836121</v>
      </c>
      <c r="P19" s="15">
        <f t="shared" si="11"/>
        <v>75.393795427692737</v>
      </c>
      <c r="Q19" s="15">
        <f t="shared" si="11"/>
        <v>75.495275156217843</v>
      </c>
      <c r="R19" s="15">
        <f t="shared" ref="R19:V19" si="12">R7*1000/R6</f>
        <v>75.600040639671107</v>
      </c>
      <c r="S19" s="15">
        <f t="shared" si="12"/>
        <v>75.704270770484086</v>
      </c>
      <c r="T19" s="15">
        <f t="shared" si="12"/>
        <v>75.814198736272573</v>
      </c>
      <c r="U19" s="15">
        <f t="shared" si="12"/>
        <v>75.929256982295556</v>
      </c>
      <c r="V19" s="15">
        <f t="shared" si="12"/>
        <v>76.04573085601406</v>
      </c>
      <c r="W19" s="15">
        <f t="shared" ref="W19:Y19" si="13">W7*1000/W6</f>
        <v>76.212094662502736</v>
      </c>
      <c r="X19" s="15">
        <f t="shared" si="13"/>
        <v>76.360388439499459</v>
      </c>
      <c r="Y19" s="15">
        <f t="shared" si="13"/>
        <v>76.574479359059254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26.517621524214722</v>
      </c>
      <c r="D20" s="4">
        <f t="shared" si="14"/>
        <v>26.786925047361905</v>
      </c>
      <c r="E20" s="4">
        <f t="shared" si="14"/>
        <v>27.013945216485077</v>
      </c>
      <c r="F20" s="4">
        <f t="shared" si="14"/>
        <v>27.218712457473902</v>
      </c>
      <c r="G20" s="4">
        <f t="shared" si="14"/>
        <v>27.459816331121733</v>
      </c>
      <c r="H20" s="4">
        <f t="shared" si="14"/>
        <v>27.624871966484623</v>
      </c>
      <c r="I20" s="4">
        <f t="shared" si="14"/>
        <v>27.644011499722115</v>
      </c>
      <c r="J20" s="4">
        <f t="shared" si="14"/>
        <v>27.723507741136441</v>
      </c>
      <c r="K20" s="4">
        <f t="shared" si="14"/>
        <v>27.663820273634453</v>
      </c>
      <c r="L20" s="4">
        <f t="shared" si="14"/>
        <v>27.792505137303934</v>
      </c>
      <c r="M20" s="4">
        <f t="shared" si="14"/>
        <v>27.822753674563046</v>
      </c>
      <c r="N20" s="4">
        <f t="shared" si="14"/>
        <v>28.066543706460724</v>
      </c>
      <c r="O20" s="4">
        <f t="shared" si="14"/>
        <v>28.059625545616463</v>
      </c>
      <c r="P20" s="4">
        <f t="shared" si="14"/>
        <v>28.175000679820918</v>
      </c>
      <c r="Q20" s="4">
        <f t="shared" si="14"/>
        <v>28.264751568764613</v>
      </c>
      <c r="R20" s="4">
        <f t="shared" ref="R20:V20" si="15">IF(SUM(R21)=0,"",R21/R17)</f>
        <v>28.162452326499107</v>
      </c>
      <c r="S20" s="4">
        <f t="shared" si="15"/>
        <v>28.235629588333126</v>
      </c>
      <c r="T20" s="4">
        <f t="shared" si="15"/>
        <v>28.347436098247471</v>
      </c>
      <c r="U20" s="4">
        <f t="shared" si="15"/>
        <v>28.499622416185261</v>
      </c>
      <c r="V20" s="4">
        <f t="shared" si="15"/>
        <v>28.655782539310913</v>
      </c>
      <c r="W20" s="4">
        <f t="shared" ref="W20:Y20" si="16">IF(SUM(W21)=0,"",W21/W17)</f>
        <v>28.438648730900564</v>
      </c>
      <c r="X20" s="4">
        <f t="shared" si="16"/>
        <v>29.087271632731948</v>
      </c>
      <c r="Y20" s="4">
        <f t="shared" si="16"/>
        <v>30.469114391286265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75.975038617950261</v>
      </c>
      <c r="D21" s="3">
        <f t="shared" si="17"/>
        <v>76.263932190117188</v>
      </c>
      <c r="E21" s="3">
        <f t="shared" si="17"/>
        <v>76.423497371715825</v>
      </c>
      <c r="F21" s="3">
        <f t="shared" si="17"/>
        <v>76.51232885298046</v>
      </c>
      <c r="G21" s="3">
        <f t="shared" si="17"/>
        <v>76.695265353301778</v>
      </c>
      <c r="H21" s="3">
        <f t="shared" si="17"/>
        <v>77.183893293846623</v>
      </c>
      <c r="I21" s="3">
        <f t="shared" si="17"/>
        <v>77.403229356909534</v>
      </c>
      <c r="J21" s="3">
        <f t="shared" si="17"/>
        <v>77.570376120924834</v>
      </c>
      <c r="K21" s="3">
        <f t="shared" si="17"/>
        <v>77.680009740087556</v>
      </c>
      <c r="L21" s="3">
        <f t="shared" si="17"/>
        <v>77.819014793778436</v>
      </c>
      <c r="M21" s="3">
        <f t="shared" si="17"/>
        <v>77.959355284080274</v>
      </c>
      <c r="N21" s="3">
        <f t="shared" si="17"/>
        <v>78.053058605426529</v>
      </c>
      <c r="O21" s="3">
        <f t="shared" si="17"/>
        <v>78.089939124423893</v>
      </c>
      <c r="P21" s="3">
        <f t="shared" si="17"/>
        <v>78.157452177748112</v>
      </c>
      <c r="Q21" s="3">
        <f t="shared" si="17"/>
        <v>78.236831650664328</v>
      </c>
      <c r="R21" s="3">
        <f t="shared" ref="R21:V21" si="18">IF(SUM(R9)=0,"",R9*1000/R8)</f>
        <v>78.291619900928055</v>
      </c>
      <c r="S21" s="3">
        <f t="shared" si="18"/>
        <v>78.382105524437975</v>
      </c>
      <c r="T21" s="3">
        <f t="shared" si="18"/>
        <v>78.465705252220516</v>
      </c>
      <c r="U21" s="3">
        <f t="shared" si="18"/>
        <v>78.544957509125524</v>
      </c>
      <c r="V21" s="3">
        <f t="shared" si="18"/>
        <v>78.60281003093715</v>
      </c>
      <c r="W21" s="3">
        <f t="shared" ref="W21:Y21" si="19">IF(SUM(W9)=0,"",W9*1000/W8)</f>
        <v>78.639970585109808</v>
      </c>
      <c r="X21" s="3">
        <f t="shared" si="19"/>
        <v>78.787859777699637</v>
      </c>
      <c r="Y21" s="3">
        <f t="shared" si="19"/>
        <v>78.999784802670945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5553.333104055585</v>
      </c>
      <c r="C22" s="13">
        <f t="shared" si="20"/>
        <v>5665.1874839108132</v>
      </c>
      <c r="D22" s="13">
        <f t="shared" si="20"/>
        <v>5876.4261861116993</v>
      </c>
      <c r="E22" s="13">
        <f t="shared" si="20"/>
        <v>5965.5450937625938</v>
      </c>
      <c r="F22" s="13">
        <f t="shared" si="20"/>
        <v>6207.476109914157</v>
      </c>
      <c r="G22" s="13">
        <f t="shared" si="20"/>
        <v>6311.6019113443508</v>
      </c>
      <c r="H22" s="13">
        <f t="shared" si="20"/>
        <v>6621.9328565650794</v>
      </c>
      <c r="I22" s="13">
        <f t="shared" si="20"/>
        <v>6974.1672641944197</v>
      </c>
      <c r="J22" s="13">
        <f t="shared" si="20"/>
        <v>7464.6432195315347</v>
      </c>
      <c r="K22" s="13">
        <f t="shared" si="20"/>
        <v>7685.0366285335012</v>
      </c>
      <c r="L22" s="13">
        <f t="shared" si="20"/>
        <v>8012.1357405605659</v>
      </c>
      <c r="M22" s="13">
        <f t="shared" si="20"/>
        <v>8227.1618345820771</v>
      </c>
      <c r="N22" s="13">
        <f t="shared" si="20"/>
        <v>8294.5817594178352</v>
      </c>
      <c r="O22" s="13">
        <f t="shared" si="20"/>
        <v>8269.8291602144618</v>
      </c>
      <c r="P22" s="13">
        <f t="shared" si="20"/>
        <v>8542.4716242235882</v>
      </c>
      <c r="Q22" s="13">
        <f t="shared" si="20"/>
        <v>8879.9262479485278</v>
      </c>
      <c r="R22" s="13">
        <f t="shared" ref="R22:V22" si="21">R3*1000000/R4</f>
        <v>9224.5667953281099</v>
      </c>
      <c r="S22" s="13">
        <f t="shared" si="21"/>
        <v>9782.4400008478751</v>
      </c>
      <c r="T22" s="13">
        <f t="shared" si="21"/>
        <v>10256.426029032838</v>
      </c>
      <c r="U22" s="13">
        <f t="shared" si="21"/>
        <v>10590.282607841427</v>
      </c>
      <c r="V22" s="13">
        <f t="shared" si="21"/>
        <v>10251.656015433042</v>
      </c>
      <c r="W22" s="13">
        <f t="shared" ref="W22:Y22" si="22">W3*1000000/W4</f>
        <v>11147.083858861306</v>
      </c>
      <c r="X22" s="13">
        <f t="shared" si="22"/>
        <v>11779.742274816104</v>
      </c>
      <c r="Y22" s="13">
        <f t="shared" si="22"/>
        <v>11793.533043824444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16010.796228880134</v>
      </c>
      <c r="C23" s="46">
        <f t="shared" si="23"/>
        <v>16231.20073099386</v>
      </c>
      <c r="D23" s="46">
        <f t="shared" si="23"/>
        <v>16730.526829244565</v>
      </c>
      <c r="E23" s="46">
        <f t="shared" si="23"/>
        <v>16876.758138822432</v>
      </c>
      <c r="F23" s="46">
        <f t="shared" si="23"/>
        <v>17449.335790986588</v>
      </c>
      <c r="G23" s="46">
        <f t="shared" si="23"/>
        <v>17628.303756946047</v>
      </c>
      <c r="H23" s="46">
        <f t="shared" si="23"/>
        <v>18501.68064562351</v>
      </c>
      <c r="I23" s="46">
        <f t="shared" si="23"/>
        <v>19527.667622671819</v>
      </c>
      <c r="J23" s="46">
        <f t="shared" si="23"/>
        <v>20886.072121688761</v>
      </c>
      <c r="K23" s="46">
        <f t="shared" si="23"/>
        <v>21579.58352290083</v>
      </c>
      <c r="L23" s="46">
        <f t="shared" si="23"/>
        <v>22433.980191572147</v>
      </c>
      <c r="M23" s="46">
        <f t="shared" si="23"/>
        <v>23052.507309087647</v>
      </c>
      <c r="N23" s="46">
        <f t="shared" si="23"/>
        <v>23067.232037777103</v>
      </c>
      <c r="O23" s="46">
        <f t="shared" si="23"/>
        <v>23014.934915673519</v>
      </c>
      <c r="P23" s="46">
        <f t="shared" si="23"/>
        <v>23696.816374105903</v>
      </c>
      <c r="Q23" s="46">
        <f t="shared" si="23"/>
        <v>24579.635637017906</v>
      </c>
      <c r="R23" s="46">
        <f t="shared" ref="R23:V23" si="24">R3*1000000/R6</f>
        <v>25644.296488022792</v>
      </c>
      <c r="S23" s="46">
        <f t="shared" si="24"/>
        <v>27156.052675721723</v>
      </c>
      <c r="T23" s="46">
        <f t="shared" si="24"/>
        <v>28389.788019843076</v>
      </c>
      <c r="U23" s="46">
        <f t="shared" si="24"/>
        <v>29186.818172374795</v>
      </c>
      <c r="V23" s="46">
        <f t="shared" si="24"/>
        <v>28120.29192286629</v>
      </c>
      <c r="W23" s="46">
        <f t="shared" ref="W23:Y23" si="25">W3*1000000/W6</f>
        <v>30824.472536140998</v>
      </c>
      <c r="X23" s="46">
        <f t="shared" si="25"/>
        <v>31907.450595031361</v>
      </c>
      <c r="Y23" s="46">
        <f t="shared" si="25"/>
        <v>30578.065399622148</v>
      </c>
      <c r="DA23" s="11"/>
    </row>
    <row r="24" spans="1:105" ht="12" customHeight="1" x14ac:dyDescent="0.25">
      <c r="A24" s="180" t="s">
        <v>188</v>
      </c>
      <c r="B24" s="15">
        <v>0.39754424320073239</v>
      </c>
      <c r="C24" s="15">
        <v>0.39797884883850321</v>
      </c>
      <c r="D24" s="15">
        <v>0.40744171887100478</v>
      </c>
      <c r="E24" s="15">
        <v>0.40831489708967605</v>
      </c>
      <c r="F24" s="15">
        <v>0.41709492127104802</v>
      </c>
      <c r="G24" s="15">
        <v>0.41474752728488651</v>
      </c>
      <c r="H24" s="15">
        <v>0.42873189437971182</v>
      </c>
      <c r="I24" s="15">
        <v>0.44622857988468823</v>
      </c>
      <c r="J24" s="15">
        <v>0.48026032243961803</v>
      </c>
      <c r="K24" s="15">
        <v>0.50519540897490223</v>
      </c>
      <c r="L24" s="15">
        <v>0.52380481489966646</v>
      </c>
      <c r="M24" s="15">
        <v>0.53776829788045788</v>
      </c>
      <c r="N24" s="15">
        <v>0.54699097161244126</v>
      </c>
      <c r="O24" s="15">
        <v>0.55153493370604101</v>
      </c>
      <c r="P24" s="15">
        <v>0.56550750987665788</v>
      </c>
      <c r="Q24" s="15">
        <v>0.5771799096377187</v>
      </c>
      <c r="R24" s="15">
        <v>0.59229349649664875</v>
      </c>
      <c r="S24" s="15">
        <v>0.61606679651767837</v>
      </c>
      <c r="T24" s="15">
        <v>0.63497671818988677</v>
      </c>
      <c r="U24" s="15">
        <v>0.64629604047497191</v>
      </c>
      <c r="V24" s="15">
        <v>0.67211794894531918</v>
      </c>
      <c r="W24" s="15">
        <v>0.70389979994789809</v>
      </c>
      <c r="X24" s="15">
        <v>0.69894832446934108</v>
      </c>
      <c r="Y24" s="15">
        <v>0.67323332278821391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17207.873276639413</v>
      </c>
      <c r="C28" s="22">
        <f t="shared" ref="C28:W28" si="26">SUM(C29:C30,C33:C34,C41:C42)</f>
        <v>18812.671674548412</v>
      </c>
      <c r="D28" s="22">
        <f t="shared" si="26"/>
        <v>18694.448220168815</v>
      </c>
      <c r="E28" s="22">
        <f t="shared" si="26"/>
        <v>18796.774670931114</v>
      </c>
      <c r="F28" s="22">
        <f t="shared" si="26"/>
        <v>18833.621865128953</v>
      </c>
      <c r="G28" s="22">
        <f t="shared" si="26"/>
        <v>19473.339963459199</v>
      </c>
      <c r="H28" s="22">
        <f t="shared" si="26"/>
        <v>20478.52811414807</v>
      </c>
      <c r="I28" s="22">
        <f t="shared" si="26"/>
        <v>19378.24743779601</v>
      </c>
      <c r="J28" s="22">
        <f t="shared" si="26"/>
        <v>19689.143094264386</v>
      </c>
      <c r="K28" s="22">
        <f t="shared" si="26"/>
        <v>19991.704299226138</v>
      </c>
      <c r="L28" s="22">
        <f t="shared" si="26"/>
        <v>22003.320464316421</v>
      </c>
      <c r="M28" s="22">
        <f t="shared" si="26"/>
        <v>20130.182201203781</v>
      </c>
      <c r="N28" s="22">
        <f t="shared" si="26"/>
        <v>20812.927601031814</v>
      </c>
      <c r="O28" s="22">
        <f t="shared" si="26"/>
        <v>20492.304815133277</v>
      </c>
      <c r="P28" s="22">
        <f t="shared" si="26"/>
        <v>19034.846431642301</v>
      </c>
      <c r="Q28" s="22">
        <f t="shared" si="26"/>
        <v>19032.460963026653</v>
      </c>
      <c r="R28" s="22">
        <f t="shared" si="26"/>
        <v>19886.302579535681</v>
      </c>
      <c r="S28" s="22">
        <f t="shared" si="26"/>
        <v>20063.177128116935</v>
      </c>
      <c r="T28" s="22">
        <f t="shared" si="26"/>
        <v>22557.493379191743</v>
      </c>
      <c r="U28" s="22">
        <f t="shared" si="26"/>
        <v>20993.899054170248</v>
      </c>
      <c r="V28" s="22">
        <f t="shared" si="26"/>
        <v>21101.3475494411</v>
      </c>
      <c r="W28" s="22">
        <f t="shared" si="26"/>
        <v>22130.788993981081</v>
      </c>
      <c r="X28" s="22">
        <f t="shared" ref="X28:Y28" si="27">SUM(X29:X30,X33:X34,X41:X42)</f>
        <v>20627.702407566638</v>
      </c>
      <c r="Y28" s="22">
        <f t="shared" si="27"/>
        <v>20090.163714531383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4271.8269991401539</v>
      </c>
      <c r="C29" s="31">
        <v>4729.5251934651769</v>
      </c>
      <c r="D29" s="31">
        <v>5249.3289767841779</v>
      </c>
      <c r="E29" s="31">
        <v>5192.1981943250212</v>
      </c>
      <c r="F29" s="31">
        <v>5458.5213241616502</v>
      </c>
      <c r="G29" s="31">
        <v>6088.9464316423037</v>
      </c>
      <c r="H29" s="31">
        <v>6926.8289767841779</v>
      </c>
      <c r="I29" s="31">
        <v>6227.9664660361132</v>
      </c>
      <c r="J29" s="31">
        <v>6681.6774720550293</v>
      </c>
      <c r="K29" s="31">
        <v>6873.361650902837</v>
      </c>
      <c r="L29" s="31">
        <v>7886.4200343938101</v>
      </c>
      <c r="M29" s="31">
        <v>6804.8554600171965</v>
      </c>
      <c r="N29" s="31">
        <v>7186.40558899398</v>
      </c>
      <c r="O29" s="31">
        <v>6919.5827171109195</v>
      </c>
      <c r="P29" s="31">
        <v>6339.4311263972477</v>
      </c>
      <c r="Q29" s="31">
        <v>6211.2615649183144</v>
      </c>
      <c r="R29" s="31">
        <v>6585.7206362854677</v>
      </c>
      <c r="S29" s="31">
        <v>6554.0377472055025</v>
      </c>
      <c r="T29" s="31">
        <v>6154.3709372312978</v>
      </c>
      <c r="U29" s="31">
        <v>4978.7865864144451</v>
      </c>
      <c r="V29" s="31">
        <v>5200.1312983662938</v>
      </c>
      <c r="W29" s="31">
        <v>4857.3681857265683</v>
      </c>
      <c r="X29" s="31">
        <v>4119.2284608770415</v>
      </c>
      <c r="Y29" s="31">
        <v>4100.315219260533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907.90103181427321</v>
      </c>
      <c r="C30" s="98">
        <f t="shared" ref="C30:W30" si="28">SUM(C31:C32)</f>
        <v>1021.9021496130697</v>
      </c>
      <c r="D30" s="98">
        <f t="shared" si="28"/>
        <v>1074.7945829750645</v>
      </c>
      <c r="E30" s="98">
        <f t="shared" si="28"/>
        <v>1170.8226139294927</v>
      </c>
      <c r="F30" s="98">
        <f t="shared" si="28"/>
        <v>1100.9840068787616</v>
      </c>
      <c r="G30" s="98">
        <f t="shared" si="28"/>
        <v>1027.037317282889</v>
      </c>
      <c r="H30" s="98">
        <f t="shared" si="28"/>
        <v>1027.037317282889</v>
      </c>
      <c r="I30" s="98">
        <f t="shared" si="28"/>
        <v>957.19879621668088</v>
      </c>
      <c r="J30" s="98">
        <f t="shared" si="28"/>
        <v>876.06285468615647</v>
      </c>
      <c r="K30" s="98">
        <f t="shared" si="28"/>
        <v>794.50894239036973</v>
      </c>
      <c r="L30" s="98">
        <f t="shared" si="28"/>
        <v>701.88452278589841</v>
      </c>
      <c r="M30" s="98">
        <f t="shared" si="28"/>
        <v>663.10791057609629</v>
      </c>
      <c r="N30" s="98">
        <f t="shared" si="28"/>
        <v>639.32123817712807</v>
      </c>
      <c r="O30" s="98">
        <f t="shared" si="28"/>
        <v>599.12106620808242</v>
      </c>
      <c r="P30" s="98">
        <f t="shared" si="28"/>
        <v>583.28555460017196</v>
      </c>
      <c r="Q30" s="98">
        <f t="shared" si="28"/>
        <v>586.89217540842651</v>
      </c>
      <c r="R30" s="98">
        <f t="shared" si="28"/>
        <v>588.27747205502999</v>
      </c>
      <c r="S30" s="98">
        <f t="shared" si="28"/>
        <v>599.26431642304374</v>
      </c>
      <c r="T30" s="98">
        <f t="shared" si="28"/>
        <v>631.50859845227853</v>
      </c>
      <c r="U30" s="98">
        <f t="shared" si="28"/>
        <v>649.06371453138422</v>
      </c>
      <c r="V30" s="98">
        <f t="shared" si="28"/>
        <v>617.13000859845215</v>
      </c>
      <c r="W30" s="98">
        <f t="shared" si="28"/>
        <v>622.52794496990543</v>
      </c>
      <c r="X30" s="98">
        <f t="shared" ref="X30:Y30" si="29">SUM(X31:X32)</f>
        <v>595.99217540842642</v>
      </c>
      <c r="Y30" s="98">
        <f t="shared" si="29"/>
        <v>555.24840928632841</v>
      </c>
      <c r="DA30" s="63"/>
    </row>
    <row r="31" spans="1:105" ht="12" customHeight="1" x14ac:dyDescent="0.25">
      <c r="A31" s="97" t="s">
        <v>74</v>
      </c>
      <c r="B31" s="98">
        <v>497.08607050730859</v>
      </c>
      <c r="C31" s="98">
        <v>508.38349097162512</v>
      </c>
      <c r="D31" s="98">
        <v>525.32957867583832</v>
      </c>
      <c r="E31" s="98">
        <v>621.35760963026655</v>
      </c>
      <c r="F31" s="98">
        <v>587.46534823731724</v>
      </c>
      <c r="G31" s="98">
        <v>564.87050730868441</v>
      </c>
      <c r="H31" s="98">
        <v>564.87050730868441</v>
      </c>
      <c r="I31" s="98">
        <v>587.46534823731724</v>
      </c>
      <c r="J31" s="98">
        <v>598.7627687016336</v>
      </c>
      <c r="K31" s="98">
        <v>603.18142734307821</v>
      </c>
      <c r="L31" s="98">
        <v>593.29320722269983</v>
      </c>
      <c r="M31" s="98">
        <v>549.34557179707645</v>
      </c>
      <c r="N31" s="98">
        <v>549.34557179707645</v>
      </c>
      <c r="O31" s="98">
        <v>516.3848667239896</v>
      </c>
      <c r="P31" s="98">
        <v>510.89140154772139</v>
      </c>
      <c r="Q31" s="98">
        <v>510.89140154772139</v>
      </c>
      <c r="R31" s="98">
        <v>516.3848667239896</v>
      </c>
      <c r="S31" s="98">
        <v>527.37171109200335</v>
      </c>
      <c r="T31" s="98">
        <v>549.34557179707645</v>
      </c>
      <c r="U31" s="98">
        <v>582.30627687016329</v>
      </c>
      <c r="V31" s="98">
        <v>549.34557179707645</v>
      </c>
      <c r="W31" s="98">
        <v>521.87824591573519</v>
      </c>
      <c r="X31" s="98">
        <v>508.69398108340488</v>
      </c>
      <c r="Y31" s="98">
        <v>473.08538263112638</v>
      </c>
      <c r="DA31" s="63" t="s">
        <v>233</v>
      </c>
    </row>
    <row r="32" spans="1:105" ht="12" customHeight="1" x14ac:dyDescent="0.25">
      <c r="A32" s="97" t="s">
        <v>196</v>
      </c>
      <c r="B32" s="98">
        <v>410.81496130696462</v>
      </c>
      <c r="C32" s="98">
        <v>513.51865864144452</v>
      </c>
      <c r="D32" s="98">
        <v>549.46500429922617</v>
      </c>
      <c r="E32" s="98">
        <v>549.46500429922617</v>
      </c>
      <c r="F32" s="98">
        <v>513.5186586414444</v>
      </c>
      <c r="G32" s="98">
        <v>462.16680997420463</v>
      </c>
      <c r="H32" s="98">
        <v>462.16680997420463</v>
      </c>
      <c r="I32" s="98">
        <v>369.73344797936363</v>
      </c>
      <c r="J32" s="98">
        <v>277.30008598452287</v>
      </c>
      <c r="K32" s="98">
        <v>191.32751504729151</v>
      </c>
      <c r="L32" s="98">
        <v>108.59131556319858</v>
      </c>
      <c r="M32" s="98">
        <v>113.76233877901984</v>
      </c>
      <c r="N32" s="98">
        <v>89.975666380051621</v>
      </c>
      <c r="O32" s="98">
        <v>82.736199484092822</v>
      </c>
      <c r="P32" s="98">
        <v>72.394153052450577</v>
      </c>
      <c r="Q32" s="98">
        <v>76.000773860705124</v>
      </c>
      <c r="R32" s="98">
        <v>71.892605331040386</v>
      </c>
      <c r="S32" s="98">
        <v>71.892605331040386</v>
      </c>
      <c r="T32" s="98">
        <v>82.163026655202088</v>
      </c>
      <c r="U32" s="98">
        <v>66.757437661220933</v>
      </c>
      <c r="V32" s="98">
        <v>67.784436801375705</v>
      </c>
      <c r="W32" s="98">
        <v>100.64969905417024</v>
      </c>
      <c r="X32" s="98">
        <v>87.298194325021541</v>
      </c>
      <c r="Y32" s="98">
        <v>82.163026655202032</v>
      </c>
      <c r="DA32" s="63" t="s">
        <v>234</v>
      </c>
    </row>
    <row r="33" spans="1:105" ht="12" customHeight="1" x14ac:dyDescent="0.25">
      <c r="A33" s="73" t="s">
        <v>189</v>
      </c>
      <c r="B33" s="98">
        <v>3051.6981943250207</v>
      </c>
      <c r="C33" s="98">
        <v>3197.8718830610487</v>
      </c>
      <c r="D33" s="98">
        <v>3038.7575236457437</v>
      </c>
      <c r="E33" s="98">
        <v>3051.4187446259671</v>
      </c>
      <c r="F33" s="98">
        <v>3021.152192605331</v>
      </c>
      <c r="G33" s="98">
        <v>3229.3422184006872</v>
      </c>
      <c r="H33" s="98">
        <v>3314.8108340498716</v>
      </c>
      <c r="I33" s="98">
        <v>3169.5614789337919</v>
      </c>
      <c r="J33" s="98">
        <v>3141.3370593293207</v>
      </c>
      <c r="K33" s="98">
        <v>3222.6569217540846</v>
      </c>
      <c r="L33" s="98">
        <v>3546.8083404987101</v>
      </c>
      <c r="M33" s="98">
        <v>3236.9262252794497</v>
      </c>
      <c r="N33" s="98">
        <v>3378.2563198624239</v>
      </c>
      <c r="O33" s="98">
        <v>3421.0504729148761</v>
      </c>
      <c r="P33" s="98">
        <v>3143.9600171969037</v>
      </c>
      <c r="Q33" s="98">
        <v>3157.7832330180563</v>
      </c>
      <c r="R33" s="98">
        <v>3466.6932932072218</v>
      </c>
      <c r="S33" s="98">
        <v>3629.953826311264</v>
      </c>
      <c r="T33" s="98">
        <v>3561.4582975064491</v>
      </c>
      <c r="U33" s="98">
        <v>3638.7725709372312</v>
      </c>
      <c r="V33" s="98">
        <v>3841.4271711092001</v>
      </c>
      <c r="W33" s="98">
        <v>4566.0351676698192</v>
      </c>
      <c r="X33" s="98">
        <v>4338.7617368873598</v>
      </c>
      <c r="Y33" s="98">
        <v>4205.2472055030094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2271.50775643305</v>
      </c>
      <c r="C34" s="98">
        <f>SUM(C35:C40)</f>
        <v>2498.4732222698194</v>
      </c>
      <c r="D34" s="98">
        <f>SUM(D35:D40)</f>
        <v>2501.2336887844644</v>
      </c>
      <c r="E34" s="98">
        <f t="shared" ref="E34:G34" si="30">SUM(E35:E40)</f>
        <v>2468.529787010219</v>
      </c>
      <c r="F34" s="98">
        <f t="shared" si="30"/>
        <v>2476.5814524032444</v>
      </c>
      <c r="G34" s="98">
        <f t="shared" si="30"/>
        <v>2418.574787190928</v>
      </c>
      <c r="H34" s="98">
        <f t="shared" ref="H34" si="31">SUM(H35:H40)</f>
        <v>2515.4495242942462</v>
      </c>
      <c r="I34" s="98">
        <f t="shared" ref="I34" si="32">SUM(I35:I40)</f>
        <v>2456.9686759731371</v>
      </c>
      <c r="J34" s="98">
        <f t="shared" ref="J34" si="33">SUM(J35:J40)</f>
        <v>2478.7921914268968</v>
      </c>
      <c r="K34" s="98">
        <f t="shared" ref="K34" si="34">SUM(K35:K40)</f>
        <v>2494.1642304385205</v>
      </c>
      <c r="L34" s="98">
        <f t="shared" ref="L34" si="35">SUM(L35:L40)</f>
        <v>2750.2654342218398</v>
      </c>
      <c r="M34" s="98">
        <f t="shared" ref="M34" si="36">SUM(M35:M40)</f>
        <v>2815.7387790197768</v>
      </c>
      <c r="N34" s="98">
        <f t="shared" ref="N34" si="37">SUM(N35:N40)</f>
        <v>2874.8085984522781</v>
      </c>
      <c r="O34" s="98">
        <f t="shared" ref="O34" si="38">SUM(O35:O40)</f>
        <v>2903.290971625107</v>
      </c>
      <c r="P34" s="98">
        <f t="shared" ref="P34" si="39">SUM(P35:P40)</f>
        <v>2660.2782459157347</v>
      </c>
      <c r="Q34" s="98">
        <f t="shared" ref="Q34" si="40">SUM(Q35:Q40)</f>
        <v>2763.635855546001</v>
      </c>
      <c r="R34" s="98">
        <f t="shared" ref="R34" si="41">SUM(R35:R40)</f>
        <v>2866.6964746345652</v>
      </c>
      <c r="S34" s="98">
        <f t="shared" ref="S34" si="42">SUM(S35:S40)</f>
        <v>2853.7341358555459</v>
      </c>
      <c r="T34" s="98">
        <f t="shared" ref="T34" si="43">SUM(T35:T40)</f>
        <v>5942.3042132416158</v>
      </c>
      <c r="U34" s="98">
        <f t="shared" ref="U34" si="44">SUM(U35:U40)</f>
        <v>5569.4514187446248</v>
      </c>
      <c r="V34" s="98">
        <f t="shared" ref="V34" si="45">SUM(V35:V40)</f>
        <v>5225.6995700773859</v>
      </c>
      <c r="W34" s="98">
        <f t="shared" ref="W34:Y34" si="46">SUM(W35:W40)</f>
        <v>5394.2109200343939</v>
      </c>
      <c r="X34" s="98">
        <f t="shared" si="46"/>
        <v>5305.3002579535678</v>
      </c>
      <c r="Y34" s="98">
        <f t="shared" si="46"/>
        <v>5065.0078245915729</v>
      </c>
      <c r="DA34" s="63"/>
    </row>
    <row r="35" spans="1:105" ht="12" customHeight="1" x14ac:dyDescent="0.25">
      <c r="A35" s="97" t="s">
        <v>199</v>
      </c>
      <c r="B35" s="98">
        <v>2269.036027515047</v>
      </c>
      <c r="C35" s="98">
        <v>2495.9396388650039</v>
      </c>
      <c r="D35" s="98">
        <v>2495.9396388650039</v>
      </c>
      <c r="E35" s="98">
        <v>2461.9040412725708</v>
      </c>
      <c r="F35" s="98">
        <v>2468.7111779879619</v>
      </c>
      <c r="G35" s="98">
        <v>2405.178159931213</v>
      </c>
      <c r="H35" s="98">
        <v>2495.9396388650039</v>
      </c>
      <c r="I35" s="98">
        <v>2436.2281169389512</v>
      </c>
      <c r="J35" s="98">
        <v>2448.170421324161</v>
      </c>
      <c r="K35" s="98">
        <v>2448.170421324161</v>
      </c>
      <c r="L35" s="98">
        <v>2692.8919174548578</v>
      </c>
      <c r="M35" s="98">
        <v>2746.7277730008605</v>
      </c>
      <c r="N35" s="98">
        <v>2790.9142734307825</v>
      </c>
      <c r="O35" s="98">
        <v>2790.914273430782</v>
      </c>
      <c r="P35" s="98">
        <v>2518.6300085984522</v>
      </c>
      <c r="Q35" s="98">
        <v>2588.97007738607</v>
      </c>
      <c r="R35" s="98">
        <v>2661.579277730008</v>
      </c>
      <c r="S35" s="98">
        <v>2620.7366294067069</v>
      </c>
      <c r="T35" s="98">
        <v>5676.6663800515907</v>
      </c>
      <c r="U35" s="98">
        <v>5248.0244196044696</v>
      </c>
      <c r="V35" s="98">
        <v>4854.0250214961306</v>
      </c>
      <c r="W35" s="98">
        <v>4947.3525365434216</v>
      </c>
      <c r="X35" s="98">
        <v>4703.2827171109193</v>
      </c>
      <c r="Y35" s="98">
        <v>4376.8438521066209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6.0189165950128984</v>
      </c>
      <c r="L38" s="98">
        <v>7.643078245915734</v>
      </c>
      <c r="M38" s="98">
        <v>9.2672398968185732</v>
      </c>
      <c r="N38" s="98">
        <v>10.89140154772141</v>
      </c>
      <c r="O38" s="98">
        <v>20.44522785898538</v>
      </c>
      <c r="P38" s="98">
        <v>29.975150472914869</v>
      </c>
      <c r="Q38" s="98">
        <v>39.528976784178838</v>
      </c>
      <c r="R38" s="98">
        <v>46.407738607050717</v>
      </c>
      <c r="S38" s="98">
        <v>48.55735167669819</v>
      </c>
      <c r="T38" s="98">
        <v>50.850300945829751</v>
      </c>
      <c r="U38" s="98">
        <v>66.009630266552023</v>
      </c>
      <c r="V38" s="98">
        <v>74.535253654342213</v>
      </c>
      <c r="W38" s="98">
        <v>79.73155631986242</v>
      </c>
      <c r="X38" s="98">
        <v>85.266809974204634</v>
      </c>
      <c r="Y38" s="98">
        <v>76.506706792777294</v>
      </c>
      <c r="DA38" s="63" t="s">
        <v>239</v>
      </c>
    </row>
    <row r="39" spans="1:105" ht="12" customHeight="1" x14ac:dyDescent="0.25">
      <c r="A39" s="97" t="s">
        <v>197</v>
      </c>
      <c r="B39" s="98">
        <v>2.3884780739466889</v>
      </c>
      <c r="C39" s="98">
        <v>2.3884780739466889</v>
      </c>
      <c r="D39" s="98">
        <v>5.0635425623387791</v>
      </c>
      <c r="E39" s="98">
        <v>5.7561478933791914</v>
      </c>
      <c r="F39" s="98">
        <v>5.9233877901977641</v>
      </c>
      <c r="G39" s="98">
        <v>9.219432502149612</v>
      </c>
      <c r="H39" s="98">
        <v>10.38976784178848</v>
      </c>
      <c r="I39" s="98">
        <v>8.5268271711092005</v>
      </c>
      <c r="J39" s="98">
        <v>9.6016337059329313</v>
      </c>
      <c r="K39" s="98">
        <v>10.98693035253654</v>
      </c>
      <c r="L39" s="98">
        <v>10.50920034393809</v>
      </c>
      <c r="M39" s="98">
        <v>10.27033533963886</v>
      </c>
      <c r="N39" s="98">
        <v>12.18116938950989</v>
      </c>
      <c r="O39" s="98">
        <v>13.39922613929493</v>
      </c>
      <c r="P39" s="98">
        <v>14.52184006878762</v>
      </c>
      <c r="Q39" s="98">
        <v>16.098194325021499</v>
      </c>
      <c r="R39" s="98">
        <v>16.838607050730872</v>
      </c>
      <c r="S39" s="98">
        <v>16.999656061908851</v>
      </c>
      <c r="T39" s="98">
        <v>17.753396388650039</v>
      </c>
      <c r="U39" s="98">
        <v>18.81625107480653</v>
      </c>
      <c r="V39" s="98">
        <v>19.229750644883921</v>
      </c>
      <c r="W39" s="98">
        <v>21.30309544282029</v>
      </c>
      <c r="X39" s="98">
        <v>23.601891659501291</v>
      </c>
      <c r="Y39" s="98">
        <v>24.582459157351671</v>
      </c>
      <c r="DA39" s="63" t="s">
        <v>240</v>
      </c>
    </row>
    <row r="40" spans="1:105" ht="12" customHeight="1" x14ac:dyDescent="0.25">
      <c r="A40" s="97" t="s">
        <v>191</v>
      </c>
      <c r="B40" s="98">
        <v>8.3250844056333012E-2</v>
      </c>
      <c r="C40" s="98">
        <v>0.14510533086854788</v>
      </c>
      <c r="D40" s="98">
        <v>0.23050735712180453</v>
      </c>
      <c r="E40" s="98">
        <v>0.86959784426922959</v>
      </c>
      <c r="F40" s="98">
        <v>1.9468866250845469</v>
      </c>
      <c r="G40" s="98">
        <v>4.1771947575653074</v>
      </c>
      <c r="H40" s="98">
        <v>9.1201175874541391</v>
      </c>
      <c r="I40" s="98">
        <v>12.213731863076461</v>
      </c>
      <c r="J40" s="98">
        <v>21.020136396803121</v>
      </c>
      <c r="K40" s="98">
        <v>28.987962166809961</v>
      </c>
      <c r="L40" s="98">
        <v>39.221238177128143</v>
      </c>
      <c r="M40" s="98">
        <v>49.473430782459083</v>
      </c>
      <c r="N40" s="98">
        <v>60.821754084264853</v>
      </c>
      <c r="O40" s="98">
        <v>78.532244196044729</v>
      </c>
      <c r="P40" s="98">
        <v>97.15124677558029</v>
      </c>
      <c r="Q40" s="98">
        <v>119.0386070507308</v>
      </c>
      <c r="R40" s="98">
        <v>141.87085124677554</v>
      </c>
      <c r="S40" s="98">
        <v>167.44049871023219</v>
      </c>
      <c r="T40" s="98">
        <v>197.03413585554557</v>
      </c>
      <c r="U40" s="98">
        <v>236.6011177987962</v>
      </c>
      <c r="V40" s="98">
        <v>277.90954428202917</v>
      </c>
      <c r="W40" s="98">
        <v>345.82373172828932</v>
      </c>
      <c r="X40" s="98">
        <v>493.14883920894181</v>
      </c>
      <c r="Y40" s="98">
        <v>587.07480653482276</v>
      </c>
      <c r="DA40" s="63" t="s">
        <v>241</v>
      </c>
    </row>
    <row r="41" spans="1:105" ht="12" customHeight="1" x14ac:dyDescent="0.25">
      <c r="A41" s="73" t="s">
        <v>198</v>
      </c>
      <c r="B41" s="98">
        <v>4896.3408426483229</v>
      </c>
      <c r="C41" s="98">
        <v>5526.8940670679276</v>
      </c>
      <c r="D41" s="98">
        <v>4967.9946689595872</v>
      </c>
      <c r="E41" s="98">
        <v>4776.917970765262</v>
      </c>
      <c r="F41" s="98">
        <v>4585.8411865864136</v>
      </c>
      <c r="G41" s="98">
        <v>4538.0720550300939</v>
      </c>
      <c r="H41" s="98">
        <v>4418.6490971625108</v>
      </c>
      <c r="I41" s="98">
        <v>4299.2261392949267</v>
      </c>
      <c r="J41" s="98">
        <v>4179.8031814273427</v>
      </c>
      <c r="K41" s="98">
        <v>4239.5147033533958</v>
      </c>
      <c r="L41" s="98">
        <v>4657.495012897678</v>
      </c>
      <c r="M41" s="98">
        <v>4179.8031814273427</v>
      </c>
      <c r="N41" s="98">
        <v>4299.2261392949267</v>
      </c>
      <c r="O41" s="98">
        <v>4203.6877901977641</v>
      </c>
      <c r="P41" s="98">
        <v>3893.1881341358549</v>
      </c>
      <c r="Q41" s="98">
        <v>3881.245829750645</v>
      </c>
      <c r="R41" s="98">
        <v>3893.1881341358549</v>
      </c>
      <c r="S41" s="98">
        <v>3917.0727429062758</v>
      </c>
      <c r="T41" s="98">
        <v>3749.8805674978498</v>
      </c>
      <c r="U41" s="98">
        <v>3630.4576096302658</v>
      </c>
      <c r="V41" s="98">
        <v>3636.9064488392091</v>
      </c>
      <c r="W41" s="98">
        <v>4060.3802235597591</v>
      </c>
      <c r="X41" s="98">
        <v>3636.9064488392091</v>
      </c>
      <c r="Y41" s="98">
        <v>3487.3889079965602</v>
      </c>
      <c r="DA41" s="63" t="s">
        <v>242</v>
      </c>
    </row>
    <row r="42" spans="1:105" ht="12" customHeight="1" x14ac:dyDescent="0.25">
      <c r="A42" s="32" t="s">
        <v>53</v>
      </c>
      <c r="B42" s="33">
        <v>1808.59845227859</v>
      </c>
      <c r="C42" s="33">
        <v>1838.005159071367</v>
      </c>
      <c r="D42" s="33">
        <v>1862.338779019776</v>
      </c>
      <c r="E42" s="33">
        <v>2136.887360275151</v>
      </c>
      <c r="F42" s="33">
        <v>2190.5417024935509</v>
      </c>
      <c r="G42" s="33">
        <v>2171.3671539122961</v>
      </c>
      <c r="H42" s="33">
        <v>2275.7523645743759</v>
      </c>
      <c r="I42" s="33">
        <v>2267.325881341359</v>
      </c>
      <c r="J42" s="33">
        <v>2331.470335339638</v>
      </c>
      <c r="K42" s="33">
        <v>2367.4978503869302</v>
      </c>
      <c r="L42" s="33">
        <v>2460.447119518486</v>
      </c>
      <c r="M42" s="33">
        <v>2429.7506448839208</v>
      </c>
      <c r="N42" s="33">
        <v>2434.9097162510752</v>
      </c>
      <c r="O42" s="33">
        <v>2445.5717970765259</v>
      </c>
      <c r="P42" s="33">
        <v>2414.703353396389</v>
      </c>
      <c r="Q42" s="33">
        <v>2431.642304385211</v>
      </c>
      <c r="R42" s="33">
        <v>2485.7265692175411</v>
      </c>
      <c r="S42" s="33">
        <v>2509.114359415305</v>
      </c>
      <c r="T42" s="33">
        <v>2517.9707652622528</v>
      </c>
      <c r="U42" s="33">
        <v>2527.3671539122961</v>
      </c>
      <c r="V42" s="33">
        <v>2580.0530524505589</v>
      </c>
      <c r="W42" s="33">
        <v>2630.266552020636</v>
      </c>
      <c r="X42" s="33">
        <v>2631.513327601032</v>
      </c>
      <c r="Y42" s="33">
        <v>2676.9561478933788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17207.790025795355</v>
      </c>
      <c r="C44" s="205">
        <f t="shared" si="47"/>
        <v>18812.526569217545</v>
      </c>
      <c r="D44" s="205">
        <f t="shared" si="47"/>
        <v>18694.217712811693</v>
      </c>
      <c r="E44" s="205">
        <f t="shared" si="47"/>
        <v>18795.905073086844</v>
      </c>
      <c r="F44" s="205">
        <f t="shared" si="47"/>
        <v>18831.674978503866</v>
      </c>
      <c r="G44" s="205">
        <f t="shared" si="47"/>
        <v>19469.162768701637</v>
      </c>
      <c r="H44" s="205">
        <f t="shared" si="47"/>
        <v>20469.407996560622</v>
      </c>
      <c r="I44" s="205">
        <f t="shared" si="47"/>
        <v>19366.033705932939</v>
      </c>
      <c r="J44" s="205">
        <f t="shared" si="47"/>
        <v>19668.122957867577</v>
      </c>
      <c r="K44" s="205">
        <f t="shared" si="47"/>
        <v>19962.716337059326</v>
      </c>
      <c r="L44" s="205">
        <f t="shared" si="47"/>
        <v>21964.099226139293</v>
      </c>
      <c r="M44" s="205">
        <f t="shared" si="47"/>
        <v>20080.708770421326</v>
      </c>
      <c r="N44" s="205">
        <f t="shared" si="47"/>
        <v>20752.10584694755</v>
      </c>
      <c r="O44" s="205">
        <f t="shared" si="47"/>
        <v>20413.772570937221</v>
      </c>
      <c r="P44" s="205">
        <f t="shared" si="47"/>
        <v>18937.69518486673</v>
      </c>
      <c r="Q44" s="205">
        <f t="shared" si="47"/>
        <v>18913.422355975912</v>
      </c>
      <c r="R44" s="205">
        <f t="shared" ref="R44:V44" si="48">SUM(R45,R50)</f>
        <v>19744.431728288899</v>
      </c>
      <c r="S44" s="205">
        <f t="shared" si="48"/>
        <v>19895.736629406703</v>
      </c>
      <c r="T44" s="205">
        <f t="shared" si="48"/>
        <v>22360.45924333619</v>
      </c>
      <c r="U44" s="205">
        <f t="shared" si="48"/>
        <v>20757.297936371451</v>
      </c>
      <c r="V44" s="205">
        <f t="shared" si="48"/>
        <v>20823.438005159071</v>
      </c>
      <c r="W44" s="205">
        <f t="shared" ref="W44:Y44" si="49">SUM(W45,W50)</f>
        <v>21784.965262252794</v>
      </c>
      <c r="X44" s="205">
        <f t="shared" si="49"/>
        <v>20134.553568357696</v>
      </c>
      <c r="Y44" s="205">
        <f t="shared" si="49"/>
        <v>19503.08890799656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15583.675162958885</v>
      </c>
      <c r="C45" s="192">
        <f t="shared" si="50"/>
        <v>17159.199090099159</v>
      </c>
      <c r="D45" s="192">
        <f t="shared" si="50"/>
        <v>17009.175037204099</v>
      </c>
      <c r="E45" s="192">
        <f t="shared" si="50"/>
        <v>17080.977642655816</v>
      </c>
      <c r="F45" s="192">
        <f t="shared" si="50"/>
        <v>17079.880325709295</v>
      </c>
      <c r="G45" s="192">
        <f t="shared" si="50"/>
        <v>17672.070206666522</v>
      </c>
      <c r="H45" s="192">
        <f t="shared" si="50"/>
        <v>18640.81924756608</v>
      </c>
      <c r="I45" s="192">
        <f t="shared" si="50"/>
        <v>17508.267600618095</v>
      </c>
      <c r="J45" s="192">
        <f t="shared" si="50"/>
        <v>17788.386693543729</v>
      </c>
      <c r="K45" s="192">
        <f t="shared" si="50"/>
        <v>18071.910704855531</v>
      </c>
      <c r="L45" s="192">
        <f t="shared" si="50"/>
        <v>20061.82797499275</v>
      </c>
      <c r="M45" s="192">
        <f t="shared" si="50"/>
        <v>18191.228712398544</v>
      </c>
      <c r="N45" s="192">
        <f t="shared" si="50"/>
        <v>18867.889603183707</v>
      </c>
      <c r="O45" s="192">
        <f t="shared" si="50"/>
        <v>18543.375621708576</v>
      </c>
      <c r="P45" s="192">
        <f t="shared" si="50"/>
        <v>17070.206727190893</v>
      </c>
      <c r="Q45" s="192">
        <f t="shared" si="50"/>
        <v>17035.434393809104</v>
      </c>
      <c r="R45" s="192">
        <f t="shared" ref="R45:V45" si="51">SUM(R46:R49)</f>
        <v>17819.238263112631</v>
      </c>
      <c r="S45" s="192">
        <f t="shared" si="51"/>
        <v>17951.626569217537</v>
      </c>
      <c r="T45" s="192">
        <f t="shared" si="51"/>
        <v>20409.212467755795</v>
      </c>
      <c r="U45" s="192">
        <f t="shared" si="51"/>
        <v>18798.378069169768</v>
      </c>
      <c r="V45" s="192">
        <f t="shared" si="51"/>
        <v>18821.054944110059</v>
      </c>
      <c r="W45" s="192">
        <f t="shared" ref="W45:Y45" si="52">SUM(W46:W49)</f>
        <v>19749.432514146498</v>
      </c>
      <c r="X45" s="192">
        <f t="shared" si="52"/>
        <v>17988.209140055467</v>
      </c>
      <c r="Y45" s="192">
        <f t="shared" si="52"/>
        <v>17263.67443640521</v>
      </c>
      <c r="DA45" s="213" t="s">
        <v>245</v>
      </c>
    </row>
    <row r="46" spans="1:105" ht="12" customHeight="1" x14ac:dyDescent="0.25">
      <c r="A46" s="97" t="s">
        <v>215</v>
      </c>
      <c r="B46" s="74">
        <v>13559.280125007032</v>
      </c>
      <c r="C46" s="74">
        <v>15134.932930149</v>
      </c>
      <c r="D46" s="74">
        <v>14926.825582246021</v>
      </c>
      <c r="E46" s="74">
        <v>14467.1857630583</v>
      </c>
      <c r="F46" s="74">
        <v>14437.877515636466</v>
      </c>
      <c r="G46" s="74">
        <v>15139.772223764094</v>
      </c>
      <c r="H46" s="74">
        <v>15998.863991082695</v>
      </c>
      <c r="I46" s="74">
        <v>14888.606996876391</v>
      </c>
      <c r="J46" s="74">
        <v>15086.51441102052</v>
      </c>
      <c r="K46" s="74">
        <v>15309.486165385859</v>
      </c>
      <c r="L46" s="74">
        <v>17245.748849556658</v>
      </c>
      <c r="M46" s="74">
        <v>15410.109968336334</v>
      </c>
      <c r="N46" s="74">
        <v>16067.090155354712</v>
      </c>
      <c r="O46" s="74">
        <v>15730.625815691761</v>
      </c>
      <c r="P46" s="74">
        <v>14272.690759009703</v>
      </c>
      <c r="Q46" s="74">
        <v>14225.479339486888</v>
      </c>
      <c r="R46" s="74">
        <v>15009.042347995533</v>
      </c>
      <c r="S46" s="74">
        <v>15115.620189118434</v>
      </c>
      <c r="T46" s="74">
        <v>17366.259494869184</v>
      </c>
      <c r="U46" s="74">
        <v>15846.472699835107</v>
      </c>
      <c r="V46" s="74">
        <v>15897.264853867242</v>
      </c>
      <c r="W46" s="74">
        <v>16757.178139080846</v>
      </c>
      <c r="X46" s="74">
        <v>15441.028516511444</v>
      </c>
      <c r="Y46" s="74">
        <v>15130.329756025114</v>
      </c>
      <c r="DA46" s="90" t="s">
        <v>246</v>
      </c>
    </row>
    <row r="47" spans="1:105" ht="12" customHeight="1" x14ac:dyDescent="0.25">
      <c r="A47" s="97" t="s">
        <v>56</v>
      </c>
      <c r="B47" s="74">
        <v>7.9740420983393123E-2</v>
      </c>
      <c r="C47" s="74">
        <v>8.559315866688634E-2</v>
      </c>
      <c r="D47" s="74">
        <v>9.9880986799452134E-2</v>
      </c>
      <c r="E47" s="74">
        <v>0.11151809955923596</v>
      </c>
      <c r="F47" s="74">
        <v>0.1428213333306009</v>
      </c>
      <c r="G47" s="74">
        <v>0.16637008539148837</v>
      </c>
      <c r="H47" s="74">
        <v>0.24955003967016015</v>
      </c>
      <c r="I47" s="74">
        <v>0.32339925648994206</v>
      </c>
      <c r="J47" s="74">
        <v>0.41921287453728606</v>
      </c>
      <c r="K47" s="74">
        <v>0.54787432338727005</v>
      </c>
      <c r="L47" s="74">
        <v>1.0669490306129952</v>
      </c>
      <c r="M47" s="74">
        <v>0.74723965024018713</v>
      </c>
      <c r="N47" s="74">
        <v>1.1237929846753785</v>
      </c>
      <c r="O47" s="74">
        <v>1.3538974753271833</v>
      </c>
      <c r="P47" s="74">
        <v>1.6922983195866572</v>
      </c>
      <c r="Q47" s="74">
        <v>3.9050778997776923</v>
      </c>
      <c r="R47" s="74">
        <v>2.814723769580052</v>
      </c>
      <c r="S47" s="74">
        <v>3.4024236800126846</v>
      </c>
      <c r="T47" s="74">
        <v>4.4862859406535254</v>
      </c>
      <c r="U47" s="74">
        <v>6.8938317787275833</v>
      </c>
      <c r="V47" s="74">
        <v>4.5047432865069945</v>
      </c>
      <c r="W47" s="74">
        <v>5.6494307970379118</v>
      </c>
      <c r="X47" s="74">
        <v>5.1439404750530136</v>
      </c>
      <c r="Y47" s="74">
        <v>5.1247262992119476</v>
      </c>
      <c r="DA47" s="90" t="s">
        <v>247</v>
      </c>
    </row>
    <row r="48" spans="1:105" ht="12" customHeight="1" x14ac:dyDescent="0.25">
      <c r="A48" s="97" t="s">
        <v>55</v>
      </c>
      <c r="B48" s="74">
        <v>1332.6559770016918</v>
      </c>
      <c r="C48" s="74">
        <v>1336.6407764940498</v>
      </c>
      <c r="D48" s="74">
        <v>1362.316427821416</v>
      </c>
      <c r="E48" s="74">
        <v>1544.4719940189455</v>
      </c>
      <c r="F48" s="74">
        <v>1593.9174755104109</v>
      </c>
      <c r="G48" s="74">
        <v>1560.4346841358963</v>
      </c>
      <c r="H48" s="74">
        <v>1616.9562877716478</v>
      </c>
      <c r="I48" s="74">
        <v>1597.6358535761817</v>
      </c>
      <c r="J48" s="74">
        <v>1641.2896140039597</v>
      </c>
      <c r="K48" s="74">
        <v>1681.3668465655887</v>
      </c>
      <c r="L48" s="74">
        <v>1698.0544082769002</v>
      </c>
      <c r="M48" s="74">
        <v>1720.5818828958113</v>
      </c>
      <c r="N48" s="74">
        <v>1740.8756922283605</v>
      </c>
      <c r="O48" s="74">
        <v>1770.7510175570446</v>
      </c>
      <c r="P48" s="74">
        <v>1783.8247514504076</v>
      </c>
      <c r="Q48" s="74">
        <v>1796.5687773529514</v>
      </c>
      <c r="R48" s="74">
        <v>1785.7888624258155</v>
      </c>
      <c r="S48" s="74">
        <v>1797.3073892732616</v>
      </c>
      <c r="T48" s="74">
        <v>1960.4705157479464</v>
      </c>
      <c r="U48" s="74">
        <v>1839.574645517366</v>
      </c>
      <c r="V48" s="74">
        <v>1845.2959907440152</v>
      </c>
      <c r="W48" s="74">
        <v>1926.0003963710735</v>
      </c>
      <c r="X48" s="74">
        <v>1686.7193585685011</v>
      </c>
      <c r="Y48" s="74">
        <v>1378.8012091884016</v>
      </c>
      <c r="DA48" s="90" t="s">
        <v>248</v>
      </c>
    </row>
    <row r="49" spans="1:105" ht="12" customHeight="1" x14ac:dyDescent="0.25">
      <c r="A49" s="107" t="s">
        <v>54</v>
      </c>
      <c r="B49" s="193">
        <v>691.65932052917992</v>
      </c>
      <c r="C49" s="193">
        <v>687.53979029744232</v>
      </c>
      <c r="D49" s="193">
        <v>719.93314614986127</v>
      </c>
      <c r="E49" s="193">
        <v>1069.2083674790106</v>
      </c>
      <c r="F49" s="193">
        <v>1047.9425132290887</v>
      </c>
      <c r="G49" s="193">
        <v>971.69692868113998</v>
      </c>
      <c r="H49" s="193">
        <v>1024.7494186720642</v>
      </c>
      <c r="I49" s="193">
        <v>1021.7013509090319</v>
      </c>
      <c r="J49" s="193">
        <v>1060.1634556447086</v>
      </c>
      <c r="K49" s="193">
        <v>1080.5098185806964</v>
      </c>
      <c r="L49" s="193">
        <v>1116.9577681285764</v>
      </c>
      <c r="M49" s="193">
        <v>1059.7896215161591</v>
      </c>
      <c r="N49" s="193">
        <v>1058.7999626159585</v>
      </c>
      <c r="O49" s="193">
        <v>1040.6448909844457</v>
      </c>
      <c r="P49" s="193">
        <v>1011.9989184111951</v>
      </c>
      <c r="Q49" s="193">
        <v>1009.4811990694884</v>
      </c>
      <c r="R49" s="193">
        <v>1021.5923289217035</v>
      </c>
      <c r="S49" s="193">
        <v>1035.2965671458285</v>
      </c>
      <c r="T49" s="193">
        <v>1077.99617119801</v>
      </c>
      <c r="U49" s="193">
        <v>1105.4368920385693</v>
      </c>
      <c r="V49" s="193">
        <v>1073.9893562122959</v>
      </c>
      <c r="W49" s="193">
        <v>1060.6045478975407</v>
      </c>
      <c r="X49" s="193">
        <v>855.31732450046877</v>
      </c>
      <c r="Y49" s="193">
        <v>749.41874489248335</v>
      </c>
      <c r="DA49" s="214" t="s">
        <v>249</v>
      </c>
    </row>
    <row r="50" spans="1:105" ht="12" customHeight="1" x14ac:dyDescent="0.25">
      <c r="A50" s="209" t="s">
        <v>58</v>
      </c>
      <c r="B50" s="77">
        <v>1624.1148628364685</v>
      </c>
      <c r="C50" s="77">
        <v>1653.3274791183849</v>
      </c>
      <c r="D50" s="77">
        <v>1685.0426756075938</v>
      </c>
      <c r="E50" s="77">
        <v>1714.9274304310291</v>
      </c>
      <c r="F50" s="77">
        <v>1751.794652794571</v>
      </c>
      <c r="G50" s="77">
        <v>1797.0925620351145</v>
      </c>
      <c r="H50" s="77">
        <v>1828.5887489945419</v>
      </c>
      <c r="I50" s="77">
        <v>1857.7661053148422</v>
      </c>
      <c r="J50" s="77">
        <v>1879.7362643238496</v>
      </c>
      <c r="K50" s="77">
        <v>1890.8056322037937</v>
      </c>
      <c r="L50" s="77">
        <v>1902.2712511465443</v>
      </c>
      <c r="M50" s="77">
        <v>1889.4800580227816</v>
      </c>
      <c r="N50" s="77">
        <v>1884.2162437638426</v>
      </c>
      <c r="O50" s="77">
        <v>1870.3969492286444</v>
      </c>
      <c r="P50" s="77">
        <v>1867.488457675837</v>
      </c>
      <c r="Q50" s="77">
        <v>1877.9879621668097</v>
      </c>
      <c r="R50" s="77">
        <v>1925.1934651762685</v>
      </c>
      <c r="S50" s="77">
        <v>1944.110060189166</v>
      </c>
      <c r="T50" s="77">
        <v>1951.2467755803957</v>
      </c>
      <c r="U50" s="77">
        <v>1958.9198672016819</v>
      </c>
      <c r="V50" s="77">
        <v>2002.3830610490111</v>
      </c>
      <c r="W50" s="77">
        <v>2035.5327481062973</v>
      </c>
      <c r="X50" s="77">
        <v>2146.3444283022277</v>
      </c>
      <c r="Y50" s="77">
        <v>2239.414471591349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0.9056174639275677</v>
      </c>
      <c r="C53" s="195">
        <f t="shared" si="56"/>
        <v>0.91211560695820182</v>
      </c>
      <c r="D53" s="195">
        <f t="shared" si="56"/>
        <v>0.90986289442575685</v>
      </c>
      <c r="E53" s="195">
        <f t="shared" si="56"/>
        <v>0.90876058249056768</v>
      </c>
      <c r="F53" s="195">
        <f t="shared" si="56"/>
        <v>0.90697616357577193</v>
      </c>
      <c r="G53" s="195">
        <f t="shared" si="56"/>
        <v>0.90769543696434152</v>
      </c>
      <c r="H53" s="195">
        <f t="shared" si="56"/>
        <v>0.91066723818774875</v>
      </c>
      <c r="I53" s="195">
        <f t="shared" si="56"/>
        <v>0.90407090406200719</v>
      </c>
      <c r="J53" s="195">
        <f t="shared" si="56"/>
        <v>0.90442726698676024</v>
      </c>
      <c r="K53" s="195">
        <f t="shared" si="56"/>
        <v>0.90528314883212302</v>
      </c>
      <c r="L53" s="195">
        <f t="shared" si="56"/>
        <v>0.91339179305461038</v>
      </c>
      <c r="M53" s="195">
        <f t="shared" si="56"/>
        <v>0.90590570882607657</v>
      </c>
      <c r="N53" s="195">
        <f t="shared" si="56"/>
        <v>0.90920361250754733</v>
      </c>
      <c r="O53" s="195">
        <f t="shared" si="56"/>
        <v>0.90837573296513052</v>
      </c>
      <c r="P53" s="195">
        <f t="shared" si="56"/>
        <v>0.90138776448529156</v>
      </c>
      <c r="Q53" s="195">
        <f t="shared" si="56"/>
        <v>0.90070607387597224</v>
      </c>
      <c r="R53" s="195">
        <f t="shared" ref="R53:V53" si="57">IF(R45=0,0,R45/R$44)</f>
        <v>0.90249435933788158</v>
      </c>
      <c r="S53" s="195">
        <f t="shared" si="57"/>
        <v>0.90228509271098345</v>
      </c>
      <c r="T53" s="195">
        <f t="shared" si="57"/>
        <v>0.91273673074662354</v>
      </c>
      <c r="U53" s="195">
        <f t="shared" si="57"/>
        <v>0.90562741483951936</v>
      </c>
      <c r="V53" s="195">
        <f t="shared" si="57"/>
        <v>0.90383993937250351</v>
      </c>
      <c r="W53" s="195">
        <f t="shared" ref="W53:Y53" si="58">IF(W45=0,0,W45/W$44)</f>
        <v>0.90656249741039063</v>
      </c>
      <c r="X53" s="195">
        <f t="shared" si="58"/>
        <v>0.89339994944435719</v>
      </c>
      <c r="Y53" s="195">
        <f t="shared" si="58"/>
        <v>0.88517642091693705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0.78797336001200491</v>
      </c>
      <c r="C54" s="196">
        <f t="shared" si="59"/>
        <v>0.80451357102208176</v>
      </c>
      <c r="D54" s="196">
        <f t="shared" si="59"/>
        <v>0.79847286532970208</v>
      </c>
      <c r="E54" s="196">
        <f t="shared" si="59"/>
        <v>0.76969880975688287</v>
      </c>
      <c r="F54" s="196">
        <f t="shared" si="59"/>
        <v>0.76668047489759317</v>
      </c>
      <c r="G54" s="196">
        <f t="shared" si="59"/>
        <v>0.77762831425409762</v>
      </c>
      <c r="H54" s="196">
        <f t="shared" si="59"/>
        <v>0.78159876405663076</v>
      </c>
      <c r="I54" s="196">
        <f t="shared" si="59"/>
        <v>0.76880001465220771</v>
      </c>
      <c r="J54" s="196">
        <f t="shared" si="59"/>
        <v>0.767054102892196</v>
      </c>
      <c r="K54" s="196">
        <f t="shared" si="59"/>
        <v>0.76690395770263564</v>
      </c>
      <c r="L54" s="196">
        <f t="shared" si="59"/>
        <v>0.78517897192126296</v>
      </c>
      <c r="M54" s="196">
        <f t="shared" si="59"/>
        <v>0.76740866791690465</v>
      </c>
      <c r="N54" s="196">
        <f t="shared" si="59"/>
        <v>0.77423902296248348</v>
      </c>
      <c r="O54" s="196">
        <f t="shared" si="59"/>
        <v>0.77058886401464155</v>
      </c>
      <c r="P54" s="196">
        <f t="shared" si="59"/>
        <v>0.75366567154460962</v>
      </c>
      <c r="Q54" s="196">
        <f t="shared" si="59"/>
        <v>0.75213671390319192</v>
      </c>
      <c r="R54" s="196">
        <f t="shared" ref="R54:V54" si="60">IF(R46=0,0,R46/R$44)</f>
        <v>0.76016583077907884</v>
      </c>
      <c r="S54" s="196">
        <f t="shared" si="60"/>
        <v>0.75974167082494126</v>
      </c>
      <c r="T54" s="196">
        <f t="shared" si="60"/>
        <v>0.77665039460424479</v>
      </c>
      <c r="U54" s="196">
        <f t="shared" si="60"/>
        <v>0.7634169316454491</v>
      </c>
      <c r="V54" s="196">
        <f t="shared" si="60"/>
        <v>0.76343132435329109</v>
      </c>
      <c r="W54" s="196">
        <f t="shared" ref="W54:Y54" si="61">IF(W46=0,0,W46/W$44)</f>
        <v>0.76920839383280148</v>
      </c>
      <c r="X54" s="196">
        <f t="shared" si="61"/>
        <v>0.76689202291416458</v>
      </c>
      <c r="Y54" s="196">
        <f t="shared" si="61"/>
        <v>0.775791456799515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4.6339722221074388E-6</v>
      </c>
      <c r="C55" s="197">
        <f t="shared" si="62"/>
        <v>4.5497960282985186E-6</v>
      </c>
      <c r="D55" s="197">
        <f t="shared" si="62"/>
        <v>5.3428813301452449E-6</v>
      </c>
      <c r="E55" s="197">
        <f t="shared" si="62"/>
        <v>5.9331061274040253E-6</v>
      </c>
      <c r="F55" s="197">
        <f t="shared" si="62"/>
        <v>7.5841014404523106E-6</v>
      </c>
      <c r="G55" s="197">
        <f t="shared" si="62"/>
        <v>8.5453127783667548E-6</v>
      </c>
      <c r="H55" s="197">
        <f t="shared" si="62"/>
        <v>1.2191365754793244E-5</v>
      </c>
      <c r="I55" s="197">
        <f t="shared" si="62"/>
        <v>1.6699302572775453E-5</v>
      </c>
      <c r="J55" s="197">
        <f t="shared" si="62"/>
        <v>2.1314330576197356E-5</v>
      </c>
      <c r="K55" s="197">
        <f t="shared" si="62"/>
        <v>2.7444878449240964E-5</v>
      </c>
      <c r="L55" s="197">
        <f t="shared" si="62"/>
        <v>4.8576953674623176E-5</v>
      </c>
      <c r="M55" s="197">
        <f t="shared" si="62"/>
        <v>3.7211816514209063E-5</v>
      </c>
      <c r="N55" s="197">
        <f t="shared" si="62"/>
        <v>5.4153202232277475E-5</v>
      </c>
      <c r="O55" s="197">
        <f t="shared" si="62"/>
        <v>6.6322747087655255E-5</v>
      </c>
      <c r="P55" s="197">
        <f t="shared" si="62"/>
        <v>8.9361366473940658E-5</v>
      </c>
      <c r="Q55" s="197">
        <f t="shared" si="62"/>
        <v>2.0647124704767342E-4</v>
      </c>
      <c r="R55" s="197">
        <f t="shared" ref="R55:V55" si="63">IF(R47=0,0,R47/R$44)</f>
        <v>1.4255785166747783E-4</v>
      </c>
      <c r="S55" s="197">
        <f t="shared" si="63"/>
        <v>1.7101270203706681E-4</v>
      </c>
      <c r="T55" s="197">
        <f t="shared" si="63"/>
        <v>2.0063478535175961E-4</v>
      </c>
      <c r="U55" s="197">
        <f t="shared" si="63"/>
        <v>3.3211604900886644E-4</v>
      </c>
      <c r="V55" s="197">
        <f t="shared" si="63"/>
        <v>2.1633042946082827E-4</v>
      </c>
      <c r="W55" s="197">
        <f t="shared" ref="W55:Y55" si="64">IF(W47=0,0,W47/W$44)</f>
        <v>2.59327050974315E-4</v>
      </c>
      <c r="X55" s="197">
        <f t="shared" si="64"/>
        <v>2.5547824825562229E-4</v>
      </c>
      <c r="Y55" s="197">
        <f t="shared" si="64"/>
        <v>2.6276485347460693E-4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7.7444923200711571E-2</v>
      </c>
      <c r="C56" s="197">
        <f t="shared" si="65"/>
        <v>7.105057215872114E-2</v>
      </c>
      <c r="D56" s="197">
        <f t="shared" si="65"/>
        <v>7.2873679377756517E-2</v>
      </c>
      <c r="E56" s="197">
        <f t="shared" si="65"/>
        <v>8.2170663663885882E-2</v>
      </c>
      <c r="F56" s="197">
        <f t="shared" si="65"/>
        <v>8.4640239242119927E-2</v>
      </c>
      <c r="G56" s="197">
        <f t="shared" si="65"/>
        <v>8.0149038901890013E-2</v>
      </c>
      <c r="H56" s="197">
        <f t="shared" si="65"/>
        <v>7.8993798357203951E-2</v>
      </c>
      <c r="I56" s="197">
        <f t="shared" si="65"/>
        <v>8.2496802279484471E-2</v>
      </c>
      <c r="J56" s="197">
        <f t="shared" si="65"/>
        <v>8.3449224794856003E-2</v>
      </c>
      <c r="K56" s="197">
        <f t="shared" si="65"/>
        <v>8.4225353813411341E-2</v>
      </c>
      <c r="L56" s="197">
        <f t="shared" si="65"/>
        <v>7.7310450603686021E-2</v>
      </c>
      <c r="M56" s="197">
        <f t="shared" si="65"/>
        <v>8.5683324357067034E-2</v>
      </c>
      <c r="N56" s="197">
        <f t="shared" si="65"/>
        <v>8.3889110101297404E-2</v>
      </c>
      <c r="O56" s="197">
        <f t="shared" si="65"/>
        <v>8.6742958039908613E-2</v>
      </c>
      <c r="P56" s="197">
        <f t="shared" si="65"/>
        <v>9.4194395571213799E-2</v>
      </c>
      <c r="Q56" s="197">
        <f t="shared" si="65"/>
        <v>9.4989089945707525E-2</v>
      </c>
      <c r="R56" s="197">
        <f t="shared" ref="R56:V56" si="66">IF(R48=0,0,R48/R$44)</f>
        <v>9.0445189155138897E-2</v>
      </c>
      <c r="S56" s="197">
        <f t="shared" si="66"/>
        <v>9.0336307860889586E-2</v>
      </c>
      <c r="T56" s="197">
        <f t="shared" si="66"/>
        <v>8.7675771522098808E-2</v>
      </c>
      <c r="U56" s="197">
        <f t="shared" si="66"/>
        <v>8.862303037497081E-2</v>
      </c>
      <c r="V56" s="197">
        <f t="shared" si="66"/>
        <v>8.861629814859763E-2</v>
      </c>
      <c r="W56" s="197">
        <f t="shared" ref="W56:Y56" si="67">IF(W48=0,0,W48/W$44)</f>
        <v>8.8409615217899362E-2</v>
      </c>
      <c r="X56" s="197">
        <f t="shared" si="67"/>
        <v>8.377237433360589E-2</v>
      </c>
      <c r="Y56" s="197">
        <f t="shared" si="67"/>
        <v>7.0696555591410568E-2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4.0194546742629199E-2</v>
      </c>
      <c r="C57" s="198">
        <f t="shared" si="68"/>
        <v>3.6546913981370582E-2</v>
      </c>
      <c r="D57" s="198">
        <f t="shared" si="68"/>
        <v>3.8511006836968099E-2</v>
      </c>
      <c r="E57" s="198">
        <f t="shared" si="68"/>
        <v>5.6885175963671479E-2</v>
      </c>
      <c r="F57" s="198">
        <f t="shared" si="68"/>
        <v>5.5647865334618546E-2</v>
      </c>
      <c r="G57" s="198">
        <f t="shared" si="68"/>
        <v>4.9909538495575514E-2</v>
      </c>
      <c r="H57" s="198">
        <f t="shared" si="68"/>
        <v>5.0062484408159143E-2</v>
      </c>
      <c r="I57" s="198">
        <f t="shared" si="68"/>
        <v>5.2757387827742218E-2</v>
      </c>
      <c r="J57" s="198">
        <f t="shared" si="68"/>
        <v>5.3902624969131868E-2</v>
      </c>
      <c r="K57" s="198">
        <f t="shared" si="68"/>
        <v>5.4126392437626777E-2</v>
      </c>
      <c r="L57" s="198">
        <f t="shared" si="68"/>
        <v>5.0853793575986683E-2</v>
      </c>
      <c r="M57" s="198">
        <f t="shared" si="68"/>
        <v>5.2776504735590708E-2</v>
      </c>
      <c r="N57" s="198">
        <f t="shared" si="68"/>
        <v>5.1021326241534111E-2</v>
      </c>
      <c r="O57" s="198">
        <f t="shared" si="68"/>
        <v>5.0977588163492925E-2</v>
      </c>
      <c r="P57" s="198">
        <f t="shared" si="68"/>
        <v>5.3438336002994274E-2</v>
      </c>
      <c r="Q57" s="198">
        <f t="shared" si="68"/>
        <v>5.3373798780025197E-2</v>
      </c>
      <c r="R57" s="198">
        <f t="shared" ref="R57:V57" si="69">IF(R49=0,0,R49/R$44)</f>
        <v>5.1740781551996441E-2</v>
      </c>
      <c r="S57" s="198">
        <f t="shared" si="69"/>
        <v>5.2036101323115543E-2</v>
      </c>
      <c r="T57" s="198">
        <f t="shared" si="69"/>
        <v>4.8209929834928222E-2</v>
      </c>
      <c r="U57" s="198">
        <f t="shared" si="69"/>
        <v>5.3255336770090651E-2</v>
      </c>
      <c r="V57" s="198">
        <f t="shared" si="69"/>
        <v>5.1575986441154034E-2</v>
      </c>
      <c r="W57" s="198">
        <f t="shared" ref="W57:Y57" si="70">IF(W49=0,0,W49/W$44)</f>
        <v>4.8685161308715488E-2</v>
      </c>
      <c r="X57" s="198">
        <f t="shared" si="70"/>
        <v>4.2480073948331101E-2</v>
      </c>
      <c r="Y57" s="198">
        <f t="shared" si="70"/>
        <v>3.8425643672536938E-2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9.438253607243216E-2</v>
      </c>
      <c r="C58" s="195">
        <f t="shared" si="71"/>
        <v>8.7884393041798126E-2</v>
      </c>
      <c r="D58" s="195">
        <f t="shared" si="71"/>
        <v>9.0137105574243148E-2</v>
      </c>
      <c r="E58" s="195">
        <f t="shared" si="71"/>
        <v>9.1239417509432402E-2</v>
      </c>
      <c r="F58" s="195">
        <f t="shared" si="71"/>
        <v>9.3023836424227999E-2</v>
      </c>
      <c r="G58" s="195">
        <f t="shared" si="71"/>
        <v>9.2304563035658427E-2</v>
      </c>
      <c r="H58" s="195">
        <f t="shared" si="71"/>
        <v>8.9332761812251291E-2</v>
      </c>
      <c r="I58" s="195">
        <f t="shared" si="71"/>
        <v>9.5929095937992745E-2</v>
      </c>
      <c r="J58" s="195">
        <f t="shared" si="71"/>
        <v>9.5572733013239763E-2</v>
      </c>
      <c r="K58" s="195">
        <f t="shared" si="71"/>
        <v>9.4716851167876939E-2</v>
      </c>
      <c r="L58" s="195">
        <f t="shared" si="71"/>
        <v>8.6608206945389635E-2</v>
      </c>
      <c r="M58" s="195">
        <f t="shared" si="71"/>
        <v>9.40942911739234E-2</v>
      </c>
      <c r="N58" s="195">
        <f t="shared" si="71"/>
        <v>9.0796387492452682E-2</v>
      </c>
      <c r="O58" s="195">
        <f t="shared" si="71"/>
        <v>9.1624267034869408E-2</v>
      </c>
      <c r="P58" s="195">
        <f t="shared" si="71"/>
        <v>9.8612235514708393E-2</v>
      </c>
      <c r="Q58" s="195">
        <f t="shared" si="71"/>
        <v>9.929392612402789E-2</v>
      </c>
      <c r="R58" s="195">
        <f t="shared" ref="R58:V58" si="72">IF(R50=0,0,R50/R$44)</f>
        <v>9.750564066211849E-2</v>
      </c>
      <c r="S58" s="195">
        <f t="shared" si="72"/>
        <v>9.7714907289016523E-2</v>
      </c>
      <c r="T58" s="195">
        <f t="shared" si="72"/>
        <v>8.7263269253376421E-2</v>
      </c>
      <c r="U58" s="195">
        <f t="shared" si="72"/>
        <v>9.437258516048054E-2</v>
      </c>
      <c r="V58" s="195">
        <f t="shared" si="72"/>
        <v>9.6160060627496505E-2</v>
      </c>
      <c r="W58" s="195">
        <f t="shared" ref="W58:Y58" si="73">IF(W50=0,0,W50/W$44)</f>
        <v>9.343750258960945E-2</v>
      </c>
      <c r="X58" s="195">
        <f t="shared" si="73"/>
        <v>0.10660005055564276</v>
      </c>
      <c r="Y58" s="195">
        <f t="shared" si="73"/>
        <v>0.11482357908306286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26899.338694257291</v>
      </c>
      <c r="C62" s="22">
        <v>29419.854790404665</v>
      </c>
      <c r="D62" s="22">
        <v>31218.444420984648</v>
      </c>
      <c r="E62" s="22">
        <v>31267.988974987897</v>
      </c>
      <c r="F62" s="22">
        <v>32026.83458305629</v>
      </c>
      <c r="G62" s="22">
        <v>34721.177421731598</v>
      </c>
      <c r="H62" s="22">
        <v>38233.886217251536</v>
      </c>
      <c r="I62" s="22">
        <v>34893.254810562241</v>
      </c>
      <c r="J62" s="22">
        <v>36363.672394136243</v>
      </c>
      <c r="K62" s="22">
        <v>37104.821983733411</v>
      </c>
      <c r="L62" s="22">
        <v>41631.536882795146</v>
      </c>
      <c r="M62" s="22">
        <v>36528.388190184414</v>
      </c>
      <c r="N62" s="22">
        <v>38279.638446710655</v>
      </c>
      <c r="O62" s="22">
        <v>37231.813857533663</v>
      </c>
      <c r="P62" s="22">
        <v>34209.914524993263</v>
      </c>
      <c r="Q62" s="22">
        <v>33728.956362387464</v>
      </c>
      <c r="R62" s="22">
        <v>35942.384007091445</v>
      </c>
      <c r="S62" s="22">
        <v>36238.128132791739</v>
      </c>
      <c r="T62" s="22">
        <v>34583.228627932556</v>
      </c>
      <c r="U62" s="22">
        <v>30105.020827204797</v>
      </c>
      <c r="V62" s="22">
        <v>31331.054531133377</v>
      </c>
      <c r="W62" s="22">
        <v>31699.265086246101</v>
      </c>
      <c r="X62" s="22">
        <v>28204.666076672031</v>
      </c>
      <c r="Y62" s="22">
        <v>27688.013929634424</v>
      </c>
      <c r="DA62" s="57" t="s">
        <v>251</v>
      </c>
    </row>
    <row r="63" spans="1:105" ht="12" customHeight="1" x14ac:dyDescent="0.25">
      <c r="A63" s="30" t="s">
        <v>51</v>
      </c>
      <c r="B63" s="31">
        <v>17145.611360217292</v>
      </c>
      <c r="C63" s="31">
        <v>18974.245539684664</v>
      </c>
      <c r="D63" s="31">
        <v>20990.072087424647</v>
      </c>
      <c r="E63" s="31">
        <v>20756.110670467897</v>
      </c>
      <c r="F63" s="31">
        <v>21786.937312816292</v>
      </c>
      <c r="G63" s="31">
        <v>24211.081492691595</v>
      </c>
      <c r="H63" s="31">
        <v>27523.084168211535</v>
      </c>
      <c r="I63" s="31">
        <v>24750.47744104224</v>
      </c>
      <c r="J63" s="31">
        <v>26543.993239376243</v>
      </c>
      <c r="K63" s="31">
        <v>27349.167494093406</v>
      </c>
      <c r="L63" s="31">
        <v>31397.291377115147</v>
      </c>
      <c r="M63" s="31">
        <v>27121.969240464408</v>
      </c>
      <c r="N63" s="31">
        <v>28614.828665390658</v>
      </c>
      <c r="O63" s="31">
        <v>27576.111414533661</v>
      </c>
      <c r="P63" s="31">
        <v>25251.512728033267</v>
      </c>
      <c r="Q63" s="31">
        <v>24726.507809787468</v>
      </c>
      <c r="R63" s="31">
        <v>26212.569755491444</v>
      </c>
      <c r="S63" s="31">
        <v>26095.822566671741</v>
      </c>
      <c r="T63" s="31">
        <v>24511.889754532553</v>
      </c>
      <c r="U63" s="31">
        <v>19812.803255044793</v>
      </c>
      <c r="V63" s="31">
        <v>20646.734630733379</v>
      </c>
      <c r="W63" s="31">
        <v>19283.593010206103</v>
      </c>
      <c r="X63" s="31">
        <v>16399.065736592027</v>
      </c>
      <c r="Y63" s="31">
        <v>16306.016583794422</v>
      </c>
      <c r="DA63" s="59" t="s">
        <v>252</v>
      </c>
    </row>
    <row r="64" spans="1:105" ht="12" customHeight="1" x14ac:dyDescent="0.25">
      <c r="A64" s="73" t="s">
        <v>75</v>
      </c>
      <c r="B64" s="98">
        <v>2587.7572340400002</v>
      </c>
      <c r="C64" s="98">
        <v>2936.2334407200001</v>
      </c>
      <c r="D64" s="98">
        <v>3092.5234335600003</v>
      </c>
      <c r="E64" s="98">
        <v>3346.2170845200003</v>
      </c>
      <c r="F64" s="98">
        <v>3145.1574902399998</v>
      </c>
      <c r="G64" s="98">
        <v>2926.1498990400005</v>
      </c>
      <c r="H64" s="98">
        <v>2926.1498990400005</v>
      </c>
      <c r="I64" s="98">
        <v>2699.0755495200001</v>
      </c>
      <c r="J64" s="98">
        <v>2442.15487476</v>
      </c>
      <c r="K64" s="98">
        <v>2187.1054796400003</v>
      </c>
      <c r="L64" s="98">
        <v>1904.29973892</v>
      </c>
      <c r="M64" s="98">
        <v>1804.2384438000001</v>
      </c>
      <c r="N64" s="98">
        <v>1730.44222416</v>
      </c>
      <c r="O64" s="98">
        <v>1620.90444168</v>
      </c>
      <c r="P64" s="98">
        <v>1574.3060571600001</v>
      </c>
      <c r="Q64" s="98">
        <v>1585.4953053600002</v>
      </c>
      <c r="R64" s="98">
        <v>1587.2630713200001</v>
      </c>
      <c r="S64" s="98">
        <v>1616.2888946399999</v>
      </c>
      <c r="T64" s="98">
        <v>1706.2041437999999</v>
      </c>
      <c r="U64" s="98">
        <v>1745.48747916</v>
      </c>
      <c r="V64" s="98">
        <v>1661.59573632</v>
      </c>
      <c r="W64" s="98">
        <v>1690.9924176000002</v>
      </c>
      <c r="X64" s="98">
        <v>1614.7393340400001</v>
      </c>
      <c r="Y64" s="98">
        <v>1504.73457684</v>
      </c>
      <c r="DA64" s="63"/>
    </row>
    <row r="65" spans="1:105" ht="12" customHeight="1" x14ac:dyDescent="0.25">
      <c r="A65" s="97" t="s">
        <v>74</v>
      </c>
      <c r="B65" s="98">
        <v>1313.23717476</v>
      </c>
      <c r="C65" s="98">
        <v>1343.0835000000002</v>
      </c>
      <c r="D65" s="98">
        <v>1387.8528742800002</v>
      </c>
      <c r="E65" s="98">
        <v>1641.5465252400002</v>
      </c>
      <c r="F65" s="98">
        <v>1552.0075495200001</v>
      </c>
      <c r="G65" s="98">
        <v>1492.3148990400002</v>
      </c>
      <c r="H65" s="98">
        <v>1492.3148990400002</v>
      </c>
      <c r="I65" s="98">
        <v>1552.0075495200001</v>
      </c>
      <c r="J65" s="98">
        <v>1581.8538747600001</v>
      </c>
      <c r="K65" s="98">
        <v>1593.5274000000002</v>
      </c>
      <c r="L65" s="98">
        <v>1567.404</v>
      </c>
      <c r="M65" s="98">
        <v>1451.30002524</v>
      </c>
      <c r="N65" s="98">
        <v>1451.30002524</v>
      </c>
      <c r="O65" s="98">
        <v>1364.22210096</v>
      </c>
      <c r="P65" s="98">
        <v>1349.7090757200001</v>
      </c>
      <c r="Q65" s="98">
        <v>1349.7090757200001</v>
      </c>
      <c r="R65" s="98">
        <v>1364.22210096</v>
      </c>
      <c r="S65" s="98">
        <v>1393.24792428</v>
      </c>
      <c r="T65" s="98">
        <v>1451.30002524</v>
      </c>
      <c r="U65" s="98">
        <v>1538.3779495200001</v>
      </c>
      <c r="V65" s="98">
        <v>1451.30002524</v>
      </c>
      <c r="W65" s="98">
        <v>1378.7348990400003</v>
      </c>
      <c r="X65" s="98">
        <v>1343.90377476</v>
      </c>
      <c r="Y65" s="98">
        <v>1249.8304582800001</v>
      </c>
      <c r="DA65" s="63" t="s">
        <v>253</v>
      </c>
    </row>
    <row r="66" spans="1:105" ht="12" customHeight="1" x14ac:dyDescent="0.25">
      <c r="A66" s="97" t="s">
        <v>196</v>
      </c>
      <c r="B66" s="98">
        <v>1274.5200592800002</v>
      </c>
      <c r="C66" s="98">
        <v>1593.1499407199999</v>
      </c>
      <c r="D66" s="98">
        <v>1704.6705592800001</v>
      </c>
      <c r="E66" s="98">
        <v>1704.6705592800001</v>
      </c>
      <c r="F66" s="98">
        <v>1593.1499407199997</v>
      </c>
      <c r="G66" s="98">
        <v>1433.8350000000003</v>
      </c>
      <c r="H66" s="98">
        <v>1433.8350000000003</v>
      </c>
      <c r="I66" s="98">
        <v>1147.068</v>
      </c>
      <c r="J66" s="98">
        <v>860.30099999999993</v>
      </c>
      <c r="K66" s="98">
        <v>593.57807964000017</v>
      </c>
      <c r="L66" s="98">
        <v>336.89573891999999</v>
      </c>
      <c r="M66" s="98">
        <v>352.93841856000017</v>
      </c>
      <c r="N66" s="98">
        <v>279.14219892000006</v>
      </c>
      <c r="O66" s="98">
        <v>256.68234071999996</v>
      </c>
      <c r="P66" s="98">
        <v>224.59698144000004</v>
      </c>
      <c r="Q66" s="98">
        <v>235.7862296400001</v>
      </c>
      <c r="R66" s="98">
        <v>223.04097036000007</v>
      </c>
      <c r="S66" s="98">
        <v>223.04097035999985</v>
      </c>
      <c r="T66" s="98">
        <v>254.90411855999992</v>
      </c>
      <c r="U66" s="98">
        <v>207.10952963999989</v>
      </c>
      <c r="V66" s="98">
        <v>210.29571108000005</v>
      </c>
      <c r="W66" s="98">
        <v>312.25751855999988</v>
      </c>
      <c r="X66" s="98">
        <v>270.8355592800001</v>
      </c>
      <c r="Y66" s="98">
        <v>254.90411855999992</v>
      </c>
      <c r="DA66" s="63" t="s">
        <v>254</v>
      </c>
    </row>
    <row r="67" spans="1:105" ht="12" customHeight="1" x14ac:dyDescent="0.25">
      <c r="A67" s="73" t="s">
        <v>189</v>
      </c>
      <c r="B67" s="98">
        <v>7165.9700999999995</v>
      </c>
      <c r="C67" s="98">
        <v>7509.3758099999995</v>
      </c>
      <c r="D67" s="98">
        <v>7135.8489000000009</v>
      </c>
      <c r="E67" s="98">
        <v>7165.6612200000009</v>
      </c>
      <c r="F67" s="98">
        <v>7094.7397800000008</v>
      </c>
      <c r="G67" s="98">
        <v>7583.9460299999992</v>
      </c>
      <c r="H67" s="98">
        <v>7784.6521500000017</v>
      </c>
      <c r="I67" s="98">
        <v>7443.7018200000011</v>
      </c>
      <c r="J67" s="98">
        <v>7377.5242800000005</v>
      </c>
      <c r="K67" s="98">
        <v>7568.5490100000015</v>
      </c>
      <c r="L67" s="98">
        <v>8329.94576676</v>
      </c>
      <c r="M67" s="98">
        <v>7602.1805059200005</v>
      </c>
      <c r="N67" s="98">
        <v>7934.3675571599988</v>
      </c>
      <c r="O67" s="98">
        <v>8034.7980013200022</v>
      </c>
      <c r="P67" s="98">
        <v>7384.0957397999991</v>
      </c>
      <c r="Q67" s="98">
        <v>7416.9532472399997</v>
      </c>
      <c r="R67" s="98">
        <v>8142.5511802799992</v>
      </c>
      <c r="S67" s="98">
        <v>8526.0166714800016</v>
      </c>
      <c r="T67" s="98">
        <v>8365.1347296000022</v>
      </c>
      <c r="U67" s="98">
        <v>8546.7300930000001</v>
      </c>
      <c r="V67" s="98">
        <v>9022.7241640800003</v>
      </c>
      <c r="W67" s="98">
        <v>10724.67965844</v>
      </c>
      <c r="X67" s="98">
        <v>10190.861006040001</v>
      </c>
      <c r="Y67" s="98">
        <v>9877.2627690000008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26899.338694257291</v>
      </c>
      <c r="C78" s="203">
        <f t="shared" si="74"/>
        <v>29419.854790404665</v>
      </c>
      <c r="D78" s="203">
        <f t="shared" si="74"/>
        <v>31218.444420984648</v>
      </c>
      <c r="E78" s="203">
        <f t="shared" si="74"/>
        <v>31267.988974987897</v>
      </c>
      <c r="F78" s="203">
        <f t="shared" si="74"/>
        <v>32026.834583056287</v>
      </c>
      <c r="G78" s="203">
        <f t="shared" si="74"/>
        <v>34721.177421731605</v>
      </c>
      <c r="H78" s="203">
        <f t="shared" si="74"/>
        <v>38233.886217251544</v>
      </c>
      <c r="I78" s="203">
        <f t="shared" si="74"/>
        <v>34893.254810562255</v>
      </c>
      <c r="J78" s="203">
        <f t="shared" si="74"/>
        <v>36363.672394136236</v>
      </c>
      <c r="K78" s="203">
        <f t="shared" si="74"/>
        <v>37104.821983733404</v>
      </c>
      <c r="L78" s="203">
        <f t="shared" si="74"/>
        <v>41631.536882795124</v>
      </c>
      <c r="M78" s="203">
        <f t="shared" si="74"/>
        <v>36528.3881901844</v>
      </c>
      <c r="N78" s="203">
        <f t="shared" si="74"/>
        <v>38279.638446710655</v>
      </c>
      <c r="O78" s="203">
        <f t="shared" si="74"/>
        <v>37231.813857533642</v>
      </c>
      <c r="P78" s="203">
        <f t="shared" si="74"/>
        <v>34209.914524993299</v>
      </c>
      <c r="Q78" s="203">
        <f t="shared" si="74"/>
        <v>33728.95636238742</v>
      </c>
      <c r="R78" s="203">
        <f t="shared" ref="R78:V78" si="75">R79+R84</f>
        <v>35942.384007091445</v>
      </c>
      <c r="S78" s="203">
        <f t="shared" si="75"/>
        <v>36238.12813279176</v>
      </c>
      <c r="T78" s="203">
        <f t="shared" si="75"/>
        <v>34583.228627932549</v>
      </c>
      <c r="U78" s="203">
        <f t="shared" si="75"/>
        <v>30105.020827204822</v>
      </c>
      <c r="V78" s="203">
        <f t="shared" si="75"/>
        <v>31331.054531133381</v>
      </c>
      <c r="W78" s="203">
        <f t="shared" ref="W78:Y78" si="76">W79+W84</f>
        <v>31699.265086246123</v>
      </c>
      <c r="X78" s="203">
        <f t="shared" si="76"/>
        <v>28204.666076672031</v>
      </c>
      <c r="Y78" s="203">
        <f t="shared" si="76"/>
        <v>27688.013929634428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26899.338694257291</v>
      </c>
      <c r="C79" s="192">
        <f t="shared" si="77"/>
        <v>29419.854790404665</v>
      </c>
      <c r="D79" s="192">
        <f t="shared" si="77"/>
        <v>31218.444420984648</v>
      </c>
      <c r="E79" s="192">
        <f t="shared" si="77"/>
        <v>31267.988974987897</v>
      </c>
      <c r="F79" s="192">
        <f t="shared" si="77"/>
        <v>32026.834583056287</v>
      </c>
      <c r="G79" s="192">
        <f t="shared" si="77"/>
        <v>34721.177421731605</v>
      </c>
      <c r="H79" s="192">
        <f t="shared" si="77"/>
        <v>38233.886217251544</v>
      </c>
      <c r="I79" s="192">
        <f t="shared" si="77"/>
        <v>34893.254810562255</v>
      </c>
      <c r="J79" s="192">
        <f t="shared" si="77"/>
        <v>36363.672394136236</v>
      </c>
      <c r="K79" s="192">
        <f t="shared" si="77"/>
        <v>37104.821983733404</v>
      </c>
      <c r="L79" s="192">
        <f t="shared" si="77"/>
        <v>41631.536882795124</v>
      </c>
      <c r="M79" s="192">
        <f t="shared" si="77"/>
        <v>36528.3881901844</v>
      </c>
      <c r="N79" s="192">
        <f t="shared" si="77"/>
        <v>38279.638446710655</v>
      </c>
      <c r="O79" s="192">
        <f t="shared" si="77"/>
        <v>37231.813857533642</v>
      </c>
      <c r="P79" s="192">
        <f t="shared" si="77"/>
        <v>34209.914524993299</v>
      </c>
      <c r="Q79" s="192">
        <f t="shared" si="77"/>
        <v>33728.95636238742</v>
      </c>
      <c r="R79" s="192">
        <f t="shared" ref="R79:V79" si="78">SUM(R80:R83)</f>
        <v>35942.384007091445</v>
      </c>
      <c r="S79" s="192">
        <f t="shared" si="78"/>
        <v>36238.12813279176</v>
      </c>
      <c r="T79" s="192">
        <f t="shared" si="78"/>
        <v>34583.228627932549</v>
      </c>
      <c r="U79" s="192">
        <f t="shared" si="78"/>
        <v>30105.020827204822</v>
      </c>
      <c r="V79" s="192">
        <f t="shared" si="78"/>
        <v>31331.054531133381</v>
      </c>
      <c r="W79" s="192">
        <f t="shared" ref="W79:Y79" si="79">SUM(W80:W83)</f>
        <v>31699.265086246123</v>
      </c>
      <c r="X79" s="192">
        <f t="shared" si="79"/>
        <v>28204.666076672031</v>
      </c>
      <c r="Y79" s="192">
        <f t="shared" si="79"/>
        <v>27688.013929634428</v>
      </c>
      <c r="DA79" s="213" t="s">
        <v>265</v>
      </c>
    </row>
    <row r="80" spans="1:105" ht="12" customHeight="1" x14ac:dyDescent="0.25">
      <c r="A80" s="97" t="s">
        <v>57</v>
      </c>
      <c r="B80" s="74">
        <v>23099.418431251914</v>
      </c>
      <c r="C80" s="74">
        <v>25613.830880619818</v>
      </c>
      <c r="D80" s="74">
        <v>27095.14707082773</v>
      </c>
      <c r="E80" s="74">
        <v>26537.321813089027</v>
      </c>
      <c r="F80" s="74">
        <v>27216.702279957899</v>
      </c>
      <c r="G80" s="74">
        <v>29841.254078212973</v>
      </c>
      <c r="H80" s="74">
        <v>33106.334847289356</v>
      </c>
      <c r="I80" s="74">
        <v>29825.37966715774</v>
      </c>
      <c r="J80" s="74">
        <v>31091.796793605517</v>
      </c>
      <c r="K80" s="74">
        <v>31734.726078764474</v>
      </c>
      <c r="L80" s="74">
        <v>36249.457881391805</v>
      </c>
      <c r="M80" s="74">
        <v>31329.235167966272</v>
      </c>
      <c r="N80" s="74">
        <v>33002.226494580987</v>
      </c>
      <c r="O80" s="74">
        <v>32035.392537336538</v>
      </c>
      <c r="P80" s="74">
        <v>29015.702659744482</v>
      </c>
      <c r="Q80" s="74">
        <v>28568.672548771006</v>
      </c>
      <c r="R80" s="74">
        <v>30712.141728049966</v>
      </c>
      <c r="S80" s="74">
        <v>30928.106654960768</v>
      </c>
      <c r="T80" s="74">
        <v>29466.020146289629</v>
      </c>
      <c r="U80" s="74">
        <v>25299.155994082976</v>
      </c>
      <c r="V80" s="74">
        <v>26468.111466569873</v>
      </c>
      <c r="W80" s="74">
        <v>26817.391265005277</v>
      </c>
      <c r="X80" s="74">
        <v>23909.664039993702</v>
      </c>
      <c r="Y80" s="74">
        <v>23886.424462584968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2225.0620543307673</v>
      </c>
      <c r="C82" s="74">
        <v>2227.7212163972686</v>
      </c>
      <c r="D82" s="74">
        <v>2448.7979969941434</v>
      </c>
      <c r="E82" s="74">
        <v>2599.0860105507363</v>
      </c>
      <c r="F82" s="74">
        <v>2751.6106542157886</v>
      </c>
      <c r="G82" s="74">
        <v>2878.9991016793165</v>
      </c>
      <c r="H82" s="74">
        <v>3084.1419206534274</v>
      </c>
      <c r="I82" s="74">
        <v>2974.3961926124493</v>
      </c>
      <c r="J82" s="74">
        <v>3118.8291927449845</v>
      </c>
      <c r="K82" s="74">
        <v>3183.0061595192078</v>
      </c>
      <c r="L82" s="74">
        <v>3203.7466814768595</v>
      </c>
      <c r="M82" s="74">
        <v>3149.8377878310307</v>
      </c>
      <c r="N82" s="74">
        <v>3219.0555200555859</v>
      </c>
      <c r="O82" s="74">
        <v>3209.2818194553729</v>
      </c>
      <c r="P82" s="74">
        <v>3220.9552888950211</v>
      </c>
      <c r="Q82" s="74">
        <v>3185.1011541156731</v>
      </c>
      <c r="R82" s="74">
        <v>3215.5576727956841</v>
      </c>
      <c r="S82" s="74">
        <v>3245.8487910010303</v>
      </c>
      <c r="T82" s="74">
        <v>3067.3808711508577</v>
      </c>
      <c r="U82" s="74">
        <v>2669.7475445292407</v>
      </c>
      <c r="V82" s="74">
        <v>2776.8562692632513</v>
      </c>
      <c r="W82" s="74">
        <v>2816.4280453009173</v>
      </c>
      <c r="X82" s="74">
        <v>2456.1788921260718</v>
      </c>
      <c r="Y82" s="74">
        <v>2108.8494694958604</v>
      </c>
      <c r="DA82" s="90" t="s">
        <v>268</v>
      </c>
    </row>
    <row r="83" spans="1:105" ht="12" customHeight="1" x14ac:dyDescent="0.25">
      <c r="A83" s="107" t="s">
        <v>54</v>
      </c>
      <c r="B83" s="193">
        <v>1574.8582086746112</v>
      </c>
      <c r="C83" s="193">
        <v>1578.3026933875774</v>
      </c>
      <c r="D83" s="193">
        <v>1674.4993531627736</v>
      </c>
      <c r="E83" s="193">
        <v>2131.5811513481349</v>
      </c>
      <c r="F83" s="193">
        <v>2058.5216488826013</v>
      </c>
      <c r="G83" s="193">
        <v>2000.9242418393128</v>
      </c>
      <c r="H83" s="193">
        <v>2043.4094493087644</v>
      </c>
      <c r="I83" s="193">
        <v>2093.4789507920623</v>
      </c>
      <c r="J83" s="193">
        <v>2153.0464077857291</v>
      </c>
      <c r="K83" s="193">
        <v>2187.0897454497249</v>
      </c>
      <c r="L83" s="193">
        <v>2178.3323199264637</v>
      </c>
      <c r="M83" s="193">
        <v>2049.3152343870947</v>
      </c>
      <c r="N83" s="193">
        <v>2058.356432074082</v>
      </c>
      <c r="O83" s="193">
        <v>1987.1395007417329</v>
      </c>
      <c r="P83" s="193">
        <v>1973.2565763537934</v>
      </c>
      <c r="Q83" s="193">
        <v>1975.182659500744</v>
      </c>
      <c r="R83" s="193">
        <v>2014.6846062457919</v>
      </c>
      <c r="S83" s="193">
        <v>2064.1726868299584</v>
      </c>
      <c r="T83" s="193">
        <v>2049.8276104920647</v>
      </c>
      <c r="U83" s="193">
        <v>2136.1172885926076</v>
      </c>
      <c r="V83" s="193">
        <v>2086.0867953002548</v>
      </c>
      <c r="W83" s="193">
        <v>2065.4457759399315</v>
      </c>
      <c r="X83" s="193">
        <v>1838.8231445522595</v>
      </c>
      <c r="Y83" s="193">
        <v>1692.7399975535986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0.8587355508551362</v>
      </c>
      <c r="C88" s="196">
        <f t="shared" si="86"/>
        <v>0.8706307717390166</v>
      </c>
      <c r="D88" s="196">
        <f t="shared" si="86"/>
        <v>0.86792111437220465</v>
      </c>
      <c r="E88" s="196">
        <f t="shared" si="86"/>
        <v>0.8487057429346333</v>
      </c>
      <c r="F88" s="196">
        <f t="shared" si="86"/>
        <v>0.84980931254307679</v>
      </c>
      <c r="G88" s="196">
        <f t="shared" si="86"/>
        <v>0.8594539786411638</v>
      </c>
      <c r="H88" s="196">
        <f t="shared" si="86"/>
        <v>0.86588987211954982</v>
      </c>
      <c r="I88" s="196">
        <f t="shared" si="86"/>
        <v>0.85476060714546875</v>
      </c>
      <c r="J88" s="196">
        <f t="shared" si="86"/>
        <v>0.85502356463367468</v>
      </c>
      <c r="K88" s="196">
        <f t="shared" si="86"/>
        <v>0.85527229028822294</v>
      </c>
      <c r="L88" s="196">
        <f t="shared" si="86"/>
        <v>0.87072110701664851</v>
      </c>
      <c r="M88" s="196">
        <f t="shared" si="86"/>
        <v>0.85766815127049045</v>
      </c>
      <c r="N88" s="196">
        <f t="shared" si="86"/>
        <v>0.86213527174567262</v>
      </c>
      <c r="O88" s="196">
        <f t="shared" si="86"/>
        <v>0.86043061613702077</v>
      </c>
      <c r="P88" s="196">
        <f t="shared" si="86"/>
        <v>0.84816647637473641</v>
      </c>
      <c r="Q88" s="196">
        <f t="shared" si="86"/>
        <v>0.84700730855192241</v>
      </c>
      <c r="R88" s="196">
        <f t="shared" ref="R88:V88" si="87">IF(R80=0,0,R80/R$78)</f>
        <v>0.85448259976273278</v>
      </c>
      <c r="S88" s="196">
        <f t="shared" si="87"/>
        <v>0.85346865990503595</v>
      </c>
      <c r="T88" s="196">
        <f t="shared" si="87"/>
        <v>0.85203207784047674</v>
      </c>
      <c r="U88" s="196">
        <f t="shared" si="87"/>
        <v>0.84036334468239393</v>
      </c>
      <c r="V88" s="196">
        <f t="shared" si="87"/>
        <v>0.84478840124161014</v>
      </c>
      <c r="W88" s="196">
        <f t="shared" ref="W88:Y88" si="88">IF(W80=0,0,W80/W$78)</f>
        <v>0.84599410087399707</v>
      </c>
      <c r="X88" s="196">
        <f t="shared" si="88"/>
        <v>0.84772016002590767</v>
      </c>
      <c r="Y88" s="196">
        <f t="shared" si="88"/>
        <v>0.8626990915018059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8.2718095029071972E-2</v>
      </c>
      <c r="C90" s="197">
        <f t="shared" si="92"/>
        <v>7.5721693130988657E-2</v>
      </c>
      <c r="D90" s="197">
        <f t="shared" si="92"/>
        <v>7.8440743682542113E-2</v>
      </c>
      <c r="E90" s="197">
        <f t="shared" si="92"/>
        <v>8.3122902871361981E-2</v>
      </c>
      <c r="F90" s="197">
        <f t="shared" si="92"/>
        <v>8.591578562283271E-2</v>
      </c>
      <c r="G90" s="197">
        <f t="shared" si="92"/>
        <v>8.291766914210065E-2</v>
      </c>
      <c r="H90" s="197">
        <f t="shared" si="92"/>
        <v>8.0665143562148003E-2</v>
      </c>
      <c r="I90" s="197">
        <f t="shared" si="92"/>
        <v>8.5242726961432494E-2</v>
      </c>
      <c r="J90" s="197">
        <f t="shared" si="92"/>
        <v>8.5767717818509059E-2</v>
      </c>
      <c r="K90" s="197">
        <f t="shared" si="92"/>
        <v>8.5784164681200314E-2</v>
      </c>
      <c r="L90" s="197">
        <f t="shared" si="92"/>
        <v>7.6954802089010968E-2</v>
      </c>
      <c r="M90" s="197">
        <f t="shared" si="92"/>
        <v>8.6229859676026671E-2</v>
      </c>
      <c r="N90" s="197">
        <f t="shared" si="92"/>
        <v>8.4093153715045013E-2</v>
      </c>
      <c r="O90" s="197">
        <f t="shared" si="92"/>
        <v>8.6197299753796267E-2</v>
      </c>
      <c r="P90" s="197">
        <f t="shared" si="92"/>
        <v>9.4152684495655045E-2</v>
      </c>
      <c r="Q90" s="197">
        <f t="shared" si="92"/>
        <v>9.4432247469936947E-2</v>
      </c>
      <c r="R90" s="197">
        <f t="shared" ref="R90:V90" si="93">IF(R82=0,0,R82/R$78)</f>
        <v>8.9464228977166715E-2</v>
      </c>
      <c r="S90" s="197">
        <f t="shared" si="93"/>
        <v>8.9569990456098439E-2</v>
      </c>
      <c r="T90" s="197">
        <f t="shared" si="93"/>
        <v>8.8695619028275538E-2</v>
      </c>
      <c r="U90" s="197">
        <f t="shared" si="93"/>
        <v>8.8681139264208245E-2</v>
      </c>
      <c r="V90" s="197">
        <f t="shared" si="93"/>
        <v>8.8629518246949354E-2</v>
      </c>
      <c r="W90" s="197">
        <f t="shared" ref="W90:Y90" si="94">IF(W82=0,0,W82/W$78)</f>
        <v>8.8848370384552761E-2</v>
      </c>
      <c r="X90" s="197">
        <f t="shared" si="94"/>
        <v>8.7084133010089701E-2</v>
      </c>
      <c r="Y90" s="197">
        <f t="shared" si="94"/>
        <v>7.6164707040932353E-2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5.854635411579192E-2</v>
      </c>
      <c r="C91" s="198">
        <f t="shared" si="95"/>
        <v>5.3647535129994713E-2</v>
      </c>
      <c r="D91" s="198">
        <f t="shared" si="95"/>
        <v>5.3638141945253237E-2</v>
      </c>
      <c r="E91" s="198">
        <f t="shared" si="95"/>
        <v>6.8171354194004732E-2</v>
      </c>
      <c r="F91" s="198">
        <f t="shared" si="95"/>
        <v>6.4274901834090611E-2</v>
      </c>
      <c r="G91" s="198">
        <f t="shared" si="95"/>
        <v>5.7628352216735491E-2</v>
      </c>
      <c r="H91" s="198">
        <f t="shared" si="95"/>
        <v>5.344498431830233E-2</v>
      </c>
      <c r="I91" s="198">
        <f t="shared" si="95"/>
        <v>5.999666589309869E-2</v>
      </c>
      <c r="J91" s="198">
        <f t="shared" si="95"/>
        <v>5.9208717547816071E-2</v>
      </c>
      <c r="K91" s="198">
        <f t="shared" si="95"/>
        <v>5.894354503057677E-2</v>
      </c>
      <c r="L91" s="198">
        <f t="shared" si="95"/>
        <v>5.2324090894340564E-2</v>
      </c>
      <c r="M91" s="198">
        <f t="shared" si="95"/>
        <v>5.6101989053482779E-2</v>
      </c>
      <c r="N91" s="198">
        <f t="shared" si="95"/>
        <v>5.3771574539282392E-2</v>
      </c>
      <c r="O91" s="198">
        <f t="shared" si="95"/>
        <v>5.3372084109183059E-2</v>
      </c>
      <c r="P91" s="198">
        <f t="shared" si="95"/>
        <v>5.7680839129608433E-2</v>
      </c>
      <c r="Q91" s="198">
        <f t="shared" si="95"/>
        <v>5.8560443978140794E-2</v>
      </c>
      <c r="R91" s="198">
        <f t="shared" ref="R91:V91" si="96">IF(R83=0,0,R83/R$78)</f>
        <v>5.605317126010044E-2</v>
      </c>
      <c r="S91" s="198">
        <f t="shared" si="96"/>
        <v>5.6961349638865462E-2</v>
      </c>
      <c r="T91" s="198">
        <f t="shared" si="96"/>
        <v>5.9272303131247789E-2</v>
      </c>
      <c r="U91" s="198">
        <f t="shared" si="96"/>
        <v>7.0955516053397824E-2</v>
      </c>
      <c r="V91" s="198">
        <f t="shared" si="96"/>
        <v>6.6582080511440475E-2</v>
      </c>
      <c r="W91" s="198">
        <f t="shared" ref="W91:Y91" si="97">IF(W83=0,0,W83/W$78)</f>
        <v>6.5157528741450227E-2</v>
      </c>
      <c r="X91" s="198">
        <f t="shared" si="97"/>
        <v>6.5195706964002773E-2</v>
      </c>
      <c r="Y91" s="198">
        <f t="shared" si="97"/>
        <v>6.1136201457261702E-2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15079.313201069439</v>
      </c>
      <c r="C96" s="203">
        <f t="shared" si="101"/>
        <v>16386.52481818002</v>
      </c>
      <c r="D96" s="203">
        <f t="shared" si="101"/>
        <v>16186.036220479475</v>
      </c>
      <c r="E96" s="203">
        <f t="shared" si="101"/>
        <v>16181.093270818699</v>
      </c>
      <c r="F96" s="203">
        <f t="shared" si="101"/>
        <v>16120.404518316049</v>
      </c>
      <c r="G96" s="203">
        <f t="shared" si="101"/>
        <v>16566.551884950208</v>
      </c>
      <c r="H96" s="203">
        <f t="shared" si="101"/>
        <v>17431.572103651932</v>
      </c>
      <c r="I96" s="203">
        <f t="shared" si="101"/>
        <v>16541.051154859684</v>
      </c>
      <c r="J96" s="203">
        <f t="shared" si="101"/>
        <v>16791.408217855525</v>
      </c>
      <c r="K96" s="203">
        <f t="shared" si="101"/>
        <v>17094.749473387823</v>
      </c>
      <c r="L96" s="203">
        <f t="shared" si="101"/>
        <v>18810.756520297065</v>
      </c>
      <c r="M96" s="203">
        <f t="shared" si="101"/>
        <v>17192.026943214969</v>
      </c>
      <c r="N96" s="203">
        <f t="shared" si="101"/>
        <v>17633.187643712088</v>
      </c>
      <c r="O96" s="203">
        <f t="shared" si="101"/>
        <v>17358.751681679918</v>
      </c>
      <c r="P96" s="203">
        <f t="shared" si="101"/>
        <v>16070.362516286867</v>
      </c>
      <c r="Q96" s="203">
        <f t="shared" si="101"/>
        <v>16020.208513226744</v>
      </c>
      <c r="R96" s="203">
        <f t="shared" si="101"/>
        <v>16813.591428857399</v>
      </c>
      <c r="S96" s="203">
        <f t="shared" si="101"/>
        <v>16915.494177873239</v>
      </c>
      <c r="T96" s="203">
        <f t="shared" si="101"/>
        <v>18954.374452118853</v>
      </c>
      <c r="U96" s="203">
        <f t="shared" si="101"/>
        <v>17520.922855570603</v>
      </c>
      <c r="V96" s="203">
        <f t="shared" si="101"/>
        <v>17500.604414567693</v>
      </c>
      <c r="W96" s="203">
        <f t="shared" si="101"/>
        <v>18897.704714760504</v>
      </c>
      <c r="X96" s="203">
        <f t="shared" ref="X96:Y96" si="102">X44*11630*1000/X$6</f>
        <v>17193.812822914231</v>
      </c>
      <c r="Y96" s="203">
        <f t="shared" si="102"/>
        <v>16001.021205534686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13656.089378922001</v>
      </c>
      <c r="C97" s="192">
        <f t="shared" si="103"/>
        <v>14946.405030469903</v>
      </c>
      <c r="D97" s="192">
        <f t="shared" si="103"/>
        <v>14727.073764845594</v>
      </c>
      <c r="E97" s="192">
        <f t="shared" si="103"/>
        <v>14704.739746123403</v>
      </c>
      <c r="F97" s="192">
        <f t="shared" si="103"/>
        <v>14620.822645311828</v>
      </c>
      <c r="G97" s="192">
        <f t="shared" si="103"/>
        <v>15037.383552202315</v>
      </c>
      <c r="H97" s="192">
        <f t="shared" si="103"/>
        <v>15874.361624903309</v>
      </c>
      <c r="I97" s="192">
        <f t="shared" si="103"/>
        <v>14954.283071709904</v>
      </c>
      <c r="J97" s="192">
        <f t="shared" si="103"/>
        <v>15186.607443334098</v>
      </c>
      <c r="K97" s="192">
        <f t="shared" si="103"/>
        <v>15475.588631764804</v>
      </c>
      <c r="L97" s="192">
        <f t="shared" si="103"/>
        <v>17181.590626787842</v>
      </c>
      <c r="M97" s="192">
        <f t="shared" si="103"/>
        <v>15574.355354150162</v>
      </c>
      <c r="N97" s="192">
        <f t="shared" si="103"/>
        <v>16032.157905686476</v>
      </c>
      <c r="O97" s="192">
        <f t="shared" si="103"/>
        <v>15768.268782205687</v>
      </c>
      <c r="P97" s="192">
        <f t="shared" si="103"/>
        <v>14485.628143024043</v>
      </c>
      <c r="Q97" s="192">
        <f t="shared" si="103"/>
        <v>14429.499112622887</v>
      </c>
      <c r="R97" s="192">
        <f t="shared" si="103"/>
        <v>15174.171424755557</v>
      </c>
      <c r="S97" s="192">
        <f t="shared" si="103"/>
        <v>15262.598232534456</v>
      </c>
      <c r="T97" s="192">
        <f t="shared" si="103"/>
        <v>17300.353770774283</v>
      </c>
      <c r="U97" s="192">
        <f t="shared" si="103"/>
        <v>15867.428071293058</v>
      </c>
      <c r="V97" s="192">
        <f t="shared" si="103"/>
        <v>15817.745233045029</v>
      </c>
      <c r="W97" s="192">
        <f t="shared" si="103"/>
        <v>17131.950381537394</v>
      </c>
      <c r="X97" s="192">
        <f t="shared" ref="X97:Y97" si="104">X45*11630*1000/X$6</f>
        <v>15360.951506747315</v>
      </c>
      <c r="Y97" s="192">
        <f t="shared" si="104"/>
        <v>14163.726681731208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11882.097089720068</v>
      </c>
      <c r="C98" s="74">
        <f t="shared" si="105"/>
        <v>13183.181598115976</v>
      </c>
      <c r="D98" s="74">
        <f t="shared" si="105"/>
        <v>12924.110719296588</v>
      </c>
      <c r="E98" s="74">
        <f t="shared" si="105"/>
        <v>12454.568231114257</v>
      </c>
      <c r="F98" s="74">
        <f t="shared" si="105"/>
        <v>12359.199391643851</v>
      </c>
      <c r="G98" s="74">
        <f t="shared" si="105"/>
        <v>12882.619815296874</v>
      </c>
      <c r="H98" s="74">
        <f t="shared" si="105"/>
        <v>13624.495211778392</v>
      </c>
      <c r="I98" s="74">
        <f t="shared" si="105"/>
        <v>12716.760370219041</v>
      </c>
      <c r="J98" s="74">
        <f t="shared" si="105"/>
        <v>12879.918566843815</v>
      </c>
      <c r="K98" s="74">
        <f t="shared" si="105"/>
        <v>13110.031027076166</v>
      </c>
      <c r="L98" s="74">
        <f t="shared" si="105"/>
        <v>14769.810465668046</v>
      </c>
      <c r="M98" s="74">
        <f t="shared" si="105"/>
        <v>13193.310495284131</v>
      </c>
      <c r="N98" s="74">
        <f t="shared" si="105"/>
        <v>13652.301972981784</v>
      </c>
      <c r="O98" s="74">
        <f t="shared" si="105"/>
        <v>13376.460739097975</v>
      </c>
      <c r="P98" s="74">
        <f t="shared" si="105"/>
        <v>12111.680557802663</v>
      </c>
      <c r="Q98" s="74">
        <f t="shared" si="105"/>
        <v>12049.386987182303</v>
      </c>
      <c r="R98" s="74">
        <f t="shared" si="105"/>
        <v>12781.117696897385</v>
      </c>
      <c r="S98" s="74">
        <f t="shared" si="105"/>
        <v>12851.405809526981</v>
      </c>
      <c r="T98" s="74">
        <f t="shared" si="105"/>
        <v>14720.922397714721</v>
      </c>
      <c r="U98" s="74">
        <f t="shared" si="105"/>
        <v>13375.769165996331</v>
      </c>
      <c r="V98" s="74">
        <f t="shared" si="105"/>
        <v>13360.509605196465</v>
      </c>
      <c r="W98" s="74">
        <f t="shared" si="105"/>
        <v>14536.273090767487</v>
      </c>
      <c r="X98" s="74">
        <f t="shared" ref="X98:Y98" si="106">X46*11630*1000/X$6</f>
        <v>13185.797897372195</v>
      </c>
      <c r="Y98" s="74">
        <f t="shared" si="106"/>
        <v>12413.455551321684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6.9877118502213786E-2</v>
      </c>
      <c r="C99" s="74">
        <f t="shared" si="107"/>
        <v>7.4555345535370549E-2</v>
      </c>
      <c r="D99" s="74">
        <f t="shared" si="107"/>
        <v>8.6480070731454486E-2</v>
      </c>
      <c r="E99" s="74">
        <f t="shared" si="107"/>
        <v>9.6004143633190459E-2</v>
      </c>
      <c r="F99" s="74">
        <f t="shared" si="107"/>
        <v>0.12225878312803468</v>
      </c>
      <c r="G99" s="74">
        <f t="shared" si="107"/>
        <v>0.14156636751594087</v>
      </c>
      <c r="H99" s="74">
        <f t="shared" si="107"/>
        <v>0.21251467119667139</v>
      </c>
      <c r="I99" s="74">
        <f t="shared" si="107"/>
        <v>0.27622401810675873</v>
      </c>
      <c r="J99" s="74">
        <f t="shared" si="107"/>
        <v>0.35789762559524946</v>
      </c>
      <c r="K99" s="74">
        <f t="shared" si="107"/>
        <v>0.46916332141735478</v>
      </c>
      <c r="L99" s="74">
        <f t="shared" si="107"/>
        <v>0.9137692480710865</v>
      </c>
      <c r="M99" s="74">
        <f t="shared" si="107"/>
        <v>0.63974655211825382</v>
      </c>
      <c r="N99" s="74">
        <f t="shared" si="107"/>
        <v>0.95489357646963713</v>
      </c>
      <c r="O99" s="74">
        <f t="shared" si="107"/>
        <v>1.1512800975414674</v>
      </c>
      <c r="P99" s="74">
        <f t="shared" si="107"/>
        <v>1.4360695541869897</v>
      </c>
      <c r="Q99" s="74">
        <f t="shared" si="107"/>
        <v>3.3077124296896798</v>
      </c>
      <c r="R99" s="74">
        <f t="shared" si="107"/>
        <v>2.3969094729126303</v>
      </c>
      <c r="S99" s="74">
        <f t="shared" si="107"/>
        <v>2.892764365650375</v>
      </c>
      <c r="T99" s="74">
        <f t="shared" si="107"/>
        <v>3.8029068496777421</v>
      </c>
      <c r="U99" s="74">
        <f t="shared" si="107"/>
        <v>5.8189796737812545</v>
      </c>
      <c r="V99" s="74">
        <f t="shared" si="107"/>
        <v>3.7859132688274957</v>
      </c>
      <c r="W99" s="74">
        <f t="shared" si="107"/>
        <v>4.9006860338622502</v>
      </c>
      <c r="X99" s="74">
        <f t="shared" ref="X99:Y99" si="108">X47*11630*1000/X$6</f>
        <v>4.3926451808331839</v>
      </c>
      <c r="Y99" s="74">
        <f t="shared" si="108"/>
        <v>4.2045059925163999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1167.8162527762988</v>
      </c>
      <c r="C100" s="74">
        <f t="shared" si="109"/>
        <v>1164.2719640247742</v>
      </c>
      <c r="D100" s="74">
        <f t="shared" si="109"/>
        <v>1179.5360139279751</v>
      </c>
      <c r="E100" s="74">
        <f t="shared" si="109"/>
        <v>1329.6111728704102</v>
      </c>
      <c r="F100" s="74">
        <f t="shared" si="109"/>
        <v>1364.4348951100214</v>
      </c>
      <c r="G100" s="74">
        <f t="shared" si="109"/>
        <v>1327.7932114970536</v>
      </c>
      <c r="H100" s="74">
        <f t="shared" si="109"/>
        <v>1376.9860918049421</v>
      </c>
      <c r="I100" s="74">
        <f t="shared" si="109"/>
        <v>1364.5838266172975</v>
      </c>
      <c r="J100" s="74">
        <f t="shared" si="109"/>
        <v>1401.2299989940182</v>
      </c>
      <c r="K100" s="74">
        <f t="shared" si="109"/>
        <v>1439.8113227477165</v>
      </c>
      <c r="L100" s="74">
        <f t="shared" si="109"/>
        <v>1454.2680627803911</v>
      </c>
      <c r="M100" s="74">
        <f t="shared" si="109"/>
        <v>1473.0700209309239</v>
      </c>
      <c r="N100" s="74">
        <f t="shared" si="109"/>
        <v>1479.2324196802003</v>
      </c>
      <c r="O100" s="74">
        <f t="shared" si="109"/>
        <v>1505.7494687491537</v>
      </c>
      <c r="P100" s="74">
        <f t="shared" si="109"/>
        <v>1513.7380838319316</v>
      </c>
      <c r="Q100" s="74">
        <f t="shared" si="109"/>
        <v>1521.7450274118846</v>
      </c>
      <c r="R100" s="74">
        <f t="shared" si="109"/>
        <v>1520.70845716023</v>
      </c>
      <c r="S100" s="74">
        <f t="shared" si="109"/>
        <v>1528.0832896714423</v>
      </c>
      <c r="T100" s="74">
        <f t="shared" si="109"/>
        <v>1661.8394038082795</v>
      </c>
      <c r="U100" s="74">
        <f t="shared" si="109"/>
        <v>1552.7572784267538</v>
      </c>
      <c r="V100" s="74">
        <f t="shared" si="109"/>
        <v>1550.8387785819943</v>
      </c>
      <c r="W100" s="74">
        <f t="shared" si="109"/>
        <v>1670.7388023334586</v>
      </c>
      <c r="X100" s="74">
        <f t="shared" ref="X100:Y100" si="110">X48*11630*1000/X$6</f>
        <v>1440.3665240231239</v>
      </c>
      <c r="Y100" s="74">
        <f t="shared" si="110"/>
        <v>1131.2170851764222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606.10615930713118</v>
      </c>
      <c r="C101" s="193">
        <f t="shared" si="111"/>
        <v>598.87691298361938</v>
      </c>
      <c r="D101" s="193">
        <f t="shared" si="111"/>
        <v>623.34055155029841</v>
      </c>
      <c r="E101" s="193">
        <f t="shared" si="111"/>
        <v>920.46433799510214</v>
      </c>
      <c r="F101" s="193">
        <f t="shared" si="111"/>
        <v>897.06609977482776</v>
      </c>
      <c r="G101" s="193">
        <f t="shared" si="111"/>
        <v>826.8289590408715</v>
      </c>
      <c r="H101" s="193">
        <f t="shared" si="111"/>
        <v>872.66780664877672</v>
      </c>
      <c r="I101" s="193">
        <f t="shared" si="111"/>
        <v>872.66265085545558</v>
      </c>
      <c r="J101" s="193">
        <f t="shared" si="111"/>
        <v>905.10097987066513</v>
      </c>
      <c r="K101" s="193">
        <f t="shared" si="111"/>
        <v>925.27711861950297</v>
      </c>
      <c r="L101" s="193">
        <f t="shared" si="111"/>
        <v>956.59832909133263</v>
      </c>
      <c r="M101" s="193">
        <f t="shared" si="111"/>
        <v>907.3350913829878</v>
      </c>
      <c r="N101" s="193">
        <f t="shared" si="111"/>
        <v>899.66861944802258</v>
      </c>
      <c r="O101" s="193">
        <f t="shared" si="111"/>
        <v>884.90729426101893</v>
      </c>
      <c r="P101" s="193">
        <f t="shared" si="111"/>
        <v>858.77343183526193</v>
      </c>
      <c r="Q101" s="193">
        <f t="shared" si="111"/>
        <v>855.05938559901085</v>
      </c>
      <c r="R101" s="193">
        <f t="shared" si="111"/>
        <v>869.94836122503068</v>
      </c>
      <c r="S101" s="193">
        <f t="shared" si="111"/>
        <v>880.21636897038286</v>
      </c>
      <c r="T101" s="193">
        <f t="shared" si="111"/>
        <v>913.78906240160597</v>
      </c>
      <c r="U101" s="193">
        <f t="shared" si="111"/>
        <v>933.08264719619092</v>
      </c>
      <c r="V101" s="193">
        <f t="shared" si="111"/>
        <v>902.6109359977437</v>
      </c>
      <c r="W101" s="193">
        <f t="shared" si="111"/>
        <v>920.03780240258834</v>
      </c>
      <c r="X101" s="193">
        <f t="shared" ref="X101:Y101" si="112">X49*11630*1000/X$6</f>
        <v>730.39444017116011</v>
      </c>
      <c r="Y101" s="193">
        <f t="shared" si="112"/>
        <v>614.84953924058323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1423.2238221474388</v>
      </c>
      <c r="C102" s="77">
        <f t="shared" si="113"/>
        <v>1440.1197877101124</v>
      </c>
      <c r="D102" s="77">
        <f t="shared" si="113"/>
        <v>1458.9624556338817</v>
      </c>
      <c r="E102" s="77">
        <f t="shared" si="113"/>
        <v>1476.3535246952943</v>
      </c>
      <c r="F102" s="77">
        <f t="shared" si="113"/>
        <v>1499.5818730042179</v>
      </c>
      <c r="G102" s="77">
        <f t="shared" si="113"/>
        <v>1529.1683327478925</v>
      </c>
      <c r="H102" s="77">
        <f t="shared" si="113"/>
        <v>1557.2104787486221</v>
      </c>
      <c r="I102" s="77">
        <f t="shared" si="113"/>
        <v>1586.7680831497803</v>
      </c>
      <c r="J102" s="77">
        <f t="shared" si="113"/>
        <v>1604.8007745214261</v>
      </c>
      <c r="K102" s="77">
        <f t="shared" si="113"/>
        <v>1619.1608416230169</v>
      </c>
      <c r="L102" s="77">
        <f t="shared" si="113"/>
        <v>1629.1658935092262</v>
      </c>
      <c r="M102" s="77">
        <f t="shared" si="113"/>
        <v>1617.6715890648054</v>
      </c>
      <c r="N102" s="77">
        <f t="shared" si="113"/>
        <v>1601.0297380256116</v>
      </c>
      <c r="O102" s="77">
        <f t="shared" si="113"/>
        <v>1590.4828994742288</v>
      </c>
      <c r="P102" s="77">
        <f t="shared" si="113"/>
        <v>1584.7343732628221</v>
      </c>
      <c r="Q102" s="77">
        <f t="shared" si="113"/>
        <v>1590.709400603859</v>
      </c>
      <c r="R102" s="77">
        <f t="shared" si="113"/>
        <v>1639.4200041018453</v>
      </c>
      <c r="S102" s="77">
        <f t="shared" si="113"/>
        <v>1652.8959453387822</v>
      </c>
      <c r="T102" s="77">
        <f t="shared" si="113"/>
        <v>1654.0206813445668</v>
      </c>
      <c r="U102" s="77">
        <f t="shared" si="113"/>
        <v>1653.4947842775468</v>
      </c>
      <c r="V102" s="77">
        <f t="shared" si="113"/>
        <v>1682.8591815226623</v>
      </c>
      <c r="W102" s="77">
        <f t="shared" si="113"/>
        <v>1765.7543332231091</v>
      </c>
      <c r="X102" s="77">
        <f t="shared" ref="X102:Y102" si="114">X50*11630*1000/X$6</f>
        <v>1832.8613161669157</v>
      </c>
      <c r="Y102" s="77">
        <f t="shared" si="114"/>
        <v>1837.2945238034777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8118.0555396788059</v>
      </c>
      <c r="C104" s="153">
        <f t="shared" si="115"/>
        <v>8955.5782918848599</v>
      </c>
      <c r="D104" s="153">
        <f t="shared" si="115"/>
        <v>8824.2139375913539</v>
      </c>
      <c r="E104" s="153">
        <f t="shared" si="115"/>
        <v>8883.0369787613963</v>
      </c>
      <c r="F104" s="153">
        <f t="shared" si="115"/>
        <v>8884.4888864154291</v>
      </c>
      <c r="G104" s="153">
        <f t="shared" si="115"/>
        <v>9192.8127493948559</v>
      </c>
      <c r="H104" s="153">
        <f t="shared" si="115"/>
        <v>9765.6466072900403</v>
      </c>
      <c r="I104" s="153">
        <f t="shared" si="115"/>
        <v>9293.3906942839203</v>
      </c>
      <c r="J104" s="153">
        <f t="shared" si="115"/>
        <v>9540.5328827873727</v>
      </c>
      <c r="K104" s="153">
        <f t="shared" si="115"/>
        <v>9844.6389776297783</v>
      </c>
      <c r="L104" s="153">
        <f t="shared" si="115"/>
        <v>11076.682681832071</v>
      </c>
      <c r="M104" s="153">
        <f t="shared" si="115"/>
        <v>10165.838929461175</v>
      </c>
      <c r="N104" s="153">
        <f t="shared" si="115"/>
        <v>10630.726775743313</v>
      </c>
      <c r="O104" s="153">
        <f t="shared" si="115"/>
        <v>10619.78578714582</v>
      </c>
      <c r="P104" s="153">
        <f t="shared" si="115"/>
        <v>9833.4810795692538</v>
      </c>
      <c r="Q104" s="153">
        <f t="shared" si="115"/>
        <v>9883.3532875457659</v>
      </c>
      <c r="R104" s="153">
        <f t="shared" ref="R104:V104" si="116">SUM(R105:R108)</f>
        <v>10471.612195538579</v>
      </c>
      <c r="S104" s="153">
        <f t="shared" si="116"/>
        <v>10676.253596440019</v>
      </c>
      <c r="T104" s="153">
        <f t="shared" si="116"/>
        <v>12214.054283358335</v>
      </c>
      <c r="U104" s="153">
        <f t="shared" si="116"/>
        <v>11419.841323784671</v>
      </c>
      <c r="V104" s="153">
        <f t="shared" si="116"/>
        <v>11569.542051257637</v>
      </c>
      <c r="W104" s="153">
        <f t="shared" ref="W104:Y104" si="117">SUM(W105:W108)</f>
        <v>12743.088451538588</v>
      </c>
      <c r="X104" s="153">
        <f t="shared" si="117"/>
        <v>11719.911517471928</v>
      </c>
      <c r="Y104" s="153">
        <f t="shared" si="117"/>
        <v>11043.055185959423</v>
      </c>
      <c r="DA104" s="217" t="s">
        <v>278</v>
      </c>
    </row>
    <row r="105" spans="1:105" ht="12" customHeight="1" x14ac:dyDescent="0.25">
      <c r="A105" s="97" t="s">
        <v>57</v>
      </c>
      <c r="B105" s="74">
        <v>7031.0839630577848</v>
      </c>
      <c r="C105" s="74">
        <v>7869.11712517264</v>
      </c>
      <c r="D105" s="74">
        <v>7715.2312213590913</v>
      </c>
      <c r="E105" s="74">
        <v>7475.2742290200558</v>
      </c>
      <c r="F105" s="74">
        <v>7462.2208854023938</v>
      </c>
      <c r="G105" s="74">
        <v>7836.2889560709937</v>
      </c>
      <c r="H105" s="74">
        <v>8338.802987486768</v>
      </c>
      <c r="I105" s="74">
        <v>7867.847195489263</v>
      </c>
      <c r="J105" s="74">
        <v>8059.9205011402937</v>
      </c>
      <c r="K105" s="74">
        <v>8311.2059228710696</v>
      </c>
      <c r="L105" s="74">
        <v>9493.9528323397608</v>
      </c>
      <c r="M105" s="74">
        <v>8588.7151828726164</v>
      </c>
      <c r="N105" s="74">
        <v>9036.6249340936738</v>
      </c>
      <c r="O105" s="74">
        <v>8997.3594846166452</v>
      </c>
      <c r="P105" s="74">
        <v>8213.8080520756284</v>
      </c>
      <c r="Q105" s="74">
        <v>8242.8227590669776</v>
      </c>
      <c r="R105" s="74">
        <v>8814.3196344042772</v>
      </c>
      <c r="S105" s="74">
        <v>8988.8249239176712</v>
      </c>
      <c r="T105" s="74">
        <v>10386.917460010814</v>
      </c>
      <c r="U105" s="74">
        <v>9627.7657995074096</v>
      </c>
      <c r="V105" s="74">
        <v>9783.103460695198</v>
      </c>
      <c r="W105" s="74">
        <v>10825.942820734072</v>
      </c>
      <c r="X105" s="74">
        <v>10097.369079188478</v>
      </c>
      <c r="Y105" s="74">
        <v>9730.9403473744642</v>
      </c>
      <c r="DA105" s="90" t="s">
        <v>279</v>
      </c>
    </row>
    <row r="106" spans="1:105" ht="12" customHeight="1" x14ac:dyDescent="0.25">
      <c r="A106" s="97" t="s">
        <v>56</v>
      </c>
      <c r="B106" s="74">
        <v>0.12471127140859307</v>
      </c>
      <c r="C106" s="74">
        <v>0.138100897425599</v>
      </c>
      <c r="D106" s="74">
        <v>0.16760710360285069</v>
      </c>
      <c r="E106" s="74">
        <v>0.19788996858164104</v>
      </c>
      <c r="F106" s="74">
        <v>0.27149779582451539</v>
      </c>
      <c r="G106" s="74">
        <v>0.33300074485808945</v>
      </c>
      <c r="H106" s="74">
        <v>0.53293015288501899</v>
      </c>
      <c r="I106" s="74">
        <v>0.73766636619049109</v>
      </c>
      <c r="J106" s="74">
        <v>0.99233165355995923</v>
      </c>
      <c r="K106" s="74">
        <v>1.3443823063878941</v>
      </c>
      <c r="L106" s="74">
        <v>2.6773626502535146</v>
      </c>
      <c r="M106" s="74">
        <v>1.9409001101020271</v>
      </c>
      <c r="N106" s="74">
        <v>2.9975870558853059</v>
      </c>
      <c r="O106" s="74">
        <v>3.768461491634111</v>
      </c>
      <c r="P106" s="74">
        <v>4.9646975576905197</v>
      </c>
      <c r="Q106" s="74">
        <v>11.998402884852007</v>
      </c>
      <c r="R106" s="74">
        <v>8.9711477366591978</v>
      </c>
      <c r="S106" s="74">
        <v>11.000833215436788</v>
      </c>
      <c r="T106" s="74">
        <v>14.617234533788524</v>
      </c>
      <c r="U106" s="74">
        <v>22.552476567428496</v>
      </c>
      <c r="V106" s="74">
        <v>14.763893440429397</v>
      </c>
      <c r="W106" s="74">
        <v>19.207661714516156</v>
      </c>
      <c r="X106" s="74">
        <v>17.312732483380966</v>
      </c>
      <c r="Y106" s="74">
        <v>16.662777337206457</v>
      </c>
      <c r="DA106" s="90" t="s">
        <v>280</v>
      </c>
    </row>
    <row r="107" spans="1:105" ht="12" customHeight="1" x14ac:dyDescent="0.25">
      <c r="A107" s="97" t="s">
        <v>55</v>
      </c>
      <c r="B107" s="74">
        <v>725.41024140588775</v>
      </c>
      <c r="C107" s="74">
        <v>729.09880417104739</v>
      </c>
      <c r="D107" s="74">
        <v>737.20162278180578</v>
      </c>
      <c r="E107" s="74">
        <v>838.36857035196022</v>
      </c>
      <c r="F107" s="74">
        <v>864.26856940423295</v>
      </c>
      <c r="G107" s="74">
        <v>845.34120273157919</v>
      </c>
      <c r="H107" s="74">
        <v>881.58438749937125</v>
      </c>
      <c r="I107" s="74">
        <v>882.98977506390122</v>
      </c>
      <c r="J107" s="74">
        <v>915.7520465633454</v>
      </c>
      <c r="K107" s="74">
        <v>954.46539792039368</v>
      </c>
      <c r="L107" s="74">
        <v>977.25625939504118</v>
      </c>
      <c r="M107" s="74">
        <v>1003.0423978303185</v>
      </c>
      <c r="N107" s="74">
        <v>1023.4811512969861</v>
      </c>
      <c r="O107" s="74">
        <v>1058.0816819572287</v>
      </c>
      <c r="P107" s="74">
        <v>1072.4337878933291</v>
      </c>
      <c r="Q107" s="74">
        <v>1088.5483618595588</v>
      </c>
      <c r="R107" s="74">
        <v>1098.0958488014855</v>
      </c>
      <c r="S107" s="74">
        <v>1118.4331819168112</v>
      </c>
      <c r="T107" s="74">
        <v>1234.6581830034163</v>
      </c>
      <c r="U107" s="74">
        <v>1176.9356994898535</v>
      </c>
      <c r="V107" s="74">
        <v>1193.5441160490882</v>
      </c>
      <c r="W107" s="74">
        <v>1307.5483755843427</v>
      </c>
      <c r="X107" s="74">
        <v>1145.9812769659154</v>
      </c>
      <c r="Y107" s="74">
        <v>913.51385736578538</v>
      </c>
      <c r="DA107" s="90" t="s">
        <v>281</v>
      </c>
    </row>
    <row r="108" spans="1:105" ht="12" customHeight="1" x14ac:dyDescent="0.25">
      <c r="A108" s="109" t="s">
        <v>54</v>
      </c>
      <c r="B108" s="77">
        <v>361.43662394372501</v>
      </c>
      <c r="C108" s="77">
        <v>357.22426164374667</v>
      </c>
      <c r="D108" s="77">
        <v>371.61348634685453</v>
      </c>
      <c r="E108" s="77">
        <v>569.19628942079976</v>
      </c>
      <c r="F108" s="77">
        <v>557.72793381297663</v>
      </c>
      <c r="G108" s="77">
        <v>510.84958984742519</v>
      </c>
      <c r="H108" s="77">
        <v>544.72630215101481</v>
      </c>
      <c r="I108" s="77">
        <v>541.81605736456618</v>
      </c>
      <c r="J108" s="77">
        <v>563.8680034301741</v>
      </c>
      <c r="K108" s="77">
        <v>577.62327453192631</v>
      </c>
      <c r="L108" s="77">
        <v>602.79622744701749</v>
      </c>
      <c r="M108" s="77">
        <v>572.14044864813843</v>
      </c>
      <c r="N108" s="77">
        <v>567.62310329676836</v>
      </c>
      <c r="O108" s="77">
        <v>560.5761590803121</v>
      </c>
      <c r="P108" s="77">
        <v>542.27454204260619</v>
      </c>
      <c r="Q108" s="77">
        <v>539.98376373437713</v>
      </c>
      <c r="R108" s="77">
        <v>550.22556459615635</v>
      </c>
      <c r="S108" s="77">
        <v>557.99465739009895</v>
      </c>
      <c r="T108" s="77">
        <v>577.86140581031646</v>
      </c>
      <c r="U108" s="77">
        <v>592.58734821997814</v>
      </c>
      <c r="V108" s="77">
        <v>578.13058107292034</v>
      </c>
      <c r="W108" s="77">
        <v>590.38959350565801</v>
      </c>
      <c r="X108" s="77">
        <v>459.24842883415397</v>
      </c>
      <c r="Y108" s="77">
        <v>381.93820388196787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2026.8347992022129</v>
      </c>
      <c r="C110" s="203">
        <f t="shared" si="118"/>
        <v>2203.436523406735</v>
      </c>
      <c r="D110" s="203">
        <f t="shared" si="118"/>
        <v>2324.1532216650348</v>
      </c>
      <c r="E110" s="203">
        <f t="shared" si="118"/>
        <v>2314.5408686702558</v>
      </c>
      <c r="F110" s="203">
        <f t="shared" si="118"/>
        <v>2357.3349091958239</v>
      </c>
      <c r="G110" s="203">
        <f t="shared" si="118"/>
        <v>2540.385225653597</v>
      </c>
      <c r="H110" s="203">
        <f t="shared" si="118"/>
        <v>2799.6259014751599</v>
      </c>
      <c r="I110" s="203">
        <f t="shared" si="118"/>
        <v>2562.6198658882818</v>
      </c>
      <c r="J110" s="203">
        <f t="shared" si="118"/>
        <v>2669.3912159424549</v>
      </c>
      <c r="K110" s="203">
        <f t="shared" si="118"/>
        <v>2732.0820784373377</v>
      </c>
      <c r="L110" s="203">
        <f t="shared" si="118"/>
        <v>3065.7419324400466</v>
      </c>
      <c r="M110" s="203">
        <f t="shared" si="118"/>
        <v>2689.0497687693837</v>
      </c>
      <c r="N110" s="203">
        <f t="shared" si="118"/>
        <v>2796.7700979719466</v>
      </c>
      <c r="O110" s="203">
        <f t="shared" si="118"/>
        <v>2722.2606061018396</v>
      </c>
      <c r="P110" s="203">
        <f t="shared" si="118"/>
        <v>2496.1508415094431</v>
      </c>
      <c r="Q110" s="203">
        <f t="shared" si="118"/>
        <v>2456.525248761825</v>
      </c>
      <c r="R110" s="203">
        <f t="shared" ref="R110:V110" si="119">R78*1000000/R$6</f>
        <v>2631.7402115380055</v>
      </c>
      <c r="S110" s="203">
        <f t="shared" si="119"/>
        <v>2649.1753674196711</v>
      </c>
      <c r="T110" s="203">
        <f t="shared" si="119"/>
        <v>2520.661674448857</v>
      </c>
      <c r="U110" s="203">
        <f t="shared" si="119"/>
        <v>2184.9694835495479</v>
      </c>
      <c r="V110" s="203">
        <f t="shared" si="119"/>
        <v>2264.101599684856</v>
      </c>
      <c r="W110" s="203">
        <f t="shared" ref="W110:Y110" si="120">W78*1000000/W$6</f>
        <v>2364.4038935732615</v>
      </c>
      <c r="X110" s="203">
        <f t="shared" si="120"/>
        <v>2070.9586972059556</v>
      </c>
      <c r="Y110" s="203">
        <f t="shared" si="120"/>
        <v>1953.2435112874341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2026.8347992022129</v>
      </c>
      <c r="C111" s="192">
        <f t="shared" si="121"/>
        <v>2203.436523406735</v>
      </c>
      <c r="D111" s="192">
        <f t="shared" si="121"/>
        <v>2324.1532216650348</v>
      </c>
      <c r="E111" s="192">
        <f t="shared" si="121"/>
        <v>2314.5408686702558</v>
      </c>
      <c r="F111" s="192">
        <f t="shared" si="121"/>
        <v>2357.3349091958239</v>
      </c>
      <c r="G111" s="192">
        <f t="shared" si="121"/>
        <v>2540.385225653597</v>
      </c>
      <c r="H111" s="192">
        <f t="shared" si="121"/>
        <v>2799.6259014751599</v>
      </c>
      <c r="I111" s="192">
        <f t="shared" si="121"/>
        <v>2562.6198658882818</v>
      </c>
      <c r="J111" s="192">
        <f t="shared" si="121"/>
        <v>2669.3912159424549</v>
      </c>
      <c r="K111" s="192">
        <f t="shared" si="121"/>
        <v>2732.0820784373377</v>
      </c>
      <c r="L111" s="192">
        <f t="shared" si="121"/>
        <v>3065.7419324400466</v>
      </c>
      <c r="M111" s="192">
        <f t="shared" si="121"/>
        <v>2689.0497687693837</v>
      </c>
      <c r="N111" s="192">
        <f t="shared" si="121"/>
        <v>2796.7700979719466</v>
      </c>
      <c r="O111" s="192">
        <f t="shared" si="121"/>
        <v>2722.2606061018396</v>
      </c>
      <c r="P111" s="192">
        <f t="shared" si="121"/>
        <v>2496.1508415094431</v>
      </c>
      <c r="Q111" s="192">
        <f t="shared" si="121"/>
        <v>2456.525248761825</v>
      </c>
      <c r="R111" s="192">
        <f t="shared" ref="R111:V111" si="122">R79*1000000/R$6</f>
        <v>2631.7402115380055</v>
      </c>
      <c r="S111" s="192">
        <f t="shared" si="122"/>
        <v>2649.1753674196711</v>
      </c>
      <c r="T111" s="192">
        <f t="shared" si="122"/>
        <v>2520.661674448857</v>
      </c>
      <c r="U111" s="192">
        <f t="shared" si="122"/>
        <v>2184.9694835495479</v>
      </c>
      <c r="V111" s="192">
        <f t="shared" si="122"/>
        <v>2264.101599684856</v>
      </c>
      <c r="W111" s="192">
        <f t="shared" ref="W111:Y111" si="123">W79*1000000/W$6</f>
        <v>2364.4038935732615</v>
      </c>
      <c r="X111" s="192">
        <f t="shared" si="123"/>
        <v>2070.9586972059556</v>
      </c>
      <c r="Y111" s="192">
        <f t="shared" si="123"/>
        <v>1953.2435112874341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1740.5150977852718</v>
      </c>
      <c r="C112" s="74">
        <f t="shared" si="124"/>
        <v>1918.3796408515418</v>
      </c>
      <c r="D112" s="74">
        <f t="shared" si="124"/>
        <v>2017.1816541192668</v>
      </c>
      <c r="E112" s="74">
        <f t="shared" si="124"/>
        <v>1964.3641274973613</v>
      </c>
      <c r="F112" s="74">
        <f t="shared" si="124"/>
        <v>2003.2851586174993</v>
      </c>
      <c r="G112" s="74">
        <f t="shared" si="124"/>
        <v>2183.3441894692146</v>
      </c>
      <c r="H112" s="74">
        <f t="shared" si="124"/>
        <v>2424.1677138109058</v>
      </c>
      <c r="I112" s="74">
        <f t="shared" si="124"/>
        <v>2190.4265124497074</v>
      </c>
      <c r="J112" s="74">
        <f t="shared" si="124"/>
        <v>2282.392392856937</v>
      </c>
      <c r="K112" s="74">
        <f t="shared" si="124"/>
        <v>2336.6740964805103</v>
      </c>
      <c r="L112" s="74">
        <f t="shared" si="124"/>
        <v>2669.406209241557</v>
      </c>
      <c r="M112" s="74">
        <f t="shared" si="124"/>
        <v>2306.3123438547768</v>
      </c>
      <c r="N112" s="74">
        <f t="shared" si="124"/>
        <v>2411.1941484252156</v>
      </c>
      <c r="O112" s="74">
        <f t="shared" si="124"/>
        <v>2342.3163705937454</v>
      </c>
      <c r="P112" s="74">
        <f t="shared" si="124"/>
        <v>2117.1514637428972</v>
      </c>
      <c r="Q112" s="74">
        <f t="shared" si="124"/>
        <v>2080.694839343595</v>
      </c>
      <c r="R112" s="74">
        <f t="shared" ref="R112:V112" si="125">R80*1000000/R$6</f>
        <v>2248.7762178551193</v>
      </c>
      <c r="S112" s="74">
        <f t="shared" si="125"/>
        <v>2260.9881506850975</v>
      </c>
      <c r="T112" s="74">
        <f t="shared" si="125"/>
        <v>2147.6846040135151</v>
      </c>
      <c r="U112" s="74">
        <f t="shared" si="125"/>
        <v>1836.1682632246614</v>
      </c>
      <c r="V112" s="74">
        <f t="shared" si="125"/>
        <v>1912.6867706463415</v>
      </c>
      <c r="W112" s="74">
        <f t="shared" ref="W112:Y112" si="126">W80*1000000/W$6</f>
        <v>2000.2717460464889</v>
      </c>
      <c r="X112" s="74">
        <f t="shared" si="126"/>
        <v>1755.5934382024777</v>
      </c>
      <c r="Y112" s="74">
        <f t="shared" si="126"/>
        <v>1685.0614026694668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167.65591352863865</v>
      </c>
      <c r="C114" s="74">
        <f t="shared" si="130"/>
        <v>166.84794425901731</v>
      </c>
      <c r="D114" s="74">
        <f t="shared" si="130"/>
        <v>182.30830713958147</v>
      </c>
      <c r="E114" s="74">
        <f t="shared" si="130"/>
        <v>192.39135581827549</v>
      </c>
      <c r="F114" s="74">
        <f t="shared" si="130"/>
        <v>202.53228069968819</v>
      </c>
      <c r="G114" s="74">
        <f t="shared" si="130"/>
        <v>210.64282163422564</v>
      </c>
      <c r="H114" s="74">
        <f t="shared" si="130"/>
        <v>225.83222526280181</v>
      </c>
      <c r="I114" s="74">
        <f t="shared" si="130"/>
        <v>218.44470553385756</v>
      </c>
      <c r="J114" s="74">
        <f t="shared" si="130"/>
        <v>228.94759255615926</v>
      </c>
      <c r="K114" s="74">
        <f t="shared" si="130"/>
        <v>234.36937893922459</v>
      </c>
      <c r="L114" s="74">
        <f t="shared" si="130"/>
        <v>235.92356366690581</v>
      </c>
      <c r="M114" s="74">
        <f t="shared" si="130"/>
        <v>231.8763842228359</v>
      </c>
      <c r="N114" s="74">
        <f t="shared" si="130"/>
        <v>235.1892177543964</v>
      </c>
      <c r="O114" s="74">
        <f t="shared" si="130"/>
        <v>234.65151347211136</v>
      </c>
      <c r="P114" s="74">
        <f t="shared" si="130"/>
        <v>235.01930263420243</v>
      </c>
      <c r="Q114" s="74">
        <f t="shared" si="130"/>
        <v>231.97520020722507</v>
      </c>
      <c r="R114" s="74">
        <f t="shared" ref="R114:V114" si="131">R82*1000000/R$6</f>
        <v>235.44660889345329</v>
      </c>
      <c r="S114" s="74">
        <f t="shared" si="131"/>
        <v>237.28661237631101</v>
      </c>
      <c r="T114" s="74">
        <f t="shared" si="131"/>
        <v>223.57164757609095</v>
      </c>
      <c r="U114" s="74">
        <f t="shared" si="131"/>
        <v>193.76558305870265</v>
      </c>
      <c r="V114" s="74">
        <f t="shared" si="131"/>
        <v>200.66623404221619</v>
      </c>
      <c r="W114" s="74">
        <f t="shared" ref="W114:Y114" si="132">W82*1000000/W$6</f>
        <v>210.07343287487578</v>
      </c>
      <c r="X114" s="74">
        <f t="shared" si="132"/>
        <v>180.34764264588551</v>
      </c>
      <c r="Y114" s="74">
        <f t="shared" si="132"/>
        <v>148.76821981680948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118.66378788830276</v>
      </c>
      <c r="C115" s="193">
        <f t="shared" si="133"/>
        <v>118.20893829617623</v>
      </c>
      <c r="D115" s="193">
        <f t="shared" si="133"/>
        <v>124.66326040618675</v>
      </c>
      <c r="E115" s="193">
        <f t="shared" si="133"/>
        <v>157.78538535461942</v>
      </c>
      <c r="F115" s="193">
        <f t="shared" si="133"/>
        <v>151.51746987863649</v>
      </c>
      <c r="G115" s="193">
        <f t="shared" si="133"/>
        <v>146.39821455015655</v>
      </c>
      <c r="H115" s="193">
        <f t="shared" si="133"/>
        <v>149.62596240145297</v>
      </c>
      <c r="I115" s="193">
        <f t="shared" si="133"/>
        <v>153.74864790471662</v>
      </c>
      <c r="J115" s="193">
        <f t="shared" si="133"/>
        <v>158.05123052935809</v>
      </c>
      <c r="K115" s="193">
        <f t="shared" si="133"/>
        <v>161.03860301760298</v>
      </c>
      <c r="L115" s="193">
        <f t="shared" si="133"/>
        <v>160.41215953158428</v>
      </c>
      <c r="M115" s="193">
        <f t="shared" si="133"/>
        <v>150.86104069177034</v>
      </c>
      <c r="N115" s="193">
        <f t="shared" si="133"/>
        <v>150.38673179233464</v>
      </c>
      <c r="O115" s="193">
        <f t="shared" si="133"/>
        <v>145.29272203598305</v>
      </c>
      <c r="P115" s="193">
        <f t="shared" si="133"/>
        <v>143.9800751323429</v>
      </c>
      <c r="Q115" s="193">
        <f t="shared" si="133"/>
        <v>143.85520921100522</v>
      </c>
      <c r="R115" s="193">
        <f t="shared" ref="R115:V115" si="134">R83*1000000/R$6</f>
        <v>147.51738478943278</v>
      </c>
      <c r="S115" s="193">
        <f t="shared" si="134"/>
        <v>150.90060435826175</v>
      </c>
      <c r="T115" s="193">
        <f t="shared" si="134"/>
        <v>149.4054228592513</v>
      </c>
      <c r="U115" s="193">
        <f t="shared" si="134"/>
        <v>155.0356372661843</v>
      </c>
      <c r="V115" s="193">
        <f t="shared" si="134"/>
        <v>150.74859499629827</v>
      </c>
      <c r="W115" s="193">
        <f t="shared" ref="W115:Y115" si="135">W83*1000000/W$6</f>
        <v>154.05871465189659</v>
      </c>
      <c r="X115" s="193">
        <f t="shared" si="135"/>
        <v>135.01761635759243</v>
      </c>
      <c r="Y115" s="193">
        <f t="shared" si="135"/>
        <v>119.4138888011578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0.59446414814836523</v>
      </c>
      <c r="C118" s="206">
        <f t="shared" si="139"/>
        <v>0.59917941964157406</v>
      </c>
      <c r="D118" s="206">
        <f t="shared" si="139"/>
        <v>0.59918311529445045</v>
      </c>
      <c r="E118" s="206">
        <f t="shared" si="139"/>
        <v>0.60409345096387868</v>
      </c>
      <c r="F118" s="206">
        <f t="shared" si="139"/>
        <v>0.60765998616803163</v>
      </c>
      <c r="G118" s="206">
        <f t="shared" si="139"/>
        <v>0.61133060265982997</v>
      </c>
      <c r="H118" s="206">
        <f t="shared" si="139"/>
        <v>0.61518357953808567</v>
      </c>
      <c r="I118" s="206">
        <f t="shared" si="139"/>
        <v>0.621453442449869</v>
      </c>
      <c r="J118" s="206">
        <f t="shared" si="139"/>
        <v>0.62822015505345974</v>
      </c>
      <c r="K118" s="206">
        <f t="shared" si="139"/>
        <v>0.63613987240672187</v>
      </c>
      <c r="L118" s="206">
        <f t="shared" si="139"/>
        <v>0.64468319158776832</v>
      </c>
      <c r="M118" s="206">
        <f t="shared" si="139"/>
        <v>0.65272935529573894</v>
      </c>
      <c r="N118" s="206">
        <f t="shared" si="139"/>
        <v>0.66308770399352668</v>
      </c>
      <c r="O118" s="206">
        <f t="shared" si="139"/>
        <v>0.67349091608142353</v>
      </c>
      <c r="P118" s="206">
        <f t="shared" si="139"/>
        <v>0.67884395363999728</v>
      </c>
      <c r="Q118" s="206">
        <f t="shared" si="139"/>
        <v>0.68494084308857506</v>
      </c>
      <c r="R118" s="206">
        <f t="shared" ref="R118:V118" si="140">IF(R104=0,"",R104/R97)</f>
        <v>0.69009449691960811</v>
      </c>
      <c r="S118" s="206">
        <f t="shared" si="140"/>
        <v>0.69950433299633263</v>
      </c>
      <c r="T118" s="206">
        <f t="shared" si="140"/>
        <v>0.70600026133521609</v>
      </c>
      <c r="U118" s="206">
        <f t="shared" si="140"/>
        <v>0.71970336165853832</v>
      </c>
      <c r="V118" s="206">
        <f t="shared" si="140"/>
        <v>0.73142801839339133</v>
      </c>
      <c r="W118" s="206">
        <f t="shared" ref="W118:Y118" si="141">IF(W104=0,"",W104/W97)</f>
        <v>0.74382006530158085</v>
      </c>
      <c r="X118" s="206">
        <f t="shared" si="141"/>
        <v>0.76296780914411089</v>
      </c>
      <c r="Y118" s="206">
        <f t="shared" si="141"/>
        <v>0.77967158178808127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0.59173762930626173</v>
      </c>
      <c r="C119" s="199">
        <f t="shared" si="142"/>
        <v>0.59690576714024968</v>
      </c>
      <c r="D119" s="199">
        <f t="shared" si="142"/>
        <v>0.5969641849198738</v>
      </c>
      <c r="E119" s="199">
        <f t="shared" si="142"/>
        <v>0.60020340250296056</v>
      </c>
      <c r="F119" s="199">
        <f t="shared" si="142"/>
        <v>0.60377866307810024</v>
      </c>
      <c r="G119" s="199">
        <f t="shared" si="142"/>
        <v>0.60828380161977247</v>
      </c>
      <c r="H119" s="199">
        <f t="shared" si="142"/>
        <v>0.61204491306788844</v>
      </c>
      <c r="I119" s="199">
        <f t="shared" si="142"/>
        <v>0.6186990213258019</v>
      </c>
      <c r="J119" s="199">
        <f t="shared" si="142"/>
        <v>0.62577418166979548</v>
      </c>
      <c r="K119" s="199">
        <f t="shared" si="142"/>
        <v>0.63395776148095484</v>
      </c>
      <c r="L119" s="199">
        <f t="shared" si="142"/>
        <v>0.64279449315941806</v>
      </c>
      <c r="M119" s="199">
        <f t="shared" si="142"/>
        <v>0.65099015034494945</v>
      </c>
      <c r="N119" s="199">
        <f t="shared" si="142"/>
        <v>0.66191217803249291</v>
      </c>
      <c r="O119" s="199">
        <f t="shared" si="142"/>
        <v>0.6726263142475587</v>
      </c>
      <c r="P119" s="199">
        <f t="shared" si="142"/>
        <v>0.67817244790064057</v>
      </c>
      <c r="Q119" s="199">
        <f t="shared" si="142"/>
        <v>0.68408648239411607</v>
      </c>
      <c r="R119" s="199">
        <f t="shared" ref="R119:V119" si="143">IF(R105=0,"",R105/R98)</f>
        <v>0.68963605871057365</v>
      </c>
      <c r="S119" s="199">
        <f t="shared" si="143"/>
        <v>0.69944292921277851</v>
      </c>
      <c r="T119" s="199">
        <f t="shared" si="143"/>
        <v>0.70558876539035909</v>
      </c>
      <c r="U119" s="199">
        <f t="shared" si="143"/>
        <v>0.71979156338784345</v>
      </c>
      <c r="V119" s="199">
        <f t="shared" si="143"/>
        <v>0.73224029245786681</v>
      </c>
      <c r="W119" s="199">
        <f t="shared" ref="W119:Y119" si="144">IF(W105=0,"",W105/W98)</f>
        <v>0.74475367607189624</v>
      </c>
      <c r="X119" s="199">
        <f t="shared" si="144"/>
        <v>0.76577611440569626</v>
      </c>
      <c r="Y119" s="199">
        <f t="shared" si="144"/>
        <v>0.78390262140491518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1.7847225827527802</v>
      </c>
      <c r="C120" s="200">
        <f t="shared" si="145"/>
        <v>1.8523272400378208</v>
      </c>
      <c r="D120" s="200">
        <f t="shared" si="145"/>
        <v>1.9381009079342568</v>
      </c>
      <c r="E120" s="200">
        <f t="shared" si="145"/>
        <v>2.0612648693345221</v>
      </c>
      <c r="F120" s="200">
        <f t="shared" si="145"/>
        <v>2.2206813193960158</v>
      </c>
      <c r="G120" s="200">
        <f t="shared" si="145"/>
        <v>2.35225887830026</v>
      </c>
      <c r="H120" s="200">
        <f t="shared" si="145"/>
        <v>2.5077334655724526</v>
      </c>
      <c r="I120" s="200">
        <f t="shared" si="145"/>
        <v>2.6705366580591408</v>
      </c>
      <c r="J120" s="200">
        <f t="shared" si="145"/>
        <v>2.7726690053043228</v>
      </c>
      <c r="K120" s="200">
        <f t="shared" si="145"/>
        <v>2.8654889353380817</v>
      </c>
      <c r="L120" s="200">
        <f t="shared" si="145"/>
        <v>2.9300205231301786</v>
      </c>
      <c r="M120" s="200">
        <f t="shared" si="145"/>
        <v>3.0338578671124465</v>
      </c>
      <c r="N120" s="200">
        <f t="shared" si="145"/>
        <v>3.1391844387180465</v>
      </c>
      <c r="O120" s="200">
        <f t="shared" si="145"/>
        <v>3.2732794562171059</v>
      </c>
      <c r="P120" s="200">
        <f t="shared" si="145"/>
        <v>3.4571428265542559</v>
      </c>
      <c r="Q120" s="200">
        <f t="shared" si="145"/>
        <v>3.6274020610605691</v>
      </c>
      <c r="R120" s="200">
        <f t="shared" ref="R120:V120" si="146">IF(R106=0,"",R106/R99)</f>
        <v>3.7427978978938286</v>
      </c>
      <c r="S120" s="200">
        <f t="shared" si="146"/>
        <v>3.802879123534658</v>
      </c>
      <c r="T120" s="200">
        <f t="shared" si="146"/>
        <v>3.843700388040582</v>
      </c>
      <c r="U120" s="200">
        <f t="shared" si="146"/>
        <v>3.8756754331079457</v>
      </c>
      <c r="V120" s="200">
        <f t="shared" si="146"/>
        <v>3.8996914065603523</v>
      </c>
      <c r="W120" s="200">
        <f t="shared" ref="W120:Y120" si="147">IF(W106=0,"",W106/W99)</f>
        <v>3.9193822215496064</v>
      </c>
      <c r="X120" s="200">
        <f t="shared" si="147"/>
        <v>3.9413000073220434</v>
      </c>
      <c r="Y120" s="200">
        <f t="shared" si="147"/>
        <v>3.9630761299578436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0.62116813298439666</v>
      </c>
      <c r="C121" s="200">
        <f t="shared" si="148"/>
        <v>0.62622722757200489</v>
      </c>
      <c r="D121" s="200">
        <f t="shared" si="148"/>
        <v>0.62499289048992179</v>
      </c>
      <c r="E121" s="200">
        <f t="shared" si="148"/>
        <v>0.63053664669653864</v>
      </c>
      <c r="F121" s="200">
        <f t="shared" si="148"/>
        <v>0.63342602311159923</v>
      </c>
      <c r="G121" s="200">
        <f t="shared" si="148"/>
        <v>0.63665124615185986</v>
      </c>
      <c r="H121" s="200">
        <f t="shared" si="148"/>
        <v>0.64022751772590358</v>
      </c>
      <c r="I121" s="200">
        <f t="shared" si="148"/>
        <v>0.64707624247076678</v>
      </c>
      <c r="J121" s="200">
        <f t="shared" si="148"/>
        <v>0.6535344284812552</v>
      </c>
      <c r="K121" s="200">
        <f t="shared" si="148"/>
        <v>0.66291005136624759</v>
      </c>
      <c r="L121" s="200">
        <f t="shared" si="148"/>
        <v>0.6719918317718131</v>
      </c>
      <c r="M121" s="200">
        <f t="shared" si="148"/>
        <v>0.6809197007460881</v>
      </c>
      <c r="N121" s="200">
        <f t="shared" si="148"/>
        <v>0.69190016232760476</v>
      </c>
      <c r="O121" s="200">
        <f t="shared" si="148"/>
        <v>0.70269437507169863</v>
      </c>
      <c r="P121" s="200">
        <f t="shared" si="148"/>
        <v>0.70846720403475028</v>
      </c>
      <c r="Q121" s="200">
        <f t="shared" si="148"/>
        <v>0.71532900863879467</v>
      </c>
      <c r="R121" s="200">
        <f t="shared" ref="R121:V121" si="149">IF(R107=0,"",R107/R100)</f>
        <v>0.7220949180831604</v>
      </c>
      <c r="S121" s="200">
        <f t="shared" si="149"/>
        <v>0.73191899255523485</v>
      </c>
      <c r="T121" s="200">
        <f t="shared" si="149"/>
        <v>0.74294674935139182</v>
      </c>
      <c r="U121" s="200">
        <f t="shared" si="149"/>
        <v>0.75796501864239796</v>
      </c>
      <c r="V121" s="200">
        <f t="shared" si="149"/>
        <v>0.76961198838502243</v>
      </c>
      <c r="W121" s="200">
        <f t="shared" ref="W121:Y121" si="150">IF(W107=0,"",W107/W100)</f>
        <v>0.78261687210360986</v>
      </c>
      <c r="X121" s="200">
        <f t="shared" si="150"/>
        <v>0.79561782216726773</v>
      </c>
      <c r="Y121" s="200">
        <f t="shared" si="150"/>
        <v>0.80754955820289409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0.59632560797088818</v>
      </c>
      <c r="C122" s="201">
        <f t="shared" si="151"/>
        <v>0.59649028690060313</v>
      </c>
      <c r="D122" s="201">
        <f t="shared" si="151"/>
        <v>0.59616446487016084</v>
      </c>
      <c r="E122" s="201">
        <f t="shared" si="151"/>
        <v>0.6183795133884139</v>
      </c>
      <c r="F122" s="201">
        <f t="shared" si="151"/>
        <v>0.62172445704165136</v>
      </c>
      <c r="G122" s="201">
        <f t="shared" si="151"/>
        <v>0.61784191792219634</v>
      </c>
      <c r="H122" s="201">
        <f t="shared" si="151"/>
        <v>0.62420808697283736</v>
      </c>
      <c r="I122" s="201">
        <f t="shared" si="151"/>
        <v>0.62087687244714052</v>
      </c>
      <c r="J122" s="201">
        <f t="shared" si="151"/>
        <v>0.62298905422768225</v>
      </c>
      <c r="K122" s="201">
        <f t="shared" si="151"/>
        <v>0.62427057030625588</v>
      </c>
      <c r="L122" s="201">
        <f t="shared" si="151"/>
        <v>0.63014559937566506</v>
      </c>
      <c r="M122" s="201">
        <f t="shared" si="151"/>
        <v>0.63057238068028931</v>
      </c>
      <c r="N122" s="201">
        <f t="shared" si="151"/>
        <v>0.63092464383722147</v>
      </c>
      <c r="O122" s="201">
        <f t="shared" si="151"/>
        <v>0.63348574784711886</v>
      </c>
      <c r="P122" s="201">
        <f t="shared" si="151"/>
        <v>0.6314523970352991</v>
      </c>
      <c r="Q122" s="201">
        <f t="shared" si="151"/>
        <v>0.63151609447113677</v>
      </c>
      <c r="R122" s="201">
        <f t="shared" ref="R122:V122" si="152">IF(R108=0,"",R108/R101)</f>
        <v>0.63248071853523358</v>
      </c>
      <c r="S122" s="201">
        <f t="shared" si="152"/>
        <v>0.63392897139916071</v>
      </c>
      <c r="T122" s="201">
        <f t="shared" si="152"/>
        <v>0.63237942933086788</v>
      </c>
      <c r="U122" s="201">
        <f t="shared" si="152"/>
        <v>0.63508559504416562</v>
      </c>
      <c r="V122" s="201">
        <f t="shared" si="152"/>
        <v>0.640509169583522</v>
      </c>
      <c r="W122" s="201">
        <f t="shared" ref="W122:Y122" si="153">IF(W108=0,"",W108/W101)</f>
        <v>0.64170145179243021</v>
      </c>
      <c r="X122" s="201">
        <f t="shared" si="153"/>
        <v>0.62876769533806143</v>
      </c>
      <c r="Y122" s="201">
        <f t="shared" si="153"/>
        <v>0.6211897049702757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202.99669146614193</v>
      </c>
      <c r="C126" s="203">
        <f t="shared" si="154"/>
        <v>220.44243657160558</v>
      </c>
      <c r="D126" s="203">
        <f t="shared" si="154"/>
        <v>217.5710119269884</v>
      </c>
      <c r="E126" s="203">
        <f t="shared" si="154"/>
        <v>217.3191023108281</v>
      </c>
      <c r="F126" s="203">
        <f t="shared" si="154"/>
        <v>216.3133074752237</v>
      </c>
      <c r="G126" s="203">
        <f t="shared" si="154"/>
        <v>222.08706788665543</v>
      </c>
      <c r="H126" s="203">
        <f t="shared" si="154"/>
        <v>233.46096212198756</v>
      </c>
      <c r="I126" s="203">
        <f t="shared" si="154"/>
        <v>221.3046483841446</v>
      </c>
      <c r="J126" s="203">
        <f t="shared" si="154"/>
        <v>224.40974897828124</v>
      </c>
      <c r="K126" s="203">
        <f t="shared" si="154"/>
        <v>228.20532912307965</v>
      </c>
      <c r="L126" s="203">
        <f t="shared" si="154"/>
        <v>250.82405566284177</v>
      </c>
      <c r="M126" s="203">
        <f t="shared" si="154"/>
        <v>228.96315230616869</v>
      </c>
      <c r="N126" s="203">
        <f t="shared" si="154"/>
        <v>234.48387824085222</v>
      </c>
      <c r="O126" s="203">
        <f t="shared" si="154"/>
        <v>230.54751172103309</v>
      </c>
      <c r="P126" s="203">
        <f t="shared" si="154"/>
        <v>213.15232142277978</v>
      </c>
      <c r="Q126" s="203">
        <f t="shared" si="154"/>
        <v>212.20147194744422</v>
      </c>
      <c r="R126" s="203">
        <f t="shared" ref="R126:V126" si="155">IF(R96=0,0,R96/R$19)</f>
        <v>222.40188347246033</v>
      </c>
      <c r="S126" s="203">
        <f t="shared" si="155"/>
        <v>223.4417425293835</v>
      </c>
      <c r="T126" s="203">
        <f t="shared" si="155"/>
        <v>250.01087880719518</v>
      </c>
      <c r="U126" s="203">
        <f t="shared" si="155"/>
        <v>230.75325048493443</v>
      </c>
      <c r="V126" s="203">
        <f t="shared" si="155"/>
        <v>230.13263489706682</v>
      </c>
      <c r="W126" s="203">
        <f t="shared" ref="W126:Y126" si="156">IF(W96=0,0,W96/W$19)</f>
        <v>247.96201703216539</v>
      </c>
      <c r="X126" s="203">
        <f t="shared" si="156"/>
        <v>225.16664954548961</v>
      </c>
      <c r="Y126" s="203">
        <f t="shared" si="156"/>
        <v>208.96023504783597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183.8373489112544</v>
      </c>
      <c r="C127" s="192">
        <f t="shared" si="157"/>
        <v>201.06898683285488</v>
      </c>
      <c r="D127" s="192">
        <f t="shared" si="157"/>
        <v>197.95979065503056</v>
      </c>
      <c r="E127" s="192">
        <f t="shared" si="157"/>
        <v>197.49103400231539</v>
      </c>
      <c r="F127" s="192">
        <f t="shared" si="157"/>
        <v>196.19101374426472</v>
      </c>
      <c r="G127" s="192">
        <f t="shared" si="157"/>
        <v>201.58741812950709</v>
      </c>
      <c r="H127" s="192">
        <f t="shared" si="157"/>
        <v>212.60524960028502</v>
      </c>
      <c r="I127" s="192">
        <f t="shared" si="157"/>
        <v>200.07509353777826</v>
      </c>
      <c r="J127" s="192">
        <f t="shared" si="157"/>
        <v>202.9622959536118</v>
      </c>
      <c r="K127" s="192">
        <f t="shared" si="157"/>
        <v>206.59043892881252</v>
      </c>
      <c r="L127" s="192">
        <f t="shared" si="157"/>
        <v>229.10063394311246</v>
      </c>
      <c r="M127" s="192">
        <f t="shared" si="157"/>
        <v>207.41902678497269</v>
      </c>
      <c r="N127" s="192">
        <f t="shared" si="157"/>
        <v>213.1935891713627</v>
      </c>
      <c r="O127" s="192">
        <f t="shared" si="157"/>
        <v>209.42376494288044</v>
      </c>
      <c r="P127" s="192">
        <f t="shared" si="157"/>
        <v>192.13289450212977</v>
      </c>
      <c r="Q127" s="192">
        <f t="shared" si="157"/>
        <v>191.13115466848475</v>
      </c>
      <c r="R127" s="192">
        <f t="shared" ref="R127:V127" si="158">IF(R97=0,0,R97/R$19)</f>
        <v>200.71644534001632</v>
      </c>
      <c r="S127" s="192">
        <f t="shared" si="158"/>
        <v>201.60815337362848</v>
      </c>
      <c r="T127" s="192">
        <f t="shared" si="158"/>
        <v>228.19411217356961</v>
      </c>
      <c r="U127" s="192">
        <f t="shared" si="158"/>
        <v>208.97646970248726</v>
      </c>
      <c r="V127" s="192">
        <f t="shared" si="158"/>
        <v>208.00306677299935</v>
      </c>
      <c r="W127" s="192">
        <f t="shared" ref="W127:Y127" si="159">IF(W97=0,0,W97/W$19)</f>
        <v>224.79306542359762</v>
      </c>
      <c r="X127" s="192">
        <f t="shared" si="159"/>
        <v>201.16387332049572</v>
      </c>
      <c r="Y127" s="192">
        <f t="shared" si="159"/>
        <v>184.96667297360537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159.95598504589614</v>
      </c>
      <c r="C128" s="74">
        <f t="shared" si="160"/>
        <v>177.34893185103115</v>
      </c>
      <c r="D128" s="74">
        <f t="shared" si="160"/>
        <v>173.72454930602524</v>
      </c>
      <c r="E128" s="74">
        <f t="shared" si="160"/>
        <v>167.27025438607862</v>
      </c>
      <c r="F128" s="74">
        <f t="shared" si="160"/>
        <v>165.84318930177355</v>
      </c>
      <c r="G128" s="74">
        <f t="shared" si="160"/>
        <v>172.70119221833519</v>
      </c>
      <c r="H128" s="74">
        <f t="shared" si="160"/>
        <v>182.47279945001736</v>
      </c>
      <c r="I128" s="74">
        <f t="shared" si="160"/>
        <v>170.13901692033204</v>
      </c>
      <c r="J128" s="74">
        <f t="shared" si="160"/>
        <v>172.13441868279838</v>
      </c>
      <c r="K128" s="74">
        <f t="shared" si="160"/>
        <v>175.01157007332228</v>
      </c>
      <c r="L128" s="74">
        <f t="shared" si="160"/>
        <v>196.94177415847176</v>
      </c>
      <c r="M128" s="74">
        <f t="shared" si="160"/>
        <v>175.70830771333223</v>
      </c>
      <c r="N128" s="74">
        <f t="shared" si="160"/>
        <v>181.54656878965139</v>
      </c>
      <c r="O128" s="74">
        <f t="shared" si="160"/>
        <v>177.65734515851312</v>
      </c>
      <c r="P128" s="74">
        <f t="shared" si="160"/>
        <v>160.64558746639179</v>
      </c>
      <c r="Q128" s="74">
        <f t="shared" si="160"/>
        <v>159.60451779597105</v>
      </c>
      <c r="R128" s="74">
        <f t="shared" ref="R128:V128" si="161">IF(R98=0,0,R98/R$19)</f>
        <v>169.06231251667469</v>
      </c>
      <c r="S128" s="74">
        <f t="shared" si="161"/>
        <v>169.75800280131017</v>
      </c>
      <c r="T128" s="74">
        <f t="shared" si="161"/>
        <v>194.17104768096215</v>
      </c>
      <c r="U128" s="74">
        <f t="shared" si="161"/>
        <v>176.16093845242241</v>
      </c>
      <c r="V128" s="74">
        <f t="shared" si="161"/>
        <v>175.69046223638011</v>
      </c>
      <c r="W128" s="74">
        <f t="shared" ref="W128:Y128" si="162">IF(W98=0,0,W98/W$19)</f>
        <v>190.7344648528537</v>
      </c>
      <c r="X128" s="74">
        <f t="shared" si="162"/>
        <v>172.67850736274525</v>
      </c>
      <c r="Y128" s="74">
        <f t="shared" si="162"/>
        <v>162.10956516092972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9.4068102943381581E-4</v>
      </c>
      <c r="C129" s="74">
        <f t="shared" si="163"/>
        <v>1.0029681223819391E-3</v>
      </c>
      <c r="D129" s="74">
        <f t="shared" si="163"/>
        <v>1.1624560976055147E-3</v>
      </c>
      <c r="E129" s="74">
        <f t="shared" si="163"/>
        <v>1.2893772975223164E-3</v>
      </c>
      <c r="F129" s="74">
        <f t="shared" si="163"/>
        <v>1.6405420668118475E-3</v>
      </c>
      <c r="G129" s="74">
        <f t="shared" si="163"/>
        <v>1.8978034591218417E-3</v>
      </c>
      <c r="H129" s="74">
        <f t="shared" si="163"/>
        <v>2.8462079786950819E-3</v>
      </c>
      <c r="I129" s="74">
        <f t="shared" si="163"/>
        <v>3.6956332841285135E-3</v>
      </c>
      <c r="J129" s="74">
        <f t="shared" si="163"/>
        <v>4.7831435742445513E-3</v>
      </c>
      <c r="K129" s="74">
        <f t="shared" si="163"/>
        <v>6.2630675192519502E-3</v>
      </c>
      <c r="L129" s="74">
        <f t="shared" si="163"/>
        <v>1.2184268532414971E-2</v>
      </c>
      <c r="M129" s="74">
        <f t="shared" si="163"/>
        <v>8.5201348121320512E-3</v>
      </c>
      <c r="N129" s="74">
        <f t="shared" si="163"/>
        <v>1.26980528785856E-2</v>
      </c>
      <c r="O129" s="74">
        <f t="shared" si="163"/>
        <v>1.5290544311562312E-2</v>
      </c>
      <c r="P129" s="74">
        <f t="shared" si="163"/>
        <v>1.9047582709432215E-2</v>
      </c>
      <c r="Q129" s="74">
        <f t="shared" si="163"/>
        <v>4.3813502538340696E-2</v>
      </c>
      <c r="R129" s="74">
        <f t="shared" ref="R129:V129" si="164">IF(R99=0,0,R99/R$19)</f>
        <v>3.1705134714634695E-2</v>
      </c>
      <c r="S129" s="74">
        <f t="shared" si="164"/>
        <v>3.8211376137820469E-2</v>
      </c>
      <c r="T129" s="74">
        <f t="shared" si="164"/>
        <v>5.0160879005086388E-2</v>
      </c>
      <c r="U129" s="74">
        <f t="shared" si="164"/>
        <v>7.6636857847009715E-2</v>
      </c>
      <c r="V129" s="74">
        <f t="shared" si="164"/>
        <v>4.9784691740234456E-2</v>
      </c>
      <c r="W129" s="74">
        <f t="shared" ref="W129:Y129" si="165">IF(W99=0,0,W99/W$19)</f>
        <v>6.4303258630594315E-2</v>
      </c>
      <c r="X129" s="74">
        <f t="shared" si="165"/>
        <v>5.75251811914693E-2</v>
      </c>
      <c r="Y129" s="74">
        <f t="shared" si="165"/>
        <v>5.4907405544364039E-2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15.721063180593902</v>
      </c>
      <c r="C130" s="74">
        <f t="shared" si="166"/>
        <v>15.662561246475169</v>
      </c>
      <c r="D130" s="74">
        <f t="shared" si="166"/>
        <v>15.855200165061392</v>
      </c>
      <c r="E130" s="74">
        <f t="shared" si="166"/>
        <v>17.857254863720659</v>
      </c>
      <c r="F130" s="74">
        <f t="shared" si="166"/>
        <v>18.308810095957185</v>
      </c>
      <c r="G130" s="74">
        <f t="shared" si="166"/>
        <v>17.800065043654232</v>
      </c>
      <c r="H130" s="74">
        <f t="shared" si="166"/>
        <v>18.441968166143113</v>
      </c>
      <c r="I130" s="74">
        <f t="shared" si="166"/>
        <v>18.256925821277608</v>
      </c>
      <c r="J130" s="74">
        <f t="shared" si="166"/>
        <v>18.7268195886458</v>
      </c>
      <c r="K130" s="74">
        <f t="shared" si="166"/>
        <v>19.220674587497367</v>
      </c>
      <c r="L130" s="74">
        <f t="shared" si="166"/>
        <v>19.391320765538321</v>
      </c>
      <c r="M130" s="74">
        <f t="shared" si="166"/>
        <v>19.618324044865993</v>
      </c>
      <c r="N130" s="74">
        <f t="shared" si="166"/>
        <v>19.670643878726068</v>
      </c>
      <c r="O130" s="74">
        <f t="shared" si="166"/>
        <v>19.998373135422906</v>
      </c>
      <c r="P130" s="74">
        <f t="shared" si="166"/>
        <v>20.077754081019823</v>
      </c>
      <c r="Q130" s="74">
        <f t="shared" si="166"/>
        <v>20.156824705427312</v>
      </c>
      <c r="R130" s="74">
        <f t="shared" ref="R130:V130" si="167">IF(R100=0,0,R100/R$19)</f>
        <v>20.115180419125839</v>
      </c>
      <c r="S130" s="74">
        <f t="shared" si="167"/>
        <v>20.184902042108014</v>
      </c>
      <c r="T130" s="74">
        <f t="shared" si="167"/>
        <v>21.919896688338781</v>
      </c>
      <c r="U130" s="74">
        <f t="shared" si="167"/>
        <v>20.45005232684959</v>
      </c>
      <c r="V130" s="74">
        <f t="shared" si="167"/>
        <v>20.393502187760834</v>
      </c>
      <c r="W130" s="74">
        <f t="shared" ref="W130:Y130" si="168">IF(W100=0,0,W100/W$19)</f>
        <v>21.922226514467948</v>
      </c>
      <c r="X130" s="74">
        <f t="shared" si="168"/>
        <v>18.862744853168607</v>
      </c>
      <c r="Y130" s="74">
        <f t="shared" si="168"/>
        <v>14.772768873453554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8.1593600037349194</v>
      </c>
      <c r="C131" s="193">
        <f t="shared" si="169"/>
        <v>8.0564907672262098</v>
      </c>
      <c r="D131" s="193">
        <f t="shared" si="169"/>
        <v>8.3788787278463186</v>
      </c>
      <c r="E131" s="193">
        <f t="shared" si="169"/>
        <v>12.362235375218582</v>
      </c>
      <c r="F131" s="193">
        <f t="shared" si="169"/>
        <v>12.037373804467183</v>
      </c>
      <c r="G131" s="193">
        <f t="shared" si="169"/>
        <v>11.084263064058522</v>
      </c>
      <c r="H131" s="193">
        <f t="shared" si="169"/>
        <v>11.687635776145834</v>
      </c>
      <c r="I131" s="193">
        <f t="shared" si="169"/>
        <v>11.675455162884441</v>
      </c>
      <c r="J131" s="193">
        <f t="shared" si="169"/>
        <v>12.096274538593315</v>
      </c>
      <c r="K131" s="193">
        <f t="shared" si="169"/>
        <v>12.351931200473587</v>
      </c>
      <c r="L131" s="193">
        <f t="shared" si="169"/>
        <v>12.75535475056995</v>
      </c>
      <c r="M131" s="193">
        <f t="shared" si="169"/>
        <v>12.083874891962289</v>
      </c>
      <c r="N131" s="193">
        <f t="shared" si="169"/>
        <v>11.963678450106682</v>
      </c>
      <c r="O131" s="193">
        <f t="shared" si="169"/>
        <v>11.752756104632882</v>
      </c>
      <c r="P131" s="193">
        <f t="shared" si="169"/>
        <v>11.390505372008738</v>
      </c>
      <c r="Q131" s="193">
        <f t="shared" si="169"/>
        <v>11.325998664548051</v>
      </c>
      <c r="R131" s="193">
        <f t="shared" ref="R131:V131" si="170">IF(R101=0,0,R101/R$19)</f>
        <v>11.507247269501141</v>
      </c>
      <c r="S131" s="193">
        <f t="shared" si="170"/>
        <v>11.627037154072495</v>
      </c>
      <c r="T131" s="193">
        <f t="shared" si="170"/>
        <v>12.053006925263624</v>
      </c>
      <c r="U131" s="193">
        <f t="shared" si="170"/>
        <v>12.288842065368268</v>
      </c>
      <c r="V131" s="193">
        <f t="shared" si="170"/>
        <v>11.86931765711817</v>
      </c>
      <c r="W131" s="193">
        <f t="shared" ref="W131:Y131" si="171">IF(W101=0,0,W101/W$19)</f>
        <v>12.072070797645429</v>
      </c>
      <c r="X131" s="193">
        <f t="shared" si="171"/>
        <v>9.5650959233903521</v>
      </c>
      <c r="Y131" s="193">
        <f t="shared" si="171"/>
        <v>8.0294315336777089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19.15934255488752</v>
      </c>
      <c r="C132" s="77">
        <f t="shared" si="172"/>
        <v>19.373449738750637</v>
      </c>
      <c r="D132" s="77">
        <f t="shared" si="172"/>
        <v>19.611221271957866</v>
      </c>
      <c r="E132" s="77">
        <f t="shared" si="172"/>
        <v>19.828068308512698</v>
      </c>
      <c r="F132" s="77">
        <f t="shared" si="172"/>
        <v>20.12229373095894</v>
      </c>
      <c r="G132" s="77">
        <f t="shared" si="172"/>
        <v>20.49964975714834</v>
      </c>
      <c r="H132" s="77">
        <f t="shared" si="172"/>
        <v>20.855712521702532</v>
      </c>
      <c r="I132" s="77">
        <f t="shared" si="172"/>
        <v>21.229554846366359</v>
      </c>
      <c r="J132" s="77">
        <f t="shared" si="172"/>
        <v>21.447453024669425</v>
      </c>
      <c r="K132" s="77">
        <f t="shared" si="172"/>
        <v>21.614890194267105</v>
      </c>
      <c r="L132" s="77">
        <f t="shared" si="172"/>
        <v>21.723421719729334</v>
      </c>
      <c r="M132" s="77">
        <f t="shared" si="172"/>
        <v>21.544125521196005</v>
      </c>
      <c r="N132" s="77">
        <f t="shared" si="172"/>
        <v>21.290289069489514</v>
      </c>
      <c r="O132" s="77">
        <f t="shared" si="172"/>
        <v>21.123746778152615</v>
      </c>
      <c r="P132" s="77">
        <f t="shared" si="172"/>
        <v>21.01942692064998</v>
      </c>
      <c r="Q132" s="77">
        <f t="shared" si="172"/>
        <v>21.070317278959504</v>
      </c>
      <c r="R132" s="77">
        <f t="shared" ref="R132:V132" si="173">IF(R102=0,0,R102/R$19)</f>
        <v>21.685438132444069</v>
      </c>
      <c r="S132" s="77">
        <f t="shared" si="173"/>
        <v>21.833589155755007</v>
      </c>
      <c r="T132" s="77">
        <f t="shared" si="173"/>
        <v>21.816766633625537</v>
      </c>
      <c r="U132" s="77">
        <f t="shared" si="173"/>
        <v>21.776780782447176</v>
      </c>
      <c r="V132" s="77">
        <f t="shared" si="173"/>
        <v>22.129568124067465</v>
      </c>
      <c r="W132" s="77">
        <f t="shared" ref="W132:Y132" si="174">IF(W102=0,0,W102/W$19)</f>
        <v>23.168951608567735</v>
      </c>
      <c r="X132" s="77">
        <f t="shared" si="174"/>
        <v>24.002776224993887</v>
      </c>
      <c r="Y132" s="77">
        <f t="shared" si="174"/>
        <v>23.993562074230596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109.28471301838266</v>
      </c>
      <c r="C134" s="153">
        <f t="shared" si="175"/>
        <v>120.47639883842929</v>
      </c>
      <c r="D134" s="153">
        <f t="shared" si="175"/>
        <v>118.61416406771845</v>
      </c>
      <c r="E134" s="153">
        <f t="shared" si="175"/>
        <v>119.30304026488341</v>
      </c>
      <c r="F134" s="153">
        <f t="shared" si="175"/>
        <v>119.217428698132</v>
      </c>
      <c r="G134" s="153">
        <f t="shared" si="175"/>
        <v>123.23655781375069</v>
      </c>
      <c r="H134" s="153">
        <f t="shared" si="175"/>
        <v>130.79125847769151</v>
      </c>
      <c r="I134" s="153">
        <f t="shared" si="175"/>
        <v>124.33735562753182</v>
      </c>
      <c r="J134" s="153">
        <f t="shared" si="175"/>
        <v>127.50500503398419</v>
      </c>
      <c r="K134" s="153">
        <f t="shared" si="175"/>
        <v>131.42041546062347</v>
      </c>
      <c r="L134" s="153">
        <f t="shared" si="175"/>
        <v>147.69732788522677</v>
      </c>
      <c r="M134" s="153">
        <f t="shared" si="175"/>
        <v>135.38848762942482</v>
      </c>
      <c r="N134" s="153">
        <f t="shared" si="175"/>
        <v>141.3660475497781</v>
      </c>
      <c r="O134" s="153">
        <f t="shared" si="175"/>
        <v>141.04500330060125</v>
      </c>
      <c r="P134" s="153">
        <f t="shared" si="175"/>
        <v>130.42825372812229</v>
      </c>
      <c r="Q134" s="153">
        <f t="shared" si="175"/>
        <v>130.91353421912478</v>
      </c>
      <c r="R134" s="153">
        <f t="shared" ref="R134:V134" si="176">IF(R104=0,0,R104/R$19)</f>
        <v>138.51331437041057</v>
      </c>
      <c r="S134" s="153">
        <f t="shared" si="176"/>
        <v>141.02577685224233</v>
      </c>
      <c r="T134" s="153">
        <f t="shared" si="176"/>
        <v>161.10510282969776</v>
      </c>
      <c r="U134" s="153">
        <f t="shared" si="176"/>
        <v>150.40106775241378</v>
      </c>
      <c r="V134" s="153">
        <f t="shared" si="176"/>
        <v>152.13927094952317</v>
      </c>
      <c r="W134" s="153">
        <f t="shared" ref="W134:Y134" si="177">IF(W104=0,0,W104/W$19)</f>
        <v>167.20559260272293</v>
      </c>
      <c r="X134" s="153">
        <f t="shared" si="177"/>
        <v>153.48155970628207</v>
      </c>
      <c r="Y134" s="153">
        <f t="shared" si="177"/>
        <v>144.21325849540966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94.651975384406427</v>
      </c>
      <c r="C135" s="74">
        <f t="shared" si="178"/>
        <v>105.86060021804361</v>
      </c>
      <c r="D135" s="74">
        <f t="shared" si="178"/>
        <v>103.70733397704377</v>
      </c>
      <c r="E135" s="74">
        <f t="shared" si="178"/>
        <v>100.39617582006014</v>
      </c>
      <c r="F135" s="74">
        <f t="shared" si="178"/>
        <v>100.13257911723312</v>
      </c>
      <c r="G135" s="74">
        <f t="shared" si="178"/>
        <v>105.051337746836</v>
      </c>
      <c r="H135" s="74">
        <f t="shared" si="178"/>
        <v>111.68154867664011</v>
      </c>
      <c r="I135" s="74">
        <f t="shared" si="178"/>
        <v>105.26484325794348</v>
      </c>
      <c r="J135" s="74">
        <f t="shared" si="178"/>
        <v>107.71727498843411</v>
      </c>
      <c r="K135" s="74">
        <f t="shared" si="178"/>
        <v>110.94994319695067</v>
      </c>
      <c r="L135" s="74">
        <f t="shared" si="178"/>
        <v>126.59308790211145</v>
      </c>
      <c r="M135" s="74">
        <f t="shared" si="178"/>
        <v>114.3843776551588</v>
      </c>
      <c r="N135" s="74">
        <f t="shared" si="178"/>
        <v>120.16788476188395</v>
      </c>
      <c r="O135" s="74">
        <f t="shared" si="178"/>
        <v>119.49700527297705</v>
      </c>
      <c r="P135" s="74">
        <f t="shared" si="178"/>
        <v>108.9454112965194</v>
      </c>
      <c r="Q135" s="74">
        <f t="shared" si="178"/>
        <v>109.18329315325494</v>
      </c>
      <c r="R135" s="74">
        <f t="shared" ref="R135:V135" si="179">IF(R105=0,0,R105/R$19)</f>
        <v>116.59146688049483</v>
      </c>
      <c r="S135" s="74">
        <f t="shared" si="179"/>
        <v>118.73603473665945</v>
      </c>
      <c r="T135" s="74">
        <f t="shared" si="179"/>
        <v>137.00490980776263</v>
      </c>
      <c r="U135" s="74">
        <f t="shared" si="179"/>
        <v>126.79915729653878</v>
      </c>
      <c r="V135" s="74">
        <f t="shared" si="179"/>
        <v>128.64763545002478</v>
      </c>
      <c r="W135" s="74">
        <f t="shared" ref="W135:Y135" si="180">IF(W105=0,0,W105/W$19)</f>
        <v>142.0501938527687</v>
      </c>
      <c r="X135" s="74">
        <f t="shared" si="180"/>
        <v>132.23307640961846</v>
      </c>
      <c r="Y135" s="74">
        <f t="shared" si="180"/>
        <v>127.07811308446371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1.6788546763976638E-3</v>
      </c>
      <c r="C136" s="74">
        <f t="shared" si="181"/>
        <v>1.8578251739776526E-3</v>
      </c>
      <c r="D136" s="74">
        <f t="shared" si="181"/>
        <v>2.2529572182029612E-3</v>
      </c>
      <c r="E136" s="74">
        <f t="shared" si="181"/>
        <v>2.6577481267002368E-3</v>
      </c>
      <c r="F136" s="74">
        <f t="shared" si="181"/>
        <v>3.6431211214524003E-3</v>
      </c>
      <c r="G136" s="74">
        <f t="shared" si="181"/>
        <v>4.4641250359882968E-3</v>
      </c>
      <c r="H136" s="74">
        <f t="shared" si="181"/>
        <v>7.1375309981529826E-3</v>
      </c>
      <c r="I136" s="74">
        <f t="shared" si="181"/>
        <v>9.8693241600086874E-3</v>
      </c>
      <c r="J136" s="74">
        <f t="shared" si="181"/>
        <v>1.3262073936228403E-2</v>
      </c>
      <c r="K136" s="74">
        <f t="shared" si="181"/>
        <v>1.7946750677691789E-2</v>
      </c>
      <c r="L136" s="74">
        <f t="shared" si="181"/>
        <v>3.5700156859305082E-2</v>
      </c>
      <c r="M136" s="74">
        <f t="shared" si="181"/>
        <v>2.5848878028645449E-2</v>
      </c>
      <c r="N136" s="74">
        <f t="shared" si="181"/>
        <v>3.9861529998474809E-2</v>
      </c>
      <c r="O136" s="74">
        <f t="shared" si="181"/>
        <v>5.0050224569414242E-2</v>
      </c>
      <c r="P136" s="74">
        <f t="shared" si="181"/>
        <v>6.5850213927112461E-2</v>
      </c>
      <c r="Q136" s="74">
        <f t="shared" si="181"/>
        <v>0.15892918940985951</v>
      </c>
      <c r="R136" s="74">
        <f t="shared" ref="R136:V136" si="182">IF(R106=0,0,R106/R$19)</f>
        <v>0.1186659115623754</v>
      </c>
      <c r="S136" s="74">
        <f t="shared" si="182"/>
        <v>0.14531324459604783</v>
      </c>
      <c r="T136" s="74">
        <f t="shared" si="182"/>
        <v>0.19280339009630723</v>
      </c>
      <c r="U136" s="74">
        <f t="shared" si="182"/>
        <v>0.29701958722824146</v>
      </c>
      <c r="V136" s="74">
        <f t="shared" si="182"/>
        <v>0.19414493455764845</v>
      </c>
      <c r="W136" s="74">
        <f t="shared" ref="W136:Y136" si="183">IF(W106=0,0,W106/W$19)</f>
        <v>0.25202904866445769</v>
      </c>
      <c r="X136" s="74">
        <f t="shared" si="183"/>
        <v>0.2267239970511398</v>
      </c>
      <c r="Y136" s="74">
        <f t="shared" si="183"/>
        <v>0.2176022282707841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9.7654234644192552</v>
      </c>
      <c r="C137" s="74">
        <f t="shared" si="184"/>
        <v>9.8083223060568709</v>
      </c>
      <c r="D137" s="74">
        <f t="shared" si="184"/>
        <v>9.9093873804580035</v>
      </c>
      <c r="E137" s="74">
        <f t="shared" si="184"/>
        <v>11.259653600975879</v>
      </c>
      <c r="F137" s="74">
        <f t="shared" si="184"/>
        <v>11.597276766987656</v>
      </c>
      <c r="G137" s="74">
        <f t="shared" si="184"/>
        <v>11.332433591626629</v>
      </c>
      <c r="H137" s="74">
        <f t="shared" si="184"/>
        <v>11.807055500989939</v>
      </c>
      <c r="I137" s="74">
        <f t="shared" si="184"/>
        <v>11.813622959499833</v>
      </c>
      <c r="J137" s="74">
        <f t="shared" si="184"/>
        <v>12.238621337137205</v>
      </c>
      <c r="K137" s="74">
        <f t="shared" si="184"/>
        <v>12.741578378091809</v>
      </c>
      <c r="L137" s="74">
        <f t="shared" si="184"/>
        <v>13.030809161708895</v>
      </c>
      <c r="M137" s="74">
        <f t="shared" si="184"/>
        <v>13.358503337769937</v>
      </c>
      <c r="N137" s="74">
        <f t="shared" si="184"/>
        <v>13.610121692779071</v>
      </c>
      <c r="O137" s="74">
        <f t="shared" si="184"/>
        <v>14.052744312846645</v>
      </c>
      <c r="P137" s="74">
        <f t="shared" si="184"/>
        <v>14.224430297077413</v>
      </c>
      <c r="Q137" s="74">
        <f t="shared" si="184"/>
        <v>14.418761433839283</v>
      </c>
      <c r="R137" s="74">
        <f t="shared" ref="R137:V137" si="185">IF(R107=0,0,R107/R$19)</f>
        <v>14.525069556976666</v>
      </c>
      <c r="S137" s="74">
        <f t="shared" si="185"/>
        <v>14.773713167485802</v>
      </c>
      <c r="T137" s="74">
        <f t="shared" si="185"/>
        <v>16.285315990719639</v>
      </c>
      <c r="U137" s="74">
        <f t="shared" si="185"/>
        <v>15.500424293158563</v>
      </c>
      <c r="V137" s="74">
        <f t="shared" si="185"/>
        <v>15.695083768856922</v>
      </c>
      <c r="W137" s="74">
        <f t="shared" ref="W137:Y137" si="186">IF(W107=0,0,W107/W$19)</f>
        <v>17.156704344299726</v>
      </c>
      <c r="X137" s="74">
        <f t="shared" si="186"/>
        <v>15.007535980174845</v>
      </c>
      <c r="Y137" s="74">
        <f t="shared" si="186"/>
        <v>11.929742977190884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4.8656353148805751</v>
      </c>
      <c r="C138" s="77">
        <f t="shared" si="187"/>
        <v>4.8056184891548224</v>
      </c>
      <c r="D138" s="77">
        <f t="shared" si="187"/>
        <v>4.9951897529984741</v>
      </c>
      <c r="E138" s="77">
        <f t="shared" si="187"/>
        <v>7.6445530957207017</v>
      </c>
      <c r="F138" s="77">
        <f t="shared" si="187"/>
        <v>7.4839296927897561</v>
      </c>
      <c r="G138" s="77">
        <f t="shared" si="187"/>
        <v>6.8483223502520776</v>
      </c>
      <c r="H138" s="77">
        <f t="shared" si="187"/>
        <v>7.2955167690632843</v>
      </c>
      <c r="I138" s="77">
        <f t="shared" si="187"/>
        <v>7.2490200859285112</v>
      </c>
      <c r="J138" s="77">
        <f t="shared" si="187"/>
        <v>7.5358466344766422</v>
      </c>
      <c r="K138" s="77">
        <f t="shared" si="187"/>
        <v>7.7109471349032823</v>
      </c>
      <c r="L138" s="77">
        <f t="shared" si="187"/>
        <v>8.0377306645471371</v>
      </c>
      <c r="M138" s="77">
        <f t="shared" si="187"/>
        <v>7.6197577584674328</v>
      </c>
      <c r="N138" s="77">
        <f t="shared" si="187"/>
        <v>7.5481795651165999</v>
      </c>
      <c r="O138" s="77">
        <f t="shared" si="187"/>
        <v>7.4452034902081525</v>
      </c>
      <c r="P138" s="77">
        <f t="shared" si="187"/>
        <v>7.1925619205983686</v>
      </c>
      <c r="Q138" s="77">
        <f t="shared" si="187"/>
        <v>7.1525504426206954</v>
      </c>
      <c r="R138" s="77">
        <f t="shared" ref="R138:V138" si="188">IF(R108=0,0,R108/R$19)</f>
        <v>7.2781120213766863</v>
      </c>
      <c r="S138" s="77">
        <f t="shared" si="188"/>
        <v>7.370715703501002</v>
      </c>
      <c r="T138" s="77">
        <f t="shared" si="188"/>
        <v>7.6220736411192096</v>
      </c>
      <c r="U138" s="77">
        <f t="shared" si="188"/>
        <v>7.8044665754881795</v>
      </c>
      <c r="V138" s="77">
        <f t="shared" si="188"/>
        <v>7.6024067960837938</v>
      </c>
      <c r="W138" s="77">
        <f t="shared" ref="W138:Y138" si="189">IF(W108=0,0,W108/W$19)</f>
        <v>7.7466653569900732</v>
      </c>
      <c r="X138" s="77">
        <f t="shared" si="189"/>
        <v>6.0142233194376393</v>
      </c>
      <c r="Y138" s="77">
        <f t="shared" si="189"/>
        <v>4.9878002054842847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27.285112584392209</v>
      </c>
      <c r="C140" s="203">
        <f t="shared" si="190"/>
        <v>29.642094430647944</v>
      </c>
      <c r="D140" s="203">
        <f t="shared" si="190"/>
        <v>31.241025376628777</v>
      </c>
      <c r="E140" s="203">
        <f t="shared" si="190"/>
        <v>31.085287960625838</v>
      </c>
      <c r="F140" s="203">
        <f t="shared" si="190"/>
        <v>31.632141144819222</v>
      </c>
      <c r="G140" s="203">
        <f t="shared" si="190"/>
        <v>34.055771532066316</v>
      </c>
      <c r="H140" s="203">
        <f t="shared" si="190"/>
        <v>37.495376358113852</v>
      </c>
      <c r="I140" s="203">
        <f t="shared" si="190"/>
        <v>34.285589413464386</v>
      </c>
      <c r="J140" s="203">
        <f t="shared" si="190"/>
        <v>35.675233722057641</v>
      </c>
      <c r="K140" s="203">
        <f t="shared" si="190"/>
        <v>36.471765255855502</v>
      </c>
      <c r="L140" s="203">
        <f t="shared" si="190"/>
        <v>40.878835695976925</v>
      </c>
      <c r="M140" s="203">
        <f t="shared" si="190"/>
        <v>35.812723758474711</v>
      </c>
      <c r="N140" s="203">
        <f t="shared" si="190"/>
        <v>37.191091728350351</v>
      </c>
      <c r="O140" s="203">
        <f t="shared" si="190"/>
        <v>36.155273172974653</v>
      </c>
      <c r="P140" s="203">
        <f t="shared" si="190"/>
        <v>33.108173256821971</v>
      </c>
      <c r="Q140" s="203">
        <f t="shared" si="190"/>
        <v>32.538794562688651</v>
      </c>
      <c r="R140" s="203">
        <f t="shared" ref="R140:V140" si="191">IF(R110=0,0,R110/R$19)</f>
        <v>34.811359746240669</v>
      </c>
      <c r="S140" s="203">
        <f t="shared" si="191"/>
        <v>34.993737347411887</v>
      </c>
      <c r="T140" s="203">
        <f t="shared" si="191"/>
        <v>33.247883859027986</v>
      </c>
      <c r="U140" s="203">
        <f t="shared" si="191"/>
        <v>28.776384366029262</v>
      </c>
      <c r="V140" s="203">
        <f t="shared" si="191"/>
        <v>29.772895522192222</v>
      </c>
      <c r="W140" s="203">
        <f t="shared" ref="W140:Y140" si="192">IF(W110=0,0,W110/W$19)</f>
        <v>31.02399827801317</v>
      </c>
      <c r="X140" s="203">
        <f t="shared" si="192"/>
        <v>27.120850738557749</v>
      </c>
      <c r="Y140" s="203">
        <f t="shared" si="192"/>
        <v>25.507760909854007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27.285112584392209</v>
      </c>
      <c r="C141" s="192">
        <f t="shared" si="193"/>
        <v>29.642094430647944</v>
      </c>
      <c r="D141" s="192">
        <f t="shared" si="193"/>
        <v>31.241025376628777</v>
      </c>
      <c r="E141" s="192">
        <f t="shared" si="193"/>
        <v>31.085287960625838</v>
      </c>
      <c r="F141" s="192">
        <f t="shared" si="193"/>
        <v>31.632141144819222</v>
      </c>
      <c r="G141" s="192">
        <f t="shared" si="193"/>
        <v>34.055771532066316</v>
      </c>
      <c r="H141" s="192">
        <f t="shared" si="193"/>
        <v>37.495376358113852</v>
      </c>
      <c r="I141" s="192">
        <f t="shared" si="193"/>
        <v>34.285589413464386</v>
      </c>
      <c r="J141" s="192">
        <f t="shared" si="193"/>
        <v>35.675233722057641</v>
      </c>
      <c r="K141" s="192">
        <f t="shared" si="193"/>
        <v>36.471765255855502</v>
      </c>
      <c r="L141" s="192">
        <f t="shared" si="193"/>
        <v>40.878835695976925</v>
      </c>
      <c r="M141" s="192">
        <f t="shared" si="193"/>
        <v>35.812723758474711</v>
      </c>
      <c r="N141" s="192">
        <f t="shared" si="193"/>
        <v>37.191091728350351</v>
      </c>
      <c r="O141" s="192">
        <f t="shared" si="193"/>
        <v>36.155273172974653</v>
      </c>
      <c r="P141" s="192">
        <f t="shared" si="193"/>
        <v>33.108173256821971</v>
      </c>
      <c r="Q141" s="192">
        <f t="shared" si="193"/>
        <v>32.538794562688651</v>
      </c>
      <c r="R141" s="192">
        <f t="shared" ref="R141:V141" si="194">IF(R111=0,0,R111/R$19)</f>
        <v>34.811359746240669</v>
      </c>
      <c r="S141" s="192">
        <f t="shared" si="194"/>
        <v>34.993737347411887</v>
      </c>
      <c r="T141" s="192">
        <f t="shared" si="194"/>
        <v>33.247883859027986</v>
      </c>
      <c r="U141" s="192">
        <f t="shared" si="194"/>
        <v>28.776384366029262</v>
      </c>
      <c r="V141" s="192">
        <f t="shared" si="194"/>
        <v>29.772895522192222</v>
      </c>
      <c r="W141" s="192">
        <f t="shared" ref="W141:Y141" si="195">IF(W111=0,0,W111/W$19)</f>
        <v>31.02399827801317</v>
      </c>
      <c r="X141" s="192">
        <f t="shared" si="195"/>
        <v>27.120850738557749</v>
      </c>
      <c r="Y141" s="192">
        <f t="shared" si="195"/>
        <v>25.507760909854007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23.430696185302455</v>
      </c>
      <c r="C142" s="74">
        <f t="shared" si="196"/>
        <v>25.807319550115832</v>
      </c>
      <c r="D142" s="74">
        <f t="shared" si="196"/>
        <v>27.114745559013976</v>
      </c>
      <c r="E142" s="74">
        <f t="shared" si="196"/>
        <v>26.382262412959967</v>
      </c>
      <c r="F142" s="74">
        <f t="shared" si="196"/>
        <v>26.881288120544394</v>
      </c>
      <c r="G142" s="74">
        <f t="shared" si="196"/>
        <v>29.269368338928878</v>
      </c>
      <c r="H142" s="74">
        <f t="shared" si="196"/>
        <v>32.466866639801594</v>
      </c>
      <c r="I142" s="74">
        <f t="shared" si="196"/>
        <v>29.305971223393072</v>
      </c>
      <c r="J142" s="74">
        <f t="shared" si="196"/>
        <v>30.5031655061732</v>
      </c>
      <c r="K142" s="74">
        <f t="shared" si="196"/>
        <v>31.193290201229974</v>
      </c>
      <c r="L142" s="74">
        <f t="shared" si="196"/>
        <v>35.59406507075272</v>
      </c>
      <c r="M142" s="74">
        <f t="shared" si="196"/>
        <v>30.715432577891772</v>
      </c>
      <c r="N142" s="74">
        <f t="shared" si="196"/>
        <v>32.063751973739571</v>
      </c>
      <c r="O142" s="74">
        <f t="shared" si="196"/>
        <v>31.109103972824876</v>
      </c>
      <c r="P142" s="74">
        <f t="shared" si="196"/>
        <v>28.081242650442967</v>
      </c>
      <c r="Q142" s="74">
        <f t="shared" si="196"/>
        <v>27.560596806066844</v>
      </c>
      <c r="R142" s="74">
        <f t="shared" ref="R142:V142" si="197">IF(R112=0,0,R112/R$19)</f>
        <v>29.745701177243472</v>
      </c>
      <c r="S142" s="74">
        <f t="shared" si="197"/>
        <v>29.866058118964425</v>
      </c>
      <c r="T142" s="74">
        <f t="shared" si="197"/>
        <v>28.328263568206467</v>
      </c>
      <c r="U142" s="74">
        <f t="shared" si="197"/>
        <v>24.182618613702505</v>
      </c>
      <c r="V142" s="74">
        <f t="shared" si="197"/>
        <v>25.151796808526264</v>
      </c>
      <c r="W142" s="74">
        <f t="shared" ref="W142:Y142" si="198">IF(W112=0,0,W112/W$19)</f>
        <v>26.246119528724179</v>
      </c>
      <c r="X142" s="74">
        <f t="shared" si="198"/>
        <v>22.990891928128928</v>
      </c>
      <c r="Y142" s="74">
        <f t="shared" si="198"/>
        <v>22.00552216317633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2.2569725356346821</v>
      </c>
      <c r="C144" s="74">
        <f t="shared" si="202"/>
        <v>2.2445495782373119</v>
      </c>
      <c r="D144" s="74">
        <f t="shared" si="202"/>
        <v>2.4505692639479317</v>
      </c>
      <c r="E144" s="74">
        <f t="shared" si="202"/>
        <v>2.5838993718794199</v>
      </c>
      <c r="F144" s="74">
        <f t="shared" si="202"/>
        <v>2.717700257389474</v>
      </c>
      <c r="G144" s="74">
        <f t="shared" si="202"/>
        <v>2.8238251962748446</v>
      </c>
      <c r="H144" s="74">
        <f t="shared" si="202"/>
        <v>3.0245699168440243</v>
      </c>
      <c r="I144" s="74">
        <f t="shared" si="202"/>
        <v>2.9225971370837249</v>
      </c>
      <c r="J144" s="74">
        <f t="shared" si="202"/>
        <v>3.0597833789827984</v>
      </c>
      <c r="K144" s="74">
        <f t="shared" si="202"/>
        <v>3.1286999169223879</v>
      </c>
      <c r="L144" s="74">
        <f t="shared" si="202"/>
        <v>3.1458227106131007</v>
      </c>
      <c r="M144" s="74">
        <f t="shared" si="202"/>
        <v>3.0881261443095807</v>
      </c>
      <c r="N144" s="74">
        <f t="shared" si="202"/>
        <v>3.1275161935425051</v>
      </c>
      <c r="O144" s="74">
        <f t="shared" si="202"/>
        <v>3.1164869193712845</v>
      </c>
      <c r="P144" s="74">
        <f t="shared" si="202"/>
        <v>3.1172233908770428</v>
      </c>
      <c r="Q144" s="74">
        <f t="shared" si="202"/>
        <v>3.0727115005172538</v>
      </c>
      <c r="R144" s="74">
        <f t="shared" ref="R144:V144" si="203">IF(R114=0,0,R114/R$19)</f>
        <v>3.1143714593441993</v>
      </c>
      <c r="S144" s="74">
        <f t="shared" si="203"/>
        <v>3.1343887202308984</v>
      </c>
      <c r="T144" s="74">
        <f t="shared" si="203"/>
        <v>2.9489416402566984</v>
      </c>
      <c r="U144" s="74">
        <f t="shared" si="203"/>
        <v>2.5519225494842259</v>
      </c>
      <c r="V144" s="74">
        <f t="shared" si="203"/>
        <v>2.6387573869486527</v>
      </c>
      <c r="W144" s="74">
        <f t="shared" ref="W144:Y144" si="204">IF(W114=0,0,W114/W$19)</f>
        <v>2.7564316898146406</v>
      </c>
      <c r="X144" s="74">
        <f t="shared" si="204"/>
        <v>2.3617957730633528</v>
      </c>
      <c r="Y144" s="74">
        <f t="shared" si="204"/>
        <v>1.9427911369691766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1.5974438634550767</v>
      </c>
      <c r="C145" s="193">
        <f t="shared" si="205"/>
        <v>1.5902253022948061</v>
      </c>
      <c r="D145" s="193">
        <f t="shared" si="205"/>
        <v>1.6757105536668728</v>
      </c>
      <c r="E145" s="193">
        <f t="shared" si="205"/>
        <v>2.1191261757864552</v>
      </c>
      <c r="F145" s="193">
        <f t="shared" si="205"/>
        <v>2.0331527668853542</v>
      </c>
      <c r="G145" s="193">
        <f t="shared" si="205"/>
        <v>1.9625779968625912</v>
      </c>
      <c r="H145" s="193">
        <f t="shared" si="205"/>
        <v>2.0039398014682388</v>
      </c>
      <c r="I145" s="193">
        <f t="shared" si="205"/>
        <v>2.0570210529875843</v>
      </c>
      <c r="J145" s="193">
        <f t="shared" si="205"/>
        <v>2.1122848369016336</v>
      </c>
      <c r="K145" s="193">
        <f t="shared" si="205"/>
        <v>2.149775137703144</v>
      </c>
      <c r="L145" s="193">
        <f t="shared" si="205"/>
        <v>2.1389479146111099</v>
      </c>
      <c r="M145" s="193">
        <f t="shared" si="205"/>
        <v>2.0091650362733509</v>
      </c>
      <c r="N145" s="193">
        <f t="shared" si="205"/>
        <v>1.9998235610682797</v>
      </c>
      <c r="O145" s="193">
        <f t="shared" si="205"/>
        <v>1.929682280778493</v>
      </c>
      <c r="P145" s="193">
        <f t="shared" si="205"/>
        <v>1.9097072155019521</v>
      </c>
      <c r="Q145" s="193">
        <f t="shared" si="205"/>
        <v>1.9054862561045611</v>
      </c>
      <c r="R145" s="193">
        <f t="shared" ref="R145:V145" si="206">IF(R115=0,0,R115/R$19)</f>
        <v>1.9512871096529949</v>
      </c>
      <c r="S145" s="193">
        <f t="shared" si="206"/>
        <v>1.9932905082165528</v>
      </c>
      <c r="T145" s="193">
        <f t="shared" si="206"/>
        <v>1.9706786505648277</v>
      </c>
      <c r="U145" s="193">
        <f t="shared" si="206"/>
        <v>2.0418432028425353</v>
      </c>
      <c r="V145" s="193">
        <f t="shared" si="206"/>
        <v>1.9823413267173084</v>
      </c>
      <c r="W145" s="193">
        <f t="shared" ref="W145:Y145" si="207">IF(W115=0,0,W115/W$19)</f>
        <v>2.0214470594743452</v>
      </c>
      <c r="X145" s="193">
        <f t="shared" si="207"/>
        <v>1.7681630373654693</v>
      </c>
      <c r="Y145" s="193">
        <f t="shared" si="207"/>
        <v>1.5594476097084997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5230.2488888635662</v>
      </c>
      <c r="C150" s="203">
        <f t="shared" si="211"/>
        <v>5719.4003600412061</v>
      </c>
      <c r="D150" s="203">
        <f t="shared" si="211"/>
        <v>5685.1794367358125</v>
      </c>
      <c r="E150" s="203">
        <f t="shared" si="211"/>
        <v>5719.6435938367176</v>
      </c>
      <c r="F150" s="203">
        <f t="shared" si="211"/>
        <v>5734.7183370319735</v>
      </c>
      <c r="G150" s="203">
        <f t="shared" si="211"/>
        <v>5931.4544373128883</v>
      </c>
      <c r="H150" s="203">
        <f t="shared" si="211"/>
        <v>6238.930520188208</v>
      </c>
      <c r="I150" s="203">
        <f t="shared" si="211"/>
        <v>5907.5184865218371</v>
      </c>
      <c r="J150" s="203">
        <f t="shared" si="211"/>
        <v>6001.2179776800804</v>
      </c>
      <c r="K150" s="203">
        <f t="shared" si="211"/>
        <v>6087.8735550744914</v>
      </c>
      <c r="L150" s="203">
        <f t="shared" si="211"/>
        <v>6718.1272933402252</v>
      </c>
      <c r="M150" s="203">
        <f t="shared" si="211"/>
        <v>6135.6270721392002</v>
      </c>
      <c r="N150" s="203">
        <f t="shared" si="211"/>
        <v>6340.5924191683262</v>
      </c>
      <c r="O150" s="203">
        <f t="shared" si="211"/>
        <v>6237.424149495032</v>
      </c>
      <c r="P150" s="203">
        <f t="shared" si="211"/>
        <v>5793.2092488329718</v>
      </c>
      <c r="Q150" s="203">
        <f t="shared" si="211"/>
        <v>5787.6476354256465</v>
      </c>
      <c r="R150" s="203">
        <f t="shared" ref="R150:V150" si="212">IF(R96=0,0,R96/R$17)</f>
        <v>6048.0542828418029</v>
      </c>
      <c r="S150" s="203">
        <f t="shared" si="212"/>
        <v>6093.4779018040299</v>
      </c>
      <c r="T150" s="203">
        <f t="shared" si="212"/>
        <v>6847.6784454631306</v>
      </c>
      <c r="U150" s="203">
        <f t="shared" si="212"/>
        <v>6357.3741918296701</v>
      </c>
      <c r="V150" s="203">
        <f t="shared" si="212"/>
        <v>6380.0965157985365</v>
      </c>
      <c r="W150" s="203">
        <f t="shared" ref="W150:Y150" si="213">IF(W96=0,0,W96/W$17)</f>
        <v>6833.9952597225019</v>
      </c>
      <c r="X150" s="203">
        <f t="shared" si="213"/>
        <v>6347.6924667524954</v>
      </c>
      <c r="Y150" s="203">
        <f t="shared" si="213"/>
        <v>6171.370551282188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4736.6047344426033</v>
      </c>
      <c r="C151" s="192">
        <f t="shared" si="214"/>
        <v>5216.7543308359409</v>
      </c>
      <c r="D151" s="192">
        <f t="shared" si="214"/>
        <v>5172.7338176382409</v>
      </c>
      <c r="E151" s="192">
        <f t="shared" si="214"/>
        <v>5197.786643973498</v>
      </c>
      <c r="F151" s="192">
        <f t="shared" si="214"/>
        <v>5201.2528365088892</v>
      </c>
      <c r="G151" s="192">
        <f t="shared" si="214"/>
        <v>5383.9541273108043</v>
      </c>
      <c r="H151" s="192">
        <f t="shared" si="214"/>
        <v>5681.5896260650497</v>
      </c>
      <c r="I151" s="192">
        <f t="shared" si="214"/>
        <v>5340.8155788728182</v>
      </c>
      <c r="J151" s="192">
        <f t="shared" si="214"/>
        <v>5427.6651741450069</v>
      </c>
      <c r="K151" s="192">
        <f t="shared" si="214"/>
        <v>5511.2493416296466</v>
      </c>
      <c r="L151" s="192">
        <f t="shared" si="214"/>
        <v>6136.2823344331455</v>
      </c>
      <c r="M151" s="192">
        <f t="shared" si="214"/>
        <v>5558.2995918787265</v>
      </c>
      <c r="N151" s="192">
        <f t="shared" si="214"/>
        <v>5764.889532945811</v>
      </c>
      <c r="O151" s="192">
        <f t="shared" si="214"/>
        <v>5665.9247336119552</v>
      </c>
      <c r="P151" s="192">
        <f t="shared" si="214"/>
        <v>5221.9279340010671</v>
      </c>
      <c r="Q151" s="192">
        <f t="shared" si="214"/>
        <v>5212.9693786817888</v>
      </c>
      <c r="R151" s="192">
        <f t="shared" ref="R151:V151" si="215">IF(R97=0,0,R97/R$17)</f>
        <v>5458.3348752340453</v>
      </c>
      <c r="S151" s="192">
        <f t="shared" si="215"/>
        <v>5498.0542735615772</v>
      </c>
      <c r="T151" s="192">
        <f t="shared" si="215"/>
        <v>6250.1276375161387</v>
      </c>
      <c r="U151" s="192">
        <f t="shared" si="215"/>
        <v>5757.4123545141838</v>
      </c>
      <c r="V151" s="192">
        <f t="shared" si="215"/>
        <v>5766.5860480300689</v>
      </c>
      <c r="W151" s="192">
        <f t="shared" ref="W151:Y151" si="216">IF(W97=0,0,W97/W$17)</f>
        <v>6195.4438099448016</v>
      </c>
      <c r="X151" s="192">
        <f t="shared" si="216"/>
        <v>5671.0281288850065</v>
      </c>
      <c r="Y151" s="192">
        <f t="shared" si="216"/>
        <v>5462.7516967361526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4121.2967906568801</v>
      </c>
      <c r="C152" s="74">
        <f t="shared" si="217"/>
        <v>4601.3352077617301</v>
      </c>
      <c r="D152" s="74">
        <f t="shared" si="217"/>
        <v>4539.4615147639461</v>
      </c>
      <c r="E152" s="74">
        <f t="shared" si="217"/>
        <v>4402.4028664097004</v>
      </c>
      <c r="F152" s="74">
        <f t="shared" si="217"/>
        <v>4396.6965780396085</v>
      </c>
      <c r="G152" s="74">
        <f t="shared" si="217"/>
        <v>4612.4669151626085</v>
      </c>
      <c r="H152" s="74">
        <f t="shared" si="217"/>
        <v>4876.3403836142952</v>
      </c>
      <c r="I152" s="74">
        <f t="shared" si="217"/>
        <v>4541.7002989961757</v>
      </c>
      <c r="J152" s="74">
        <f t="shared" si="217"/>
        <v>4603.2588721299117</v>
      </c>
      <c r="K152" s="74">
        <f t="shared" si="217"/>
        <v>4668.814323379841</v>
      </c>
      <c r="L152" s="74">
        <f t="shared" si="217"/>
        <v>5274.9322814210554</v>
      </c>
      <c r="M152" s="74">
        <f t="shared" si="217"/>
        <v>4708.533398265241</v>
      </c>
      <c r="N152" s="74">
        <f t="shared" si="217"/>
        <v>4909.1340796202148</v>
      </c>
      <c r="O152" s="74">
        <f t="shared" si="217"/>
        <v>4806.4895897368679</v>
      </c>
      <c r="P152" s="74">
        <f t="shared" si="217"/>
        <v>4366.1429389201448</v>
      </c>
      <c r="Q152" s="74">
        <f t="shared" si="217"/>
        <v>4353.1022737386247</v>
      </c>
      <c r="R152" s="74">
        <f t="shared" ref="R152:V152" si="218">IF(R98=0,0,R98/R$17)</f>
        <v>4597.5242085134059</v>
      </c>
      <c r="S152" s="74">
        <f t="shared" si="218"/>
        <v>4629.4690822514513</v>
      </c>
      <c r="T152" s="74">
        <f t="shared" si="218"/>
        <v>5318.2521667919218</v>
      </c>
      <c r="U152" s="74">
        <f t="shared" si="218"/>
        <v>4853.3270988485738</v>
      </c>
      <c r="V152" s="74">
        <f t="shared" si="218"/>
        <v>4870.7655325578944</v>
      </c>
      <c r="W152" s="74">
        <f t="shared" ref="W152:Y152" si="219">IF(W98=0,0,W98/W$17)</f>
        <v>5256.7665171921244</v>
      </c>
      <c r="X152" s="74">
        <f t="shared" si="219"/>
        <v>4867.9947166648235</v>
      </c>
      <c r="Y152" s="74">
        <f t="shared" si="219"/>
        <v>4787.6965504288337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2.4236828065702064E-2</v>
      </c>
      <c r="C153" s="74">
        <f t="shared" si="220"/>
        <v>2.6022105042364591E-2</v>
      </c>
      <c r="D153" s="74">
        <f t="shared" si="220"/>
        <v>3.0375239071061433E-2</v>
      </c>
      <c r="E153" s="74">
        <f t="shared" si="220"/>
        <v>3.3935252453159807E-2</v>
      </c>
      <c r="F153" s="74">
        <f t="shared" si="220"/>
        <v>4.3492685600472467E-2</v>
      </c>
      <c r="G153" s="74">
        <f t="shared" si="220"/>
        <v>5.0686133397470017E-2</v>
      </c>
      <c r="H153" s="74">
        <f t="shared" si="220"/>
        <v>7.6061083890356915E-2</v>
      </c>
      <c r="I153" s="74">
        <f t="shared" si="220"/>
        <v>9.8651438660692675E-2</v>
      </c>
      <c r="J153" s="74">
        <f t="shared" si="220"/>
        <v>0.12791194383609175</v>
      </c>
      <c r="K153" s="74">
        <f t="shared" si="220"/>
        <v>0.1670809497333679</v>
      </c>
      <c r="L153" s="74">
        <f t="shared" si="220"/>
        <v>0.32634615830880975</v>
      </c>
      <c r="M153" s="74">
        <f t="shared" si="220"/>
        <v>0.22831782880805765</v>
      </c>
      <c r="N153" s="74">
        <f t="shared" si="220"/>
        <v>0.34336338354766788</v>
      </c>
      <c r="O153" s="74">
        <f t="shared" si="220"/>
        <v>0.41368310434539218</v>
      </c>
      <c r="P153" s="74">
        <f t="shared" si="220"/>
        <v>0.51768909474518565</v>
      </c>
      <c r="Q153" s="74">
        <f t="shared" si="220"/>
        <v>1.1949828247588516</v>
      </c>
      <c r="R153" s="74">
        <f t="shared" ref="R153:V153" si="221">IF(R99=0,0,R99/R$17)</f>
        <v>0.86219762533021604</v>
      </c>
      <c r="S153" s="74">
        <f t="shared" si="221"/>
        <v>1.0420621207906637</v>
      </c>
      <c r="T153" s="74">
        <f t="shared" si="221"/>
        <v>1.3738824950633661</v>
      </c>
      <c r="U153" s="74">
        <f t="shared" si="221"/>
        <v>2.1113859986614054</v>
      </c>
      <c r="V153" s="74">
        <f t="shared" si="221"/>
        <v>1.3802090192642313</v>
      </c>
      <c r="W153" s="74">
        <f t="shared" ref="W153:Y153" si="222">IF(W99=0,0,W99/W$17)</f>
        <v>1.7722398370762844</v>
      </c>
      <c r="X153" s="74">
        <f t="shared" si="222"/>
        <v>1.6216973518713376</v>
      </c>
      <c r="Y153" s="74">
        <f t="shared" si="222"/>
        <v>1.6216192786451682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405.05622351864594</v>
      </c>
      <c r="C154" s="74">
        <f t="shared" si="223"/>
        <v>406.36666798572332</v>
      </c>
      <c r="D154" s="74">
        <f t="shared" si="223"/>
        <v>414.29994347770003</v>
      </c>
      <c r="E154" s="74">
        <f t="shared" si="223"/>
        <v>469.98691002645637</v>
      </c>
      <c r="F154" s="74">
        <f t="shared" si="223"/>
        <v>485.38793203255841</v>
      </c>
      <c r="G154" s="74">
        <f t="shared" si="223"/>
        <v>475.4003724409788</v>
      </c>
      <c r="H154" s="74">
        <f t="shared" si="223"/>
        <v>492.83681947635279</v>
      </c>
      <c r="I154" s="74">
        <f t="shared" si="223"/>
        <v>487.35138454499133</v>
      </c>
      <c r="J154" s="74">
        <f t="shared" si="223"/>
        <v>500.79698806235615</v>
      </c>
      <c r="K154" s="74">
        <f t="shared" si="223"/>
        <v>512.7533041474594</v>
      </c>
      <c r="L154" s="74">
        <f t="shared" si="223"/>
        <v>519.3814482610544</v>
      </c>
      <c r="M154" s="74">
        <f t="shared" si="223"/>
        <v>525.72092455610459</v>
      </c>
      <c r="N154" s="74">
        <f t="shared" si="223"/>
        <v>531.90665555906344</v>
      </c>
      <c r="O154" s="74">
        <f t="shared" si="223"/>
        <v>541.05262127676008</v>
      </c>
      <c r="P154" s="74">
        <f t="shared" si="223"/>
        <v>545.68784361138717</v>
      </c>
      <c r="Q154" s="74">
        <f t="shared" si="223"/>
        <v>549.76338181550818</v>
      </c>
      <c r="R154" s="74">
        <f t="shared" ref="R154:V154" si="224">IF(R100=0,0,R100/R$17)</f>
        <v>547.01741363217502</v>
      </c>
      <c r="S154" s="74">
        <f t="shared" si="224"/>
        <v>550.46229568089632</v>
      </c>
      <c r="T154" s="74">
        <f t="shared" si="224"/>
        <v>600.37549084122622</v>
      </c>
      <c r="U154" s="74">
        <f t="shared" si="224"/>
        <v>563.40976610757627</v>
      </c>
      <c r="V154" s="74">
        <f t="shared" si="224"/>
        <v>565.3805350608319</v>
      </c>
      <c r="W154" s="74">
        <f t="shared" ref="W154:Y154" si="225">IF(W100=0,0,W100/W$17)</f>
        <v>604.1908913130145</v>
      </c>
      <c r="X154" s="74">
        <f t="shared" si="225"/>
        <v>531.7612694794002</v>
      </c>
      <c r="Y154" s="74">
        <f t="shared" si="225"/>
        <v>436.29464125391524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210.22748343901108</v>
      </c>
      <c r="C155" s="193">
        <f t="shared" si="226"/>
        <v>209.02643298344589</v>
      </c>
      <c r="D155" s="193">
        <f t="shared" si="226"/>
        <v>218.94198415752336</v>
      </c>
      <c r="E155" s="193">
        <f t="shared" si="226"/>
        <v>325.36293228488802</v>
      </c>
      <c r="F155" s="193">
        <f t="shared" si="226"/>
        <v>319.12483375112288</v>
      </c>
      <c r="G155" s="193">
        <f t="shared" si="226"/>
        <v>296.03615357381977</v>
      </c>
      <c r="H155" s="193">
        <f t="shared" si="226"/>
        <v>312.33636189051037</v>
      </c>
      <c r="I155" s="193">
        <f t="shared" si="226"/>
        <v>311.66524389298928</v>
      </c>
      <c r="J155" s="193">
        <f t="shared" si="226"/>
        <v>323.48140200890128</v>
      </c>
      <c r="K155" s="193">
        <f t="shared" si="226"/>
        <v>329.51463315261202</v>
      </c>
      <c r="L155" s="193">
        <f t="shared" si="226"/>
        <v>341.64225859272597</v>
      </c>
      <c r="M155" s="193">
        <f t="shared" si="226"/>
        <v>323.81695122857303</v>
      </c>
      <c r="N155" s="193">
        <f t="shared" si="226"/>
        <v>323.50543438298519</v>
      </c>
      <c r="O155" s="193">
        <f t="shared" si="226"/>
        <v>317.96883949398284</v>
      </c>
      <c r="P155" s="193">
        <f t="shared" si="226"/>
        <v>309.57946237479035</v>
      </c>
      <c r="Q155" s="193">
        <f t="shared" si="226"/>
        <v>308.90874030289712</v>
      </c>
      <c r="R155" s="193">
        <f t="shared" ref="R155:V155" si="227">IF(R101=0,0,R101/R$17)</f>
        <v>312.93105546313433</v>
      </c>
      <c r="S155" s="193">
        <f t="shared" si="227"/>
        <v>317.08083350843998</v>
      </c>
      <c r="T155" s="193">
        <f t="shared" si="227"/>
        <v>330.12609738792793</v>
      </c>
      <c r="U155" s="193">
        <f t="shared" si="227"/>
        <v>338.56410355937197</v>
      </c>
      <c r="V155" s="193">
        <f t="shared" si="227"/>
        <v>329.05977139207937</v>
      </c>
      <c r="W155" s="193">
        <f t="shared" ref="W155:Y155" si="228">IF(W101=0,0,W101/W$17)</f>
        <v>332.71416160258701</v>
      </c>
      <c r="X155" s="193">
        <f t="shared" si="228"/>
        <v>269.65044538891027</v>
      </c>
      <c r="Y155" s="193">
        <f t="shared" si="228"/>
        <v>237.1388857747572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493.64415442096379</v>
      </c>
      <c r="C156" s="77">
        <f t="shared" si="229"/>
        <v>502.64602920526301</v>
      </c>
      <c r="D156" s="77">
        <f t="shared" si="229"/>
        <v>512.44561909757203</v>
      </c>
      <c r="E156" s="77">
        <f t="shared" si="229"/>
        <v>521.85694986321857</v>
      </c>
      <c r="F156" s="77">
        <f t="shared" si="229"/>
        <v>533.46550052308305</v>
      </c>
      <c r="G156" s="77">
        <f t="shared" si="229"/>
        <v>547.50031000208332</v>
      </c>
      <c r="H156" s="77">
        <f t="shared" si="229"/>
        <v>557.34089412315814</v>
      </c>
      <c r="I156" s="77">
        <f t="shared" si="229"/>
        <v>566.70290764901904</v>
      </c>
      <c r="J156" s="77">
        <f t="shared" si="229"/>
        <v>573.55280353507294</v>
      </c>
      <c r="K156" s="77">
        <f t="shared" si="229"/>
        <v>576.62421344484449</v>
      </c>
      <c r="L156" s="77">
        <f t="shared" si="229"/>
        <v>581.8449589070807</v>
      </c>
      <c r="M156" s="77">
        <f t="shared" si="229"/>
        <v>577.32748026047295</v>
      </c>
      <c r="N156" s="77">
        <f t="shared" si="229"/>
        <v>575.7028862225153</v>
      </c>
      <c r="O156" s="77">
        <f t="shared" si="229"/>
        <v>571.49941588307593</v>
      </c>
      <c r="P156" s="77">
        <f t="shared" si="229"/>
        <v>571.28131483190384</v>
      </c>
      <c r="Q156" s="77">
        <f t="shared" si="229"/>
        <v>574.67825674385881</v>
      </c>
      <c r="R156" s="77">
        <f t="shared" ref="R156:V156" si="230">IF(R102=0,0,R102/R$17)</f>
        <v>589.71940760775976</v>
      </c>
      <c r="S156" s="77">
        <f t="shared" si="230"/>
        <v>595.42362824245163</v>
      </c>
      <c r="T156" s="77">
        <f t="shared" si="230"/>
        <v>597.55080794699131</v>
      </c>
      <c r="U156" s="77">
        <f t="shared" si="230"/>
        <v>599.96183731548672</v>
      </c>
      <c r="V156" s="77">
        <f t="shared" si="230"/>
        <v>613.51046776846647</v>
      </c>
      <c r="W156" s="77">
        <f t="shared" ref="W156:Y156" si="231">IF(W102=0,0,W102/W$17)</f>
        <v>638.55144977769987</v>
      </c>
      <c r="X156" s="77">
        <f t="shared" si="231"/>
        <v>676.66433786748871</v>
      </c>
      <c r="Y156" s="77">
        <f t="shared" si="231"/>
        <v>708.61885454603555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2815.741698575936</v>
      </c>
      <c r="C158" s="153">
        <f t="shared" si="232"/>
        <v>3125.7718323629474</v>
      </c>
      <c r="D158" s="153">
        <f t="shared" si="232"/>
        <v>3099.4147634414371</v>
      </c>
      <c r="E158" s="153">
        <f t="shared" si="232"/>
        <v>3139.9488711319082</v>
      </c>
      <c r="F158" s="153">
        <f t="shared" si="232"/>
        <v>3160.5932266894274</v>
      </c>
      <c r="G158" s="153">
        <f t="shared" si="232"/>
        <v>3291.3759213417929</v>
      </c>
      <c r="H158" s="153">
        <f t="shared" si="232"/>
        <v>3495.2206436291508</v>
      </c>
      <c r="I158" s="153">
        <f t="shared" si="232"/>
        <v>3319.0682269804029</v>
      </c>
      <c r="J158" s="153">
        <f t="shared" si="232"/>
        <v>3409.7686572796397</v>
      </c>
      <c r="K158" s="153">
        <f t="shared" si="232"/>
        <v>3505.9254529859131</v>
      </c>
      <c r="L158" s="153">
        <f t="shared" si="232"/>
        <v>3955.958079846002</v>
      </c>
      <c r="M158" s="153">
        <f t="shared" si="232"/>
        <v>3628.0653091475701</v>
      </c>
      <c r="N158" s="153">
        <f t="shared" si="232"/>
        <v>3822.6273641773519</v>
      </c>
      <c r="O158" s="153">
        <f t="shared" si="232"/>
        <v>3815.948839288711</v>
      </c>
      <c r="P158" s="153">
        <f t="shared" si="232"/>
        <v>3544.8742043404277</v>
      </c>
      <c r="Q158" s="153">
        <f t="shared" si="232"/>
        <v>3570.5756412292294</v>
      </c>
      <c r="R158" s="153">
        <f t="shared" ref="R158:V158" si="233">IF(R104=0,0,R104/R$17)</f>
        <v>3766.7668597433899</v>
      </c>
      <c r="S158" s="153">
        <f t="shared" si="233"/>
        <v>3845.9127874053274</v>
      </c>
      <c r="T158" s="153">
        <f t="shared" si="233"/>
        <v>4412.5917454648506</v>
      </c>
      <c r="U158" s="153">
        <f t="shared" si="233"/>
        <v>4143.6290259982579</v>
      </c>
      <c r="V158" s="153">
        <f t="shared" si="233"/>
        <v>4217.8426060056108</v>
      </c>
      <c r="W158" s="153">
        <f t="shared" ref="W158:Y158" si="234">IF(W104=0,0,W104/W$17)</f>
        <v>4608.2954192854177</v>
      </c>
      <c r="X158" s="153">
        <f t="shared" si="234"/>
        <v>4326.8119070900202</v>
      </c>
      <c r="Y158" s="153">
        <f t="shared" si="234"/>
        <v>4259.1522563098015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2438.7263925708071</v>
      </c>
      <c r="C159" s="74">
        <f t="shared" si="235"/>
        <v>2746.5635220584559</v>
      </c>
      <c r="D159" s="74">
        <f t="shared" si="235"/>
        <v>2709.8959431361945</v>
      </c>
      <c r="E159" s="74">
        <f t="shared" si="235"/>
        <v>2642.3371796078886</v>
      </c>
      <c r="F159" s="74">
        <f t="shared" si="235"/>
        <v>2654.6315818488129</v>
      </c>
      <c r="G159" s="74">
        <f t="shared" si="235"/>
        <v>2805.688910000536</v>
      </c>
      <c r="H159" s="74">
        <f t="shared" si="235"/>
        <v>2984.5393261786448</v>
      </c>
      <c r="I159" s="74">
        <f t="shared" si="235"/>
        <v>2809.9455301440362</v>
      </c>
      <c r="J159" s="74">
        <f t="shared" si="235"/>
        <v>2880.6005537213214</v>
      </c>
      <c r="K159" s="74">
        <f t="shared" si="235"/>
        <v>2959.831077220103</v>
      </c>
      <c r="L159" s="74">
        <f t="shared" si="235"/>
        <v>3390.6974222863005</v>
      </c>
      <c r="M159" s="74">
        <f t="shared" si="235"/>
        <v>3065.2088648409049</v>
      </c>
      <c r="N159" s="74">
        <f t="shared" si="235"/>
        <v>3249.4156308949541</v>
      </c>
      <c r="O159" s="74">
        <f t="shared" si="235"/>
        <v>3232.9713772139698</v>
      </c>
      <c r="P159" s="74">
        <f t="shared" si="235"/>
        <v>2960.9978447715716</v>
      </c>
      <c r="Q159" s="74">
        <f t="shared" si="235"/>
        <v>2977.8984219436843</v>
      </c>
      <c r="R159" s="74">
        <f t="shared" ref="R159:V159" si="236">IF(R105=0,0,R105/R$17)</f>
        <v>3170.6184749856347</v>
      </c>
      <c r="S159" s="74">
        <f t="shared" si="236"/>
        <v>3238.0494155899482</v>
      </c>
      <c r="T159" s="74">
        <f t="shared" si="236"/>
        <v>3752.4989804013139</v>
      </c>
      <c r="U159" s="74">
        <f t="shared" si="236"/>
        <v>3493.3839001128013</v>
      </c>
      <c r="V159" s="74">
        <f t="shared" si="236"/>
        <v>3566.5707780538901</v>
      </c>
      <c r="W159" s="74">
        <f t="shared" ref="W159:Y159" si="237">IF(W105=0,0,W105/W$17)</f>
        <v>3914.9961879304938</v>
      </c>
      <c r="X159" s="74">
        <f t="shared" si="237"/>
        <v>3727.7940790750467</v>
      </c>
      <c r="Y159" s="74">
        <f t="shared" si="237"/>
        <v>3753.0878763724327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4.3256014383154857E-2</v>
      </c>
      <c r="C160" s="74">
        <f t="shared" si="238"/>
        <v>4.8201454013097465E-2</v>
      </c>
      <c r="D160" s="74">
        <f t="shared" si="238"/>
        <v>5.8870278422344276E-2</v>
      </c>
      <c r="E160" s="74">
        <f t="shared" si="238"/>
        <v>6.994954371369648E-2</v>
      </c>
      <c r="F160" s="74">
        <f t="shared" si="238"/>
        <v>9.6583394443333304E-2</v>
      </c>
      <c r="G160" s="74">
        <f t="shared" si="238"/>
        <v>0.11922690729091016</v>
      </c>
      <c r="H160" s="74">
        <f t="shared" si="238"/>
        <v>0.19074092549956179</v>
      </c>
      <c r="I160" s="74">
        <f t="shared" si="238"/>
        <v>0.26345228331365256</v>
      </c>
      <c r="J160" s="74">
        <f t="shared" si="238"/>
        <v>0.35465748208255893</v>
      </c>
      <c r="K160" s="74">
        <f t="shared" si="238"/>
        <v>0.47876861276674387</v>
      </c>
      <c r="L160" s="74">
        <f t="shared" si="238"/>
        <v>0.95620094148950274</v>
      </c>
      <c r="M160" s="74">
        <f t="shared" si="238"/>
        <v>0.6926838411313585</v>
      </c>
      <c r="N160" s="74">
        <f t="shared" si="238"/>
        <v>1.077880990458415</v>
      </c>
      <c r="O160" s="74">
        <f t="shared" si="238"/>
        <v>1.3541004068378895</v>
      </c>
      <c r="P160" s="74">
        <f t="shared" si="238"/>
        <v>1.7897251402836849</v>
      </c>
      <c r="Q160" s="74">
        <f t="shared" si="238"/>
        <v>4.3346831614622392</v>
      </c>
      <c r="R160" s="74">
        <f t="shared" ref="R160:V160" si="239">IF(R106=0,0,R106/R$17)</f>
        <v>3.2270314596549836</v>
      </c>
      <c r="S160" s="74">
        <f t="shared" si="239"/>
        <v>3.9628362845810656</v>
      </c>
      <c r="T160" s="74">
        <f t="shared" si="239"/>
        <v>5.2807926793972237</v>
      </c>
      <c r="U160" s="74">
        <f t="shared" si="239"/>
        <v>8.1830468448200939</v>
      </c>
      <c r="V160" s="74">
        <f t="shared" si="239"/>
        <v>5.3823892516818148</v>
      </c>
      <c r="W160" s="74">
        <f t="shared" ref="W160:Y160" si="240">IF(W106=0,0,W106/W$17)</f>
        <v>6.94608530975876</v>
      </c>
      <c r="X160" s="74">
        <f t="shared" si="240"/>
        <v>6.3915957848046405</v>
      </c>
      <c r="Y160" s="74">
        <f t="shared" si="240"/>
        <v>6.4266006550781238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251.60801811678775</v>
      </c>
      <c r="C161" s="74">
        <f t="shared" si="241"/>
        <v>254.47787187037292</v>
      </c>
      <c r="D161" s="74">
        <f t="shared" si="241"/>
        <v>258.93451920393892</v>
      </c>
      <c r="E161" s="74">
        <f t="shared" si="241"/>
        <v>296.34397023934963</v>
      </c>
      <c r="F161" s="74">
        <f t="shared" si="241"/>
        <v>307.45734745374671</v>
      </c>
      <c r="G161" s="74">
        <f t="shared" si="241"/>
        <v>302.66423953560746</v>
      </c>
      <c r="H161" s="74">
        <f t="shared" si="241"/>
        <v>315.52769357727459</v>
      </c>
      <c r="I161" s="74">
        <f t="shared" si="241"/>
        <v>315.35350267429874</v>
      </c>
      <c r="J161" s="74">
        <f t="shared" si="241"/>
        <v>327.28807337846592</v>
      </c>
      <c r="K161" s="74">
        <f t="shared" si="241"/>
        <v>339.90931919060546</v>
      </c>
      <c r="L161" s="74">
        <f t="shared" si="241"/>
        <v>349.02009080524311</v>
      </c>
      <c r="M161" s="74">
        <f t="shared" si="241"/>
        <v>357.97373462469955</v>
      </c>
      <c r="N161" s="74">
        <f t="shared" si="241"/>
        <v>368.02630132444926</v>
      </c>
      <c r="O161" s="74">
        <f t="shared" si="241"/>
        <v>380.19463358897735</v>
      </c>
      <c r="P161" s="74">
        <f t="shared" si="241"/>
        <v>386.60194083911159</v>
      </c>
      <c r="Q161" s="74">
        <f t="shared" si="241"/>
        <v>393.26169489999864</v>
      </c>
      <c r="R161" s="74">
        <f t="shared" ref="R161:V161" si="242">IF(R107=0,0,R107/R$17)</f>
        <v>394.99849448678771</v>
      </c>
      <c r="S161" s="74">
        <f t="shared" si="242"/>
        <v>402.89380889440349</v>
      </c>
      <c r="T161" s="74">
        <f t="shared" si="242"/>
        <v>446.04701931073538</v>
      </c>
      <c r="U161" s="74">
        <f t="shared" si="242"/>
        <v>427.04489387103814</v>
      </c>
      <c r="V161" s="74">
        <f t="shared" si="242"/>
        <v>435.12363778235476</v>
      </c>
      <c r="W161" s="74">
        <f t="shared" ref="W161:Y161" si="243">IF(W107=0,0,W107/W$17)</f>
        <v>472.84998551288356</v>
      </c>
      <c r="X161" s="74">
        <f t="shared" si="243"/>
        <v>423.07874313610193</v>
      </c>
      <c r="Y161" s="74">
        <f t="shared" si="243"/>
        <v>352.32954479088943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125.36403187395811</v>
      </c>
      <c r="C162" s="77">
        <f t="shared" si="244"/>
        <v>124.68223698010533</v>
      </c>
      <c r="D162" s="77">
        <f t="shared" si="244"/>
        <v>130.52543082288113</v>
      </c>
      <c r="E162" s="77">
        <f t="shared" si="244"/>
        <v>201.19777174095648</v>
      </c>
      <c r="F162" s="77">
        <f t="shared" si="244"/>
        <v>198.40771399242411</v>
      </c>
      <c r="G162" s="77">
        <f t="shared" si="244"/>
        <v>182.90354489835869</v>
      </c>
      <c r="H162" s="77">
        <f t="shared" si="244"/>
        <v>194.96288294773129</v>
      </c>
      <c r="I162" s="77">
        <f t="shared" si="244"/>
        <v>193.50574187875443</v>
      </c>
      <c r="J162" s="77">
        <f t="shared" si="244"/>
        <v>201.52537269777008</v>
      </c>
      <c r="K162" s="77">
        <f t="shared" si="244"/>
        <v>205.70628796243778</v>
      </c>
      <c r="L162" s="77">
        <f t="shared" si="244"/>
        <v>215.28436581296927</v>
      </c>
      <c r="M162" s="77">
        <f t="shared" si="244"/>
        <v>204.19002584083441</v>
      </c>
      <c r="N162" s="77">
        <f t="shared" si="244"/>
        <v>204.10755096749054</v>
      </c>
      <c r="O162" s="77">
        <f t="shared" si="244"/>
        <v>201.42872807892621</v>
      </c>
      <c r="P162" s="77">
        <f t="shared" si="244"/>
        <v>195.48469358946056</v>
      </c>
      <c r="Q162" s="77">
        <f t="shared" si="244"/>
        <v>195.08084122408422</v>
      </c>
      <c r="R162" s="77">
        <f t="shared" ref="R162:V162" si="245">IF(R108=0,0,R108/R$17)</f>
        <v>197.92285881131224</v>
      </c>
      <c r="S162" s="77">
        <f t="shared" si="245"/>
        <v>201.00672663639389</v>
      </c>
      <c r="T162" s="77">
        <f t="shared" si="245"/>
        <v>208.76495307340437</v>
      </c>
      <c r="U162" s="77">
        <f t="shared" si="245"/>
        <v>215.01718516959826</v>
      </c>
      <c r="V162" s="77">
        <f t="shared" si="245"/>
        <v>210.76580091768434</v>
      </c>
      <c r="W162" s="77">
        <f t="shared" ref="W162:Y162" si="246">IF(W108=0,0,W108/W$17)</f>
        <v>213.50316053228133</v>
      </c>
      <c r="X162" s="77">
        <f t="shared" si="246"/>
        <v>169.54748909406692</v>
      </c>
      <c r="Y162" s="77">
        <f t="shared" si="246"/>
        <v>147.30823449140132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703.00618569853441</v>
      </c>
      <c r="C164" s="203">
        <f t="shared" si="247"/>
        <v>769.06700994458379</v>
      </c>
      <c r="D164" s="203">
        <f t="shared" si="247"/>
        <v>816.33501393721303</v>
      </c>
      <c r="E164" s="203">
        <f t="shared" si="247"/>
        <v>818.136860754483</v>
      </c>
      <c r="F164" s="203">
        <f t="shared" si="247"/>
        <v>838.60499374758024</v>
      </c>
      <c r="G164" s="203">
        <f t="shared" si="247"/>
        <v>909.55434322308997</v>
      </c>
      <c r="H164" s="203">
        <f t="shared" si="247"/>
        <v>1002.0135520744864</v>
      </c>
      <c r="I164" s="203">
        <f t="shared" si="247"/>
        <v>915.22141428209352</v>
      </c>
      <c r="J164" s="203">
        <f t="shared" si="247"/>
        <v>954.0354416218853</v>
      </c>
      <c r="K164" s="203">
        <f t="shared" si="247"/>
        <v>972.96367293971184</v>
      </c>
      <c r="L164" s="203">
        <f t="shared" si="247"/>
        <v>1094.9078272550955</v>
      </c>
      <c r="M164" s="203">
        <f t="shared" si="247"/>
        <v>959.68943127457169</v>
      </c>
      <c r="N164" s="203">
        <f t="shared" si="247"/>
        <v>1005.6706501210035</v>
      </c>
      <c r="O164" s="203">
        <f t="shared" si="247"/>
        <v>978.17483406014969</v>
      </c>
      <c r="P164" s="203">
        <f t="shared" si="247"/>
        <v>899.8380793749468</v>
      </c>
      <c r="Q164" s="203">
        <f t="shared" si="247"/>
        <v>887.47300234084946</v>
      </c>
      <c r="R164" s="203">
        <f t="shared" ref="R164:V164" si="248">IF(R110=0,0,R110/R$17)</f>
        <v>946.66911141905234</v>
      </c>
      <c r="S164" s="203">
        <f t="shared" si="248"/>
        <v>954.31392010357069</v>
      </c>
      <c r="T164" s="203">
        <f t="shared" si="248"/>
        <v>910.64364376841365</v>
      </c>
      <c r="U164" s="203">
        <f t="shared" si="248"/>
        <v>792.80462103266996</v>
      </c>
      <c r="V164" s="203">
        <f t="shared" si="248"/>
        <v>825.4107335595171</v>
      </c>
      <c r="W164" s="203">
        <f t="shared" ref="W164:Y164" si="249">IF(W110=0,0,W110/W$17)</f>
        <v>855.04167012030041</v>
      </c>
      <c r="X164" s="203">
        <f t="shared" si="249"/>
        <v>764.56624581200265</v>
      </c>
      <c r="Y164" s="203">
        <f t="shared" si="249"/>
        <v>753.33876070814756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703.00618569853441</v>
      </c>
      <c r="C165" s="192">
        <f t="shared" si="250"/>
        <v>769.06700994458379</v>
      </c>
      <c r="D165" s="192">
        <f t="shared" si="250"/>
        <v>816.33501393721303</v>
      </c>
      <c r="E165" s="192">
        <f t="shared" si="250"/>
        <v>818.136860754483</v>
      </c>
      <c r="F165" s="192">
        <f t="shared" si="250"/>
        <v>838.60499374758024</v>
      </c>
      <c r="G165" s="192">
        <f t="shared" si="250"/>
        <v>909.55434322308997</v>
      </c>
      <c r="H165" s="192">
        <f t="shared" si="250"/>
        <v>1002.0135520744864</v>
      </c>
      <c r="I165" s="192">
        <f t="shared" si="250"/>
        <v>915.22141428209352</v>
      </c>
      <c r="J165" s="192">
        <f t="shared" si="250"/>
        <v>954.0354416218853</v>
      </c>
      <c r="K165" s="192">
        <f t="shared" si="250"/>
        <v>972.96367293971184</v>
      </c>
      <c r="L165" s="192">
        <f t="shared" si="250"/>
        <v>1094.9078272550955</v>
      </c>
      <c r="M165" s="192">
        <f t="shared" si="250"/>
        <v>959.68943127457169</v>
      </c>
      <c r="N165" s="192">
        <f t="shared" si="250"/>
        <v>1005.6706501210035</v>
      </c>
      <c r="O165" s="192">
        <f t="shared" si="250"/>
        <v>978.17483406014969</v>
      </c>
      <c r="P165" s="192">
        <f t="shared" si="250"/>
        <v>899.8380793749468</v>
      </c>
      <c r="Q165" s="192">
        <f t="shared" si="250"/>
        <v>887.47300234084946</v>
      </c>
      <c r="R165" s="192">
        <f t="shared" ref="R165:V165" si="251">IF(R111=0,0,R111/R$17)</f>
        <v>946.66911141905234</v>
      </c>
      <c r="S165" s="192">
        <f t="shared" si="251"/>
        <v>954.31392010357069</v>
      </c>
      <c r="T165" s="192">
        <f t="shared" si="251"/>
        <v>910.64364376841365</v>
      </c>
      <c r="U165" s="192">
        <f t="shared" si="251"/>
        <v>792.80462103266996</v>
      </c>
      <c r="V165" s="192">
        <f t="shared" si="251"/>
        <v>825.4107335595171</v>
      </c>
      <c r="W165" s="192">
        <f t="shared" ref="W165:Y165" si="252">IF(W111=0,0,W111/W$17)</f>
        <v>855.04167012030041</v>
      </c>
      <c r="X165" s="192">
        <f t="shared" si="252"/>
        <v>764.56624581200265</v>
      </c>
      <c r="Y165" s="192">
        <f t="shared" si="252"/>
        <v>753.33876070814756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603.69640413039917</v>
      </c>
      <c r="C166" s="74">
        <f t="shared" si="253"/>
        <v>669.57340438707115</v>
      </c>
      <c r="D166" s="74">
        <f t="shared" si="253"/>
        <v>708.51439499743526</v>
      </c>
      <c r="E166" s="74">
        <f t="shared" si="253"/>
        <v>694.35745222884225</v>
      </c>
      <c r="F166" s="74">
        <f t="shared" si="253"/>
        <v>712.65433323182231</v>
      </c>
      <c r="G166" s="74">
        <f t="shared" si="253"/>
        <v>781.72009907343534</v>
      </c>
      <c r="H166" s="74">
        <f t="shared" si="253"/>
        <v>867.63338646783291</v>
      </c>
      <c r="I166" s="74">
        <f t="shared" si="253"/>
        <v>782.29521174429681</v>
      </c>
      <c r="J166" s="74">
        <f t="shared" si="253"/>
        <v>815.72278408240641</v>
      </c>
      <c r="K166" s="74">
        <f t="shared" si="253"/>
        <v>832.14886892238894</v>
      </c>
      <c r="L166" s="74">
        <f t="shared" si="253"/>
        <v>953.35935542875029</v>
      </c>
      <c r="M166" s="74">
        <f t="shared" si="253"/>
        <v>823.09506031509022</v>
      </c>
      <c r="N166" s="74">
        <f t="shared" si="253"/>
        <v>867.02413922871858</v>
      </c>
      <c r="O166" s="74">
        <f t="shared" si="253"/>
        <v>841.65157516010265</v>
      </c>
      <c r="P166" s="74">
        <f t="shared" si="253"/>
        <v>763.21249309125892</v>
      </c>
      <c r="Q166" s="74">
        <f t="shared" si="253"/>
        <v>751.6961191252168</v>
      </c>
      <c r="R166" s="74">
        <f t="shared" ref="R166:V166" si="254">IF(R112=0,0,R112/R$17)</f>
        <v>808.91228344042793</v>
      </c>
      <c r="S166" s="74">
        <f t="shared" si="254"/>
        <v>814.4770225195158</v>
      </c>
      <c r="T166" s="74">
        <f t="shared" si="254"/>
        <v>775.89759597222451</v>
      </c>
      <c r="U166" s="74">
        <f t="shared" si="254"/>
        <v>666.24394301067252</v>
      </c>
      <c r="V166" s="74">
        <f t="shared" si="254"/>
        <v>697.29741397140913</v>
      </c>
      <c r="W166" s="74">
        <f t="shared" ref="W166:Y166" si="255">IF(W112=0,0,W112/W$17)</f>
        <v>723.36020892322426</v>
      </c>
      <c r="X166" s="74">
        <f t="shared" si="255"/>
        <v>648.13822025015827</v>
      </c>
      <c r="Y166" s="74">
        <f t="shared" si="255"/>
        <v>649.90466445601521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58.151332474636789</v>
      </c>
      <c r="C168" s="74">
        <f t="shared" si="259"/>
        <v>58.235056124190784</v>
      </c>
      <c r="D168" s="74">
        <f t="shared" si="259"/>
        <v>64.033925587333371</v>
      </c>
      <c r="E168" s="74">
        <f t="shared" si="259"/>
        <v>68.005910811975909</v>
      </c>
      <c r="F168" s="74">
        <f t="shared" si="259"/>
        <v>72.049406865054053</v>
      </c>
      <c r="G168" s="74">
        <f t="shared" si="259"/>
        <v>75.418126098132831</v>
      </c>
      <c r="H168" s="74">
        <f t="shared" si="259"/>
        <v>80.827567029306323</v>
      </c>
      <c r="I168" s="74">
        <f t="shared" si="259"/>
        <v>78.015969126904594</v>
      </c>
      <c r="J168" s="74">
        <f t="shared" si="259"/>
        <v>81.825442545882538</v>
      </c>
      <c r="K168" s="74">
        <f t="shared" si="259"/>
        <v>83.464875948285751</v>
      </c>
      <c r="L168" s="74">
        <f t="shared" si="259"/>
        <v>84.258415152124883</v>
      </c>
      <c r="M168" s="74">
        <f t="shared" si="259"/>
        <v>82.753884991372146</v>
      </c>
      <c r="N168" s="74">
        <f t="shared" si="259"/>
        <v>84.57001656733479</v>
      </c>
      <c r="O168" s="74">
        <f t="shared" si="259"/>
        <v>84.316029383102631</v>
      </c>
      <c r="P168" s="74">
        <f t="shared" si="259"/>
        <v>84.722170784565563</v>
      </c>
      <c r="Q168" s="74">
        <f t="shared" si="259"/>
        <v>83.806070179939027</v>
      </c>
      <c r="R168" s="74">
        <f t="shared" ref="R168:V168" si="260">IF(R114=0,0,R114/R$17)</f>
        <v>84.693022149605042</v>
      </c>
      <c r="S168" s="74">
        <f t="shared" si="260"/>
        <v>85.477888715798713</v>
      </c>
      <c r="T168" s="74">
        <f t="shared" si="260"/>
        <v>80.770101698203888</v>
      </c>
      <c r="U168" s="74">
        <f t="shared" si="260"/>
        <v>70.306817007106062</v>
      </c>
      <c r="V168" s="74">
        <f t="shared" si="260"/>
        <v>73.155755671241081</v>
      </c>
      <c r="W168" s="74">
        <f t="shared" ref="W168:Y168" si="261">IF(W114=0,0,W114/W$17)</f>
        <v>75.96905900107501</v>
      </c>
      <c r="X168" s="74">
        <f t="shared" si="261"/>
        <v>66.581588645317382</v>
      </c>
      <c r="Y168" s="74">
        <f t="shared" si="261"/>
        <v>57.377826011915104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41.158449093498568</v>
      </c>
      <c r="C169" s="193">
        <f t="shared" si="262"/>
        <v>41.258549433322052</v>
      </c>
      <c r="D169" s="193">
        <f t="shared" si="262"/>
        <v>43.786693352444516</v>
      </c>
      <c r="E169" s="193">
        <f t="shared" si="262"/>
        <v>55.773497713665002</v>
      </c>
      <c r="F169" s="193">
        <f t="shared" si="262"/>
        <v>53.901253650703893</v>
      </c>
      <c r="G169" s="193">
        <f t="shared" si="262"/>
        <v>52.41611805152175</v>
      </c>
      <c r="H169" s="193">
        <f t="shared" si="262"/>
        <v>53.552598577347347</v>
      </c>
      <c r="I169" s="193">
        <f t="shared" si="262"/>
        <v>54.910233410892026</v>
      </c>
      <c r="J169" s="193">
        <f t="shared" si="262"/>
        <v>56.487214993596169</v>
      </c>
      <c r="K169" s="193">
        <f t="shared" si="262"/>
        <v>57.349928069037269</v>
      </c>
      <c r="L169" s="193">
        <f t="shared" si="262"/>
        <v>57.290056674220551</v>
      </c>
      <c r="M169" s="193">
        <f t="shared" si="262"/>
        <v>53.840485968109128</v>
      </c>
      <c r="N169" s="193">
        <f t="shared" si="262"/>
        <v>54.076494324950119</v>
      </c>
      <c r="O169" s="193">
        <f t="shared" si="262"/>
        <v>52.207229516944494</v>
      </c>
      <c r="P169" s="193">
        <f t="shared" si="262"/>
        <v>51.903415499122133</v>
      </c>
      <c r="Q169" s="193">
        <f t="shared" si="262"/>
        <v>51.970813035693723</v>
      </c>
      <c r="R169" s="193">
        <f t="shared" ref="R169:V169" si="263">IF(R115=0,0,R115/R$17)</f>
        <v>53.063805829019245</v>
      </c>
      <c r="S169" s="193">
        <f t="shared" si="263"/>
        <v>54.359008868255799</v>
      </c>
      <c r="T169" s="193">
        <f t="shared" si="263"/>
        <v>53.97594609798545</v>
      </c>
      <c r="U169" s="193">
        <f t="shared" si="263"/>
        <v>56.253861014891591</v>
      </c>
      <c r="V169" s="193">
        <f t="shared" si="263"/>
        <v>54.95756391686691</v>
      </c>
      <c r="W169" s="193">
        <f t="shared" ref="W169:Y169" si="264">IF(W115=0,0,W115/W$17)</f>
        <v>55.712402196001072</v>
      </c>
      <c r="X169" s="193">
        <f t="shared" si="264"/>
        <v>49.84643691652704</v>
      </c>
      <c r="Y169" s="193">
        <f t="shared" si="264"/>
        <v>46.056270240217174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13271599</v>
      </c>
      <c r="C3" s="67">
        <f t="shared" si="0"/>
        <v>13351805</v>
      </c>
      <c r="D3" s="67">
        <f t="shared" si="0"/>
        <v>13432180</v>
      </c>
      <c r="E3" s="67">
        <f t="shared" si="0"/>
        <v>13509370</v>
      </c>
      <c r="F3" s="67">
        <f t="shared" si="0"/>
        <v>13586035</v>
      </c>
      <c r="G3" s="67">
        <f t="shared" si="0"/>
        <v>13667682</v>
      </c>
      <c r="H3" s="67">
        <f t="shared" si="0"/>
        <v>13656784</v>
      </c>
      <c r="I3" s="67">
        <f t="shared" si="0"/>
        <v>13616243</v>
      </c>
      <c r="J3" s="67">
        <f t="shared" si="0"/>
        <v>13622459</v>
      </c>
      <c r="K3" s="67">
        <f t="shared" si="0"/>
        <v>13581152</v>
      </c>
      <c r="L3" s="67">
        <f t="shared" si="0"/>
        <v>13579596</v>
      </c>
      <c r="M3" s="67">
        <f t="shared" si="0"/>
        <v>13584125</v>
      </c>
      <c r="N3" s="67">
        <f t="shared" si="0"/>
        <v>13687088</v>
      </c>
      <c r="O3" s="67">
        <f t="shared" si="0"/>
        <v>13676800</v>
      </c>
      <c r="P3" s="67">
        <f t="shared" si="0"/>
        <v>13705067</v>
      </c>
      <c r="Q3" s="67">
        <f t="shared" si="0"/>
        <v>13730352</v>
      </c>
      <c r="R3" s="67">
        <f t="shared" si="0"/>
        <v>13657269</v>
      </c>
      <c r="S3" s="67">
        <f t="shared" si="0"/>
        <v>13679022</v>
      </c>
      <c r="T3" s="67">
        <f t="shared" si="0"/>
        <v>13719901</v>
      </c>
      <c r="U3" s="67">
        <f t="shared" si="0"/>
        <v>13778234</v>
      </c>
      <c r="V3" s="67">
        <f t="shared" si="0"/>
        <v>13838184</v>
      </c>
      <c r="W3" s="67">
        <f t="shared" si="0"/>
        <v>13406874</v>
      </c>
      <c r="X3" s="67">
        <f t="shared" si="0"/>
        <v>13619135</v>
      </c>
      <c r="Y3" s="67">
        <f t="shared" si="0"/>
        <v>14175403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13271599</v>
      </c>
      <c r="C4" s="71">
        <f t="shared" si="1"/>
        <v>13351805</v>
      </c>
      <c r="D4" s="71">
        <f t="shared" si="1"/>
        <v>13432180</v>
      </c>
      <c r="E4" s="71">
        <f t="shared" si="1"/>
        <v>13509370</v>
      </c>
      <c r="F4" s="71">
        <f t="shared" si="1"/>
        <v>13586035</v>
      </c>
      <c r="G4" s="71">
        <f t="shared" si="1"/>
        <v>13667682</v>
      </c>
      <c r="H4" s="71">
        <f t="shared" si="1"/>
        <v>13656784</v>
      </c>
      <c r="I4" s="71">
        <f t="shared" si="1"/>
        <v>13616243</v>
      </c>
      <c r="J4" s="71">
        <f t="shared" si="1"/>
        <v>13622459</v>
      </c>
      <c r="K4" s="71">
        <f t="shared" si="1"/>
        <v>13581152</v>
      </c>
      <c r="L4" s="71">
        <f t="shared" si="1"/>
        <v>13579596</v>
      </c>
      <c r="M4" s="71">
        <f t="shared" si="1"/>
        <v>13584125</v>
      </c>
      <c r="N4" s="71">
        <f t="shared" si="1"/>
        <v>13687088</v>
      </c>
      <c r="O4" s="71">
        <f t="shared" si="1"/>
        <v>13676800</v>
      </c>
      <c r="P4" s="71">
        <f t="shared" si="1"/>
        <v>13705067</v>
      </c>
      <c r="Q4" s="71">
        <f t="shared" si="1"/>
        <v>13730352</v>
      </c>
      <c r="R4" s="71">
        <f t="shared" ref="R4:V4" si="2">SUM(R5:R13)</f>
        <v>13657269</v>
      </c>
      <c r="S4" s="71">
        <f t="shared" si="2"/>
        <v>13679022</v>
      </c>
      <c r="T4" s="71">
        <f t="shared" si="2"/>
        <v>13719901</v>
      </c>
      <c r="U4" s="71">
        <f t="shared" si="2"/>
        <v>13778234</v>
      </c>
      <c r="V4" s="71">
        <f t="shared" si="2"/>
        <v>13838184</v>
      </c>
      <c r="W4" s="71">
        <f t="shared" ref="W4:Y4" si="3">SUM(W5:W13)</f>
        <v>13406874</v>
      </c>
      <c r="X4" s="71">
        <f t="shared" si="3"/>
        <v>13619135</v>
      </c>
      <c r="Y4" s="71">
        <f t="shared" si="3"/>
        <v>14175403</v>
      </c>
      <c r="DA4" s="88" t="s">
        <v>335</v>
      </c>
    </row>
    <row r="5" spans="1:105" ht="12" customHeight="1" x14ac:dyDescent="0.25">
      <c r="A5" s="28" t="s">
        <v>51</v>
      </c>
      <c r="B5" s="82">
        <v>3794810</v>
      </c>
      <c r="C5" s="82">
        <v>3952078</v>
      </c>
      <c r="D5" s="82">
        <v>4252152</v>
      </c>
      <c r="E5" s="82">
        <v>4481258</v>
      </c>
      <c r="F5" s="82">
        <v>4755243</v>
      </c>
      <c r="G5" s="82">
        <v>5050922</v>
      </c>
      <c r="H5" s="82">
        <v>5263065</v>
      </c>
      <c r="I5" s="82">
        <v>5307887</v>
      </c>
      <c r="J5" s="82">
        <v>5450837</v>
      </c>
      <c r="K5" s="82">
        <v>5469557</v>
      </c>
      <c r="L5" s="82">
        <v>5506587</v>
      </c>
      <c r="M5" s="82">
        <v>5415057</v>
      </c>
      <c r="N5" s="82">
        <v>5438248</v>
      </c>
      <c r="O5" s="82">
        <v>5320815</v>
      </c>
      <c r="P5" s="82">
        <v>5286358</v>
      </c>
      <c r="Q5" s="82">
        <v>5247383</v>
      </c>
      <c r="R5" s="82">
        <v>5064441</v>
      </c>
      <c r="S5" s="82">
        <v>4801328</v>
      </c>
      <c r="T5" s="82">
        <v>4290271</v>
      </c>
      <c r="U5" s="82">
        <v>4080586</v>
      </c>
      <c r="V5" s="82">
        <v>3896004</v>
      </c>
      <c r="W5" s="82">
        <v>3237844</v>
      </c>
      <c r="X5" s="82">
        <v>2977269</v>
      </c>
      <c r="Y5" s="82">
        <v>3142678</v>
      </c>
      <c r="DA5" s="89" t="s">
        <v>336</v>
      </c>
    </row>
    <row r="6" spans="1:105" ht="12" customHeight="1" x14ac:dyDescent="0.25">
      <c r="A6" s="28" t="s">
        <v>74</v>
      </c>
      <c r="B6" s="82">
        <v>24410</v>
      </c>
      <c r="C6" s="82">
        <v>24267</v>
      </c>
      <c r="D6" s="82">
        <v>23279</v>
      </c>
      <c r="E6" s="82">
        <v>22268</v>
      </c>
      <c r="F6" s="82">
        <v>21146</v>
      </c>
      <c r="G6" s="82">
        <v>20461</v>
      </c>
      <c r="H6" s="82">
        <v>20193</v>
      </c>
      <c r="I6" s="82">
        <v>20395</v>
      </c>
      <c r="J6" s="82">
        <v>20494</v>
      </c>
      <c r="K6" s="82">
        <v>20346</v>
      </c>
      <c r="L6" s="82">
        <v>19979</v>
      </c>
      <c r="M6" s="82">
        <v>19333</v>
      </c>
      <c r="N6" s="82">
        <v>18897</v>
      </c>
      <c r="O6" s="82">
        <v>18322</v>
      </c>
      <c r="P6" s="82">
        <v>17957</v>
      </c>
      <c r="Q6" s="82">
        <v>17730</v>
      </c>
      <c r="R6" s="82">
        <v>17430</v>
      </c>
      <c r="S6" s="82">
        <v>17210</v>
      </c>
      <c r="T6" s="82">
        <v>16845</v>
      </c>
      <c r="U6" s="82">
        <v>16923</v>
      </c>
      <c r="V6" s="82">
        <v>16923</v>
      </c>
      <c r="W6" s="82">
        <v>18562</v>
      </c>
      <c r="X6" s="82">
        <v>22061</v>
      </c>
      <c r="Y6" s="82">
        <v>24271</v>
      </c>
      <c r="DA6" s="89" t="s">
        <v>337</v>
      </c>
    </row>
    <row r="7" spans="1:105" ht="12" customHeight="1" x14ac:dyDescent="0.25">
      <c r="A7" s="28" t="s">
        <v>200</v>
      </c>
      <c r="B7" s="82">
        <v>309551</v>
      </c>
      <c r="C7" s="82">
        <v>313219</v>
      </c>
      <c r="D7" s="82">
        <v>324074</v>
      </c>
      <c r="E7" s="82">
        <v>329457</v>
      </c>
      <c r="F7" s="82">
        <v>325541</v>
      </c>
      <c r="G7" s="82">
        <v>296785</v>
      </c>
      <c r="H7" s="82">
        <v>264594</v>
      </c>
      <c r="I7" s="82">
        <v>222029</v>
      </c>
      <c r="J7" s="82">
        <v>170372</v>
      </c>
      <c r="K7" s="82">
        <v>120807</v>
      </c>
      <c r="L7" s="82">
        <v>80936</v>
      </c>
      <c r="M7" s="82">
        <v>64553</v>
      </c>
      <c r="N7" s="82">
        <v>54744</v>
      </c>
      <c r="O7" s="82">
        <v>52806</v>
      </c>
      <c r="P7" s="82">
        <v>50406</v>
      </c>
      <c r="Q7" s="82">
        <v>49903</v>
      </c>
      <c r="R7" s="82">
        <v>48403</v>
      </c>
      <c r="S7" s="82">
        <v>48109</v>
      </c>
      <c r="T7" s="82">
        <v>48110</v>
      </c>
      <c r="U7" s="82">
        <v>49026</v>
      </c>
      <c r="V7" s="82">
        <v>52279</v>
      </c>
      <c r="W7" s="82">
        <v>50512</v>
      </c>
      <c r="X7" s="82">
        <v>63156</v>
      </c>
      <c r="Y7" s="82">
        <v>62480</v>
      </c>
      <c r="DA7" s="89" t="s">
        <v>338</v>
      </c>
    </row>
    <row r="8" spans="1:105" ht="12" customHeight="1" x14ac:dyDescent="0.25">
      <c r="A8" s="28" t="s">
        <v>189</v>
      </c>
      <c r="B8" s="82">
        <v>2140629</v>
      </c>
      <c r="C8" s="82">
        <v>2082833</v>
      </c>
      <c r="D8" s="82">
        <v>2046805</v>
      </c>
      <c r="E8" s="82">
        <v>2041946</v>
      </c>
      <c r="F8" s="82">
        <v>2052760</v>
      </c>
      <c r="G8" s="82">
        <v>2083944</v>
      </c>
      <c r="H8" s="82">
        <v>2084712</v>
      </c>
      <c r="I8" s="82">
        <v>2091016</v>
      </c>
      <c r="J8" s="82">
        <v>2077193</v>
      </c>
      <c r="K8" s="82">
        <v>2079481</v>
      </c>
      <c r="L8" s="82">
        <v>2084491</v>
      </c>
      <c r="M8" s="82">
        <v>2115574</v>
      </c>
      <c r="N8" s="82">
        <v>2159436</v>
      </c>
      <c r="O8" s="82">
        <v>2214391</v>
      </c>
      <c r="P8" s="82">
        <v>2261293</v>
      </c>
      <c r="Q8" s="82">
        <v>2324638</v>
      </c>
      <c r="R8" s="82">
        <v>2377538</v>
      </c>
      <c r="S8" s="82">
        <v>2422183</v>
      </c>
      <c r="T8" s="82">
        <v>2461101</v>
      </c>
      <c r="U8" s="82">
        <v>2540671</v>
      </c>
      <c r="V8" s="82">
        <v>2719840</v>
      </c>
      <c r="W8" s="82">
        <v>2908557</v>
      </c>
      <c r="X8" s="82">
        <v>3175105</v>
      </c>
      <c r="Y8" s="82">
        <v>3287345</v>
      </c>
      <c r="DA8" s="89" t="s">
        <v>339</v>
      </c>
    </row>
    <row r="9" spans="1:105" ht="12" customHeight="1" x14ac:dyDescent="0.25">
      <c r="A9" s="28" t="s">
        <v>202</v>
      </c>
      <c r="B9" s="82">
        <v>1498113</v>
      </c>
      <c r="C9" s="82">
        <v>1519865</v>
      </c>
      <c r="D9" s="82">
        <v>1568144</v>
      </c>
      <c r="E9" s="82">
        <v>1601375</v>
      </c>
      <c r="F9" s="82">
        <v>1616292</v>
      </c>
      <c r="G9" s="82">
        <v>1605414</v>
      </c>
      <c r="H9" s="82">
        <v>1613509</v>
      </c>
      <c r="I9" s="82">
        <v>1645197</v>
      </c>
      <c r="J9" s="82">
        <v>1671867</v>
      </c>
      <c r="K9" s="82">
        <v>1715439</v>
      </c>
      <c r="L9" s="82">
        <v>1779326</v>
      </c>
      <c r="M9" s="82">
        <v>1899986</v>
      </c>
      <c r="N9" s="82">
        <v>1969932</v>
      </c>
      <c r="O9" s="82">
        <v>2025954</v>
      </c>
      <c r="P9" s="82">
        <v>2037057</v>
      </c>
      <c r="Q9" s="82">
        <v>2054645</v>
      </c>
      <c r="R9" s="82">
        <v>2234711</v>
      </c>
      <c r="S9" s="82">
        <v>2605750</v>
      </c>
      <c r="T9" s="82">
        <v>3325817</v>
      </c>
      <c r="U9" s="82">
        <v>3524407</v>
      </c>
      <c r="V9" s="82">
        <v>3548875</v>
      </c>
      <c r="W9" s="82">
        <v>3455770</v>
      </c>
      <c r="X9" s="82">
        <v>3490721</v>
      </c>
      <c r="Y9" s="82">
        <v>3620380</v>
      </c>
      <c r="DA9" s="89" t="s">
        <v>340</v>
      </c>
    </row>
    <row r="10" spans="1:105" ht="12" customHeight="1" x14ac:dyDescent="0.25">
      <c r="A10" s="28" t="s">
        <v>197</v>
      </c>
      <c r="B10" s="82">
        <v>2481</v>
      </c>
      <c r="C10" s="82">
        <v>3098</v>
      </c>
      <c r="D10" s="82">
        <v>4631</v>
      </c>
      <c r="E10" s="82">
        <v>5898</v>
      </c>
      <c r="F10" s="82">
        <v>7145</v>
      </c>
      <c r="G10" s="82">
        <v>8533</v>
      </c>
      <c r="H10" s="82">
        <v>9263</v>
      </c>
      <c r="I10" s="82">
        <v>9462</v>
      </c>
      <c r="J10" s="82">
        <v>9678</v>
      </c>
      <c r="K10" s="82">
        <v>9912</v>
      </c>
      <c r="L10" s="82">
        <v>9854</v>
      </c>
      <c r="M10" s="82">
        <v>10322</v>
      </c>
      <c r="N10" s="82">
        <v>11339</v>
      </c>
      <c r="O10" s="82">
        <v>12826</v>
      </c>
      <c r="P10" s="82">
        <v>14455</v>
      </c>
      <c r="Q10" s="82">
        <v>15665</v>
      </c>
      <c r="R10" s="82">
        <v>15996</v>
      </c>
      <c r="S10" s="82">
        <v>16060</v>
      </c>
      <c r="T10" s="82">
        <v>16256</v>
      </c>
      <c r="U10" s="82">
        <v>16653</v>
      </c>
      <c r="V10" s="82">
        <v>17445</v>
      </c>
      <c r="W10" s="82">
        <v>18672</v>
      </c>
      <c r="X10" s="82">
        <v>20587</v>
      </c>
      <c r="Y10" s="82">
        <v>22274</v>
      </c>
      <c r="DA10" s="89" t="s">
        <v>341</v>
      </c>
    </row>
    <row r="11" spans="1:105" ht="12" customHeight="1" x14ac:dyDescent="0.25">
      <c r="A11" s="28" t="s">
        <v>198</v>
      </c>
      <c r="B11" s="82">
        <v>5499526</v>
      </c>
      <c r="C11" s="82">
        <v>5453950</v>
      </c>
      <c r="D11" s="82">
        <v>5208708</v>
      </c>
      <c r="E11" s="82">
        <v>5019534</v>
      </c>
      <c r="F11" s="82">
        <v>4794746</v>
      </c>
      <c r="G11" s="82">
        <v>4580150</v>
      </c>
      <c r="H11" s="82">
        <v>4367365</v>
      </c>
      <c r="I11" s="82">
        <v>4270814</v>
      </c>
      <c r="J11" s="82">
        <v>4153625</v>
      </c>
      <c r="K11" s="82">
        <v>4077433</v>
      </c>
      <c r="L11" s="82">
        <v>3990604</v>
      </c>
      <c r="M11" s="82">
        <v>3927056</v>
      </c>
      <c r="N11" s="82">
        <v>3875141</v>
      </c>
      <c r="O11" s="82">
        <v>3836056</v>
      </c>
      <c r="P11" s="82">
        <v>3799872</v>
      </c>
      <c r="Q11" s="82">
        <v>3741513</v>
      </c>
      <c r="R11" s="82">
        <v>3587354</v>
      </c>
      <c r="S11" s="82">
        <v>3421561</v>
      </c>
      <c r="T11" s="82">
        <v>3178941</v>
      </c>
      <c r="U11" s="82">
        <v>3107627</v>
      </c>
      <c r="V11" s="82">
        <v>3062324</v>
      </c>
      <c r="W11" s="82">
        <v>3074603</v>
      </c>
      <c r="X11" s="82">
        <v>3052644</v>
      </c>
      <c r="Y11" s="82">
        <v>3052136</v>
      </c>
      <c r="DA11" s="89" t="s">
        <v>342</v>
      </c>
    </row>
    <row r="12" spans="1:105" ht="12" customHeight="1" x14ac:dyDescent="0.25">
      <c r="A12" s="28" t="s">
        <v>95</v>
      </c>
      <c r="B12" s="82">
        <v>528</v>
      </c>
      <c r="C12" s="82">
        <v>700</v>
      </c>
      <c r="D12" s="82">
        <v>2020</v>
      </c>
      <c r="E12" s="82">
        <v>4579</v>
      </c>
      <c r="F12" s="82">
        <v>9383</v>
      </c>
      <c r="G12" s="82">
        <v>16865</v>
      </c>
      <c r="H12" s="82">
        <v>28390</v>
      </c>
      <c r="I12" s="82">
        <v>42317</v>
      </c>
      <c r="J12" s="82">
        <v>59912</v>
      </c>
      <c r="K12" s="82">
        <v>78560</v>
      </c>
      <c r="L12" s="82">
        <v>97559</v>
      </c>
      <c r="M12" s="82">
        <v>121654</v>
      </c>
      <c r="N12" s="82">
        <v>148626</v>
      </c>
      <c r="O12" s="82">
        <v>184784</v>
      </c>
      <c r="P12" s="82">
        <v>226899</v>
      </c>
      <c r="Q12" s="82">
        <v>268216</v>
      </c>
      <c r="R12" s="82">
        <v>301200</v>
      </c>
      <c r="S12" s="82">
        <v>337002</v>
      </c>
      <c r="T12" s="82">
        <v>373350</v>
      </c>
      <c r="U12" s="82">
        <v>433180</v>
      </c>
      <c r="V12" s="82">
        <v>515690</v>
      </c>
      <c r="W12" s="82">
        <v>634276</v>
      </c>
      <c r="X12" s="82">
        <v>811682</v>
      </c>
      <c r="Y12" s="82">
        <v>960165</v>
      </c>
      <c r="DA12" s="89" t="s">
        <v>343</v>
      </c>
    </row>
    <row r="13" spans="1:105" ht="12" customHeight="1" x14ac:dyDescent="0.25">
      <c r="A13" s="73" t="s">
        <v>94</v>
      </c>
      <c r="B13" s="83">
        <v>1551</v>
      </c>
      <c r="C13" s="83">
        <v>1795</v>
      </c>
      <c r="D13" s="83">
        <v>2367</v>
      </c>
      <c r="E13" s="83">
        <v>3055</v>
      </c>
      <c r="F13" s="83">
        <v>3779</v>
      </c>
      <c r="G13" s="83">
        <v>4608</v>
      </c>
      <c r="H13" s="83">
        <v>5693</v>
      </c>
      <c r="I13" s="83">
        <v>7126</v>
      </c>
      <c r="J13" s="83">
        <v>8481</v>
      </c>
      <c r="K13" s="83">
        <v>9617</v>
      </c>
      <c r="L13" s="83">
        <v>10260</v>
      </c>
      <c r="M13" s="83">
        <v>10590</v>
      </c>
      <c r="N13" s="83">
        <v>10725</v>
      </c>
      <c r="O13" s="83">
        <v>10846</v>
      </c>
      <c r="P13" s="83">
        <v>10770</v>
      </c>
      <c r="Q13" s="83">
        <v>10659</v>
      </c>
      <c r="R13" s="83">
        <v>10196</v>
      </c>
      <c r="S13" s="83">
        <v>9819</v>
      </c>
      <c r="T13" s="83">
        <v>9210</v>
      </c>
      <c r="U13" s="83">
        <v>9161</v>
      </c>
      <c r="V13" s="83">
        <v>8804</v>
      </c>
      <c r="W13" s="83">
        <v>8078</v>
      </c>
      <c r="X13" s="83">
        <v>5910</v>
      </c>
      <c r="Y13" s="83">
        <v>3674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13269520</v>
      </c>
      <c r="C14" s="85">
        <f t="shared" si="4"/>
        <v>13349310</v>
      </c>
      <c r="D14" s="85">
        <f t="shared" si="4"/>
        <v>13427793</v>
      </c>
      <c r="E14" s="85">
        <f t="shared" si="4"/>
        <v>13501736</v>
      </c>
      <c r="F14" s="85">
        <f t="shared" si="4"/>
        <v>13572873</v>
      </c>
      <c r="G14" s="85">
        <f t="shared" si="4"/>
        <v>13646209</v>
      </c>
      <c r="H14" s="85">
        <f t="shared" si="4"/>
        <v>13622701</v>
      </c>
      <c r="I14" s="85">
        <f t="shared" si="4"/>
        <v>13566800</v>
      </c>
      <c r="J14" s="85">
        <f t="shared" si="4"/>
        <v>13554066</v>
      </c>
      <c r="K14" s="85">
        <f t="shared" si="4"/>
        <v>13492975</v>
      </c>
      <c r="L14" s="85">
        <f t="shared" si="4"/>
        <v>13471777</v>
      </c>
      <c r="M14" s="85">
        <f t="shared" si="4"/>
        <v>13451881</v>
      </c>
      <c r="N14" s="85">
        <f t="shared" si="4"/>
        <v>13527737</v>
      </c>
      <c r="O14" s="85">
        <f t="shared" si="4"/>
        <v>13481170</v>
      </c>
      <c r="P14" s="85">
        <f t="shared" si="4"/>
        <v>13467398</v>
      </c>
      <c r="Q14" s="85">
        <f t="shared" si="4"/>
        <v>13451477</v>
      </c>
      <c r="R14" s="85">
        <f t="shared" ref="R14:V14" si="5">SUM(R5:R11)</f>
        <v>13345873</v>
      </c>
      <c r="S14" s="85">
        <f t="shared" si="5"/>
        <v>13332201</v>
      </c>
      <c r="T14" s="85">
        <f t="shared" si="5"/>
        <v>13337341</v>
      </c>
      <c r="U14" s="85">
        <f t="shared" si="5"/>
        <v>13335893</v>
      </c>
      <c r="V14" s="85">
        <f t="shared" si="5"/>
        <v>13313690</v>
      </c>
      <c r="W14" s="85">
        <f t="shared" ref="W14:Y14" si="6">SUM(W5:W11)</f>
        <v>12764520</v>
      </c>
      <c r="X14" s="85">
        <f t="shared" si="6"/>
        <v>12801543</v>
      </c>
      <c r="Y14" s="85">
        <f t="shared" si="6"/>
        <v>13211564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8940</v>
      </c>
      <c r="C15" s="71">
        <f t="shared" si="7"/>
        <v>9107</v>
      </c>
      <c r="D15" s="71">
        <f t="shared" si="7"/>
        <v>9389</v>
      </c>
      <c r="E15" s="71">
        <f t="shared" si="7"/>
        <v>10341</v>
      </c>
      <c r="F15" s="71">
        <f t="shared" si="7"/>
        <v>12418</v>
      </c>
      <c r="G15" s="71">
        <f t="shared" si="7"/>
        <v>13409</v>
      </c>
      <c r="H15" s="71">
        <f t="shared" si="7"/>
        <v>14906</v>
      </c>
      <c r="I15" s="71">
        <f t="shared" si="7"/>
        <v>23057</v>
      </c>
      <c r="J15" s="71">
        <f t="shared" si="7"/>
        <v>32980</v>
      </c>
      <c r="K15" s="71">
        <f t="shared" si="7"/>
        <v>42622</v>
      </c>
      <c r="L15" s="71">
        <f t="shared" si="7"/>
        <v>47431</v>
      </c>
      <c r="M15" s="71">
        <f t="shared" si="7"/>
        <v>59236</v>
      </c>
      <c r="N15" s="71">
        <f t="shared" si="7"/>
        <v>71411</v>
      </c>
      <c r="O15" s="71">
        <f t="shared" si="7"/>
        <v>90063</v>
      </c>
      <c r="P15" s="71">
        <f t="shared" si="7"/>
        <v>129747</v>
      </c>
      <c r="Q15" s="71">
        <f t="shared" si="7"/>
        <v>183668</v>
      </c>
      <c r="R15" s="71">
        <f t="shared" si="7"/>
        <v>253425</v>
      </c>
      <c r="S15" s="71">
        <f t="shared" si="7"/>
        <v>305412</v>
      </c>
      <c r="T15" s="71">
        <f t="shared" si="7"/>
        <v>361698</v>
      </c>
      <c r="U15" s="71">
        <f t="shared" si="7"/>
        <v>413811</v>
      </c>
      <c r="V15" s="71">
        <f t="shared" si="7"/>
        <v>475763</v>
      </c>
      <c r="W15" s="71">
        <f t="shared" si="7"/>
        <v>501690</v>
      </c>
      <c r="X15" s="71">
        <f t="shared" si="7"/>
        <v>533997</v>
      </c>
      <c r="Y15" s="71">
        <f t="shared" si="7"/>
        <v>553483</v>
      </c>
      <c r="DA15" s="88" t="s">
        <v>345</v>
      </c>
    </row>
    <row r="16" spans="1:105" ht="12" customHeight="1" x14ac:dyDescent="0.25">
      <c r="A16" s="28" t="s">
        <v>91</v>
      </c>
      <c r="B16" s="82">
        <v>8940</v>
      </c>
      <c r="C16" s="82">
        <v>9107</v>
      </c>
      <c r="D16" s="82">
        <v>9389</v>
      </c>
      <c r="E16" s="82">
        <v>10341</v>
      </c>
      <c r="F16" s="82">
        <v>12418</v>
      </c>
      <c r="G16" s="82">
        <v>13409</v>
      </c>
      <c r="H16" s="82">
        <v>14906</v>
      </c>
      <c r="I16" s="82">
        <v>23057</v>
      </c>
      <c r="J16" s="82">
        <v>32980</v>
      </c>
      <c r="K16" s="82">
        <v>42622</v>
      </c>
      <c r="L16" s="82">
        <v>47431</v>
      </c>
      <c r="M16" s="82">
        <v>59236</v>
      </c>
      <c r="N16" s="82">
        <v>71411</v>
      </c>
      <c r="O16" s="82">
        <v>90063</v>
      </c>
      <c r="P16" s="82">
        <v>129747</v>
      </c>
      <c r="Q16" s="82">
        <v>183668</v>
      </c>
      <c r="R16" s="82">
        <v>253425</v>
      </c>
      <c r="S16" s="82">
        <v>305412</v>
      </c>
      <c r="T16" s="82">
        <v>361698</v>
      </c>
      <c r="U16" s="82">
        <v>413811</v>
      </c>
      <c r="V16" s="82">
        <v>475763</v>
      </c>
      <c r="W16" s="82">
        <v>501690</v>
      </c>
      <c r="X16" s="82">
        <v>533997</v>
      </c>
      <c r="Y16" s="82">
        <v>553483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13271599</v>
      </c>
      <c r="C17" s="71">
        <f t="shared" si="8"/>
        <v>13351805</v>
      </c>
      <c r="D17" s="71">
        <f t="shared" si="8"/>
        <v>13432180</v>
      </c>
      <c r="E17" s="71">
        <f t="shared" si="8"/>
        <v>13509370</v>
      </c>
      <c r="F17" s="71">
        <f t="shared" si="8"/>
        <v>13586035</v>
      </c>
      <c r="G17" s="71">
        <f t="shared" si="8"/>
        <v>13667682</v>
      </c>
      <c r="H17" s="71">
        <f t="shared" si="8"/>
        <v>13656784</v>
      </c>
      <c r="I17" s="71">
        <f t="shared" si="8"/>
        <v>13616243</v>
      </c>
      <c r="J17" s="71">
        <f t="shared" si="8"/>
        <v>13622459</v>
      </c>
      <c r="K17" s="71">
        <f t="shared" si="8"/>
        <v>13581152</v>
      </c>
      <c r="L17" s="71">
        <f t="shared" si="8"/>
        <v>13579596</v>
      </c>
      <c r="M17" s="71">
        <f t="shared" si="8"/>
        <v>13584125</v>
      </c>
      <c r="N17" s="71">
        <f t="shared" si="8"/>
        <v>13687088</v>
      </c>
      <c r="O17" s="71">
        <f t="shared" si="8"/>
        <v>13676800</v>
      </c>
      <c r="P17" s="71">
        <f t="shared" si="8"/>
        <v>13705067</v>
      </c>
      <c r="Q17" s="71">
        <f t="shared" si="8"/>
        <v>13730352</v>
      </c>
      <c r="R17" s="71">
        <f t="shared" ref="R17:V17" si="9">SUM(R18:R25)</f>
        <v>13657269</v>
      </c>
      <c r="S17" s="71">
        <f t="shared" si="9"/>
        <v>13679022</v>
      </c>
      <c r="T17" s="71">
        <f t="shared" si="9"/>
        <v>13719901</v>
      </c>
      <c r="U17" s="71">
        <f t="shared" si="9"/>
        <v>13778234</v>
      </c>
      <c r="V17" s="71">
        <f t="shared" si="9"/>
        <v>13838184</v>
      </c>
      <c r="W17" s="71">
        <f t="shared" ref="W17:Y17" si="10">SUM(W18:W25)</f>
        <v>13406874</v>
      </c>
      <c r="X17" s="71">
        <f t="shared" si="10"/>
        <v>13619135</v>
      </c>
      <c r="Y17" s="71">
        <f t="shared" si="10"/>
        <v>14175403</v>
      </c>
      <c r="DA17" s="88" t="s">
        <v>347</v>
      </c>
    </row>
    <row r="18" spans="1:105" ht="12" customHeight="1" x14ac:dyDescent="0.25">
      <c r="A18" s="28" t="s">
        <v>51</v>
      </c>
      <c r="B18" s="82">
        <v>3504169</v>
      </c>
      <c r="C18" s="82">
        <v>3632630</v>
      </c>
      <c r="D18" s="82">
        <v>3864620</v>
      </c>
      <c r="E18" s="82">
        <v>3917766</v>
      </c>
      <c r="F18" s="82">
        <v>4104275</v>
      </c>
      <c r="G18" s="82">
        <v>4337759</v>
      </c>
      <c r="H18" s="82">
        <v>4569634</v>
      </c>
      <c r="I18" s="82">
        <v>4613984</v>
      </c>
      <c r="J18" s="82">
        <v>4712702</v>
      </c>
      <c r="K18" s="82">
        <v>4686803</v>
      </c>
      <c r="L18" s="82">
        <v>4673240</v>
      </c>
      <c r="M18" s="82">
        <v>4574052</v>
      </c>
      <c r="N18" s="82">
        <v>4587527</v>
      </c>
      <c r="O18" s="82">
        <v>4453913</v>
      </c>
      <c r="P18" s="82">
        <v>4399133</v>
      </c>
      <c r="Q18" s="82">
        <v>4339563</v>
      </c>
      <c r="R18" s="82">
        <v>4176709</v>
      </c>
      <c r="S18" s="82">
        <v>3981237</v>
      </c>
      <c r="T18" s="82">
        <v>3582596</v>
      </c>
      <c r="U18" s="82">
        <v>3426215</v>
      </c>
      <c r="V18" s="82">
        <v>3355972</v>
      </c>
      <c r="W18" s="82">
        <v>3010853</v>
      </c>
      <c r="X18" s="82">
        <v>2942746</v>
      </c>
      <c r="Y18" s="82">
        <v>3092018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256745</v>
      </c>
      <c r="C19" s="82">
        <v>251821</v>
      </c>
      <c r="D19" s="82">
        <v>241200</v>
      </c>
      <c r="E19" s="82">
        <v>222719</v>
      </c>
      <c r="F19" s="82">
        <v>208691</v>
      </c>
      <c r="G19" s="82">
        <v>202159</v>
      </c>
      <c r="H19" s="82">
        <v>199598</v>
      </c>
      <c r="I19" s="82">
        <v>200522</v>
      </c>
      <c r="J19" s="82">
        <v>198089</v>
      </c>
      <c r="K19" s="82">
        <v>192709</v>
      </c>
      <c r="L19" s="82">
        <v>184942</v>
      </c>
      <c r="M19" s="82">
        <v>175861</v>
      </c>
      <c r="N19" s="82">
        <v>169681</v>
      </c>
      <c r="O19" s="82">
        <v>163323</v>
      </c>
      <c r="P19" s="82">
        <v>161954</v>
      </c>
      <c r="Q19" s="82">
        <v>164179</v>
      </c>
      <c r="R19" s="82">
        <v>170268</v>
      </c>
      <c r="S19" s="82">
        <v>177771</v>
      </c>
      <c r="T19" s="82">
        <v>182567</v>
      </c>
      <c r="U19" s="82">
        <v>182328</v>
      </c>
      <c r="V19" s="82">
        <v>176235</v>
      </c>
      <c r="W19" s="82">
        <v>156431</v>
      </c>
      <c r="X19" s="82">
        <v>136658</v>
      </c>
      <c r="Y19" s="82">
        <v>158474</v>
      </c>
      <c r="DA19" s="89" t="s">
        <v>349</v>
      </c>
    </row>
    <row r="20" spans="1:105" ht="12" customHeight="1" x14ac:dyDescent="0.25">
      <c r="A20" s="28" t="s">
        <v>200</v>
      </c>
      <c r="B20" s="82">
        <v>300621</v>
      </c>
      <c r="C20" s="82">
        <v>303562</v>
      </c>
      <c r="D20" s="82">
        <v>313890</v>
      </c>
      <c r="E20" s="82">
        <v>319088</v>
      </c>
      <c r="F20" s="82">
        <v>315656</v>
      </c>
      <c r="G20" s="82">
        <v>287828</v>
      </c>
      <c r="H20" s="82">
        <v>256642</v>
      </c>
      <c r="I20" s="82">
        <v>215387</v>
      </c>
      <c r="J20" s="82">
        <v>165287</v>
      </c>
      <c r="K20" s="82">
        <v>117213</v>
      </c>
      <c r="L20" s="82">
        <v>78533</v>
      </c>
      <c r="M20" s="82">
        <v>62645</v>
      </c>
      <c r="N20" s="82">
        <v>53137</v>
      </c>
      <c r="O20" s="82">
        <v>51265</v>
      </c>
      <c r="P20" s="82">
        <v>48943</v>
      </c>
      <c r="Q20" s="82">
        <v>48462</v>
      </c>
      <c r="R20" s="82">
        <v>47012</v>
      </c>
      <c r="S20" s="82">
        <v>46733</v>
      </c>
      <c r="T20" s="82">
        <v>46733</v>
      </c>
      <c r="U20" s="82">
        <v>47614</v>
      </c>
      <c r="V20" s="82">
        <v>47865</v>
      </c>
      <c r="W20" s="82">
        <v>40898</v>
      </c>
      <c r="X20" s="82">
        <v>33566</v>
      </c>
      <c r="Y20" s="82">
        <v>28969</v>
      </c>
      <c r="DA20" s="89" t="s">
        <v>350</v>
      </c>
    </row>
    <row r="21" spans="1:105" ht="12" customHeight="1" x14ac:dyDescent="0.25">
      <c r="A21" s="28" t="s">
        <v>189</v>
      </c>
      <c r="B21" s="82">
        <v>2074610</v>
      </c>
      <c r="C21" s="82">
        <v>2018601</v>
      </c>
      <c r="D21" s="82">
        <v>1986473</v>
      </c>
      <c r="E21" s="82">
        <v>1979593</v>
      </c>
      <c r="F21" s="82">
        <v>1990485</v>
      </c>
      <c r="G21" s="82">
        <v>2021108</v>
      </c>
      <c r="H21" s="82">
        <v>2022100</v>
      </c>
      <c r="I21" s="82">
        <v>2028477</v>
      </c>
      <c r="J21" s="82">
        <v>2015195</v>
      </c>
      <c r="K21" s="82">
        <v>2017572</v>
      </c>
      <c r="L21" s="82">
        <v>2022548</v>
      </c>
      <c r="M21" s="82">
        <v>2053021</v>
      </c>
      <c r="N21" s="82">
        <v>2095921</v>
      </c>
      <c r="O21" s="82">
        <v>2149691</v>
      </c>
      <c r="P21" s="82">
        <v>2195620</v>
      </c>
      <c r="Q21" s="82">
        <v>2257546</v>
      </c>
      <c r="R21" s="82">
        <v>2309228</v>
      </c>
      <c r="S21" s="82">
        <v>2352904</v>
      </c>
      <c r="T21" s="82">
        <v>2392329</v>
      </c>
      <c r="U21" s="82">
        <v>2468257</v>
      </c>
      <c r="V21" s="82">
        <v>2642128</v>
      </c>
      <c r="W21" s="82">
        <v>2822832</v>
      </c>
      <c r="X21" s="82">
        <v>3032526</v>
      </c>
      <c r="Y21" s="82">
        <v>3141487</v>
      </c>
      <c r="DA21" s="89" t="s">
        <v>351</v>
      </c>
    </row>
    <row r="22" spans="1:105" ht="12" customHeight="1" x14ac:dyDescent="0.25">
      <c r="A22" s="28" t="s">
        <v>202</v>
      </c>
      <c r="B22" s="82">
        <v>1292546</v>
      </c>
      <c r="C22" s="82">
        <v>1320028</v>
      </c>
      <c r="D22" s="82">
        <v>1324846</v>
      </c>
      <c r="E22" s="82">
        <v>1300357</v>
      </c>
      <c r="F22" s="82">
        <v>1294595</v>
      </c>
      <c r="G22" s="82">
        <v>1292028</v>
      </c>
      <c r="H22" s="82">
        <v>1308548</v>
      </c>
      <c r="I22" s="82">
        <v>1345131</v>
      </c>
      <c r="J22" s="82">
        <v>1368178</v>
      </c>
      <c r="K22" s="82">
        <v>1402909</v>
      </c>
      <c r="L22" s="82">
        <v>1452868</v>
      </c>
      <c r="M22" s="82">
        <v>1555203</v>
      </c>
      <c r="N22" s="82">
        <v>1614838</v>
      </c>
      <c r="O22" s="82">
        <v>1654238</v>
      </c>
      <c r="P22" s="82">
        <v>1657695</v>
      </c>
      <c r="Q22" s="82">
        <v>1666007</v>
      </c>
      <c r="R22" s="82">
        <v>1829184</v>
      </c>
      <c r="S22" s="82">
        <v>2157504</v>
      </c>
      <c r="T22" s="82">
        <v>2793100</v>
      </c>
      <c r="U22" s="82">
        <v>2989691</v>
      </c>
      <c r="V22" s="82">
        <v>3046909</v>
      </c>
      <c r="W22" s="82">
        <v>2812515</v>
      </c>
      <c r="X22" s="82">
        <v>3081907</v>
      </c>
      <c r="Y22" s="82">
        <v>3501971</v>
      </c>
      <c r="DA22" s="89" t="s">
        <v>352</v>
      </c>
    </row>
    <row r="23" spans="1:105" ht="12" customHeight="1" x14ac:dyDescent="0.25">
      <c r="A23" s="28" t="s">
        <v>197</v>
      </c>
      <c r="B23" s="82">
        <v>2467</v>
      </c>
      <c r="C23" s="82">
        <v>3085</v>
      </c>
      <c r="D23" s="82">
        <v>4520</v>
      </c>
      <c r="E23" s="82">
        <v>5674</v>
      </c>
      <c r="F23" s="82">
        <v>6876</v>
      </c>
      <c r="G23" s="82">
        <v>8277</v>
      </c>
      <c r="H23" s="82">
        <v>8988</v>
      </c>
      <c r="I23" s="82">
        <v>9183</v>
      </c>
      <c r="J23" s="82">
        <v>9330</v>
      </c>
      <c r="K23" s="82">
        <v>9472</v>
      </c>
      <c r="L23" s="82">
        <v>9320</v>
      </c>
      <c r="M23" s="82">
        <v>9700</v>
      </c>
      <c r="N23" s="82">
        <v>10597</v>
      </c>
      <c r="O23" s="82">
        <v>11888</v>
      </c>
      <c r="P23" s="82">
        <v>13376</v>
      </c>
      <c r="Q23" s="82">
        <v>14491</v>
      </c>
      <c r="R23" s="82">
        <v>14939</v>
      </c>
      <c r="S23" s="82">
        <v>14901</v>
      </c>
      <c r="T23" s="82">
        <v>14849</v>
      </c>
      <c r="U23" s="82">
        <v>14870</v>
      </c>
      <c r="V23" s="82">
        <v>15340</v>
      </c>
      <c r="W23" s="82">
        <v>16555</v>
      </c>
      <c r="X23" s="82">
        <v>18803</v>
      </c>
      <c r="Y23" s="82">
        <v>21285</v>
      </c>
      <c r="DA23" s="89" t="s">
        <v>353</v>
      </c>
    </row>
    <row r="24" spans="1:105" ht="12" customHeight="1" x14ac:dyDescent="0.25">
      <c r="A24" s="28" t="s">
        <v>198</v>
      </c>
      <c r="B24" s="82">
        <v>5415371</v>
      </c>
      <c r="C24" s="82">
        <v>5370666</v>
      </c>
      <c r="D24" s="82">
        <v>5145969</v>
      </c>
      <c r="E24" s="82">
        <v>4943104</v>
      </c>
      <c r="F24" s="82">
        <v>4721878</v>
      </c>
      <c r="G24" s="82">
        <v>4549838</v>
      </c>
      <c r="H24" s="82">
        <v>4300519</v>
      </c>
      <c r="I24" s="82">
        <v>4205010</v>
      </c>
      <c r="J24" s="82">
        <v>4089200</v>
      </c>
      <c r="K24" s="82">
        <v>4013864</v>
      </c>
      <c r="L24" s="82">
        <v>3928195</v>
      </c>
      <c r="M24" s="82">
        <v>3865514</v>
      </c>
      <c r="N24" s="82">
        <v>3814362</v>
      </c>
      <c r="O24" s="82">
        <v>3775873</v>
      </c>
      <c r="P24" s="82">
        <v>3740187</v>
      </c>
      <c r="Q24" s="82">
        <v>3682823</v>
      </c>
      <c r="R24" s="82">
        <v>3531163</v>
      </c>
      <c r="S24" s="82">
        <v>3368114</v>
      </c>
      <c r="T24" s="82">
        <v>3129292</v>
      </c>
      <c r="U24" s="82">
        <v>3058664</v>
      </c>
      <c r="V24" s="82">
        <v>3012555</v>
      </c>
      <c r="W24" s="82">
        <v>3021309</v>
      </c>
      <c r="X24" s="82">
        <v>2995057</v>
      </c>
      <c r="Y24" s="82">
        <v>2993103</v>
      </c>
      <c r="DA24" s="89" t="s">
        <v>354</v>
      </c>
    </row>
    <row r="25" spans="1:105" ht="12" customHeight="1" x14ac:dyDescent="0.25">
      <c r="A25" s="73" t="s">
        <v>53</v>
      </c>
      <c r="B25" s="83">
        <v>425070</v>
      </c>
      <c r="C25" s="83">
        <v>451412</v>
      </c>
      <c r="D25" s="83">
        <v>550662</v>
      </c>
      <c r="E25" s="83">
        <v>821069</v>
      </c>
      <c r="F25" s="83">
        <v>943579</v>
      </c>
      <c r="G25" s="83">
        <v>968685</v>
      </c>
      <c r="H25" s="83">
        <v>990755</v>
      </c>
      <c r="I25" s="83">
        <v>998549</v>
      </c>
      <c r="J25" s="83">
        <v>1064478</v>
      </c>
      <c r="K25" s="83">
        <v>1140610</v>
      </c>
      <c r="L25" s="83">
        <v>1229950</v>
      </c>
      <c r="M25" s="83">
        <v>1288129</v>
      </c>
      <c r="N25" s="83">
        <v>1341025</v>
      </c>
      <c r="O25" s="83">
        <v>1416609</v>
      </c>
      <c r="P25" s="83">
        <v>1488159</v>
      </c>
      <c r="Q25" s="83">
        <v>1557281</v>
      </c>
      <c r="R25" s="83">
        <v>1578766</v>
      </c>
      <c r="S25" s="83">
        <v>1579858</v>
      </c>
      <c r="T25" s="83">
        <v>1578435</v>
      </c>
      <c r="U25" s="83">
        <v>1590595</v>
      </c>
      <c r="V25" s="83">
        <v>1541180</v>
      </c>
      <c r="W25" s="83">
        <v>1525481</v>
      </c>
      <c r="X25" s="83">
        <v>1377872</v>
      </c>
      <c r="Y25" s="83">
        <v>1238096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141963</v>
      </c>
      <c r="L26" s="85">
        <v>175870</v>
      </c>
      <c r="M26" s="85">
        <v>206897</v>
      </c>
      <c r="N26" s="85">
        <v>237082</v>
      </c>
      <c r="O26" s="85">
        <v>425917</v>
      </c>
      <c r="P26" s="85">
        <v>612948</v>
      </c>
      <c r="Q26" s="85">
        <v>794775</v>
      </c>
      <c r="R26" s="85">
        <v>908223</v>
      </c>
      <c r="S26" s="85">
        <v>921900</v>
      </c>
      <c r="T26" s="85">
        <v>1131586</v>
      </c>
      <c r="U26" s="85">
        <v>1241721</v>
      </c>
      <c r="V26" s="85">
        <v>1293342</v>
      </c>
      <c r="W26" s="85">
        <v>1386799</v>
      </c>
      <c r="X26" s="85">
        <v>1419257</v>
      </c>
      <c r="Y26" s="85">
        <v>1425614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13271599</v>
      </c>
      <c r="C27" s="71">
        <f t="shared" si="11"/>
        <v>13351805</v>
      </c>
      <c r="D27" s="71">
        <f t="shared" si="11"/>
        <v>13432180</v>
      </c>
      <c r="E27" s="71">
        <f t="shared" si="11"/>
        <v>13509370</v>
      </c>
      <c r="F27" s="71">
        <f t="shared" si="11"/>
        <v>13586035</v>
      </c>
      <c r="G27" s="71">
        <f t="shared" si="11"/>
        <v>13667682</v>
      </c>
      <c r="H27" s="71">
        <f t="shared" si="11"/>
        <v>13656784</v>
      </c>
      <c r="I27" s="71">
        <f t="shared" si="11"/>
        <v>13616243</v>
      </c>
      <c r="J27" s="71">
        <f t="shared" si="11"/>
        <v>13622459</v>
      </c>
      <c r="K27" s="71">
        <f t="shared" si="11"/>
        <v>13581152</v>
      </c>
      <c r="L27" s="71">
        <f t="shared" si="11"/>
        <v>13579596</v>
      </c>
      <c r="M27" s="71">
        <f t="shared" si="11"/>
        <v>13584125</v>
      </c>
      <c r="N27" s="71">
        <f t="shared" si="11"/>
        <v>13687088</v>
      </c>
      <c r="O27" s="71">
        <f t="shared" si="11"/>
        <v>13676800</v>
      </c>
      <c r="P27" s="71">
        <f t="shared" si="11"/>
        <v>13705067</v>
      </c>
      <c r="Q27" s="71">
        <f t="shared" si="11"/>
        <v>13730352</v>
      </c>
      <c r="R27" s="71">
        <f t="shared" ref="R27:V27" si="12">SUM(R28:R32)</f>
        <v>13657269</v>
      </c>
      <c r="S27" s="71">
        <f t="shared" si="12"/>
        <v>13679022</v>
      </c>
      <c r="T27" s="71">
        <f t="shared" si="12"/>
        <v>13719901</v>
      </c>
      <c r="U27" s="71">
        <f t="shared" si="12"/>
        <v>13778234</v>
      </c>
      <c r="V27" s="71">
        <f t="shared" si="12"/>
        <v>13838184</v>
      </c>
      <c r="W27" s="71">
        <f t="shared" ref="W27:Y27" si="13">SUM(W28:W32)</f>
        <v>13406874</v>
      </c>
      <c r="X27" s="71">
        <f t="shared" si="13"/>
        <v>13619135</v>
      </c>
      <c r="Y27" s="71">
        <f t="shared" si="13"/>
        <v>14175403</v>
      </c>
      <c r="DA27" s="88" t="s">
        <v>357</v>
      </c>
    </row>
    <row r="28" spans="1:105" ht="12" customHeight="1" x14ac:dyDescent="0.25">
      <c r="A28" s="28" t="s">
        <v>51</v>
      </c>
      <c r="B28" s="82">
        <v>732949</v>
      </c>
      <c r="C28" s="82">
        <v>775785</v>
      </c>
      <c r="D28" s="82">
        <v>811530</v>
      </c>
      <c r="E28" s="82">
        <v>816242</v>
      </c>
      <c r="F28" s="82">
        <v>863622</v>
      </c>
      <c r="G28" s="82">
        <v>923718</v>
      </c>
      <c r="H28" s="82">
        <v>970530</v>
      </c>
      <c r="I28" s="82">
        <v>986438</v>
      </c>
      <c r="J28" s="82">
        <v>998482</v>
      </c>
      <c r="K28" s="82">
        <v>1002489</v>
      </c>
      <c r="L28" s="82">
        <v>1004708</v>
      </c>
      <c r="M28" s="82">
        <v>1009928</v>
      </c>
      <c r="N28" s="82">
        <v>1025007</v>
      </c>
      <c r="O28" s="82">
        <v>1039331</v>
      </c>
      <c r="P28" s="82">
        <v>1058733</v>
      </c>
      <c r="Q28" s="82">
        <v>1059536</v>
      </c>
      <c r="R28" s="82">
        <v>1039490</v>
      </c>
      <c r="S28" s="82">
        <v>983661</v>
      </c>
      <c r="T28" s="82">
        <v>900833</v>
      </c>
      <c r="U28" s="82">
        <v>805625</v>
      </c>
      <c r="V28" s="82">
        <v>755897</v>
      </c>
      <c r="W28" s="82">
        <v>713370</v>
      </c>
      <c r="X28" s="82">
        <v>674780</v>
      </c>
      <c r="Y28" s="82">
        <v>703538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8248753</v>
      </c>
      <c r="C29" s="82">
        <v>8188767</v>
      </c>
      <c r="D29" s="82">
        <v>7902776</v>
      </c>
      <c r="E29" s="82">
        <v>7222353</v>
      </c>
      <c r="F29" s="82">
        <v>6818055</v>
      </c>
      <c r="G29" s="82">
        <v>6708484</v>
      </c>
      <c r="H29" s="82">
        <v>6613076</v>
      </c>
      <c r="I29" s="82">
        <v>6627828</v>
      </c>
      <c r="J29" s="82">
        <v>6558168</v>
      </c>
      <c r="K29" s="82">
        <v>6407273</v>
      </c>
      <c r="L29" s="82">
        <v>6186477</v>
      </c>
      <c r="M29" s="82">
        <v>6015156</v>
      </c>
      <c r="N29" s="82">
        <v>5987165</v>
      </c>
      <c r="O29" s="82">
        <v>5872043</v>
      </c>
      <c r="P29" s="82">
        <v>5897367</v>
      </c>
      <c r="Q29" s="82">
        <v>5931577</v>
      </c>
      <c r="R29" s="82">
        <v>5886708</v>
      </c>
      <c r="S29" s="82">
        <v>5946845</v>
      </c>
      <c r="T29" s="82">
        <v>6016379</v>
      </c>
      <c r="U29" s="82">
        <v>6110620</v>
      </c>
      <c r="V29" s="82">
        <v>6185943</v>
      </c>
      <c r="W29" s="82">
        <v>6223849</v>
      </c>
      <c r="X29" s="82">
        <v>6939351</v>
      </c>
      <c r="Y29" s="82">
        <v>7935855</v>
      </c>
      <c r="DA29" s="89" t="s">
        <v>359</v>
      </c>
    </row>
    <row r="30" spans="1:105" ht="12" customHeight="1" x14ac:dyDescent="0.25">
      <c r="A30" s="28" t="s">
        <v>189</v>
      </c>
      <c r="B30" s="82">
        <v>2041372</v>
      </c>
      <c r="C30" s="82">
        <v>1992869</v>
      </c>
      <c r="D30" s="82">
        <v>1967885</v>
      </c>
      <c r="E30" s="82">
        <v>1969344</v>
      </c>
      <c r="F30" s="82">
        <v>1983224</v>
      </c>
      <c r="G30" s="82">
        <v>2015248</v>
      </c>
      <c r="H30" s="82">
        <v>2016528</v>
      </c>
      <c r="I30" s="82">
        <v>2022526</v>
      </c>
      <c r="J30" s="82">
        <v>2008925</v>
      </c>
      <c r="K30" s="82">
        <v>2011229</v>
      </c>
      <c r="L30" s="82">
        <v>2016760</v>
      </c>
      <c r="M30" s="82">
        <v>2046852</v>
      </c>
      <c r="N30" s="82">
        <v>2089623</v>
      </c>
      <c r="O30" s="82">
        <v>2142709</v>
      </c>
      <c r="P30" s="82">
        <v>2187665</v>
      </c>
      <c r="Q30" s="82">
        <v>2249572</v>
      </c>
      <c r="R30" s="82">
        <v>2301965</v>
      </c>
      <c r="S30" s="82">
        <v>2346108</v>
      </c>
      <c r="T30" s="82">
        <v>2385348</v>
      </c>
      <c r="U30" s="82">
        <v>2461152</v>
      </c>
      <c r="V30" s="82">
        <v>2635774</v>
      </c>
      <c r="W30" s="82">
        <v>2768379</v>
      </c>
      <c r="X30" s="82">
        <v>2982171</v>
      </c>
      <c r="Y30" s="82">
        <v>3095218</v>
      </c>
      <c r="DA30" s="89" t="s">
        <v>360</v>
      </c>
    </row>
    <row r="31" spans="1:105" ht="12" customHeight="1" x14ac:dyDescent="0.25">
      <c r="A31" s="28" t="s">
        <v>202</v>
      </c>
      <c r="B31" s="82">
        <v>601744</v>
      </c>
      <c r="C31" s="82">
        <v>616941</v>
      </c>
      <c r="D31" s="82">
        <v>612161</v>
      </c>
      <c r="E31" s="82">
        <v>587711</v>
      </c>
      <c r="F31" s="82">
        <v>581045</v>
      </c>
      <c r="G31" s="82">
        <v>577025</v>
      </c>
      <c r="H31" s="82">
        <v>573603</v>
      </c>
      <c r="I31" s="82">
        <v>575349</v>
      </c>
      <c r="J31" s="82">
        <v>566186</v>
      </c>
      <c r="K31" s="82">
        <v>564626</v>
      </c>
      <c r="L31" s="82">
        <v>567221</v>
      </c>
      <c r="M31" s="82">
        <v>600697</v>
      </c>
      <c r="N31" s="82">
        <v>621408</v>
      </c>
      <c r="O31" s="82">
        <v>646053</v>
      </c>
      <c r="P31" s="82">
        <v>661247</v>
      </c>
      <c r="Q31" s="82">
        <v>671469</v>
      </c>
      <c r="R31" s="82">
        <v>735535</v>
      </c>
      <c r="S31" s="82">
        <v>855465</v>
      </c>
      <c r="T31" s="82">
        <v>1100951</v>
      </c>
      <c r="U31" s="82">
        <v>1174883</v>
      </c>
      <c r="V31" s="82">
        <v>1184386</v>
      </c>
      <c r="W31" s="82">
        <v>1162498</v>
      </c>
      <c r="X31" s="82">
        <v>1150940</v>
      </c>
      <c r="Y31" s="82">
        <v>1190849</v>
      </c>
      <c r="DA31" s="89" t="s">
        <v>361</v>
      </c>
    </row>
    <row r="32" spans="1:105" ht="12" customHeight="1" x14ac:dyDescent="0.25">
      <c r="A32" s="32" t="s">
        <v>53</v>
      </c>
      <c r="B32" s="86">
        <v>1646781</v>
      </c>
      <c r="C32" s="86">
        <v>1777443</v>
      </c>
      <c r="D32" s="86">
        <v>2137828</v>
      </c>
      <c r="E32" s="86">
        <v>2913720</v>
      </c>
      <c r="F32" s="86">
        <v>3340089</v>
      </c>
      <c r="G32" s="86">
        <v>3443207</v>
      </c>
      <c r="H32" s="86">
        <v>3483047</v>
      </c>
      <c r="I32" s="86">
        <v>3404102</v>
      </c>
      <c r="J32" s="86">
        <v>3490698</v>
      </c>
      <c r="K32" s="86">
        <v>3595535</v>
      </c>
      <c r="L32" s="86">
        <v>3804430</v>
      </c>
      <c r="M32" s="86">
        <v>3911492</v>
      </c>
      <c r="N32" s="86">
        <v>3963885</v>
      </c>
      <c r="O32" s="86">
        <v>3976664</v>
      </c>
      <c r="P32" s="86">
        <v>3900055</v>
      </c>
      <c r="Q32" s="86">
        <v>3818198</v>
      </c>
      <c r="R32" s="86">
        <v>3693571</v>
      </c>
      <c r="S32" s="86">
        <v>3546943</v>
      </c>
      <c r="T32" s="86">
        <v>3316390</v>
      </c>
      <c r="U32" s="86">
        <v>3225954</v>
      </c>
      <c r="V32" s="86">
        <v>3076184</v>
      </c>
      <c r="W32" s="86">
        <v>2538778</v>
      </c>
      <c r="X32" s="86">
        <v>1871893</v>
      </c>
      <c r="Y32" s="86">
        <v>1249943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15583.675162958885</v>
      </c>
      <c r="C3" s="65">
        <f t="shared" si="0"/>
        <v>17159.199090099159</v>
      </c>
      <c r="D3" s="65">
        <f t="shared" si="0"/>
        <v>17009.175037204099</v>
      </c>
      <c r="E3" s="65">
        <f t="shared" si="0"/>
        <v>17080.977642655816</v>
      </c>
      <c r="F3" s="65">
        <f t="shared" si="0"/>
        <v>17079.880325709295</v>
      </c>
      <c r="G3" s="65">
        <f t="shared" si="0"/>
        <v>17672.070206666522</v>
      </c>
      <c r="H3" s="65">
        <f t="shared" si="0"/>
        <v>18640.81924756608</v>
      </c>
      <c r="I3" s="65">
        <f t="shared" si="0"/>
        <v>17508.267600618095</v>
      </c>
      <c r="J3" s="65">
        <f t="shared" si="0"/>
        <v>17788.386693543729</v>
      </c>
      <c r="K3" s="65">
        <f t="shared" si="0"/>
        <v>18071.910704855534</v>
      </c>
      <c r="L3" s="65">
        <f t="shared" si="0"/>
        <v>20061.827974992753</v>
      </c>
      <c r="M3" s="65">
        <f t="shared" si="0"/>
        <v>18191.228712398544</v>
      </c>
      <c r="N3" s="65">
        <f t="shared" si="0"/>
        <v>18867.889603183707</v>
      </c>
      <c r="O3" s="65">
        <f t="shared" si="0"/>
        <v>18543.375621708576</v>
      </c>
      <c r="P3" s="65">
        <f t="shared" si="0"/>
        <v>17070.206727190896</v>
      </c>
      <c r="Q3" s="65">
        <f t="shared" si="0"/>
        <v>17035.434393809104</v>
      </c>
      <c r="R3" s="65">
        <f t="shared" ref="R3:V3" si="1">SUM(R4,R15,R17,R27)</f>
        <v>17819.238263112631</v>
      </c>
      <c r="S3" s="65">
        <f t="shared" si="1"/>
        <v>17951.62656921754</v>
      </c>
      <c r="T3" s="65">
        <f t="shared" si="1"/>
        <v>20409.212467755799</v>
      </c>
      <c r="U3" s="65">
        <f t="shared" si="1"/>
        <v>18798.378069169768</v>
      </c>
      <c r="V3" s="65">
        <f t="shared" si="1"/>
        <v>18821.054944110059</v>
      </c>
      <c r="W3" s="65">
        <f t="shared" ref="W3:Y3" si="2">SUM(W4,W15,W17,W27)</f>
        <v>19749.432514146494</v>
      </c>
      <c r="X3" s="65">
        <f t="shared" si="2"/>
        <v>17988.209140055467</v>
      </c>
      <c r="Y3" s="65">
        <f t="shared" si="2"/>
        <v>17263.67443640521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13559.280125007032</v>
      </c>
      <c r="C4" s="69">
        <f t="shared" si="3"/>
        <v>15134.932930148998</v>
      </c>
      <c r="D4" s="69">
        <f t="shared" si="3"/>
        <v>14926.825582246021</v>
      </c>
      <c r="E4" s="69">
        <f t="shared" si="3"/>
        <v>14467.1857630583</v>
      </c>
      <c r="F4" s="69">
        <f t="shared" si="3"/>
        <v>14437.877515636466</v>
      </c>
      <c r="G4" s="69">
        <f t="shared" si="3"/>
        <v>15139.772223764094</v>
      </c>
      <c r="H4" s="69">
        <f t="shared" si="3"/>
        <v>15998.863991082695</v>
      </c>
      <c r="I4" s="69">
        <f t="shared" si="3"/>
        <v>14888.606996876391</v>
      </c>
      <c r="J4" s="69">
        <f t="shared" si="3"/>
        <v>15086.51441102052</v>
      </c>
      <c r="K4" s="69">
        <f t="shared" si="3"/>
        <v>15309.486165385861</v>
      </c>
      <c r="L4" s="69">
        <f t="shared" si="3"/>
        <v>17245.748849556661</v>
      </c>
      <c r="M4" s="69">
        <f t="shared" si="3"/>
        <v>15410.109968336334</v>
      </c>
      <c r="N4" s="69">
        <f t="shared" si="3"/>
        <v>16067.090155354712</v>
      </c>
      <c r="O4" s="69">
        <f t="shared" si="3"/>
        <v>15730.625815691761</v>
      </c>
      <c r="P4" s="69">
        <f t="shared" si="3"/>
        <v>14272.690759009705</v>
      </c>
      <c r="Q4" s="69">
        <f t="shared" si="3"/>
        <v>14225.479339486887</v>
      </c>
      <c r="R4" s="69">
        <f t="shared" ref="R4:V4" si="4">SUM(R5:R14)</f>
        <v>15009.042347995533</v>
      </c>
      <c r="S4" s="69">
        <f t="shared" si="4"/>
        <v>15115.620189118436</v>
      </c>
      <c r="T4" s="69">
        <f t="shared" si="4"/>
        <v>17366.259494869188</v>
      </c>
      <c r="U4" s="69">
        <f t="shared" si="4"/>
        <v>15846.472699835109</v>
      </c>
      <c r="V4" s="69">
        <f t="shared" si="4"/>
        <v>15897.264853867242</v>
      </c>
      <c r="W4" s="69">
        <f t="shared" ref="W4:Y4" si="5">SUM(W5:W14)</f>
        <v>16757.178139080843</v>
      </c>
      <c r="X4" s="69">
        <f t="shared" si="5"/>
        <v>15441.028516511446</v>
      </c>
      <c r="Y4" s="69">
        <f t="shared" si="5"/>
        <v>15130.329756025114</v>
      </c>
      <c r="DA4" s="88" t="s">
        <v>246</v>
      </c>
    </row>
    <row r="5" spans="1:105" ht="12" customHeight="1" x14ac:dyDescent="0.25">
      <c r="A5" s="28" t="s">
        <v>51</v>
      </c>
      <c r="B5" s="72">
        <v>3872.5683518332298</v>
      </c>
      <c r="C5" s="72">
        <v>4326.3272700160187</v>
      </c>
      <c r="D5" s="72">
        <v>4778.9899134481357</v>
      </c>
      <c r="E5" s="72">
        <v>4693.9814584452706</v>
      </c>
      <c r="F5" s="72">
        <v>4918.2008084010649</v>
      </c>
      <c r="G5" s="72">
        <v>5505.052661346117</v>
      </c>
      <c r="H5" s="72">
        <v>6283.6554561001267</v>
      </c>
      <c r="I5" s="72">
        <v>5612.4348221799837</v>
      </c>
      <c r="J5" s="72">
        <v>6016.9184799671912</v>
      </c>
      <c r="K5" s="72">
        <v>6190.3371107718531</v>
      </c>
      <c r="L5" s="72">
        <v>7188.9139132528153</v>
      </c>
      <c r="M5" s="72">
        <v>6128.6693884681263</v>
      </c>
      <c r="N5" s="72">
        <v>6491.746028512337</v>
      </c>
      <c r="O5" s="72">
        <v>6236.738052196386</v>
      </c>
      <c r="P5" s="72">
        <v>5652.6374683410577</v>
      </c>
      <c r="Q5" s="72">
        <v>5536.9649183146921</v>
      </c>
      <c r="R5" s="72">
        <v>5911.9186395337674</v>
      </c>
      <c r="S5" s="72">
        <v>5883.8653004681373</v>
      </c>
      <c r="T5" s="72">
        <v>5525.9476784178805</v>
      </c>
      <c r="U5" s="72">
        <v>4471.8003439380946</v>
      </c>
      <c r="V5" s="72">
        <v>4673.14570077386</v>
      </c>
      <c r="W5" s="72">
        <v>4365.376927486388</v>
      </c>
      <c r="X5" s="72">
        <v>3707.3056081016512</v>
      </c>
      <c r="Y5" s="72">
        <v>3731.8291914874344</v>
      </c>
      <c r="DA5" s="89" t="s">
        <v>364</v>
      </c>
    </row>
    <row r="6" spans="1:105" ht="12" customHeight="1" x14ac:dyDescent="0.25">
      <c r="A6" s="28" t="s">
        <v>74</v>
      </c>
      <c r="B6" s="72">
        <v>29.755314701811699</v>
      </c>
      <c r="C6" s="72">
        <v>33.652660252937601</v>
      </c>
      <c r="D6" s="72">
        <v>31.109002198971893</v>
      </c>
      <c r="E6" s="72">
        <v>28.627121096651994</v>
      </c>
      <c r="F6" s="72">
        <v>26.540290295426985</v>
      </c>
      <c r="G6" s="72">
        <v>26.647354126632202</v>
      </c>
      <c r="H6" s="72">
        <v>27.462209358888341</v>
      </c>
      <c r="I6" s="72">
        <v>26.691154101609296</v>
      </c>
      <c r="J6" s="72">
        <v>26.93268583535065</v>
      </c>
      <c r="K6" s="72">
        <v>27.097165325193135</v>
      </c>
      <c r="L6" s="72">
        <v>30.034689281294501</v>
      </c>
      <c r="M6" s="72">
        <v>24.902420580549002</v>
      </c>
      <c r="N6" s="72">
        <v>25.829213192985886</v>
      </c>
      <c r="O6" s="72">
        <v>23.740829482231597</v>
      </c>
      <c r="P6" s="72">
        <v>21.06967478392216</v>
      </c>
      <c r="Q6" s="72">
        <v>20.875160026750667</v>
      </c>
      <c r="R6" s="72">
        <v>21.973860705072994</v>
      </c>
      <c r="S6" s="72">
        <v>21.973793828221982</v>
      </c>
      <c r="T6" s="72">
        <v>21.973832043565391</v>
      </c>
      <c r="U6" s="72">
        <v>23.07249450654437</v>
      </c>
      <c r="V6" s="72">
        <v>21.973832043565398</v>
      </c>
      <c r="W6" s="72">
        <v>20.87509314989968</v>
      </c>
      <c r="X6" s="72">
        <v>30.52162988439845</v>
      </c>
      <c r="Y6" s="72">
        <v>28.384656539600638</v>
      </c>
      <c r="DA6" s="89" t="s">
        <v>365</v>
      </c>
    </row>
    <row r="7" spans="1:105" ht="12" customHeight="1" x14ac:dyDescent="0.25">
      <c r="A7" s="28" t="s">
        <v>200</v>
      </c>
      <c r="B7" s="72">
        <v>377.2350511525724</v>
      </c>
      <c r="C7" s="72">
        <v>475.30508399778637</v>
      </c>
      <c r="D7" s="72">
        <v>507.10689447893549</v>
      </c>
      <c r="E7" s="72">
        <v>500.11046273869204</v>
      </c>
      <c r="F7" s="72">
        <v>465.80603920380941</v>
      </c>
      <c r="G7" s="72">
        <v>421.86331336175897</v>
      </c>
      <c r="H7" s="72">
        <v>422.59936464953097</v>
      </c>
      <c r="I7" s="72">
        <v>336.43542307969489</v>
      </c>
      <c r="J7" s="72">
        <v>252.27444276430217</v>
      </c>
      <c r="K7" s="72">
        <v>174.12832456681886</v>
      </c>
      <c r="L7" s="72">
        <v>99.886358248071801</v>
      </c>
      <c r="M7" s="72">
        <v>103.6262254964237</v>
      </c>
      <c r="N7" s="72">
        <v>82.067381199311853</v>
      </c>
      <c r="O7" s="72">
        <v>74.778017871128228</v>
      </c>
      <c r="P7" s="72">
        <v>64.785394181502184</v>
      </c>
      <c r="Q7" s="72">
        <v>67.945613387735378</v>
      </c>
      <c r="R7" s="72">
        <v>64.707215998794609</v>
      </c>
      <c r="S7" s="72">
        <v>64.646446429321017</v>
      </c>
      <c r="T7" s="72">
        <v>74.131611396395144</v>
      </c>
      <c r="U7" s="72">
        <v>60.028588680186054</v>
      </c>
      <c r="V7" s="72">
        <v>60.932603802392045</v>
      </c>
      <c r="W7" s="72">
        <v>90.723882687520558</v>
      </c>
      <c r="X7" s="72">
        <v>82.844196044712049</v>
      </c>
      <c r="Y7" s="72">
        <v>77.97104232349291</v>
      </c>
      <c r="DA7" s="89" t="s">
        <v>366</v>
      </c>
    </row>
    <row r="8" spans="1:105" ht="12" customHeight="1" x14ac:dyDescent="0.25">
      <c r="A8" s="28" t="s">
        <v>189</v>
      </c>
      <c r="B8" s="72">
        <v>2686.0422283730381</v>
      </c>
      <c r="C8" s="72">
        <v>2850.4997173264901</v>
      </c>
      <c r="D8" s="72">
        <v>2695.7357557165292</v>
      </c>
      <c r="E8" s="72">
        <v>2617.0708226399888</v>
      </c>
      <c r="F8" s="72">
        <v>2585.2722159475697</v>
      </c>
      <c r="G8" s="72">
        <v>2798.7303080874808</v>
      </c>
      <c r="H8" s="72">
        <v>2876.4588902796354</v>
      </c>
      <c r="I8" s="72">
        <v>2728.0440781155644</v>
      </c>
      <c r="J8" s="72">
        <v>2697.3670597041873</v>
      </c>
      <c r="K8" s="72">
        <v>2764.0594957861872</v>
      </c>
      <c r="L8" s="72">
        <v>3082.6477742996758</v>
      </c>
      <c r="M8" s="72">
        <v>2774.0359415360545</v>
      </c>
      <c r="N8" s="72">
        <v>2908.2775528171264</v>
      </c>
      <c r="O8" s="72">
        <v>2931.8562850008639</v>
      </c>
      <c r="P8" s="72">
        <v>2658.1969861917223</v>
      </c>
      <c r="Q8" s="72">
        <v>2665.436841029265</v>
      </c>
      <c r="R8" s="72">
        <v>2947.3184881529492</v>
      </c>
      <c r="S8" s="72">
        <v>3083.3079218038633</v>
      </c>
      <c r="T8" s="72">
        <v>3052.2044269436046</v>
      </c>
      <c r="U8" s="72">
        <v>3089.5367336297331</v>
      </c>
      <c r="V8" s="72">
        <v>3264.0754666358171</v>
      </c>
      <c r="W8" s="72">
        <v>3895.7744195757459</v>
      </c>
      <c r="X8" s="72">
        <v>3752.0745999800542</v>
      </c>
      <c r="Y8" s="72">
        <v>3716.3336611852583</v>
      </c>
      <c r="DA8" s="89" t="s">
        <v>367</v>
      </c>
    </row>
    <row r="9" spans="1:105" ht="12" customHeight="1" x14ac:dyDescent="0.25">
      <c r="A9" s="28" t="s">
        <v>202</v>
      </c>
      <c r="B9" s="72">
        <v>2058.7134387777069</v>
      </c>
      <c r="C9" s="72">
        <v>2285.0146747921854</v>
      </c>
      <c r="D9" s="72">
        <v>2273.3082174981937</v>
      </c>
      <c r="E9" s="72">
        <v>2223.4380967370384</v>
      </c>
      <c r="F9" s="72">
        <v>2222.3098091600391</v>
      </c>
      <c r="G9" s="72">
        <v>2172.7968762629453</v>
      </c>
      <c r="H9" s="72">
        <v>2262.3595748237221</v>
      </c>
      <c r="I9" s="72">
        <v>2193.5249664621247</v>
      </c>
      <c r="J9" s="72">
        <v>2202.5983937512865</v>
      </c>
      <c r="K9" s="72">
        <v>2202.836556367341</v>
      </c>
      <c r="L9" s="72">
        <v>2452.6279722221493</v>
      </c>
      <c r="M9" s="72">
        <v>2471.6901842818106</v>
      </c>
      <c r="N9" s="72">
        <v>2519.2171269274208</v>
      </c>
      <c r="O9" s="72">
        <v>2513.5309322434609</v>
      </c>
      <c r="P9" s="72">
        <v>2243.6398332826443</v>
      </c>
      <c r="Q9" s="72">
        <v>2305.555536447886</v>
      </c>
      <c r="R9" s="72">
        <v>2385.3778828699719</v>
      </c>
      <c r="S9" s="72">
        <v>2348.8105760963031</v>
      </c>
      <c r="T9" s="72">
        <v>5087.2684866723976</v>
      </c>
      <c r="U9" s="72">
        <v>4703.2733447979335</v>
      </c>
      <c r="V9" s="72">
        <v>4352.504361326075</v>
      </c>
      <c r="W9" s="72">
        <v>4435.3473588024417</v>
      </c>
      <c r="X9" s="72">
        <v>4227.4624190217392</v>
      </c>
      <c r="Y9" s="72">
        <v>3983.7830903795689</v>
      </c>
      <c r="DA9" s="89" t="s">
        <v>368</v>
      </c>
    </row>
    <row r="10" spans="1:105" ht="12" customHeight="1" x14ac:dyDescent="0.25">
      <c r="A10" s="28" t="s">
        <v>197</v>
      </c>
      <c r="B10" s="72">
        <v>2.1826122683427363</v>
      </c>
      <c r="C10" s="72">
        <v>2.2018842057785069</v>
      </c>
      <c r="D10" s="72">
        <v>4.6547200491601837</v>
      </c>
      <c r="E10" s="72">
        <v>5.2442218288837061</v>
      </c>
      <c r="F10" s="72">
        <v>5.3787696085535819</v>
      </c>
      <c r="G10" s="72">
        <v>8.3973118057860567</v>
      </c>
      <c r="H10" s="72">
        <v>9.4933640867008542</v>
      </c>
      <c r="I10" s="72">
        <v>7.7436123424946404</v>
      </c>
      <c r="J10" s="72">
        <v>8.71417372571368</v>
      </c>
      <c r="K10" s="72">
        <v>9.9729986006228533</v>
      </c>
      <c r="L10" s="72">
        <v>9.6471365722344231</v>
      </c>
      <c r="M10" s="72">
        <v>9.3213684569748807</v>
      </c>
      <c r="N10" s="72">
        <v>11.085377788785197</v>
      </c>
      <c r="O10" s="72">
        <v>12.168582243933121</v>
      </c>
      <c r="P10" s="72">
        <v>13.058383469103742</v>
      </c>
      <c r="Q10" s="72">
        <v>14.474112576221437</v>
      </c>
      <c r="R10" s="72">
        <v>15.168560495259053</v>
      </c>
      <c r="S10" s="72">
        <v>15.34914599199513</v>
      </c>
      <c r="T10" s="72">
        <v>16.082621501940025</v>
      </c>
      <c r="U10" s="72">
        <v>17.084637138605483</v>
      </c>
      <c r="V10" s="72">
        <v>17.496767531899913</v>
      </c>
      <c r="W10" s="72">
        <v>19.424679508411469</v>
      </c>
      <c r="X10" s="72">
        <v>21.554263238709041</v>
      </c>
      <c r="Y10" s="72">
        <v>22.657870569422741</v>
      </c>
      <c r="DA10" s="89" t="s">
        <v>369</v>
      </c>
    </row>
    <row r="11" spans="1:105" ht="12" customHeight="1" x14ac:dyDescent="0.25">
      <c r="A11" s="28" t="s">
        <v>198</v>
      </c>
      <c r="B11" s="72">
        <v>4462.5307101477938</v>
      </c>
      <c r="C11" s="72">
        <v>5083.2053732358281</v>
      </c>
      <c r="D11" s="72">
        <v>4557.7774440472458</v>
      </c>
      <c r="E11" s="72">
        <v>4320.4716027033974</v>
      </c>
      <c r="F11" s="72">
        <v>4134.8251325901438</v>
      </c>
      <c r="G11" s="72">
        <v>4119.7301683821497</v>
      </c>
      <c r="H11" s="72">
        <v>4018.746046184182</v>
      </c>
      <c r="I11" s="72">
        <v>3888.7399238738317</v>
      </c>
      <c r="J11" s="72">
        <v>3776.5092634932507</v>
      </c>
      <c r="K11" s="72">
        <v>3827.0273454925014</v>
      </c>
      <c r="L11" s="72">
        <v>4247.5129684541098</v>
      </c>
      <c r="M11" s="72">
        <v>3767.718884046958</v>
      </c>
      <c r="N11" s="72">
        <v>3887.4484778074161</v>
      </c>
      <c r="O11" s="72">
        <v>3787.7887784849777</v>
      </c>
      <c r="P11" s="72">
        <v>3470.6856584479715</v>
      </c>
      <c r="Q11" s="72">
        <v>3456.2355838405574</v>
      </c>
      <c r="R11" s="72">
        <v>3488.9224483517751</v>
      </c>
      <c r="S11" s="72">
        <v>3511.0847557145512</v>
      </c>
      <c r="T11" s="72">
        <v>3377.1400344589656</v>
      </c>
      <c r="U11" s="72">
        <v>3261.268913369101</v>
      </c>
      <c r="V11" s="72">
        <v>3268.4346831390599</v>
      </c>
      <c r="W11" s="72">
        <v>3654.3801313225781</v>
      </c>
      <c r="X11" s="72">
        <v>3296.262450231924</v>
      </c>
      <c r="Y11" s="72">
        <v>3215.2380907375737</v>
      </c>
      <c r="DA11" s="89" t="s">
        <v>370</v>
      </c>
    </row>
    <row r="12" spans="1:105" ht="12" customHeight="1" x14ac:dyDescent="0.25">
      <c r="A12" s="28" t="s">
        <v>95</v>
      </c>
      <c r="B12" s="72">
        <v>0.18906041822430233</v>
      </c>
      <c r="C12" s="72">
        <v>0.31679972941359102</v>
      </c>
      <c r="D12" s="72">
        <v>0.4229349011775137</v>
      </c>
      <c r="E12" s="72">
        <v>1.4001558635067901</v>
      </c>
      <c r="F12" s="72">
        <v>2.7900845763863131</v>
      </c>
      <c r="G12" s="72">
        <v>5.4203738192787538</v>
      </c>
      <c r="H12" s="72">
        <v>10.788041729264982</v>
      </c>
      <c r="I12" s="72">
        <v>13.388633570443954</v>
      </c>
      <c r="J12" s="72">
        <v>21.442607595129292</v>
      </c>
      <c r="K12" s="72">
        <v>27.801798405323314</v>
      </c>
      <c r="L12" s="72">
        <v>35.595779849928377</v>
      </c>
      <c r="M12" s="72">
        <v>42.133929508196111</v>
      </c>
      <c r="N12" s="72">
        <v>48.494231431753207</v>
      </c>
      <c r="O12" s="72">
        <v>57.792516295080048</v>
      </c>
      <c r="P12" s="72">
        <v>66.234602279078388</v>
      </c>
      <c r="Q12" s="72">
        <v>75.784991663559339</v>
      </c>
      <c r="R12" s="72">
        <v>86.072619833995788</v>
      </c>
      <c r="S12" s="72">
        <v>97.0650226568916</v>
      </c>
      <c r="T12" s="72">
        <v>109.67201233765341</v>
      </c>
      <c r="U12" s="72">
        <v>125.90400622555265</v>
      </c>
      <c r="V12" s="72">
        <v>141.72278314502424</v>
      </c>
      <c r="W12" s="72">
        <v>169.38901018707648</v>
      </c>
      <c r="X12" s="72">
        <v>232.10241052700374</v>
      </c>
      <c r="Y12" s="72">
        <v>268.52845262705375</v>
      </c>
      <c r="DA12" s="89" t="s">
        <v>371</v>
      </c>
    </row>
    <row r="13" spans="1:105" ht="12" customHeight="1" x14ac:dyDescent="0.25">
      <c r="A13" s="73" t="s">
        <v>94</v>
      </c>
      <c r="B13" s="74">
        <v>1.3023039132747556</v>
      </c>
      <c r="C13" s="74">
        <v>1.8287612881581481</v>
      </c>
      <c r="D13" s="74">
        <v>2.0941098160781166</v>
      </c>
      <c r="E13" s="74">
        <v>2.8943093575704779</v>
      </c>
      <c r="F13" s="74">
        <v>3.5750716013850474</v>
      </c>
      <c r="G13" s="74">
        <v>4.1834180318325593</v>
      </c>
      <c r="H13" s="74">
        <v>5.3988044811857225</v>
      </c>
      <c r="I13" s="74">
        <v>6.9293905726609637</v>
      </c>
      <c r="J13" s="74">
        <v>8.3605308189829692</v>
      </c>
      <c r="K13" s="74">
        <v>9.9696563404553427</v>
      </c>
      <c r="L13" s="74">
        <v>11.922634294772253</v>
      </c>
      <c r="M13" s="74">
        <v>10.879324686986021</v>
      </c>
      <c r="N13" s="74">
        <v>11.462938232635219</v>
      </c>
      <c r="O13" s="74">
        <v>11.732791922065534</v>
      </c>
      <c r="P13" s="74">
        <v>10.474068228822141</v>
      </c>
      <c r="Q13" s="74">
        <v>10.634423053063532</v>
      </c>
      <c r="R13" s="74">
        <v>10.463167138628368</v>
      </c>
      <c r="S13" s="74">
        <v>10.740906889136909</v>
      </c>
      <c r="T13" s="74">
        <v>10.472099680364636</v>
      </c>
      <c r="U13" s="74">
        <v>9.9901480804739933</v>
      </c>
      <c r="V13" s="74">
        <v>9.9170687437631493</v>
      </c>
      <c r="W13" s="74">
        <v>12.204946111336309</v>
      </c>
      <c r="X13" s="74">
        <v>6.0269984102044996</v>
      </c>
      <c r="Y13" s="74">
        <v>3.0326637499383646</v>
      </c>
      <c r="DA13" s="90" t="s">
        <v>372</v>
      </c>
    </row>
    <row r="14" spans="1:105" ht="12" customHeight="1" x14ac:dyDescent="0.25">
      <c r="A14" s="75" t="s">
        <v>97</v>
      </c>
      <c r="B14" s="76">
        <v>68.761053421036465</v>
      </c>
      <c r="C14" s="76">
        <v>76.580705304400738</v>
      </c>
      <c r="D14" s="76">
        <v>75.626590091593414</v>
      </c>
      <c r="E14" s="76">
        <v>73.947511647299507</v>
      </c>
      <c r="F14" s="76">
        <v>73.179294252087416</v>
      </c>
      <c r="G14" s="76">
        <v>76.950438540109985</v>
      </c>
      <c r="H14" s="76">
        <v>81.902239389458742</v>
      </c>
      <c r="I14" s="76">
        <v>74.674992577981726</v>
      </c>
      <c r="J14" s="76">
        <v>75.396773365126506</v>
      </c>
      <c r="K14" s="76">
        <v>76.255713729563681</v>
      </c>
      <c r="L14" s="76">
        <v>86.959623081608285</v>
      </c>
      <c r="M14" s="76">
        <v>77.132301274255425</v>
      </c>
      <c r="N14" s="76">
        <v>81.461827444939431</v>
      </c>
      <c r="O14" s="76">
        <v>80.499029951634839</v>
      </c>
      <c r="P14" s="76">
        <v>71.90868980387836</v>
      </c>
      <c r="Q14" s="76">
        <v>71.572159147157294</v>
      </c>
      <c r="R14" s="76">
        <v>77.119464915316712</v>
      </c>
      <c r="S14" s="76">
        <v>78.776319240012981</v>
      </c>
      <c r="T14" s="76">
        <v>91.366691416421133</v>
      </c>
      <c r="U14" s="76">
        <v>84.513489468884387</v>
      </c>
      <c r="V14" s="76">
        <v>87.061586725785645</v>
      </c>
      <c r="W14" s="76">
        <v>93.681690249446547</v>
      </c>
      <c r="X14" s="76">
        <v>84.873941071046374</v>
      </c>
      <c r="Y14" s="76">
        <v>82.571036425769407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7.9740420983393123E-2</v>
      </c>
      <c r="C15" s="69">
        <f t="shared" si="6"/>
        <v>8.559315866688634E-2</v>
      </c>
      <c r="D15" s="69">
        <f t="shared" si="6"/>
        <v>9.9880986799452134E-2</v>
      </c>
      <c r="E15" s="69">
        <f t="shared" si="6"/>
        <v>0.11151809955923596</v>
      </c>
      <c r="F15" s="69">
        <f t="shared" si="6"/>
        <v>0.1428213333306009</v>
      </c>
      <c r="G15" s="69">
        <f t="shared" si="6"/>
        <v>0.16637008539148837</v>
      </c>
      <c r="H15" s="69">
        <f t="shared" si="6"/>
        <v>0.24955003967016015</v>
      </c>
      <c r="I15" s="69">
        <f t="shared" si="6"/>
        <v>0.32339925648994206</v>
      </c>
      <c r="J15" s="69">
        <f t="shared" si="6"/>
        <v>0.41921287453728606</v>
      </c>
      <c r="K15" s="69">
        <f t="shared" si="6"/>
        <v>0.54787432338727005</v>
      </c>
      <c r="L15" s="69">
        <f t="shared" si="6"/>
        <v>1.0669490306129952</v>
      </c>
      <c r="M15" s="69">
        <f t="shared" si="6"/>
        <v>0.74723965024018713</v>
      </c>
      <c r="N15" s="69">
        <f t="shared" si="6"/>
        <v>1.1237929846753785</v>
      </c>
      <c r="O15" s="69">
        <f t="shared" si="6"/>
        <v>1.3538974753271833</v>
      </c>
      <c r="P15" s="69">
        <f t="shared" si="6"/>
        <v>1.6922983195866572</v>
      </c>
      <c r="Q15" s="69">
        <f t="shared" si="6"/>
        <v>3.9050778997776923</v>
      </c>
      <c r="R15" s="69">
        <f t="shared" si="6"/>
        <v>2.814723769580052</v>
      </c>
      <c r="S15" s="69">
        <f t="shared" si="6"/>
        <v>3.4024236800126846</v>
      </c>
      <c r="T15" s="69">
        <f t="shared" si="6"/>
        <v>4.4862859406535254</v>
      </c>
      <c r="U15" s="69">
        <f t="shared" si="6"/>
        <v>6.8938317787275833</v>
      </c>
      <c r="V15" s="69">
        <f t="shared" si="6"/>
        <v>4.5047432865069945</v>
      </c>
      <c r="W15" s="69">
        <f t="shared" si="6"/>
        <v>5.6494307970379118</v>
      </c>
      <c r="X15" s="69">
        <f t="shared" si="6"/>
        <v>5.1439404750530136</v>
      </c>
      <c r="Y15" s="69">
        <f t="shared" si="6"/>
        <v>5.1247262992119476</v>
      </c>
      <c r="DA15" s="88" t="s">
        <v>247</v>
      </c>
    </row>
    <row r="16" spans="1:105" ht="12" customHeight="1" x14ac:dyDescent="0.25">
      <c r="A16" s="28" t="s">
        <v>91</v>
      </c>
      <c r="B16" s="72">
        <v>7.9740420983393123E-2</v>
      </c>
      <c r="C16" s="72">
        <v>8.559315866688634E-2</v>
      </c>
      <c r="D16" s="72">
        <v>9.9880986799452134E-2</v>
      </c>
      <c r="E16" s="72">
        <v>0.11151809955923596</v>
      </c>
      <c r="F16" s="72">
        <v>0.1428213333306009</v>
      </c>
      <c r="G16" s="72">
        <v>0.16637008539148837</v>
      </c>
      <c r="H16" s="72">
        <v>0.24955003967016015</v>
      </c>
      <c r="I16" s="72">
        <v>0.32339925648994206</v>
      </c>
      <c r="J16" s="72">
        <v>0.41921287453728606</v>
      </c>
      <c r="K16" s="72">
        <v>0.54787432338727005</v>
      </c>
      <c r="L16" s="72">
        <v>1.0669490306129952</v>
      </c>
      <c r="M16" s="72">
        <v>0.74723965024018713</v>
      </c>
      <c r="N16" s="72">
        <v>1.1237929846753785</v>
      </c>
      <c r="O16" s="72">
        <v>1.3538974753271833</v>
      </c>
      <c r="P16" s="72">
        <v>1.6922983195866572</v>
      </c>
      <c r="Q16" s="72">
        <v>3.9050778997776923</v>
      </c>
      <c r="R16" s="72">
        <v>2.814723769580052</v>
      </c>
      <c r="S16" s="72">
        <v>3.4024236800126846</v>
      </c>
      <c r="T16" s="72">
        <v>4.4862859406535254</v>
      </c>
      <c r="U16" s="72">
        <v>6.8938317787275833</v>
      </c>
      <c r="V16" s="72">
        <v>4.5047432865069945</v>
      </c>
      <c r="W16" s="72">
        <v>5.6494307970379118</v>
      </c>
      <c r="X16" s="72">
        <v>5.1439404750530136</v>
      </c>
      <c r="Y16" s="72">
        <v>5.1247262992119476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1332.6559770016918</v>
      </c>
      <c r="C17" s="69">
        <f t="shared" si="7"/>
        <v>1336.6407764940498</v>
      </c>
      <c r="D17" s="69">
        <f t="shared" si="7"/>
        <v>1362.316427821416</v>
      </c>
      <c r="E17" s="69">
        <f t="shared" si="7"/>
        <v>1544.4719940189455</v>
      </c>
      <c r="F17" s="69">
        <f t="shared" si="7"/>
        <v>1593.9174755104109</v>
      </c>
      <c r="G17" s="69">
        <f t="shared" si="7"/>
        <v>1560.4346841358963</v>
      </c>
      <c r="H17" s="69">
        <f t="shared" si="7"/>
        <v>1616.9562877716478</v>
      </c>
      <c r="I17" s="69">
        <f t="shared" si="7"/>
        <v>1597.6358535761817</v>
      </c>
      <c r="J17" s="69">
        <f t="shared" si="7"/>
        <v>1641.2896140039597</v>
      </c>
      <c r="K17" s="69">
        <f t="shared" si="7"/>
        <v>1681.3668465655887</v>
      </c>
      <c r="L17" s="69">
        <f t="shared" si="7"/>
        <v>1698.0544082769002</v>
      </c>
      <c r="M17" s="69">
        <f t="shared" si="7"/>
        <v>1720.5818828958113</v>
      </c>
      <c r="N17" s="69">
        <f t="shared" si="7"/>
        <v>1740.8756922283605</v>
      </c>
      <c r="O17" s="69">
        <f t="shared" si="7"/>
        <v>1770.7510175570446</v>
      </c>
      <c r="P17" s="69">
        <f t="shared" si="7"/>
        <v>1783.8247514504076</v>
      </c>
      <c r="Q17" s="69">
        <f t="shared" si="7"/>
        <v>1796.5687773529514</v>
      </c>
      <c r="R17" s="69">
        <f t="shared" ref="R17:V17" si="8">SUM(R18:R26)</f>
        <v>1785.7888624258155</v>
      </c>
      <c r="S17" s="69">
        <f t="shared" si="8"/>
        <v>1797.3073892732616</v>
      </c>
      <c r="T17" s="69">
        <f t="shared" si="8"/>
        <v>1960.4705157479464</v>
      </c>
      <c r="U17" s="69">
        <f t="shared" si="8"/>
        <v>1839.574645517366</v>
      </c>
      <c r="V17" s="69">
        <f t="shared" si="8"/>
        <v>1845.2959907440152</v>
      </c>
      <c r="W17" s="69">
        <f t="shared" ref="W17:Y17" si="9">SUM(W18:W26)</f>
        <v>1926.0003963710735</v>
      </c>
      <c r="X17" s="69">
        <f t="shared" si="9"/>
        <v>1686.7193585685011</v>
      </c>
      <c r="Y17" s="69">
        <f t="shared" si="9"/>
        <v>1378.8012091884016</v>
      </c>
      <c r="DA17" s="88" t="s">
        <v>248</v>
      </c>
    </row>
    <row r="18" spans="1:105" ht="12" customHeight="1" x14ac:dyDescent="0.25">
      <c r="A18" s="28" t="s">
        <v>51</v>
      </c>
      <c r="B18" s="72">
        <v>360.54992863591127</v>
      </c>
      <c r="C18" s="72">
        <v>364.37449146901901</v>
      </c>
      <c r="D18" s="72">
        <v>421.82118387353808</v>
      </c>
      <c r="E18" s="72">
        <v>435.37272217279786</v>
      </c>
      <c r="F18" s="72">
        <v>473.16118169359476</v>
      </c>
      <c r="G18" s="72">
        <v>512.09488396941504</v>
      </c>
      <c r="H18" s="72">
        <v>563.75388963199498</v>
      </c>
      <c r="I18" s="72">
        <v>539.36438494870742</v>
      </c>
      <c r="J18" s="72">
        <v>582.22432881687098</v>
      </c>
      <c r="K18" s="72">
        <v>597.98587143574014</v>
      </c>
      <c r="L18" s="72">
        <v>610.37664514839798</v>
      </c>
      <c r="M18" s="72">
        <v>592.83144669383023</v>
      </c>
      <c r="N18" s="72">
        <v>609.72309733502971</v>
      </c>
      <c r="O18" s="72">
        <v>599.29903877594904</v>
      </c>
      <c r="P18" s="72">
        <v>601.91507442284967</v>
      </c>
      <c r="Q18" s="72">
        <v>590.31167001050926</v>
      </c>
      <c r="R18" s="72">
        <v>589.72905321486576</v>
      </c>
      <c r="S18" s="72">
        <v>587.16943727906767</v>
      </c>
      <c r="T18" s="72">
        <v>551.71431642304378</v>
      </c>
      <c r="U18" s="72">
        <v>444.32502149613066</v>
      </c>
      <c r="V18" s="72">
        <v>461.33419317856118</v>
      </c>
      <c r="W18" s="72">
        <v>431.27744339352239</v>
      </c>
      <c r="X18" s="72">
        <v>370.73055794401449</v>
      </c>
      <c r="Y18" s="72">
        <v>327.48287500726337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28.720127943341765</v>
      </c>
      <c r="C19" s="72">
        <v>29.38349817759034</v>
      </c>
      <c r="D19" s="72">
        <v>28.466485651373993</v>
      </c>
      <c r="E19" s="72">
        <v>27.526628461204972</v>
      </c>
      <c r="F19" s="72">
        <v>26.470614305102696</v>
      </c>
      <c r="G19" s="72">
        <v>25.6979543413015</v>
      </c>
      <c r="H19" s="72">
        <v>25.542779922747595</v>
      </c>
      <c r="I19" s="72">
        <v>26.592171836952041</v>
      </c>
      <c r="J19" s="72">
        <v>27.017887373055029</v>
      </c>
      <c r="K19" s="72">
        <v>27.136634437557387</v>
      </c>
      <c r="L19" s="72">
        <v>26.437066814609253</v>
      </c>
      <c r="M19" s="72">
        <v>24.97250466113908</v>
      </c>
      <c r="N19" s="72">
        <v>25.149989237535948</v>
      </c>
      <c r="O19" s="72">
        <v>23.650344243549796</v>
      </c>
      <c r="P19" s="72">
        <v>23.25934174181516</v>
      </c>
      <c r="Q19" s="72">
        <v>23.072513614216113</v>
      </c>
      <c r="R19" s="72">
        <v>24.171204738702603</v>
      </c>
      <c r="S19" s="72">
        <v>25.26989586318906</v>
      </c>
      <c r="T19" s="72">
        <v>26.368586987675577</v>
      </c>
      <c r="U19" s="72">
        <v>27.467278112162035</v>
      </c>
      <c r="V19" s="72">
        <v>26.368586987675577</v>
      </c>
      <c r="W19" s="72">
        <v>24.171204738702603</v>
      </c>
      <c r="X19" s="72">
        <v>20.347759625489633</v>
      </c>
      <c r="Y19" s="72">
        <v>18.923855928155156</v>
      </c>
      <c r="DA19" s="89" t="s">
        <v>376</v>
      </c>
    </row>
    <row r="20" spans="1:105" ht="12" customHeight="1" x14ac:dyDescent="0.25">
      <c r="A20" s="28" t="s">
        <v>200</v>
      </c>
      <c r="B20" s="72">
        <v>33.579910154392216</v>
      </c>
      <c r="C20" s="72">
        <v>38.213574643658177</v>
      </c>
      <c r="D20" s="72">
        <v>42.358109820290665</v>
      </c>
      <c r="E20" s="72">
        <v>49.354541560534116</v>
      </c>
      <c r="F20" s="72">
        <v>47.712619437634878</v>
      </c>
      <c r="G20" s="72">
        <v>40.303496612445798</v>
      </c>
      <c r="H20" s="72">
        <v>39.56744532467377</v>
      </c>
      <c r="I20" s="72">
        <v>33.298024899668775</v>
      </c>
      <c r="J20" s="72">
        <v>25.025643220220655</v>
      </c>
      <c r="K20" s="72">
        <v>17.19919048047262</v>
      </c>
      <c r="L20" s="72">
        <v>8.7049573151267516</v>
      </c>
      <c r="M20" s="72">
        <v>10.136113282596156</v>
      </c>
      <c r="N20" s="72">
        <v>7.9082851807398091</v>
      </c>
      <c r="O20" s="72">
        <v>7.9581816129646095</v>
      </c>
      <c r="P20" s="72">
        <v>7.6087588709483951</v>
      </c>
      <c r="Q20" s="72">
        <v>8.0551604729697797</v>
      </c>
      <c r="R20" s="72">
        <v>7.1853893322457827</v>
      </c>
      <c r="S20" s="72">
        <v>7.2461589017193644</v>
      </c>
      <c r="T20" s="72">
        <v>8.0314152588069891</v>
      </c>
      <c r="U20" s="72">
        <v>6.7288489810349139</v>
      </c>
      <c r="V20" s="72">
        <v>6.8518329989836788</v>
      </c>
      <c r="W20" s="72">
        <v>9.9258163666496504</v>
      </c>
      <c r="X20" s="72">
        <v>4.4539982803095439</v>
      </c>
      <c r="Y20" s="72">
        <v>4.1919843317091807</v>
      </c>
      <c r="DA20" s="89" t="s">
        <v>377</v>
      </c>
    </row>
    <row r="21" spans="1:105" ht="12" customHeight="1" x14ac:dyDescent="0.25">
      <c r="A21" s="28" t="s">
        <v>189</v>
      </c>
      <c r="B21" s="72">
        <v>254.61626830004639</v>
      </c>
      <c r="C21" s="72">
        <v>242.61379105716912</v>
      </c>
      <c r="D21" s="72">
        <v>236.5468940212449</v>
      </c>
      <c r="E21" s="72">
        <v>269.47876849152442</v>
      </c>
      <c r="F21" s="72">
        <v>274.70131743337856</v>
      </c>
      <c r="G21" s="72">
        <v>276.71901339806544</v>
      </c>
      <c r="H21" s="72">
        <v>278.43309893632659</v>
      </c>
      <c r="I21" s="72">
        <v>279.90596039782122</v>
      </c>
      <c r="J21" s="72">
        <v>279.67943790031899</v>
      </c>
      <c r="K21" s="72">
        <v>288.92994298584176</v>
      </c>
      <c r="L21" s="72">
        <v>288.20668525357695</v>
      </c>
      <c r="M21" s="72">
        <v>293.61628545738711</v>
      </c>
      <c r="N21" s="72">
        <v>298.16280361969564</v>
      </c>
      <c r="O21" s="72">
        <v>312.42322294190882</v>
      </c>
      <c r="P21" s="72">
        <v>314.36034739927567</v>
      </c>
      <c r="Q21" s="72">
        <v>318.96287892293594</v>
      </c>
      <c r="R21" s="72">
        <v>333.00535382467427</v>
      </c>
      <c r="S21" s="72">
        <v>348.5663033203557</v>
      </c>
      <c r="T21" s="72">
        <v>330.13120761921476</v>
      </c>
      <c r="U21" s="72">
        <v>344.06591012741325</v>
      </c>
      <c r="V21" s="72">
        <v>363.69439562282219</v>
      </c>
      <c r="W21" s="72">
        <v>429.8457427132808</v>
      </c>
      <c r="X21" s="72">
        <v>388.57743976002632</v>
      </c>
      <c r="Y21" s="72">
        <v>316.55606599054835</v>
      </c>
      <c r="DA21" s="89" t="s">
        <v>378</v>
      </c>
    </row>
    <row r="22" spans="1:105" ht="12" customHeight="1" x14ac:dyDescent="0.25">
      <c r="A22" s="28" t="s">
        <v>202</v>
      </c>
      <c r="B22" s="72">
        <v>177.47702815563824</v>
      </c>
      <c r="C22" s="72">
        <v>178.19582179909705</v>
      </c>
      <c r="D22" s="72">
        <v>185.7935018792262</v>
      </c>
      <c r="E22" s="72">
        <v>190.95226515049416</v>
      </c>
      <c r="F22" s="72">
        <v>197.96452876502102</v>
      </c>
      <c r="G22" s="72">
        <v>187.14921675198352</v>
      </c>
      <c r="H22" s="72">
        <v>187.9397936687885</v>
      </c>
      <c r="I22" s="72">
        <v>195.18815709093985</v>
      </c>
      <c r="J22" s="72">
        <v>197.34742583808264</v>
      </c>
      <c r="K22" s="72">
        <v>197.03293387775074</v>
      </c>
      <c r="L22" s="72">
        <v>192.81740259684122</v>
      </c>
      <c r="M22" s="72">
        <v>221.38031343043508</v>
      </c>
      <c r="N22" s="72">
        <v>219.08702230867814</v>
      </c>
      <c r="O22" s="72">
        <v>223.64038842625229</v>
      </c>
      <c r="P22" s="72">
        <v>221.21631582389298</v>
      </c>
      <c r="Q22" s="72">
        <v>227.59625489634089</v>
      </c>
      <c r="R22" s="72">
        <v>221.86395337728095</v>
      </c>
      <c r="S22" s="72">
        <v>218.4245724658451</v>
      </c>
      <c r="T22" s="72">
        <v>472.98984904939329</v>
      </c>
      <c r="U22" s="72">
        <v>437.33536352345482</v>
      </c>
      <c r="V22" s="72">
        <v>403.97563771854391</v>
      </c>
      <c r="W22" s="72">
        <v>411.05241934721477</v>
      </c>
      <c r="X22" s="72">
        <v>401.77618325207391</v>
      </c>
      <c r="Y22" s="72">
        <v>324.15579850931653</v>
      </c>
      <c r="DA22" s="89" t="s">
        <v>379</v>
      </c>
    </row>
    <row r="23" spans="1:105" ht="12" customHeight="1" x14ac:dyDescent="0.25">
      <c r="A23" s="28" t="s">
        <v>197</v>
      </c>
      <c r="B23" s="72">
        <v>0.20586580560395262</v>
      </c>
      <c r="C23" s="72">
        <v>0.18659386816818208</v>
      </c>
      <c r="D23" s="72">
        <v>0.4088225131785953</v>
      </c>
      <c r="E23" s="72">
        <v>0.51192606449548528</v>
      </c>
      <c r="F23" s="72">
        <v>0.54461818164418141</v>
      </c>
      <c r="G23" s="72">
        <v>0.82212069636355456</v>
      </c>
      <c r="H23" s="72">
        <v>0.89640375508762971</v>
      </c>
      <c r="I23" s="72">
        <v>0.78321482861456126</v>
      </c>
      <c r="J23" s="72">
        <v>0.88745998021924744</v>
      </c>
      <c r="K23" s="72">
        <v>1.0139317519136843</v>
      </c>
      <c r="L23" s="72">
        <v>0.86206377170367321</v>
      </c>
      <c r="M23" s="72">
        <v>0.94896688266398366</v>
      </c>
      <c r="N23" s="72">
        <v>1.0957916007246922</v>
      </c>
      <c r="O23" s="72">
        <v>1.2306438953618108</v>
      </c>
      <c r="P23" s="72">
        <v>1.4634565996838764</v>
      </c>
      <c r="Q23" s="72">
        <v>1.6240817488000518</v>
      </c>
      <c r="R23" s="72">
        <v>1.6700465554718054</v>
      </c>
      <c r="S23" s="72">
        <v>1.6505100699137085</v>
      </c>
      <c r="T23" s="72">
        <v>1.6707748867099987</v>
      </c>
      <c r="U23" s="72">
        <v>1.7316139362010472</v>
      </c>
      <c r="V23" s="72">
        <v>1.7329831129840094</v>
      </c>
      <c r="W23" s="72">
        <v>1.8784159344088101</v>
      </c>
      <c r="X23" s="72">
        <v>2.0476284207922513</v>
      </c>
      <c r="Y23" s="72">
        <v>1.9245885879289011</v>
      </c>
      <c r="DA23" s="89" t="s">
        <v>380</v>
      </c>
    </row>
    <row r="24" spans="1:105" ht="12" customHeight="1" x14ac:dyDescent="0.25">
      <c r="A24" s="28" t="s">
        <v>198</v>
      </c>
      <c r="B24" s="72">
        <v>433.81013250052922</v>
      </c>
      <c r="C24" s="72">
        <v>443.68869383209915</v>
      </c>
      <c r="D24" s="72">
        <v>410.21722491234198</v>
      </c>
      <c r="E24" s="72">
        <v>456.44636806186435</v>
      </c>
      <c r="F24" s="72">
        <v>451.01605399627061</v>
      </c>
      <c r="G24" s="72">
        <v>418.34188664794266</v>
      </c>
      <c r="H24" s="72">
        <v>399.90305097833004</v>
      </c>
      <c r="I24" s="72">
        <v>410.48621542109589</v>
      </c>
      <c r="J24" s="72">
        <v>403.2939179340886</v>
      </c>
      <c r="K24" s="72">
        <v>412.48735786089321</v>
      </c>
      <c r="L24" s="72">
        <v>409.98204444357066</v>
      </c>
      <c r="M24" s="72">
        <v>412.08429738038734</v>
      </c>
      <c r="N24" s="72">
        <v>411.77766148751266</v>
      </c>
      <c r="O24" s="72">
        <v>415.89901171278416</v>
      </c>
      <c r="P24" s="72">
        <v>422.50247568788211</v>
      </c>
      <c r="Q24" s="72">
        <v>425.01024591008718</v>
      </c>
      <c r="R24" s="72">
        <v>404.26568578407762</v>
      </c>
      <c r="S24" s="72">
        <v>405.98798719172368</v>
      </c>
      <c r="T24" s="72">
        <v>372.74053303888405</v>
      </c>
      <c r="U24" s="72">
        <v>369.18869626116577</v>
      </c>
      <c r="V24" s="72">
        <v>368.47176570014796</v>
      </c>
      <c r="W24" s="72">
        <v>406.00009223717905</v>
      </c>
      <c r="X24" s="72">
        <v>340.6439986072844</v>
      </c>
      <c r="Y24" s="72">
        <v>272.15081725899</v>
      </c>
      <c r="DA24" s="89" t="s">
        <v>381</v>
      </c>
    </row>
    <row r="25" spans="1:105" ht="12" customHeight="1" x14ac:dyDescent="0.25">
      <c r="A25" s="73" t="s">
        <v>53</v>
      </c>
      <c r="B25" s="74">
        <v>43.696715506228742</v>
      </c>
      <c r="C25" s="74">
        <v>39.98431164724856</v>
      </c>
      <c r="D25" s="74">
        <v>36.704205150221576</v>
      </c>
      <c r="E25" s="74">
        <v>114.8287740560302</v>
      </c>
      <c r="F25" s="74">
        <v>122.34654169776432</v>
      </c>
      <c r="G25" s="74">
        <v>99.306111718379086</v>
      </c>
      <c r="H25" s="74">
        <v>120.91982555369881</v>
      </c>
      <c r="I25" s="74">
        <v>112.01772415238207</v>
      </c>
      <c r="J25" s="74">
        <v>125.81351294110338</v>
      </c>
      <c r="K25" s="74">
        <v>133.56206714040633</v>
      </c>
      <c r="L25" s="74">
        <v>153.02446468715789</v>
      </c>
      <c r="M25" s="74">
        <v>155.34471521055335</v>
      </c>
      <c r="N25" s="74">
        <v>157.07963991072248</v>
      </c>
      <c r="O25" s="74">
        <v>166.20495808928897</v>
      </c>
      <c r="P25" s="74">
        <v>161.52383043114463</v>
      </c>
      <c r="Q25" s="74">
        <v>162.40699499291327</v>
      </c>
      <c r="R25" s="74">
        <v>157.49043699144596</v>
      </c>
      <c r="S25" s="74">
        <v>154.4351725047492</v>
      </c>
      <c r="T25" s="74">
        <v>145.97353153838813</v>
      </c>
      <c r="U25" s="74">
        <v>142.72228281325144</v>
      </c>
      <c r="V25" s="74">
        <v>138.3313417699548</v>
      </c>
      <c r="W25" s="74">
        <v>132.11770532025326</v>
      </c>
      <c r="X25" s="74">
        <v>72.874982704305964</v>
      </c>
      <c r="Y25" s="74">
        <v>36.908516781712599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6.0189165950128984</v>
      </c>
      <c r="L26" s="77">
        <v>7.643078245915734</v>
      </c>
      <c r="M26" s="77">
        <v>9.2672398968185732</v>
      </c>
      <c r="N26" s="77">
        <v>10.89140154772141</v>
      </c>
      <c r="O26" s="77">
        <v>20.44522785898538</v>
      </c>
      <c r="P26" s="77">
        <v>29.975150472914869</v>
      </c>
      <c r="Q26" s="77">
        <v>39.528976784178838</v>
      </c>
      <c r="R26" s="77">
        <v>46.407738607050717</v>
      </c>
      <c r="S26" s="77">
        <v>48.55735167669819</v>
      </c>
      <c r="T26" s="77">
        <v>50.850300945829751</v>
      </c>
      <c r="U26" s="77">
        <v>66.009630266552023</v>
      </c>
      <c r="V26" s="77">
        <v>74.535253654342213</v>
      </c>
      <c r="W26" s="77">
        <v>79.73155631986242</v>
      </c>
      <c r="X26" s="77">
        <v>85.266809974204634</v>
      </c>
      <c r="Y26" s="77">
        <v>76.506706792777294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691.65932052917992</v>
      </c>
      <c r="C27" s="69">
        <f t="shared" si="10"/>
        <v>687.53979029744232</v>
      </c>
      <c r="D27" s="69">
        <f t="shared" si="10"/>
        <v>719.93314614986127</v>
      </c>
      <c r="E27" s="69">
        <f t="shared" si="10"/>
        <v>1069.2083674790106</v>
      </c>
      <c r="F27" s="69">
        <f t="shared" si="10"/>
        <v>1047.9425132290887</v>
      </c>
      <c r="G27" s="69">
        <f t="shared" si="10"/>
        <v>971.69692868113998</v>
      </c>
      <c r="H27" s="69">
        <f t="shared" si="10"/>
        <v>1024.7494186720642</v>
      </c>
      <c r="I27" s="69">
        <f t="shared" si="10"/>
        <v>1021.7013509090319</v>
      </c>
      <c r="J27" s="69">
        <f t="shared" si="10"/>
        <v>1060.1634556447086</v>
      </c>
      <c r="K27" s="69">
        <f t="shared" si="10"/>
        <v>1080.5098185806964</v>
      </c>
      <c r="L27" s="69">
        <f t="shared" si="10"/>
        <v>1116.9577681285764</v>
      </c>
      <c r="M27" s="69">
        <f t="shared" si="10"/>
        <v>1059.7896215161591</v>
      </c>
      <c r="N27" s="69">
        <f t="shared" si="10"/>
        <v>1058.7999626159585</v>
      </c>
      <c r="O27" s="69">
        <f t="shared" si="10"/>
        <v>1040.6448909844457</v>
      </c>
      <c r="P27" s="69">
        <f t="shared" si="10"/>
        <v>1011.9989184111951</v>
      </c>
      <c r="Q27" s="69">
        <f t="shared" si="10"/>
        <v>1009.4811990694884</v>
      </c>
      <c r="R27" s="69">
        <f t="shared" ref="R27:V27" si="11">SUM(R28:R32)</f>
        <v>1021.5923289217035</v>
      </c>
      <c r="S27" s="69">
        <f t="shared" si="11"/>
        <v>1035.2965671458285</v>
      </c>
      <c r="T27" s="69">
        <f t="shared" si="11"/>
        <v>1077.99617119801</v>
      </c>
      <c r="U27" s="69">
        <f t="shared" si="11"/>
        <v>1105.4368920385693</v>
      </c>
      <c r="V27" s="69">
        <f t="shared" si="11"/>
        <v>1073.9893562122959</v>
      </c>
      <c r="W27" s="69">
        <f t="shared" ref="W27:Y27" si="12">SUM(W28:W32)</f>
        <v>1060.6045478975407</v>
      </c>
      <c r="X27" s="69">
        <f t="shared" si="12"/>
        <v>855.31732450046877</v>
      </c>
      <c r="Y27" s="69">
        <f t="shared" si="12"/>
        <v>749.41874489248335</v>
      </c>
      <c r="DA27" s="88" t="s">
        <v>249</v>
      </c>
    </row>
    <row r="28" spans="1:105" ht="12" customHeight="1" x14ac:dyDescent="0.25">
      <c r="A28" s="28" t="s">
        <v>51</v>
      </c>
      <c r="B28" s="72">
        <v>38.708718671012917</v>
      </c>
      <c r="C28" s="72">
        <v>38.823431980139766</v>
      </c>
      <c r="D28" s="72">
        <v>48.517879462503466</v>
      </c>
      <c r="E28" s="72">
        <v>62.844013706952573</v>
      </c>
      <c r="F28" s="72">
        <v>67.159334066990681</v>
      </c>
      <c r="G28" s="72">
        <v>71.798886326773427</v>
      </c>
      <c r="H28" s="72">
        <v>79.419631052057838</v>
      </c>
      <c r="I28" s="72">
        <v>76.167258907423673</v>
      </c>
      <c r="J28" s="72">
        <v>82.534663270964444</v>
      </c>
      <c r="K28" s="72">
        <v>85.03866869524353</v>
      </c>
      <c r="L28" s="72">
        <v>87.129475992592816</v>
      </c>
      <c r="M28" s="72">
        <v>83.354624855238413</v>
      </c>
      <c r="N28" s="72">
        <v>84.936463146613292</v>
      </c>
      <c r="O28" s="72">
        <v>83.545626138581952</v>
      </c>
      <c r="P28" s="72">
        <v>84.878583633343979</v>
      </c>
      <c r="Q28" s="72">
        <v>83.984976593102118</v>
      </c>
      <c r="R28" s="72">
        <v>84.072943536830024</v>
      </c>
      <c r="S28" s="72">
        <v>83.003009458297527</v>
      </c>
      <c r="T28" s="72">
        <v>76.708942390369728</v>
      </c>
      <c r="U28" s="72">
        <v>62.661220980223547</v>
      </c>
      <c r="V28" s="72">
        <v>65.651404413872172</v>
      </c>
      <c r="W28" s="72">
        <v>60.713814846660924</v>
      </c>
      <c r="X28" s="72">
        <v>41.192294831374795</v>
      </c>
      <c r="Y28" s="72">
        <v>41.00315276583548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438.61062786215513</v>
      </c>
      <c r="C29" s="72">
        <v>445.34733254109716</v>
      </c>
      <c r="D29" s="72">
        <v>465.75409082549243</v>
      </c>
      <c r="E29" s="72">
        <v>565.20386007240961</v>
      </c>
      <c r="F29" s="72">
        <v>534.45444363678757</v>
      </c>
      <c r="G29" s="72">
        <v>512.5251988407507</v>
      </c>
      <c r="H29" s="72">
        <v>511.86551802704849</v>
      </c>
      <c r="I29" s="72">
        <v>534.1820222987559</v>
      </c>
      <c r="J29" s="72">
        <v>544.81219549322793</v>
      </c>
      <c r="K29" s="72">
        <v>548.94762758032766</v>
      </c>
      <c r="L29" s="72">
        <v>536.82145112679609</v>
      </c>
      <c r="M29" s="72">
        <v>499.47064655538838</v>
      </c>
      <c r="N29" s="72">
        <v>498.36636936655464</v>
      </c>
      <c r="O29" s="72">
        <v>468.99369299820819</v>
      </c>
      <c r="P29" s="72">
        <v>466.56238502198408</v>
      </c>
      <c r="Q29" s="72">
        <v>466.94372790675459</v>
      </c>
      <c r="R29" s="72">
        <v>470.23980128021401</v>
      </c>
      <c r="S29" s="72">
        <v>480.12802140059233</v>
      </c>
      <c r="T29" s="72">
        <v>501.00315276583547</v>
      </c>
      <c r="U29" s="72">
        <v>531.76650425145692</v>
      </c>
      <c r="V29" s="72">
        <v>501.00315276583547</v>
      </c>
      <c r="W29" s="72">
        <v>476.83194802713291</v>
      </c>
      <c r="X29" s="72">
        <v>457.82459157351678</v>
      </c>
      <c r="Y29" s="72">
        <v>425.77687016337057</v>
      </c>
      <c r="DA29" s="89" t="s">
        <v>385</v>
      </c>
    </row>
    <row r="30" spans="1:105" ht="12" customHeight="1" x14ac:dyDescent="0.25">
      <c r="A30" s="28" t="s">
        <v>189</v>
      </c>
      <c r="B30" s="72">
        <v>111.03969765193612</v>
      </c>
      <c r="C30" s="72">
        <v>104.75837467738916</v>
      </c>
      <c r="D30" s="72">
        <v>106.47487390796968</v>
      </c>
      <c r="E30" s="72">
        <v>164.86915349445448</v>
      </c>
      <c r="F30" s="72">
        <v>161.17865922438264</v>
      </c>
      <c r="G30" s="72">
        <v>153.89289691514131</v>
      </c>
      <c r="H30" s="72">
        <v>159.91884483390874</v>
      </c>
      <c r="I30" s="72">
        <v>161.61144042040789</v>
      </c>
      <c r="J30" s="72">
        <v>164.29056172481563</v>
      </c>
      <c r="K30" s="72">
        <v>169.6674829820555</v>
      </c>
      <c r="L30" s="72">
        <v>175.95388094545746</v>
      </c>
      <c r="M30" s="72">
        <v>169.27399828600889</v>
      </c>
      <c r="N30" s="72">
        <v>171.81596342560013</v>
      </c>
      <c r="O30" s="72">
        <v>176.77096497210269</v>
      </c>
      <c r="P30" s="72">
        <v>171.40268360590983</v>
      </c>
      <c r="Q30" s="72">
        <v>173.3835130658556</v>
      </c>
      <c r="R30" s="72">
        <v>186.36945122959844</v>
      </c>
      <c r="S30" s="72">
        <v>198.07960118704398</v>
      </c>
      <c r="T30" s="72">
        <v>179.12266294363013</v>
      </c>
      <c r="U30" s="72">
        <v>205.16992718008461</v>
      </c>
      <c r="V30" s="72">
        <v>213.65730885056126</v>
      </c>
      <c r="W30" s="72">
        <v>240.4150053807937</v>
      </c>
      <c r="X30" s="72">
        <v>198.10969714727952</v>
      </c>
      <c r="Y30" s="72">
        <v>172.35747832720153</v>
      </c>
      <c r="DA30" s="89" t="s">
        <v>386</v>
      </c>
    </row>
    <row r="31" spans="1:105" ht="12" customHeight="1" x14ac:dyDescent="0.25">
      <c r="A31" s="28" t="s">
        <v>202</v>
      </c>
      <c r="B31" s="72">
        <v>32.845560581702003</v>
      </c>
      <c r="C31" s="72">
        <v>32.729142273722026</v>
      </c>
      <c r="D31" s="72">
        <v>36.837919487583434</v>
      </c>
      <c r="E31" s="72">
        <v>47.513679385038095</v>
      </c>
      <c r="F31" s="72">
        <v>48.436840062901645</v>
      </c>
      <c r="G31" s="72">
        <v>45.23206691628468</v>
      </c>
      <c r="H31" s="72">
        <v>45.640270372493688</v>
      </c>
      <c r="I31" s="72">
        <v>47.514993385886328</v>
      </c>
      <c r="J31" s="72">
        <v>48.224601734791563</v>
      </c>
      <c r="K31" s="72">
        <v>48.300931079069095</v>
      </c>
      <c r="L31" s="72">
        <v>47.446542635868127</v>
      </c>
      <c r="M31" s="72">
        <v>53.65727528861531</v>
      </c>
      <c r="N31" s="72">
        <v>52.610124194683763</v>
      </c>
      <c r="O31" s="72">
        <v>53.742952761067968</v>
      </c>
      <c r="P31" s="72">
        <v>53.773859491915267</v>
      </c>
      <c r="Q31" s="72">
        <v>55.818286041845802</v>
      </c>
      <c r="R31" s="72">
        <v>54.337441482755324</v>
      </c>
      <c r="S31" s="72">
        <v>53.501480844559104</v>
      </c>
      <c r="T31" s="72">
        <v>116.4080443297984</v>
      </c>
      <c r="U31" s="72">
        <v>107.4157112830802</v>
      </c>
      <c r="V31" s="72">
        <v>97.545022451514271</v>
      </c>
      <c r="W31" s="72">
        <v>100.95275839376517</v>
      </c>
      <c r="X31" s="72">
        <v>74.044114837107088</v>
      </c>
      <c r="Y31" s="72">
        <v>68.904963217731918</v>
      </c>
      <c r="DA31" s="89" t="s">
        <v>387</v>
      </c>
    </row>
    <row r="32" spans="1:105" ht="12" customHeight="1" x14ac:dyDescent="0.25">
      <c r="A32" s="32" t="s">
        <v>53</v>
      </c>
      <c r="B32" s="77">
        <v>70.454715762373795</v>
      </c>
      <c r="C32" s="77">
        <v>65.881508825094159</v>
      </c>
      <c r="D32" s="77">
        <v>62.348382466312117</v>
      </c>
      <c r="E32" s="77">
        <v>228.7776608201558</v>
      </c>
      <c r="F32" s="77">
        <v>236.71323623802627</v>
      </c>
      <c r="G32" s="77">
        <v>188.24787968218976</v>
      </c>
      <c r="H32" s="77">
        <v>227.90515438655549</v>
      </c>
      <c r="I32" s="77">
        <v>202.22563589655817</v>
      </c>
      <c r="J32" s="77">
        <v>220.30143342090901</v>
      </c>
      <c r="K32" s="77">
        <v>228.55510824400051</v>
      </c>
      <c r="L32" s="77">
        <v>269.60641742786203</v>
      </c>
      <c r="M32" s="77">
        <v>254.03307653090815</v>
      </c>
      <c r="N32" s="77">
        <v>251.07104248250684</v>
      </c>
      <c r="O32" s="77">
        <v>257.59165411448492</v>
      </c>
      <c r="P32" s="77">
        <v>235.38140665804187</v>
      </c>
      <c r="Q32" s="77">
        <v>229.35069546193026</v>
      </c>
      <c r="R32" s="77">
        <v>226.57269139230561</v>
      </c>
      <c r="S32" s="77">
        <v>220.58445425533566</v>
      </c>
      <c r="T32" s="77">
        <v>204.75336876837628</v>
      </c>
      <c r="U32" s="77">
        <v>198.423528343724</v>
      </c>
      <c r="V32" s="77">
        <v>196.13246773051284</v>
      </c>
      <c r="W32" s="77">
        <v>181.691021249188</v>
      </c>
      <c r="X32" s="77">
        <v>84.146626111190585</v>
      </c>
      <c r="Y32" s="77">
        <v>41.376280418343732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9263.9361807691912</v>
      </c>
      <c r="C3" s="65">
        <f t="shared" si="0"/>
        <v>10281.438952319839</v>
      </c>
      <c r="D3" s="65">
        <f t="shared" si="0"/>
        <v>10191.610487380556</v>
      </c>
      <c r="E3" s="65">
        <f t="shared" si="0"/>
        <v>10318.506729988814</v>
      </c>
      <c r="F3" s="65">
        <f t="shared" si="0"/>
        <v>10378.759842472144</v>
      </c>
      <c r="G3" s="65">
        <f t="shared" si="0"/>
        <v>10803.47732968827</v>
      </c>
      <c r="H3" s="65">
        <f t="shared" si="0"/>
        <v>11467.525910240147</v>
      </c>
      <c r="I3" s="65">
        <f t="shared" si="0"/>
        <v>10880.573171737624</v>
      </c>
      <c r="J3" s="65">
        <f t="shared" si="0"/>
        <v>11175.02304676894</v>
      </c>
      <c r="K3" s="65">
        <f t="shared" si="0"/>
        <v>11496.26296993247</v>
      </c>
      <c r="L3" s="65">
        <f t="shared" si="0"/>
        <v>12933.523288003105</v>
      </c>
      <c r="M3" s="65">
        <f t="shared" si="0"/>
        <v>11873.94898948124</v>
      </c>
      <c r="N3" s="65">
        <f t="shared" si="0"/>
        <v>12511.065596178418</v>
      </c>
      <c r="O3" s="65">
        <f t="shared" si="0"/>
        <v>12488.795034706447</v>
      </c>
      <c r="P3" s="65">
        <f t="shared" si="0"/>
        <v>11588.006624138347</v>
      </c>
      <c r="Q3" s="65">
        <f t="shared" si="0"/>
        <v>11668.264796075713</v>
      </c>
      <c r="R3" s="65">
        <f t="shared" ref="R3:V3" si="1">SUM(R4,R15,R17,R27)</f>
        <v>12296.958264673345</v>
      </c>
      <c r="S3" s="65">
        <f t="shared" si="1"/>
        <v>12557.240569499752</v>
      </c>
      <c r="T3" s="65">
        <f t="shared" si="1"/>
        <v>14408.909335881537</v>
      </c>
      <c r="U3" s="65">
        <f t="shared" si="1"/>
        <v>13529.255890109625</v>
      </c>
      <c r="V3" s="65">
        <f t="shared" si="1"/>
        <v>13766.246921843558</v>
      </c>
      <c r="W3" s="65">
        <f t="shared" ref="W3:Y3" si="2">SUM(W4,W15,W17,W27)</f>
        <v>14690.024182341611</v>
      </c>
      <c r="X3" s="65">
        <f t="shared" si="2"/>
        <v>13724.424518014192</v>
      </c>
      <c r="Y3" s="65">
        <f t="shared" si="2"/>
        <v>13459.996355306512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8023.536276271172</v>
      </c>
      <c r="C4" s="69">
        <f t="shared" si="3"/>
        <v>9034.1287512868148</v>
      </c>
      <c r="D4" s="69">
        <f t="shared" si="3"/>
        <v>8910.7802671466197</v>
      </c>
      <c r="E4" s="69">
        <f t="shared" si="3"/>
        <v>8683.2541196299826</v>
      </c>
      <c r="F4" s="69">
        <f t="shared" si="3"/>
        <v>8717.2823840763467</v>
      </c>
      <c r="G4" s="69">
        <f t="shared" si="3"/>
        <v>9209.2782039286594</v>
      </c>
      <c r="H4" s="69">
        <f t="shared" si="3"/>
        <v>9792.0233206071807</v>
      </c>
      <c r="I4" s="69">
        <f t="shared" si="3"/>
        <v>9211.5665778719103</v>
      </c>
      <c r="J4" s="69">
        <f t="shared" si="3"/>
        <v>9440.7512098059397</v>
      </c>
      <c r="K4" s="69">
        <f t="shared" si="3"/>
        <v>9705.5675788316657</v>
      </c>
      <c r="L4" s="69">
        <f t="shared" si="3"/>
        <v>11085.47239090539</v>
      </c>
      <c r="M4" s="69">
        <f t="shared" si="3"/>
        <v>10031.829805119476</v>
      </c>
      <c r="N4" s="69">
        <f t="shared" si="3"/>
        <v>10635.002639375263</v>
      </c>
      <c r="O4" s="69">
        <f t="shared" si="3"/>
        <v>10580.832863216248</v>
      </c>
      <c r="P4" s="69">
        <f t="shared" si="3"/>
        <v>9679.3456301664646</v>
      </c>
      <c r="Q4" s="69">
        <f t="shared" si="3"/>
        <v>9731.4581217197556</v>
      </c>
      <c r="R4" s="69">
        <f t="shared" ref="R4:V4" si="4">SUM(R5:R14)</f>
        <v>10350.776809891737</v>
      </c>
      <c r="S4" s="69">
        <f t="shared" si="4"/>
        <v>10572.513661944811</v>
      </c>
      <c r="T4" s="69">
        <f t="shared" si="4"/>
        <v>12253.437596433345</v>
      </c>
      <c r="U4" s="69">
        <f t="shared" si="4"/>
        <v>11406.157358797091</v>
      </c>
      <c r="V4" s="69">
        <f t="shared" si="4"/>
        <v>11640.617865875916</v>
      </c>
      <c r="W4" s="69">
        <f t="shared" ref="W4:Y4" si="5">SUM(W5:W14)</f>
        <v>12479.970019672077</v>
      </c>
      <c r="X4" s="69">
        <f t="shared" si="5"/>
        <v>11824.370819801683</v>
      </c>
      <c r="Y4" s="69">
        <f t="shared" si="5"/>
        <v>11860.705158468872</v>
      </c>
      <c r="DA4" s="88" t="s">
        <v>391</v>
      </c>
    </row>
    <row r="5" spans="1:105" ht="12" customHeight="1" x14ac:dyDescent="0.25">
      <c r="A5" s="28" t="s">
        <v>51</v>
      </c>
      <c r="B5" s="72">
        <v>2284.3234218564371</v>
      </c>
      <c r="C5" s="72">
        <v>2568.2423757565034</v>
      </c>
      <c r="D5" s="72">
        <v>2860.5744626526784</v>
      </c>
      <c r="E5" s="72">
        <v>2830.5949580272609</v>
      </c>
      <c r="F5" s="72">
        <v>2989.5709804352914</v>
      </c>
      <c r="G5" s="72">
        <v>3373.909849261624</v>
      </c>
      <c r="H5" s="72">
        <v>3880.2277624355766</v>
      </c>
      <c r="I5" s="72">
        <v>3487.7476233180264</v>
      </c>
      <c r="J5" s="72">
        <v>3768.4660738374641</v>
      </c>
      <c r="K5" s="72">
        <v>3905.2710691374909</v>
      </c>
      <c r="L5" s="72">
        <v>4572.819747373198</v>
      </c>
      <c r="M5" s="72">
        <v>3929.860925317179</v>
      </c>
      <c r="N5" s="72">
        <v>4206.0463262616449</v>
      </c>
      <c r="O5" s="72">
        <v>4076.4974885773122</v>
      </c>
      <c r="P5" s="72">
        <v>3708.171102296742</v>
      </c>
      <c r="Q5" s="72">
        <v>3651.0997264657808</v>
      </c>
      <c r="R5" s="72">
        <v>3922.1065977302765</v>
      </c>
      <c r="S5" s="72">
        <v>3937.4306723903396</v>
      </c>
      <c r="T5" s="72">
        <v>3716.5158969461791</v>
      </c>
      <c r="U5" s="72">
        <v>3046.1900066463741</v>
      </c>
      <c r="V5" s="72">
        <v>3230.2871526507174</v>
      </c>
      <c r="W5" s="72">
        <v>3038.3622223351344</v>
      </c>
      <c r="X5" s="72">
        <v>2594.6689234326559</v>
      </c>
      <c r="Y5" s="72">
        <v>2670.4709922373554</v>
      </c>
      <c r="DA5" s="89" t="s">
        <v>392</v>
      </c>
    </row>
    <row r="6" spans="1:105" ht="12" customHeight="1" x14ac:dyDescent="0.25">
      <c r="A6" s="28" t="s">
        <v>74</v>
      </c>
      <c r="B6" s="72">
        <v>14.378199532770047</v>
      </c>
      <c r="C6" s="72">
        <v>16.383242634331751</v>
      </c>
      <c r="D6" s="72">
        <v>15.216285282038925</v>
      </c>
      <c r="E6" s="72">
        <v>14.077733999167897</v>
      </c>
      <c r="F6" s="72">
        <v>13.126159283968192</v>
      </c>
      <c r="G6" s="72">
        <v>13.298324842396289</v>
      </c>
      <c r="H6" s="72">
        <v>13.876755276885138</v>
      </c>
      <c r="I6" s="72">
        <v>13.70538977698461</v>
      </c>
      <c r="J6" s="72">
        <v>14.062023047648117</v>
      </c>
      <c r="K6" s="72">
        <v>14.391107166832045</v>
      </c>
      <c r="L6" s="72">
        <v>16.242941192914202</v>
      </c>
      <c r="M6" s="72">
        <v>13.743622697927025</v>
      </c>
      <c r="N6" s="72">
        <v>14.639539092519536</v>
      </c>
      <c r="O6" s="72">
        <v>13.8237580794233</v>
      </c>
      <c r="P6" s="72">
        <v>12.328342514021386</v>
      </c>
      <c r="Q6" s="72">
        <v>12.329313316962647</v>
      </c>
      <c r="R6" s="72">
        <v>13.139927982786373</v>
      </c>
      <c r="S6" s="72">
        <v>13.374389160777094</v>
      </c>
      <c r="T6" s="72">
        <v>13.577831959398944</v>
      </c>
      <c r="U6" s="72">
        <v>14.543493914638944</v>
      </c>
      <c r="V6" s="72">
        <v>14.14045002199698</v>
      </c>
      <c r="W6" s="72">
        <v>13.848386183617682</v>
      </c>
      <c r="X6" s="72">
        <v>20.935630480459785</v>
      </c>
      <c r="Y6" s="72">
        <v>19.923159670361066</v>
      </c>
      <c r="DA6" s="89" t="s">
        <v>393</v>
      </c>
    </row>
    <row r="7" spans="1:105" ht="12" customHeight="1" x14ac:dyDescent="0.25">
      <c r="A7" s="28" t="s">
        <v>200</v>
      </c>
      <c r="B7" s="72">
        <v>164.13036558725389</v>
      </c>
      <c r="C7" s="72">
        <v>208.71475589641025</v>
      </c>
      <c r="D7" s="72">
        <v>225.35833157220429</v>
      </c>
      <c r="E7" s="72">
        <v>224.65458812764774</v>
      </c>
      <c r="F7" s="72">
        <v>211.0824198236065</v>
      </c>
      <c r="G7" s="72">
        <v>191.78891371469743</v>
      </c>
      <c r="H7" s="72">
        <v>192.80242745037316</v>
      </c>
      <c r="I7" s="72">
        <v>154.03492325194051</v>
      </c>
      <c r="J7" s="72">
        <v>115.79277958580975</v>
      </c>
      <c r="K7" s="72">
        <v>79.961677551591464</v>
      </c>
      <c r="L7" s="72">
        <v>45.869029922182136</v>
      </c>
      <c r="M7" s="72">
        <v>47.602861327780566</v>
      </c>
      <c r="N7" s="72">
        <v>39.107568725401372</v>
      </c>
      <c r="O7" s="72">
        <v>39.736307276371519</v>
      </c>
      <c r="P7" s="72">
        <v>34.425419687818383</v>
      </c>
      <c r="Q7" s="72">
        <v>36.104753807072299</v>
      </c>
      <c r="R7" s="72">
        <v>34.578511654879811</v>
      </c>
      <c r="S7" s="72">
        <v>36.200996326018554</v>
      </c>
      <c r="T7" s="72">
        <v>43.943181349599087</v>
      </c>
      <c r="U7" s="72">
        <v>37.428106397367031</v>
      </c>
      <c r="V7" s="72">
        <v>39.251893959770193</v>
      </c>
      <c r="W7" s="72">
        <v>58.538713651900203</v>
      </c>
      <c r="X7" s="72">
        <v>54.166572467727946</v>
      </c>
      <c r="Y7" s="72">
        <v>51.156640152034811</v>
      </c>
      <c r="DA7" s="89" t="s">
        <v>394</v>
      </c>
    </row>
    <row r="8" spans="1:105" ht="12" customHeight="1" x14ac:dyDescent="0.25">
      <c r="A8" s="28" t="s">
        <v>189</v>
      </c>
      <c r="B8" s="72">
        <v>1288.7282795796516</v>
      </c>
      <c r="C8" s="72">
        <v>1374.4039471601716</v>
      </c>
      <c r="D8" s="72">
        <v>1308.5037756723088</v>
      </c>
      <c r="E8" s="72">
        <v>1281.7770796053826</v>
      </c>
      <c r="F8" s="72">
        <v>1279.5717643288647</v>
      </c>
      <c r="G8" s="72">
        <v>1402.2124566653474</v>
      </c>
      <c r="H8" s="72">
        <v>1458.0709825341016</v>
      </c>
      <c r="I8" s="72">
        <v>1400.818380772007</v>
      </c>
      <c r="J8" s="72">
        <v>1403.5499873753452</v>
      </c>
      <c r="K8" s="72">
        <v>1460.6301558967082</v>
      </c>
      <c r="L8" s="72">
        <v>1657.4171829089519</v>
      </c>
      <c r="M8" s="72">
        <v>1523.8268499982883</v>
      </c>
      <c r="N8" s="72">
        <v>1640.8402307441802</v>
      </c>
      <c r="O8" s="72">
        <v>1703.1035937735558</v>
      </c>
      <c r="P8" s="72">
        <v>1562.0466378969913</v>
      </c>
      <c r="Q8" s="72">
        <v>1593.5177428898935</v>
      </c>
      <c r="R8" s="72">
        <v>1798.3311107767195</v>
      </c>
      <c r="S8" s="72">
        <v>1928.0850657266974</v>
      </c>
      <c r="T8" s="72">
        <v>1958.1964139794011</v>
      </c>
      <c r="U8" s="72">
        <v>2040.9474686875071</v>
      </c>
      <c r="V8" s="72">
        <v>2230.9513670672759</v>
      </c>
      <c r="W8" s="72">
        <v>2744.888731272526</v>
      </c>
      <c r="X8" s="72">
        <v>2721.3645983081278</v>
      </c>
      <c r="Y8" s="72">
        <v>2753.508181555967</v>
      </c>
      <c r="DA8" s="89" t="s">
        <v>395</v>
      </c>
    </row>
    <row r="9" spans="1:105" ht="12" customHeight="1" x14ac:dyDescent="0.25">
      <c r="A9" s="28" t="s">
        <v>202</v>
      </c>
      <c r="B9" s="72">
        <v>895.09795869952518</v>
      </c>
      <c r="C9" s="72">
        <v>1013.0007775970861</v>
      </c>
      <c r="D9" s="72">
        <v>1032.2166649823462</v>
      </c>
      <c r="E9" s="72">
        <v>1032.8934951206218</v>
      </c>
      <c r="F9" s="72">
        <v>1055.0534377262911</v>
      </c>
      <c r="G9" s="72">
        <v>1052.5620793783255</v>
      </c>
      <c r="H9" s="72">
        <v>1122.7152505876247</v>
      </c>
      <c r="I9" s="72">
        <v>1119.8007908356717</v>
      </c>
      <c r="J9" s="72">
        <v>1157.7556289953384</v>
      </c>
      <c r="K9" s="72">
        <v>1195.9601641491656</v>
      </c>
      <c r="L9" s="72">
        <v>1379.5673714978429</v>
      </c>
      <c r="M9" s="72">
        <v>1446.8830336789406</v>
      </c>
      <c r="N9" s="72">
        <v>1529.9666101898435</v>
      </c>
      <c r="O9" s="72">
        <v>1575.2894661697319</v>
      </c>
      <c r="P9" s="72">
        <v>1415.1944682884662</v>
      </c>
      <c r="Q9" s="72">
        <v>1466.705624801918</v>
      </c>
      <c r="R9" s="72">
        <v>1543.0981154857232</v>
      </c>
      <c r="S9" s="72">
        <v>1556.8945862934245</v>
      </c>
      <c r="T9" s="72">
        <v>3467.0560332770074</v>
      </c>
      <c r="U9" s="72">
        <v>3246.1366284069491</v>
      </c>
      <c r="V9" s="72">
        <v>3030.2755759981223</v>
      </c>
      <c r="W9" s="72">
        <v>3107.4333563282162</v>
      </c>
      <c r="X9" s="72">
        <v>2988.5872310664117</v>
      </c>
      <c r="Y9" s="72">
        <v>2845.2858422222921</v>
      </c>
      <c r="DA9" s="89" t="s">
        <v>396</v>
      </c>
    </row>
    <row r="10" spans="1:105" ht="12" customHeight="1" x14ac:dyDescent="0.25">
      <c r="A10" s="28" t="s">
        <v>197</v>
      </c>
      <c r="B10" s="72">
        <v>1.5358519690120935</v>
      </c>
      <c r="C10" s="72">
        <v>1.576924495335621</v>
      </c>
      <c r="D10" s="72">
        <v>3.4088540907840525</v>
      </c>
      <c r="E10" s="72">
        <v>3.8873497348423065</v>
      </c>
      <c r="F10" s="72">
        <v>4.0244946907566774</v>
      </c>
      <c r="G10" s="72">
        <v>6.3360047182966461</v>
      </c>
      <c r="H10" s="72">
        <v>7.2007857866946035</v>
      </c>
      <c r="I10" s="72">
        <v>5.8938122104305339</v>
      </c>
      <c r="J10" s="72">
        <v>6.6582485855938129</v>
      </c>
      <c r="K10" s="72">
        <v>7.653483510063495</v>
      </c>
      <c r="L10" s="72">
        <v>7.43039844581567</v>
      </c>
      <c r="M10" s="72">
        <v>7.2283617470164536</v>
      </c>
      <c r="N10" s="72">
        <v>8.6783363092989241</v>
      </c>
      <c r="O10" s="72">
        <v>9.627623902889848</v>
      </c>
      <c r="P10" s="72">
        <v>10.415898818794306</v>
      </c>
      <c r="Q10" s="72">
        <v>11.631530881710098</v>
      </c>
      <c r="R10" s="72">
        <v>12.265414040026331</v>
      </c>
      <c r="S10" s="72">
        <v>12.498621137486765</v>
      </c>
      <c r="T10" s="72">
        <v>13.195851050208541</v>
      </c>
      <c r="U10" s="72">
        <v>14.115319039549721</v>
      </c>
      <c r="V10" s="72">
        <v>14.553036139410306</v>
      </c>
      <c r="W10" s="72">
        <v>16.25379037353936</v>
      </c>
      <c r="X10" s="72">
        <v>18.131246554695974</v>
      </c>
      <c r="Y10" s="72">
        <v>19.135396964978174</v>
      </c>
      <c r="DA10" s="89" t="s">
        <v>397</v>
      </c>
    </row>
    <row r="11" spans="1:105" ht="12" customHeight="1" x14ac:dyDescent="0.25">
      <c r="A11" s="28" t="s">
        <v>198</v>
      </c>
      <c r="B11" s="72">
        <v>3305.4483803491148</v>
      </c>
      <c r="C11" s="72">
        <v>3773.5416422298808</v>
      </c>
      <c r="D11" s="72">
        <v>3387.7998006455764</v>
      </c>
      <c r="E11" s="72">
        <v>3217.1620391484726</v>
      </c>
      <c r="F11" s="72">
        <v>3084.4564921757396</v>
      </c>
      <c r="G11" s="72">
        <v>3079.6970716273895</v>
      </c>
      <c r="H11" s="72">
        <v>3011.5148345596281</v>
      </c>
      <c r="I11" s="72">
        <v>2924.3701459126714</v>
      </c>
      <c r="J11" s="72">
        <v>2850.6389285856731</v>
      </c>
      <c r="K11" s="72">
        <v>2901.5047924744404</v>
      </c>
      <c r="L11" s="72">
        <v>3235.7696768684327</v>
      </c>
      <c r="M11" s="72">
        <v>2886.0936001074811</v>
      </c>
      <c r="N11" s="72">
        <v>2996.6525586248631</v>
      </c>
      <c r="O11" s="72">
        <v>2937.4194616200871</v>
      </c>
      <c r="P11" s="72">
        <v>2693.8600395652365</v>
      </c>
      <c r="Q11" s="72">
        <v>2685.9312285905053</v>
      </c>
      <c r="R11" s="72">
        <v>2714.5587503862066</v>
      </c>
      <c r="S11" s="72">
        <v>2736.8682537747359</v>
      </c>
      <c r="T11" s="72">
        <v>2635.1519737236649</v>
      </c>
      <c r="U11" s="72">
        <v>2552.2966082004727</v>
      </c>
      <c r="V11" s="72">
        <v>2566.9350458433519</v>
      </c>
      <c r="W11" s="72">
        <v>2882.3799121893112</v>
      </c>
      <c r="X11" s="72">
        <v>2611.7245875999129</v>
      </c>
      <c r="Y11" s="72">
        <v>2560.6873837274889</v>
      </c>
      <c r="DA11" s="89" t="s">
        <v>398</v>
      </c>
    </row>
    <row r="12" spans="1:105" ht="12" customHeight="1" x14ac:dyDescent="0.25">
      <c r="A12" s="28" t="s">
        <v>95</v>
      </c>
      <c r="B12" s="72">
        <v>0.27231126228063535</v>
      </c>
      <c r="C12" s="72">
        <v>0.4619050602821389</v>
      </c>
      <c r="D12" s="72">
        <v>0.65344225829931823</v>
      </c>
      <c r="E12" s="72">
        <v>2.2697537077760197</v>
      </c>
      <c r="F12" s="72">
        <v>4.73697120147086</v>
      </c>
      <c r="G12" s="72">
        <v>9.5975685768440613</v>
      </c>
      <c r="H12" s="72">
        <v>19.908159316719122</v>
      </c>
      <c r="I12" s="72">
        <v>25.602365433520415</v>
      </c>
      <c r="J12" s="72">
        <v>42.462743991932413</v>
      </c>
      <c r="K12" s="72">
        <v>56.789760572133275</v>
      </c>
      <c r="L12" s="72">
        <v>74.81701802705652</v>
      </c>
      <c r="M12" s="72">
        <v>91.607360290655194</v>
      </c>
      <c r="N12" s="72">
        <v>109.31598551601806</v>
      </c>
      <c r="O12" s="72">
        <v>136.32476049112478</v>
      </c>
      <c r="P12" s="72">
        <v>163.38584905465868</v>
      </c>
      <c r="Q12" s="72">
        <v>194.82359871429014</v>
      </c>
      <c r="R12" s="72">
        <v>227.94347108077133</v>
      </c>
      <c r="S12" s="72">
        <v>264.50552136712378</v>
      </c>
      <c r="T12" s="72">
        <v>306.706148193199</v>
      </c>
      <c r="U12" s="72">
        <v>362.50512402434885</v>
      </c>
      <c r="V12" s="72">
        <v>419.63232742705344</v>
      </c>
      <c r="W12" s="72">
        <v>515.21274191536577</v>
      </c>
      <c r="X12" s="72">
        <v>725.25124973594552</v>
      </c>
      <c r="Y12" s="72">
        <v>855.60325916187651</v>
      </c>
      <c r="DA12" s="89" t="s">
        <v>399</v>
      </c>
    </row>
    <row r="13" spans="1:105" ht="12" customHeight="1" x14ac:dyDescent="0.25">
      <c r="A13" s="73" t="s">
        <v>94</v>
      </c>
      <c r="B13" s="74">
        <v>0.86045401409051647</v>
      </c>
      <c r="C13" s="74">
        <v>1.2224751524132074</v>
      </c>
      <c r="D13" s="74">
        <v>1.4220598987881641</v>
      </c>
      <c r="E13" s="74">
        <v>1.9896105115092544</v>
      </c>
      <c r="F13" s="74">
        <v>2.4803701582697082</v>
      </c>
      <c r="G13" s="74">
        <v>2.9254966036282788</v>
      </c>
      <c r="H13" s="74">
        <v>3.8041232701180698</v>
      </c>
      <c r="I13" s="74">
        <v>4.9181537826761499</v>
      </c>
      <c r="J13" s="74">
        <v>5.9680224360091634</v>
      </c>
      <c r="K13" s="74">
        <v>7.1496546436763753</v>
      </c>
      <c r="L13" s="74">
        <v>8.5794015873877463</v>
      </c>
      <c r="M13" s="74">
        <v>7.8508886799519546</v>
      </c>
      <c r="N13" s="74">
        <v>8.2936564665550314</v>
      </c>
      <c r="O13" s="74">
        <v>8.5113733741137416</v>
      </c>
      <c r="P13" s="74">
        <v>7.6091822398582885</v>
      </c>
      <c r="Q13" s="74">
        <v>7.7424431044647086</v>
      </c>
      <c r="R13" s="74">
        <v>7.6354458390303162</v>
      </c>
      <c r="S13" s="74">
        <v>7.8792365281958485</v>
      </c>
      <c r="T13" s="74">
        <v>7.7275745382661114</v>
      </c>
      <c r="U13" s="74">
        <v>7.481114011001333</v>
      </c>
      <c r="V13" s="74">
        <v>7.5294300424328666</v>
      </c>
      <c r="W13" s="74">
        <v>9.370475173019555</v>
      </c>
      <c r="X13" s="74">
        <v>4.6668390846997738</v>
      </c>
      <c r="Y13" s="74">
        <v>2.363266350747173</v>
      </c>
      <c r="DA13" s="90" t="s">
        <v>400</v>
      </c>
    </row>
    <row r="14" spans="1:105" ht="12" customHeight="1" x14ac:dyDescent="0.25">
      <c r="A14" s="75" t="s">
        <v>97</v>
      </c>
      <c r="B14" s="76">
        <v>68.761053421036465</v>
      </c>
      <c r="C14" s="76">
        <v>76.580705304400738</v>
      </c>
      <c r="D14" s="76">
        <v>75.626590091593414</v>
      </c>
      <c r="E14" s="76">
        <v>73.947511647299507</v>
      </c>
      <c r="F14" s="76">
        <v>73.179294252087416</v>
      </c>
      <c r="G14" s="76">
        <v>76.950438540109985</v>
      </c>
      <c r="H14" s="76">
        <v>81.902239389458742</v>
      </c>
      <c r="I14" s="76">
        <v>74.674992577981726</v>
      </c>
      <c r="J14" s="76">
        <v>75.396773365126506</v>
      </c>
      <c r="K14" s="76">
        <v>76.255713729563681</v>
      </c>
      <c r="L14" s="76">
        <v>86.959623081608285</v>
      </c>
      <c r="M14" s="76">
        <v>77.132301274255425</v>
      </c>
      <c r="N14" s="76">
        <v>81.461827444939431</v>
      </c>
      <c r="O14" s="76">
        <v>80.499029951634839</v>
      </c>
      <c r="P14" s="76">
        <v>71.90868980387836</v>
      </c>
      <c r="Q14" s="76">
        <v>71.572159147157294</v>
      </c>
      <c r="R14" s="76">
        <v>77.119464915316712</v>
      </c>
      <c r="S14" s="76">
        <v>78.776319240012981</v>
      </c>
      <c r="T14" s="76">
        <v>91.366691416421133</v>
      </c>
      <c r="U14" s="76">
        <v>84.513489468884387</v>
      </c>
      <c r="V14" s="76">
        <v>87.061586725785645</v>
      </c>
      <c r="W14" s="76">
        <v>93.681690249446547</v>
      </c>
      <c r="X14" s="76">
        <v>84.873941071046374</v>
      </c>
      <c r="Y14" s="76">
        <v>82.571036425769407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0.14231453008727538</v>
      </c>
      <c r="C15" s="69">
        <f t="shared" si="6"/>
        <v>0.15854653935955287</v>
      </c>
      <c r="D15" s="69">
        <f t="shared" si="6"/>
        <v>0.19357943120138768</v>
      </c>
      <c r="E15" s="69">
        <f t="shared" si="6"/>
        <v>0.22986834091640274</v>
      </c>
      <c r="F15" s="69">
        <f t="shared" si="6"/>
        <v>0.31716066693849698</v>
      </c>
      <c r="G15" s="69">
        <f t="shared" si="6"/>
        <v>0.39134551044570098</v>
      </c>
      <c r="H15" s="69">
        <f t="shared" si="6"/>
        <v>0.62580498581579369</v>
      </c>
      <c r="I15" s="69">
        <f t="shared" si="6"/>
        <v>0.86364956964546091</v>
      </c>
      <c r="J15" s="69">
        <f t="shared" si="6"/>
        <v>1.1623385438540625</v>
      </c>
      <c r="K15" s="69">
        <f t="shared" si="6"/>
        <v>1.5699278116220603</v>
      </c>
      <c r="L15" s="69">
        <f t="shared" si="6"/>
        <v>3.1261825568299249</v>
      </c>
      <c r="M15" s="69">
        <f t="shared" si="6"/>
        <v>2.2670188914995442</v>
      </c>
      <c r="N15" s="69">
        <f t="shared" si="6"/>
        <v>3.5277934498334567</v>
      </c>
      <c r="O15" s="69">
        <f t="shared" si="6"/>
        <v>4.4316847918126747</v>
      </c>
      <c r="P15" s="69">
        <f t="shared" si="6"/>
        <v>5.8505169959488343</v>
      </c>
      <c r="Q15" s="69">
        <f t="shared" si="6"/>
        <v>14.165287622255676</v>
      </c>
      <c r="R15" s="69">
        <f t="shared" si="6"/>
        <v>10.534942207936012</v>
      </c>
      <c r="S15" s="69">
        <f t="shared" si="6"/>
        <v>12.939005982140202</v>
      </c>
      <c r="T15" s="69">
        <f t="shared" si="6"/>
        <v>17.243939010950964</v>
      </c>
      <c r="U15" s="69">
        <f t="shared" si="6"/>
        <v>26.718254464793343</v>
      </c>
      <c r="V15" s="69">
        <f t="shared" si="6"/>
        <v>17.567108683151766</v>
      </c>
      <c r="W15" s="69">
        <f t="shared" si="6"/>
        <v>22.142278627785217</v>
      </c>
      <c r="X15" s="69">
        <f t="shared" si="6"/>
        <v>20.273812631990594</v>
      </c>
      <c r="Y15" s="69">
        <f t="shared" si="6"/>
        <v>20.309680468974069</v>
      </c>
      <c r="DA15" s="88" t="s">
        <v>402</v>
      </c>
    </row>
    <row r="16" spans="1:105" ht="12" customHeight="1" x14ac:dyDescent="0.25">
      <c r="A16" s="28" t="s">
        <v>91</v>
      </c>
      <c r="B16" s="72">
        <v>0.14231453008727538</v>
      </c>
      <c r="C16" s="72">
        <v>0.15854653935955287</v>
      </c>
      <c r="D16" s="72">
        <v>0.19357943120138768</v>
      </c>
      <c r="E16" s="72">
        <v>0.22986834091640274</v>
      </c>
      <c r="F16" s="72">
        <v>0.31716066693849698</v>
      </c>
      <c r="G16" s="72">
        <v>0.39134551044570098</v>
      </c>
      <c r="H16" s="72">
        <v>0.62580498581579369</v>
      </c>
      <c r="I16" s="72">
        <v>0.86364956964546091</v>
      </c>
      <c r="J16" s="72">
        <v>1.1623385438540625</v>
      </c>
      <c r="K16" s="72">
        <v>1.5699278116220603</v>
      </c>
      <c r="L16" s="72">
        <v>3.1261825568299249</v>
      </c>
      <c r="M16" s="72">
        <v>2.2670188914995442</v>
      </c>
      <c r="N16" s="72">
        <v>3.5277934498334567</v>
      </c>
      <c r="O16" s="72">
        <v>4.4316847918126747</v>
      </c>
      <c r="P16" s="72">
        <v>5.8505169959488343</v>
      </c>
      <c r="Q16" s="72">
        <v>14.165287622255676</v>
      </c>
      <c r="R16" s="72">
        <v>10.534942207936012</v>
      </c>
      <c r="S16" s="72">
        <v>12.939005982140202</v>
      </c>
      <c r="T16" s="72">
        <v>17.243939010950964</v>
      </c>
      <c r="U16" s="72">
        <v>26.718254464793343</v>
      </c>
      <c r="V16" s="72">
        <v>17.567108683151766</v>
      </c>
      <c r="W16" s="72">
        <v>22.142278627785217</v>
      </c>
      <c r="X16" s="72">
        <v>20.273812631990594</v>
      </c>
      <c r="Y16" s="72">
        <v>20.309680468974069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827.80342514463769</v>
      </c>
      <c r="C17" s="69">
        <f t="shared" si="7"/>
        <v>837.04084772356077</v>
      </c>
      <c r="D17" s="69">
        <f t="shared" si="7"/>
        <v>851.43808198601175</v>
      </c>
      <c r="E17" s="69">
        <f t="shared" si="7"/>
        <v>973.8461920254224</v>
      </c>
      <c r="F17" s="69">
        <f t="shared" si="7"/>
        <v>1009.6288076806396</v>
      </c>
      <c r="G17" s="69">
        <f t="shared" si="7"/>
        <v>993.45268619370222</v>
      </c>
      <c r="H17" s="69">
        <f t="shared" si="7"/>
        <v>1035.219910391334</v>
      </c>
      <c r="I17" s="69">
        <f t="shared" si="7"/>
        <v>1033.792204968652</v>
      </c>
      <c r="J17" s="69">
        <f t="shared" si="7"/>
        <v>1072.6392698602981</v>
      </c>
      <c r="K17" s="69">
        <f t="shared" si="7"/>
        <v>1114.5949826222998</v>
      </c>
      <c r="L17" s="69">
        <f t="shared" si="7"/>
        <v>1141.0786922661966</v>
      </c>
      <c r="M17" s="69">
        <f t="shared" si="7"/>
        <v>1171.5781008105569</v>
      </c>
      <c r="N17" s="69">
        <f t="shared" si="7"/>
        <v>1204.5121740449838</v>
      </c>
      <c r="O17" s="69">
        <f t="shared" si="7"/>
        <v>1244.2967796898215</v>
      </c>
      <c r="P17" s="69">
        <f t="shared" si="7"/>
        <v>1263.7813341480535</v>
      </c>
      <c r="Q17" s="69">
        <f t="shared" si="7"/>
        <v>1285.1377624552983</v>
      </c>
      <c r="R17" s="69">
        <f t="shared" ref="R17:V17" si="8">SUM(R18:R26)</f>
        <v>1289.5090623271897</v>
      </c>
      <c r="S17" s="69">
        <f t="shared" si="8"/>
        <v>1315.4834136689651</v>
      </c>
      <c r="T17" s="69">
        <f t="shared" si="8"/>
        <v>1456.5251968741834</v>
      </c>
      <c r="U17" s="69">
        <f t="shared" si="8"/>
        <v>1394.3332304836524</v>
      </c>
      <c r="V17" s="69">
        <f t="shared" si="8"/>
        <v>1420.1619165954114</v>
      </c>
      <c r="W17" s="69">
        <f t="shared" ref="W17:Y17" si="9">SUM(W18:W26)</f>
        <v>1507.3204058782428</v>
      </c>
      <c r="X17" s="69">
        <f t="shared" si="9"/>
        <v>1341.9839826716418</v>
      </c>
      <c r="Y17" s="69">
        <f t="shared" si="9"/>
        <v>1113.4503073297099</v>
      </c>
      <c r="DA17" s="88" t="s">
        <v>404</v>
      </c>
    </row>
    <row r="18" spans="1:105" ht="12" customHeight="1" x14ac:dyDescent="0.25">
      <c r="A18" s="28" t="s">
        <v>51</v>
      </c>
      <c r="B18" s="72">
        <v>218.96997499361055</v>
      </c>
      <c r="C18" s="72">
        <v>222.6365846147703</v>
      </c>
      <c r="D18" s="72">
        <v>259.71855109844046</v>
      </c>
      <c r="E18" s="72">
        <v>269.54289556077009</v>
      </c>
      <c r="F18" s="72">
        <v>295.1659268084781</v>
      </c>
      <c r="G18" s="72">
        <v>322.10121527661977</v>
      </c>
      <c r="H18" s="72">
        <v>357.54743600786003</v>
      </c>
      <c r="I18" s="72">
        <v>344.34636229881795</v>
      </c>
      <c r="J18" s="72">
        <v>374.73605054818671</v>
      </c>
      <c r="K18" s="72">
        <v>387.7399278038456</v>
      </c>
      <c r="L18" s="72">
        <v>399.12083114225214</v>
      </c>
      <c r="M18" s="72">
        <v>390.98778784052752</v>
      </c>
      <c r="N18" s="72">
        <v>406.56599148815678</v>
      </c>
      <c r="O18" s="72">
        <v>402.91741151309338</v>
      </c>
      <c r="P18" s="72">
        <v>406.17038253884095</v>
      </c>
      <c r="Q18" s="72">
        <v>400.4338871293898</v>
      </c>
      <c r="R18" s="72">
        <v>402.6730080700334</v>
      </c>
      <c r="S18" s="72">
        <v>404.92792105077797</v>
      </c>
      <c r="T18" s="72">
        <v>384.55552306113094</v>
      </c>
      <c r="U18" s="72">
        <v>313.96879598489579</v>
      </c>
      <c r="V18" s="72">
        <v>331.8769536107601</v>
      </c>
      <c r="W18" s="72">
        <v>315.66787683963787</v>
      </c>
      <c r="X18" s="72">
        <v>274.68855969444655</v>
      </c>
      <c r="Y18" s="72">
        <v>248.03317377215532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15.890955623516859</v>
      </c>
      <c r="C19" s="72">
        <v>16.343641249479347</v>
      </c>
      <c r="D19" s="72">
        <v>15.91731073616941</v>
      </c>
      <c r="E19" s="72">
        <v>15.473591934146777</v>
      </c>
      <c r="F19" s="72">
        <v>14.989946537734843</v>
      </c>
      <c r="G19" s="72">
        <v>14.699974434221229</v>
      </c>
      <c r="H19" s="72">
        <v>14.793809076562631</v>
      </c>
      <c r="I19" s="72">
        <v>15.507275557538938</v>
      </c>
      <c r="J19" s="72">
        <v>15.798026162244568</v>
      </c>
      <c r="K19" s="72">
        <v>15.943977793834391</v>
      </c>
      <c r="L19" s="72">
        <v>15.608744467291892</v>
      </c>
      <c r="M19" s="72">
        <v>14.838732736071403</v>
      </c>
      <c r="N19" s="72">
        <v>15.125000547286533</v>
      </c>
      <c r="O19" s="72">
        <v>14.498049345669303</v>
      </c>
      <c r="P19" s="72">
        <v>14.64442147831617</v>
      </c>
      <c r="Q19" s="72">
        <v>14.93198801510416</v>
      </c>
      <c r="R19" s="72">
        <v>16.093325108991319</v>
      </c>
      <c r="S19" s="72">
        <v>17.362488426892067</v>
      </c>
      <c r="T19" s="72">
        <v>18.626483080893525</v>
      </c>
      <c r="U19" s="72">
        <v>19.890961874031905</v>
      </c>
      <c r="V19" s="72">
        <v>19.541550594203702</v>
      </c>
      <c r="W19" s="72">
        <v>18.459939298373019</v>
      </c>
      <c r="X19" s="72">
        <v>15.884571941624747</v>
      </c>
      <c r="Y19" s="72">
        <v>14.949302238259779</v>
      </c>
      <c r="DA19" s="89" t="s">
        <v>406</v>
      </c>
    </row>
    <row r="20" spans="1:105" ht="12" customHeight="1" x14ac:dyDescent="0.25">
      <c r="A20" s="28" t="s">
        <v>200</v>
      </c>
      <c r="B20" s="72">
        <v>16.744072744120032</v>
      </c>
      <c r="C20" s="72">
        <v>19.118913319860987</v>
      </c>
      <c r="D20" s="72">
        <v>21.289515889779054</v>
      </c>
      <c r="E20" s="72">
        <v>24.911811046318235</v>
      </c>
      <c r="F20" s="72">
        <v>24.16953473478144</v>
      </c>
      <c r="G20" s="72">
        <v>20.453440695608762</v>
      </c>
      <c r="H20" s="72">
        <v>20.149308814862586</v>
      </c>
      <c r="I20" s="72">
        <v>17.084431211364954</v>
      </c>
      <c r="J20" s="72">
        <v>12.99994663518059</v>
      </c>
      <c r="K20" s="72">
        <v>9.0669482324712405</v>
      </c>
      <c r="L20" s="72">
        <v>4.6613978299394221</v>
      </c>
      <c r="M20" s="72">
        <v>5.4871800887915976</v>
      </c>
      <c r="N20" s="72">
        <v>4.3711785303060982</v>
      </c>
      <c r="O20" s="72">
        <v>4.607906233898718</v>
      </c>
      <c r="P20" s="72">
        <v>4.4277689475553252</v>
      </c>
      <c r="Q20" s="72">
        <v>4.6937835923105595</v>
      </c>
      <c r="R20" s="72">
        <v>4.2384045412371343</v>
      </c>
      <c r="S20" s="72">
        <v>4.4313565000405033</v>
      </c>
      <c r="T20" s="72">
        <v>5.1372746192975418</v>
      </c>
      <c r="U20" s="72">
        <v>4.4925537818224353</v>
      </c>
      <c r="V20" s="72">
        <v>4.6969572448001715</v>
      </c>
      <c r="W20" s="72">
        <v>6.9214717959490448</v>
      </c>
      <c r="X20" s="72">
        <v>3.1680555019158709</v>
      </c>
      <c r="Y20" s="72">
        <v>3.0171959060199876</v>
      </c>
      <c r="DA20" s="89" t="s">
        <v>407</v>
      </c>
    </row>
    <row r="21" spans="1:105" ht="12" customHeight="1" x14ac:dyDescent="0.25">
      <c r="A21" s="28" t="s">
        <v>189</v>
      </c>
      <c r="B21" s="72">
        <v>131.47161035525951</v>
      </c>
      <c r="C21" s="72">
        <v>125.89922548100749</v>
      </c>
      <c r="D21" s="72">
        <v>123.61428934264984</v>
      </c>
      <c r="E21" s="72">
        <v>142.13520676505669</v>
      </c>
      <c r="F21" s="72">
        <v>146.51659894065466</v>
      </c>
      <c r="G21" s="72">
        <v>149.54095787802942</v>
      </c>
      <c r="H21" s="72">
        <v>152.37900745695572</v>
      </c>
      <c r="I21" s="72">
        <v>155.36649700030296</v>
      </c>
      <c r="J21" s="72">
        <v>157.57152725894156</v>
      </c>
      <c r="K21" s="72">
        <v>165.62007830141394</v>
      </c>
      <c r="L21" s="72">
        <v>168.43407828158252</v>
      </c>
      <c r="M21" s="72">
        <v>175.64476737677859</v>
      </c>
      <c r="N21" s="72">
        <v>183.39274446613558</v>
      </c>
      <c r="O21" s="72">
        <v>197.50176198906087</v>
      </c>
      <c r="P21" s="72">
        <v>200.92349925482424</v>
      </c>
      <c r="Q21" s="72">
        <v>207.16885067483662</v>
      </c>
      <c r="R21" s="72">
        <v>220.43997427947178</v>
      </c>
      <c r="S21" s="72">
        <v>236.02605282975853</v>
      </c>
      <c r="T21" s="72">
        <v>228.93535873326255</v>
      </c>
      <c r="U21" s="72">
        <v>245.06333477479711</v>
      </c>
      <c r="V21" s="72">
        <v>267.19455577853802</v>
      </c>
      <c r="W21" s="72">
        <v>324.67451294416105</v>
      </c>
      <c r="X21" s="72">
        <v>300.72995181761871</v>
      </c>
      <c r="Y21" s="72">
        <v>249.59633438289407</v>
      </c>
      <c r="DA21" s="89" t="s">
        <v>408</v>
      </c>
    </row>
    <row r="22" spans="1:105" ht="12" customHeight="1" x14ac:dyDescent="0.25">
      <c r="A22" s="28" t="s">
        <v>202</v>
      </c>
      <c r="B22" s="72">
        <v>80.082822874604034</v>
      </c>
      <c r="C22" s="72">
        <v>82.113833503719093</v>
      </c>
      <c r="D22" s="72">
        <v>87.258032365914289</v>
      </c>
      <c r="E22" s="72">
        <v>91.143613974639734</v>
      </c>
      <c r="F22" s="72">
        <v>96.518894840513667</v>
      </c>
      <c r="G22" s="72">
        <v>93.443662496154275</v>
      </c>
      <c r="H22" s="72">
        <v>96.594368828888804</v>
      </c>
      <c r="I22" s="72">
        <v>103.8205532906549</v>
      </c>
      <c r="J22" s="72">
        <v>108.93773740930274</v>
      </c>
      <c r="K22" s="72">
        <v>113.22366023158837</v>
      </c>
      <c r="L22" s="72">
        <v>115.70127297483545</v>
      </c>
      <c r="M22" s="72">
        <v>139.38496917257572</v>
      </c>
      <c r="N22" s="72">
        <v>144.03831496067156</v>
      </c>
      <c r="O22" s="72">
        <v>151.66069023028376</v>
      </c>
      <c r="P22" s="72">
        <v>151.13138030609676</v>
      </c>
      <c r="Q22" s="72">
        <v>157.02542829333316</v>
      </c>
      <c r="R22" s="72">
        <v>156.18109646256747</v>
      </c>
      <c r="S22" s="72">
        <v>158.06917735929522</v>
      </c>
      <c r="T22" s="72">
        <v>352.95940791073792</v>
      </c>
      <c r="U22" s="72">
        <v>331.11005386494588</v>
      </c>
      <c r="V22" s="72">
        <v>309.15030591101817</v>
      </c>
      <c r="W22" s="72">
        <v>317.25793837303814</v>
      </c>
      <c r="X22" s="72">
        <v>314.93646680089813</v>
      </c>
      <c r="Y22" s="72">
        <v>258.34912848608957</v>
      </c>
      <c r="DA22" s="89" t="s">
        <v>409</v>
      </c>
    </row>
    <row r="23" spans="1:105" ht="12" customHeight="1" x14ac:dyDescent="0.25">
      <c r="A23" s="28" t="s">
        <v>197</v>
      </c>
      <c r="B23" s="72">
        <v>0.15823753180604197</v>
      </c>
      <c r="C23" s="72">
        <v>0.1459053350353684</v>
      </c>
      <c r="D23" s="72">
        <v>0.32626361928980829</v>
      </c>
      <c r="E23" s="72">
        <v>0.41302497360699203</v>
      </c>
      <c r="F23" s="72">
        <v>0.44319487185719758</v>
      </c>
      <c r="G23" s="72">
        <v>0.67419274583464328</v>
      </c>
      <c r="H23" s="72">
        <v>0.73851955612692455</v>
      </c>
      <c r="I23" s="72">
        <v>0.64723769025397371</v>
      </c>
      <c r="J23" s="72">
        <v>0.73571130862356571</v>
      </c>
      <c r="K23" s="72">
        <v>0.84346828414987263</v>
      </c>
      <c r="L23" s="72">
        <v>0.71916883403582299</v>
      </c>
      <c r="M23" s="72">
        <v>0.79607492430728444</v>
      </c>
      <c r="N23" s="72">
        <v>0.92644998642719456</v>
      </c>
      <c r="O23" s="72">
        <v>1.0492491932327019</v>
      </c>
      <c r="P23" s="72">
        <v>1.2562840358843468</v>
      </c>
      <c r="Q23" s="72">
        <v>1.4027178362225654</v>
      </c>
      <c r="R23" s="72">
        <v>1.4501103153135542</v>
      </c>
      <c r="S23" s="72">
        <v>1.4409222186451716</v>
      </c>
      <c r="T23" s="72">
        <v>1.4667107815485718</v>
      </c>
      <c r="U23" s="72">
        <v>1.5276097821850982</v>
      </c>
      <c r="V23" s="72">
        <v>1.5366694795726776</v>
      </c>
      <c r="W23" s="72">
        <v>1.6744982094237071</v>
      </c>
      <c r="X23" s="72">
        <v>1.8344936365700915</v>
      </c>
      <c r="Y23" s="72">
        <v>1.7315456902690276</v>
      </c>
      <c r="DA23" s="89" t="s">
        <v>410</v>
      </c>
    </row>
    <row r="24" spans="1:105" ht="12" customHeight="1" x14ac:dyDescent="0.25">
      <c r="A24" s="28" t="s">
        <v>198</v>
      </c>
      <c r="B24" s="72">
        <v>337.21022332973013</v>
      </c>
      <c r="C24" s="72">
        <v>345.66700783873762</v>
      </c>
      <c r="D24" s="72">
        <v>320.04382608601247</v>
      </c>
      <c r="E24" s="72">
        <v>356.74706397668808</v>
      </c>
      <c r="F24" s="72">
        <v>353.17803556965913</v>
      </c>
      <c r="G24" s="72">
        <v>328.43281469514437</v>
      </c>
      <c r="H24" s="72">
        <v>314.72044888324325</v>
      </c>
      <c r="I24" s="72">
        <v>324.34204714516989</v>
      </c>
      <c r="J24" s="72">
        <v>320.03105669603542</v>
      </c>
      <c r="K24" s="72">
        <v>328.9913505231122</v>
      </c>
      <c r="L24" s="72">
        <v>328.82799160711096</v>
      </c>
      <c r="M24" s="72">
        <v>332.66513033014292</v>
      </c>
      <c r="N24" s="72">
        <v>334.92954498392896</v>
      </c>
      <c r="O24" s="72">
        <v>340.62460685334048</v>
      </c>
      <c r="P24" s="72">
        <v>346.4669292547041</v>
      </c>
      <c r="Q24" s="72">
        <v>349.14036922770032</v>
      </c>
      <c r="R24" s="72">
        <v>332.66772663156206</v>
      </c>
      <c r="S24" s="72">
        <v>334.96898461422529</v>
      </c>
      <c r="T24" s="72">
        <v>307.9880329570438</v>
      </c>
      <c r="U24" s="72">
        <v>306.355045560272</v>
      </c>
      <c r="V24" s="72">
        <v>307.32791164478436</v>
      </c>
      <c r="W24" s="72">
        <v>340.82878300440876</v>
      </c>
      <c r="X24" s="72">
        <v>287.81961868665985</v>
      </c>
      <c r="Y24" s="72">
        <v>231.694342457505</v>
      </c>
      <c r="DA24" s="89" t="s">
        <v>411</v>
      </c>
    </row>
    <row r="25" spans="1:105" ht="12" customHeight="1" x14ac:dyDescent="0.25">
      <c r="A25" s="73" t="s">
        <v>53</v>
      </c>
      <c r="B25" s="74">
        <v>27.27552769199059</v>
      </c>
      <c r="C25" s="74">
        <v>25.115736380950594</v>
      </c>
      <c r="D25" s="74">
        <v>23.270292847756416</v>
      </c>
      <c r="E25" s="74">
        <v>73.478983794195784</v>
      </c>
      <c r="F25" s="74">
        <v>78.646675376960573</v>
      </c>
      <c r="G25" s="74">
        <v>64.106427972089747</v>
      </c>
      <c r="H25" s="74">
        <v>78.297011766834061</v>
      </c>
      <c r="I25" s="74">
        <v>72.677800774548388</v>
      </c>
      <c r="J25" s="74">
        <v>81.829213841782945</v>
      </c>
      <c r="K25" s="74">
        <v>87.14665485687145</v>
      </c>
      <c r="L25" s="74">
        <v>100.36212888323246</v>
      </c>
      <c r="M25" s="74">
        <v>102.50621844454308</v>
      </c>
      <c r="N25" s="74">
        <v>104.27154753434971</v>
      </c>
      <c r="O25" s="74">
        <v>110.99187647225686</v>
      </c>
      <c r="P25" s="74">
        <v>108.78551785891676</v>
      </c>
      <c r="Q25" s="74">
        <v>110.81176090222219</v>
      </c>
      <c r="R25" s="74">
        <v>109.35767831096233</v>
      </c>
      <c r="S25" s="74">
        <v>109.69915899263216</v>
      </c>
      <c r="T25" s="74">
        <v>106.00610478443923</v>
      </c>
      <c r="U25" s="74">
        <v>105.91524459415045</v>
      </c>
      <c r="V25" s="74">
        <v>104.30175867739173</v>
      </c>
      <c r="W25" s="74">
        <v>102.10382909338836</v>
      </c>
      <c r="X25" s="74">
        <v>57.655454617703043</v>
      </c>
      <c r="Y25" s="74">
        <v>29.572577603739933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6.0189165950128993</v>
      </c>
      <c r="L26" s="77">
        <v>7.6430782459157287</v>
      </c>
      <c r="M26" s="77">
        <v>9.2672398968185572</v>
      </c>
      <c r="N26" s="77">
        <v>10.891401547721411</v>
      </c>
      <c r="O26" s="77">
        <v>20.445227858985312</v>
      </c>
      <c r="P26" s="77">
        <v>29.975150472914784</v>
      </c>
      <c r="Q26" s="77">
        <v>39.528976784178873</v>
      </c>
      <c r="R26" s="77">
        <v>46.407738607050689</v>
      </c>
      <c r="S26" s="77">
        <v>48.557351676698268</v>
      </c>
      <c r="T26" s="77">
        <v>50.850300945829368</v>
      </c>
      <c r="U26" s="77">
        <v>66.00963026655181</v>
      </c>
      <c r="V26" s="77">
        <v>74.535253654342412</v>
      </c>
      <c r="W26" s="77">
        <v>79.731556319862776</v>
      </c>
      <c r="X26" s="77">
        <v>85.266809974204861</v>
      </c>
      <c r="Y26" s="77">
        <v>76.506706792777123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412.45416482329466</v>
      </c>
      <c r="C27" s="69">
        <f t="shared" si="10"/>
        <v>410.11080677010193</v>
      </c>
      <c r="D27" s="69">
        <f t="shared" si="10"/>
        <v>429.19855881672333</v>
      </c>
      <c r="E27" s="69">
        <f t="shared" si="10"/>
        <v>661.17654999249112</v>
      </c>
      <c r="F27" s="69">
        <f t="shared" si="10"/>
        <v>651.53149004821876</v>
      </c>
      <c r="G27" s="69">
        <f t="shared" si="10"/>
        <v>600.35509405546304</v>
      </c>
      <c r="H27" s="69">
        <f t="shared" si="10"/>
        <v>639.65687425581666</v>
      </c>
      <c r="I27" s="69">
        <f t="shared" si="10"/>
        <v>634.35073932741818</v>
      </c>
      <c r="J27" s="69">
        <f t="shared" si="10"/>
        <v>660.47022855884848</v>
      </c>
      <c r="K27" s="69">
        <f t="shared" si="10"/>
        <v>674.53048066688052</v>
      </c>
      <c r="L27" s="69">
        <f t="shared" si="10"/>
        <v>703.8460222746869</v>
      </c>
      <c r="M27" s="69">
        <f t="shared" si="10"/>
        <v>668.27406465970716</v>
      </c>
      <c r="N27" s="69">
        <f t="shared" si="10"/>
        <v>668.02298930833695</v>
      </c>
      <c r="O27" s="69">
        <f t="shared" si="10"/>
        <v>659.23370700856503</v>
      </c>
      <c r="P27" s="69">
        <f t="shared" si="10"/>
        <v>639.02914282787901</v>
      </c>
      <c r="Q27" s="69">
        <f t="shared" si="10"/>
        <v>637.50362427840332</v>
      </c>
      <c r="R27" s="69">
        <f t="shared" ref="R27:V27" si="11">SUM(R28:R32)</f>
        <v>646.13745024648176</v>
      </c>
      <c r="S27" s="69">
        <f t="shared" si="11"/>
        <v>656.30448790383707</v>
      </c>
      <c r="T27" s="69">
        <f t="shared" si="11"/>
        <v>681.70260356305823</v>
      </c>
      <c r="U27" s="69">
        <f t="shared" si="11"/>
        <v>702.04704636408792</v>
      </c>
      <c r="V27" s="69">
        <f t="shared" si="11"/>
        <v>687.90003068907913</v>
      </c>
      <c r="W27" s="69">
        <f t="shared" ref="W27:Y27" si="12">SUM(W28:W32)</f>
        <v>680.59147816350605</v>
      </c>
      <c r="X27" s="69">
        <f t="shared" si="12"/>
        <v>537.79590290887666</v>
      </c>
      <c r="Y27" s="69">
        <f t="shared" si="12"/>
        <v>465.53120903895615</v>
      </c>
      <c r="DA27" s="88" t="s">
        <v>414</v>
      </c>
    </row>
    <row r="28" spans="1:105" ht="12" customHeight="1" x14ac:dyDescent="0.25">
      <c r="A28" s="28" t="s">
        <v>51</v>
      </c>
      <c r="B28" s="72">
        <v>22.651078974942667</v>
      </c>
      <c r="C28" s="72">
        <v>22.765071377587226</v>
      </c>
      <c r="D28" s="72">
        <v>28.501524008507335</v>
      </c>
      <c r="E28" s="72">
        <v>36.97317092107032</v>
      </c>
      <c r="F28" s="72">
        <v>39.579475005085506</v>
      </c>
      <c r="G28" s="72">
        <v>42.381252242124148</v>
      </c>
      <c r="H28" s="72">
        <v>46.946738602798497</v>
      </c>
      <c r="I28" s="72">
        <v>45.050425350389141</v>
      </c>
      <c r="J28" s="72">
        <v>48.822028890145191</v>
      </c>
      <c r="K28" s="72">
        <v>50.310584500870156</v>
      </c>
      <c r="L28" s="72">
        <v>51.555161638949336</v>
      </c>
      <c r="M28" s="72">
        <v>49.328912935014216</v>
      </c>
      <c r="N28" s="72">
        <v>50.273087121964522</v>
      </c>
      <c r="O28" s="72">
        <v>49.456568173562488</v>
      </c>
      <c r="P28" s="72">
        <v>50.249697814497345</v>
      </c>
      <c r="Q28" s="72">
        <v>49.726542471023286</v>
      </c>
      <c r="R28" s="72">
        <v>49.791976016822645</v>
      </c>
      <c r="S28" s="72">
        <v>49.180926973067848</v>
      </c>
      <c r="T28" s="72">
        <v>45.481335560633262</v>
      </c>
      <c r="U28" s="72">
        <v>37.184724773373802</v>
      </c>
      <c r="V28" s="72">
        <v>39.013097400098829</v>
      </c>
      <c r="W28" s="72">
        <v>36.130155563266477</v>
      </c>
      <c r="X28" s="72">
        <v>24.537905915194788</v>
      </c>
      <c r="Y28" s="72">
        <v>24.453411747973213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254.72535540036216</v>
      </c>
      <c r="C29" s="72">
        <v>259.05034083541642</v>
      </c>
      <c r="D29" s="72">
        <v>271.3234503405036</v>
      </c>
      <c r="E29" s="72">
        <v>329.68420449246435</v>
      </c>
      <c r="F29" s="72">
        <v>312.34061720218511</v>
      </c>
      <c r="G29" s="72">
        <v>300.26294039928922</v>
      </c>
      <c r="H29" s="72">
        <v>300.6943329022136</v>
      </c>
      <c r="I29" s="72">
        <v>314.22489783499032</v>
      </c>
      <c r="J29" s="72">
        <v>320.60924756725433</v>
      </c>
      <c r="K29" s="72">
        <v>323.23364394370844</v>
      </c>
      <c r="L29" s="72">
        <v>316.2577397352124</v>
      </c>
      <c r="M29" s="72">
        <v>294.40882101841413</v>
      </c>
      <c r="N29" s="72">
        <v>293.95701010911307</v>
      </c>
      <c r="O29" s="72">
        <v>276.80230569117992</v>
      </c>
      <c r="P29" s="72">
        <v>275.47498396933838</v>
      </c>
      <c r="Q29" s="72">
        <v>275.86382970206824</v>
      </c>
      <c r="R29" s="72">
        <v>278.12058960917875</v>
      </c>
      <c r="S29" s="72">
        <v>284.6221043937993</v>
      </c>
      <c r="T29" s="72">
        <v>297.98199840606162</v>
      </c>
      <c r="U29" s="72">
        <v>317.6981232468089</v>
      </c>
      <c r="V29" s="72">
        <v>300.86605627342539</v>
      </c>
      <c r="W29" s="72">
        <v>287.69401577952164</v>
      </c>
      <c r="X29" s="72">
        <v>277.51411583629607</v>
      </c>
      <c r="Y29" s="72">
        <v>259.03415041112424</v>
      </c>
      <c r="DA29" s="89" t="s">
        <v>416</v>
      </c>
    </row>
    <row r="30" spans="1:105" ht="12" customHeight="1" x14ac:dyDescent="0.25">
      <c r="A30" s="28" t="s">
        <v>189</v>
      </c>
      <c r="B30" s="72">
        <v>64.386499307696511</v>
      </c>
      <c r="C30" s="72">
        <v>60.83466893316853</v>
      </c>
      <c r="D30" s="72">
        <v>61.942909630690451</v>
      </c>
      <c r="E30" s="72">
        <v>96.116067318307543</v>
      </c>
      <c r="F30" s="72">
        <v>94.181877640829867</v>
      </c>
      <c r="G30" s="72">
        <v>90.151714242870952</v>
      </c>
      <c r="H30" s="72">
        <v>93.930323223816146</v>
      </c>
      <c r="I30" s="72">
        <v>95.053749623900586</v>
      </c>
      <c r="J30" s="72">
        <v>96.688412546498</v>
      </c>
      <c r="K30" s="72">
        <v>99.943324037351772</v>
      </c>
      <c r="L30" s="72">
        <v>103.74939811504379</v>
      </c>
      <c r="M30" s="72">
        <v>99.916446379182972</v>
      </c>
      <c r="N30" s="72">
        <v>101.51963928431024</v>
      </c>
      <c r="O30" s="72">
        <v>104.53503444356502</v>
      </c>
      <c r="P30" s="72">
        <v>101.40969880612599</v>
      </c>
      <c r="Q30" s="72">
        <v>102.66868713270658</v>
      </c>
      <c r="R30" s="72">
        <v>110.5675893266298</v>
      </c>
      <c r="S30" s="72">
        <v>117.93619939198943</v>
      </c>
      <c r="T30" s="72">
        <v>107.21881708505728</v>
      </c>
      <c r="U30" s="72">
        <v>123.6973160919356</v>
      </c>
      <c r="V30" s="72">
        <v>129.91438204778507</v>
      </c>
      <c r="W30" s="72">
        <v>147.22576585967991</v>
      </c>
      <c r="X30" s="72">
        <v>122.03617446445472</v>
      </c>
      <c r="Y30" s="72">
        <v>106.65339258136791</v>
      </c>
      <c r="DA30" s="89" t="s">
        <v>417</v>
      </c>
    </row>
    <row r="31" spans="1:105" ht="12" customHeight="1" x14ac:dyDescent="0.25">
      <c r="A31" s="28" t="s">
        <v>202</v>
      </c>
      <c r="B31" s="72">
        <v>18.638315280831264</v>
      </c>
      <c r="C31" s="72">
        <v>18.606822701315146</v>
      </c>
      <c r="D31" s="72">
        <v>20.976675759196993</v>
      </c>
      <c r="E31" s="72">
        <v>27.096753081444735</v>
      </c>
      <c r="F31" s="72">
        <v>27.675240542995741</v>
      </c>
      <c r="G31" s="72">
        <v>25.897065067640138</v>
      </c>
      <c r="H31" s="72">
        <v>26.188574589347908</v>
      </c>
      <c r="I31" s="72">
        <v>27.293581607287365</v>
      </c>
      <c r="J31" s="72">
        <v>27.711293272110865</v>
      </c>
      <c r="K31" s="72">
        <v>27.769638172929632</v>
      </c>
      <c r="L31" s="72">
        <v>27.29208918226599</v>
      </c>
      <c r="M31" s="72">
        <v>30.881883695552041</v>
      </c>
      <c r="N31" s="72">
        <v>30.294845682878311</v>
      </c>
      <c r="O31" s="72">
        <v>30.960563767241737</v>
      </c>
      <c r="P31" s="72">
        <v>30.985514855374781</v>
      </c>
      <c r="Q31" s="72">
        <v>32.176205959167</v>
      </c>
      <c r="R31" s="72">
        <v>31.363627985758676</v>
      </c>
      <c r="S31" s="72">
        <v>30.967391439036046</v>
      </c>
      <c r="T31" s="72">
        <v>67.686092077123078</v>
      </c>
      <c r="U31" s="72">
        <v>62.652418980543324</v>
      </c>
      <c r="V31" s="72">
        <v>57.043334328694876</v>
      </c>
      <c r="W31" s="72">
        <v>59.167115671824405</v>
      </c>
      <c r="X31" s="72">
        <v>43.489028584287809</v>
      </c>
      <c r="Y31" s="72">
        <v>40.578600203571078</v>
      </c>
      <c r="DA31" s="89" t="s">
        <v>418</v>
      </c>
    </row>
    <row r="32" spans="1:105" ht="12" customHeight="1" x14ac:dyDescent="0.25">
      <c r="A32" s="32" t="s">
        <v>53</v>
      </c>
      <c r="B32" s="77">
        <v>52.052915859462075</v>
      </c>
      <c r="C32" s="77">
        <v>48.853902922614623</v>
      </c>
      <c r="D32" s="77">
        <v>46.453999077824967</v>
      </c>
      <c r="E32" s="77">
        <v>171.30635417920411</v>
      </c>
      <c r="F32" s="77">
        <v>177.75427965712251</v>
      </c>
      <c r="G32" s="77">
        <v>141.66212210353856</v>
      </c>
      <c r="H32" s="77">
        <v>171.89690493764041</v>
      </c>
      <c r="I32" s="77">
        <v>152.72808491085073</v>
      </c>
      <c r="J32" s="77">
        <v>166.63924628284005</v>
      </c>
      <c r="K32" s="77">
        <v>173.27329001202048</v>
      </c>
      <c r="L32" s="77">
        <v>204.99163360321538</v>
      </c>
      <c r="M32" s="77">
        <v>193.7380006315438</v>
      </c>
      <c r="N32" s="77">
        <v>191.97840711007086</v>
      </c>
      <c r="O32" s="77">
        <v>197.47923493301587</v>
      </c>
      <c r="P32" s="77">
        <v>180.90924738254262</v>
      </c>
      <c r="Q32" s="77">
        <v>177.06835901343828</v>
      </c>
      <c r="R32" s="77">
        <v>176.29366730809187</v>
      </c>
      <c r="S32" s="77">
        <v>173.59786570594451</v>
      </c>
      <c r="T32" s="77">
        <v>163.33436043418294</v>
      </c>
      <c r="U32" s="77">
        <v>160.81446327142629</v>
      </c>
      <c r="V32" s="77">
        <v>161.06316063907485</v>
      </c>
      <c r="W32" s="77">
        <v>150.37442528921366</v>
      </c>
      <c r="X32" s="77">
        <v>70.218678108643275</v>
      </c>
      <c r="Y32" s="77">
        <v>34.81165409491966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0.59446414814836523</v>
      </c>
      <c r="C3" s="66">
        <f>IF(RES_hh_tes!C3=0,"",RES_hh_tes!C3/RES_hh_fec!C3)</f>
        <v>0.59917941964157406</v>
      </c>
      <c r="D3" s="66">
        <f>IF(RES_hh_tes!D3=0,"",RES_hh_tes!D3/RES_hh_fec!D3)</f>
        <v>0.59918311529445067</v>
      </c>
      <c r="E3" s="66">
        <f>IF(RES_hh_tes!E3=0,"",RES_hh_tes!E3/RES_hh_fec!E3)</f>
        <v>0.60409345096387901</v>
      </c>
      <c r="F3" s="66">
        <f>IF(RES_hh_tes!F3=0,"",RES_hh_tes!F3/RES_hh_fec!F3)</f>
        <v>0.60765998616803152</v>
      </c>
      <c r="G3" s="66">
        <f>IF(RES_hh_tes!G3=0,"",RES_hh_tes!G3/RES_hh_fec!G3)</f>
        <v>0.61133060265982997</v>
      </c>
      <c r="H3" s="66">
        <f>IF(RES_hh_tes!H3=0,"",RES_hh_tes!H3/RES_hh_fec!H3)</f>
        <v>0.61518357953808578</v>
      </c>
      <c r="I3" s="66">
        <f>IF(RES_hh_tes!I3=0,"",RES_hh_tes!I3/RES_hh_fec!I3)</f>
        <v>0.621453442449869</v>
      </c>
      <c r="J3" s="66">
        <f>IF(RES_hh_tes!J3=0,"",RES_hh_tes!J3/RES_hh_fec!J3)</f>
        <v>0.62822015505345963</v>
      </c>
      <c r="K3" s="66">
        <f>IF(RES_hh_tes!K3=0,"",RES_hh_tes!K3/RES_hh_fec!K3)</f>
        <v>0.63613987240672187</v>
      </c>
      <c r="L3" s="66">
        <f>IF(RES_hh_tes!L3=0,"",RES_hh_tes!L3/RES_hh_fec!L3)</f>
        <v>0.64468319158776843</v>
      </c>
      <c r="M3" s="66">
        <f>IF(RES_hh_tes!M3=0,"",RES_hh_tes!M3/RES_hh_fec!M3)</f>
        <v>0.65272935529573906</v>
      </c>
      <c r="N3" s="66">
        <f>IF(RES_hh_tes!N3=0,"",RES_hh_tes!N3/RES_hh_fec!N3)</f>
        <v>0.66308770399352668</v>
      </c>
      <c r="O3" s="66">
        <f>IF(RES_hh_tes!O3=0,"",RES_hh_tes!O3/RES_hh_fec!O3)</f>
        <v>0.67349091608142364</v>
      </c>
      <c r="P3" s="66">
        <f>IF(RES_hh_tes!P3=0,"",RES_hh_tes!P3/RES_hh_fec!P3)</f>
        <v>0.67884395363999728</v>
      </c>
      <c r="Q3" s="66">
        <f>IF(RES_hh_tes!Q3=0,"",RES_hh_tes!Q3/RES_hh_fec!Q3)</f>
        <v>0.68494084308857484</v>
      </c>
      <c r="R3" s="66">
        <f>IF(RES_hh_tes!R3=0,"",RES_hh_tes!R3/RES_hh_fec!R3)</f>
        <v>0.69009449691960822</v>
      </c>
      <c r="S3" s="66">
        <f>IF(RES_hh_tes!S3=0,"",RES_hh_tes!S3/RES_hh_fec!S3)</f>
        <v>0.6995043329963323</v>
      </c>
      <c r="T3" s="66">
        <f>IF(RES_hh_tes!T3=0,"",RES_hh_tes!T3/RES_hh_fec!T3)</f>
        <v>0.70600026133521576</v>
      </c>
      <c r="U3" s="66">
        <f>IF(RES_hh_tes!U3=0,"",RES_hh_tes!U3/RES_hh_fec!U3)</f>
        <v>0.71970336165853832</v>
      </c>
      <c r="V3" s="66">
        <f>IF(RES_hh_tes!V3=0,"",RES_hh_tes!V3/RES_hh_fec!V3)</f>
        <v>0.73142801839339111</v>
      </c>
      <c r="W3" s="66">
        <f>IF(RES_hh_tes!W3=0,"",RES_hh_tes!W3/RES_hh_fec!W3)</f>
        <v>0.74382006530158096</v>
      </c>
      <c r="X3" s="66">
        <f>IF(RES_hh_tes!X3=0,"",RES_hh_tes!X3/RES_hh_fec!X3)</f>
        <v>0.76296780914411089</v>
      </c>
      <c r="Y3" s="66">
        <f>IF(RES_hh_tes!Y3=0,"",RES_hh_tes!Y3/RES_hh_fec!Y3)</f>
        <v>0.77967158178808127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0.59173762930626161</v>
      </c>
      <c r="C4" s="70">
        <f>IF(RES_hh_tes!C4=0,"",RES_hh_tes!C4/RES_hh_fec!C4)</f>
        <v>0.59690576714024968</v>
      </c>
      <c r="D4" s="70">
        <f>IF(RES_hh_tes!D4=0,"",RES_hh_tes!D4/RES_hh_fec!D4)</f>
        <v>0.59696418491987402</v>
      </c>
      <c r="E4" s="70">
        <f>IF(RES_hh_tes!E4=0,"",RES_hh_tes!E4/RES_hh_fec!E4)</f>
        <v>0.60020340250296067</v>
      </c>
      <c r="F4" s="70">
        <f>IF(RES_hh_tes!F4=0,"",RES_hh_tes!F4/RES_hh_fec!F4)</f>
        <v>0.60377866307810013</v>
      </c>
      <c r="G4" s="70">
        <f>IF(RES_hh_tes!G4=0,"",RES_hh_tes!G4/RES_hh_fec!G4)</f>
        <v>0.60828380161977247</v>
      </c>
      <c r="H4" s="70">
        <f>IF(RES_hh_tes!H4=0,"",RES_hh_tes!H4/RES_hh_fec!H4)</f>
        <v>0.61204491306788855</v>
      </c>
      <c r="I4" s="70">
        <f>IF(RES_hh_tes!I4=0,"",RES_hh_tes!I4/RES_hh_fec!I4)</f>
        <v>0.6186990213258019</v>
      </c>
      <c r="J4" s="70">
        <f>IF(RES_hh_tes!J4=0,"",RES_hh_tes!J4/RES_hh_fec!J4)</f>
        <v>0.62577418166979526</v>
      </c>
      <c r="K4" s="70">
        <f>IF(RES_hh_tes!K4=0,"",RES_hh_tes!K4/RES_hh_fec!K4)</f>
        <v>0.63395776148095473</v>
      </c>
      <c r="L4" s="70">
        <f>IF(RES_hh_tes!L4=0,"",RES_hh_tes!L4/RES_hh_fec!L4)</f>
        <v>0.64279449315941795</v>
      </c>
      <c r="M4" s="70">
        <f>IF(RES_hh_tes!M4=0,"",RES_hh_tes!M4/RES_hh_fec!M4)</f>
        <v>0.65099015034494956</v>
      </c>
      <c r="N4" s="70">
        <f>IF(RES_hh_tes!N4=0,"",RES_hh_tes!N4/RES_hh_fec!N4)</f>
        <v>0.66191217803249303</v>
      </c>
      <c r="O4" s="70">
        <f>IF(RES_hh_tes!O4=0,"",RES_hh_tes!O4/RES_hh_fec!O4)</f>
        <v>0.67262631424755881</v>
      </c>
      <c r="P4" s="70">
        <f>IF(RES_hh_tes!P4=0,"",RES_hh_tes!P4/RES_hh_fec!P4)</f>
        <v>0.67817244790064068</v>
      </c>
      <c r="Q4" s="70">
        <f>IF(RES_hh_tes!Q4=0,"",RES_hh_tes!Q4/RES_hh_fec!Q4)</f>
        <v>0.68408648239411596</v>
      </c>
      <c r="R4" s="70">
        <f>IF(RES_hh_tes!R4=0,"",RES_hh_tes!R4/RES_hh_fec!R4)</f>
        <v>0.68963605871057387</v>
      </c>
      <c r="S4" s="70">
        <f>IF(RES_hh_tes!S4=0,"",RES_hh_tes!S4/RES_hh_fec!S4)</f>
        <v>0.69944292921277851</v>
      </c>
      <c r="T4" s="70">
        <f>IF(RES_hh_tes!T4=0,"",RES_hh_tes!T4/RES_hh_fec!T4)</f>
        <v>0.70558876539035875</v>
      </c>
      <c r="U4" s="70">
        <f>IF(RES_hh_tes!U4=0,"",RES_hh_tes!U4/RES_hh_fec!U4)</f>
        <v>0.71979156338784323</v>
      </c>
      <c r="V4" s="70">
        <f>IF(RES_hh_tes!V4=0,"",RES_hh_tes!V4/RES_hh_fec!V4)</f>
        <v>0.73224029245786681</v>
      </c>
      <c r="W4" s="70">
        <f>IF(RES_hh_tes!W4=0,"",RES_hh_tes!W4/RES_hh_fec!W4)</f>
        <v>0.74475367607189635</v>
      </c>
      <c r="X4" s="70">
        <f>IF(RES_hh_tes!X4=0,"",RES_hh_tes!X4/RES_hh_fec!X4)</f>
        <v>0.76577611440569604</v>
      </c>
      <c r="Y4" s="70">
        <f>IF(RES_hh_tes!Y4=0,"",RES_hh_tes!Y4/RES_hh_fec!Y4)</f>
        <v>0.78390262140491485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0.58987297687723561</v>
      </c>
      <c r="C5" s="78">
        <f>IF(RES_hh_tes!C5=0,"",RES_hh_tes!C5/RES_hh_fec!C5)</f>
        <v>0.5936310906379938</v>
      </c>
      <c r="D5" s="78">
        <f>IF(RES_hh_tes!D5=0,"",RES_hh_tes!D5/RES_hh_fec!D5)</f>
        <v>0.59857302786996625</v>
      </c>
      <c r="E5" s="78">
        <f>IF(RES_hh_tes!E5=0,"",RES_hh_tes!E5/RES_hh_fec!E5)</f>
        <v>0.60302644633044711</v>
      </c>
      <c r="F5" s="78">
        <f>IF(RES_hh_tes!F5=0,"",RES_hh_tes!F5/RES_hh_fec!F5)</f>
        <v>0.60785866557718249</v>
      </c>
      <c r="G5" s="78">
        <f>IF(RES_hh_tes!G5=0,"",RES_hh_tes!G5/RES_hh_fec!G5)</f>
        <v>0.61287512705402936</v>
      </c>
      <c r="H5" s="78">
        <f>IF(RES_hh_tes!H5=0,"",RES_hh_tes!H5/RES_hh_fec!H5)</f>
        <v>0.61751122249528811</v>
      </c>
      <c r="I5" s="78">
        <f>IF(RES_hh_tes!I5=0,"",RES_hh_tes!I5/RES_hh_fec!I5)</f>
        <v>0.62143218296890879</v>
      </c>
      <c r="J5" s="78">
        <f>IF(RES_hh_tes!J5=0,"",RES_hh_tes!J5/RES_hh_fec!J5)</f>
        <v>0.62631163882047691</v>
      </c>
      <c r="K5" s="78">
        <f>IF(RES_hh_tes!K5=0,"",RES_hh_tes!K5/RES_hh_fec!K5)</f>
        <v>0.63086565388206384</v>
      </c>
      <c r="L5" s="78">
        <f>IF(RES_hh_tes!L5=0,"",RES_hh_tes!L5/RES_hh_fec!L5)</f>
        <v>0.63609326840639602</v>
      </c>
      <c r="M5" s="78">
        <f>IF(RES_hh_tes!M5=0,"",RES_hh_tes!M5/RES_hh_fec!M5)</f>
        <v>0.64122579898202925</v>
      </c>
      <c r="N5" s="78">
        <f>IF(RES_hh_tes!N5=0,"",RES_hh_tes!N5/RES_hh_fec!N5)</f>
        <v>0.64790678929648637</v>
      </c>
      <c r="O5" s="78">
        <f>IF(RES_hh_tes!O5=0,"",RES_hh_tes!O5/RES_hh_fec!O5)</f>
        <v>0.65362653593278552</v>
      </c>
      <c r="P5" s="78">
        <f>IF(RES_hh_tes!P5=0,"",RES_hh_tes!P5/RES_hh_fec!P5)</f>
        <v>0.65600723964082919</v>
      </c>
      <c r="Q5" s="78">
        <f>IF(RES_hh_tes!Q5=0,"",RES_hh_tes!Q5/RES_hh_fec!Q5)</f>
        <v>0.65940452582406472</v>
      </c>
      <c r="R5" s="78">
        <f>IF(RES_hh_tes!R5=0,"",RES_hh_tes!R5/RES_hh_fec!R5)</f>
        <v>0.66342364245384577</v>
      </c>
      <c r="S5" s="78">
        <f>IF(RES_hh_tes!S5=0,"",RES_hh_tes!S5/RES_hh_fec!S5)</f>
        <v>0.66919116453550798</v>
      </c>
      <c r="T5" s="78">
        <f>IF(RES_hh_tes!T5=0,"",RES_hh_tes!T5/RES_hh_fec!T5)</f>
        <v>0.67255719981956918</v>
      </c>
      <c r="U5" s="78">
        <f>IF(RES_hh_tes!U5=0,"",RES_hh_tes!U5/RES_hh_fec!U5)</f>
        <v>0.68119991331360386</v>
      </c>
      <c r="V5" s="78">
        <f>IF(RES_hh_tes!V5=0,"",RES_hh_tes!V5/RES_hh_fec!V5)</f>
        <v>0.69124469029839808</v>
      </c>
      <c r="W5" s="78">
        <f>IF(RES_hh_tes!W5=0,"",RES_hh_tes!W5/RES_hh_fec!W5)</f>
        <v>0.6960137172128783</v>
      </c>
      <c r="X5" s="78">
        <f>IF(RES_hh_tes!X5=0,"",RES_hh_tes!X5/RES_hh_fec!X5)</f>
        <v>0.69987996613024628</v>
      </c>
      <c r="Y5" s="78">
        <f>IF(RES_hh_tes!Y5=0,"",RES_hh_tes!Y5/RES_hh_fec!Y5)</f>
        <v>0.71559303901927995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0.48321450056431792</v>
      </c>
      <c r="C6" s="78">
        <f>IF(RES_hh_tes!C6=0,"",RES_hh_tes!C6/RES_hh_fec!C6)</f>
        <v>0.48683350769874512</v>
      </c>
      <c r="D6" s="78">
        <f>IF(RES_hh_tes!D6=0,"",RES_hh_tes!D6/RES_hh_fec!D6)</f>
        <v>0.4891280403246685</v>
      </c>
      <c r="E6" s="78">
        <f>IF(RES_hh_tes!E6=0,"",RES_hh_tes!E6/RES_hh_fec!E6)</f>
        <v>0.49176212835506955</v>
      </c>
      <c r="F6" s="78">
        <f>IF(RES_hh_tes!F6=0,"",RES_hh_tes!F6/RES_hh_fec!F6)</f>
        <v>0.49457481956140814</v>
      </c>
      <c r="G6" s="78">
        <f>IF(RES_hh_tes!G6=0,"",RES_hh_tes!G6/RES_hh_fec!G6)</f>
        <v>0.49904860269431123</v>
      </c>
      <c r="H6" s="78">
        <f>IF(RES_hh_tes!H6=0,"",RES_hh_tes!H6/RES_hh_fec!H6)</f>
        <v>0.50530367369709916</v>
      </c>
      <c r="I6" s="78">
        <f>IF(RES_hh_tes!I6=0,"",RES_hh_tes!I6/RES_hh_fec!I6)</f>
        <v>0.51348059828399362</v>
      </c>
      <c r="J6" s="78">
        <f>IF(RES_hh_tes!J6=0,"",RES_hh_tes!J6/RES_hh_fec!J6)</f>
        <v>0.52211736822737997</v>
      </c>
      <c r="K6" s="78">
        <f>IF(RES_hh_tes!K6=0,"",RES_hh_tes!K6/RES_hh_fec!K6)</f>
        <v>0.53109271741617026</v>
      </c>
      <c r="L6" s="78">
        <f>IF(RES_hh_tes!L6=0,"",RES_hh_tes!L6/RES_hh_fec!L6)</f>
        <v>0.5408060340091565</v>
      </c>
      <c r="M6" s="78">
        <f>IF(RES_hh_tes!M6=0,"",RES_hh_tes!M6/RES_hh_fec!M6)</f>
        <v>0.55189906754133022</v>
      </c>
      <c r="N6" s="78">
        <f>IF(RES_hh_tes!N6=0,"",RES_hh_tes!N6/RES_hh_fec!N6)</f>
        <v>0.56678223154296514</v>
      </c>
      <c r="O6" s="78">
        <f>IF(RES_hh_tes!O6=0,"",RES_hh_tes!O6/RES_hh_fec!O6)</f>
        <v>0.58227780498442339</v>
      </c>
      <c r="P6" s="78">
        <f>IF(RES_hh_tes!P6=0,"",RES_hh_tes!P6/RES_hh_fec!P6)</f>
        <v>0.58512258212114854</v>
      </c>
      <c r="Q6" s="78">
        <f>IF(RES_hh_tes!Q6=0,"",RES_hh_tes!Q6/RES_hh_fec!Q6)</f>
        <v>0.59062125996462467</v>
      </c>
      <c r="R6" s="78">
        <f>IF(RES_hh_tes!R6=0,"",RES_hh_tes!R6/RES_hh_fec!R6)</f>
        <v>0.59797994349499195</v>
      </c>
      <c r="S6" s="78">
        <f>IF(RES_hh_tes!S6=0,"",RES_hh_tes!S6/RES_hh_fec!S6)</f>
        <v>0.60865179974519168</v>
      </c>
      <c r="T6" s="78">
        <f>IF(RES_hh_tes!T6=0,"",RES_hh_tes!T6/RES_hh_fec!T6)</f>
        <v>0.61790915360049581</v>
      </c>
      <c r="U6" s="78">
        <f>IF(RES_hh_tes!U6=0,"",RES_hh_tes!U6/RES_hh_fec!U6)</f>
        <v>0.63033903466804475</v>
      </c>
      <c r="V6" s="78">
        <f>IF(RES_hh_tes!V6=0,"",RES_hh_tes!V6/RES_hh_fec!V6)</f>
        <v>0.64351315664751019</v>
      </c>
      <c r="W6" s="78">
        <f>IF(RES_hh_tes!W6=0,"",RES_hh_tes!W6/RES_hh_fec!W6)</f>
        <v>0.66339278508485289</v>
      </c>
      <c r="X6" s="78">
        <f>IF(RES_hh_tes!X6=0,"",RES_hh_tes!X6/RES_hh_fec!X6)</f>
        <v>0.68592767030312884</v>
      </c>
      <c r="Y6" s="78">
        <f>IF(RES_hh_tes!Y6=0,"",RES_hh_tes!Y6/RES_hh_fec!Y6)</f>
        <v>0.70189891649967373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0.43508779230822725</v>
      </c>
      <c r="C7" s="78">
        <f>IF(RES_hh_tes!C7=0,"",RES_hh_tes!C7/RES_hh_fec!C7)</f>
        <v>0.43911744882026615</v>
      </c>
      <c r="D7" s="78">
        <f>IF(RES_hh_tes!D7=0,"",RES_hh_tes!D7/RES_hh_fec!D7)</f>
        <v>0.44440005455608211</v>
      </c>
      <c r="E7" s="78">
        <f>IF(RES_hh_tes!E7=0,"",RES_hh_tes!E7/RES_hh_fec!E7)</f>
        <v>0.44920993433610662</v>
      </c>
      <c r="F7" s="78">
        <f>IF(RES_hh_tes!F7=0,"",RES_hh_tes!F7/RES_hh_fec!F7)</f>
        <v>0.45315518060780058</v>
      </c>
      <c r="G7" s="78">
        <f>IF(RES_hh_tes!G7=0,"",RES_hh_tes!G7/RES_hh_fec!G7)</f>
        <v>0.45462335225683242</v>
      </c>
      <c r="H7" s="78">
        <f>IF(RES_hh_tes!H7=0,"",RES_hh_tes!H7/RES_hh_fec!H7)</f>
        <v>0.45622980907760613</v>
      </c>
      <c r="I7" s="78">
        <f>IF(RES_hh_tes!I7=0,"",RES_hh_tes!I7/RES_hh_fec!I7)</f>
        <v>0.45784395068129519</v>
      </c>
      <c r="J7" s="78">
        <f>IF(RES_hh_tes!J7=0,"",RES_hh_tes!J7/RES_hh_fec!J7)</f>
        <v>0.4589952843300657</v>
      </c>
      <c r="K7" s="78">
        <f>IF(RES_hh_tes!K7=0,"",RES_hh_tes!K7/RES_hh_fec!K7)</f>
        <v>0.45921120386653402</v>
      </c>
      <c r="L7" s="78">
        <f>IF(RES_hh_tes!L7=0,"",RES_hh_tes!L7/RES_hh_fec!L7)</f>
        <v>0.45921215596092263</v>
      </c>
      <c r="M7" s="78">
        <f>IF(RES_hh_tes!M7=0,"",RES_hh_tes!M7/RES_hh_fec!M7)</f>
        <v>0.45937079247785023</v>
      </c>
      <c r="N7" s="78">
        <f>IF(RES_hh_tes!N7=0,"",RES_hh_tes!N7/RES_hh_fec!N7)</f>
        <v>0.47652999466893303</v>
      </c>
      <c r="O7" s="78">
        <f>IF(RES_hh_tes!O7=0,"",RES_hh_tes!O7/RES_hh_fec!O7)</f>
        <v>0.53139021877863513</v>
      </c>
      <c r="P7" s="78">
        <f>IF(RES_hh_tes!P7=0,"",RES_hh_tes!P7/RES_hh_fec!P7)</f>
        <v>0.53137624803782835</v>
      </c>
      <c r="Q7" s="78">
        <f>IF(RES_hh_tes!Q7=0,"",RES_hh_tes!Q7/RES_hh_fec!Q7)</f>
        <v>0.53137725905922051</v>
      </c>
      <c r="R7" s="78">
        <f>IF(RES_hh_tes!R7=0,"",RES_hh_tes!R7/RES_hh_fec!R7)</f>
        <v>0.53438416598735994</v>
      </c>
      <c r="S7" s="78">
        <f>IF(RES_hh_tes!S7=0,"",RES_hh_tes!S7/RES_hh_fec!S7)</f>
        <v>0.55998431971968754</v>
      </c>
      <c r="T7" s="78">
        <f>IF(RES_hh_tes!T7=0,"",RES_hh_tes!T7/RES_hh_fec!T7)</f>
        <v>0.59277250988956576</v>
      </c>
      <c r="U7" s="78">
        <f>IF(RES_hh_tes!U7=0,"",RES_hh_tes!U7/RES_hh_fec!U7)</f>
        <v>0.62350468702125461</v>
      </c>
      <c r="V7" s="78">
        <f>IF(RES_hh_tes!V7=0,"",RES_hh_tes!V7/RES_hh_fec!V7)</f>
        <v>0.64418540338545771</v>
      </c>
      <c r="W7" s="78">
        <f>IF(RES_hh_tes!W7=0,"",RES_hh_tes!W7/RES_hh_fec!W7)</f>
        <v>0.64524039225177965</v>
      </c>
      <c r="X7" s="78">
        <f>IF(RES_hh_tes!X7=0,"",RES_hh_tes!X7/RES_hh_fec!X7)</f>
        <v>0.65383666030742293</v>
      </c>
      <c r="Y7" s="78">
        <f>IF(RES_hh_tes!Y7=0,"",RES_hh_tes!Y7/RES_hh_fec!Y7)</f>
        <v>0.65609793876798239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0.47978705098774521</v>
      </c>
      <c r="C8" s="78">
        <f>IF(RES_hh_tes!C8=0,"",RES_hh_tes!C8/RES_hh_fec!C8)</f>
        <v>0.48216245692149645</v>
      </c>
      <c r="D8" s="78">
        <f>IF(RES_hh_tes!D8=0,"",RES_hh_tes!D8/RES_hh_fec!D8)</f>
        <v>0.48539764066174479</v>
      </c>
      <c r="E8" s="78">
        <f>IF(RES_hh_tes!E8=0,"",RES_hh_tes!E8/RES_hh_fec!E8)</f>
        <v>0.48977546519447296</v>
      </c>
      <c r="F8" s="78">
        <f>IF(RES_hh_tes!F8=0,"",RES_hh_tes!F8/RES_hh_fec!F8)</f>
        <v>0.49494662745209916</v>
      </c>
      <c r="G8" s="78">
        <f>IF(RES_hh_tes!G8=0,"",RES_hh_tes!G8/RES_hh_fec!G8)</f>
        <v>0.50101735512470746</v>
      </c>
      <c r="H8" s="78">
        <f>IF(RES_hh_tes!H8=0,"",RES_hh_tes!H8/RES_hh_fec!H8)</f>
        <v>0.50689790403795931</v>
      </c>
      <c r="I8" s="78">
        <f>IF(RES_hh_tes!I8=0,"",RES_hh_tes!I8/RES_hh_fec!I8)</f>
        <v>0.5134881771190597</v>
      </c>
      <c r="J8" s="78">
        <f>IF(RES_hh_tes!J8=0,"",RES_hh_tes!J8/RES_hh_fec!J8)</f>
        <v>0.52034074573790801</v>
      </c>
      <c r="K8" s="78">
        <f>IF(RES_hh_tes!K8=0,"",RES_hh_tes!K8/RES_hh_fec!K8)</f>
        <v>0.52843658326582366</v>
      </c>
      <c r="L8" s="78">
        <f>IF(RES_hh_tes!L8=0,"",RES_hh_tes!L8/RES_hh_fec!L8)</f>
        <v>0.53766025321705413</v>
      </c>
      <c r="M8" s="78">
        <f>IF(RES_hh_tes!M8=0,"",RES_hh_tes!M8/RES_hh_fec!M8)</f>
        <v>0.54931763038171255</v>
      </c>
      <c r="N8" s="78">
        <f>IF(RES_hh_tes!N8=0,"",RES_hh_tes!N8/RES_hh_fec!N8)</f>
        <v>0.56419657372617926</v>
      </c>
      <c r="O8" s="78">
        <f>IF(RES_hh_tes!O8=0,"",RES_hh_tes!O8/RES_hh_fec!O8)</f>
        <v>0.5808960017878414</v>
      </c>
      <c r="P8" s="78">
        <f>IF(RES_hh_tes!P8=0,"",RES_hh_tes!P8/RES_hh_fec!P8)</f>
        <v>0.58763389094608232</v>
      </c>
      <c r="Q8" s="78">
        <f>IF(RES_hh_tes!Q8=0,"",RES_hh_tes!Q8/RES_hh_fec!Q8)</f>
        <v>0.59784487043953094</v>
      </c>
      <c r="R8" s="78">
        <f>IF(RES_hh_tes!R8=0,"",RES_hh_tes!R8/RES_hh_fec!R8)</f>
        <v>0.61015839245242653</v>
      </c>
      <c r="S8" s="78">
        <f>IF(RES_hh_tes!S8=0,"",RES_hh_tes!S8/RES_hh_fec!S8)</f>
        <v>0.62533003988738411</v>
      </c>
      <c r="T8" s="78">
        <f>IF(RES_hh_tes!T8=0,"",RES_hh_tes!T8/RES_hh_fec!T8)</f>
        <v>0.64156790963712951</v>
      </c>
      <c r="U8" s="78">
        <f>IF(RES_hh_tes!U8=0,"",RES_hh_tes!U8/RES_hh_fec!U8)</f>
        <v>0.66059983895699015</v>
      </c>
      <c r="V8" s="78">
        <f>IF(RES_hh_tes!V8=0,"",RES_hh_tes!V8/RES_hh_fec!V8)</f>
        <v>0.68348645424140553</v>
      </c>
      <c r="W8" s="78">
        <f>IF(RES_hh_tes!W8=0,"",RES_hh_tes!W8/RES_hh_fec!W8)</f>
        <v>0.70458102437344083</v>
      </c>
      <c r="X8" s="78">
        <f>IF(RES_hh_tes!X8=0,"",RES_hh_tes!X8/RES_hh_fec!X8)</f>
        <v>0.72529597314578831</v>
      </c>
      <c r="Y8" s="78">
        <f>IF(RES_hh_tes!Y8=0,"",RES_hh_tes!Y8/RES_hh_fec!Y8)</f>
        <v>0.74092060417357275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0.43478511474183607</v>
      </c>
      <c r="C9" s="78">
        <f>IF(RES_hh_tes!C9=0,"",RES_hh_tes!C9/RES_hh_fec!C9)</f>
        <v>0.44332353256734125</v>
      </c>
      <c r="D9" s="78">
        <f>IF(RES_hh_tes!D9=0,"",RES_hh_tes!D9/RES_hh_fec!D9)</f>
        <v>0.45405926791498363</v>
      </c>
      <c r="E9" s="78">
        <f>IF(RES_hh_tes!E9=0,"",RES_hh_tes!E9/RES_hh_fec!E9)</f>
        <v>0.46454789842650607</v>
      </c>
      <c r="F9" s="78">
        <f>IF(RES_hh_tes!F9=0,"",RES_hh_tes!F9/RES_hh_fec!F9)</f>
        <v>0.47475533491213229</v>
      </c>
      <c r="G9" s="78">
        <f>IF(RES_hh_tes!G9=0,"",RES_hh_tes!G9/RES_hh_fec!G9)</f>
        <v>0.48442727936384772</v>
      </c>
      <c r="H9" s="78">
        <f>IF(RES_hh_tes!H9=0,"",RES_hh_tes!H9/RES_hh_fec!H9)</f>
        <v>0.49625853603537101</v>
      </c>
      <c r="I9" s="78">
        <f>IF(RES_hh_tes!I9=0,"",RES_hh_tes!I9/RES_hh_fec!I9)</f>
        <v>0.51050287001828254</v>
      </c>
      <c r="J9" s="78">
        <f>IF(RES_hh_tes!J9=0,"",RES_hh_tes!J9/RES_hh_fec!J9)</f>
        <v>0.52563174125608214</v>
      </c>
      <c r="K9" s="78">
        <f>IF(RES_hh_tes!K9=0,"",RES_hh_tes!K9/RES_hh_fec!K9)</f>
        <v>0.54291824815246503</v>
      </c>
      <c r="L9" s="78">
        <f>IF(RES_hh_tes!L9=0,"",RES_hh_tes!L9/RES_hh_fec!L9)</f>
        <v>0.56248537777538121</v>
      </c>
      <c r="M9" s="78">
        <f>IF(RES_hh_tes!M9=0,"",RES_hh_tes!M9/RES_hh_fec!M9)</f>
        <v>0.58538203650282961</v>
      </c>
      <c r="N9" s="78">
        <f>IF(RES_hh_tes!N9=0,"",RES_hh_tes!N9/RES_hh_fec!N9)</f>
        <v>0.60731827909406011</v>
      </c>
      <c r="O9" s="78">
        <f>IF(RES_hh_tes!O9=0,"",RES_hh_tes!O9/RES_hh_fec!O9)</f>
        <v>0.62672372397012899</v>
      </c>
      <c r="P9" s="78">
        <f>IF(RES_hh_tes!P9=0,"",RES_hh_tes!P9/RES_hh_fec!P9)</f>
        <v>0.63075830946445222</v>
      </c>
      <c r="Q9" s="78">
        <f>IF(RES_hh_tes!Q9=0,"",RES_hh_tes!Q9/RES_hh_fec!Q9)</f>
        <v>0.63616148108999193</v>
      </c>
      <c r="R9" s="78">
        <f>IF(RES_hh_tes!R9=0,"",RES_hh_tes!R9/RES_hh_fec!R9)</f>
        <v>0.64689881069457289</v>
      </c>
      <c r="S9" s="78">
        <f>IF(RES_hh_tes!S9=0,"",RES_hh_tes!S9/RES_hh_fec!S9)</f>
        <v>0.66284382492902683</v>
      </c>
      <c r="T9" s="78">
        <f>IF(RES_hh_tes!T9=0,"",RES_hh_tes!T9/RES_hh_fec!T9)</f>
        <v>0.68151622867163086</v>
      </c>
      <c r="U9" s="78">
        <f>IF(RES_hh_tes!U9=0,"",RES_hh_tes!U9/RES_hh_fec!U9)</f>
        <v>0.69018668285511109</v>
      </c>
      <c r="V9" s="78">
        <f>IF(RES_hh_tes!V9=0,"",RES_hh_tes!V9/RES_hh_fec!V9)</f>
        <v>0.69621425378075674</v>
      </c>
      <c r="W9" s="78">
        <f>IF(RES_hh_tes!W9=0,"",RES_hh_tes!W9/RES_hh_fec!W9)</f>
        <v>0.70060653765057834</v>
      </c>
      <c r="X9" s="78">
        <f>IF(RES_hh_tes!X9=0,"",RES_hh_tes!X9/RES_hh_fec!X9)</f>
        <v>0.7069459015458236</v>
      </c>
      <c r="Y9" s="78">
        <f>IF(RES_hh_tes!Y9=0,"",RES_hh_tes!Y9/RES_hh_fec!Y9)</f>
        <v>0.71421705892907883</v>
      </c>
      <c r="DA9" s="89" t="s">
        <v>425</v>
      </c>
    </row>
    <row r="10" spans="1:105" ht="12" customHeight="1" x14ac:dyDescent="0.25">
      <c r="A10" s="28" t="s">
        <v>197</v>
      </c>
      <c r="B10" s="78">
        <f>IF(RES_hh_tes!B10=0,"",RES_hh_tes!B10/RES_hh_fec!B10)</f>
        <v>0.70367604511738147</v>
      </c>
      <c r="C10" s="78">
        <f>IF(RES_hh_tes!C10=0,"",RES_hh_tes!C10/RES_hh_fec!C10)</f>
        <v>0.71617049216176987</v>
      </c>
      <c r="D10" s="78">
        <f>IF(RES_hh_tes!D10=0,"",RES_hh_tes!D10/RES_hh_fec!D10)</f>
        <v>0.73234352544984671</v>
      </c>
      <c r="E10" s="78">
        <f>IF(RES_hh_tes!E10=0,"",RES_hh_tes!E10/RES_hh_fec!E10)</f>
        <v>0.74126340602753915</v>
      </c>
      <c r="F10" s="78">
        <f>IF(RES_hh_tes!F10=0,"",RES_hh_tes!F10/RES_hh_fec!F10)</f>
        <v>0.74821845582616697</v>
      </c>
      <c r="G10" s="78">
        <f>IF(RES_hh_tes!G10=0,"",RES_hh_tes!G10/RES_hh_fec!G10)</f>
        <v>0.75452774231045061</v>
      </c>
      <c r="H10" s="78">
        <f>IF(RES_hh_tes!H10=0,"",RES_hh_tes!H10/RES_hh_fec!H10)</f>
        <v>0.75850728160548508</v>
      </c>
      <c r="I10" s="78">
        <f>IF(RES_hh_tes!I10=0,"",RES_hh_tes!I10/RES_hh_fec!I10)</f>
        <v>0.76111922314176894</v>
      </c>
      <c r="J10" s="78">
        <f>IF(RES_hh_tes!J10=0,"",RES_hh_tes!J10/RES_hh_fec!J10)</f>
        <v>0.76407113229183532</v>
      </c>
      <c r="K10" s="78">
        <f>IF(RES_hh_tes!K10=0,"",RES_hh_tes!K10/RES_hh_fec!K10)</f>
        <v>0.76742049373049193</v>
      </c>
      <c r="L10" s="78">
        <f>IF(RES_hh_tes!L10=0,"",RES_hh_tes!L10/RES_hh_fec!L10)</f>
        <v>0.77021802170824638</v>
      </c>
      <c r="M10" s="78">
        <f>IF(RES_hh_tes!M10=0,"",RES_hh_tes!M10/RES_hh_fec!M10)</f>
        <v>0.77546143362755959</v>
      </c>
      <c r="N10" s="78">
        <f>IF(RES_hh_tes!N10=0,"",RES_hh_tes!N10/RES_hh_fec!N10)</f>
        <v>0.78286337864629052</v>
      </c>
      <c r="O10" s="78">
        <f>IF(RES_hh_tes!O10=0,"",RES_hh_tes!O10/RES_hh_fec!O10)</f>
        <v>0.79118698545920441</v>
      </c>
      <c r="P10" s="78">
        <f>IF(RES_hh_tes!P10=0,"",RES_hh_tes!P10/RES_hh_fec!P10)</f>
        <v>0.7976407526581234</v>
      </c>
      <c r="Q10" s="78">
        <f>IF(RES_hh_tes!Q10=0,"",RES_hh_tes!Q10/RES_hh_fec!Q10)</f>
        <v>0.80360925897583335</v>
      </c>
      <c r="R10" s="78">
        <f>IF(RES_hh_tes!R10=0,"",RES_hh_tes!R10/RES_hh_fec!R10)</f>
        <v>0.80860764894993808</v>
      </c>
      <c r="S10" s="78">
        <f>IF(RES_hh_tes!S10=0,"",RES_hh_tes!S10/RES_hh_fec!S10)</f>
        <v>0.81428772284823092</v>
      </c>
      <c r="T10" s="78">
        <f>IF(RES_hh_tes!T10=0,"",RES_hh_tes!T10/RES_hh_fec!T10)</f>
        <v>0.82050373744210436</v>
      </c>
      <c r="U10" s="78">
        <f>IF(RES_hh_tes!U10=0,"",RES_hh_tes!U10/RES_hh_fec!U10)</f>
        <v>0.82619952212235692</v>
      </c>
      <c r="V10" s="78">
        <f>IF(RES_hh_tes!V10=0,"",RES_hh_tes!V10/RES_hh_fec!V10)</f>
        <v>0.83175570075314609</v>
      </c>
      <c r="W10" s="78">
        <f>IF(RES_hh_tes!W10=0,"",RES_hh_tes!W10/RES_hh_fec!W10)</f>
        <v>0.83675977081119823</v>
      </c>
      <c r="X10" s="78">
        <f>IF(RES_hh_tes!X10=0,"",RES_hh_tes!X10/RES_hh_fec!X10)</f>
        <v>0.84119073586028614</v>
      </c>
      <c r="Y10" s="78">
        <f>IF(RES_hh_tes!Y10=0,"",RES_hh_tes!Y10/RES_hh_fec!Y10)</f>
        <v>0.84453642306536003</v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0.74071162643934885</v>
      </c>
      <c r="C11" s="78">
        <f>IF(RES_hh_tes!C11=0,"",RES_hh_tes!C11/RES_hh_fec!C11)</f>
        <v>0.74235474767523479</v>
      </c>
      <c r="D11" s="78">
        <f>IF(RES_hh_tes!D11=0,"",RES_hh_tes!D11/RES_hh_fec!D11)</f>
        <v>0.74330083955070325</v>
      </c>
      <c r="E11" s="78">
        <f>IF(RES_hh_tes!E11=0,"",RES_hh_tes!E11/RES_hh_fec!E11)</f>
        <v>0.74463214551287316</v>
      </c>
      <c r="F11" s="78">
        <f>IF(RES_hh_tes!F11=0,"",RES_hh_tes!F11/RES_hh_fec!F11)</f>
        <v>0.74597023895024295</v>
      </c>
      <c r="G11" s="78">
        <f>IF(RES_hh_tes!G11=0,"",RES_hh_tes!G11/RES_hh_fec!G11)</f>
        <v>0.74754824849046142</v>
      </c>
      <c r="H11" s="78">
        <f>IF(RES_hh_tes!H11=0,"",RES_hh_tes!H11/RES_hh_fec!H11)</f>
        <v>0.74936679251456439</v>
      </c>
      <c r="I11" s="78">
        <f>IF(RES_hh_tes!I11=0,"",RES_hh_tes!I11/RES_hh_fec!I11)</f>
        <v>0.75200970061261196</v>
      </c>
      <c r="J11" s="78">
        <f>IF(RES_hh_tes!J11=0,"",RES_hh_tes!J11/RES_hh_fec!J11)</f>
        <v>0.75483435355030681</v>
      </c>
      <c r="K11" s="78">
        <f>IF(RES_hh_tes!K11=0,"",RES_hh_tes!K11/RES_hh_fec!K11)</f>
        <v>0.75816149991503257</v>
      </c>
      <c r="L11" s="78">
        <f>IF(RES_hh_tes!L11=0,"",RES_hh_tes!L11/RES_hh_fec!L11)</f>
        <v>0.76180336608744881</v>
      </c>
      <c r="M11" s="78">
        <f>IF(RES_hh_tes!M11=0,"",RES_hh_tes!M11/RES_hh_fec!M11)</f>
        <v>0.76600555639317991</v>
      </c>
      <c r="N11" s="78">
        <f>IF(RES_hh_tes!N11=0,"",RES_hh_tes!N11/RES_hh_fec!N11)</f>
        <v>0.77085331824513947</v>
      </c>
      <c r="O11" s="78">
        <f>IF(RES_hh_tes!O11=0,"",RES_hh_tes!O11/RES_hh_fec!O11)</f>
        <v>0.7754971656035643</v>
      </c>
      <c r="P11" s="78">
        <f>IF(RES_hh_tes!P11=0,"",RES_hh_tes!P11/RES_hh_fec!P11)</f>
        <v>0.77617517247870915</v>
      </c>
      <c r="Q11" s="78">
        <f>IF(RES_hh_tes!Q11=0,"",RES_hh_tes!Q11/RES_hh_fec!Q11)</f>
        <v>0.77712620087254225</v>
      </c>
      <c r="R11" s="78">
        <f>IF(RES_hh_tes!R11=0,"",RES_hh_tes!R11/RES_hh_fec!R11)</f>
        <v>0.77805075652186229</v>
      </c>
      <c r="S11" s="78">
        <f>IF(RES_hh_tes!S11=0,"",RES_hh_tes!S11/RES_hh_fec!S11)</f>
        <v>0.77949364489714457</v>
      </c>
      <c r="T11" s="78">
        <f>IF(RES_hh_tes!T11=0,"",RES_hh_tes!T11/RES_hh_fec!T11)</f>
        <v>0.7802909997322125</v>
      </c>
      <c r="U11" s="78">
        <f>IF(RES_hh_tes!U11=0,"",RES_hh_tes!U11/RES_hh_fec!U11)</f>
        <v>0.78260844965519438</v>
      </c>
      <c r="V11" s="78">
        <f>IF(RES_hh_tes!V11=0,"",RES_hh_tes!V11/RES_hh_fec!V11)</f>
        <v>0.78537137642231358</v>
      </c>
      <c r="W11" s="78">
        <f>IF(RES_hh_tes!W11=0,"",RES_hh_tes!W11/RES_hh_fec!W11)</f>
        <v>0.78874660232626981</v>
      </c>
      <c r="X11" s="78">
        <f>IF(RES_hh_tes!X11=0,"",RES_hh_tes!X11/RES_hh_fec!X11)</f>
        <v>0.79232907786701046</v>
      </c>
      <c r="Y11" s="78">
        <f>IF(RES_hh_tes!Y11=0,"",RES_hh_tes!Y11/RES_hh_fec!Y11)</f>
        <v>0.79642232129069757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1.4403398915449543</v>
      </c>
      <c r="C12" s="78">
        <f>IF(RES_hh_tes!C12=0,"",RES_hh_tes!C12/RES_hh_fec!C12)</f>
        <v>1.4580348952227442</v>
      </c>
      <c r="D12" s="78">
        <f>IF(RES_hh_tes!D12=0,"",RES_hh_tes!D12/RES_hh_fec!D12)</f>
        <v>1.5450185276269179</v>
      </c>
      <c r="E12" s="78">
        <f>IF(RES_hh_tes!E12=0,"",RES_hh_tes!E12/RES_hh_fec!E12)</f>
        <v>1.6210721727017303</v>
      </c>
      <c r="F12" s="78">
        <f>IF(RES_hh_tes!F12=0,"",RES_hh_tes!F12/RES_hh_fec!F12)</f>
        <v>1.6977876733780355</v>
      </c>
      <c r="G12" s="78">
        <f>IF(RES_hh_tes!G12=0,"",RES_hh_tes!G12/RES_hh_fec!G12)</f>
        <v>1.7706469879823037</v>
      </c>
      <c r="H12" s="78">
        <f>IF(RES_hh_tes!H12=0,"",RES_hh_tes!H12/RES_hh_fec!H12)</f>
        <v>1.8453913894969256</v>
      </c>
      <c r="I12" s="78">
        <f>IF(RES_hh_tes!I12=0,"",RES_hh_tes!I12/RES_hh_fec!I12)</f>
        <v>1.9122463318466536</v>
      </c>
      <c r="J12" s="78">
        <f>IF(RES_hh_tes!J12=0,"",RES_hh_tes!J12/RES_hh_fec!J12)</f>
        <v>1.9802975829104787</v>
      </c>
      <c r="K12" s="78">
        <f>IF(RES_hh_tes!K12=0,"",RES_hh_tes!K12/RES_hh_fec!K12)</f>
        <v>2.0426650011698353</v>
      </c>
      <c r="L12" s="78">
        <f>IF(RES_hh_tes!L12=0,"",RES_hh_tes!L12/RES_hh_fec!L12)</f>
        <v>2.1018507908096038</v>
      </c>
      <c r="M12" s="78">
        <f>IF(RES_hh_tes!M12=0,"",RES_hh_tes!M12/RES_hh_fec!M12)</f>
        <v>2.1741945591102594</v>
      </c>
      <c r="N12" s="78">
        <f>IF(RES_hh_tes!N12=0,"",RES_hh_tes!N12/RES_hh_fec!N12)</f>
        <v>2.2542059599369129</v>
      </c>
      <c r="O12" s="78">
        <f>IF(RES_hh_tes!O12=0,"",RES_hh_tes!O12/RES_hh_fec!O12)</f>
        <v>2.3588652862088701</v>
      </c>
      <c r="P12" s="78">
        <f>IF(RES_hh_tes!P12=0,"",RES_hh_tes!P12/RES_hh_fec!P12)</f>
        <v>2.4667748190928229</v>
      </c>
      <c r="Q12" s="78">
        <f>IF(RES_hh_tes!Q12=0,"",RES_hh_tes!Q12/RES_hh_fec!Q12)</f>
        <v>2.5707411776093081</v>
      </c>
      <c r="R12" s="78">
        <f>IF(RES_hh_tes!R12=0,"",RES_hh_tes!R12/RES_hh_fec!R12)</f>
        <v>2.6482692349831476</v>
      </c>
      <c r="S12" s="78">
        <f>IF(RES_hh_tes!S12=0,"",RES_hh_tes!S12/RES_hh_fec!S12)</f>
        <v>2.725034354569781</v>
      </c>
      <c r="T12" s="78">
        <f>IF(RES_hh_tes!T12=0,"",RES_hh_tes!T12/RES_hh_fec!T12)</f>
        <v>2.7965762791780047</v>
      </c>
      <c r="U12" s="78">
        <f>IF(RES_hh_tes!U12=0,"",RES_hh_tes!U12/RES_hh_fec!U12)</f>
        <v>2.8792183417494557</v>
      </c>
      <c r="V12" s="78">
        <f>IF(RES_hh_tes!V12=0,"",RES_hh_tes!V12/RES_hh_fec!V12)</f>
        <v>2.9609376708164539</v>
      </c>
      <c r="W12" s="78">
        <f>IF(RES_hh_tes!W12=0,"",RES_hh_tes!W12/RES_hh_fec!W12)</f>
        <v>3.0415948552173186</v>
      </c>
      <c r="X12" s="78">
        <f>IF(RES_hh_tes!X12=0,"",RES_hh_tes!X12/RES_hh_fec!X12)</f>
        <v>3.124703651673479</v>
      </c>
      <c r="Y12" s="78">
        <f>IF(RES_hh_tes!Y12=0,"",RES_hh_tes!Y12/RES_hh_fec!Y12)</f>
        <v>3.1862666722702295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0.66071675383884132</v>
      </c>
      <c r="C13" s="79">
        <f>IF(RES_hh_tes!C13=0,"",RES_hh_tes!C13/RES_hh_fec!C13)</f>
        <v>0.6684716919201813</v>
      </c>
      <c r="D13" s="79">
        <f>IF(RES_hh_tes!D13=0,"",RES_hh_tes!D13/RES_hh_fec!D13)</f>
        <v>0.67907608658815288</v>
      </c>
      <c r="E13" s="79">
        <f>IF(RES_hh_tes!E13=0,"",RES_hh_tes!E13/RES_hh_fec!E13)</f>
        <v>0.68742151087102865</v>
      </c>
      <c r="F13" s="79">
        <f>IF(RES_hh_tes!F13=0,"",RES_hh_tes!F13/RES_hh_fec!F13)</f>
        <v>0.69379593888658564</v>
      </c>
      <c r="G13" s="79">
        <f>IF(RES_hh_tes!G13=0,"",RES_hh_tes!G13/RES_hh_fec!G13)</f>
        <v>0.69930773864039497</v>
      </c>
      <c r="H13" s="79">
        <f>IF(RES_hh_tes!H13=0,"",RES_hh_tes!H13/RES_hh_fec!H13)</f>
        <v>0.70462327046201567</v>
      </c>
      <c r="I13" s="79">
        <f>IF(RES_hh_tes!I13=0,"",RES_hh_tes!I13/RES_hh_fec!I13)</f>
        <v>0.70975271650585048</v>
      </c>
      <c r="J13" s="79">
        <f>IF(RES_hh_tes!J13=0,"",RES_hh_tes!J13/RES_hh_fec!J13)</f>
        <v>0.71383295692882254</v>
      </c>
      <c r="K13" s="79">
        <f>IF(RES_hh_tes!K13=0,"",RES_hh_tes!K13/RES_hh_fec!K13)</f>
        <v>0.71714153422361904</v>
      </c>
      <c r="L13" s="79">
        <f>IF(RES_hh_tes!L13=0,"",RES_hh_tes!L13/RES_hh_fec!L13)</f>
        <v>0.71958942757722411</v>
      </c>
      <c r="M13" s="79">
        <f>IF(RES_hh_tes!M13=0,"",RES_hh_tes!M13/RES_hh_fec!M13)</f>
        <v>0.72163382432581336</v>
      </c>
      <c r="N13" s="79">
        <f>IF(RES_hh_tes!N13=0,"",RES_hh_tes!N13/RES_hh_fec!N13)</f>
        <v>0.72351924944887358</v>
      </c>
      <c r="O13" s="79">
        <f>IF(RES_hh_tes!O13=0,"",RES_hh_tes!O13/RES_hh_fec!O13)</f>
        <v>0.72543461357280525</v>
      </c>
      <c r="P13" s="79">
        <f>IF(RES_hh_tes!P13=0,"",RES_hh_tes!P13/RES_hh_fec!P13)</f>
        <v>0.72647820060209567</v>
      </c>
      <c r="Q13" s="79">
        <f>IF(RES_hh_tes!Q13=0,"",RES_hh_tes!Q13/RES_hh_fec!Q13)</f>
        <v>0.72805483342458233</v>
      </c>
      <c r="R13" s="79">
        <f>IF(RES_hh_tes!R13=0,"",RES_hh_tes!R13/RES_hh_fec!R13)</f>
        <v>0.72974518497763941</v>
      </c>
      <c r="S13" s="79">
        <f>IF(RES_hh_tes!S13=0,"",RES_hh_tes!S13/RES_hh_fec!S13)</f>
        <v>0.7335727429277612</v>
      </c>
      <c r="T13" s="79">
        <f>IF(RES_hh_tes!T13=0,"",RES_hh_tes!T13/RES_hh_fec!T13)</f>
        <v>0.73792026185115911</v>
      </c>
      <c r="U13" s="79">
        <f>IF(RES_hh_tes!U13=0,"",RES_hh_tes!U13/RES_hh_fec!U13)</f>
        <v>0.74884916126752588</v>
      </c>
      <c r="V13" s="79">
        <f>IF(RES_hh_tes!V13=0,"",RES_hh_tes!V13/RES_hh_fec!V13)</f>
        <v>0.75923947256775137</v>
      </c>
      <c r="W13" s="79">
        <f>IF(RES_hh_tes!W13=0,"",RES_hh_tes!W13/RES_hh_fec!W13)</f>
        <v>0.76776047084025922</v>
      </c>
      <c r="X13" s="79">
        <f>IF(RES_hh_tes!X13=0,"",RES_hh_tes!X13/RES_hh_fec!X13)</f>
        <v>0.77432226907480228</v>
      </c>
      <c r="Y13" s="79">
        <f>IF(RES_hh_tes!Y13=0,"",RES_hh_tes!Y13/RES_hh_fec!Y13)</f>
        <v>0.77927081457520753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1.7847225827527804</v>
      </c>
      <c r="C15" s="70">
        <f>IF(RES_hh_tes!C15=0,"",RES_hh_tes!C15/RES_hh_fec!C15)</f>
        <v>1.852327240037821</v>
      </c>
      <c r="D15" s="70">
        <f>IF(RES_hh_tes!D15=0,"",RES_hh_tes!D15/RES_hh_fec!D15)</f>
        <v>1.9381009079342566</v>
      </c>
      <c r="E15" s="70">
        <f>IF(RES_hh_tes!E15=0,"",RES_hh_tes!E15/RES_hh_fec!E15)</f>
        <v>2.0612648693345221</v>
      </c>
      <c r="F15" s="70">
        <f>IF(RES_hh_tes!F15=0,"",RES_hh_tes!F15/RES_hh_fec!F15)</f>
        <v>2.2206813193960158</v>
      </c>
      <c r="G15" s="70">
        <f>IF(RES_hh_tes!G15=0,"",RES_hh_tes!G15/RES_hh_fec!G15)</f>
        <v>2.3522588783002605</v>
      </c>
      <c r="H15" s="70">
        <f>IF(RES_hh_tes!H15=0,"",RES_hh_tes!H15/RES_hh_fec!H15)</f>
        <v>2.5077334655724526</v>
      </c>
      <c r="I15" s="70">
        <f>IF(RES_hh_tes!I15=0,"",RES_hh_tes!I15/RES_hh_fec!I15)</f>
        <v>2.6705366580591412</v>
      </c>
      <c r="J15" s="70">
        <f>IF(RES_hh_tes!J15=0,"",RES_hh_tes!J15/RES_hh_fec!J15)</f>
        <v>2.7726690053043224</v>
      </c>
      <c r="K15" s="70">
        <f>IF(RES_hh_tes!K15=0,"",RES_hh_tes!K15/RES_hh_fec!K15)</f>
        <v>2.8654889353380817</v>
      </c>
      <c r="L15" s="70">
        <f>IF(RES_hh_tes!L15=0,"",RES_hh_tes!L15/RES_hh_fec!L15)</f>
        <v>2.9300205231301786</v>
      </c>
      <c r="M15" s="70">
        <f>IF(RES_hh_tes!M15=0,"",RES_hh_tes!M15/RES_hh_fec!M15)</f>
        <v>3.0338578671124461</v>
      </c>
      <c r="N15" s="70">
        <f>IF(RES_hh_tes!N15=0,"",RES_hh_tes!N15/RES_hh_fec!N15)</f>
        <v>3.139184438718047</v>
      </c>
      <c r="O15" s="70">
        <f>IF(RES_hh_tes!O15=0,"",RES_hh_tes!O15/RES_hh_fec!O15)</f>
        <v>3.2732794562171055</v>
      </c>
      <c r="P15" s="70">
        <f>IF(RES_hh_tes!P15=0,"",RES_hh_tes!P15/RES_hh_fec!P15)</f>
        <v>3.4571428265542563</v>
      </c>
      <c r="Q15" s="70">
        <f>IF(RES_hh_tes!Q15=0,"",RES_hh_tes!Q15/RES_hh_fec!Q15)</f>
        <v>3.6274020610605682</v>
      </c>
      <c r="R15" s="70">
        <f>IF(RES_hh_tes!R15=0,"",RES_hh_tes!R15/RES_hh_fec!R15)</f>
        <v>3.742797897893829</v>
      </c>
      <c r="S15" s="70">
        <f>IF(RES_hh_tes!S15=0,"",RES_hh_tes!S15/RES_hh_fec!S15)</f>
        <v>3.8028791235346575</v>
      </c>
      <c r="T15" s="70">
        <f>IF(RES_hh_tes!T15=0,"",RES_hh_tes!T15/RES_hh_fec!T15)</f>
        <v>3.843700388040582</v>
      </c>
      <c r="U15" s="70">
        <f>IF(RES_hh_tes!U15=0,"",RES_hh_tes!U15/RES_hh_fec!U15)</f>
        <v>3.8756754331079453</v>
      </c>
      <c r="V15" s="70">
        <f>IF(RES_hh_tes!V15=0,"",RES_hh_tes!V15/RES_hh_fec!V15)</f>
        <v>3.8996914065603523</v>
      </c>
      <c r="W15" s="70">
        <f>IF(RES_hh_tes!W15=0,"",RES_hh_tes!W15/RES_hh_fec!W15)</f>
        <v>3.9193822215496068</v>
      </c>
      <c r="X15" s="70">
        <f>IF(RES_hh_tes!X15=0,"",RES_hh_tes!X15/RES_hh_fec!X15)</f>
        <v>3.9413000073220426</v>
      </c>
      <c r="Y15" s="70">
        <f>IF(RES_hh_tes!Y15=0,"",RES_hh_tes!Y15/RES_hh_fec!Y15)</f>
        <v>3.9630761299578441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1.7847225827527804</v>
      </c>
      <c r="C16" s="78">
        <f>IF(RES_hh_tes!C16=0,"",RES_hh_tes!C16/RES_hh_fec!C16)</f>
        <v>1.852327240037821</v>
      </c>
      <c r="D16" s="78">
        <f>IF(RES_hh_tes!D16=0,"",RES_hh_tes!D16/RES_hh_fec!D16)</f>
        <v>1.9381009079342566</v>
      </c>
      <c r="E16" s="78">
        <f>IF(RES_hh_tes!E16=0,"",RES_hh_tes!E16/RES_hh_fec!E16)</f>
        <v>2.0612648693345221</v>
      </c>
      <c r="F16" s="78">
        <f>IF(RES_hh_tes!F16=0,"",RES_hh_tes!F16/RES_hh_fec!F16)</f>
        <v>2.2206813193960158</v>
      </c>
      <c r="G16" s="78">
        <f>IF(RES_hh_tes!G16=0,"",RES_hh_tes!G16/RES_hh_fec!G16)</f>
        <v>2.3522588783002605</v>
      </c>
      <c r="H16" s="78">
        <f>IF(RES_hh_tes!H16=0,"",RES_hh_tes!H16/RES_hh_fec!H16)</f>
        <v>2.5077334655724526</v>
      </c>
      <c r="I16" s="78">
        <f>IF(RES_hh_tes!I16=0,"",RES_hh_tes!I16/RES_hh_fec!I16)</f>
        <v>2.6705366580591412</v>
      </c>
      <c r="J16" s="78">
        <f>IF(RES_hh_tes!J16=0,"",RES_hh_tes!J16/RES_hh_fec!J16)</f>
        <v>2.7726690053043224</v>
      </c>
      <c r="K16" s="78">
        <f>IF(RES_hh_tes!K16=0,"",RES_hh_tes!K16/RES_hh_fec!K16)</f>
        <v>2.8654889353380817</v>
      </c>
      <c r="L16" s="78">
        <f>IF(RES_hh_tes!L16=0,"",RES_hh_tes!L16/RES_hh_fec!L16)</f>
        <v>2.9300205231301786</v>
      </c>
      <c r="M16" s="78">
        <f>IF(RES_hh_tes!M16=0,"",RES_hh_tes!M16/RES_hh_fec!M16)</f>
        <v>3.0338578671124461</v>
      </c>
      <c r="N16" s="78">
        <f>IF(RES_hh_tes!N16=0,"",RES_hh_tes!N16/RES_hh_fec!N16)</f>
        <v>3.139184438718047</v>
      </c>
      <c r="O16" s="78">
        <f>IF(RES_hh_tes!O16=0,"",RES_hh_tes!O16/RES_hh_fec!O16)</f>
        <v>3.2732794562171055</v>
      </c>
      <c r="P16" s="78">
        <f>IF(RES_hh_tes!P16=0,"",RES_hh_tes!P16/RES_hh_fec!P16)</f>
        <v>3.4571428265542563</v>
      </c>
      <c r="Q16" s="78">
        <f>IF(RES_hh_tes!Q16=0,"",RES_hh_tes!Q16/RES_hh_fec!Q16)</f>
        <v>3.6274020610605682</v>
      </c>
      <c r="R16" s="78">
        <f>IF(RES_hh_tes!R16=0,"",RES_hh_tes!R16/RES_hh_fec!R16)</f>
        <v>3.742797897893829</v>
      </c>
      <c r="S16" s="78">
        <f>IF(RES_hh_tes!S16=0,"",RES_hh_tes!S16/RES_hh_fec!S16)</f>
        <v>3.8028791235346575</v>
      </c>
      <c r="T16" s="78">
        <f>IF(RES_hh_tes!T16=0,"",RES_hh_tes!T16/RES_hh_fec!T16)</f>
        <v>3.843700388040582</v>
      </c>
      <c r="U16" s="78">
        <f>IF(RES_hh_tes!U16=0,"",RES_hh_tes!U16/RES_hh_fec!U16)</f>
        <v>3.8756754331079453</v>
      </c>
      <c r="V16" s="78">
        <f>IF(RES_hh_tes!V16=0,"",RES_hh_tes!V16/RES_hh_fec!V16)</f>
        <v>3.8996914065603523</v>
      </c>
      <c r="W16" s="78">
        <f>IF(RES_hh_tes!W16=0,"",RES_hh_tes!W16/RES_hh_fec!W16)</f>
        <v>3.9193822215496068</v>
      </c>
      <c r="X16" s="78">
        <f>IF(RES_hh_tes!X16=0,"",RES_hh_tes!X16/RES_hh_fec!X16)</f>
        <v>3.9413000073220426</v>
      </c>
      <c r="Y16" s="78">
        <f>IF(RES_hh_tes!Y16=0,"",RES_hh_tes!Y16/RES_hh_fec!Y16)</f>
        <v>3.9630761299578441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0.62116813298439644</v>
      </c>
      <c r="C17" s="70">
        <f>IF(RES_hh_tes!C17=0,"",RES_hh_tes!C17/RES_hh_fec!C17)</f>
        <v>0.626227227572005</v>
      </c>
      <c r="D17" s="70">
        <f>IF(RES_hh_tes!D17=0,"",RES_hh_tes!D17/RES_hh_fec!D17)</f>
        <v>0.62499289048992179</v>
      </c>
      <c r="E17" s="70">
        <f>IF(RES_hh_tes!E17=0,"",RES_hh_tes!E17/RES_hh_fec!E17)</f>
        <v>0.63053664669653864</v>
      </c>
      <c r="F17" s="70">
        <f>IF(RES_hh_tes!F17=0,"",RES_hh_tes!F17/RES_hh_fec!F17)</f>
        <v>0.63342602311159935</v>
      </c>
      <c r="G17" s="70">
        <f>IF(RES_hh_tes!G17=0,"",RES_hh_tes!G17/RES_hh_fec!G17)</f>
        <v>0.63665124615185986</v>
      </c>
      <c r="H17" s="70">
        <f>IF(RES_hh_tes!H17=0,"",RES_hh_tes!H17/RES_hh_fec!H17)</f>
        <v>0.64022751772590369</v>
      </c>
      <c r="I17" s="70">
        <f>IF(RES_hh_tes!I17=0,"",RES_hh_tes!I17/RES_hh_fec!I17)</f>
        <v>0.64707624247076689</v>
      </c>
      <c r="J17" s="70">
        <f>IF(RES_hh_tes!J17=0,"",RES_hh_tes!J17/RES_hh_fec!J17)</f>
        <v>0.65353442848125542</v>
      </c>
      <c r="K17" s="70">
        <f>IF(RES_hh_tes!K17=0,"",RES_hh_tes!K17/RES_hh_fec!K17)</f>
        <v>0.66291005136624737</v>
      </c>
      <c r="L17" s="70">
        <f>IF(RES_hh_tes!L17=0,"",RES_hh_tes!L17/RES_hh_fec!L17)</f>
        <v>0.67199183177181332</v>
      </c>
      <c r="M17" s="70">
        <f>IF(RES_hh_tes!M17=0,"",RES_hh_tes!M17/RES_hh_fec!M17)</f>
        <v>0.68091970074608821</v>
      </c>
      <c r="N17" s="70">
        <f>IF(RES_hh_tes!N17=0,"",RES_hh_tes!N17/RES_hh_fec!N17)</f>
        <v>0.69190016232760465</v>
      </c>
      <c r="O17" s="70">
        <f>IF(RES_hh_tes!O17=0,"",RES_hh_tes!O17/RES_hh_fec!O17)</f>
        <v>0.70269437507169841</v>
      </c>
      <c r="P17" s="70">
        <f>IF(RES_hh_tes!P17=0,"",RES_hh_tes!P17/RES_hh_fec!P17)</f>
        <v>0.70846720403475016</v>
      </c>
      <c r="Q17" s="70">
        <f>IF(RES_hh_tes!Q17=0,"",RES_hh_tes!Q17/RES_hh_fec!Q17)</f>
        <v>0.71532900863879478</v>
      </c>
      <c r="R17" s="70">
        <f>IF(RES_hh_tes!R17=0,"",RES_hh_tes!R17/RES_hh_fec!R17)</f>
        <v>0.72209491808316051</v>
      </c>
      <c r="S17" s="70">
        <f>IF(RES_hh_tes!S17=0,"",RES_hh_tes!S17/RES_hh_fec!S17)</f>
        <v>0.73191899255523496</v>
      </c>
      <c r="T17" s="70">
        <f>IF(RES_hh_tes!T17=0,"",RES_hh_tes!T17/RES_hh_fec!T17)</f>
        <v>0.74294674935139182</v>
      </c>
      <c r="U17" s="70">
        <f>IF(RES_hh_tes!U17=0,"",RES_hh_tes!U17/RES_hh_fec!U17)</f>
        <v>0.75796501864239774</v>
      </c>
      <c r="V17" s="70">
        <f>IF(RES_hh_tes!V17=0,"",RES_hh_tes!V17/RES_hh_fec!V17)</f>
        <v>0.76961198838502243</v>
      </c>
      <c r="W17" s="70">
        <f>IF(RES_hh_tes!W17=0,"",RES_hh_tes!W17/RES_hh_fec!W17)</f>
        <v>0.78261687210361008</v>
      </c>
      <c r="X17" s="70">
        <f>IF(RES_hh_tes!X17=0,"",RES_hh_tes!X17/RES_hh_fec!X17)</f>
        <v>0.79561782216726784</v>
      </c>
      <c r="Y17" s="70">
        <f>IF(RES_hh_tes!Y17=0,"",RES_hh_tes!Y17/RES_hh_fec!Y17)</f>
        <v>0.80754955820289409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0.60732219757205863</v>
      </c>
      <c r="C18" s="78">
        <f>IF(RES_hh_tes!C18=0,"",RES_hh_tes!C18/RES_hh_fec!C18)</f>
        <v>0.61101034739612115</v>
      </c>
      <c r="D18" s="78">
        <f>IF(RES_hh_tes!D18=0,"",RES_hh_tes!D18/RES_hh_fec!D18)</f>
        <v>0.61570770038970835</v>
      </c>
      <c r="E18" s="78">
        <f>IF(RES_hh_tes!E18=0,"",RES_hh_tes!E18/RES_hh_fec!E18)</f>
        <v>0.61910836814849757</v>
      </c>
      <c r="F18" s="78">
        <f>IF(RES_hh_tes!F18=0,"",RES_hh_tes!F18/RES_hh_fec!F18)</f>
        <v>0.62381686881410081</v>
      </c>
      <c r="G18" s="78">
        <f>IF(RES_hh_tes!G18=0,"",RES_hh_tes!G18/RES_hh_fec!G18)</f>
        <v>0.62898737198838595</v>
      </c>
      <c r="H18" s="78">
        <f>IF(RES_hh_tes!H18=0,"",RES_hh_tes!H18/RES_hh_fec!H18)</f>
        <v>0.63422610927129641</v>
      </c>
      <c r="I18" s="78">
        <f>IF(RES_hh_tes!I18=0,"",RES_hh_tes!I18/RES_hh_fec!I18)</f>
        <v>0.63842992216025662</v>
      </c>
      <c r="J18" s="78">
        <f>IF(RES_hh_tes!J18=0,"",RES_hh_tes!J18/RES_hh_fec!J18)</f>
        <v>0.64362829239664721</v>
      </c>
      <c r="K18" s="78">
        <f>IF(RES_hh_tes!K18=0,"",RES_hh_tes!K18/RES_hh_fec!K18)</f>
        <v>0.64840984766562726</v>
      </c>
      <c r="L18" s="78">
        <f>IF(RES_hh_tes!L18=0,"",RES_hh_tes!L18/RES_hh_fec!L18)</f>
        <v>0.65389269775421333</v>
      </c>
      <c r="M18" s="78">
        <f>IF(RES_hh_tes!M18=0,"",RES_hh_tes!M18/RES_hh_fec!M18)</f>
        <v>0.65952605925517727</v>
      </c>
      <c r="N18" s="78">
        <f>IF(RES_hh_tes!N18=0,"",RES_hh_tes!N18/RES_hh_fec!N18)</f>
        <v>0.66680431373712179</v>
      </c>
      <c r="O18" s="78">
        <f>IF(RES_hh_tes!O18=0,"",RES_hh_tes!O18/RES_hh_fec!O18)</f>
        <v>0.67231446313686827</v>
      </c>
      <c r="P18" s="78">
        <f>IF(RES_hh_tes!P18=0,"",RES_hh_tes!P18/RES_hh_fec!P18)</f>
        <v>0.67479682732368873</v>
      </c>
      <c r="Q18" s="78">
        <f>IF(RES_hh_tes!Q18=0,"",RES_hh_tes!Q18/RES_hh_fec!Q18)</f>
        <v>0.6783431659453063</v>
      </c>
      <c r="R18" s="78">
        <f>IF(RES_hh_tes!R18=0,"",RES_hh_tes!R18/RES_hh_fec!R18)</f>
        <v>0.68281019202783089</v>
      </c>
      <c r="S18" s="78">
        <f>IF(RES_hh_tes!S18=0,"",RES_hh_tes!S18/RES_hh_fec!S18)</f>
        <v>0.68962704007076137</v>
      </c>
      <c r="T18" s="78">
        <f>IF(RES_hh_tes!T18=0,"",RES_hh_tes!T18/RES_hh_fec!T18)</f>
        <v>0.69701929352556669</v>
      </c>
      <c r="U18" s="78">
        <f>IF(RES_hh_tes!U18=0,"",RES_hh_tes!U18/RES_hh_fec!U18)</f>
        <v>0.70661966082328753</v>
      </c>
      <c r="V18" s="78">
        <f>IF(RES_hh_tes!V18=0,"",RES_hh_tes!V18/RES_hh_fec!V18)</f>
        <v>0.71938511932998173</v>
      </c>
      <c r="W18" s="78">
        <f>IF(RES_hh_tes!W18=0,"",RES_hh_tes!W18/RES_hh_fec!W18)</f>
        <v>0.73193690436437764</v>
      </c>
      <c r="X18" s="78">
        <f>IF(RES_hh_tes!X18=0,"",RES_hh_tes!X18/RES_hh_fec!X18)</f>
        <v>0.74093854366309986</v>
      </c>
      <c r="Y18" s="78">
        <f>IF(RES_hh_tes!Y18=0,"",RES_hh_tes!Y18/RES_hh_fec!Y18)</f>
        <v>0.75739280646859497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0.5533037894143813</v>
      </c>
      <c r="C19" s="78">
        <f>IF(RES_hh_tes!C19=0,"",RES_hh_tes!C19/RES_hh_fec!C19)</f>
        <v>0.55621836279330461</v>
      </c>
      <c r="D19" s="78">
        <f>IF(RES_hh_tes!D19=0,"",RES_hh_tes!D19/RES_hh_fec!D19)</f>
        <v>0.55915967046677317</v>
      </c>
      <c r="E19" s="78">
        <f>IF(RES_hh_tes!E19=0,"",RES_hh_tes!E19/RES_hh_fec!E19)</f>
        <v>0.56213175383809511</v>
      </c>
      <c r="F19" s="78">
        <f>IF(RES_hh_tes!F19=0,"",RES_hh_tes!F19/RES_hh_fec!F19)</f>
        <v>0.56628631149089936</v>
      </c>
      <c r="G19" s="78">
        <f>IF(RES_hh_tes!G19=0,"",RES_hh_tes!G19/RES_hh_fec!G19)</f>
        <v>0.57202897316210011</v>
      </c>
      <c r="H19" s="78">
        <f>IF(RES_hh_tes!H19=0,"",RES_hh_tes!H19/RES_hh_fec!H19)</f>
        <v>0.57917772150507907</v>
      </c>
      <c r="I19" s="78">
        <f>IF(RES_hh_tes!I19=0,"",RES_hh_tes!I19/RES_hh_fec!I19)</f>
        <v>0.58315190096621916</v>
      </c>
      <c r="J19" s="78">
        <f>IF(RES_hh_tes!J19=0,"",RES_hh_tes!J19/RES_hh_fec!J19)</f>
        <v>0.58472470271676236</v>
      </c>
      <c r="K19" s="78">
        <f>IF(RES_hh_tes!K19=0,"",RES_hh_tes!K19/RES_hh_fec!K19)</f>
        <v>0.58754440719324275</v>
      </c>
      <c r="L19" s="78">
        <f>IF(RES_hh_tes!L19=0,"",RES_hh_tes!L19/RES_hh_fec!L19)</f>
        <v>0.59041135602329464</v>
      </c>
      <c r="M19" s="78">
        <f>IF(RES_hh_tes!M19=0,"",RES_hh_tes!M19/RES_hh_fec!M19)</f>
        <v>0.59420282176031269</v>
      </c>
      <c r="N19" s="78">
        <f>IF(RES_hh_tes!N19=0,"",RES_hh_tes!N19/RES_hh_fec!N19)</f>
        <v>0.60139192921453488</v>
      </c>
      <c r="O19" s="78">
        <f>IF(RES_hh_tes!O19=0,"",RES_hh_tes!O19/RES_hh_fec!O19)</f>
        <v>0.61301641939623708</v>
      </c>
      <c r="P19" s="78">
        <f>IF(RES_hh_tes!P19=0,"",RES_hh_tes!P19/RES_hh_fec!P19)</f>
        <v>0.62961461424287579</v>
      </c>
      <c r="Q19" s="78">
        <f>IF(RES_hh_tes!Q19=0,"",RES_hh_tes!Q19/RES_hh_fec!Q19)</f>
        <v>0.64717647434407954</v>
      </c>
      <c r="R19" s="78">
        <f>IF(RES_hh_tes!R19=0,"",RES_hh_tes!R19/RES_hh_fec!R19)</f>
        <v>0.66580566765143101</v>
      </c>
      <c r="S19" s="78">
        <f>IF(RES_hh_tes!S19=0,"",RES_hh_tes!S19/RES_hh_fec!S19)</f>
        <v>0.68708191442071587</v>
      </c>
      <c r="T19" s="78">
        <f>IF(RES_hh_tes!T19=0,"",RES_hh_tes!T19/RES_hh_fec!T19)</f>
        <v>0.70638912466562442</v>
      </c>
      <c r="U19" s="78">
        <f>IF(RES_hh_tes!U19=0,"",RES_hh_tes!U19/RES_hh_fec!U19)</f>
        <v>0.72416938412345022</v>
      </c>
      <c r="V19" s="78">
        <f>IF(RES_hh_tes!V19=0,"",RES_hh_tes!V19/RES_hh_fec!V19)</f>
        <v>0.74109206546931139</v>
      </c>
      <c r="W19" s="78">
        <f>IF(RES_hh_tes!W19=0,"",RES_hh_tes!W19/RES_hh_fec!W19)</f>
        <v>0.76371614480660188</v>
      </c>
      <c r="X19" s="78">
        <f>IF(RES_hh_tes!X19=0,"",RES_hh_tes!X19/RES_hh_fec!X19)</f>
        <v>0.7806545896938033</v>
      </c>
      <c r="Y19" s="78">
        <f>IF(RES_hh_tes!Y19=0,"",RES_hh_tes!Y19/RES_hh_fec!Y19)</f>
        <v>0.78997125612323094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0.49863363740804784</v>
      </c>
      <c r="C20" s="78">
        <f>IF(RES_hh_tes!C20=0,"",RES_hh_tes!C20/RES_hh_fec!C20)</f>
        <v>0.50031732174089893</v>
      </c>
      <c r="D20" s="78">
        <f>IF(RES_hh_tes!D20=0,"",RES_hh_tes!D20/RES_hh_fec!D20)</f>
        <v>0.50260778821581897</v>
      </c>
      <c r="E20" s="78">
        <f>IF(RES_hh_tes!E20=0,"",RES_hh_tes!E20/RES_hh_fec!E20)</f>
        <v>0.50475215164876996</v>
      </c>
      <c r="F20" s="78">
        <f>IF(RES_hh_tes!F20=0,"",RES_hh_tes!F20/RES_hh_fec!F20)</f>
        <v>0.50656482539956582</v>
      </c>
      <c r="G20" s="78">
        <f>IF(RES_hh_tes!G20=0,"",RES_hh_tes!G20/RES_hh_fec!G20)</f>
        <v>0.50748551403087694</v>
      </c>
      <c r="H20" s="78">
        <f>IF(RES_hh_tes!H20=0,"",RES_hh_tes!H20/RES_hh_fec!H20)</f>
        <v>0.50923956928545311</v>
      </c>
      <c r="I20" s="78">
        <f>IF(RES_hh_tes!I20=0,"",RES_hh_tes!I20/RES_hh_fec!I20)</f>
        <v>0.51307641407688709</v>
      </c>
      <c r="J20" s="78">
        <f>IF(RES_hh_tes!J20=0,"",RES_hh_tes!J20/RES_hh_fec!J20)</f>
        <v>0.5194650351554867</v>
      </c>
      <c r="K20" s="78">
        <f>IF(RES_hh_tes!K20=0,"",RES_hh_tes!K20/RES_hh_fec!K20)</f>
        <v>0.52717296449304096</v>
      </c>
      <c r="L20" s="78">
        <f>IF(RES_hh_tes!L20=0,"",RES_hh_tes!L20/RES_hh_fec!L20)</f>
        <v>0.53548772971456526</v>
      </c>
      <c r="M20" s="78">
        <f>IF(RES_hh_tes!M20=0,"",RES_hh_tes!M20/RES_hh_fec!M20)</f>
        <v>0.5413495228208588</v>
      </c>
      <c r="N20" s="78">
        <f>IF(RES_hh_tes!N20=0,"",RES_hh_tes!N20/RES_hh_fec!N20)</f>
        <v>0.55273405427409994</v>
      </c>
      <c r="O20" s="78">
        <f>IF(RES_hh_tes!O20=0,"",RES_hh_tes!O20/RES_hh_fec!O20)</f>
        <v>0.57901496321622203</v>
      </c>
      <c r="P20" s="78">
        <f>IF(RES_hh_tes!P20=0,"",RES_hh_tes!P20/RES_hh_fec!P20)</f>
        <v>0.58193051227596926</v>
      </c>
      <c r="Q20" s="78">
        <f>IF(RES_hh_tes!Q20=0,"",RES_hh_tes!Q20/RES_hh_fec!Q20)</f>
        <v>0.58270516249318782</v>
      </c>
      <c r="R20" s="78">
        <f>IF(RES_hh_tes!R20=0,"",RES_hh_tes!R20/RES_hh_fec!R20)</f>
        <v>0.5898642850452791</v>
      </c>
      <c r="S20" s="78">
        <f>IF(RES_hh_tes!S20=0,"",RES_hh_tes!S20/RES_hh_fec!S20)</f>
        <v>0.61154558713707385</v>
      </c>
      <c r="T20" s="78">
        <f>IF(RES_hh_tes!T20=0,"",RES_hh_tes!T20/RES_hh_fec!T20)</f>
        <v>0.63964749097790374</v>
      </c>
      <c r="U20" s="78">
        <f>IF(RES_hh_tes!U20=0,"",RES_hh_tes!U20/RES_hh_fec!U20)</f>
        <v>0.66765561160379461</v>
      </c>
      <c r="V20" s="78">
        <f>IF(RES_hh_tes!V20=0,"",RES_hh_tes!V20/RES_hh_fec!V20)</f>
        <v>0.68550375432338517</v>
      </c>
      <c r="W20" s="78">
        <f>IF(RES_hh_tes!W20=0,"",RES_hh_tes!W20/RES_hh_fec!W20)</f>
        <v>0.69732015385705859</v>
      </c>
      <c r="X20" s="78">
        <f>IF(RES_hh_tes!X20=0,"",RES_hh_tes!X20/RES_hh_fec!X20)</f>
        <v>0.71128350361547454</v>
      </c>
      <c r="Y20" s="78">
        <f>IF(RES_hh_tes!Y20=0,"",RES_hh_tes!Y20/RES_hh_fec!Y20)</f>
        <v>0.71975362197735093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0.51635196459768229</v>
      </c>
      <c r="C21" s="78">
        <f>IF(RES_hh_tes!C21=0,"",RES_hh_tes!C21/RES_hh_fec!C21)</f>
        <v>0.51892856103691487</v>
      </c>
      <c r="D21" s="78">
        <f>IF(RES_hh_tes!D21=0,"",RES_hh_tes!D21/RES_hh_fec!D21)</f>
        <v>0.52257836592666362</v>
      </c>
      <c r="E21" s="78">
        <f>IF(RES_hh_tes!E21=0,"",RES_hh_tes!E21/RES_hh_fec!E21)</f>
        <v>0.52744491731461618</v>
      </c>
      <c r="F21" s="78">
        <f>IF(RES_hh_tes!F21=0,"",RES_hh_tes!F21/RES_hh_fec!F21)</f>
        <v>0.53336693216328801</v>
      </c>
      <c r="G21" s="78">
        <f>IF(RES_hh_tes!G21=0,"",RES_hh_tes!G21/RES_hh_fec!G21)</f>
        <v>0.5404072385257892</v>
      </c>
      <c r="H21" s="78">
        <f>IF(RES_hh_tes!H21=0,"",RES_hh_tes!H21/RES_hh_fec!H21)</f>
        <v>0.54727332360655323</v>
      </c>
      <c r="I21" s="78">
        <f>IF(RES_hh_tes!I21=0,"",RES_hh_tes!I21/RES_hh_fec!I21)</f>
        <v>0.55506676878007744</v>
      </c>
      <c r="J21" s="78">
        <f>IF(RES_hh_tes!J21=0,"",RES_hh_tes!J21/RES_hh_fec!J21)</f>
        <v>0.5634004717754828</v>
      </c>
      <c r="K21" s="78">
        <f>IF(RES_hh_tes!K21=0,"",RES_hh_tes!K21/RES_hh_fec!K21)</f>
        <v>0.57321881072578795</v>
      </c>
      <c r="L21" s="78">
        <f>IF(RES_hh_tes!L21=0,"",RES_hh_tes!L21/RES_hh_fec!L21)</f>
        <v>0.58442113559366882</v>
      </c>
      <c r="M21" s="78">
        <f>IF(RES_hh_tes!M21=0,"",RES_hh_tes!M21/RES_hh_fec!M21)</f>
        <v>0.59821193876614898</v>
      </c>
      <c r="N21" s="78">
        <f>IF(RES_hh_tes!N21=0,"",RES_hh_tes!N21/RES_hh_fec!N21)</f>
        <v>0.61507586539886316</v>
      </c>
      <c r="O21" s="78">
        <f>IF(RES_hh_tes!O21=0,"",RES_hh_tes!O21/RES_hh_fec!O21)</f>
        <v>0.6321609518309842</v>
      </c>
      <c r="P21" s="78">
        <f>IF(RES_hh_tes!P21=0,"",RES_hh_tes!P21/RES_hh_fec!P21)</f>
        <v>0.63915026471079406</v>
      </c>
      <c r="Q21" s="78">
        <f>IF(RES_hh_tes!Q21=0,"",RES_hh_tes!Q21/RES_hh_fec!Q21)</f>
        <v>0.64950771504946914</v>
      </c>
      <c r="R21" s="78">
        <f>IF(RES_hh_tes!R21=0,"",RES_hh_tes!R21/RES_hh_fec!R21)</f>
        <v>0.66197126186605504</v>
      </c>
      <c r="S21" s="78">
        <f>IF(RES_hh_tes!S21=0,"",RES_hh_tes!S21/RES_hh_fec!S21)</f>
        <v>0.67713387835092831</v>
      </c>
      <c r="T21" s="78">
        <f>IF(RES_hh_tes!T21=0,"",RES_hh_tes!T21/RES_hh_fec!T21)</f>
        <v>0.69346778932007191</v>
      </c>
      <c r="U21" s="78">
        <f>IF(RES_hh_tes!U21=0,"",RES_hh_tes!U21/RES_hh_fec!U21)</f>
        <v>0.7122569471763307</v>
      </c>
      <c r="V21" s="78">
        <f>IF(RES_hh_tes!V21=0,"",RES_hh_tes!V21/RES_hh_fec!V21)</f>
        <v>0.734667784255984</v>
      </c>
      <c r="W21" s="78">
        <f>IF(RES_hh_tes!W21=0,"",RES_hh_tes!W21/RES_hh_fec!W21)</f>
        <v>0.75532797159916987</v>
      </c>
      <c r="X21" s="78">
        <f>IF(RES_hh_tes!X21=0,"",RES_hh_tes!X21/RES_hh_fec!X21)</f>
        <v>0.77392540339794413</v>
      </c>
      <c r="Y21" s="78">
        <f>IF(RES_hh_tes!Y21=0,"",RES_hh_tes!Y21/RES_hh_fec!Y21)</f>
        <v>0.78847433740330364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0.45122923066063236</v>
      </c>
      <c r="C22" s="78">
        <f>IF(RES_hh_tes!C22=0,"",RES_hh_tes!C22/RES_hh_fec!C22)</f>
        <v>0.46080672753537694</v>
      </c>
      <c r="D22" s="78">
        <f>IF(RES_hh_tes!D22=0,"",RES_hh_tes!D22/RES_hh_fec!D22)</f>
        <v>0.46965061470575964</v>
      </c>
      <c r="E22" s="78">
        <f>IF(RES_hh_tes!E22=0,"",RES_hh_tes!E22/RES_hh_fec!E22)</f>
        <v>0.47731098608758171</v>
      </c>
      <c r="F22" s="78">
        <f>IF(RES_hh_tes!F22=0,"",RES_hh_tes!F22/RES_hh_fec!F22)</f>
        <v>0.48755651046495913</v>
      </c>
      <c r="G22" s="78">
        <f>IF(RES_hh_tes!G22=0,"",RES_hh_tes!G22/RES_hh_fec!G22)</f>
        <v>0.49930031296892352</v>
      </c>
      <c r="H22" s="78">
        <f>IF(RES_hh_tes!H22=0,"",RES_hh_tes!H22/RES_hh_fec!H22)</f>
        <v>0.51396442947638721</v>
      </c>
      <c r="I22" s="78">
        <f>IF(RES_hh_tes!I22=0,"",RES_hh_tes!I22/RES_hh_fec!I22)</f>
        <v>0.53189985928441352</v>
      </c>
      <c r="J22" s="78">
        <f>IF(RES_hh_tes!J22=0,"",RES_hh_tes!J22/RES_hh_fec!J22)</f>
        <v>0.5520099233454544</v>
      </c>
      <c r="K22" s="78">
        <f>IF(RES_hh_tes!K22=0,"",RES_hh_tes!K22/RES_hh_fec!K22)</f>
        <v>0.57464332486587288</v>
      </c>
      <c r="L22" s="78">
        <f>IF(RES_hh_tes!L22=0,"",RES_hh_tes!L22/RES_hh_fec!L22)</f>
        <v>0.60005617447691362</v>
      </c>
      <c r="M22" s="78">
        <f>IF(RES_hh_tes!M22=0,"",RES_hh_tes!M22/RES_hh_fec!M22)</f>
        <v>0.6296177244160196</v>
      </c>
      <c r="N22" s="78">
        <f>IF(RES_hh_tes!N22=0,"",RES_hh_tes!N22/RES_hh_fec!N22)</f>
        <v>0.65744795580694748</v>
      </c>
      <c r="O22" s="78">
        <f>IF(RES_hh_tes!O22=0,"",RES_hh_tes!O22/RES_hh_fec!O22)</f>
        <v>0.67814535333941006</v>
      </c>
      <c r="P22" s="78">
        <f>IF(RES_hh_tes!P22=0,"",RES_hh_tes!P22/RES_hh_fec!P22)</f>
        <v>0.68318369620805997</v>
      </c>
      <c r="Q22" s="78">
        <f>IF(RES_hh_tes!Q22=0,"",RES_hh_tes!Q22/RES_hh_fec!Q22)</f>
        <v>0.68992975462118511</v>
      </c>
      <c r="R22" s="78">
        <f>IF(RES_hh_tes!R22=0,"",RES_hh_tes!R22/RES_hh_fec!R22)</f>
        <v>0.70394984892827817</v>
      </c>
      <c r="S22" s="78">
        <f>IF(RES_hh_tes!S22=0,"",RES_hh_tes!S22/RES_hh_fec!S22)</f>
        <v>0.72367854758654682</v>
      </c>
      <c r="T22" s="78">
        <f>IF(RES_hh_tes!T22=0,"",RES_hh_tes!T22/RES_hh_fec!T22)</f>
        <v>0.74623040773519678</v>
      </c>
      <c r="U22" s="78">
        <f>IF(RES_hh_tes!U22=0,"",RES_hh_tes!U22/RES_hh_fec!U22)</f>
        <v>0.75710788900607173</v>
      </c>
      <c r="V22" s="78">
        <f>IF(RES_hh_tes!V22=0,"",RES_hh_tes!V22/RES_hh_fec!V22)</f>
        <v>0.76526967729278761</v>
      </c>
      <c r="W22" s="78">
        <f>IF(RES_hh_tes!W22=0,"",RES_hh_tes!W22/RES_hh_fec!W22)</f>
        <v>0.77181868647524321</v>
      </c>
      <c r="X22" s="78">
        <f>IF(RES_hh_tes!X22=0,"",RES_hh_tes!X22/RES_hh_fec!X22)</f>
        <v>0.78386046741677406</v>
      </c>
      <c r="Y22" s="78">
        <f>IF(RES_hh_tes!Y22=0,"",RES_hh_tes!Y22/RES_hh_fec!Y22)</f>
        <v>0.79699061276753436</v>
      </c>
      <c r="DA22" s="89" t="s">
        <v>436</v>
      </c>
    </row>
    <row r="23" spans="1:105" ht="12" customHeight="1" x14ac:dyDescent="0.25">
      <c r="A23" s="28" t="s">
        <v>197</v>
      </c>
      <c r="B23" s="78">
        <f>IF(RES_hh_tes!B23=0,"",RES_hh_tes!B23/RES_hh_fec!B23)</f>
        <v>0.76864407540541935</v>
      </c>
      <c r="C23" s="78">
        <f>IF(RES_hh_tes!C23=0,"",RES_hh_tes!C23/RES_hh_fec!C23)</f>
        <v>0.78194067397681044</v>
      </c>
      <c r="D23" s="78">
        <f>IF(RES_hh_tes!D23=0,"",RES_hh_tes!D23/RES_hh_fec!D23)</f>
        <v>0.7980568798746146</v>
      </c>
      <c r="E23" s="78">
        <f>IF(RES_hh_tes!E23=0,"",RES_hh_tes!E23/RES_hh_fec!E23)</f>
        <v>0.80680590861111456</v>
      </c>
      <c r="F23" s="78">
        <f>IF(RES_hh_tes!F23=0,"",RES_hh_tes!F23/RES_hh_fec!F23)</f>
        <v>0.81377171529457437</v>
      </c>
      <c r="G23" s="78">
        <f>IF(RES_hh_tes!G23=0,"",RES_hh_tes!G23/RES_hh_fec!G23)</f>
        <v>0.82006540988052778</v>
      </c>
      <c r="H23" s="78">
        <f>IF(RES_hh_tes!H23=0,"",RES_hh_tes!H23/RES_hh_fec!H23)</f>
        <v>0.82386932443709937</v>
      </c>
      <c r="I23" s="78">
        <f>IF(RES_hh_tes!I23=0,"",RES_hh_tes!I23/RES_hh_fec!I23)</f>
        <v>0.82638589899897674</v>
      </c>
      <c r="J23" s="78">
        <f>IF(RES_hh_tes!J23=0,"",RES_hh_tes!J23/RES_hh_fec!J23)</f>
        <v>0.8290078708020252</v>
      </c>
      <c r="K23" s="78">
        <f>IF(RES_hh_tes!K23=0,"",RES_hh_tes!K23/RES_hh_fec!K23)</f>
        <v>0.83187875570315184</v>
      </c>
      <c r="L23" s="78">
        <f>IF(RES_hh_tes!L23=0,"",RES_hh_tes!L23/RES_hh_fec!L23)</f>
        <v>0.83424087363577426</v>
      </c>
      <c r="M23" s="78">
        <f>IF(RES_hh_tes!M23=0,"",RES_hh_tes!M23/RES_hh_fec!M23)</f>
        <v>0.83888588616760384</v>
      </c>
      <c r="N23" s="78">
        <f>IF(RES_hh_tes!N23=0,"",RES_hh_tes!N23/RES_hh_fec!N23)</f>
        <v>0.84546184312281181</v>
      </c>
      <c r="O23" s="78">
        <f>IF(RES_hh_tes!O23=0,"",RES_hh_tes!O23/RES_hh_fec!O23)</f>
        <v>0.8526017942210824</v>
      </c>
      <c r="P23" s="78">
        <f>IF(RES_hh_tes!P23=0,"",RES_hh_tes!P23/RES_hh_fec!P23)</f>
        <v>0.8584361409526724</v>
      </c>
      <c r="Q23" s="78">
        <f>IF(RES_hh_tes!Q23=0,"",RES_hh_tes!Q23/RES_hh_fec!Q23)</f>
        <v>0.86369903316687069</v>
      </c>
      <c r="R23" s="78">
        <f>IF(RES_hh_tes!R23=0,"",RES_hh_tes!R23/RES_hh_fec!R23)</f>
        <v>0.86830532392187298</v>
      </c>
      <c r="S23" s="78">
        <f>IF(RES_hh_tes!S23=0,"",RES_hh_tes!S23/RES_hh_fec!S23)</f>
        <v>0.87301631472051877</v>
      </c>
      <c r="T23" s="78">
        <f>IF(RES_hh_tes!T23=0,"",RES_hh_tes!T23/RES_hh_fec!T23)</f>
        <v>0.87786259729863481</v>
      </c>
      <c r="U23" s="78">
        <f>IF(RES_hh_tes!U23=0,"",RES_hh_tes!U23/RES_hh_fec!U23)</f>
        <v>0.88218843141011583</v>
      </c>
      <c r="V23" s="78">
        <f>IF(RES_hh_tes!V23=0,"",RES_hh_tes!V23/RES_hh_fec!V23)</f>
        <v>0.88671924617124465</v>
      </c>
      <c r="W23" s="78">
        <f>IF(RES_hh_tes!W23=0,"",RES_hh_tes!W23/RES_hh_fec!W23)</f>
        <v>0.89144165504043082</v>
      </c>
      <c r="X23" s="78">
        <f>IF(RES_hh_tes!X23=0,"",RES_hh_tes!X23/RES_hh_fec!X23)</f>
        <v>0.89591139580896451</v>
      </c>
      <c r="Y23" s="78">
        <f>IF(RES_hh_tes!Y23=0,"",RES_hh_tes!Y23/RES_hh_fec!Y23)</f>
        <v>0.89969653832998575</v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0.77732214641002828</v>
      </c>
      <c r="C24" s="78">
        <f>IF(RES_hh_tes!C24=0,"",RES_hh_tes!C24/RES_hh_fec!C24)</f>
        <v>0.77907553797064988</v>
      </c>
      <c r="D24" s="78">
        <f>IF(RES_hh_tes!D24=0,"",RES_hh_tes!D24/RES_hh_fec!D24)</f>
        <v>0.78018134454105781</v>
      </c>
      <c r="E24" s="78">
        <f>IF(RES_hh_tes!E24=0,"",RES_hh_tes!E24/RES_hh_fec!E24)</f>
        <v>0.78157498654548707</v>
      </c>
      <c r="F24" s="78">
        <f>IF(RES_hh_tes!F24=0,"",RES_hh_tes!F24/RES_hh_fec!F24)</f>
        <v>0.78307198256091237</v>
      </c>
      <c r="G24" s="78">
        <f>IF(RES_hh_tes!G24=0,"",RES_hh_tes!G24/RES_hh_fec!G24)</f>
        <v>0.78508230989439109</v>
      </c>
      <c r="H24" s="78">
        <f>IF(RES_hh_tes!H24=0,"",RES_hh_tes!H24/RES_hh_fec!H24)</f>
        <v>0.78699186743713379</v>
      </c>
      <c r="I24" s="78">
        <f>IF(RES_hh_tes!I24=0,"",RES_hh_tes!I24/RES_hh_fec!I24)</f>
        <v>0.79014114228524024</v>
      </c>
      <c r="J24" s="78">
        <f>IF(RES_hh_tes!J24=0,"",RES_hh_tes!J24/RES_hh_fec!J24)</f>
        <v>0.79354297812232055</v>
      </c>
      <c r="K24" s="78">
        <f>IF(RES_hh_tes!K24=0,"",RES_hh_tes!K24/RES_hh_fec!K24)</f>
        <v>0.79757923304418188</v>
      </c>
      <c r="L24" s="78">
        <f>IF(RES_hh_tes!L24=0,"",RES_hh_tes!L24/RES_hh_fec!L24)</f>
        <v>0.80205461693669455</v>
      </c>
      <c r="M24" s="78">
        <f>IF(RES_hh_tes!M24=0,"",RES_hh_tes!M24/RES_hh_fec!M24)</f>
        <v>0.80727446409603409</v>
      </c>
      <c r="N24" s="78">
        <f>IF(RES_hh_tes!N24=0,"",RES_hh_tes!N24/RES_hh_fec!N24)</f>
        <v>0.81337473182499442</v>
      </c>
      <c r="O24" s="78">
        <f>IF(RES_hh_tes!O24=0,"",RES_hh_tes!O24/RES_hh_fec!O24)</f>
        <v>0.81900797371591871</v>
      </c>
      <c r="P24" s="78">
        <f>IF(RES_hh_tes!P24=0,"",RES_hh_tes!P24/RES_hh_fec!P24)</f>
        <v>0.82003526414991179</v>
      </c>
      <c r="Q24" s="78">
        <f>IF(RES_hh_tes!Q24=0,"",RES_hh_tes!Q24/RES_hh_fec!Q24)</f>
        <v>0.82148694669719213</v>
      </c>
      <c r="R24" s="78">
        <f>IF(RES_hh_tes!R24=0,"",RES_hh_tes!R24/RES_hh_fec!R24)</f>
        <v>0.82289380061122286</v>
      </c>
      <c r="S24" s="78">
        <f>IF(RES_hh_tes!S24=0,"",RES_hh_tes!S24/RES_hh_fec!S24)</f>
        <v>0.82507117250254902</v>
      </c>
      <c r="T24" s="78">
        <f>IF(RES_hh_tes!T24=0,"",RES_hh_tes!T24/RES_hh_fec!T24)</f>
        <v>0.8262799606097968</v>
      </c>
      <c r="U24" s="78">
        <f>IF(RES_hh_tes!U24=0,"",RES_hh_tes!U24/RES_hh_fec!U24)</f>
        <v>0.82980613616500065</v>
      </c>
      <c r="V24" s="78">
        <f>IF(RES_hh_tes!V24=0,"",RES_hh_tes!V24/RES_hh_fec!V24)</f>
        <v>0.83406095189089535</v>
      </c>
      <c r="W24" s="78">
        <f>IF(RES_hh_tes!W24=0,"",RES_hh_tes!W24/RES_hh_fec!W24)</f>
        <v>0.83947957037729393</v>
      </c>
      <c r="X24" s="78">
        <f>IF(RES_hh_tes!X24=0,"",RES_hh_tes!X24/RES_hh_fec!X24)</f>
        <v>0.84492790086836733</v>
      </c>
      <c r="Y24" s="78">
        <f>IF(RES_hh_tes!Y24=0,"",RES_hh_tes!Y24/RES_hh_fec!Y24)</f>
        <v>0.85134538558822348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0.62420086672424169</v>
      </c>
      <c r="C25" s="79">
        <f>IF(RES_hh_tes!C25=0,"",RES_hh_tes!C25/RES_hh_fec!C25)</f>
        <v>0.62813977148157019</v>
      </c>
      <c r="D25" s="79">
        <f>IF(RES_hh_tes!D25=0,"",RES_hh_tes!D25/RES_hh_fec!D25)</f>
        <v>0.63399528071828948</v>
      </c>
      <c r="E25" s="79">
        <f>IF(RES_hh_tes!E25=0,"",RES_hh_tes!E25/RES_hh_fec!E25)</f>
        <v>0.63990044654088207</v>
      </c>
      <c r="F25" s="79">
        <f>IF(RES_hh_tes!F25=0,"",RES_hh_tes!F25/RES_hh_fec!F25)</f>
        <v>0.64281894923718719</v>
      </c>
      <c r="G25" s="79">
        <f>IF(RES_hh_tes!G25=0,"",RES_hh_tes!G25/RES_hh_fec!G25)</f>
        <v>0.64554363133145654</v>
      </c>
      <c r="H25" s="79">
        <f>IF(RES_hh_tes!H25=0,"",RES_hh_tes!H25/RES_hh_fec!H25)</f>
        <v>0.64751178235915863</v>
      </c>
      <c r="I25" s="79">
        <f>IF(RES_hh_tes!I25=0,"",RES_hh_tes!I25/RES_hh_fec!I25)</f>
        <v>0.6488062610134977</v>
      </c>
      <c r="J25" s="79">
        <f>IF(RES_hh_tes!J25=0,"",RES_hh_tes!J25/RES_hh_fec!J25)</f>
        <v>0.65040083476636845</v>
      </c>
      <c r="K25" s="79">
        <f>IF(RES_hh_tes!K25=0,"",RES_hh_tes!K25/RES_hh_fec!K25)</f>
        <v>0.65248057867552356</v>
      </c>
      <c r="L25" s="79">
        <f>IF(RES_hh_tes!L25=0,"",RES_hh_tes!L25/RES_hh_fec!L25)</f>
        <v>0.65585675524767928</v>
      </c>
      <c r="M25" s="79">
        <f>IF(RES_hh_tes!M25=0,"",RES_hh_tes!M25/RES_hh_fec!M25)</f>
        <v>0.65986292681799141</v>
      </c>
      <c r="N25" s="79">
        <f>IF(RES_hh_tes!N25=0,"",RES_hh_tes!N25/RES_hh_fec!N25)</f>
        <v>0.6638132579983842</v>
      </c>
      <c r="O25" s="79">
        <f>IF(RES_hh_tes!O25=0,"",RES_hh_tes!O25/RES_hh_fec!O25)</f>
        <v>0.66780123618592402</v>
      </c>
      <c r="P25" s="79">
        <f>IF(RES_hh_tes!P25=0,"",RES_hh_tes!P25/RES_hh_fec!P25)</f>
        <v>0.67349515900250101</v>
      </c>
      <c r="Q25" s="79">
        <f>IF(RES_hh_tes!Q25=0,"",RES_hh_tes!Q25/RES_hh_fec!Q25)</f>
        <v>0.68230904036527207</v>
      </c>
      <c r="R25" s="79">
        <f>IF(RES_hh_tes!R25=0,"",RES_hh_tes!R25/RES_hh_fec!R25)</f>
        <v>0.69437662628939212</v>
      </c>
      <c r="S25" s="79">
        <f>IF(RES_hh_tes!S25=0,"",RES_hh_tes!S25/RES_hh_fec!S25)</f>
        <v>0.71032496816266832</v>
      </c>
      <c r="T25" s="79">
        <f>IF(RES_hh_tes!T25=0,"",RES_hh_tes!T25/RES_hh_fec!T25)</f>
        <v>0.72620086441192755</v>
      </c>
      <c r="U25" s="79">
        <f>IF(RES_hh_tes!U25=0,"",RES_hh_tes!U25/RES_hh_fec!U25)</f>
        <v>0.74210727649821795</v>
      </c>
      <c r="V25" s="79">
        <f>IF(RES_hh_tes!V25=0,"",RES_hh_tes!V25/RES_hh_fec!V25)</f>
        <v>0.75399947215755114</v>
      </c>
      <c r="W25" s="79">
        <f>IF(RES_hh_tes!W25=0,"",RES_hh_tes!W25/RES_hh_fec!W25)</f>
        <v>0.77282472357424548</v>
      </c>
      <c r="X25" s="79">
        <f>IF(RES_hh_tes!X25=0,"",RES_hh_tes!X25/RES_hh_fec!X25)</f>
        <v>0.7911556542200916</v>
      </c>
      <c r="Y25" s="79">
        <f>IF(RES_hh_tes!Y25=0,"",RES_hh_tes!Y25/RES_hh_fec!Y25)</f>
        <v>0.80123993545014327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>
        <f>IF(RES_hh_tes!K26=0,"",RES_hh_tes!K26/RES_hh_fec!K26)</f>
        <v>1.0000000000000002</v>
      </c>
      <c r="L26" s="81">
        <f>IF(RES_hh_tes!L26=0,"",RES_hh_tes!L26/RES_hh_fec!L26)</f>
        <v>0.99999999999999933</v>
      </c>
      <c r="M26" s="81">
        <f>IF(RES_hh_tes!M26=0,"",RES_hh_tes!M26/RES_hh_fec!M26)</f>
        <v>0.99999999999999822</v>
      </c>
      <c r="N26" s="81">
        <f>IF(RES_hh_tes!N26=0,"",RES_hh_tes!N26/RES_hh_fec!N26)</f>
        <v>1.0000000000000002</v>
      </c>
      <c r="O26" s="81">
        <f>IF(RES_hh_tes!O26=0,"",RES_hh_tes!O26/RES_hh_fec!O26)</f>
        <v>0.99999999999999667</v>
      </c>
      <c r="P26" s="81">
        <f>IF(RES_hh_tes!P26=0,"",RES_hh_tes!P26/RES_hh_fec!P26)</f>
        <v>0.99999999999999711</v>
      </c>
      <c r="Q26" s="81">
        <f>IF(RES_hh_tes!Q26=0,"",RES_hh_tes!Q26/RES_hh_fec!Q26)</f>
        <v>1.0000000000000009</v>
      </c>
      <c r="R26" s="81">
        <f>IF(RES_hh_tes!R26=0,"",RES_hh_tes!R26/RES_hh_fec!R26)</f>
        <v>0.99999999999999933</v>
      </c>
      <c r="S26" s="81">
        <f>IF(RES_hh_tes!S26=0,"",RES_hh_tes!S26/RES_hh_fec!S26)</f>
        <v>1.0000000000000016</v>
      </c>
      <c r="T26" s="81">
        <f>IF(RES_hh_tes!T26=0,"",RES_hh_tes!T26/RES_hh_fec!T26)</f>
        <v>0.99999999999999245</v>
      </c>
      <c r="U26" s="81">
        <f>IF(RES_hh_tes!U26=0,"",RES_hh_tes!U26/RES_hh_fec!U26)</f>
        <v>0.99999999999999678</v>
      </c>
      <c r="V26" s="81">
        <f>IF(RES_hh_tes!V26=0,"",RES_hh_tes!V26/RES_hh_fec!V26)</f>
        <v>1.0000000000000027</v>
      </c>
      <c r="W26" s="81">
        <f>IF(RES_hh_tes!W26=0,"",RES_hh_tes!W26/RES_hh_fec!W26)</f>
        <v>1.0000000000000044</v>
      </c>
      <c r="X26" s="81">
        <f>IF(RES_hh_tes!X26=0,"",RES_hh_tes!X26/RES_hh_fec!X26)</f>
        <v>1.0000000000000027</v>
      </c>
      <c r="Y26" s="81">
        <f>IF(RES_hh_tes!Y26=0,"",RES_hh_tes!Y26/RES_hh_fec!Y26)</f>
        <v>0.99999999999999778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0.59632560797088818</v>
      </c>
      <c r="C27" s="70">
        <f>IF(RES_hh_tes!C27=0,"",RES_hh_tes!C27/RES_hh_fec!C27)</f>
        <v>0.59649028690060324</v>
      </c>
      <c r="D27" s="70">
        <f>IF(RES_hh_tes!D27=0,"",RES_hh_tes!D27/RES_hh_fec!D27)</f>
        <v>0.59616446487016084</v>
      </c>
      <c r="E27" s="70">
        <f>IF(RES_hh_tes!E27=0,"",RES_hh_tes!E27/RES_hh_fec!E27)</f>
        <v>0.61837951338841401</v>
      </c>
      <c r="F27" s="70">
        <f>IF(RES_hh_tes!F27=0,"",RES_hh_tes!F27/RES_hh_fec!F27)</f>
        <v>0.62172445704165136</v>
      </c>
      <c r="G27" s="70">
        <f>IF(RES_hh_tes!G27=0,"",RES_hh_tes!G27/RES_hh_fec!G27)</f>
        <v>0.61784191792219623</v>
      </c>
      <c r="H27" s="70">
        <f>IF(RES_hh_tes!H27=0,"",RES_hh_tes!H27/RES_hh_fec!H27)</f>
        <v>0.62420808697283769</v>
      </c>
      <c r="I27" s="70">
        <f>IF(RES_hh_tes!I27=0,"",RES_hh_tes!I27/RES_hh_fec!I27)</f>
        <v>0.62087687244714052</v>
      </c>
      <c r="J27" s="70">
        <f>IF(RES_hh_tes!J27=0,"",RES_hh_tes!J27/RES_hh_fec!J27)</f>
        <v>0.62298905422768236</v>
      </c>
      <c r="K27" s="70">
        <f>IF(RES_hh_tes!K27=0,"",RES_hh_tes!K27/RES_hh_fec!K27)</f>
        <v>0.62427057030625599</v>
      </c>
      <c r="L27" s="70">
        <f>IF(RES_hh_tes!L27=0,"",RES_hh_tes!L27/RES_hh_fec!L27)</f>
        <v>0.63014559937566506</v>
      </c>
      <c r="M27" s="70">
        <f>IF(RES_hh_tes!M27=0,"",RES_hh_tes!M27/RES_hh_fec!M27)</f>
        <v>0.63057238068028931</v>
      </c>
      <c r="N27" s="70">
        <f>IF(RES_hh_tes!N27=0,"",RES_hh_tes!N27/RES_hh_fec!N27)</f>
        <v>0.63092464383722136</v>
      </c>
      <c r="O27" s="70">
        <f>IF(RES_hh_tes!O27=0,"",RES_hh_tes!O27/RES_hh_fec!O27)</f>
        <v>0.63348574784711886</v>
      </c>
      <c r="P27" s="70">
        <f>IF(RES_hh_tes!P27=0,"",RES_hh_tes!P27/RES_hh_fec!P27)</f>
        <v>0.63145239703529887</v>
      </c>
      <c r="Q27" s="70">
        <f>IF(RES_hh_tes!Q27=0,"",RES_hh_tes!Q27/RES_hh_fec!Q27)</f>
        <v>0.63151609447113666</v>
      </c>
      <c r="R27" s="70">
        <f>IF(RES_hh_tes!R27=0,"",RES_hh_tes!R27/RES_hh_fec!R27)</f>
        <v>0.63248071853523369</v>
      </c>
      <c r="S27" s="70">
        <f>IF(RES_hh_tes!S27=0,"",RES_hh_tes!S27/RES_hh_fec!S27)</f>
        <v>0.6339289713991606</v>
      </c>
      <c r="T27" s="70">
        <f>IF(RES_hh_tes!T27=0,"",RES_hh_tes!T27/RES_hh_fec!T27)</f>
        <v>0.63237942933086799</v>
      </c>
      <c r="U27" s="70">
        <f>IF(RES_hh_tes!U27=0,"",RES_hh_tes!U27/RES_hh_fec!U27)</f>
        <v>0.63508559504416562</v>
      </c>
      <c r="V27" s="70">
        <f>IF(RES_hh_tes!V27=0,"",RES_hh_tes!V27/RES_hh_fec!V27)</f>
        <v>0.64050916958352211</v>
      </c>
      <c r="W27" s="70">
        <f>IF(RES_hh_tes!W27=0,"",RES_hh_tes!W27/RES_hh_fec!W27)</f>
        <v>0.64170145179243032</v>
      </c>
      <c r="X27" s="70">
        <f>IF(RES_hh_tes!X27=0,"",RES_hh_tes!X27/RES_hh_fec!X27)</f>
        <v>0.62876769533806154</v>
      </c>
      <c r="Y27" s="70">
        <f>IF(RES_hh_tes!Y27=0,"",RES_hh_tes!Y27/RES_hh_fec!Y27)</f>
        <v>0.62118970497027581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0.5851673667489532</v>
      </c>
      <c r="C28" s="78">
        <f>IF(RES_hh_tes!C28=0,"",RES_hh_tes!C28/RES_hh_fec!C28)</f>
        <v>0.58637452220176622</v>
      </c>
      <c r="D28" s="78">
        <f>IF(RES_hh_tes!D28=0,"",RES_hh_tes!D28/RES_hh_fec!D28)</f>
        <v>0.58744372846167858</v>
      </c>
      <c r="E28" s="78">
        <f>IF(RES_hh_tes!E28=0,"",RES_hh_tes!E28/RES_hh_fec!E28)</f>
        <v>0.58833242404725494</v>
      </c>
      <c r="F28" s="78">
        <f>IF(RES_hh_tes!F28=0,"",RES_hh_tes!F28/RES_hh_fec!F28)</f>
        <v>0.58933691876106786</v>
      </c>
      <c r="G28" s="78">
        <f>IF(RES_hh_tes!G28=0,"",RES_hh_tes!G28/RES_hh_fec!G28)</f>
        <v>0.59027729273177321</v>
      </c>
      <c r="H28" s="78">
        <f>IF(RES_hh_tes!H28=0,"",RES_hh_tes!H28/RES_hh_fec!H28)</f>
        <v>0.59112259753543717</v>
      </c>
      <c r="I28" s="78">
        <f>IF(RES_hh_tes!I28=0,"",RES_hh_tes!I28/RES_hh_fec!I28)</f>
        <v>0.59146706861467846</v>
      </c>
      <c r="J28" s="78">
        <f>IF(RES_hh_tes!J28=0,"",RES_hh_tes!J28/RES_hh_fec!J28)</f>
        <v>0.5915336290869766</v>
      </c>
      <c r="K28" s="78">
        <f>IF(RES_hh_tes!K28=0,"",RES_hh_tes!K28/RES_hh_fec!K28)</f>
        <v>0.59162008616539152</v>
      </c>
      <c r="L28" s="78">
        <f>IF(RES_hh_tes!L28=0,"",RES_hh_tes!L28/RES_hh_fec!L28)</f>
        <v>0.59170746812860697</v>
      </c>
      <c r="M28" s="78">
        <f>IF(RES_hh_tes!M28=0,"",RES_hh_tes!M28/RES_hh_fec!M28)</f>
        <v>0.59179575243345539</v>
      </c>
      <c r="N28" s="78">
        <f>IF(RES_hh_tes!N28=0,"",RES_hh_tes!N28/RES_hh_fec!N28)</f>
        <v>0.59189051744697097</v>
      </c>
      <c r="O28" s="78">
        <f>IF(RES_hh_tes!O28=0,"",RES_hh_tes!O28/RES_hh_fec!O28)</f>
        <v>0.59197076447217023</v>
      </c>
      <c r="P28" s="78">
        <f>IF(RES_hh_tes!P28=0,"",RES_hh_tes!P28/RES_hh_fec!P28)</f>
        <v>0.59201857127546476</v>
      </c>
      <c r="Q28" s="78">
        <f>IF(RES_hh_tes!Q28=0,"",RES_hh_tes!Q28/RES_hh_fec!Q28)</f>
        <v>0.5920885435491976</v>
      </c>
      <c r="R28" s="78">
        <f>IF(RES_hh_tes!R28=0,"",RES_hh_tes!R28/RES_hh_fec!R28)</f>
        <v>0.59224732621631315</v>
      </c>
      <c r="S28" s="78">
        <f>IF(RES_hh_tes!S28=0,"",RES_hh_tes!S28/RES_hh_fec!S28)</f>
        <v>0.59251980493282463</v>
      </c>
      <c r="T28" s="78">
        <f>IF(RES_hh_tes!T28=0,"",RES_hh_tes!T28/RES_hh_fec!T28)</f>
        <v>0.59290786893110814</v>
      </c>
      <c r="U28" s="78">
        <f>IF(RES_hh_tes!U28=0,"",RES_hh_tes!U28/RES_hh_fec!U28)</f>
        <v>0.59342483583442529</v>
      </c>
      <c r="V28" s="78">
        <f>IF(RES_hh_tes!V28=0,"",RES_hh_tes!V28/RES_hh_fec!V28)</f>
        <v>0.59424619699156567</v>
      </c>
      <c r="W28" s="78">
        <f>IF(RES_hh_tes!W28=0,"",RES_hh_tes!W28/RES_hh_fec!W28)</f>
        <v>0.59508953035675582</v>
      </c>
      <c r="X28" s="78">
        <f>IF(RES_hh_tes!X28=0,"",RES_hh_tes!X28/RES_hh_fec!X28)</f>
        <v>0.59569164611108494</v>
      </c>
      <c r="Y28" s="78">
        <f>IF(RES_hh_tes!Y28=0,"",RES_hh_tes!Y28/RES_hh_fec!Y28)</f>
        <v>0.59637881720032537</v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0.5807550916901546</v>
      </c>
      <c r="C29" s="78">
        <f>IF(RES_hh_tes!C29=0,"",RES_hh_tes!C29/RES_hh_fec!C29)</f>
        <v>0.5816815817831601</v>
      </c>
      <c r="D29" s="78">
        <f>IF(RES_hh_tes!D29=0,"",RES_hh_tes!D29/RES_hh_fec!D29)</f>
        <v>0.5825465748666121</v>
      </c>
      <c r="E29" s="78">
        <f>IF(RES_hh_tes!E29=0,"",RES_hh_tes!E29/RES_hh_fec!E29)</f>
        <v>0.58330140287829546</v>
      </c>
      <c r="F29" s="78">
        <f>IF(RES_hh_tes!F29=0,"",RES_hh_tes!F29/RES_hh_fec!F29)</f>
        <v>0.58441017924148864</v>
      </c>
      <c r="G29" s="78">
        <f>IF(RES_hh_tes!G29=0,"",RES_hh_tes!G29/RES_hh_fec!G29)</f>
        <v>0.585850102743115</v>
      </c>
      <c r="H29" s="78">
        <f>IF(RES_hh_tes!H29=0,"",RES_hh_tes!H29/RES_hh_fec!H29)</f>
        <v>0.58744791808055341</v>
      </c>
      <c r="I29" s="78">
        <f>IF(RES_hh_tes!I29=0,"",RES_hh_tes!I29/RES_hh_fec!I29)</f>
        <v>0.58823562890188663</v>
      </c>
      <c r="J29" s="78">
        <f>IF(RES_hh_tes!J29=0,"",RES_hh_tes!J29/RES_hh_fec!J29)</f>
        <v>0.5884766351035905</v>
      </c>
      <c r="K29" s="78">
        <f>IF(RES_hh_tes!K29=0,"",RES_hh_tes!K29/RES_hh_fec!K29)</f>
        <v>0.58882419324493673</v>
      </c>
      <c r="L29" s="78">
        <f>IF(RES_hh_tes!L29=0,"",RES_hh_tes!L29/RES_hh_fec!L29)</f>
        <v>0.58913022024619688</v>
      </c>
      <c r="M29" s="78">
        <f>IF(RES_hh_tes!M29=0,"",RES_hh_tes!M29/RES_hh_fec!M29)</f>
        <v>0.58944168801272268</v>
      </c>
      <c r="N29" s="78">
        <f>IF(RES_hh_tes!N29=0,"",RES_hh_tes!N29/RES_hh_fec!N29)</f>
        <v>0.58984118547715259</v>
      </c>
      <c r="O29" s="78">
        <f>IF(RES_hh_tes!O29=0,"",RES_hh_tes!O29/RES_hh_fec!O29)</f>
        <v>0.59020475077526779</v>
      </c>
      <c r="P29" s="78">
        <f>IF(RES_hh_tes!P29=0,"",RES_hh_tes!P29/RES_hh_fec!P29)</f>
        <v>0.59043547618258641</v>
      </c>
      <c r="Q29" s="78">
        <f>IF(RES_hh_tes!Q29=0,"",RES_hh_tes!Q29/RES_hh_fec!Q29)</f>
        <v>0.59078602669903801</v>
      </c>
      <c r="R29" s="78">
        <f>IF(RES_hh_tes!R29=0,"",RES_hh_tes!R29/RES_hh_fec!R29)</f>
        <v>0.59144417136108773</v>
      </c>
      <c r="S29" s="78">
        <f>IF(RES_hh_tes!S29=0,"",RES_hh_tes!S29/RES_hh_fec!S29)</f>
        <v>0.59280460982785743</v>
      </c>
      <c r="T29" s="78">
        <f>IF(RES_hh_tes!T29=0,"",RES_hh_tes!T29/RES_hh_fec!T29)</f>
        <v>0.59477070505649254</v>
      </c>
      <c r="U29" s="78">
        <f>IF(RES_hh_tes!U29=0,"",RES_hh_tes!U29/RES_hh_fec!U29)</f>
        <v>0.59743914050024238</v>
      </c>
      <c r="V29" s="78">
        <f>IF(RES_hh_tes!V29=0,"",RES_hh_tes!V29/RES_hh_fec!V29)</f>
        <v>0.60052727136040118</v>
      </c>
      <c r="W29" s="78">
        <f>IF(RES_hh_tes!W29=0,"",RES_hh_tes!W29/RES_hh_fec!W29)</f>
        <v>0.60334467304433037</v>
      </c>
      <c r="X29" s="78">
        <f>IF(RES_hh_tes!X29=0,"",RES_hh_tes!X29/RES_hh_fec!X29)</f>
        <v>0.60615816831178948</v>
      </c>
      <c r="Y29" s="78">
        <f>IF(RES_hh_tes!Y29=0,"",RES_hh_tes!Y29/RES_hh_fec!Y29)</f>
        <v>0.60838004260713563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0.57985117637407257</v>
      </c>
      <c r="C30" s="78">
        <f>IF(RES_hh_tes!C30=0,"",RES_hh_tes!C30/RES_hh_fec!C30)</f>
        <v>0.58071413498456048</v>
      </c>
      <c r="D30" s="78">
        <f>IF(RES_hh_tes!D30=0,"",RES_hh_tes!D30/RES_hh_fec!D30)</f>
        <v>0.58176081696260173</v>
      </c>
      <c r="E30" s="78">
        <f>IF(RES_hh_tes!E30=0,"",RES_hh_tes!E30/RES_hh_fec!E30)</f>
        <v>0.58298393168823115</v>
      </c>
      <c r="F30" s="78">
        <f>IF(RES_hh_tes!F30=0,"",RES_hh_tes!F30/RES_hh_fec!F30)</f>
        <v>0.58433218202737292</v>
      </c>
      <c r="G30" s="78">
        <f>IF(RES_hh_tes!G30=0,"",RES_hh_tes!G30/RES_hh_fec!G30)</f>
        <v>0.58580815651668361</v>
      </c>
      <c r="H30" s="78">
        <f>IF(RES_hh_tes!H30=0,"",RES_hh_tes!H30/RES_hh_fec!H30)</f>
        <v>0.58736244200220378</v>
      </c>
      <c r="I30" s="78">
        <f>IF(RES_hh_tes!I30=0,"",RES_hh_tes!I30/RES_hh_fec!I30)</f>
        <v>0.58816225742826456</v>
      </c>
      <c r="J30" s="78">
        <f>IF(RES_hh_tes!J30=0,"",RES_hh_tes!J30/RES_hh_fec!J30)</f>
        <v>0.58852079834293658</v>
      </c>
      <c r="K30" s="78">
        <f>IF(RES_hh_tes!K30=0,"",RES_hh_tes!K30/RES_hh_fec!K30)</f>
        <v>0.58905408556053163</v>
      </c>
      <c r="L30" s="78">
        <f>IF(RES_hh_tes!L30=0,"",RES_hh_tes!L30/RES_hh_fec!L30)</f>
        <v>0.58963972580521962</v>
      </c>
      <c r="M30" s="78">
        <f>IF(RES_hh_tes!M30=0,"",RES_hh_tes!M30/RES_hh_fec!M30)</f>
        <v>0.59026458517487168</v>
      </c>
      <c r="N30" s="78">
        <f>IF(RES_hh_tes!N30=0,"",RES_hh_tes!N30/RES_hh_fec!N30)</f>
        <v>0.59086267224680988</v>
      </c>
      <c r="O30" s="78">
        <f>IF(RES_hh_tes!O30=0,"",RES_hh_tes!O30/RES_hh_fec!O30)</f>
        <v>0.59135862306381781</v>
      </c>
      <c r="P30" s="78">
        <f>IF(RES_hh_tes!P30=0,"",RES_hh_tes!P30/RES_hh_fec!P30)</f>
        <v>0.59164592217988743</v>
      </c>
      <c r="Q30" s="78">
        <f>IF(RES_hh_tes!Q30=0,"",RES_hh_tes!Q30/RES_hh_fec!Q30)</f>
        <v>0.59214792293261653</v>
      </c>
      <c r="R30" s="78">
        <f>IF(RES_hh_tes!R30=0,"",RES_hh_tes!R30/RES_hh_fec!R30)</f>
        <v>0.59327099262859184</v>
      </c>
      <c r="S30" s="78">
        <f>IF(RES_hh_tes!S30=0,"",RES_hh_tes!S30/RES_hh_fec!S30)</f>
        <v>0.59539800507081908</v>
      </c>
      <c r="T30" s="78">
        <f>IF(RES_hh_tes!T30=0,"",RES_hh_tes!T30/RES_hh_fec!T30)</f>
        <v>0.59857761895153949</v>
      </c>
      <c r="U30" s="78">
        <f>IF(RES_hh_tes!U30=0,"",RES_hh_tes!U30/RES_hh_fec!U30)</f>
        <v>0.60290178873710998</v>
      </c>
      <c r="V30" s="78">
        <f>IF(RES_hh_tes!V30=0,"",RES_hh_tes!V30/RES_hh_fec!V30)</f>
        <v>0.60805025929934997</v>
      </c>
      <c r="W30" s="78">
        <f>IF(RES_hh_tes!W30=0,"",RES_hh_tes!W30/RES_hh_fec!W30)</f>
        <v>0.61238176721327686</v>
      </c>
      <c r="X30" s="78">
        <f>IF(RES_hh_tes!X30=0,"",RES_hh_tes!X30/RES_hh_fec!X30)</f>
        <v>0.61600303378249111</v>
      </c>
      <c r="Y30" s="78">
        <f>IF(RES_hh_tes!Y30=0,"",RES_hh_tes!Y30/RES_hh_fec!Y30)</f>
        <v>0.61879179027496733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0.56745310327309562</v>
      </c>
      <c r="C31" s="78">
        <f>IF(RES_hh_tes!C31=0,"",RES_hh_tes!C31/RES_hh_fec!C31)</f>
        <v>0.56850932864972814</v>
      </c>
      <c r="D31" s="78">
        <f>IF(RES_hh_tes!D31=0,"",RES_hh_tes!D31/RES_hh_fec!D31)</f>
        <v>0.56943160881459054</v>
      </c>
      <c r="E31" s="78">
        <f>IF(RES_hh_tes!E31=0,"",RES_hh_tes!E31/RES_hh_fec!E31)</f>
        <v>0.57029372240065701</v>
      </c>
      <c r="F31" s="78">
        <f>IF(RES_hh_tes!F31=0,"",RES_hh_tes!F31/RES_hh_fec!F31)</f>
        <v>0.57136758936082077</v>
      </c>
      <c r="G31" s="78">
        <f>IF(RES_hh_tes!G31=0,"",RES_hh_tes!G31/RES_hh_fec!G31)</f>
        <v>0.57253773336448055</v>
      </c>
      <c r="H31" s="78">
        <f>IF(RES_hh_tes!H31=0,"",RES_hh_tes!H31/RES_hh_fec!H31)</f>
        <v>0.57380410711000396</v>
      </c>
      <c r="I31" s="78">
        <f>IF(RES_hh_tes!I31=0,"",RES_hh_tes!I31/RES_hh_fec!I31)</f>
        <v>0.57442040211657797</v>
      </c>
      <c r="J31" s="78">
        <f>IF(RES_hh_tes!J31=0,"",RES_hh_tes!J31/RES_hh_fec!J31)</f>
        <v>0.57462980045968104</v>
      </c>
      <c r="K31" s="78">
        <f>IF(RES_hh_tes!K31=0,"",RES_hh_tes!K31/RES_hh_fec!K31)</f>
        <v>0.57492966600313489</v>
      </c>
      <c r="L31" s="78">
        <f>IF(RES_hh_tes!L31=0,"",RES_hh_tes!L31/RES_hh_fec!L31)</f>
        <v>0.57521765899195376</v>
      </c>
      <c r="M31" s="78">
        <f>IF(RES_hh_tes!M31=0,"",RES_hh_tes!M31/RES_hh_fec!M31)</f>
        <v>0.57553954295000109</v>
      </c>
      <c r="N31" s="78">
        <f>IF(RES_hh_tes!N31=0,"",RES_hh_tes!N31/RES_hh_fec!N31)</f>
        <v>0.57583680226209377</v>
      </c>
      <c r="O31" s="78">
        <f>IF(RES_hh_tes!O31=0,"",RES_hh_tes!O31/RES_hh_fec!O31)</f>
        <v>0.57608602015016075</v>
      </c>
      <c r="P31" s="78">
        <f>IF(RES_hh_tes!P31=0,"",RES_hh_tes!P31/RES_hh_fec!P31)</f>
        <v>0.57621891283502458</v>
      </c>
      <c r="Q31" s="78">
        <f>IF(RES_hh_tes!Q31=0,"",RES_hh_tes!Q31/RES_hh_fec!Q31)</f>
        <v>0.57644561022610352</v>
      </c>
      <c r="R31" s="78">
        <f>IF(RES_hh_tes!R31=0,"",RES_hh_tes!R31/RES_hh_fec!R31)</f>
        <v>0.57720104461878874</v>
      </c>
      <c r="S31" s="78">
        <f>IF(RES_hh_tes!S31=0,"",RES_hh_tes!S31/RES_hh_fec!S31)</f>
        <v>0.57881372534355391</v>
      </c>
      <c r="T31" s="78">
        <f>IF(RES_hh_tes!T31=0,"",RES_hh_tes!T31/RES_hh_fec!T31)</f>
        <v>0.58145545238574747</v>
      </c>
      <c r="U31" s="78">
        <f>IF(RES_hh_tes!U31=0,"",RES_hh_tes!U31/RES_hh_fec!U31)</f>
        <v>0.58327053121150019</v>
      </c>
      <c r="V31" s="78">
        <f>IF(RES_hh_tes!V31=0,"",RES_hh_tes!V31/RES_hh_fec!V31)</f>
        <v>0.58478980162261829</v>
      </c>
      <c r="W31" s="78">
        <f>IF(RES_hh_tes!W31=0,"",RES_hh_tes!W31/RES_hh_fec!W31)</f>
        <v>0.5860871620866831</v>
      </c>
      <c r="X31" s="78">
        <f>IF(RES_hh_tes!X31=0,"",RES_hh_tes!X31/RES_hh_fec!X31)</f>
        <v>0.58733943514567277</v>
      </c>
      <c r="Y31" s="78">
        <f>IF(RES_hh_tes!Y31=0,"",RES_hh_tes!Y31/RES_hh_fec!Y31)</f>
        <v>0.58890678274288133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0.73881379402655734</v>
      </c>
      <c r="C32" s="81">
        <f>IF(RES_hh_tes!C32=0,"",RES_hh_tes!C32/RES_hh_fec!C32)</f>
        <v>0.74154195606410056</v>
      </c>
      <c r="D32" s="81">
        <f>IF(RES_hh_tes!D32=0,"",RES_hh_tes!D32/RES_hh_fec!D32)</f>
        <v>0.74507143955057453</v>
      </c>
      <c r="E32" s="81">
        <f>IF(RES_hh_tes!E32=0,"",RES_hh_tes!E32/RES_hh_fec!E32)</f>
        <v>0.74878969198775747</v>
      </c>
      <c r="F32" s="81">
        <f>IF(RES_hh_tes!F32=0,"",RES_hh_tes!F32/RES_hh_fec!F32)</f>
        <v>0.75092665911754186</v>
      </c>
      <c r="G32" s="81">
        <f>IF(RES_hh_tes!G32=0,"",RES_hh_tes!G32/RES_hh_fec!G32)</f>
        <v>0.7525297089279317</v>
      </c>
      <c r="H32" s="81">
        <f>IF(RES_hh_tes!H32=0,"",RES_hh_tes!H32/RES_hh_fec!H32)</f>
        <v>0.75424755267308208</v>
      </c>
      <c r="I32" s="81">
        <f>IF(RES_hh_tes!I32=0,"",RES_hh_tes!I32/RES_hh_fec!I32)</f>
        <v>0.75523602254352029</v>
      </c>
      <c r="J32" s="81">
        <f>IF(RES_hh_tes!J32=0,"",RES_hh_tes!J32/RES_hh_fec!J32)</f>
        <v>0.75641471639659408</v>
      </c>
      <c r="K32" s="81">
        <f>IF(RES_hh_tes!K32=0,"",RES_hh_tes!K32/RES_hh_fec!K32)</f>
        <v>0.7581247749975365</v>
      </c>
      <c r="L32" s="81">
        <f>IF(RES_hh_tes!L32=0,"",RES_hh_tes!L32/RES_hh_fec!L32)</f>
        <v>0.76033662536265301</v>
      </c>
      <c r="M32" s="81">
        <f>IF(RES_hh_tes!M32=0,"",RES_hh_tes!M32/RES_hh_fec!M32)</f>
        <v>0.76264871991176209</v>
      </c>
      <c r="N32" s="81">
        <f>IF(RES_hh_tes!N32=0,"",RES_hh_tes!N32/RES_hh_fec!N32)</f>
        <v>0.76463779021209421</v>
      </c>
      <c r="O32" s="81">
        <f>IF(RES_hh_tes!O32=0,"",RES_hh_tes!O32/RES_hh_fec!O32)</f>
        <v>0.76663677482830062</v>
      </c>
      <c r="P32" s="81">
        <f>IF(RES_hh_tes!P32=0,"",RES_hh_tes!P32/RES_hh_fec!P32)</f>
        <v>0.76857917518253482</v>
      </c>
      <c r="Q32" s="81">
        <f>IF(RES_hh_tes!Q32=0,"",RES_hh_tes!Q32/RES_hh_fec!Q32)</f>
        <v>0.77204195372858475</v>
      </c>
      <c r="R32" s="81">
        <f>IF(RES_hh_tes!R32=0,"",RES_hh_tes!R32/RES_hh_fec!R32)</f>
        <v>0.77808877241451524</v>
      </c>
      <c r="S32" s="81">
        <f>IF(RES_hh_tes!S32=0,"",RES_hh_tes!S32/RES_hh_fec!S32)</f>
        <v>0.78699048077521261</v>
      </c>
      <c r="T32" s="81">
        <f>IF(RES_hh_tes!T32=0,"",RES_hh_tes!T32/RES_hh_fec!T32)</f>
        <v>0.79771268925471073</v>
      </c>
      <c r="U32" s="81">
        <f>IF(RES_hh_tes!U32=0,"",RES_hh_tes!U32/RES_hh_fec!U32)</f>
        <v>0.81046065763356201</v>
      </c>
      <c r="V32" s="81">
        <f>IF(RES_hh_tes!V32=0,"",RES_hh_tes!V32/RES_hh_fec!V32)</f>
        <v>0.82119580966256223</v>
      </c>
      <c r="W32" s="81">
        <f>IF(RES_hh_tes!W32=0,"",RES_hh_tes!W32/RES_hh_fec!W32)</f>
        <v>0.8276381752677594</v>
      </c>
      <c r="X32" s="81">
        <f>IF(RES_hh_tes!X32=0,"",RES_hh_tes!X32/RES_hh_fec!X32)</f>
        <v>0.83448001843659125</v>
      </c>
      <c r="Y32" s="81">
        <f>IF(RES_hh_tes!Y32=0,"",RES_hh_tes!Y32/RES_hh_fec!Y32)</f>
        <v>0.84134324649168524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26899.338694257291</v>
      </c>
      <c r="C3" s="65">
        <f t="shared" si="0"/>
        <v>29419.854790404665</v>
      </c>
      <c r="D3" s="65">
        <f t="shared" si="0"/>
        <v>31218.444420984648</v>
      </c>
      <c r="E3" s="65">
        <f t="shared" si="0"/>
        <v>31267.988974987897</v>
      </c>
      <c r="F3" s="65">
        <f t="shared" si="0"/>
        <v>32026.834583056287</v>
      </c>
      <c r="G3" s="65">
        <f t="shared" si="0"/>
        <v>34721.177421731605</v>
      </c>
      <c r="H3" s="65">
        <f t="shared" si="0"/>
        <v>38233.886217251544</v>
      </c>
      <c r="I3" s="65">
        <f t="shared" si="0"/>
        <v>34893.254810562255</v>
      </c>
      <c r="J3" s="65">
        <f t="shared" si="0"/>
        <v>36363.672394136236</v>
      </c>
      <c r="K3" s="65">
        <f t="shared" si="0"/>
        <v>37104.821983733404</v>
      </c>
      <c r="L3" s="65">
        <f t="shared" si="0"/>
        <v>41631.536882795124</v>
      </c>
      <c r="M3" s="65">
        <f t="shared" si="0"/>
        <v>36528.3881901844</v>
      </c>
      <c r="N3" s="65">
        <f t="shared" si="0"/>
        <v>38279.638446710655</v>
      </c>
      <c r="O3" s="65">
        <f t="shared" si="0"/>
        <v>37231.813857533642</v>
      </c>
      <c r="P3" s="65">
        <f t="shared" si="0"/>
        <v>34209.914524993299</v>
      </c>
      <c r="Q3" s="65">
        <f t="shared" si="0"/>
        <v>33728.95636238742</v>
      </c>
      <c r="R3" s="65">
        <f t="shared" ref="R3:V3" si="1">SUM(R4,R15,R17,R27)</f>
        <v>35942.384007091445</v>
      </c>
      <c r="S3" s="65">
        <f t="shared" si="1"/>
        <v>36238.128132791753</v>
      </c>
      <c r="T3" s="65">
        <f t="shared" si="1"/>
        <v>34583.228627932549</v>
      </c>
      <c r="U3" s="65">
        <f t="shared" si="1"/>
        <v>30105.020827204822</v>
      </c>
      <c r="V3" s="65">
        <f t="shared" si="1"/>
        <v>31331.054531133381</v>
      </c>
      <c r="W3" s="65">
        <f t="shared" ref="W3:Y3" si="2">SUM(W4,W15,W17,W27)</f>
        <v>31699.265086246123</v>
      </c>
      <c r="X3" s="65">
        <f t="shared" si="2"/>
        <v>28204.666076672031</v>
      </c>
      <c r="Y3" s="65">
        <f t="shared" si="2"/>
        <v>27688.013929634428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23099.418431251914</v>
      </c>
      <c r="C4" s="69">
        <f t="shared" si="3"/>
        <v>25613.830880619818</v>
      </c>
      <c r="D4" s="69">
        <f t="shared" si="3"/>
        <v>27095.14707082773</v>
      </c>
      <c r="E4" s="69">
        <f t="shared" si="3"/>
        <v>26537.321813089027</v>
      </c>
      <c r="F4" s="69">
        <f t="shared" si="3"/>
        <v>27216.702279957899</v>
      </c>
      <c r="G4" s="69">
        <f t="shared" si="3"/>
        <v>29841.254078212973</v>
      </c>
      <c r="H4" s="69">
        <f t="shared" si="3"/>
        <v>33106.334847289356</v>
      </c>
      <c r="I4" s="69">
        <f t="shared" si="3"/>
        <v>29825.37966715774</v>
      </c>
      <c r="J4" s="69">
        <f t="shared" si="3"/>
        <v>31091.796793605517</v>
      </c>
      <c r="K4" s="69">
        <f t="shared" si="3"/>
        <v>31734.726078764474</v>
      </c>
      <c r="L4" s="69">
        <f t="shared" si="3"/>
        <v>36249.457881391805</v>
      </c>
      <c r="M4" s="69">
        <f t="shared" si="3"/>
        <v>31329.235167966272</v>
      </c>
      <c r="N4" s="69">
        <f t="shared" si="3"/>
        <v>33002.226494580987</v>
      </c>
      <c r="O4" s="69">
        <f t="shared" si="3"/>
        <v>32035.392537336538</v>
      </c>
      <c r="P4" s="69">
        <f t="shared" si="3"/>
        <v>29015.702659744482</v>
      </c>
      <c r="Q4" s="69">
        <f t="shared" si="3"/>
        <v>28568.672548771006</v>
      </c>
      <c r="R4" s="69">
        <f t="shared" ref="R4:V4" si="4">SUM(R5:R14)</f>
        <v>30712.141728049966</v>
      </c>
      <c r="S4" s="69">
        <f t="shared" si="4"/>
        <v>30928.106654960768</v>
      </c>
      <c r="T4" s="69">
        <f t="shared" si="4"/>
        <v>29466.020146289629</v>
      </c>
      <c r="U4" s="69">
        <f t="shared" si="4"/>
        <v>25299.155994082976</v>
      </c>
      <c r="V4" s="69">
        <f t="shared" si="4"/>
        <v>26468.111466569873</v>
      </c>
      <c r="W4" s="69">
        <f t="shared" ref="W4:Y4" si="5">SUM(W5:W14)</f>
        <v>26817.391265005277</v>
      </c>
      <c r="X4" s="69">
        <f t="shared" si="5"/>
        <v>23909.664039993702</v>
      </c>
      <c r="Y4" s="69">
        <f t="shared" si="5"/>
        <v>23886.424462584968</v>
      </c>
      <c r="DA4" s="88" t="s">
        <v>266</v>
      </c>
    </row>
    <row r="5" spans="1:105" ht="12" customHeight="1" x14ac:dyDescent="0.25">
      <c r="A5" s="28" t="s">
        <v>51</v>
      </c>
      <c r="B5" s="72">
        <v>15543.127551694972</v>
      </c>
      <c r="C5" s="72">
        <v>17356.667434553543</v>
      </c>
      <c r="D5" s="72">
        <v>19109.364879204801</v>
      </c>
      <c r="E5" s="72">
        <v>18764.460636942222</v>
      </c>
      <c r="F5" s="72">
        <v>19630.322268812146</v>
      </c>
      <c r="G5" s="72">
        <v>21889.382687418482</v>
      </c>
      <c r="H5" s="72">
        <v>24967.496466554378</v>
      </c>
      <c r="I5" s="72">
        <v>22304.301446262816</v>
      </c>
      <c r="J5" s="72">
        <v>23903.1357203486</v>
      </c>
      <c r="K5" s="72">
        <v>24631.406738966441</v>
      </c>
      <c r="L5" s="72">
        <v>28620.390980322052</v>
      </c>
      <c r="M5" s="72">
        <v>24426.908641287773</v>
      </c>
      <c r="N5" s="72">
        <v>25848.833334651132</v>
      </c>
      <c r="O5" s="72">
        <v>24854.820069617836</v>
      </c>
      <c r="P5" s="72">
        <v>22515.844739509139</v>
      </c>
      <c r="Q5" s="72">
        <v>22042.189797400359</v>
      </c>
      <c r="R5" s="72">
        <v>23530.694404762133</v>
      </c>
      <c r="S5" s="72">
        <v>23427.43676639353</v>
      </c>
      <c r="T5" s="72">
        <v>22008.97892963704</v>
      </c>
      <c r="U5" s="72">
        <v>17795.279808145595</v>
      </c>
      <c r="V5" s="72">
        <v>18554.3775029186</v>
      </c>
      <c r="W5" s="72">
        <v>17330.403788033989</v>
      </c>
      <c r="X5" s="72">
        <v>14759.159136308468</v>
      </c>
      <c r="Y5" s="72">
        <v>14840.631861288068</v>
      </c>
      <c r="DA5" s="89" t="s">
        <v>447</v>
      </c>
    </row>
    <row r="6" spans="1:105" ht="12" customHeight="1" x14ac:dyDescent="0.25">
      <c r="A6" s="28" t="s">
        <v>74</v>
      </c>
      <c r="B6" s="72">
        <v>78.60969705552705</v>
      </c>
      <c r="C6" s="72">
        <v>88.905980464556478</v>
      </c>
      <c r="D6" s="72">
        <v>82.185964526599648</v>
      </c>
      <c r="E6" s="72">
        <v>75.629155313308885</v>
      </c>
      <c r="F6" s="72">
        <v>70.116017955011941</v>
      </c>
      <c r="G6" s="72">
        <v>70.398866764409121</v>
      </c>
      <c r="H6" s="72">
        <v>72.551609008733834</v>
      </c>
      <c r="I6" s="72">
        <v>70.514580639341844</v>
      </c>
      <c r="J6" s="72">
        <v>71.152676273986501</v>
      </c>
      <c r="K6" s="72">
        <v>71.587209835400259</v>
      </c>
      <c r="L6" s="72">
        <v>79.347768599324937</v>
      </c>
      <c r="M6" s="72">
        <v>65.788977781071466</v>
      </c>
      <c r="N6" s="72">
        <v>68.237444121524192</v>
      </c>
      <c r="O6" s="72">
        <v>62.720204176886782</v>
      </c>
      <c r="P6" s="72">
        <v>55.663358577140272</v>
      </c>
      <c r="Q6" s="72">
        <v>55.149475719999813</v>
      </c>
      <c r="R6" s="72">
        <v>58.052100959999763</v>
      </c>
      <c r="S6" s="72">
        <v>58.051924279999881</v>
      </c>
      <c r="T6" s="72">
        <v>58.052025239999743</v>
      </c>
      <c r="U6" s="72">
        <v>60.954549519999986</v>
      </c>
      <c r="V6" s="72">
        <v>58.052025239999764</v>
      </c>
      <c r="W6" s="72">
        <v>55.149299039999995</v>
      </c>
      <c r="X6" s="72">
        <v>80.634202759999653</v>
      </c>
      <c r="Y6" s="72">
        <v>74.988595279999984</v>
      </c>
      <c r="DA6" s="89" t="s">
        <v>448</v>
      </c>
    </row>
    <row r="7" spans="1:105" ht="12" customHeight="1" x14ac:dyDescent="0.25">
      <c r="A7" s="28" t="s">
        <v>200</v>
      </c>
      <c r="B7" s="72">
        <v>1170.3411147147028</v>
      </c>
      <c r="C7" s="72">
        <v>1474.5954283303117</v>
      </c>
      <c r="D7" s="72">
        <v>1573.2579630410658</v>
      </c>
      <c r="E7" s="72">
        <v>1551.5521016772177</v>
      </c>
      <c r="F7" s="72">
        <v>1445.1254131794353</v>
      </c>
      <c r="G7" s="72">
        <v>1308.7966744038124</v>
      </c>
      <c r="H7" s="72">
        <v>1311.0802137567605</v>
      </c>
      <c r="I7" s="72">
        <v>1043.7635815483995</v>
      </c>
      <c r="J7" s="72">
        <v>782.66097399149476</v>
      </c>
      <c r="K7" s="72">
        <v>540.21898774860074</v>
      </c>
      <c r="L7" s="72">
        <v>309.88931569235314</v>
      </c>
      <c r="M7" s="72">
        <v>321.49195015314422</v>
      </c>
      <c r="N7" s="72">
        <v>254.6073862995116</v>
      </c>
      <c r="O7" s="72">
        <v>231.99272847012426</v>
      </c>
      <c r="P7" s="72">
        <v>200.99142487410296</v>
      </c>
      <c r="Q7" s="72">
        <v>210.79574835164186</v>
      </c>
      <c r="R7" s="72">
        <v>200.74888341032133</v>
      </c>
      <c r="S7" s="72">
        <v>200.56035075551833</v>
      </c>
      <c r="T7" s="72">
        <v>229.98730487047038</v>
      </c>
      <c r="U7" s="72">
        <v>186.23382205887643</v>
      </c>
      <c r="V7" s="72">
        <v>189.03845556949273</v>
      </c>
      <c r="W7" s="72">
        <v>281.46347925875824</v>
      </c>
      <c r="X7" s="72">
        <v>257.01739128000025</v>
      </c>
      <c r="Y7" s="72">
        <v>241.89882756000009</v>
      </c>
      <c r="DA7" s="89" t="s">
        <v>449</v>
      </c>
    </row>
    <row r="8" spans="1:105" ht="12" customHeight="1" x14ac:dyDescent="0.25">
      <c r="A8" s="28" t="s">
        <v>189</v>
      </c>
      <c r="B8" s="72">
        <v>6307.3400677867121</v>
      </c>
      <c r="C8" s="72">
        <v>6693.6620372714106</v>
      </c>
      <c r="D8" s="72">
        <v>6330.3382640552627</v>
      </c>
      <c r="E8" s="72">
        <v>6145.6799191562786</v>
      </c>
      <c r="F8" s="72">
        <v>6071.1385800113067</v>
      </c>
      <c r="G8" s="72">
        <v>6572.675849626271</v>
      </c>
      <c r="H8" s="72">
        <v>6755.2065579694827</v>
      </c>
      <c r="I8" s="72">
        <v>6406.8000587071847</v>
      </c>
      <c r="J8" s="72">
        <v>6334.8474229914391</v>
      </c>
      <c r="K8" s="72">
        <v>6491.5131422140303</v>
      </c>
      <c r="L8" s="72">
        <v>7239.829816778074</v>
      </c>
      <c r="M8" s="72">
        <v>6515.0455987442838</v>
      </c>
      <c r="N8" s="72">
        <v>6830.548329508817</v>
      </c>
      <c r="O8" s="72">
        <v>6885.8595350716942</v>
      </c>
      <c r="P8" s="72">
        <v>6243.2031367840973</v>
      </c>
      <c r="Q8" s="72">
        <v>6260.5375272990095</v>
      </c>
      <c r="R8" s="72">
        <v>6922.6463389175096</v>
      </c>
      <c r="S8" s="72">
        <v>7242.0576135317215</v>
      </c>
      <c r="T8" s="72">
        <v>7169.0018865421198</v>
      </c>
      <c r="U8" s="72">
        <v>7256.6878143585036</v>
      </c>
      <c r="V8" s="72">
        <v>7666.6434828417814</v>
      </c>
      <c r="W8" s="72">
        <v>9150.3746986725309</v>
      </c>
      <c r="X8" s="72">
        <v>8812.853309645232</v>
      </c>
      <c r="Y8" s="72">
        <v>8728.9051784568983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2225.0620543307673</v>
      </c>
      <c r="C17" s="69">
        <f t="shared" si="7"/>
        <v>2227.7212163972681</v>
      </c>
      <c r="D17" s="69">
        <f t="shared" si="7"/>
        <v>2448.7979969941434</v>
      </c>
      <c r="E17" s="69">
        <f t="shared" si="7"/>
        <v>2599.0860105507363</v>
      </c>
      <c r="F17" s="69">
        <f t="shared" si="7"/>
        <v>2751.6106542157886</v>
      </c>
      <c r="G17" s="69">
        <f t="shared" si="7"/>
        <v>2878.9991016793165</v>
      </c>
      <c r="H17" s="69">
        <f t="shared" si="7"/>
        <v>3084.141920653427</v>
      </c>
      <c r="I17" s="69">
        <f t="shared" si="7"/>
        <v>2974.3961926124493</v>
      </c>
      <c r="J17" s="69">
        <f t="shared" si="7"/>
        <v>3118.8291927449845</v>
      </c>
      <c r="K17" s="69">
        <f t="shared" si="7"/>
        <v>3183.0061595192083</v>
      </c>
      <c r="L17" s="69">
        <f t="shared" si="7"/>
        <v>3203.7466814768595</v>
      </c>
      <c r="M17" s="69">
        <f t="shared" si="7"/>
        <v>3149.8377878310312</v>
      </c>
      <c r="N17" s="69">
        <f t="shared" si="7"/>
        <v>3219.0555200555864</v>
      </c>
      <c r="O17" s="69">
        <f t="shared" si="7"/>
        <v>3209.2818194553729</v>
      </c>
      <c r="P17" s="69">
        <f t="shared" si="7"/>
        <v>3220.9552888950211</v>
      </c>
      <c r="Q17" s="69">
        <f t="shared" si="7"/>
        <v>3185.1011541156731</v>
      </c>
      <c r="R17" s="69">
        <f t="shared" ref="R17:V17" si="8">SUM(R18:R26)</f>
        <v>3215.5576727956841</v>
      </c>
      <c r="S17" s="69">
        <f t="shared" si="8"/>
        <v>3245.8487910010299</v>
      </c>
      <c r="T17" s="69">
        <f t="shared" si="8"/>
        <v>3067.3808711508586</v>
      </c>
      <c r="U17" s="69">
        <f t="shared" si="8"/>
        <v>2669.7475445292407</v>
      </c>
      <c r="V17" s="69">
        <f t="shared" si="8"/>
        <v>2776.8562692632513</v>
      </c>
      <c r="W17" s="69">
        <f t="shared" ref="W17:Y17" si="9">SUM(W18:W26)</f>
        <v>2816.4280453009169</v>
      </c>
      <c r="X17" s="69">
        <f t="shared" si="9"/>
        <v>2456.1788921260718</v>
      </c>
      <c r="Y17" s="69">
        <f t="shared" si="9"/>
        <v>2108.8494694958599</v>
      </c>
      <c r="DA17" s="88" t="s">
        <v>268</v>
      </c>
    </row>
    <row r="18" spans="1:105" ht="12" customHeight="1" x14ac:dyDescent="0.25">
      <c r="A18" s="28" t="s">
        <v>51</v>
      </c>
      <c r="B18" s="72">
        <v>1447.1206239367173</v>
      </c>
      <c r="C18" s="72">
        <v>1461.8234995520606</v>
      </c>
      <c r="D18" s="72">
        <v>1686.7026426932966</v>
      </c>
      <c r="E18" s="72">
        <v>1740.4274771711061</v>
      </c>
      <c r="F18" s="72">
        <v>1888.557796556689</v>
      </c>
      <c r="G18" s="72">
        <v>2036.2095654748412</v>
      </c>
      <c r="H18" s="72">
        <v>2240.0214884042884</v>
      </c>
      <c r="I18" s="72">
        <v>2143.4807195856861</v>
      </c>
      <c r="J18" s="72">
        <v>2312.9758526285409</v>
      </c>
      <c r="K18" s="72">
        <v>2379.391131681436</v>
      </c>
      <c r="L18" s="72">
        <v>2430.0218976332153</v>
      </c>
      <c r="M18" s="72">
        <v>2362.835824578915</v>
      </c>
      <c r="N18" s="72">
        <v>2427.7953348880769</v>
      </c>
      <c r="O18" s="72">
        <v>2388.3430171362425</v>
      </c>
      <c r="P18" s="72">
        <v>2397.5757224799377</v>
      </c>
      <c r="Q18" s="72">
        <v>2349.9809122779211</v>
      </c>
      <c r="R18" s="72">
        <v>2347.2471424104497</v>
      </c>
      <c r="S18" s="72">
        <v>2337.897650702474</v>
      </c>
      <c r="T18" s="72">
        <v>2197.3911936875975</v>
      </c>
      <c r="U18" s="72">
        <v>1768.1666163835823</v>
      </c>
      <c r="V18" s="72">
        <v>1831.6931085247159</v>
      </c>
      <c r="W18" s="72">
        <v>1712.1573607125842</v>
      </c>
      <c r="X18" s="72">
        <v>1475.915902220408</v>
      </c>
      <c r="Y18" s="72">
        <v>1302.3245543888031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75.874867385778671</v>
      </c>
      <c r="C19" s="72">
        <v>77.627405837229134</v>
      </c>
      <c r="D19" s="72">
        <v>75.204777220983914</v>
      </c>
      <c r="E19" s="72">
        <v>72.721795954106355</v>
      </c>
      <c r="F19" s="72">
        <v>69.931942990713097</v>
      </c>
      <c r="G19" s="72">
        <v>67.890675194017689</v>
      </c>
      <c r="H19" s="72">
        <v>67.480724428733211</v>
      </c>
      <c r="I19" s="72">
        <v>70.253082284625989</v>
      </c>
      <c r="J19" s="72">
        <v>71.377767728562773</v>
      </c>
      <c r="K19" s="72">
        <v>71.691482130857239</v>
      </c>
      <c r="L19" s="72">
        <v>69.843314855165175</v>
      </c>
      <c r="M19" s="72">
        <v>65.974130867127229</v>
      </c>
      <c r="N19" s="72">
        <v>66.443022186960462</v>
      </c>
      <c r="O19" s="72">
        <v>62.481153866982254</v>
      </c>
      <c r="P19" s="72">
        <v>61.448175774922568</v>
      </c>
      <c r="Q19" s="72">
        <v>60.954599999999935</v>
      </c>
      <c r="R19" s="72">
        <v>63.857199999999949</v>
      </c>
      <c r="S19" s="72">
        <v>66.759799999999913</v>
      </c>
      <c r="T19" s="72">
        <v>69.662399999999991</v>
      </c>
      <c r="U19" s="72">
        <v>72.565000000000026</v>
      </c>
      <c r="V19" s="72">
        <v>69.662399999999849</v>
      </c>
      <c r="W19" s="72">
        <v>63.857200000000034</v>
      </c>
      <c r="X19" s="72">
        <v>53.75615199999995</v>
      </c>
      <c r="Y19" s="72">
        <v>49.994382399999857</v>
      </c>
      <c r="DA19" s="89" t="s">
        <v>459</v>
      </c>
    </row>
    <row r="20" spans="1:105" ht="12" customHeight="1" x14ac:dyDescent="0.25">
      <c r="A20" s="28" t="s">
        <v>200</v>
      </c>
      <c r="B20" s="72">
        <v>104.17894456529736</v>
      </c>
      <c r="C20" s="72">
        <v>118.55451238968841</v>
      </c>
      <c r="D20" s="72">
        <v>131.41259623893441</v>
      </c>
      <c r="E20" s="72">
        <v>153.11845760278243</v>
      </c>
      <c r="F20" s="72">
        <v>148.02452754056389</v>
      </c>
      <c r="G20" s="72">
        <v>125.0383255961882</v>
      </c>
      <c r="H20" s="72">
        <v>122.75478624324009</v>
      </c>
      <c r="I20" s="72">
        <v>103.30441845160057</v>
      </c>
      <c r="J20" s="72">
        <v>77.64002600850506</v>
      </c>
      <c r="K20" s="72">
        <v>53.359091891399288</v>
      </c>
      <c r="L20" s="72">
        <v>27.006423227646774</v>
      </c>
      <c r="M20" s="72">
        <v>31.446468406856035</v>
      </c>
      <c r="N20" s="72">
        <v>24.534812620488562</v>
      </c>
      <c r="O20" s="72">
        <v>24.689612249875733</v>
      </c>
      <c r="P20" s="72">
        <v>23.605556565897061</v>
      </c>
      <c r="Q20" s="72">
        <v>24.990481288358342</v>
      </c>
      <c r="R20" s="72">
        <v>22.292086949678783</v>
      </c>
      <c r="S20" s="72">
        <v>22.480619604481483</v>
      </c>
      <c r="T20" s="72">
        <v>24.916813689529658</v>
      </c>
      <c r="U20" s="72">
        <v>20.875707581123567</v>
      </c>
      <c r="V20" s="72">
        <v>21.257255510507377</v>
      </c>
      <c r="W20" s="72">
        <v>30.794039301241526</v>
      </c>
      <c r="X20" s="72">
        <v>13.818167999999975</v>
      </c>
      <c r="Y20" s="72">
        <v>13.005290999999982</v>
      </c>
      <c r="DA20" s="89" t="s">
        <v>460</v>
      </c>
    </row>
    <row r="21" spans="1:105" ht="12" customHeight="1" x14ac:dyDescent="0.25">
      <c r="A21" s="28" t="s">
        <v>189</v>
      </c>
      <c r="B21" s="72">
        <v>597.8876184429738</v>
      </c>
      <c r="C21" s="72">
        <v>569.71579861829002</v>
      </c>
      <c r="D21" s="72">
        <v>555.47798084092847</v>
      </c>
      <c r="E21" s="72">
        <v>632.81827982274172</v>
      </c>
      <c r="F21" s="72">
        <v>645.09638712782271</v>
      </c>
      <c r="G21" s="72">
        <v>649.86053541426895</v>
      </c>
      <c r="H21" s="72">
        <v>653.88492157716519</v>
      </c>
      <c r="I21" s="72">
        <v>657.35797229053628</v>
      </c>
      <c r="J21" s="72">
        <v>656.83554637937573</v>
      </c>
      <c r="K21" s="72">
        <v>678.56445381551578</v>
      </c>
      <c r="L21" s="72">
        <v>676.87504576083222</v>
      </c>
      <c r="M21" s="72">
        <v>689.5813639781328</v>
      </c>
      <c r="N21" s="72">
        <v>700.28235036006015</v>
      </c>
      <c r="O21" s="72">
        <v>733.76803620227236</v>
      </c>
      <c r="P21" s="72">
        <v>738.32583407426387</v>
      </c>
      <c r="Q21" s="72">
        <v>749.17516054939358</v>
      </c>
      <c r="R21" s="72">
        <v>782.16124343555566</v>
      </c>
      <c r="S21" s="72">
        <v>818.71072069407478</v>
      </c>
      <c r="T21" s="72">
        <v>775.41046377373141</v>
      </c>
      <c r="U21" s="72">
        <v>808.14022056453473</v>
      </c>
      <c r="V21" s="72">
        <v>854.2435052280282</v>
      </c>
      <c r="W21" s="72">
        <v>1009.6194452870913</v>
      </c>
      <c r="X21" s="72">
        <v>912.6886699056638</v>
      </c>
      <c r="Y21" s="72">
        <v>743.52524170705715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1574.8582086746112</v>
      </c>
      <c r="C27" s="69">
        <f t="shared" si="10"/>
        <v>1578.3026933875772</v>
      </c>
      <c r="D27" s="69">
        <f t="shared" si="10"/>
        <v>1674.4993531627733</v>
      </c>
      <c r="E27" s="69">
        <f t="shared" si="10"/>
        <v>2131.5811513481353</v>
      </c>
      <c r="F27" s="69">
        <f t="shared" si="10"/>
        <v>2058.5216488826022</v>
      </c>
      <c r="G27" s="69">
        <f t="shared" si="10"/>
        <v>2000.924241839313</v>
      </c>
      <c r="H27" s="69">
        <f t="shared" si="10"/>
        <v>2043.4094493087644</v>
      </c>
      <c r="I27" s="69">
        <f t="shared" si="10"/>
        <v>2093.4789507920623</v>
      </c>
      <c r="J27" s="69">
        <f t="shared" si="10"/>
        <v>2153.0464077857296</v>
      </c>
      <c r="K27" s="69">
        <f t="shared" si="10"/>
        <v>2187.0897454497244</v>
      </c>
      <c r="L27" s="69">
        <f t="shared" si="10"/>
        <v>2178.3323199264632</v>
      </c>
      <c r="M27" s="69">
        <f t="shared" si="10"/>
        <v>2049.3152343870947</v>
      </c>
      <c r="N27" s="69">
        <f t="shared" si="10"/>
        <v>2058.356432074082</v>
      </c>
      <c r="O27" s="69">
        <f t="shared" si="10"/>
        <v>1987.1395007417332</v>
      </c>
      <c r="P27" s="69">
        <f t="shared" si="10"/>
        <v>1973.2565763537937</v>
      </c>
      <c r="Q27" s="69">
        <f t="shared" si="10"/>
        <v>1975.182659500744</v>
      </c>
      <c r="R27" s="69">
        <f t="shared" ref="R27:V27" si="11">SUM(R28:R32)</f>
        <v>2014.6846062457921</v>
      </c>
      <c r="S27" s="69">
        <f t="shared" si="11"/>
        <v>2064.1726868299584</v>
      </c>
      <c r="T27" s="69">
        <f t="shared" si="11"/>
        <v>2049.8276104920647</v>
      </c>
      <c r="U27" s="69">
        <f t="shared" si="11"/>
        <v>2136.1172885926071</v>
      </c>
      <c r="V27" s="69">
        <f t="shared" si="11"/>
        <v>2086.0867953002548</v>
      </c>
      <c r="W27" s="69">
        <f t="shared" ref="W27:Y27" si="12">SUM(W28:W32)</f>
        <v>2065.4457759399311</v>
      </c>
      <c r="X27" s="69">
        <f t="shared" si="12"/>
        <v>1838.8231445522595</v>
      </c>
      <c r="Y27" s="69">
        <f t="shared" si="12"/>
        <v>1692.7399975535986</v>
      </c>
      <c r="DA27" s="88" t="s">
        <v>269</v>
      </c>
    </row>
    <row r="28" spans="1:105" ht="12" customHeight="1" x14ac:dyDescent="0.25">
      <c r="A28" s="28" t="s">
        <v>51</v>
      </c>
      <c r="B28" s="72">
        <v>155.36318458560299</v>
      </c>
      <c r="C28" s="72">
        <v>155.75460557906462</v>
      </c>
      <c r="D28" s="72">
        <v>194.00456552654694</v>
      </c>
      <c r="E28" s="72">
        <v>251.22255635456906</v>
      </c>
      <c r="F28" s="72">
        <v>268.05724744745578</v>
      </c>
      <c r="G28" s="72">
        <v>285.4892397982801</v>
      </c>
      <c r="H28" s="72">
        <v>315.56621325287836</v>
      </c>
      <c r="I28" s="72">
        <v>302.69527519374412</v>
      </c>
      <c r="J28" s="72">
        <v>327.88166639909139</v>
      </c>
      <c r="K28" s="72">
        <v>338.36962344552899</v>
      </c>
      <c r="L28" s="72">
        <v>346.87849915986249</v>
      </c>
      <c r="M28" s="72">
        <v>332.22477459771272</v>
      </c>
      <c r="N28" s="72">
        <v>338.19999585145035</v>
      </c>
      <c r="O28" s="72">
        <v>332.94832777957185</v>
      </c>
      <c r="P28" s="72">
        <v>338.09226604420627</v>
      </c>
      <c r="Q28" s="72">
        <v>334.33710010914189</v>
      </c>
      <c r="R28" s="72">
        <v>334.62820831884488</v>
      </c>
      <c r="S28" s="72">
        <v>330.48814957574166</v>
      </c>
      <c r="T28" s="72">
        <v>305.51963120790168</v>
      </c>
      <c r="U28" s="72">
        <v>249.35683051563313</v>
      </c>
      <c r="V28" s="72">
        <v>260.66401929005627</v>
      </c>
      <c r="W28" s="72">
        <v>241.03186145953902</v>
      </c>
      <c r="X28" s="72">
        <v>163.99069806314364</v>
      </c>
      <c r="Y28" s="72">
        <v>163.06016811754949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1158.7526103186942</v>
      </c>
      <c r="C29" s="72">
        <v>1176.5501136982143</v>
      </c>
      <c r="D29" s="72">
        <v>1230.4621325324163</v>
      </c>
      <c r="E29" s="72">
        <v>1493.195573972585</v>
      </c>
      <c r="F29" s="72">
        <v>1411.9595885742749</v>
      </c>
      <c r="G29" s="72">
        <v>1354.0253570815735</v>
      </c>
      <c r="H29" s="72">
        <v>1352.2825656025343</v>
      </c>
      <c r="I29" s="72">
        <v>1411.2398865960356</v>
      </c>
      <c r="J29" s="72">
        <v>1439.3234307574496</v>
      </c>
      <c r="K29" s="72">
        <v>1450.2487080337387</v>
      </c>
      <c r="L29" s="72">
        <v>1418.212916545506</v>
      </c>
      <c r="M29" s="72">
        <v>1319.5369165917966</v>
      </c>
      <c r="N29" s="72">
        <v>1316.6195589315134</v>
      </c>
      <c r="O29" s="72">
        <v>1239.0207429161276</v>
      </c>
      <c r="P29" s="72">
        <v>1232.5975413679394</v>
      </c>
      <c r="Q29" s="72">
        <v>1233.6050000000066</v>
      </c>
      <c r="R29" s="72">
        <v>1242.3128000000122</v>
      </c>
      <c r="S29" s="72">
        <v>1268.4362000000153</v>
      </c>
      <c r="T29" s="72">
        <v>1323.5856000000122</v>
      </c>
      <c r="U29" s="72">
        <v>1404.8584000000124</v>
      </c>
      <c r="V29" s="72">
        <v>1323.5856000000074</v>
      </c>
      <c r="W29" s="72">
        <v>1259.7284000000102</v>
      </c>
      <c r="X29" s="72">
        <v>1209.51342000001</v>
      </c>
      <c r="Y29" s="72">
        <v>1124.8474806000054</v>
      </c>
      <c r="DA29" s="89" t="s">
        <v>468</v>
      </c>
    </row>
    <row r="30" spans="1:105" ht="12" customHeight="1" x14ac:dyDescent="0.25">
      <c r="A30" s="28" t="s">
        <v>189</v>
      </c>
      <c r="B30" s="72">
        <v>260.74241377031393</v>
      </c>
      <c r="C30" s="72">
        <v>245.99797411029826</v>
      </c>
      <c r="D30" s="72">
        <v>250.03265510381007</v>
      </c>
      <c r="E30" s="72">
        <v>387.16302102098138</v>
      </c>
      <c r="F30" s="72">
        <v>378.50481286087137</v>
      </c>
      <c r="G30" s="72">
        <v>361.40964495945946</v>
      </c>
      <c r="H30" s="72">
        <v>375.56067045335186</v>
      </c>
      <c r="I30" s="72">
        <v>379.54378900228289</v>
      </c>
      <c r="J30" s="72">
        <v>385.84131062918851</v>
      </c>
      <c r="K30" s="72">
        <v>398.47141397045687</v>
      </c>
      <c r="L30" s="72">
        <v>413.24090422109458</v>
      </c>
      <c r="M30" s="72">
        <v>397.55354319758533</v>
      </c>
      <c r="N30" s="72">
        <v>403.53687729111846</v>
      </c>
      <c r="O30" s="72">
        <v>415.17043004603369</v>
      </c>
      <c r="P30" s="72">
        <v>402.56676894164792</v>
      </c>
      <c r="Q30" s="72">
        <v>407.24055939159547</v>
      </c>
      <c r="R30" s="72">
        <v>437.74359792693497</v>
      </c>
      <c r="S30" s="72">
        <v>465.24833725420137</v>
      </c>
      <c r="T30" s="72">
        <v>420.72237928415069</v>
      </c>
      <c r="U30" s="72">
        <v>481.90205807696145</v>
      </c>
      <c r="V30" s="72">
        <v>501.83717601019094</v>
      </c>
      <c r="W30" s="72">
        <v>564.68551448038204</v>
      </c>
      <c r="X30" s="72">
        <v>465.31902648910585</v>
      </c>
      <c r="Y30" s="72">
        <v>404.83234883604382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13656.089378921999</v>
      </c>
      <c r="C3" s="65">
        <f>IF(RES_hh_fec!C3=0,0,1000*11630*RES_hh_fec!C3/RES_hh_num!C3)</f>
        <v>14946.405030469903</v>
      </c>
      <c r="D3" s="65">
        <f>IF(RES_hh_fec!D3=0,0,1000*11630*RES_hh_fec!D3/RES_hh_num!D3)</f>
        <v>14727.073764845591</v>
      </c>
      <c r="E3" s="65">
        <f>IF(RES_hh_fec!E3=0,0,1000*11630*RES_hh_fec!E3/RES_hh_num!E3)</f>
        <v>14704.739746123407</v>
      </c>
      <c r="F3" s="65">
        <f>IF(RES_hh_fec!F3=0,0,1000*11630*RES_hh_fec!F3/RES_hh_num!F3)</f>
        <v>14620.822645311831</v>
      </c>
      <c r="G3" s="65">
        <f>IF(RES_hh_fec!G3=0,0,1000*11630*RES_hh_fec!G3/RES_hh_num!G3)</f>
        <v>15037.383552202315</v>
      </c>
      <c r="H3" s="65">
        <f>IF(RES_hh_fec!H3=0,0,1000*11630*RES_hh_fec!H3/RES_hh_num!H3)</f>
        <v>15874.361624903309</v>
      </c>
      <c r="I3" s="65">
        <f>IF(RES_hh_fec!I3=0,0,1000*11630*RES_hh_fec!I3/RES_hh_num!I3)</f>
        <v>14954.283071709902</v>
      </c>
      <c r="J3" s="65">
        <f>IF(RES_hh_fec!J3=0,0,1000*11630*RES_hh_fec!J3/RES_hh_num!J3)</f>
        <v>15186.607443334098</v>
      </c>
      <c r="K3" s="65">
        <f>IF(RES_hh_fec!K3=0,0,1000*11630*RES_hh_fec!K3/RES_hh_num!K3)</f>
        <v>15475.588631764806</v>
      </c>
      <c r="L3" s="65">
        <f>IF(RES_hh_fec!L3=0,0,1000*11630*RES_hh_fec!L3/RES_hh_num!L3)</f>
        <v>17181.590626787845</v>
      </c>
      <c r="M3" s="65">
        <f>IF(RES_hh_fec!M3=0,0,1000*11630*RES_hh_fec!M3/RES_hh_num!M3)</f>
        <v>15574.355354150162</v>
      </c>
      <c r="N3" s="65">
        <f>IF(RES_hh_fec!N3=0,0,1000*11630*RES_hh_fec!N3/RES_hh_num!N3)</f>
        <v>16032.157905686478</v>
      </c>
      <c r="O3" s="65">
        <f>IF(RES_hh_fec!O3=0,0,1000*11630*RES_hh_fec!O3/RES_hh_num!O3)</f>
        <v>15768.268782205687</v>
      </c>
      <c r="P3" s="65">
        <f>IF(RES_hh_fec!P3=0,0,1000*11630*RES_hh_fec!P3/RES_hh_num!P3)</f>
        <v>14485.628143024045</v>
      </c>
      <c r="Q3" s="65">
        <f>IF(RES_hh_fec!Q3=0,0,1000*11630*RES_hh_fec!Q3/RES_hh_num!Q3)</f>
        <v>14429.499112622887</v>
      </c>
      <c r="R3" s="65">
        <f>IF(RES_hh_fec!R3=0,0,1000*11630*RES_hh_fec!R3/RES_hh_num!R3)</f>
        <v>15174.171424755557</v>
      </c>
      <c r="S3" s="65">
        <f>IF(RES_hh_fec!S3=0,0,1000*11630*RES_hh_fec!S3/RES_hh_num!S3)</f>
        <v>15262.598232534461</v>
      </c>
      <c r="T3" s="65">
        <f>IF(RES_hh_fec!T3=0,0,1000*11630*RES_hh_fec!T3/RES_hh_num!T3)</f>
        <v>17300.353770774291</v>
      </c>
      <c r="U3" s="65">
        <f>IF(RES_hh_fec!U3=0,0,1000*11630*RES_hh_fec!U3/RES_hh_num!U3)</f>
        <v>15867.428071293056</v>
      </c>
      <c r="V3" s="65">
        <f>IF(RES_hh_fec!V3=0,0,1000*11630*RES_hh_fec!V3/RES_hh_num!V3)</f>
        <v>15817.745233045029</v>
      </c>
      <c r="W3" s="65">
        <f>IF(RES_hh_fec!W3=0,0,1000*11630*RES_hh_fec!W3/RES_hh_num!W3)</f>
        <v>17131.950381537394</v>
      </c>
      <c r="X3" s="65">
        <f>IF(RES_hh_fec!X3=0,0,1000*11630*RES_hh_fec!X3/RES_hh_num!X3)</f>
        <v>15360.951506747315</v>
      </c>
      <c r="Y3" s="65">
        <f>IF(RES_hh_fec!Y3=0,0,1000*11630*RES_hh_fec!Y3/RES_hh_num!Y3)</f>
        <v>14163.726681731208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11882.09708972007</v>
      </c>
      <c r="C4" s="69">
        <f>IF(RES_hh_fec!C4=0,0,1000*11630*RES_hh_fec!C4/RES_hh_num!C4)</f>
        <v>13183.181598115973</v>
      </c>
      <c r="D4" s="69">
        <f>IF(RES_hh_fec!D4=0,0,1000*11630*RES_hh_fec!D4/RES_hh_num!D4)</f>
        <v>12924.110719296588</v>
      </c>
      <c r="E4" s="69">
        <f>IF(RES_hh_fec!E4=0,0,1000*11630*RES_hh_fec!E4/RES_hh_num!E4)</f>
        <v>12454.568231114259</v>
      </c>
      <c r="F4" s="69">
        <f>IF(RES_hh_fec!F4=0,0,1000*11630*RES_hh_fec!F4/RES_hh_num!F4)</f>
        <v>12359.199391643855</v>
      </c>
      <c r="G4" s="69">
        <f>IF(RES_hh_fec!G4=0,0,1000*11630*RES_hh_fec!G4/RES_hh_num!G4)</f>
        <v>12882.619815296874</v>
      </c>
      <c r="H4" s="69">
        <f>IF(RES_hh_fec!H4=0,0,1000*11630*RES_hh_fec!H4/RES_hh_num!H4)</f>
        <v>13624.495211778392</v>
      </c>
      <c r="I4" s="69">
        <f>IF(RES_hh_fec!I4=0,0,1000*11630*RES_hh_fec!I4/RES_hh_num!I4)</f>
        <v>12716.760370219041</v>
      </c>
      <c r="J4" s="69">
        <f>IF(RES_hh_fec!J4=0,0,1000*11630*RES_hh_fec!J4/RES_hh_num!J4)</f>
        <v>12879.918566843815</v>
      </c>
      <c r="K4" s="69">
        <f>IF(RES_hh_fec!K4=0,0,1000*11630*RES_hh_fec!K4/RES_hh_num!K4)</f>
        <v>13110.031027076169</v>
      </c>
      <c r="L4" s="69">
        <f>IF(RES_hh_fec!L4=0,0,1000*11630*RES_hh_fec!L4/RES_hh_num!L4)</f>
        <v>14769.810465668048</v>
      </c>
      <c r="M4" s="69">
        <f>IF(RES_hh_fec!M4=0,0,1000*11630*RES_hh_fec!M4/RES_hh_num!M4)</f>
        <v>13193.310495284131</v>
      </c>
      <c r="N4" s="69">
        <f>IF(RES_hh_fec!N4=0,0,1000*11630*RES_hh_fec!N4/RES_hh_num!N4)</f>
        <v>13652.301972981784</v>
      </c>
      <c r="O4" s="69">
        <f>IF(RES_hh_fec!O4=0,0,1000*11630*RES_hh_fec!O4/RES_hh_num!O4)</f>
        <v>13376.460739097975</v>
      </c>
      <c r="P4" s="69">
        <f>IF(RES_hh_fec!P4=0,0,1000*11630*RES_hh_fec!P4/RES_hh_num!P4)</f>
        <v>12111.680557802663</v>
      </c>
      <c r="Q4" s="69">
        <f>IF(RES_hh_fec!Q4=0,0,1000*11630*RES_hh_fec!Q4/RES_hh_num!Q4)</f>
        <v>12049.386987182301</v>
      </c>
      <c r="R4" s="69">
        <f>IF(RES_hh_fec!R4=0,0,1000*11630*RES_hh_fec!R4/RES_hh_num!R4)</f>
        <v>12781.117696897385</v>
      </c>
      <c r="S4" s="69">
        <f>IF(RES_hh_fec!S4=0,0,1000*11630*RES_hh_fec!S4/RES_hh_num!S4)</f>
        <v>12851.405809526983</v>
      </c>
      <c r="T4" s="69">
        <f>IF(RES_hh_fec!T4=0,0,1000*11630*RES_hh_fec!T4/RES_hh_num!T4)</f>
        <v>14720.922397714725</v>
      </c>
      <c r="U4" s="69">
        <f>IF(RES_hh_fec!U4=0,0,1000*11630*RES_hh_fec!U4/RES_hh_num!U4)</f>
        <v>13375.769165996331</v>
      </c>
      <c r="V4" s="69">
        <f>IF(RES_hh_fec!V4=0,0,1000*11630*RES_hh_fec!V4/RES_hh_num!V4)</f>
        <v>13360.509605196463</v>
      </c>
      <c r="W4" s="69">
        <f>IF(RES_hh_fec!W4=0,0,1000*11630*RES_hh_fec!W4/RES_hh_num!W4)</f>
        <v>14536.273090767481</v>
      </c>
      <c r="X4" s="69">
        <f>IF(RES_hh_fec!X4=0,0,1000*11630*RES_hh_fec!X4/RES_hh_num!X4)</f>
        <v>13185.797897372198</v>
      </c>
      <c r="Y4" s="69">
        <f>IF(RES_hh_fec!Y4=0,0,1000*11630*RES_hh_fec!Y4/RES_hh_num!Y4)</f>
        <v>12413.455551321686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11868.306959194391</v>
      </c>
      <c r="C5" s="72">
        <f>IF(RES_hh_fec!C5=0,0,1000*11630*RES_hh_fec!C5/RES_hh_num!C5)</f>
        <v>12731.324166751339</v>
      </c>
      <c r="D5" s="72">
        <f>IF(RES_hh_fec!D5=0,0,1000*11630*RES_hh_fec!D5/RES_hh_num!D5)</f>
        <v>13070.946827254016</v>
      </c>
      <c r="E5" s="72">
        <f>IF(RES_hh_fec!E5=0,0,1000*11630*RES_hh_fec!E5/RES_hh_num!E5)</f>
        <v>12182.071275904778</v>
      </c>
      <c r="F5" s="72">
        <f>IF(RES_hh_fec!F5=0,0,1000*11630*RES_hh_fec!F5/RES_hh_num!F5)</f>
        <v>12028.549414131809</v>
      </c>
      <c r="G5" s="72">
        <f>IF(RES_hh_fec!G5=0,0,1000*11630*RES_hh_fec!G5/RES_hh_num!G5)</f>
        <v>12675.658513723898</v>
      </c>
      <c r="H5" s="72">
        <f>IF(RES_hh_fec!H5=0,0,1000*11630*RES_hh_fec!H5/RES_hh_num!H5)</f>
        <v>13885.238535804607</v>
      </c>
      <c r="I5" s="72">
        <f>IF(RES_hh_fec!I5=0,0,1000*11630*RES_hh_fec!I5/RES_hh_num!I5)</f>
        <v>12297.28835258799</v>
      </c>
      <c r="J5" s="72">
        <f>IF(RES_hh_fec!J5=0,0,1000*11630*RES_hh_fec!J5/RES_hh_num!J5)</f>
        <v>12837.801226127003</v>
      </c>
      <c r="K5" s="72">
        <f>IF(RES_hh_fec!K5=0,0,1000*11630*RES_hh_fec!K5/RES_hh_num!K5)</f>
        <v>13162.605417271756</v>
      </c>
      <c r="L5" s="72">
        <f>IF(RES_hh_fec!L5=0,0,1000*11630*RES_hh_fec!L5/RES_hh_num!L5)</f>
        <v>15183.10140403307</v>
      </c>
      <c r="M5" s="72">
        <f>IF(RES_hh_fec!M5=0,0,1000*11630*RES_hh_fec!M5/RES_hh_num!M5)</f>
        <v>13162.636143605563</v>
      </c>
      <c r="N5" s="72">
        <f>IF(RES_hh_fec!N5=0,0,1000*11630*RES_hh_fec!N5/RES_hh_num!N5)</f>
        <v>13882.96493863437</v>
      </c>
      <c r="O5" s="72">
        <f>IF(RES_hh_fec!O5=0,0,1000*11630*RES_hh_fec!O5/RES_hh_num!O5)</f>
        <v>13631.983736898197</v>
      </c>
      <c r="P5" s="72">
        <f>IF(RES_hh_fec!P5=0,0,1000*11630*RES_hh_fec!P5/RES_hh_num!P5)</f>
        <v>12435.815689517529</v>
      </c>
      <c r="Q5" s="72">
        <f>IF(RES_hh_fec!Q5=0,0,1000*11630*RES_hh_fec!Q5/RES_hh_num!Q5)</f>
        <v>12271.812825555115</v>
      </c>
      <c r="R5" s="72">
        <f>IF(RES_hh_fec!R5=0,0,1000*11630*RES_hh_fec!R5/RES_hh_num!R5)</f>
        <v>13576.15061124766</v>
      </c>
      <c r="S5" s="72">
        <f>IF(RES_hh_fec!S5=0,0,1000*11630*RES_hh_fec!S5/RES_hh_num!S5)</f>
        <v>14252.172199950604</v>
      </c>
      <c r="T5" s="72">
        <f>IF(RES_hh_fec!T5=0,0,1000*11630*RES_hh_fec!T5/RES_hh_num!T5)</f>
        <v>14979.653150115681</v>
      </c>
      <c r="U5" s="72">
        <f>IF(RES_hh_fec!U5=0,0,1000*11630*RES_hh_fec!U5/RES_hh_num!U5)</f>
        <v>12744.992508428946</v>
      </c>
      <c r="V5" s="72">
        <f>IF(RES_hh_fec!V5=0,0,1000*11630*RES_hh_fec!V5/RES_hh_num!V5)</f>
        <v>13949.853362573547</v>
      </c>
      <c r="W5" s="72">
        <f>IF(RES_hh_fec!W5=0,0,1000*11630*RES_hh_fec!W5/RES_hh_num!W5)</f>
        <v>15679.981390909103</v>
      </c>
      <c r="X5" s="72">
        <f>IF(RES_hh_fec!X5=0,0,1000*11630*RES_hh_fec!X5/RES_hh_num!X5)</f>
        <v>14481.716036482496</v>
      </c>
      <c r="Y5" s="72">
        <f>IF(RES_hh_fec!Y5=0,0,1000*11630*RES_hh_fec!Y5/RES_hh_num!Y5)</f>
        <v>13810.251478833932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14176.743546991807</v>
      </c>
      <c r="C6" s="72">
        <f>IF(RES_hh_fec!C6=0,0,1000*11630*RES_hh_fec!C6/RES_hh_num!C6)</f>
        <v>16128.093243567984</v>
      </c>
      <c r="D6" s="72">
        <f>IF(RES_hh_fec!D6=0,0,1000*11630*RES_hh_fec!D6/RES_hh_num!D6)</f>
        <v>15541.80572937167</v>
      </c>
      <c r="E6" s="72">
        <f>IF(RES_hh_fec!E6=0,0,1000*11630*RES_hh_fec!E6/RES_hh_num!E6)</f>
        <v>14951.204344982158</v>
      </c>
      <c r="F6" s="72">
        <f>IF(RES_hh_fec!F6=0,0,1000*11630*RES_hh_fec!F6/RES_hh_num!F6)</f>
        <v>14596.783133255267</v>
      </c>
      <c r="G6" s="72">
        <f>IF(RES_hh_fec!G6=0,0,1000*11630*RES_hh_fec!G6/RES_hh_num!G6)</f>
        <v>15146.313889484019</v>
      </c>
      <c r="H6" s="72">
        <f>IF(RES_hh_fec!H6=0,0,1000*11630*RES_hh_fec!H6/RES_hh_num!H6)</f>
        <v>15816.644126374062</v>
      </c>
      <c r="I6" s="72">
        <f>IF(RES_hh_fec!I6=0,0,1000*11630*RES_hh_fec!I6/RES_hh_num!I6)</f>
        <v>15220.305084663698</v>
      </c>
      <c r="J6" s="72">
        <f>IF(RES_hh_fec!J6=0,0,1000*11630*RES_hh_fec!J6/RES_hh_num!J6)</f>
        <v>15283.84582146619</v>
      </c>
      <c r="K6" s="72">
        <f>IF(RES_hh_fec!K6=0,0,1000*11630*RES_hh_fec!K6/RES_hh_num!K6)</f>
        <v>15489.041223434393</v>
      </c>
      <c r="L6" s="72">
        <f>IF(RES_hh_fec!L6=0,0,1000*11630*RES_hh_fec!L6/RES_hh_num!L6)</f>
        <v>17483.529523071978</v>
      </c>
      <c r="M6" s="72">
        <f>IF(RES_hh_fec!M6=0,0,1000*11630*RES_hh_fec!M6/RES_hh_num!M6)</f>
        <v>14980.352317373656</v>
      </c>
      <c r="N6" s="72">
        <f>IF(RES_hh_fec!N6=0,0,1000*11630*RES_hh_fec!N6/RES_hh_num!N6)</f>
        <v>15896.372410140542</v>
      </c>
      <c r="O6" s="72">
        <f>IF(RES_hh_fec!O6=0,0,1000*11630*RES_hh_fec!O6/RES_hh_num!O6)</f>
        <v>15069.634694812437</v>
      </c>
      <c r="P6" s="72">
        <f>IF(RES_hh_fec!P6=0,0,1000*11630*RES_hh_fec!P6/RES_hh_num!P6)</f>
        <v>13645.949642869895</v>
      </c>
      <c r="Q6" s="72">
        <f>IF(RES_hh_fec!Q6=0,0,1000*11630*RES_hh_fec!Q6/RES_hh_num!Q6)</f>
        <v>13693.068872595049</v>
      </c>
      <c r="R6" s="72">
        <f>IF(RES_hh_fec!R6=0,0,1000*11630*RES_hh_fec!R6/RES_hh_num!R6)</f>
        <v>14661.847389558172</v>
      </c>
      <c r="S6" s="72">
        <f>IF(RES_hh_fec!S6=0,0,1000*11630*RES_hh_fec!S6/RES_hh_num!S6)</f>
        <v>14849.228484731066</v>
      </c>
      <c r="T6" s="72">
        <f>IF(RES_hh_fec!T6=0,0,1000*11630*RES_hh_fec!T6/RES_hh_num!T6)</f>
        <v>15171.010190956693</v>
      </c>
      <c r="U6" s="72">
        <f>IF(RES_hh_fec!U6=0,0,1000*11630*RES_hh_fec!U6/RES_hh_num!U6)</f>
        <v>15856.119548018141</v>
      </c>
      <c r="V6" s="72">
        <f>IF(RES_hh_fec!V6=0,0,1000*11630*RES_hh_fec!V6/RES_hh_num!V6)</f>
        <v>15101.085307963456</v>
      </c>
      <c r="W6" s="72">
        <f>IF(RES_hh_fec!W6=0,0,1000*11630*RES_hh_fec!W6/RES_hh_num!W6)</f>
        <v>13079.265883705059</v>
      </c>
      <c r="X6" s="72">
        <f>IF(RES_hh_fec!X6=0,0,1000*11630*RES_hh_fec!X6/RES_hh_num!X6)</f>
        <v>16090.229615863014</v>
      </c>
      <c r="Y6" s="72">
        <f>IF(RES_hh_fec!Y6=0,0,1000*11630*RES_hh_fec!Y6/RES_hh_num!Y6)</f>
        <v>13601.151808971836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14172.926738742297</v>
      </c>
      <c r="C7" s="72">
        <f>IF(RES_hh_fec!C7=0,0,1000*11630*RES_hh_fec!C7/RES_hh_num!C7)</f>
        <v>17648.348685406236</v>
      </c>
      <c r="D7" s="72">
        <f>IF(RES_hh_fec!D7=0,0,1000*11630*RES_hh_fec!D7/RES_hh_num!D7)</f>
        <v>18198.47683797534</v>
      </c>
      <c r="E7" s="72">
        <f>IF(RES_hh_fec!E7=0,0,1000*11630*RES_hh_fec!E7/RES_hh_num!E7)</f>
        <v>17654.154204193532</v>
      </c>
      <c r="F7" s="72">
        <f>IF(RES_hh_fec!F7=0,0,1000*11630*RES_hh_fec!F7/RES_hh_num!F7)</f>
        <v>16640.989110251256</v>
      </c>
      <c r="G7" s="72">
        <f>IF(RES_hh_fec!G7=0,0,1000*11630*RES_hh_fec!G7/RES_hh_num!G7)</f>
        <v>16531.395907465867</v>
      </c>
      <c r="H7" s="72">
        <f>IF(RES_hh_fec!H7=0,0,1000*11630*RES_hh_fec!H7/RES_hh_num!H7)</f>
        <v>18574.988891940277</v>
      </c>
      <c r="I7" s="72">
        <f>IF(RES_hh_fec!I7=0,0,1000*11630*RES_hh_fec!I7/RES_hh_num!I7)</f>
        <v>17622.670779118274</v>
      </c>
      <c r="J7" s="72">
        <f>IF(RES_hh_fec!J7=0,0,1000*11630*RES_hh_fec!J7/RES_hh_num!J7)</f>
        <v>17220.856533637183</v>
      </c>
      <c r="K7" s="72">
        <f>IF(RES_hh_fec!K7=0,0,1000*11630*RES_hh_fec!K7/RES_hh_num!K7)</f>
        <v>16763.204240748495</v>
      </c>
      <c r="L7" s="72">
        <f>IF(RES_hh_fec!L7=0,0,1000*11630*RES_hh_fec!L7/RES_hh_num!L7)</f>
        <v>14353.048660979972</v>
      </c>
      <c r="M7" s="72">
        <f>IF(RES_hh_fec!M7=0,0,1000*11630*RES_hh_fec!M7/RES_hh_num!M7)</f>
        <v>18669.51191305451</v>
      </c>
      <c r="N7" s="72">
        <f>IF(RES_hh_fec!N7=0,0,1000*11630*RES_hh_fec!N7/RES_hh_num!N7)</f>
        <v>17434.671258000821</v>
      </c>
      <c r="O7" s="72">
        <f>IF(RES_hh_fec!O7=0,0,1000*11630*RES_hh_fec!O7/RES_hh_num!O7)</f>
        <v>16469.119945483872</v>
      </c>
      <c r="P7" s="72">
        <f>IF(RES_hh_fec!P7=0,0,1000*11630*RES_hh_fec!P7/RES_hh_num!P7)</f>
        <v>14947.707303314493</v>
      </c>
      <c r="Q7" s="72">
        <f>IF(RES_hh_fec!Q7=0,0,1000*11630*RES_hh_fec!Q7/RES_hh_num!Q7)</f>
        <v>15834.869320468957</v>
      </c>
      <c r="R7" s="72">
        <f>IF(RES_hh_fec!R7=0,0,1000*11630*RES_hh_fec!R7/RES_hh_num!R7)</f>
        <v>15547.48511592218</v>
      </c>
      <c r="S7" s="72">
        <f>IF(RES_hh_fec!S7=0,0,1000*11630*RES_hh_fec!S7/RES_hh_num!S7)</f>
        <v>15627.807104138588</v>
      </c>
      <c r="T7" s="72">
        <f>IF(RES_hh_fec!T7=0,0,1000*11630*RES_hh_fec!T7/RES_hh_num!T7)</f>
        <v>17920.404085222937</v>
      </c>
      <c r="U7" s="72">
        <f>IF(RES_hh_fec!U7=0,0,1000*11630*RES_hh_fec!U7/RES_hh_num!U7)</f>
        <v>14240.045819576628</v>
      </c>
      <c r="V7" s="72">
        <f>IF(RES_hh_fec!V7=0,0,1000*11630*RES_hh_fec!V7/RES_hh_num!V7)</f>
        <v>13555.082962983597</v>
      </c>
      <c r="W7" s="72">
        <f>IF(RES_hh_fec!W7=0,0,1000*11630*RES_hh_fec!W7/RES_hh_num!W7)</f>
        <v>20888.477107536113</v>
      </c>
      <c r="X7" s="72">
        <f>IF(RES_hh_fec!X7=0,0,1000*11630*RES_hh_fec!X7/RES_hh_num!X7)</f>
        <v>15255.525999113326</v>
      </c>
      <c r="Y7" s="72">
        <f>IF(RES_hh_fec!Y7=0,0,1000*11630*RES_hh_fec!Y7/RES_hh_num!Y7)</f>
        <v>14513.495874235316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14593.220551519405</v>
      </c>
      <c r="C8" s="72">
        <f>IF(RES_hh_fec!C8=0,0,1000*11630*RES_hh_fec!C8/RES_hh_num!C8)</f>
        <v>15916.452117143852</v>
      </c>
      <c r="D8" s="72">
        <f>IF(RES_hh_fec!D8=0,0,1000*11630*RES_hh_fec!D8/RES_hh_num!D8)</f>
        <v>15317.241671279498</v>
      </c>
      <c r="E8" s="72">
        <f>IF(RES_hh_fec!E8=0,0,1000*11630*RES_hh_fec!E8/RES_hh_num!E8)</f>
        <v>14905.650623132575</v>
      </c>
      <c r="F8" s="72">
        <f>IF(RES_hh_fec!F8=0,0,1000*11630*RES_hh_fec!F8/RES_hh_num!F8)</f>
        <v>14646.970844848029</v>
      </c>
      <c r="G8" s="72">
        <f>IF(RES_hh_fec!G8=0,0,1000*11630*RES_hh_fec!G8/RES_hh_num!G8)</f>
        <v>15619.053814813356</v>
      </c>
      <c r="H8" s="72">
        <f>IF(RES_hh_fec!H8=0,0,1000*11630*RES_hh_fec!H8/RES_hh_num!H8)</f>
        <v>16046.924896077808</v>
      </c>
      <c r="I8" s="72">
        <f>IF(RES_hh_fec!I8=0,0,1000*11630*RES_hh_fec!I8/RES_hh_num!I8)</f>
        <v>15173.079798760034</v>
      </c>
      <c r="J8" s="72">
        <f>IF(RES_hh_fec!J8=0,0,1000*11630*RES_hh_fec!J8/RES_hh_num!J8)</f>
        <v>15102.29377066055</v>
      </c>
      <c r="K8" s="72">
        <f>IF(RES_hh_fec!K8=0,0,1000*11630*RES_hh_fec!K8/RES_hh_num!K8)</f>
        <v>15458.670666379428</v>
      </c>
      <c r="L8" s="72">
        <f>IF(RES_hh_fec!L8=0,0,1000*11630*RES_hh_fec!L8/RES_hh_num!L8)</f>
        <v>17199.015786158459</v>
      </c>
      <c r="M8" s="72">
        <f>IF(RES_hh_fec!M8=0,0,1000*11630*RES_hh_fec!M8/RES_hh_num!M8)</f>
        <v>15249.779965184065</v>
      </c>
      <c r="N8" s="72">
        <f>IF(RES_hh_fec!N8=0,0,1000*11630*RES_hh_fec!N8/RES_hh_num!N8)</f>
        <v>15663.010128229398</v>
      </c>
      <c r="O8" s="72">
        <f>IF(RES_hh_fec!O8=0,0,1000*11630*RES_hh_fec!O8/RES_hh_num!O8)</f>
        <v>15398.13366047823</v>
      </c>
      <c r="P8" s="72">
        <f>IF(RES_hh_fec!P8=0,0,1000*11630*RES_hh_fec!P8/RES_hh_num!P8)</f>
        <v>13671.307057249869</v>
      </c>
      <c r="Q8" s="72">
        <f>IF(RES_hh_fec!Q8=0,0,1000*11630*RES_hh_fec!Q8/RES_hh_num!Q8)</f>
        <v>13334.992571389761</v>
      </c>
      <c r="R8" s="72">
        <f>IF(RES_hh_fec!R8=0,0,1000*11630*RES_hh_fec!R8/RES_hh_num!R8)</f>
        <v>14417.146652217041</v>
      </c>
      <c r="S8" s="72">
        <f>IF(RES_hh_fec!S8=0,0,1000*11630*RES_hh_fec!S8/RES_hh_num!S8)</f>
        <v>14804.360830944208</v>
      </c>
      <c r="T8" s="72">
        <f>IF(RES_hh_fec!T8=0,0,1000*11630*RES_hh_fec!T8/RES_hh_num!T8)</f>
        <v>14423.275389898308</v>
      </c>
      <c r="U8" s="72">
        <f>IF(RES_hh_fec!U8=0,0,1000*11630*RES_hh_fec!U8/RES_hh_num!U8)</f>
        <v>14142.449853646458</v>
      </c>
      <c r="V8" s="72">
        <f>IF(RES_hh_fec!V8=0,0,1000*11630*RES_hh_fec!V8/RES_hh_num!V8)</f>
        <v>13957.143683810282</v>
      </c>
      <c r="W8" s="72">
        <f>IF(RES_hh_fec!W8=0,0,1000*11630*RES_hh_fec!W8/RES_hh_num!W8)</f>
        <v>15577.434617807361</v>
      </c>
      <c r="X8" s="72">
        <f>IF(RES_hh_fec!X8=0,0,1000*11630*RES_hh_fec!X8/RES_hh_num!X8)</f>
        <v>13743.365210841224</v>
      </c>
      <c r="Y8" s="72">
        <f>IF(RES_hh_fec!Y8=0,0,1000*11630*RES_hh_fec!Y8/RES_hh_num!Y8)</f>
        <v>13147.680112548138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15981.996880732448</v>
      </c>
      <c r="C9" s="72">
        <f>IF(RES_hh_fec!C9=0,0,1000*11630*RES_hh_fec!C9/RES_hh_num!C9)</f>
        <v>17484.921797549858</v>
      </c>
      <c r="D9" s="72">
        <f>IF(RES_hh_fec!D9=0,0,1000*11630*RES_hh_fec!D9/RES_hh_num!D9)</f>
        <v>16859.787474558456</v>
      </c>
      <c r="E9" s="72">
        <f>IF(RES_hh_fec!E9=0,0,1000*11630*RES_hh_fec!E9/RES_hh_num!E9)</f>
        <v>16147.738702709708</v>
      </c>
      <c r="F9" s="72">
        <f>IF(RES_hh_fec!F9=0,0,1000*11630*RES_hh_fec!F9/RES_hh_num!F9)</f>
        <v>15990.590240211084</v>
      </c>
      <c r="G9" s="72">
        <f>IF(RES_hh_fec!G9=0,0,1000*11630*RES_hh_fec!G9/RES_hh_num!G9)</f>
        <v>15740.256202411374</v>
      </c>
      <c r="H9" s="72">
        <f>IF(RES_hh_fec!H9=0,0,1000*11630*RES_hh_fec!H9/RES_hh_num!H9)</f>
        <v>16306.845425219128</v>
      </c>
      <c r="I9" s="72">
        <f>IF(RES_hh_fec!I9=0,0,1000*11630*RES_hh_fec!I9/RES_hh_num!I9)</f>
        <v>15506.164526165869</v>
      </c>
      <c r="J9" s="72">
        <f>IF(RES_hh_fec!J9=0,0,1000*11630*RES_hh_fec!J9/RES_hh_num!J9)</f>
        <v>15321.924123944944</v>
      </c>
      <c r="K9" s="72">
        <f>IF(RES_hh_fec!K9=0,0,1000*11630*RES_hh_fec!K9/RES_hh_num!K9)</f>
        <v>14934.363244949063</v>
      </c>
      <c r="L9" s="72">
        <f>IF(RES_hh_fec!L9=0,0,1000*11630*RES_hh_fec!L9/RES_hh_num!L9)</f>
        <v>16030.824771258103</v>
      </c>
      <c r="M9" s="72">
        <f>IF(RES_hh_fec!M9=0,0,1000*11630*RES_hh_fec!M9/RES_hh_num!M9)</f>
        <v>15129.457187156882</v>
      </c>
      <c r="N9" s="72">
        <f>IF(RES_hh_fec!N9=0,0,1000*11630*RES_hh_fec!N9/RES_hh_num!N9)</f>
        <v>14872.845959234077</v>
      </c>
      <c r="O9" s="72">
        <f>IF(RES_hh_fec!O9=0,0,1000*11630*RES_hh_fec!O9/RES_hh_num!O9)</f>
        <v>14428.938042024376</v>
      </c>
      <c r="P9" s="72">
        <f>IF(RES_hh_fec!P9=0,0,1000*11630*RES_hh_fec!P9/RES_hh_num!P9)</f>
        <v>12809.426177606789</v>
      </c>
      <c r="Q9" s="72">
        <f>IF(RES_hh_fec!Q9=0,0,1000*11630*RES_hh_fec!Q9/RES_hh_num!Q9)</f>
        <v>13050.240255075165</v>
      </c>
      <c r="R9" s="72">
        <f>IF(RES_hh_fec!R9=0,0,1000*11630*RES_hh_fec!R9/RES_hh_num!R9)</f>
        <v>12414.108481041967</v>
      </c>
      <c r="S9" s="72">
        <f>IF(RES_hh_fec!S9=0,0,1000*11630*RES_hh_fec!S9/RES_hh_num!S9)</f>
        <v>10483.226326393555</v>
      </c>
      <c r="T9" s="72">
        <f>IF(RES_hh_fec!T9=0,0,1000*11630*RES_hh_fec!T9/RES_hh_num!T9)</f>
        <v>17789.593504393051</v>
      </c>
      <c r="U9" s="72">
        <f>IF(RES_hh_fec!U9=0,0,1000*11630*RES_hh_fec!U9/RES_hh_num!U9)</f>
        <v>15520.077278248502</v>
      </c>
      <c r="V9" s="72">
        <f>IF(RES_hh_fec!V9=0,0,1000*11630*RES_hh_fec!V9/RES_hh_num!V9)</f>
        <v>14263.569644527421</v>
      </c>
      <c r="W9" s="72">
        <f>IF(RES_hh_fec!W9=0,0,1000*11630*RES_hh_fec!W9/RES_hh_num!W9)</f>
        <v>14926.655935687964</v>
      </c>
      <c r="X9" s="72">
        <f>IF(RES_hh_fec!X9=0,0,1000*11630*RES_hh_fec!X9/RES_hh_num!X9)</f>
        <v>14084.593965894961</v>
      </c>
      <c r="Y9" s="72">
        <f>IF(RES_hh_fec!Y9=0,0,1000*11630*RES_hh_fec!Y9/RES_hh_num!Y9)</f>
        <v>12797.385175344683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10231.269923750917</v>
      </c>
      <c r="C10" s="72">
        <f>IF(RES_hh_fec!C10=0,0,1000*11630*RES_hh_fec!C10/RES_hh_num!C10)</f>
        <v>8265.950068819895</v>
      </c>
      <c r="D10" s="72">
        <f>IF(RES_hh_fec!D10=0,0,1000*11630*RES_hh_fec!D10/RES_hh_num!D10)</f>
        <v>11689.569028661832</v>
      </c>
      <c r="E10" s="72">
        <f>IF(RES_hh_fec!E10=0,0,1000*11630*RES_hh_fec!E10/RES_hh_num!E10)</f>
        <v>10340.844331962955</v>
      </c>
      <c r="F10" s="72">
        <f>IF(RES_hh_fec!F10=0,0,1000*11630*RES_hh_fec!F10/RES_hh_num!F10)</f>
        <v>8755.0861508017006</v>
      </c>
      <c r="G10" s="72">
        <f>IF(RES_hh_fec!G10=0,0,1000*11630*RES_hh_fec!G10/RES_hh_num!G10)</f>
        <v>11445.064608143894</v>
      </c>
      <c r="H10" s="72">
        <f>IF(RES_hh_fec!H10=0,0,1000*11630*RES_hh_fec!H10/RES_hh_num!H10)</f>
        <v>11919.229658677636</v>
      </c>
      <c r="I10" s="72">
        <f>IF(RES_hh_fec!I10=0,0,1000*11630*RES_hh_fec!I10/RES_hh_num!I10)</f>
        <v>9517.8832744887623</v>
      </c>
      <c r="J10" s="72">
        <f>IF(RES_hh_fec!J10=0,0,1000*11630*RES_hh_fec!J10/RES_hh_num!J10)</f>
        <v>10471.775204592903</v>
      </c>
      <c r="K10" s="72">
        <f>IF(RES_hh_fec!K10=0,0,1000*11630*RES_hh_fec!K10/RES_hh_num!K10)</f>
        <v>11701.571199076248</v>
      </c>
      <c r="L10" s="72">
        <f>IF(RES_hh_fec!L10=0,0,1000*11630*RES_hh_fec!L10/RES_hh_num!L10)</f>
        <v>11385.853291565491</v>
      </c>
      <c r="M10" s="72">
        <f>IF(RES_hh_fec!M10=0,0,1000*11630*RES_hh_fec!M10/RES_hh_num!M10)</f>
        <v>10502.56880009861</v>
      </c>
      <c r="N10" s="72">
        <f>IF(RES_hh_fec!N10=0,0,1000*11630*RES_hh_fec!N10/RES_hh_num!N10)</f>
        <v>11369.868919972821</v>
      </c>
      <c r="O10" s="72">
        <f>IF(RES_hh_fec!O10=0,0,1000*11630*RES_hh_fec!O10/RES_hh_num!O10)</f>
        <v>11033.885193898503</v>
      </c>
      <c r="P10" s="72">
        <f>IF(RES_hh_fec!P10=0,0,1000*11630*RES_hh_fec!P10/RES_hh_num!P10)</f>
        <v>10506.329972028814</v>
      </c>
      <c r="Q10" s="72">
        <f>IF(RES_hh_fec!Q10=0,0,1000*11630*RES_hh_fec!Q10/RES_hh_num!Q10)</f>
        <v>10745.862065844576</v>
      </c>
      <c r="R10" s="72">
        <f>IF(RES_hh_fec!R10=0,0,1000*11630*RES_hh_fec!R10/RES_hh_num!R10)</f>
        <v>11028.404511119204</v>
      </c>
      <c r="S10" s="72">
        <f>IF(RES_hh_fec!S10=0,0,1000*11630*RES_hh_fec!S10/RES_hh_num!S10)</f>
        <v>11115.228386482151</v>
      </c>
      <c r="T10" s="72">
        <f>IF(RES_hh_fec!T10=0,0,1000*11630*RES_hh_fec!T10/RES_hh_num!T10)</f>
        <v>11505.960141951433</v>
      </c>
      <c r="U10" s="72">
        <f>IF(RES_hh_fec!U10=0,0,1000*11630*RES_hh_fec!U10/RES_hh_num!U10)</f>
        <v>11931.443579053732</v>
      </c>
      <c r="V10" s="72">
        <f>IF(RES_hh_fec!V10=0,0,1000*11630*RES_hh_fec!V10/RES_hh_num!V10)</f>
        <v>11664.511687933275</v>
      </c>
      <c r="W10" s="72">
        <f>IF(RES_hh_fec!W10=0,0,1000*11630*RES_hh_fec!W10/RES_hh_num!W10)</f>
        <v>12098.812268788848</v>
      </c>
      <c r="X10" s="72">
        <f>IF(RES_hh_fec!X10=0,0,1000*11630*RES_hh_fec!X10/RES_hh_num!X10)</f>
        <v>12176.425971058732</v>
      </c>
      <c r="Y10" s="72">
        <f>IF(RES_hh_fec!Y10=0,0,1000*11630*RES_hh_fec!Y10/RES_hh_num!Y10)</f>
        <v>11830.431656747171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9437.0373299478615</v>
      </c>
      <c r="C11" s="72">
        <f>IF(RES_hh_fec!C11=0,0,1000*11630*RES_hh_fec!C11/RES_hh_num!C11)</f>
        <v>10839.424360460342</v>
      </c>
      <c r="D11" s="72">
        <f>IF(RES_hh_fec!D11=0,0,1000*11630*RES_hh_fec!D11/RES_hh_num!D11)</f>
        <v>10176.602657370977</v>
      </c>
      <c r="E11" s="72">
        <f>IF(RES_hh_fec!E11=0,0,1000*11630*RES_hh_fec!E11/RES_hh_num!E11)</f>
        <v>10010.308673960673</v>
      </c>
      <c r="F11" s="72">
        <f>IF(RES_hh_fec!F11=0,0,1000*11630*RES_hh_fec!F11/RES_hh_num!F11)</f>
        <v>10029.314648163505</v>
      </c>
      <c r="G11" s="72">
        <f>IF(RES_hh_fec!G11=0,0,1000*11630*RES_hh_fec!G11/RES_hh_num!G11)</f>
        <v>10460.893607913365</v>
      </c>
      <c r="H11" s="72">
        <f>IF(RES_hh_fec!H11=0,0,1000*11630*RES_hh_fec!H11/RES_hh_num!H11)</f>
        <v>10701.651113914691</v>
      </c>
      <c r="I11" s="72">
        <f>IF(RES_hh_fec!I11=0,0,1000*11630*RES_hh_fec!I11/RES_hh_num!I11)</f>
        <v>10589.560986419137</v>
      </c>
      <c r="J11" s="72">
        <f>IF(RES_hh_fec!J11=0,0,1000*11630*RES_hh_fec!J11/RES_hh_num!J11)</f>
        <v>10574.089556574439</v>
      </c>
      <c r="K11" s="72">
        <f>IF(RES_hh_fec!K11=0,0,1000*11630*RES_hh_fec!K11/RES_hh_num!K11)</f>
        <v>10915.771768187924</v>
      </c>
      <c r="L11" s="72">
        <f>IF(RES_hh_fec!L11=0,0,1000*11630*RES_hh_fec!L11/RES_hh_num!L11)</f>
        <v>12378.721572754726</v>
      </c>
      <c r="M11" s="72">
        <f>IF(RES_hh_fec!M11=0,0,1000*11630*RES_hh_fec!M11/RES_hh_num!M11)</f>
        <v>11158.122171282028</v>
      </c>
      <c r="N11" s="72">
        <f>IF(RES_hh_fec!N11=0,0,1000*11630*RES_hh_fec!N11/RES_hh_num!N11)</f>
        <v>11666.93697000967</v>
      </c>
      <c r="O11" s="72">
        <f>IF(RES_hh_fec!O11=0,0,1000*11630*RES_hh_fec!O11/RES_hh_num!O11)</f>
        <v>11483.66538282556</v>
      </c>
      <c r="P11" s="72">
        <f>IF(RES_hh_fec!P11=0,0,1000*11630*RES_hh_fec!P11/RES_hh_num!P11)</f>
        <v>10622.482601453394</v>
      </c>
      <c r="Q11" s="72">
        <f>IF(RES_hh_fec!Q11=0,0,1000*11630*RES_hh_fec!Q11/RES_hh_num!Q11)</f>
        <v>10743.252753649575</v>
      </c>
      <c r="R11" s="72">
        <f>IF(RES_hh_fec!R11=0,0,1000*11630*RES_hh_fec!R11/RES_hh_num!R11)</f>
        <v>11310.89044302044</v>
      </c>
      <c r="S11" s="72">
        <f>IF(RES_hh_fec!S11=0,0,1000*11630*RES_hh_fec!S11/RES_hh_num!S11)</f>
        <v>11934.294232650018</v>
      </c>
      <c r="T11" s="72">
        <f>IF(RES_hh_fec!T11=0,0,1000*11630*RES_hh_fec!T11/RES_hh_num!T11)</f>
        <v>12355.101463272758</v>
      </c>
      <c r="U11" s="72">
        <f>IF(RES_hh_fec!U11=0,0,1000*11630*RES_hh_fec!U11/RES_hh_num!U11)</f>
        <v>12204.9903229965</v>
      </c>
      <c r="V11" s="72">
        <f>IF(RES_hh_fec!V11=0,0,1000*11630*RES_hh_fec!V11/RES_hh_num!V11)</f>
        <v>12412.760819856836</v>
      </c>
      <c r="W11" s="72">
        <f>IF(RES_hh_fec!W11=0,0,1000*11630*RES_hh_fec!W11/RES_hh_num!W11)</f>
        <v>13823.066238887292</v>
      </c>
      <c r="X11" s="72">
        <f>IF(RES_hh_fec!X11=0,0,1000*11630*RES_hh_fec!X11/RES_hh_num!X11)</f>
        <v>12558.140515630801</v>
      </c>
      <c r="Y11" s="72">
        <f>IF(RES_hh_fec!Y11=0,0,1000*11630*RES_hh_fec!Y11/RES_hh_num!Y11)</f>
        <v>12251.491740629508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4164.3421665693868</v>
      </c>
      <c r="C12" s="72">
        <f>IF(RES_hh_fec!C12=0,0,1000*11630*RES_hh_fec!C12/RES_hh_num!C12)</f>
        <v>5263.4012186858054</v>
      </c>
      <c r="D12" s="72">
        <f>IF(RES_hh_fec!D12=0,0,1000*11630*RES_hh_fec!D12/RES_hh_num!D12)</f>
        <v>2435.016287472517</v>
      </c>
      <c r="E12" s="72">
        <f>IF(RES_hh_fec!E12=0,0,1000*11630*RES_hh_fec!E12/RES_hh_num!E12)</f>
        <v>3556.1940800576476</v>
      </c>
      <c r="F12" s="72">
        <f>IF(RES_hh_fec!F12=0,0,1000*11630*RES_hh_fec!F12/RES_hh_num!F12)</f>
        <v>3458.2418867497413</v>
      </c>
      <c r="G12" s="72">
        <f>IF(RES_hh_fec!G12=0,0,1000*11630*RES_hh_fec!G12/RES_hh_num!G12)</f>
        <v>3737.8563604039082</v>
      </c>
      <c r="H12" s="72">
        <f>IF(RES_hh_fec!H12=0,0,1000*11630*RES_hh_fec!H12/RES_hh_num!H12)</f>
        <v>4419.3351641899171</v>
      </c>
      <c r="I12" s="72">
        <f>IF(RES_hh_fec!I12=0,0,1000*11630*RES_hh_fec!I12/RES_hh_num!I12)</f>
        <v>3679.6041407534367</v>
      </c>
      <c r="J12" s="72">
        <f>IF(RES_hh_fec!J12=0,0,1000*11630*RES_hh_fec!J12/RES_hh_num!J12)</f>
        <v>4162.396954388998</v>
      </c>
      <c r="K12" s="72">
        <f>IF(RES_hh_fec!K12=0,0,1000*11630*RES_hh_fec!K12/RES_hh_num!K12)</f>
        <v>4115.7703087310356</v>
      </c>
      <c r="L12" s="72">
        <f>IF(RES_hh_fec!L12=0,0,1000*11630*RES_hh_fec!L12/RES_hh_num!L12)</f>
        <v>4243.3698546998949</v>
      </c>
      <c r="M12" s="72">
        <f>IF(RES_hh_fec!M12=0,0,1000*11630*RES_hh_fec!M12/RES_hh_num!M12)</f>
        <v>4027.961268682664</v>
      </c>
      <c r="N12" s="72">
        <f>IF(RES_hh_fec!N12=0,0,1000*11630*RES_hh_fec!N12/RES_hh_num!N12)</f>
        <v>3794.67866693102</v>
      </c>
      <c r="O12" s="72">
        <f>IF(RES_hh_fec!O12=0,0,1000*11630*RES_hh_fec!O12/RES_hh_num!O12)</f>
        <v>3637.3655971933772</v>
      </c>
      <c r="P12" s="72">
        <f>IF(RES_hh_fec!P12=0,0,1000*11630*RES_hh_fec!P12/RES_hh_num!P12)</f>
        <v>3394.9397066786614</v>
      </c>
      <c r="Q12" s="72">
        <f>IF(RES_hh_fec!Q12=0,0,1000*11630*RES_hh_fec!Q12/RES_hh_num!Q12)</f>
        <v>3286.0808193664625</v>
      </c>
      <c r="R12" s="72">
        <f>IF(RES_hh_fec!R12=0,0,1000*11630*RES_hh_fec!R12/RES_hh_num!R12)</f>
        <v>3323.454743258204</v>
      </c>
      <c r="S12" s="72">
        <f>IF(RES_hh_fec!S12=0,0,1000*11630*RES_hh_fec!S12/RES_hh_num!S12)</f>
        <v>3349.7314956577388</v>
      </c>
      <c r="T12" s="72">
        <f>IF(RES_hh_fec!T12=0,0,1000*11630*RES_hh_fec!T12/RES_hh_num!T12)</f>
        <v>3416.326512620622</v>
      </c>
      <c r="U12" s="72">
        <f>IF(RES_hh_fec!U12=0,0,1000*11630*RES_hh_fec!U12/RES_hh_num!U12)</f>
        <v>3380.2659227184481</v>
      </c>
      <c r="V12" s="72">
        <f>IF(RES_hh_fec!V12=0,0,1000*11630*RES_hh_fec!V12/RES_hh_num!V12)</f>
        <v>3196.175935109527</v>
      </c>
      <c r="W12" s="72">
        <f>IF(RES_hh_fec!W12=0,0,1000*11630*RES_hh_fec!W12/RES_hh_num!W12)</f>
        <v>3105.8942612927171</v>
      </c>
      <c r="X12" s="72">
        <f>IF(RES_hh_fec!X12=0,0,1000*11630*RES_hh_fec!X12/RES_hh_num!X12)</f>
        <v>3325.6263344869708</v>
      </c>
      <c r="Y12" s="72">
        <f>IF(RES_hh_fec!Y12=0,0,1000*11630*RES_hh_fec!Y12/RES_hh_num!Y12)</f>
        <v>3252.5512844694767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9765.1802136591923</v>
      </c>
      <c r="C13" s="74">
        <f>IF(RES_hh_fec!C13=0,0,1000*11630*RES_hh_fec!C13/RES_hh_num!C13)</f>
        <v>11848.743053637472</v>
      </c>
      <c r="D13" s="74">
        <f>IF(RES_hh_fec!D13=0,0,1000*11630*RES_hh_fec!D13/RES_hh_num!D13)</f>
        <v>10289.183422470847</v>
      </c>
      <c r="E13" s="74">
        <f>IF(RES_hh_fec!E13=0,0,1000*11630*RES_hh_fec!E13/RES_hh_num!E13)</f>
        <v>11018.270974973702</v>
      </c>
      <c r="F13" s="74">
        <f>IF(RES_hh_fec!F13=0,0,1000*11630*RES_hh_fec!F13/RES_hh_num!F13)</f>
        <v>11002.403472905027</v>
      </c>
      <c r="G13" s="74">
        <f>IF(RES_hh_fec!G13=0,0,1000*11630*RES_hh_fec!G13/RES_hh_num!G13)</f>
        <v>10558.409659334346</v>
      </c>
      <c r="H13" s="74">
        <f>IF(RES_hh_fec!H13=0,0,1000*11630*RES_hh_fec!H13/RES_hh_num!H13)</f>
        <v>11028.999844754955</v>
      </c>
      <c r="I13" s="74">
        <f>IF(RES_hh_fec!I13=0,0,1000*11630*RES_hh_fec!I13/RES_hh_num!I13)</f>
        <v>11309.123261303257</v>
      </c>
      <c r="J13" s="74">
        <f>IF(RES_hh_fec!J13=0,0,1000*11630*RES_hh_fec!J13/RES_hh_num!J13)</f>
        <v>11464.800545309743</v>
      </c>
      <c r="K13" s="74">
        <f>IF(RES_hh_fec!K13=0,0,1000*11630*RES_hh_fec!K13/RES_hh_num!K13)</f>
        <v>12056.473249401646</v>
      </c>
      <c r="L13" s="74">
        <f>IF(RES_hh_fec!L13=0,0,1000*11630*RES_hh_fec!L13/RES_hh_num!L13)</f>
        <v>13514.642967660946</v>
      </c>
      <c r="M13" s="74">
        <f>IF(RES_hh_fec!M13=0,0,1000*11630*RES_hh_fec!M13/RES_hh_num!M13)</f>
        <v>11947.738065122514</v>
      </c>
      <c r="N13" s="74">
        <f>IF(RES_hh_fec!N13=0,0,1000*11630*RES_hh_fec!N13/RES_hh_num!N13)</f>
        <v>12430.207146438004</v>
      </c>
      <c r="O13" s="74">
        <f>IF(RES_hh_fec!O13=0,0,1000*11630*RES_hh_fec!O13/RES_hh_num!O13)</f>
        <v>12580.893421871857</v>
      </c>
      <c r="P13" s="74">
        <f>IF(RES_hh_fec!P13=0,0,1000*11630*RES_hh_fec!P13/RES_hh_num!P13)</f>
        <v>11310.437650993639</v>
      </c>
      <c r="Q13" s="74">
        <f>IF(RES_hh_fec!Q13=0,0,1000*11630*RES_hh_fec!Q13/RES_hh_num!Q13)</f>
        <v>11603.184173668156</v>
      </c>
      <c r="R13" s="74">
        <f>IF(RES_hh_fec!R13=0,0,1000*11630*RES_hh_fec!R13/RES_hh_num!R13)</f>
        <v>11934.74243058532</v>
      </c>
      <c r="S13" s="74">
        <f>IF(RES_hh_fec!S13=0,0,1000*11630*RES_hh_fec!S13/RES_hh_num!S13)</f>
        <v>12721.941859727289</v>
      </c>
      <c r="T13" s="74">
        <f>IF(RES_hh_fec!T13=0,0,1000*11630*RES_hh_fec!T13/RES_hh_num!T13)</f>
        <v>13223.726306475648</v>
      </c>
      <c r="U13" s="74">
        <f>IF(RES_hh_fec!U13=0,0,1000*11630*RES_hh_fec!U13/RES_hh_num!U13)</f>
        <v>12682.61348934751</v>
      </c>
      <c r="V13" s="74">
        <f>IF(RES_hh_fec!V13=0,0,1000*11630*RES_hh_fec!V13/RES_hh_num!V13)</f>
        <v>13100.353190591257</v>
      </c>
      <c r="W13" s="74">
        <f>IF(RES_hh_fec!W13=0,0,1000*11630*RES_hh_fec!W13/RES_hh_num!W13)</f>
        <v>17571.617142218529</v>
      </c>
      <c r="X13" s="74">
        <f>IF(RES_hh_fec!X13=0,0,1000*11630*RES_hh_fec!X13/RES_hh_num!X13)</f>
        <v>11860.23545019938</v>
      </c>
      <c r="Y13" s="74">
        <f>IF(RES_hh_fec!Y13=0,0,1000*11630*RES_hh_fec!Y13/RES_hh_num!Y13)</f>
        <v>9599.858304785841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60.265258373072584</v>
      </c>
      <c r="C14" s="76">
        <f>IF(RES_hh_fec!C14=0,0,1000*11630*RES_hh_fec!C14/RES_hh_num!C14)</f>
        <v>66.717575866481525</v>
      </c>
      <c r="D14" s="76">
        <f>IF(RES_hh_fec!D14=0,0,1000*11630*RES_hh_fec!D14/RES_hh_num!D14)</f>
        <v>65.501251230580579</v>
      </c>
      <c r="E14" s="76">
        <f>IF(RES_hh_fec!E14=0,0,1000*11630*RES_hh_fec!E14/RES_hh_num!E14)</f>
        <v>63.696221023584911</v>
      </c>
      <c r="F14" s="76">
        <f>IF(RES_hh_fec!F14=0,0,1000*11630*RES_hh_fec!F14/RES_hh_num!F14)</f>
        <v>62.704129932680921</v>
      </c>
      <c r="G14" s="76">
        <f>IF(RES_hh_fec!G14=0,0,1000*11630*RES_hh_fec!G14/RES_hh_num!G14)</f>
        <v>65.581114888499741</v>
      </c>
      <c r="H14" s="76">
        <f>IF(RES_hh_fec!H14=0,0,1000*11630*RES_hh_fec!H14/RES_hh_num!H14)</f>
        <v>69.921746362883923</v>
      </c>
      <c r="I14" s="76">
        <f>IF(RES_hh_fec!I14=0,0,1000*11630*RES_hh_fec!I14/RES_hh_num!I14)</f>
        <v>64.014370646130814</v>
      </c>
      <c r="J14" s="76">
        <f>IF(RES_hh_fec!J14=0,0,1000*11630*RES_hh_fec!J14/RES_hh_num!J14)</f>
        <v>64.693832406926546</v>
      </c>
      <c r="K14" s="76">
        <f>IF(RES_hh_fec!K14=0,0,1000*11630*RES_hh_fec!K14/RES_hh_num!K14)</f>
        <v>65.727087664123403</v>
      </c>
      <c r="L14" s="76">
        <f>IF(RES_hh_fec!L14=0,0,1000*11630*RES_hh_fec!L14/RES_hh_num!L14)</f>
        <v>75.071047898068997</v>
      </c>
      <c r="M14" s="76">
        <f>IF(RES_hh_fec!M14=0,0,1000*11630*RES_hh_fec!M14/RES_hh_num!M14)</f>
        <v>66.68574185421285</v>
      </c>
      <c r="N14" s="76">
        <f>IF(RES_hh_fec!N14=0,0,1000*11630*RES_hh_fec!N14/RES_hh_num!N14)</f>
        <v>70.033964526708758</v>
      </c>
      <c r="O14" s="76">
        <f>IF(RES_hh_fec!O14=0,0,1000*11630*RES_hh_fec!O14/RES_hh_num!O14)</f>
        <v>69.445286895537492</v>
      </c>
      <c r="P14" s="76">
        <f>IF(RES_hh_fec!P14=0,0,1000*11630*RES_hh_fec!P14/RES_hh_num!P14)</f>
        <v>62.097968918651198</v>
      </c>
      <c r="Q14" s="76">
        <f>IF(RES_hh_fec!Q14=0,0,1000*11630*RES_hh_fec!Q14/RES_hh_num!Q14)</f>
        <v>61.880506570500721</v>
      </c>
      <c r="R14" s="76">
        <f>IF(RES_hh_fec!R14=0,0,1000*11630*RES_hh_fec!R14/RES_hh_num!R14)</f>
        <v>67.204249355971939</v>
      </c>
      <c r="S14" s="76">
        <f>IF(RES_hh_fec!S14=0,0,1000*11630*RES_hh_fec!S14/RES_hh_num!S14)</f>
        <v>68.71848037404709</v>
      </c>
      <c r="T14" s="76">
        <f>IF(RES_hh_fec!T14=0,0,1000*11630*RES_hh_fec!T14/RES_hh_num!T14)</f>
        <v>79.670649582475079</v>
      </c>
      <c r="U14" s="76">
        <f>IF(RES_hh_fec!U14=0,0,1000*11630*RES_hh_fec!U14/RES_hh_num!U14)</f>
        <v>73.702742105318734</v>
      </c>
      <c r="V14" s="76">
        <f>IF(RES_hh_fec!V14=0,0,1000*11630*RES_hh_fec!V14/RES_hh_num!V14)</f>
        <v>76.051511911490124</v>
      </c>
      <c r="W14" s="76">
        <f>IF(RES_hh_fec!W14=0,0,1000*11630*RES_hh_fec!W14/RES_hh_num!W14)</f>
        <v>85.355192173388673</v>
      </c>
      <c r="X14" s="76">
        <f>IF(RES_hh_fec!X14=0,0,1000*11630*RES_hh_fec!X14/RES_hh_num!X14)</f>
        <v>77.106637430836997</v>
      </c>
      <c r="Y14" s="76">
        <f>IF(RES_hh_fec!Y14=0,0,1000*11630*RES_hh_fec!Y14/RES_hh_num!Y14)</f>
        <v>72.68640969620995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6.9877118502213786E-2</v>
      </c>
      <c r="C15" s="69">
        <f t="shared" si="0"/>
        <v>7.4555345535370549E-2</v>
      </c>
      <c r="D15" s="69">
        <f t="shared" si="0"/>
        <v>8.6480070731454486E-2</v>
      </c>
      <c r="E15" s="69">
        <f t="shared" si="0"/>
        <v>9.6004143633190459E-2</v>
      </c>
      <c r="F15" s="69">
        <f t="shared" si="0"/>
        <v>0.12225878312803468</v>
      </c>
      <c r="G15" s="69">
        <f t="shared" si="0"/>
        <v>0.14156636751594087</v>
      </c>
      <c r="H15" s="69">
        <f t="shared" si="0"/>
        <v>0.21251467119667136</v>
      </c>
      <c r="I15" s="69">
        <f t="shared" si="0"/>
        <v>0.27622401810675867</v>
      </c>
      <c r="J15" s="69">
        <f t="shared" si="0"/>
        <v>0.35789762559524946</v>
      </c>
      <c r="K15" s="69">
        <f t="shared" si="0"/>
        <v>0.46916332141735473</v>
      </c>
      <c r="L15" s="69">
        <f t="shared" si="0"/>
        <v>0.9137692480710865</v>
      </c>
      <c r="M15" s="69">
        <f t="shared" si="0"/>
        <v>0.63974655211825404</v>
      </c>
      <c r="N15" s="69">
        <f t="shared" si="0"/>
        <v>0.95489357646963713</v>
      </c>
      <c r="O15" s="69">
        <f t="shared" si="0"/>
        <v>1.1512800975414674</v>
      </c>
      <c r="P15" s="69">
        <f t="shared" si="0"/>
        <v>1.4360695541869897</v>
      </c>
      <c r="Q15" s="69">
        <f t="shared" si="0"/>
        <v>3.3077124296896807</v>
      </c>
      <c r="R15" s="69">
        <f t="shared" si="0"/>
        <v>2.3969094729126303</v>
      </c>
      <c r="S15" s="69">
        <f t="shared" si="0"/>
        <v>2.892764365650375</v>
      </c>
      <c r="T15" s="69">
        <f t="shared" si="0"/>
        <v>3.8029068496777416</v>
      </c>
      <c r="U15" s="69">
        <f t="shared" si="0"/>
        <v>5.8189796737812545</v>
      </c>
      <c r="V15" s="69">
        <f t="shared" si="0"/>
        <v>3.7859132688274952</v>
      </c>
      <c r="W15" s="69">
        <f t="shared" si="0"/>
        <v>4.9006860338622502</v>
      </c>
      <c r="X15" s="69">
        <f t="shared" si="0"/>
        <v>4.3926451808331839</v>
      </c>
      <c r="Y15" s="69">
        <f t="shared" si="0"/>
        <v>4.2045059925163999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6.9877118502213786E-2</v>
      </c>
      <c r="C16" s="72">
        <f>IF(RES_hh_fec!C16=0,0,1000*11630*RES_hh_fec!C16/RES_hh_num!C$3)</f>
        <v>7.4555345535370549E-2</v>
      </c>
      <c r="D16" s="72">
        <f>IF(RES_hh_fec!D16=0,0,1000*11630*RES_hh_fec!D16/RES_hh_num!D$3)</f>
        <v>8.6480070731454486E-2</v>
      </c>
      <c r="E16" s="72">
        <f>IF(RES_hh_fec!E16=0,0,1000*11630*RES_hh_fec!E16/RES_hh_num!E$3)</f>
        <v>9.6004143633190459E-2</v>
      </c>
      <c r="F16" s="72">
        <f>IF(RES_hh_fec!F16=0,0,1000*11630*RES_hh_fec!F16/RES_hh_num!F$3)</f>
        <v>0.12225878312803468</v>
      </c>
      <c r="G16" s="72">
        <f>IF(RES_hh_fec!G16=0,0,1000*11630*RES_hh_fec!G16/RES_hh_num!G$3)</f>
        <v>0.14156636751594087</v>
      </c>
      <c r="H16" s="72">
        <f>IF(RES_hh_fec!H16=0,0,1000*11630*RES_hh_fec!H16/RES_hh_num!H$3)</f>
        <v>0.21251467119667136</v>
      </c>
      <c r="I16" s="72">
        <f>IF(RES_hh_fec!I16=0,0,1000*11630*RES_hh_fec!I16/RES_hh_num!I$3)</f>
        <v>0.27622401810675867</v>
      </c>
      <c r="J16" s="72">
        <f>IF(RES_hh_fec!J16=0,0,1000*11630*RES_hh_fec!J16/RES_hh_num!J$3)</f>
        <v>0.35789762559524946</v>
      </c>
      <c r="K16" s="72">
        <f>IF(RES_hh_fec!K16=0,0,1000*11630*RES_hh_fec!K16/RES_hh_num!K$3)</f>
        <v>0.46916332141735473</v>
      </c>
      <c r="L16" s="72">
        <f>IF(RES_hh_fec!L16=0,0,1000*11630*RES_hh_fec!L16/RES_hh_num!L$3)</f>
        <v>0.9137692480710865</v>
      </c>
      <c r="M16" s="72">
        <f>IF(RES_hh_fec!M16=0,0,1000*11630*RES_hh_fec!M16/RES_hh_num!M$3)</f>
        <v>0.63974655211825404</v>
      </c>
      <c r="N16" s="72">
        <f>IF(RES_hh_fec!N16=0,0,1000*11630*RES_hh_fec!N16/RES_hh_num!N$3)</f>
        <v>0.95489357646963713</v>
      </c>
      <c r="O16" s="72">
        <f>IF(RES_hh_fec!O16=0,0,1000*11630*RES_hh_fec!O16/RES_hh_num!O$3)</f>
        <v>1.1512800975414674</v>
      </c>
      <c r="P16" s="72">
        <f>IF(RES_hh_fec!P16=0,0,1000*11630*RES_hh_fec!P16/RES_hh_num!P$3)</f>
        <v>1.4360695541869897</v>
      </c>
      <c r="Q16" s="72">
        <f>IF(RES_hh_fec!Q16=0,0,1000*11630*RES_hh_fec!Q16/RES_hh_num!Q$3)</f>
        <v>3.3077124296896807</v>
      </c>
      <c r="R16" s="72">
        <f>IF(RES_hh_fec!R16=0,0,1000*11630*RES_hh_fec!R16/RES_hh_num!R$3)</f>
        <v>2.3969094729126303</v>
      </c>
      <c r="S16" s="72">
        <f>IF(RES_hh_fec!S16=0,0,1000*11630*RES_hh_fec!S16/RES_hh_num!S$3)</f>
        <v>2.892764365650375</v>
      </c>
      <c r="T16" s="72">
        <f>IF(RES_hh_fec!T16=0,0,1000*11630*RES_hh_fec!T16/RES_hh_num!T$3)</f>
        <v>3.8029068496777416</v>
      </c>
      <c r="U16" s="72">
        <f>IF(RES_hh_fec!U16=0,0,1000*11630*RES_hh_fec!U16/RES_hh_num!U$3)</f>
        <v>5.8189796737812545</v>
      </c>
      <c r="V16" s="72">
        <f>IF(RES_hh_fec!V16=0,0,1000*11630*RES_hh_fec!V16/RES_hh_num!V$3)</f>
        <v>3.7859132688274952</v>
      </c>
      <c r="W16" s="72">
        <f>IF(RES_hh_fec!W16=0,0,1000*11630*RES_hh_fec!W16/RES_hh_num!W$3)</f>
        <v>4.9006860338622502</v>
      </c>
      <c r="X16" s="72">
        <f>IF(RES_hh_fec!X16=0,0,1000*11630*RES_hh_fec!X16/RES_hh_num!X$3)</f>
        <v>4.3926451808331839</v>
      </c>
      <c r="Y16" s="72">
        <f>IF(RES_hh_fec!Y16=0,0,1000*11630*RES_hh_fec!Y16/RES_hh_num!Y$3)</f>
        <v>4.2045059925163999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1167.8162527762988</v>
      </c>
      <c r="C17" s="69">
        <f>IF(RES_hh_fec!C17=0,0,1000*11630*RES_hh_fec!C17/RES_hh_num!C17)</f>
        <v>1164.2719640247742</v>
      </c>
      <c r="D17" s="69">
        <f>IF(RES_hh_fec!D17=0,0,1000*11630*RES_hh_fec!D17/RES_hh_num!D17)</f>
        <v>1179.5360139279751</v>
      </c>
      <c r="E17" s="69">
        <f>IF(RES_hh_fec!E17=0,0,1000*11630*RES_hh_fec!E17/RES_hh_num!E17)</f>
        <v>1329.6111728704102</v>
      </c>
      <c r="F17" s="69">
        <f>IF(RES_hh_fec!F17=0,0,1000*11630*RES_hh_fec!F17/RES_hh_num!F17)</f>
        <v>1364.4348951100212</v>
      </c>
      <c r="G17" s="69">
        <f>IF(RES_hh_fec!G17=0,0,1000*11630*RES_hh_fec!G17/RES_hh_num!G17)</f>
        <v>1327.7932114970536</v>
      </c>
      <c r="H17" s="69">
        <f>IF(RES_hh_fec!H17=0,0,1000*11630*RES_hh_fec!H17/RES_hh_num!H17)</f>
        <v>1376.9860918049421</v>
      </c>
      <c r="I17" s="69">
        <f>IF(RES_hh_fec!I17=0,0,1000*11630*RES_hh_fec!I17/RES_hh_num!I17)</f>
        <v>1364.5838266172975</v>
      </c>
      <c r="J17" s="69">
        <f>IF(RES_hh_fec!J17=0,0,1000*11630*RES_hh_fec!J17/RES_hh_num!J17)</f>
        <v>1401.2299989940179</v>
      </c>
      <c r="K17" s="69">
        <f>IF(RES_hh_fec!K17=0,0,1000*11630*RES_hh_fec!K17/RES_hh_num!K17)</f>
        <v>1439.8113227477165</v>
      </c>
      <c r="L17" s="69">
        <f>IF(RES_hh_fec!L17=0,0,1000*11630*RES_hh_fec!L17/RES_hh_num!L17)</f>
        <v>1454.2680627803911</v>
      </c>
      <c r="M17" s="69">
        <f>IF(RES_hh_fec!M17=0,0,1000*11630*RES_hh_fec!M17/RES_hh_num!M17)</f>
        <v>1473.0700209309239</v>
      </c>
      <c r="N17" s="69">
        <f>IF(RES_hh_fec!N17=0,0,1000*11630*RES_hh_fec!N17/RES_hh_num!N17)</f>
        <v>1479.2324196802003</v>
      </c>
      <c r="O17" s="69">
        <f>IF(RES_hh_fec!O17=0,0,1000*11630*RES_hh_fec!O17/RES_hh_num!O17)</f>
        <v>1505.7494687491542</v>
      </c>
      <c r="P17" s="69">
        <f>IF(RES_hh_fec!P17=0,0,1000*11630*RES_hh_fec!P17/RES_hh_num!P17)</f>
        <v>1513.7380838319316</v>
      </c>
      <c r="Q17" s="69">
        <f>IF(RES_hh_fec!Q17=0,0,1000*11630*RES_hh_fec!Q17/RES_hh_num!Q17)</f>
        <v>1521.7450274118846</v>
      </c>
      <c r="R17" s="69">
        <f>IF(RES_hh_fec!R17=0,0,1000*11630*RES_hh_fec!R17/RES_hh_num!R17)</f>
        <v>1520.7084571602297</v>
      </c>
      <c r="S17" s="69">
        <f>IF(RES_hh_fec!S17=0,0,1000*11630*RES_hh_fec!S17/RES_hh_num!S17)</f>
        <v>1528.0832896714423</v>
      </c>
      <c r="T17" s="69">
        <f>IF(RES_hh_fec!T17=0,0,1000*11630*RES_hh_fec!T17/RES_hh_num!T17)</f>
        <v>1661.8394038082795</v>
      </c>
      <c r="U17" s="69">
        <f>IF(RES_hh_fec!U17=0,0,1000*11630*RES_hh_fec!U17/RES_hh_num!U17)</f>
        <v>1552.7572784267538</v>
      </c>
      <c r="V17" s="69">
        <f>IF(RES_hh_fec!V17=0,0,1000*11630*RES_hh_fec!V17/RES_hh_num!V17)</f>
        <v>1550.8387785819943</v>
      </c>
      <c r="W17" s="69">
        <f>IF(RES_hh_fec!W17=0,0,1000*11630*RES_hh_fec!W17/RES_hh_num!W17)</f>
        <v>1670.7388023334586</v>
      </c>
      <c r="X17" s="69">
        <f>IF(RES_hh_fec!X17=0,0,1000*11630*RES_hh_fec!X17/RES_hh_num!X17)</f>
        <v>1440.3665240231239</v>
      </c>
      <c r="Y17" s="69">
        <f>IF(RES_hh_fec!Y17=0,0,1000*11630*RES_hh_fec!Y17/RES_hh_num!Y17)</f>
        <v>1131.2170851764222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1196.630547794826</v>
      </c>
      <c r="C18" s="72">
        <f>IF(RES_hh_fec!C18=0,0,1000*11630*RES_hh_fec!C18/RES_hh_num!C18)</f>
        <v>1166.5584812614252</v>
      </c>
      <c r="D18" s="72">
        <f>IF(RES_hh_fec!D18=0,0,1000*11630*RES_hh_fec!D18/RES_hh_num!D18)</f>
        <v>1269.4082130841448</v>
      </c>
      <c r="E18" s="72">
        <f>IF(RES_hh_fec!E18=0,0,1000*11630*RES_hh_fec!E18/RES_hh_num!E18)</f>
        <v>1292.4163308552986</v>
      </c>
      <c r="F18" s="72">
        <f>IF(RES_hh_fec!F18=0,0,1000*11630*RES_hh_fec!F18/RES_hh_num!F18)</f>
        <v>1340.7640918545924</v>
      </c>
      <c r="G18" s="72">
        <f>IF(RES_hh_fec!G18=0,0,1000*11630*RES_hh_fec!G18/RES_hh_num!G18)</f>
        <v>1372.9816480270797</v>
      </c>
      <c r="H18" s="72">
        <f>IF(RES_hh_fec!H18=0,0,1000*11630*RES_hh_fec!H18/RES_hh_num!H18)</f>
        <v>1434.788373952947</v>
      </c>
      <c r="I18" s="72">
        <f>IF(RES_hh_fec!I18=0,0,1000*11630*RES_hh_fec!I18/RES_hh_num!I18)</f>
        <v>1359.5209252900459</v>
      </c>
      <c r="J18" s="72">
        <f>IF(RES_hh_fec!J18=0,0,1000*11630*RES_hh_fec!J18/RES_hh_num!J18)</f>
        <v>1436.8124579360649</v>
      </c>
      <c r="K18" s="72">
        <f>IF(RES_hh_fec!K18=0,0,1000*11630*RES_hh_fec!K18/RES_hh_num!K18)</f>
        <v>1483.8634533599252</v>
      </c>
      <c r="L18" s="72">
        <f>IF(RES_hh_fec!L18=0,0,1000*11630*RES_hh_fec!L18/RES_hh_num!L18)</f>
        <v>1519.0061676857745</v>
      </c>
      <c r="M18" s="72">
        <f>IF(RES_hh_fec!M18=0,0,1000*11630*RES_hh_fec!M18/RES_hh_num!M18)</f>
        <v>1507.3352303492059</v>
      </c>
      <c r="N18" s="72">
        <f>IF(RES_hh_fec!N18=0,0,1000*11630*RES_hh_fec!N18/RES_hh_num!N18)</f>
        <v>1545.7303296539499</v>
      </c>
      <c r="O18" s="72">
        <f>IF(RES_hh_fec!O18=0,0,1000*11630*RES_hh_fec!O18/RES_hh_num!O18)</f>
        <v>1564.881896203246</v>
      </c>
      <c r="P18" s="72">
        <f>IF(RES_hh_fec!P18=0,0,1000*11630*RES_hh_fec!P18/RES_hh_num!P18)</f>
        <v>1591.2845361887767</v>
      </c>
      <c r="Q18" s="72">
        <f>IF(RES_hh_fec!Q18=0,0,1000*11630*RES_hh_fec!Q18/RES_hh_num!Q18)</f>
        <v>1582.0313525168831</v>
      </c>
      <c r="R18" s="72">
        <f>IF(RES_hh_fec!R18=0,0,1000*11630*RES_hh_fec!R18/RES_hh_num!R18)</f>
        <v>1642.0940240004484</v>
      </c>
      <c r="S18" s="72">
        <f>IF(RES_hh_fec!S18=0,0,1000*11630*RES_hh_fec!S18/RES_hh_num!S18)</f>
        <v>1715.240905164791</v>
      </c>
      <c r="T18" s="72">
        <f>IF(RES_hh_fec!T18=0,0,1000*11630*RES_hh_fec!T18/RES_hh_num!T18)</f>
        <v>1791.0022508817626</v>
      </c>
      <c r="U18" s="72">
        <f>IF(RES_hh_fec!U18=0,0,1000*11630*RES_hh_fec!U18/RES_hh_num!U18)</f>
        <v>1508.2240898484188</v>
      </c>
      <c r="V18" s="72">
        <f>IF(RES_hh_fec!V18=0,0,1000*11630*RES_hh_fec!V18/RES_hh_num!V18)</f>
        <v>1598.7370176707873</v>
      </c>
      <c r="W18" s="72">
        <f>IF(RES_hh_fec!W18=0,0,1000*11630*RES_hh_fec!W18/RES_hh_num!W18)</f>
        <v>1665.8922460401304</v>
      </c>
      <c r="X18" s="72">
        <f>IF(RES_hh_fec!X18=0,0,1000*11630*RES_hh_fec!X18/RES_hh_num!X18)</f>
        <v>1465.1609037575408</v>
      </c>
      <c r="Y18" s="72">
        <f>IF(RES_hh_fec!Y18=0,0,1000*11630*RES_hh_fec!Y18/RES_hh_num!Y18)</f>
        <v>1231.7605642446044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1300.9604392726819</v>
      </c>
      <c r="C19" s="72">
        <f>IF(RES_hh_fec!C19=0,0,1000*11630*RES_hh_fec!C19/RES_hh_num!C19)</f>
        <v>1357.0356872753887</v>
      </c>
      <c r="D19" s="72">
        <f>IF(RES_hh_fec!D19=0,0,1000*11630*RES_hh_fec!D19/RES_hh_num!D19)</f>
        <v>1372.5755726595337</v>
      </c>
      <c r="E19" s="72">
        <f>IF(RES_hh_fec!E19=0,0,1000*11630*RES_hh_fec!E19/RES_hh_num!E19)</f>
        <v>1437.3928088928822</v>
      </c>
      <c r="F19" s="72">
        <f>IF(RES_hh_fec!F19=0,0,1000*11630*RES_hh_fec!F19/RES_hh_num!F19)</f>
        <v>1475.1630131071506</v>
      </c>
      <c r="G19" s="72">
        <f>IF(RES_hh_fec!G19=0,0,1000*11630*RES_hh_fec!G19/RES_hh_num!G19)</f>
        <v>1478.3769656029979</v>
      </c>
      <c r="H19" s="72">
        <f>IF(RES_hh_fec!H19=0,0,1000*11630*RES_hh_fec!H19/RES_hh_num!H19)</f>
        <v>1488.3041438368848</v>
      </c>
      <c r="I19" s="72">
        <f>IF(RES_hh_fec!I19=0,0,1000*11630*RES_hh_fec!I19/RES_hh_num!I19)</f>
        <v>1542.3093648764336</v>
      </c>
      <c r="J19" s="72">
        <f>IF(RES_hh_fec!J19=0,0,1000*11630*RES_hh_fec!J19/RES_hh_num!J19)</f>
        <v>1586.2467383278727</v>
      </c>
      <c r="K19" s="72">
        <f>IF(RES_hh_fec!K19=0,0,1000*11630*RES_hh_fec!K19/RES_hh_num!K19)</f>
        <v>1637.6975569838066</v>
      </c>
      <c r="L19" s="72">
        <f>IF(RES_hh_fec!L19=0,0,1000*11630*RES_hh_fec!L19/RES_hh_num!L19)</f>
        <v>1662.4838438748668</v>
      </c>
      <c r="M19" s="72">
        <f>IF(RES_hh_fec!M19=0,0,1000*11630*RES_hh_fec!M19/RES_hh_num!M19)</f>
        <v>1651.476047611736</v>
      </c>
      <c r="N19" s="72">
        <f>IF(RES_hh_fec!N19=0,0,1000*11630*RES_hh_fec!N19/RES_hh_num!N19)</f>
        <v>1723.7897869092183</v>
      </c>
      <c r="O19" s="72">
        <f>IF(RES_hh_fec!O19=0,0,1000*11630*RES_hh_fec!O19/RES_hh_num!O19)</f>
        <v>1684.1075877401477</v>
      </c>
      <c r="P19" s="72">
        <f>IF(RES_hh_fec!P19=0,0,1000*11630*RES_hh_fec!P19/RES_hh_num!P19)</f>
        <v>1670.2652880281457</v>
      </c>
      <c r="Q19" s="72">
        <f>IF(RES_hh_fec!Q19=0,0,1000*11630*RES_hh_fec!Q19/RES_hh_num!Q19)</f>
        <v>1634.3949794634723</v>
      </c>
      <c r="R19" s="72">
        <f>IF(RES_hh_fec!R19=0,0,1000*11630*RES_hh_fec!R19/RES_hh_num!R19)</f>
        <v>1650.9920308637636</v>
      </c>
      <c r="S19" s="72">
        <f>IF(RES_hh_fec!S19=0,0,1000*11630*RES_hh_fec!S19/RES_hh_num!S19)</f>
        <v>1653.1880277935591</v>
      </c>
      <c r="T19" s="72">
        <f>IF(RES_hh_fec!T19=0,0,1000*11630*RES_hh_fec!T19/RES_hh_num!T19)</f>
        <v>1679.7486219670968</v>
      </c>
      <c r="U19" s="72">
        <f>IF(RES_hh_fec!U19=0,0,1000*11630*RES_hh_fec!U19/RES_hh_num!U19)</f>
        <v>1752.0317474246658</v>
      </c>
      <c r="V19" s="72">
        <f>IF(RES_hh_fec!V19=0,0,1000*11630*RES_hh_fec!V19/RES_hh_num!V19)</f>
        <v>1740.1008123622832</v>
      </c>
      <c r="W19" s="72">
        <f>IF(RES_hh_fec!W19=0,0,1000*11630*RES_hh_fec!W19/RES_hh_num!W19)</f>
        <v>1797.0294322168322</v>
      </c>
      <c r="X19" s="72">
        <f>IF(RES_hh_fec!X19=0,0,1000*11630*RES_hh_fec!X19/RES_hh_num!X19)</f>
        <v>1731.6545276854956</v>
      </c>
      <c r="Y19" s="72">
        <f>IF(RES_hh_fec!Y19=0,0,1000*11630*RES_hh_fec!Y19/RES_hh_num!Y19)</f>
        <v>1388.7732021937004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1299.0920630813598</v>
      </c>
      <c r="C20" s="72">
        <f>IF(RES_hh_fec!C20=0,0,1000*11630*RES_hh_fec!C20/RES_hh_num!C20)</f>
        <v>1464.0299942210968</v>
      </c>
      <c r="D20" s="72">
        <f>IF(RES_hh_fec!D20=0,0,1000*11630*RES_hh_fec!D20/RES_hh_num!D20)</f>
        <v>1569.4186409569609</v>
      </c>
      <c r="E20" s="72">
        <f>IF(RES_hh_fec!E20=0,0,1000*11630*RES_hh_fec!E20/RES_hh_num!E20)</f>
        <v>1798.8558590389227</v>
      </c>
      <c r="F20" s="72">
        <f>IF(RES_hh_fec!F20=0,0,1000*11630*RES_hh_fec!F20/RES_hh_num!F20)</f>
        <v>1757.9192667324353</v>
      </c>
      <c r="G20" s="72">
        <f>IF(RES_hh_fec!G20=0,0,1000*11630*RES_hh_fec!G20/RES_hh_num!G20)</f>
        <v>1628.5061411771774</v>
      </c>
      <c r="H20" s="72">
        <f>IF(RES_hh_fec!H20=0,0,1000*11630*RES_hh_fec!H20/RES_hh_num!H20)</f>
        <v>1793.0400679777899</v>
      </c>
      <c r="I20" s="72">
        <f>IF(RES_hh_fec!I20=0,0,1000*11630*RES_hh_fec!I20/RES_hh_num!I20)</f>
        <v>1797.9545171396037</v>
      </c>
      <c r="J20" s="72">
        <f>IF(RES_hh_fec!J20=0,0,1000*11630*RES_hh_fec!J20/RES_hh_num!J20)</f>
        <v>1760.8658312581522</v>
      </c>
      <c r="K20" s="72">
        <f>IF(RES_hh_fec!K20=0,0,1000*11630*RES_hh_fec!K20/RES_hh_num!K20)</f>
        <v>1706.5221885618198</v>
      </c>
      <c r="L20" s="72">
        <f>IF(RES_hh_fec!L20=0,0,1000*11630*RES_hh_fec!L20/RES_hh_num!L20)</f>
        <v>1289.1224526622455</v>
      </c>
      <c r="M20" s="72">
        <f>IF(RES_hh_fec!M20=0,0,1000*11630*RES_hh_fec!M20/RES_hh_num!M20)</f>
        <v>1881.76227115641</v>
      </c>
      <c r="N20" s="72">
        <f>IF(RES_hh_fec!N20=0,0,1000*11630*RES_hh_fec!N20/RES_hh_num!N20)</f>
        <v>1730.8722105501622</v>
      </c>
      <c r="O20" s="72">
        <f>IF(RES_hh_fec!O20=0,0,1000*11630*RES_hh_fec!O20/RES_hh_num!O20)</f>
        <v>1805.3965114362315</v>
      </c>
      <c r="P20" s="72">
        <f>IF(RES_hh_fec!P20=0,0,1000*11630*RES_hh_fec!P20/RES_hh_num!P20)</f>
        <v>1808.0188314800857</v>
      </c>
      <c r="Q20" s="72">
        <f>IF(RES_hh_fec!Q20=0,0,1000*11630*RES_hh_fec!Q20/RES_hh_num!Q20)</f>
        <v>1933.0922434203817</v>
      </c>
      <c r="R20" s="72">
        <f>IF(RES_hh_fec!R20=0,0,1000*11630*RES_hh_fec!R20/RES_hh_num!R20)</f>
        <v>1777.5478161749861</v>
      </c>
      <c r="S20" s="72">
        <f>IF(RES_hh_fec!S20=0,0,1000*11630*RES_hh_fec!S20/RES_hh_num!S20)</f>
        <v>1803.2830767765008</v>
      </c>
      <c r="T20" s="72">
        <f>IF(RES_hh_fec!T20=0,0,1000*11630*RES_hh_fec!T20/RES_hh_num!T20)</f>
        <v>1998.7024042951507</v>
      </c>
      <c r="U20" s="72">
        <f>IF(RES_hh_fec!U20=0,0,1000*11630*RES_hh_fec!U20/RES_hh_num!U20)</f>
        <v>1643.561004104592</v>
      </c>
      <c r="V20" s="72">
        <f>IF(RES_hh_fec!V20=0,0,1000*11630*RES_hh_fec!V20/RES_hh_num!V20)</f>
        <v>1664.8243555453919</v>
      </c>
      <c r="W20" s="72">
        <f>IF(RES_hh_fec!W20=0,0,1000*11630*RES_hh_fec!W20/RES_hh_num!W20)</f>
        <v>2822.564534797189</v>
      </c>
      <c r="X20" s="72">
        <f>IF(RES_hh_fec!X20=0,0,1000*11630*RES_hh_fec!X20/RES_hh_num!X20)</f>
        <v>1543.2282666984447</v>
      </c>
      <c r="Y20" s="72">
        <f>IF(RES_hh_fec!Y20=0,0,1000*11630*RES_hh_fec!Y20/RES_hh_num!Y20)</f>
        <v>1682.9292615477846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1427.3464411766738</v>
      </c>
      <c r="C21" s="72">
        <f>IF(RES_hh_fec!C21=0,0,1000*11630*RES_hh_fec!C21/RES_hh_num!C21)</f>
        <v>1397.7989657167893</v>
      </c>
      <c r="D21" s="72">
        <f>IF(RES_hh_fec!D21=0,0,1000*11630*RES_hh_fec!D21/RES_hh_num!D21)</f>
        <v>1384.8868710861302</v>
      </c>
      <c r="E21" s="72">
        <f>IF(RES_hh_fec!E21=0,0,1000*11630*RES_hh_fec!E21/RES_hh_num!E21)</f>
        <v>1583.1729439114147</v>
      </c>
      <c r="F21" s="72">
        <f>IF(RES_hh_fec!F21=0,0,1000*11630*RES_hh_fec!F21/RES_hh_num!F21)</f>
        <v>1605.0240628541248</v>
      </c>
      <c r="G21" s="72">
        <f>IF(RES_hh_fec!G21=0,0,1000*11630*RES_hh_fec!G21/RES_hh_num!G21)</f>
        <v>1592.3157623538677</v>
      </c>
      <c r="H21" s="72">
        <f>IF(RES_hh_fec!H21=0,0,1000*11630*RES_hh_fec!H21/RES_hh_num!H21)</f>
        <v>1601.393076815923</v>
      </c>
      <c r="I21" s="72">
        <f>IF(RES_hh_fec!I21=0,0,1000*11630*RES_hh_fec!I21/RES_hh_num!I21)</f>
        <v>1604.803169780412</v>
      </c>
      <c r="J21" s="72">
        <f>IF(RES_hh_fec!J21=0,0,1000*11630*RES_hh_fec!J21/RES_hh_num!J21)</f>
        <v>1614.073011684085</v>
      </c>
      <c r="K21" s="72">
        <f>IF(RES_hh_fec!K21=0,0,1000*11630*RES_hh_fec!K21/RES_hh_num!K21)</f>
        <v>1665.4945830559404</v>
      </c>
      <c r="L21" s="72">
        <f>IF(RES_hh_fec!L21=0,0,1000*11630*RES_hh_fec!L21/RES_hh_num!L21)</f>
        <v>1657.2381716028988</v>
      </c>
      <c r="M21" s="72">
        <f>IF(RES_hh_fec!M21=0,0,1000*11630*RES_hh_fec!M21/RES_hh_num!M21)</f>
        <v>1663.2842040434132</v>
      </c>
      <c r="N21" s="72">
        <f>IF(RES_hh_fec!N21=0,0,1000*11630*RES_hh_fec!N21/RES_hh_num!N21)</f>
        <v>1654.4676092739469</v>
      </c>
      <c r="O21" s="72">
        <f>IF(RES_hh_fec!O21=0,0,1000*11630*RES_hh_fec!O21/RES_hh_num!O21)</f>
        <v>1690.2345885126745</v>
      </c>
      <c r="P21" s="72">
        <f>IF(RES_hh_fec!P21=0,0,1000*11630*RES_hh_fec!P21/RES_hh_num!P21)</f>
        <v>1665.1382480818975</v>
      </c>
      <c r="Q21" s="72">
        <f>IF(RES_hh_fec!Q21=0,0,1000*11630*RES_hh_fec!Q21/RES_hh_num!Q21)</f>
        <v>1643.1728442626395</v>
      </c>
      <c r="R21" s="72">
        <f>IF(RES_hh_fec!R21=0,0,1000*11630*RES_hh_fec!R21/RES_hh_num!R21)</f>
        <v>1677.1199140929184</v>
      </c>
      <c r="S21" s="72">
        <f>IF(RES_hh_fec!S21=0,0,1000*11630*RES_hh_fec!S21/RES_hh_num!S21)</f>
        <v>1722.9033176091064</v>
      </c>
      <c r="T21" s="72">
        <f>IF(RES_hh_fec!T21=0,0,1000*11630*RES_hh_fec!T21/RES_hh_num!T21)</f>
        <v>1604.8904413278724</v>
      </c>
      <c r="U21" s="72">
        <f>IF(RES_hh_fec!U21=0,0,1000*11630*RES_hh_fec!U21/RES_hh_num!U21)</f>
        <v>1621.1790485276922</v>
      </c>
      <c r="V21" s="72">
        <f>IF(RES_hh_fec!V21=0,0,1000*11630*RES_hh_fec!V21/RES_hh_num!V21)</f>
        <v>1600.8936058712607</v>
      </c>
      <c r="W21" s="72">
        <f>IF(RES_hh_fec!W21=0,0,1000*11630*RES_hh_fec!W21/RES_hh_num!W21)</f>
        <v>1770.9541296667517</v>
      </c>
      <c r="X21" s="72">
        <f>IF(RES_hh_fec!X21=0,0,1000*11630*RES_hh_fec!X21/RES_hh_num!X21)</f>
        <v>1490.2281544854377</v>
      </c>
      <c r="Y21" s="72">
        <f>IF(RES_hh_fec!Y21=0,0,1000*11630*RES_hh_fec!Y21/RES_hh_num!Y21)</f>
        <v>1171.9122337511114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1596.8931376137273</v>
      </c>
      <c r="C22" s="72">
        <f>IF(RES_hh_fec!C22=0,0,1000*11630*RES_hh_fec!C22/RES_hh_num!C22)</f>
        <v>1569.9798849141825</v>
      </c>
      <c r="D22" s="72">
        <f>IF(RES_hh_fec!D22=0,0,1000*11630*RES_hh_fec!D22/RES_hh_num!D22)</f>
        <v>1630.9657325118546</v>
      </c>
      <c r="E22" s="72">
        <f>IF(RES_hh_fec!E22=0,0,1000*11630*RES_hh_fec!E22/RES_hh_num!E22)</f>
        <v>1707.8193478408214</v>
      </c>
      <c r="F22" s="72">
        <f>IF(RES_hh_fec!F22=0,0,1000*11630*RES_hh_fec!F22/RES_hh_num!F22)</f>
        <v>1778.4152337504736</v>
      </c>
      <c r="G22" s="72">
        <f>IF(RES_hh_fec!G22=0,0,1000*11630*RES_hh_fec!G22/RES_hh_num!G22)</f>
        <v>1684.5961471621113</v>
      </c>
      <c r="H22" s="72">
        <f>IF(RES_hh_fec!H22=0,0,1000*11630*RES_hh_fec!H22/RES_hh_num!H22)</f>
        <v>1670.3550808743814</v>
      </c>
      <c r="I22" s="72">
        <f>IF(RES_hh_fec!I22=0,0,1000*11630*RES_hh_fec!I22/RES_hh_num!I22)</f>
        <v>1687.5964251568289</v>
      </c>
      <c r="J22" s="72">
        <f>IF(RES_hh_fec!J22=0,0,1000*11630*RES_hh_fec!J22/RES_hh_num!J22)</f>
        <v>1677.5233650131058</v>
      </c>
      <c r="K22" s="72">
        <f>IF(RES_hh_fec!K22=0,0,1000*11630*RES_hh_fec!K22/RES_hh_num!K22)</f>
        <v>1633.3867848864331</v>
      </c>
      <c r="L22" s="72">
        <f>IF(RES_hh_fec!L22=0,0,1000*11630*RES_hh_fec!L22/RES_hh_num!L22)</f>
        <v>1543.4756579408891</v>
      </c>
      <c r="M22" s="72">
        <f>IF(RES_hh_fec!M22=0,0,1000*11630*RES_hh_fec!M22/RES_hh_num!M22)</f>
        <v>1655.5093098431266</v>
      </c>
      <c r="N22" s="72">
        <f>IF(RES_hh_fec!N22=0,0,1000*11630*RES_hh_fec!N22/RES_hh_num!N22)</f>
        <v>1577.8561499357377</v>
      </c>
      <c r="O22" s="72">
        <f>IF(RES_hh_fec!O22=0,0,1000*11630*RES_hh_fec!O22/RES_hh_num!O22)</f>
        <v>1572.2874927291684</v>
      </c>
      <c r="P22" s="72">
        <f>IF(RES_hh_fec!P22=0,0,1000*11630*RES_hh_fec!P22/RES_hh_num!P22)</f>
        <v>1552.0018779280119</v>
      </c>
      <c r="Q22" s="72">
        <f>IF(RES_hh_fec!Q22=0,0,1000*11630*RES_hh_fec!Q22/RES_hh_num!Q22)</f>
        <v>1588.7955119302887</v>
      </c>
      <c r="R22" s="72">
        <f>IF(RES_hh_fec!R22=0,0,1000*11630*RES_hh_fec!R22/RES_hh_num!R22)</f>
        <v>1410.6168530764417</v>
      </c>
      <c r="S22" s="72">
        <f>IF(RES_hh_fec!S22=0,0,1000*11630*RES_hh_fec!S22/RES_hh_num!S22)</f>
        <v>1177.4150953035446</v>
      </c>
      <c r="T22" s="72">
        <f>IF(RES_hh_fec!T22=0,0,1000*11630*RES_hh_fec!T22/RES_hh_num!T22)</f>
        <v>1969.4504115300003</v>
      </c>
      <c r="U22" s="72">
        <f>IF(RES_hh_fec!U22=0,0,1000*11630*RES_hh_fec!U22/RES_hh_num!U22)</f>
        <v>1701.2494862438223</v>
      </c>
      <c r="V22" s="72">
        <f>IF(RES_hh_fec!V22=0,0,1000*11630*RES_hh_fec!V22/RES_hh_num!V22)</f>
        <v>1541.9681607381992</v>
      </c>
      <c r="W22" s="72">
        <f>IF(RES_hh_fec!W22=0,0,1000*11630*RES_hh_fec!W22/RES_hh_num!W22)</f>
        <v>1699.7383612205119</v>
      </c>
      <c r="X22" s="72">
        <f>IF(RES_hh_fec!X22=0,0,1000*11630*RES_hh_fec!X22/RES_hh_num!X22)</f>
        <v>1516.1576943177129</v>
      </c>
      <c r="Y22" s="72">
        <f>IF(RES_hh_fec!Y22=0,0,1000*11630*RES_hh_fec!Y22/RES_hh_num!Y22)</f>
        <v>1076.5171775161334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970.49830529954147</v>
      </c>
      <c r="C23" s="72">
        <f>IF(RES_hh_fec!C23=0,0,1000*11630*RES_hh_fec!C23/RES_hh_num!C23)</f>
        <v>703.43166508783065</v>
      </c>
      <c r="D23" s="72">
        <f>IF(RES_hh_fec!D23=0,0,1000*11630*RES_hh_fec!D23/RES_hh_num!D23)</f>
        <v>1051.9039443068723</v>
      </c>
      <c r="E23" s="72">
        <f>IF(RES_hh_fec!E23=0,0,1000*11630*RES_hh_fec!E23/RES_hh_num!E23)</f>
        <v>1049.2950528872918</v>
      </c>
      <c r="F23" s="72">
        <f>IF(RES_hh_fec!F23=0,0,1000*11630*RES_hh_fec!F23/RES_hh_num!F23)</f>
        <v>921.16193317653142</v>
      </c>
      <c r="G23" s="72">
        <f>IF(RES_hh_fec!G23=0,0,1000*11630*RES_hh_fec!G23/RES_hh_num!G23)</f>
        <v>1155.1605290211598</v>
      </c>
      <c r="H23" s="72">
        <f>IF(RES_hh_fec!H23=0,0,1000*11630*RES_hh_fec!H23/RES_hh_num!H23)</f>
        <v>1159.8993849209094</v>
      </c>
      <c r="I23" s="72">
        <f>IF(RES_hh_fec!I23=0,0,1000*11630*RES_hh_fec!I23/RES_hh_num!I23)</f>
        <v>991.91859488046907</v>
      </c>
      <c r="J23" s="72">
        <f>IF(RES_hh_fec!J23=0,0,1000*11630*RES_hh_fec!J23/RES_hh_num!J23)</f>
        <v>1106.2336087834778</v>
      </c>
      <c r="K23" s="72">
        <f>IF(RES_hh_fec!K23=0,0,1000*11630*RES_hh_fec!K23/RES_hh_num!K23)</f>
        <v>1244.9352063720596</v>
      </c>
      <c r="L23" s="72">
        <f>IF(RES_hh_fec!L23=0,0,1000*11630*RES_hh_fec!L23/RES_hh_num!L23)</f>
        <v>1075.7297923727167</v>
      </c>
      <c r="M23" s="72">
        <f>IF(RES_hh_fec!M23=0,0,1000*11630*RES_hh_fec!M23/RES_hh_num!M23)</f>
        <v>1137.7819428229</v>
      </c>
      <c r="N23" s="72">
        <f>IF(RES_hh_fec!N23=0,0,1000*11630*RES_hh_fec!N23/RES_hh_num!N23)</f>
        <v>1202.6098250852287</v>
      </c>
      <c r="O23" s="72">
        <f>IF(RES_hh_fec!O23=0,0,1000*11630*RES_hh_fec!O23/RES_hh_num!O23)</f>
        <v>1203.9357758292279</v>
      </c>
      <c r="P23" s="72">
        <f>IF(RES_hh_fec!P23=0,0,1000*11630*RES_hh_fec!P23/RES_hh_num!P23)</f>
        <v>1272.42824867849</v>
      </c>
      <c r="Q23" s="72">
        <f>IF(RES_hh_fec!Q23=0,0,1000*11630*RES_hh_fec!Q23/RES_hh_num!Q23)</f>
        <v>1303.4345965457596</v>
      </c>
      <c r="R23" s="72">
        <f>IF(RES_hh_fec!R23=0,0,1000*11630*RES_hh_fec!R23/RES_hh_num!R23)</f>
        <v>1300.1299578376795</v>
      </c>
      <c r="S23" s="72">
        <f>IF(RES_hh_fec!S23=0,0,1000*11630*RES_hh_fec!S23/RES_hh_num!S23)</f>
        <v>1288.1975782226984</v>
      </c>
      <c r="T23" s="72">
        <f>IF(RES_hh_fec!T23=0,0,1000*11630*RES_hh_fec!T23/RES_hh_num!T23)</f>
        <v>1308.5805059221016</v>
      </c>
      <c r="U23" s="72">
        <f>IF(RES_hh_fec!U23=0,0,1000*11630*RES_hh_fec!U23/RES_hh_num!U23)</f>
        <v>1354.315405381182</v>
      </c>
      <c r="V23" s="72">
        <f>IF(RES_hh_fec!V23=0,0,1000*11630*RES_hh_fec!V23/RES_hh_num!V23)</f>
        <v>1313.8587747069118</v>
      </c>
      <c r="W23" s="72">
        <f>IF(RES_hh_fec!W23=0,0,1000*11630*RES_hh_fec!W23/RES_hh_num!W23)</f>
        <v>1319.5999587541203</v>
      </c>
      <c r="X23" s="72">
        <f>IF(RES_hh_fec!X23=0,0,1000*11630*RES_hh_fec!X23/RES_hh_num!X23)</f>
        <v>1266.4956939751041</v>
      </c>
      <c r="Y23" s="72">
        <f>IF(RES_hh_fec!Y23=0,0,1000*11630*RES_hh_fec!Y23/RES_hh_num!Y23)</f>
        <v>1051.5839923708302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931.64657434941284</v>
      </c>
      <c r="C24" s="72">
        <f>IF(RES_hh_fec!C24=0,0,1000*11630*RES_hh_fec!C24/RES_hh_num!C24)</f>
        <v>960.79322550821689</v>
      </c>
      <c r="D24" s="72">
        <f>IF(RES_hh_fec!D24=0,0,1000*11630*RES_hh_fec!D24/RES_hh_num!D24)</f>
        <v>927.09970186966484</v>
      </c>
      <c r="E24" s="72">
        <f>IF(RES_hh_fec!E24=0,0,1000*11630*RES_hh_fec!E24/RES_hh_num!E24)</f>
        <v>1073.9145404505919</v>
      </c>
      <c r="F24" s="72">
        <f>IF(RES_hh_fec!F24=0,0,1000*11630*RES_hh_fec!F24/RES_hh_num!F24)</f>
        <v>1110.8539246411337</v>
      </c>
      <c r="G24" s="72">
        <f>IF(RES_hh_fec!G24=0,0,1000*11630*RES_hh_fec!G24/RES_hh_num!G24)</f>
        <v>1069.3383240712249</v>
      </c>
      <c r="H24" s="72">
        <f>IF(RES_hh_fec!H24=0,0,1000*11630*RES_hh_fec!H24/RES_hh_num!H24)</f>
        <v>1081.4677211931812</v>
      </c>
      <c r="I24" s="72">
        <f>IF(RES_hh_fec!I24=0,0,1000*11630*RES_hh_fec!I24/RES_hh_num!I24)</f>
        <v>1135.3016248112003</v>
      </c>
      <c r="J24" s="72">
        <f>IF(RES_hh_fec!J24=0,0,1000*11630*RES_hh_fec!J24/RES_hh_num!J24)</f>
        <v>1146.9989889400006</v>
      </c>
      <c r="K24" s="72">
        <f>IF(RES_hh_fec!K24=0,0,1000*11630*RES_hh_fec!K24/RES_hh_num!K24)</f>
        <v>1195.164552641093</v>
      </c>
      <c r="L24" s="72">
        <f>IF(RES_hh_fec!L24=0,0,1000*11630*RES_hh_fec!L24/RES_hh_num!L24)</f>
        <v>1213.8122412147886</v>
      </c>
      <c r="M24" s="72">
        <f>IF(RES_hh_fec!M24=0,0,1000*11630*RES_hh_fec!M24/RES_hh_num!M24)</f>
        <v>1239.8196924222509</v>
      </c>
      <c r="N24" s="72">
        <f>IF(RES_hh_fec!N24=0,0,1000*11630*RES_hh_fec!N24/RES_hh_num!N24)</f>
        <v>1255.5111977048252</v>
      </c>
      <c r="O24" s="72">
        <f>IF(RES_hh_fec!O24=0,0,1000*11630*RES_hh_fec!O24/RES_hh_num!O24)</f>
        <v>1281.0032292451785</v>
      </c>
      <c r="P24" s="72">
        <f>IF(RES_hh_fec!P24=0,0,1000*11630*RES_hh_fec!P24/RES_hh_num!P24)</f>
        <v>1313.7588554395993</v>
      </c>
      <c r="Q24" s="72">
        <f>IF(RES_hh_fec!Q24=0,0,1000*11630*RES_hh_fec!Q24/RES_hh_num!Q24)</f>
        <v>1342.1413844581491</v>
      </c>
      <c r="R24" s="72">
        <f>IF(RES_hh_fec!R24=0,0,1000*11630*RES_hh_fec!R24/RES_hh_num!R24)</f>
        <v>1331.4621629386188</v>
      </c>
      <c r="S24" s="72">
        <f>IF(RES_hh_fec!S24=0,0,1000*11630*RES_hh_fec!S24/RES_hh_num!S24)</f>
        <v>1401.8647501360542</v>
      </c>
      <c r="T24" s="72">
        <f>IF(RES_hh_fec!T24=0,0,1000*11630*RES_hh_fec!T24/RES_hh_num!T24)</f>
        <v>1385.2885570417277</v>
      </c>
      <c r="U24" s="72">
        <f>IF(RES_hh_fec!U24=0,0,1000*11630*RES_hh_fec!U24/RES_hh_num!U24)</f>
        <v>1403.7712339496452</v>
      </c>
      <c r="V24" s="72">
        <f>IF(RES_hh_fec!V24=0,0,1000*11630*RES_hh_fec!V24/RES_hh_num!V24)</f>
        <v>1422.489094835686</v>
      </c>
      <c r="W24" s="72">
        <f>IF(RES_hh_fec!W24=0,0,1000*11630*RES_hh_fec!W24/RES_hh_num!W24)</f>
        <v>1562.8262692489886</v>
      </c>
      <c r="X24" s="72">
        <f>IF(RES_hh_fec!X24=0,0,1000*11630*RES_hh_fec!X24/RES_hh_num!X24)</f>
        <v>1322.7426736127952</v>
      </c>
      <c r="Y24" s="72">
        <f>IF(RES_hh_fec!Y24=0,0,1000*11630*RES_hh_fec!Y24/RES_hh_num!Y24)</f>
        <v>1057.4691230879971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1195.5508535945614</v>
      </c>
      <c r="C25" s="74">
        <f>IF(RES_hh_fec!C25=0,0,1000*11630*RES_hh_fec!C25/RES_hh_num!C25)</f>
        <v>1030.1399707085784</v>
      </c>
      <c r="D25" s="74">
        <f>IF(RES_hh_fec!D25=0,0,1000*11630*RES_hh_fec!D25/RES_hh_num!D25)</f>
        <v>775.19404988373435</v>
      </c>
      <c r="E25" s="74">
        <f>IF(RES_hh_fec!E25=0,0,1000*11630*RES_hh_fec!E25/RES_hh_num!E25)</f>
        <v>1626.4877157359872</v>
      </c>
      <c r="F25" s="74">
        <f>IF(RES_hh_fec!F25=0,0,1000*11630*RES_hh_fec!F25/RES_hh_num!F25)</f>
        <v>1507.971542335087</v>
      </c>
      <c r="G25" s="74">
        <f>IF(RES_hh_fec!G25=0,0,1000*11630*RES_hh_fec!G25/RES_hh_num!G25)</f>
        <v>1192.2658854888316</v>
      </c>
      <c r="H25" s="74">
        <f>IF(RES_hh_fec!H25=0,0,1000*11630*RES_hh_fec!H25/RES_hh_num!H25)</f>
        <v>1419.4201101074607</v>
      </c>
      <c r="I25" s="74">
        <f>IF(RES_hh_fec!I25=0,0,1000*11630*RES_hh_fec!I25/RES_hh_num!I25)</f>
        <v>1304.6591923803473</v>
      </c>
      <c r="J25" s="74">
        <f>IF(RES_hh_fec!J25=0,0,1000*11630*RES_hh_fec!J25/RES_hh_num!J25)</f>
        <v>1374.5809265245805</v>
      </c>
      <c r="K25" s="74">
        <f>IF(RES_hh_fec!K25=0,0,1000*11630*RES_hh_fec!K25/RES_hh_num!K25)</f>
        <v>1361.8387010835654</v>
      </c>
      <c r="L25" s="74">
        <f>IF(RES_hh_fec!L25=0,0,1000*11630*RES_hh_fec!L25/RES_hh_num!L25)</f>
        <v>1446.9486762158188</v>
      </c>
      <c r="M25" s="74">
        <f>IF(RES_hh_fec!M25=0,0,1000*11630*RES_hh_fec!M25/RES_hh_num!M25)</f>
        <v>1402.5451161325734</v>
      </c>
      <c r="N25" s="74">
        <f>IF(RES_hh_fec!N25=0,0,1000*11630*RES_hh_fec!N25/RES_hh_num!N25)</f>
        <v>1362.2685722948509</v>
      </c>
      <c r="O25" s="74">
        <f>IF(RES_hh_fec!O25=0,0,1000*11630*RES_hh_fec!O25/RES_hh_num!O25)</f>
        <v>1364.5004814867268</v>
      </c>
      <c r="P25" s="74">
        <f>IF(RES_hh_fec!P25=0,0,1000*11630*RES_hh_fec!P25/RES_hh_num!P25)</f>
        <v>1262.3127958196751</v>
      </c>
      <c r="Q25" s="74">
        <f>IF(RES_hh_fec!Q25=0,0,1000*11630*RES_hh_fec!Q25/RES_hh_num!Q25)</f>
        <v>1212.8789549012549</v>
      </c>
      <c r="R25" s="74">
        <f>IF(RES_hh_fec!R25=0,0,1000*11630*RES_hh_fec!R25/RES_hh_num!R25)</f>
        <v>1160.1553252416866</v>
      </c>
      <c r="S25" s="74">
        <f>IF(RES_hh_fec!S25=0,0,1000*11630*RES_hh_fec!S25/RES_hh_num!S25)</f>
        <v>1136.8623358746377</v>
      </c>
      <c r="T25" s="74">
        <f>IF(RES_hh_fec!T25=0,0,1000*11630*RES_hh_fec!T25/RES_hh_num!T25)</f>
        <v>1075.5413886485371</v>
      </c>
      <c r="U25" s="74">
        <f>IF(RES_hh_fec!U25=0,0,1000*11630*RES_hh_fec!U25/RES_hh_num!U25)</f>
        <v>1043.546691092399</v>
      </c>
      <c r="V25" s="74">
        <f>IF(RES_hh_fec!V25=0,0,1000*11630*RES_hh_fec!V25/RES_hh_num!V25)</f>
        <v>1043.8712575977979</v>
      </c>
      <c r="W25" s="74">
        <f>IF(RES_hh_fec!W25=0,0,1000*11630*RES_hh_fec!W25/RES_hh_num!W25)</f>
        <v>1007.242248755996</v>
      </c>
      <c r="X25" s="74">
        <f>IF(RES_hh_fec!X25=0,0,1000*11630*RES_hh_fec!X25/RES_hh_num!X25)</f>
        <v>615.10506698087954</v>
      </c>
      <c r="Y25" s="74">
        <f>IF(RES_hh_fec!Y25=0,0,1000*11630*RES_hh_fec!Y25/RES_hh_num!Y25)</f>
        <v>346.69851947774447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493.08622669287081</v>
      </c>
      <c r="L26" s="77">
        <f>IF(RES_hh_fec!L26=0,0,1000*11630*RES_hh_fec!L26/RES_hh_num!L26)</f>
        <v>505.4244612497867</v>
      </c>
      <c r="M26" s="77">
        <f>IF(RES_hh_fec!M26=0,0,1000*11630*RES_hh_fec!M26/RES_hh_num!M26)</f>
        <v>520.92587132727874</v>
      </c>
      <c r="N26" s="77">
        <f>IF(RES_hh_fec!N26=0,0,1000*11630*RES_hh_fec!N26/RES_hh_num!N26)</f>
        <v>534.27506094937621</v>
      </c>
      <c r="O26" s="77">
        <f>IF(RES_hh_fec!O26=0,0,1000*11630*RES_hh_fec!O26/RES_hh_num!O26)</f>
        <v>558.27309076651079</v>
      </c>
      <c r="P26" s="77">
        <f>IF(RES_hh_fec!P26=0,0,1000*11630*RES_hh_fec!P26/RES_hh_num!P26)</f>
        <v>568.74482011524617</v>
      </c>
      <c r="Q26" s="77">
        <f>IF(RES_hh_fec!Q26=0,0,1000*11630*RES_hh_fec!Q26/RES_hh_num!Q26)</f>
        <v>578.43037337611258</v>
      </c>
      <c r="R26" s="77">
        <f>IF(RES_hh_fec!R26=0,0,1000*11630*RES_hh_fec!R26/RES_hh_num!R26)</f>
        <v>594.26154149366391</v>
      </c>
      <c r="S26" s="77">
        <f>IF(RES_hh_fec!S26=0,0,1000*11630*RES_hh_fec!S26/RES_hh_num!S26)</f>
        <v>612.56318472719386</v>
      </c>
      <c r="T26" s="77">
        <f>IF(RES_hh_fec!T26=0,0,1000*11630*RES_hh_fec!T26/RES_hh_num!T26)</f>
        <v>522.61957995238538</v>
      </c>
      <c r="U26" s="77">
        <f>IF(RES_hh_fec!U26=0,0,1000*11630*RES_hh_fec!U26/RES_hh_num!U26)</f>
        <v>618.24838268822066</v>
      </c>
      <c r="V26" s="77">
        <f>IF(RES_hh_fec!V26=0,0,1000*11630*RES_hh_fec!V26/RES_hh_num!V26)</f>
        <v>670.23648810600753</v>
      </c>
      <c r="W26" s="77">
        <f>IF(RES_hh_fec!W26=0,0,1000*11630*RES_hh_fec!W26/RES_hh_num!W26)</f>
        <v>668.64628543862523</v>
      </c>
      <c r="X26" s="77">
        <f>IF(RES_hh_fec!X26=0,0,1000*11630*RES_hh_fec!X26/RES_hh_num!X26)</f>
        <v>698.71277717848136</v>
      </c>
      <c r="Y26" s="77">
        <f>IF(RES_hh_fec!Y26=0,0,1000*11630*RES_hh_fec!Y26/RES_hh_num!Y26)</f>
        <v>624.13318051029228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606.10615930713118</v>
      </c>
      <c r="C27" s="69">
        <f>IF(RES_hh_fec!C27=0,0,1000*11630*RES_hh_fec!C27/RES_hh_num!C27)</f>
        <v>598.87691298361938</v>
      </c>
      <c r="D27" s="69">
        <f>IF(RES_hh_fec!D27=0,0,1000*11630*RES_hh_fec!D27/RES_hh_num!D27)</f>
        <v>623.34055155029841</v>
      </c>
      <c r="E27" s="69">
        <f>IF(RES_hh_fec!E27=0,0,1000*11630*RES_hh_fec!E27/RES_hh_num!E27)</f>
        <v>920.46433799510214</v>
      </c>
      <c r="F27" s="69">
        <f>IF(RES_hh_fec!F27=0,0,1000*11630*RES_hh_fec!F27/RES_hh_num!F27)</f>
        <v>897.06609977482776</v>
      </c>
      <c r="G27" s="69">
        <f>IF(RES_hh_fec!G27=0,0,1000*11630*RES_hh_fec!G27/RES_hh_num!G27)</f>
        <v>826.82895904087161</v>
      </c>
      <c r="H27" s="69">
        <f>IF(RES_hh_fec!H27=0,0,1000*11630*RES_hh_fec!H27/RES_hh_num!H27)</f>
        <v>872.66780664877672</v>
      </c>
      <c r="I27" s="69">
        <f>IF(RES_hh_fec!I27=0,0,1000*11630*RES_hh_fec!I27/RES_hh_num!I27)</f>
        <v>872.66265085545558</v>
      </c>
      <c r="J27" s="69">
        <f>IF(RES_hh_fec!J27=0,0,1000*11630*RES_hh_fec!J27/RES_hh_num!J27)</f>
        <v>905.10097987066513</v>
      </c>
      <c r="K27" s="69">
        <f>IF(RES_hh_fec!K27=0,0,1000*11630*RES_hh_fec!K27/RES_hh_num!K27)</f>
        <v>925.27711861950297</v>
      </c>
      <c r="L27" s="69">
        <f>IF(RES_hh_fec!L27=0,0,1000*11630*RES_hh_fec!L27/RES_hh_num!L27)</f>
        <v>956.59832909133263</v>
      </c>
      <c r="M27" s="69">
        <f>IF(RES_hh_fec!M27=0,0,1000*11630*RES_hh_fec!M27/RES_hh_num!M27)</f>
        <v>907.3350913829878</v>
      </c>
      <c r="N27" s="69">
        <f>IF(RES_hh_fec!N27=0,0,1000*11630*RES_hh_fec!N27/RES_hh_num!N27)</f>
        <v>899.6686194480227</v>
      </c>
      <c r="O27" s="69">
        <f>IF(RES_hh_fec!O27=0,0,1000*11630*RES_hh_fec!O27/RES_hh_num!O27)</f>
        <v>884.90729426101893</v>
      </c>
      <c r="P27" s="69">
        <f>IF(RES_hh_fec!P27=0,0,1000*11630*RES_hh_fec!P27/RES_hh_num!P27)</f>
        <v>858.77343183526193</v>
      </c>
      <c r="Q27" s="69">
        <f>IF(RES_hh_fec!Q27=0,0,1000*11630*RES_hh_fec!Q27/RES_hh_num!Q27)</f>
        <v>855.05938559901085</v>
      </c>
      <c r="R27" s="69">
        <f>IF(RES_hh_fec!R27=0,0,1000*11630*RES_hh_fec!R27/RES_hh_num!R27)</f>
        <v>869.94836122503057</v>
      </c>
      <c r="S27" s="69">
        <f>IF(RES_hh_fec!S27=0,0,1000*11630*RES_hh_fec!S27/RES_hh_num!S27)</f>
        <v>880.21636897038286</v>
      </c>
      <c r="T27" s="69">
        <f>IF(RES_hh_fec!T27=0,0,1000*11630*RES_hh_fec!T27/RES_hh_num!T27)</f>
        <v>913.78906240160597</v>
      </c>
      <c r="U27" s="69">
        <f>IF(RES_hh_fec!U27=0,0,1000*11630*RES_hh_fec!U27/RES_hh_num!U27)</f>
        <v>933.08264719619092</v>
      </c>
      <c r="V27" s="69">
        <f>IF(RES_hh_fec!V27=0,0,1000*11630*RES_hh_fec!V27/RES_hh_num!V27)</f>
        <v>902.6109359977437</v>
      </c>
      <c r="W27" s="69">
        <f>IF(RES_hh_fec!W27=0,0,1000*11630*RES_hh_fec!W27/RES_hh_num!W27)</f>
        <v>920.03780240258823</v>
      </c>
      <c r="X27" s="69">
        <f>IF(RES_hh_fec!X27=0,0,1000*11630*RES_hh_fec!X27/RES_hh_num!X27)</f>
        <v>730.39444017116011</v>
      </c>
      <c r="Y27" s="69">
        <f>IF(RES_hh_fec!Y27=0,0,1000*11630*RES_hh_fec!Y27/RES_hh_num!Y27)</f>
        <v>614.84953924058323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614.20698867708427</v>
      </c>
      <c r="C28" s="72">
        <f>IF(RES_hh_fec!C28=0,0,1000*11630*RES_hh_fec!C28/RES_hh_num!C28)</f>
        <v>582.01243118779746</v>
      </c>
      <c r="D28" s="72">
        <f>IF(RES_hh_fec!D28=0,0,1000*11630*RES_hh_fec!D28/RES_hh_num!D28)</f>
        <v>695.30755258451973</v>
      </c>
      <c r="E28" s="72">
        <f>IF(RES_hh_fec!E28=0,0,1000*11630*RES_hh_fec!E28/RES_hh_num!E28)</f>
        <v>895.4156725724215</v>
      </c>
      <c r="F28" s="72">
        <f>IF(RES_hh_fec!F28=0,0,1000*11630*RES_hh_fec!F28/RES_hh_num!F28)</f>
        <v>904.40384242075993</v>
      </c>
      <c r="G28" s="72">
        <f>IF(RES_hh_fec!G28=0,0,1000*11630*RES_hh_fec!G28/RES_hh_num!G28)</f>
        <v>903.97832236718887</v>
      </c>
      <c r="H28" s="72">
        <f>IF(RES_hh_fec!H28=0,0,1000*11630*RES_hh_fec!H28/RES_hh_num!H28)</f>
        <v>951.69681425142198</v>
      </c>
      <c r="I28" s="72">
        <f>IF(RES_hh_fec!I28=0,0,1000*11630*RES_hh_fec!I28/RES_hh_num!I28)</f>
        <v>898.00395067235581</v>
      </c>
      <c r="J28" s="72">
        <f>IF(RES_hh_fec!J28=0,0,1000*11630*RES_hh_fec!J28/RES_hh_num!J28)</f>
        <v>961.33744408143207</v>
      </c>
      <c r="K28" s="72">
        <f>IF(RES_hh_fec!K28=0,0,1000*11630*RES_hh_fec!K28/RES_hh_num!K28)</f>
        <v>986.54420839099714</v>
      </c>
      <c r="L28" s="72">
        <f>IF(RES_hh_fec!L28=0,0,1000*11630*RES_hh_fec!L28/RES_hh_num!L28)</f>
        <v>1008.5674701444145</v>
      </c>
      <c r="M28" s="72">
        <f>IF(RES_hh_fec!M28=0,0,1000*11630*RES_hh_fec!M28/RES_hh_num!M28)</f>
        <v>959.88455322203436</v>
      </c>
      <c r="N28" s="72">
        <f>IF(RES_hh_fec!N28=0,0,1000*11630*RES_hh_fec!N28/RES_hh_num!N28)</f>
        <v>963.71153211159788</v>
      </c>
      <c r="O28" s="72">
        <f>IF(RES_hh_fec!O28=0,0,1000*11630*RES_hh_fec!O28/RES_hh_num!O28)</f>
        <v>934.86640155225621</v>
      </c>
      <c r="P28" s="72">
        <f>IF(RES_hh_fec!P28=0,0,1000*11630*RES_hh_fec!P28/RES_hh_num!P28)</f>
        <v>932.37664987847779</v>
      </c>
      <c r="Q28" s="72">
        <f>IF(RES_hh_fec!Q28=0,0,1000*11630*RES_hh_fec!Q28/RES_hh_num!Q28)</f>
        <v>921.86134098112541</v>
      </c>
      <c r="R28" s="72">
        <f>IF(RES_hh_fec!R28=0,0,1000*11630*RES_hh_fec!R28/RES_hh_num!R28)</f>
        <v>940.62312608426544</v>
      </c>
      <c r="S28" s="72">
        <f>IF(RES_hh_fec!S28=0,0,1000*11630*RES_hh_fec!S28/RES_hh_num!S28)</f>
        <v>981.35943175545253</v>
      </c>
      <c r="T28" s="72">
        <f>IF(RES_hh_fec!T28=0,0,1000*11630*RES_hh_fec!T28/RES_hh_num!T28)</f>
        <v>990.33339142771183</v>
      </c>
      <c r="U28" s="72">
        <f>IF(RES_hh_fec!U28=0,0,1000*11630*RES_hh_fec!U28/RES_hh_num!U28)</f>
        <v>904.57719162141177</v>
      </c>
      <c r="V28" s="72">
        <f>IF(RES_hh_fec!V28=0,0,1000*11630*RES_hh_fec!V28/RES_hh_num!V28)</f>
        <v>1010.0924244087929</v>
      </c>
      <c r="W28" s="72">
        <f>IF(RES_hh_fec!W28=0,0,1000*11630*RES_hh_fec!W28/RES_hh_num!W28)</f>
        <v>989.81127138324644</v>
      </c>
      <c r="X28" s="72">
        <f>IF(RES_hh_fec!X28=0,0,1000*11630*RES_hh_fec!X28/RES_hh_num!X28)</f>
        <v>709.95937770664352</v>
      </c>
      <c r="Y28" s="72">
        <f>IF(RES_hh_fec!Y28=0,0,1000*11630*RES_hh_fec!Y28/RES_hh_num!Y28)</f>
        <v>677.81223852395556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618.40154530471023</v>
      </c>
      <c r="C29" s="72">
        <f>IF(RES_hh_fec!C29=0,0,1000*11630*RES_hh_fec!C29/RES_hh_num!C29)</f>
        <v>632.49931002469111</v>
      </c>
      <c r="D29" s="72">
        <f>IF(RES_hh_fec!D29=0,0,1000*11630*RES_hh_fec!D29/RES_hh_num!D29)</f>
        <v>685.41991779856562</v>
      </c>
      <c r="E29" s="72">
        <f>IF(RES_hh_fec!E29=0,0,1000*11630*RES_hh_fec!E29/RES_hh_num!E29)</f>
        <v>910.13564314041753</v>
      </c>
      <c r="F29" s="72">
        <f>IF(RES_hh_fec!F29=0,0,1000*11630*RES_hh_fec!F29/RES_hh_num!F29)</f>
        <v>911.65371641851516</v>
      </c>
      <c r="G29" s="72">
        <f>IF(RES_hh_fec!G29=0,0,1000*11630*RES_hh_fec!G29/RES_hh_num!G29)</f>
        <v>888.52683594653138</v>
      </c>
      <c r="H29" s="72">
        <f>IF(RES_hh_fec!H29=0,0,1000*11630*RES_hh_fec!H29/RES_hh_num!H29)</f>
        <v>900.18562839056654</v>
      </c>
      <c r="I29" s="72">
        <f>IF(RES_hh_fec!I29=0,0,1000*11630*RES_hh_fec!I29/RES_hh_num!I29)</f>
        <v>937.34130085067545</v>
      </c>
      <c r="J29" s="72">
        <f>IF(RES_hh_fec!J29=0,0,1000*11630*RES_hh_fec!J29/RES_hh_num!J29)</f>
        <v>966.14875275934389</v>
      </c>
      <c r="K29" s="72">
        <f>IF(RES_hh_fec!K29=0,0,1000*11630*RES_hh_fec!K29/RES_hh_num!K29)</f>
        <v>996.40844221234374</v>
      </c>
      <c r="L29" s="72">
        <f>IF(RES_hh_fec!L29=0,0,1000*11630*RES_hh_fec!L29/RES_hh_num!L29)</f>
        <v>1009.1742807101098</v>
      </c>
      <c r="M29" s="72">
        <f>IF(RES_hh_fec!M29=0,0,1000*11630*RES_hh_fec!M29/RES_hh_num!M29)</f>
        <v>965.70124190281467</v>
      </c>
      <c r="N29" s="72">
        <f>IF(RES_hh_fec!N29=0,0,1000*11630*RES_hh_fec!N29/RES_hh_num!N29)</f>
        <v>968.07101119361676</v>
      </c>
      <c r="O29" s="72">
        <f>IF(RES_hh_fec!O29=0,0,1000*11630*RES_hh_fec!O29/RES_hh_num!O29)</f>
        <v>928.87546115877581</v>
      </c>
      <c r="P29" s="72">
        <f>IF(RES_hh_fec!P29=0,0,1000*11630*RES_hh_fec!P29/RES_hh_num!P29)</f>
        <v>920.09205765991408</v>
      </c>
      <c r="Q29" s="72">
        <f>IF(RES_hh_fec!Q29=0,0,1000*11630*RES_hh_fec!Q29/RES_hh_num!Q29)</f>
        <v>915.53318039293026</v>
      </c>
      <c r="R29" s="72">
        <f>IF(RES_hh_fec!R29=0,0,1000*11630*RES_hh_fec!R29/RES_hh_num!R29)</f>
        <v>929.02329942115171</v>
      </c>
      <c r="S29" s="72">
        <f>IF(RES_hh_fec!S29=0,0,1000*11630*RES_hh_fec!S29/RES_hh_num!S29)</f>
        <v>938.96660983914808</v>
      </c>
      <c r="T29" s="72">
        <f>IF(RES_hh_fec!T29=0,0,1000*11630*RES_hh_fec!T29/RES_hh_num!T29)</f>
        <v>968.46735663871345</v>
      </c>
      <c r="U29" s="72">
        <f>IF(RES_hh_fec!U29=0,0,1000*11630*RES_hh_fec!U29/RES_hh_num!U29)</f>
        <v>1012.081334536339</v>
      </c>
      <c r="V29" s="72">
        <f>IF(RES_hh_fec!V29=0,0,1000*11630*RES_hh_fec!V29/RES_hh_num!V29)</f>
        <v>941.92052313877866</v>
      </c>
      <c r="W29" s="72">
        <f>IF(RES_hh_fec!W29=0,0,1000*11630*RES_hh_fec!W29/RES_hh_num!W29)</f>
        <v>891.01704677532427</v>
      </c>
      <c r="X29" s="72">
        <f>IF(RES_hh_fec!X29=0,0,1000*11630*RES_hh_fec!X29/RES_hh_num!X29)</f>
        <v>767.29077402195105</v>
      </c>
      <c r="Y29" s="72">
        <f>IF(RES_hh_fec!Y29=0,0,1000*11630*RES_hh_fec!Y29/RES_hh_num!Y29)</f>
        <v>623.97624452563707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632.60967804594998</v>
      </c>
      <c r="C30" s="72">
        <f>IF(RES_hh_fec!C30=0,0,1000*11630*RES_hh_fec!C30/RES_hh_num!C30)</f>
        <v>611.34971616199357</v>
      </c>
      <c r="D30" s="72">
        <f>IF(RES_hh_fec!D30=0,0,1000*11630*RES_hh_fec!D30/RES_hh_num!D30)</f>
        <v>629.2556646093077</v>
      </c>
      <c r="E30" s="72">
        <f>IF(RES_hh_fec!E30=0,0,1000*11630*RES_hh_fec!E30/RES_hh_num!E30)</f>
        <v>973.63805162556946</v>
      </c>
      <c r="F30" s="72">
        <f>IF(RES_hh_fec!F30=0,0,1000*11630*RES_hh_fec!F30/RES_hh_num!F30)</f>
        <v>945.18209076713981</v>
      </c>
      <c r="G30" s="72">
        <f>IF(RES_hh_fec!G30=0,0,1000*11630*RES_hh_fec!G30/RES_hh_num!G30)</f>
        <v>888.11619767050672</v>
      </c>
      <c r="H30" s="72">
        <f>IF(RES_hh_fec!H30=0,0,1000*11630*RES_hh_fec!H30/RES_hh_num!H30)</f>
        <v>922.30614472913771</v>
      </c>
      <c r="I30" s="72">
        <f>IF(RES_hh_fec!I30=0,0,1000*11630*RES_hh_fec!I30/RES_hh_num!I30)</f>
        <v>929.30377759759028</v>
      </c>
      <c r="J30" s="72">
        <f>IF(RES_hh_fec!J30=0,0,1000*11630*RES_hh_fec!J30/RES_hh_num!J30)</f>
        <v>951.10530898844195</v>
      </c>
      <c r="K30" s="72">
        <f>IF(RES_hh_fec!K30=0,0,1000*11630*RES_hh_fec!K30/RES_hh_num!K30)</f>
        <v>981.10798277138281</v>
      </c>
      <c r="L30" s="72">
        <f>IF(RES_hh_fec!L30=0,0,1000*11630*RES_hh_fec!L30/RES_hh_num!L30)</f>
        <v>1014.6688923796933</v>
      </c>
      <c r="M30" s="72">
        <f>IF(RES_hh_fec!M30=0,0,1000*11630*RES_hh_fec!M30/RES_hh_num!M30)</f>
        <v>961.79723793722428</v>
      </c>
      <c r="N30" s="72">
        <f>IF(RES_hh_fec!N30=0,0,1000*11630*RES_hh_fec!N30/RES_hh_num!N30)</f>
        <v>956.25845171101651</v>
      </c>
      <c r="O30" s="72">
        <f>IF(RES_hh_fec!O30=0,0,1000*11630*RES_hh_fec!O30/RES_hh_num!O30)</f>
        <v>959.46128131517355</v>
      </c>
      <c r="P30" s="72">
        <f>IF(RES_hh_fec!P30=0,0,1000*11630*RES_hh_fec!P30/RES_hh_num!P30)</f>
        <v>911.20587948188188</v>
      </c>
      <c r="Q30" s="72">
        <f>IF(RES_hh_fec!Q30=0,0,1000*11630*RES_hh_fec!Q30/RES_hh_num!Q30)</f>
        <v>896.37062381461931</v>
      </c>
      <c r="R30" s="72">
        <f>IF(RES_hh_fec!R30=0,0,1000*11630*RES_hh_fec!R30/RES_hh_num!R30)</f>
        <v>941.57674760486373</v>
      </c>
      <c r="S30" s="72">
        <f>IF(RES_hh_fec!S30=0,0,1000*11630*RES_hh_fec!S30/RES_hh_num!S30)</f>
        <v>981.90951218158807</v>
      </c>
      <c r="T30" s="72">
        <f>IF(RES_hh_fec!T30=0,0,1000*11630*RES_hh_fec!T30/RES_hh_num!T30)</f>
        <v>873.33025203635623</v>
      </c>
      <c r="U30" s="72">
        <f>IF(RES_hh_fec!U30=0,0,1000*11630*RES_hh_fec!U30/RES_hh_num!U30)</f>
        <v>969.51600433633678</v>
      </c>
      <c r="V30" s="72">
        <f>IF(RES_hh_fec!V30=0,0,1000*11630*RES_hh_fec!V30/RES_hh_num!V30)</f>
        <v>942.73427916506773</v>
      </c>
      <c r="W30" s="72">
        <f>IF(RES_hh_fec!W30=0,0,1000*11630*RES_hh_fec!W30/RES_hh_num!W30)</f>
        <v>1009.9868957894244</v>
      </c>
      <c r="X30" s="72">
        <f>IF(RES_hh_fec!X30=0,0,1000*11630*RES_hh_fec!X30/RES_hh_num!X30)</f>
        <v>772.59680206898292</v>
      </c>
      <c r="Y30" s="72">
        <f>IF(RES_hh_fec!Y30=0,0,1000*11630*RES_hh_fec!Y30/RES_hh_num!Y30)</f>
        <v>647.61754194546359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634.81126453308104</v>
      </c>
      <c r="C31" s="72">
        <f>IF(RES_hh_fec!C31=0,0,1000*11630*RES_hh_fec!C31/RES_hh_num!C31)</f>
        <v>616.97945937032409</v>
      </c>
      <c r="D31" s="72">
        <f>IF(RES_hh_fec!D31=0,0,1000*11630*RES_hh_fec!D31/RES_hh_num!D31)</f>
        <v>699.85674298198569</v>
      </c>
      <c r="E31" s="72">
        <f>IF(RES_hh_fec!E31=0,0,1000*11630*RES_hh_fec!E31/RES_hh_num!E31)</f>
        <v>940.23098299673302</v>
      </c>
      <c r="F31" s="72">
        <f>IF(RES_hh_fec!F31=0,0,1000*11630*RES_hh_fec!F31/RES_hh_num!F31)</f>
        <v>969.49539180536124</v>
      </c>
      <c r="G31" s="72">
        <f>IF(RES_hh_fec!G31=0,0,1000*11630*RES_hh_fec!G31/RES_hh_num!G31)</f>
        <v>911.65710018871073</v>
      </c>
      <c r="H31" s="72">
        <f>IF(RES_hh_fec!H31=0,0,1000*11630*RES_hh_fec!H31/RES_hh_num!H31)</f>
        <v>925.37232969859224</v>
      </c>
      <c r="I31" s="72">
        <f>IF(RES_hh_fec!I31=0,0,1000*11630*RES_hh_fec!I31/RES_hh_num!I31)</f>
        <v>960.45943084607427</v>
      </c>
      <c r="J31" s="72">
        <f>IF(RES_hh_fec!J31=0,0,1000*11630*RES_hh_fec!J31/RES_hh_num!J31)</f>
        <v>990.57927637847968</v>
      </c>
      <c r="K31" s="72">
        <f>IF(RES_hh_fec!K31=0,0,1000*11630*RES_hh_fec!K31/RES_hh_num!K31)</f>
        <v>994.88834812703192</v>
      </c>
      <c r="L31" s="72">
        <f>IF(RES_hh_fec!L31=0,0,1000*11630*RES_hh_fec!L31/RES_hh_num!L31)</f>
        <v>972.8188675227932</v>
      </c>
      <c r="M31" s="72">
        <f>IF(RES_hh_fec!M31=0,0,1000*11630*RES_hh_fec!M31/RES_hh_num!M31)</f>
        <v>1038.850055196873</v>
      </c>
      <c r="N31" s="72">
        <f>IF(RES_hh_fec!N31=0,0,1000*11630*RES_hh_fec!N31/RES_hh_num!N31)</f>
        <v>984.62804531671975</v>
      </c>
      <c r="O31" s="72">
        <f>IF(RES_hh_fec!O31=0,0,1000*11630*RES_hh_fec!O31/RES_hh_num!O31)</f>
        <v>967.46016288326268</v>
      </c>
      <c r="P31" s="72">
        <f>IF(RES_hh_fec!P31=0,0,1000*11630*RES_hh_fec!P31/RES_hh_num!P31)</f>
        <v>945.77364568909127</v>
      </c>
      <c r="Q31" s="72">
        <f>IF(RES_hh_fec!Q31=0,0,1000*11630*RES_hh_fec!Q31/RES_hh_num!Q31)</f>
        <v>966.7857587865808</v>
      </c>
      <c r="R31" s="72">
        <f>IF(RES_hh_fec!R31=0,0,1000*11630*RES_hh_fec!R31/RES_hh_num!R31)</f>
        <v>859.16298265132787</v>
      </c>
      <c r="S31" s="72">
        <f>IF(RES_hh_fec!S31=0,0,1000*11630*RES_hh_fec!S31/RES_hh_num!S31)</f>
        <v>727.34971298910227</v>
      </c>
      <c r="T31" s="72">
        <f>IF(RES_hh_fec!T31=0,0,1000*11630*RES_hh_fec!T31/RES_hh_num!T31)</f>
        <v>1229.6873844117997</v>
      </c>
      <c r="U31" s="72">
        <f>IF(RES_hh_fec!U31=0,0,1000*11630*RES_hh_fec!U31/RES_hh_num!U31)</f>
        <v>1063.2928744583271</v>
      </c>
      <c r="V31" s="72">
        <f>IF(RES_hh_fec!V31=0,0,1000*11630*RES_hh_fec!V31/RES_hh_num!V31)</f>
        <v>957.83689701762</v>
      </c>
      <c r="W31" s="72">
        <f>IF(RES_hh_fec!W31=0,0,1000*11630*RES_hh_fec!W31/RES_hh_num!W31)</f>
        <v>1009.9635269217572</v>
      </c>
      <c r="X31" s="72">
        <f>IF(RES_hh_fec!X31=0,0,1000*11630*RES_hh_fec!X31/RES_hh_num!X31)</f>
        <v>748.19978066237638</v>
      </c>
      <c r="Y31" s="72">
        <f>IF(RES_hh_fec!Y31=0,0,1000*11630*RES_hh_fec!Y31/RES_hh_num!Y31)</f>
        <v>672.93563014473057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497.56970982565821</v>
      </c>
      <c r="C32" s="77">
        <f>IF(RES_hh_fec!C32=0,0,1000*11630*RES_hh_fec!C32/RES_hh_num!C32)</f>
        <v>431.06977137148425</v>
      </c>
      <c r="D32" s="77">
        <f>IF(RES_hh_fec!D32=0,0,1000*11630*RES_hh_fec!D32/RES_hh_num!D32)</f>
        <v>339.18149078560572</v>
      </c>
      <c r="E32" s="77">
        <f>IF(RES_hh_fec!E32=0,0,1000*11630*RES_hh_fec!E32/RES_hh_num!E32)</f>
        <v>913.15713086309313</v>
      </c>
      <c r="F32" s="77">
        <f>IF(RES_hh_fec!F32=0,0,1000*11630*RES_hh_fec!F32/RES_hh_num!F32)</f>
        <v>824.22203044537002</v>
      </c>
      <c r="G32" s="77">
        <f>IF(RES_hh_fec!G32=0,0,1000*11630*RES_hh_fec!G32/RES_hh_num!G32)</f>
        <v>635.83828701087884</v>
      </c>
      <c r="H32" s="77">
        <f>IF(RES_hh_fec!H32=0,0,1000*11630*RES_hh_fec!H32/RES_hh_num!H32)</f>
        <v>760.98225074644131</v>
      </c>
      <c r="I32" s="77">
        <f>IF(RES_hh_fec!I32=0,0,1000*11630*RES_hh_fec!I32/RES_hh_num!I32)</f>
        <v>690.89708401128155</v>
      </c>
      <c r="J32" s="77">
        <f>IF(RES_hh_fec!J32=0,0,1000*11630*RES_hh_fec!J32/RES_hh_num!J32)</f>
        <v>733.9809031560942</v>
      </c>
      <c r="K32" s="77">
        <f>IF(RES_hh_fec!K32=0,0,1000*11630*RES_hh_fec!K32/RES_hh_num!K32)</f>
        <v>739.27688337833615</v>
      </c>
      <c r="L32" s="77">
        <f>IF(RES_hh_fec!L32=0,0,1000*11630*RES_hh_fec!L32/RES_hh_num!L32)</f>
        <v>824.17671890034387</v>
      </c>
      <c r="M32" s="77">
        <f>IF(RES_hh_fec!M32=0,0,1000*11630*RES_hh_fec!M32/RES_hh_num!M32)</f>
        <v>755.314002957046</v>
      </c>
      <c r="N32" s="77">
        <f>IF(RES_hh_fec!N32=0,0,1000*11630*RES_hh_fec!N32/RES_hh_num!N32)</f>
        <v>736.63999436703</v>
      </c>
      <c r="O32" s="77">
        <f>IF(RES_hh_fec!O32=0,0,1000*11630*RES_hh_fec!O32/RES_hh_num!O32)</f>
        <v>753.34273585886547</v>
      </c>
      <c r="P32" s="77">
        <f>IF(RES_hh_fec!P32=0,0,1000*11630*RES_hh_fec!P32/RES_hh_num!P32)</f>
        <v>701.90952677155235</v>
      </c>
      <c r="Q32" s="77">
        <f>IF(RES_hh_fec!Q32=0,0,1000*11630*RES_hh_fec!Q32/RES_hh_num!Q32)</f>
        <v>698.58833623144972</v>
      </c>
      <c r="R32" s="77">
        <f>IF(RES_hh_fec!R32=0,0,1000*11630*RES_hh_fec!R32/RES_hh_num!R32)</f>
        <v>713.41268406442282</v>
      </c>
      <c r="S32" s="77">
        <f>IF(RES_hh_fec!S32=0,0,1000*11630*RES_hh_fec!S32/RES_hh_num!S32)</f>
        <v>723.26992652251636</v>
      </c>
      <c r="T32" s="77">
        <f>IF(RES_hh_fec!T32=0,0,1000*11630*RES_hh_fec!T32/RES_hh_num!T32)</f>
        <v>718.03427183661029</v>
      </c>
      <c r="U32" s="77">
        <f>IF(RES_hh_fec!U32=0,0,1000*11630*RES_hh_fec!U32/RES_hh_num!U32)</f>
        <v>715.34362692013292</v>
      </c>
      <c r="V32" s="77">
        <f>IF(RES_hh_fec!V32=0,0,1000*11630*RES_hh_fec!V32/RES_hh_num!V32)</f>
        <v>741.50980555970136</v>
      </c>
      <c r="W32" s="77">
        <f>IF(RES_hh_fec!W32=0,0,1000*11630*RES_hh_fec!W32/RES_hh_num!W32)</f>
        <v>832.31640463563826</v>
      </c>
      <c r="X32" s="77">
        <f>IF(RES_hh_fec!X32=0,0,1000*11630*RES_hh_fec!X32/RES_hh_num!X32)</f>
        <v>522.79978699271089</v>
      </c>
      <c r="Y32" s="77">
        <f>IF(RES_hh_fec!Y32=0,0,1000*11630*RES_hh_fec!Y32/RES_hh_num!Y32)</f>
        <v>384.98246821282055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8118.055539678805</v>
      </c>
      <c r="C3" s="65">
        <f>IF(RES_hh_tes!C3=0,0,1000*11630*RES_hh_tes!C3/RES_hh_num!C3)</f>
        <v>8955.5782918848599</v>
      </c>
      <c r="D3" s="65">
        <f>IF(RES_hh_tes!D3=0,0,1000*11630*RES_hh_tes!D3/RES_hh_num!D3)</f>
        <v>8824.2139375913575</v>
      </c>
      <c r="E3" s="65">
        <f>IF(RES_hh_tes!E3=0,0,1000*11630*RES_hh_tes!E3/RES_hh_num!E3)</f>
        <v>8883.0369787614018</v>
      </c>
      <c r="F3" s="65">
        <f>IF(RES_hh_tes!F3=0,0,1000*11630*RES_hh_tes!F3/RES_hh_num!F3)</f>
        <v>8884.4888864154291</v>
      </c>
      <c r="G3" s="65">
        <f>IF(RES_hh_tes!G3=0,0,1000*11630*RES_hh_tes!G3/RES_hh_num!G3)</f>
        <v>9192.8127493948559</v>
      </c>
      <c r="H3" s="65">
        <f>IF(RES_hh_tes!H3=0,0,1000*11630*RES_hh_tes!H3/RES_hh_num!H3)</f>
        <v>9765.6466072900403</v>
      </c>
      <c r="I3" s="65">
        <f>IF(RES_hh_tes!I3=0,0,1000*11630*RES_hh_tes!I3/RES_hh_num!I3)</f>
        <v>9293.3906942839203</v>
      </c>
      <c r="J3" s="65">
        <f>IF(RES_hh_tes!J3=0,0,1000*11630*RES_hh_tes!J3/RES_hh_num!J3)</f>
        <v>9540.5328827873709</v>
      </c>
      <c r="K3" s="65">
        <f>IF(RES_hh_tes!K3=0,0,1000*11630*RES_hh_tes!K3/RES_hh_num!K3)</f>
        <v>9844.6389776297783</v>
      </c>
      <c r="L3" s="65">
        <f>IF(RES_hh_tes!L3=0,0,1000*11630*RES_hh_tes!L3/RES_hh_num!L3)</f>
        <v>11076.682681832073</v>
      </c>
      <c r="M3" s="65">
        <f>IF(RES_hh_tes!M3=0,0,1000*11630*RES_hh_tes!M3/RES_hh_num!M3)</f>
        <v>10165.838929461177</v>
      </c>
      <c r="N3" s="65">
        <f>IF(RES_hh_tes!N3=0,0,1000*11630*RES_hh_tes!N3/RES_hh_num!N3)</f>
        <v>10630.726775743313</v>
      </c>
      <c r="O3" s="65">
        <f>IF(RES_hh_tes!O3=0,0,1000*11630*RES_hh_tes!O3/RES_hh_num!O3)</f>
        <v>10619.785787145822</v>
      </c>
      <c r="P3" s="65">
        <f>IF(RES_hh_tes!P3=0,0,1000*11630*RES_hh_tes!P3/RES_hh_num!P3)</f>
        <v>9833.4810795692556</v>
      </c>
      <c r="Q3" s="65">
        <f>IF(RES_hh_tes!Q3=0,0,1000*11630*RES_hh_tes!Q3/RES_hh_num!Q3)</f>
        <v>9883.353287545764</v>
      </c>
      <c r="R3" s="65">
        <f>IF(RES_hh_tes!R3=0,0,1000*11630*RES_hh_tes!R3/RES_hh_num!R3)</f>
        <v>10471.612195538581</v>
      </c>
      <c r="S3" s="65">
        <f>IF(RES_hh_tes!S3=0,0,1000*11630*RES_hh_tes!S3/RES_hh_num!S3)</f>
        <v>10676.253596440018</v>
      </c>
      <c r="T3" s="65">
        <f>IF(RES_hh_tes!T3=0,0,1000*11630*RES_hh_tes!T3/RES_hh_num!T3)</f>
        <v>12214.054283358333</v>
      </c>
      <c r="U3" s="65">
        <f>IF(RES_hh_tes!U3=0,0,1000*11630*RES_hh_tes!U3/RES_hh_num!U3)</f>
        <v>11419.841323784669</v>
      </c>
      <c r="V3" s="65">
        <f>IF(RES_hh_tes!V3=0,0,1000*11630*RES_hh_tes!V3/RES_hh_num!V3)</f>
        <v>11569.542051257635</v>
      </c>
      <c r="W3" s="65">
        <f>IF(RES_hh_tes!W3=0,0,1000*11630*RES_hh_tes!W3/RES_hh_num!W3)</f>
        <v>12743.088451538586</v>
      </c>
      <c r="X3" s="65">
        <f>IF(RES_hh_tes!X3=0,0,1000*11630*RES_hh_tes!X3/RES_hh_num!X3)</f>
        <v>11719.911517471926</v>
      </c>
      <c r="Y3" s="65">
        <f>IF(RES_hh_tes!Y3=0,0,1000*11630*RES_hh_tes!Y3/RES_hh_num!Y3)</f>
        <v>11043.05518595942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7031.0839630577848</v>
      </c>
      <c r="C4" s="69">
        <f>IF(RES_hh_tes!C4=0,0,1000*11630*RES_hh_tes!C4/RES_hh_num!C4)</f>
        <v>7869.1171251726382</v>
      </c>
      <c r="D4" s="69">
        <f>IF(RES_hh_tes!D4=0,0,1000*11630*RES_hh_tes!D4/RES_hh_num!D4)</f>
        <v>7715.231221359094</v>
      </c>
      <c r="E4" s="69">
        <f>IF(RES_hh_tes!E4=0,0,1000*11630*RES_hh_tes!E4/RES_hh_num!E4)</f>
        <v>7475.2742290200576</v>
      </c>
      <c r="F4" s="69">
        <f>IF(RES_hh_tes!F4=0,0,1000*11630*RES_hh_tes!F4/RES_hh_num!F4)</f>
        <v>7462.2208854023938</v>
      </c>
      <c r="G4" s="69">
        <f>IF(RES_hh_tes!G4=0,0,1000*11630*RES_hh_tes!G4/RES_hh_num!G4)</f>
        <v>7836.2889560709937</v>
      </c>
      <c r="H4" s="69">
        <f>IF(RES_hh_tes!H4=0,0,1000*11630*RES_hh_tes!H4/RES_hh_num!H4)</f>
        <v>8338.8029874867698</v>
      </c>
      <c r="I4" s="69">
        <f>IF(RES_hh_tes!I4=0,0,1000*11630*RES_hh_tes!I4/RES_hh_num!I4)</f>
        <v>7867.847195489263</v>
      </c>
      <c r="J4" s="69">
        <f>IF(RES_hh_tes!J4=0,0,1000*11630*RES_hh_tes!J4/RES_hh_num!J4)</f>
        <v>8059.9205011402919</v>
      </c>
      <c r="K4" s="69">
        <f>IF(RES_hh_tes!K4=0,0,1000*11630*RES_hh_tes!K4/RES_hh_num!K4)</f>
        <v>8311.2059228710696</v>
      </c>
      <c r="L4" s="69">
        <f>IF(RES_hh_tes!L4=0,0,1000*11630*RES_hh_tes!L4/RES_hh_num!L4)</f>
        <v>9493.9528323397608</v>
      </c>
      <c r="M4" s="69">
        <f>IF(RES_hh_tes!M4=0,0,1000*11630*RES_hh_tes!M4/RES_hh_num!M4)</f>
        <v>8588.7151828726182</v>
      </c>
      <c r="N4" s="69">
        <f>IF(RES_hh_tes!N4=0,0,1000*11630*RES_hh_tes!N4/RES_hh_num!N4)</f>
        <v>9036.6249340936738</v>
      </c>
      <c r="O4" s="69">
        <f>IF(RES_hh_tes!O4=0,0,1000*11630*RES_hh_tes!O4/RES_hh_num!O4)</f>
        <v>8997.3594846166488</v>
      </c>
      <c r="P4" s="69">
        <f>IF(RES_hh_tes!P4=0,0,1000*11630*RES_hh_tes!P4/RES_hh_num!P4)</f>
        <v>8213.8080520756284</v>
      </c>
      <c r="Q4" s="69">
        <f>IF(RES_hh_tes!Q4=0,0,1000*11630*RES_hh_tes!Q4/RES_hh_num!Q4)</f>
        <v>8242.822759066974</v>
      </c>
      <c r="R4" s="69">
        <f>IF(RES_hh_tes!R4=0,0,1000*11630*RES_hh_tes!R4/RES_hh_num!R4)</f>
        <v>8814.319634404279</v>
      </c>
      <c r="S4" s="69">
        <f>IF(RES_hh_tes!S4=0,0,1000*11630*RES_hh_tes!S4/RES_hh_num!S4)</f>
        <v>8988.8249239176712</v>
      </c>
      <c r="T4" s="69">
        <f>IF(RES_hh_tes!T4=0,0,1000*11630*RES_hh_tes!T4/RES_hh_num!T4)</f>
        <v>10386.917460010813</v>
      </c>
      <c r="U4" s="69">
        <f>IF(RES_hh_tes!U4=0,0,1000*11630*RES_hh_tes!U4/RES_hh_num!U4)</f>
        <v>9627.7657995074096</v>
      </c>
      <c r="V4" s="69">
        <f>IF(RES_hh_tes!V4=0,0,1000*11630*RES_hh_tes!V4/RES_hh_num!V4)</f>
        <v>9783.1034606951962</v>
      </c>
      <c r="W4" s="69">
        <f>IF(RES_hh_tes!W4=0,0,1000*11630*RES_hh_tes!W4/RES_hh_num!W4)</f>
        <v>10825.94282073407</v>
      </c>
      <c r="X4" s="69">
        <f>IF(RES_hh_tes!X4=0,0,1000*11630*RES_hh_tes!X4/RES_hh_num!X4)</f>
        <v>10097.369079188478</v>
      </c>
      <c r="Y4" s="69">
        <f>IF(RES_hh_tes!Y4=0,0,1000*11630*RES_hh_tes!Y4/RES_hh_num!Y4)</f>
        <v>9730.9403473744605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7000.7935565128073</v>
      </c>
      <c r="C5" s="72">
        <f>IF(RES_hh_tes!C5=0,0,1000*11630*RES_hh_tes!C5/RES_hh_num!C5)</f>
        <v>7557.7098503744446</v>
      </c>
      <c r="D5" s="72">
        <f>IF(RES_hh_tes!D5=0,0,1000*11630*RES_hh_tes!D5/RES_hh_num!D5)</f>
        <v>7823.9162195167646</v>
      </c>
      <c r="E5" s="72">
        <f>IF(RES_hh_tes!E5=0,0,1000*11630*RES_hh_tes!E5/RES_hh_num!E5)</f>
        <v>7346.1111504530745</v>
      </c>
      <c r="F5" s="72">
        <f>IF(RES_hh_tes!F5=0,0,1000*11630*RES_hh_tes!F5/RES_hh_num!F5)</f>
        <v>7311.6579957033618</v>
      </c>
      <c r="G5" s="72">
        <f>IF(RES_hh_tes!G5=0,0,1000*11630*RES_hh_tes!G5/RES_hh_num!G5)</f>
        <v>7768.5958220920238</v>
      </c>
      <c r="H5" s="72">
        <f>IF(RES_hh_tes!H5=0,0,1000*11630*RES_hh_tes!H5/RES_hh_num!H5)</f>
        <v>8574.2906228833872</v>
      </c>
      <c r="I5" s="72">
        <f>IF(RES_hh_tes!I5=0,0,1000*11630*RES_hh_tes!I5/RES_hh_num!I5)</f>
        <v>7641.9307455468897</v>
      </c>
      <c r="J5" s="72">
        <f>IF(RES_hh_tes!J5=0,0,1000*11630*RES_hh_tes!J5/RES_hh_num!J5)</f>
        <v>8040.46432478713</v>
      </c>
      <c r="K5" s="72">
        <f>IF(RES_hh_tes!K5=0,0,1000*11630*RES_hh_tes!K5/RES_hh_num!K5)</f>
        <v>8303.8356733587425</v>
      </c>
      <c r="L5" s="72">
        <f>IF(RES_hh_tes!L5=0,0,1000*11630*RES_hh_tes!L5/RES_hh_num!L5)</f>
        <v>9657.8685966371359</v>
      </c>
      <c r="M5" s="72">
        <f>IF(RES_hh_tes!M5=0,0,1000*11630*RES_hh_tes!M5/RES_hh_num!M5)</f>
        <v>8440.2218778932129</v>
      </c>
      <c r="N5" s="72">
        <f>IF(RES_hh_tes!N5=0,0,1000*11630*RES_hh_tes!N5/RES_hh_num!N5)</f>
        <v>8994.8672393062861</v>
      </c>
      <c r="O5" s="72">
        <f>IF(RES_hh_tes!O5=0,0,1000*11630*RES_hh_tes!O5/RES_hh_num!O5)</f>
        <v>8910.2263078408378</v>
      </c>
      <c r="P5" s="72">
        <f>IF(RES_hh_tes!P5=0,0,1000*11630*RES_hh_tes!P5/RES_hh_num!P5)</f>
        <v>8157.9851231625089</v>
      </c>
      <c r="Q5" s="72">
        <f>IF(RES_hh_tes!Q5=0,0,1000*11630*RES_hh_tes!Q5/RES_hh_num!Q5)</f>
        <v>8092.0889172368452</v>
      </c>
      <c r="R5" s="72">
        <f>IF(RES_hh_tes!R5=0,0,1000*11630*RES_hh_tes!R5/RES_hh_num!R5)</f>
        <v>9006.7392890159281</v>
      </c>
      <c r="S5" s="72">
        <f>IF(RES_hh_tes!S5=0,0,1000*11630*RES_hh_tes!S5/RES_hh_num!S5)</f>
        <v>9537.4277116455378</v>
      </c>
      <c r="T5" s="72">
        <f>IF(RES_hh_tes!T5=0,0,1000*11630*RES_hh_tes!T5/RES_hh_num!T5)</f>
        <v>10074.673576910191</v>
      </c>
      <c r="U5" s="72">
        <f>IF(RES_hh_tes!U5=0,0,1000*11630*RES_hh_tes!U5/RES_hh_num!U5)</f>
        <v>8681.8877919243296</v>
      </c>
      <c r="V5" s="72">
        <f>IF(RES_hh_tes!V5=0,0,1000*11630*RES_hh_tes!V5/RES_hh_num!V5)</f>
        <v>9642.7620673202182</v>
      </c>
      <c r="W5" s="72">
        <f>IF(RES_hh_tes!W5=0,0,1000*11630*RES_hh_tes!W5/RES_hh_num!W5)</f>
        <v>10913.482133715403</v>
      </c>
      <c r="X5" s="72">
        <f>IF(RES_hh_tes!X5=0,0,1000*11630*RES_hh_tes!X5/RES_hh_num!X5)</f>
        <v>10135.462929121215</v>
      </c>
      <c r="Y5" s="72">
        <f>IF(RES_hh_tes!Y5=0,0,1000*11630*RES_hh_tes!Y5/RES_hh_num!Y5)</f>
        <v>9882.5198253592771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6850.4080526880643</v>
      </c>
      <c r="C6" s="72">
        <f>IF(RES_hh_tes!C6=0,0,1000*11630*RES_hh_tes!C6/RES_hh_num!C6)</f>
        <v>7851.6962062586326</v>
      </c>
      <c r="D6" s="72">
        <f>IF(RES_hh_tes!D6=0,0,1000*11630*RES_hh_tes!D6/RES_hh_num!D6)</f>
        <v>7601.9329795142703</v>
      </c>
      <c r="E6" s="72">
        <f>IF(RES_hh_tes!E6=0,0,1000*11630*RES_hh_tes!E6/RES_hh_num!E6)</f>
        <v>7352.436070159989</v>
      </c>
      <c r="F6" s="72">
        <f>IF(RES_hh_tes!F6=0,0,1000*11630*RES_hh_tes!F6/RES_hh_num!F6)</f>
        <v>7219.201384306728</v>
      </c>
      <c r="G6" s="72">
        <f>IF(RES_hh_tes!G6=0,0,1000*11630*RES_hh_tes!G6/RES_hh_num!G6)</f>
        <v>7558.7467825164376</v>
      </c>
      <c r="H6" s="72">
        <f>IF(RES_hh_tes!H6=0,0,1000*11630*RES_hh_tes!H6/RES_hh_num!H6)</f>
        <v>7992.2083826164599</v>
      </c>
      <c r="I6" s="72">
        <f>IF(RES_hh_tes!I6=0,0,1000*11630*RES_hh_tes!I6/RES_hh_num!I6)</f>
        <v>7815.3313609380248</v>
      </c>
      <c r="J6" s="72">
        <f>IF(RES_hh_tes!J6=0,0,1000*11630*RES_hh_tes!J6/RES_hh_num!J6)</f>
        <v>7979.9613566969638</v>
      </c>
      <c r="K6" s="72">
        <f>IF(RES_hh_tes!K6=0,0,1000*11630*RES_hh_tes!K6/RES_hh_num!K6)</f>
        <v>8226.1169935248545</v>
      </c>
      <c r="L6" s="72">
        <f>IF(RES_hh_tes!L6=0,0,1000*11630*RES_hh_tes!L6/RES_hh_num!L6)</f>
        <v>9455.1982618545553</v>
      </c>
      <c r="M6" s="72">
        <f>IF(RES_hh_tes!M6=0,0,1000*11630*RES_hh_tes!M6/RES_hh_num!M6)</f>
        <v>8267.6424753991269</v>
      </c>
      <c r="N6" s="72">
        <f>IF(RES_hh_tes!N6=0,0,1000*11630*RES_hh_tes!N6/RES_hh_num!N6)</f>
        <v>9009.7814280574803</v>
      </c>
      <c r="O6" s="72">
        <f>IF(RES_hh_tes!O6=0,0,1000*11630*RES_hh_tes!O6/RES_hh_num!O6)</f>
        <v>8774.7138120124964</v>
      </c>
      <c r="P6" s="72">
        <f>IF(RES_hh_tes!P6=0,0,1000*11630*RES_hh_tes!P6/RES_hh_num!P6)</f>
        <v>7984.5532905311975</v>
      </c>
      <c r="Q6" s="72">
        <f>IF(RES_hh_tes!Q6=0,0,1000*11630*RES_hh_tes!Q6/RES_hh_num!Q6)</f>
        <v>8087.4175903144724</v>
      </c>
      <c r="R6" s="72">
        <f>IF(RES_hh_tes!R6=0,0,1000*11630*RES_hh_tes!R6/RES_hh_num!R6)</f>
        <v>8767.4906735401892</v>
      </c>
      <c r="S6" s="72">
        <f>IF(RES_hh_tes!S6=0,0,1000*11630*RES_hh_tes!S6/RES_hh_num!S6)</f>
        <v>9038.009642059129</v>
      </c>
      <c r="T6" s="72">
        <f>IF(RES_hh_tes!T6=0,0,1000*11630*RES_hh_tes!T6/RES_hh_num!T6)</f>
        <v>9374.3060663585456</v>
      </c>
      <c r="U6" s="72">
        <f>IF(RES_hh_tes!U6=0,0,1000*11630*RES_hh_tes!U6/RES_hh_num!U6)</f>
        <v>9994.7310894788698</v>
      </c>
      <c r="V6" s="72">
        <f>IF(RES_hh_tes!V6=0,0,1000*11630*RES_hh_tes!V6/RES_hh_num!V6)</f>
        <v>9717.7470753309026</v>
      </c>
      <c r="W6" s="72">
        <f>IF(RES_hh_tes!W6=0,0,1000*11630*RES_hh_tes!W6/RES_hh_num!W6)</f>
        <v>8676.6906214563969</v>
      </c>
      <c r="X6" s="72">
        <f>IF(RES_hh_tes!X6=0,0,1000*11630*RES_hh_tes!X6/RES_hh_num!X6)</f>
        <v>11036.733715051327</v>
      </c>
      <c r="Y6" s="72">
        <f>IF(RES_hh_tes!Y6=0,0,1000*11630*RES_hh_tes!Y6/RES_hh_num!Y6)</f>
        <v>9546.6337178649082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6166.4674053056287</v>
      </c>
      <c r="C7" s="72">
        <f>IF(RES_hh_tes!C7=0,0,1000*11630*RES_hh_tes!C7/RES_hh_num!C7)</f>
        <v>7749.697850626083</v>
      </c>
      <c r="D7" s="72">
        <f>IF(RES_hh_tes!D7=0,0,1000*11630*RES_hh_tes!D7/RES_hh_num!D7)</f>
        <v>8087.4040996338363</v>
      </c>
      <c r="E7" s="72">
        <f>IF(RES_hh_tes!E7=0,0,1000*11630*RES_hh_tes!E7/RES_hh_num!E7)</f>
        <v>7930.4214508252771</v>
      </c>
      <c r="F7" s="72">
        <f>IF(RES_hh_tes!F7=0,0,1000*11630*RES_hh_tes!F7/RES_hh_num!F7)</f>
        <v>7540.9504257483495</v>
      </c>
      <c r="G7" s="72">
        <f>IF(RES_hh_tes!G7=0,0,1000*11630*RES_hh_tes!G7/RES_hh_num!G7)</f>
        <v>7515.5586249370126</v>
      </c>
      <c r="H7" s="72">
        <f>IF(RES_hh_tes!H7=0,0,1000*11630*RES_hh_tes!H7/RES_hh_num!H7)</f>
        <v>8474.4636357885665</v>
      </c>
      <c r="I7" s="72">
        <f>IF(RES_hh_tes!I7=0,0,1000*11630*RES_hh_tes!I7/RES_hh_num!I7)</f>
        <v>8068.4332110673304</v>
      </c>
      <c r="J7" s="72">
        <f>IF(RES_hh_tes!J7=0,0,1000*11630*RES_hh_tes!J7/RES_hh_num!J7)</f>
        <v>7904.2919410640689</v>
      </c>
      <c r="K7" s="72">
        <f>IF(RES_hh_tes!K7=0,0,1000*11630*RES_hh_tes!K7/RES_hh_num!K7)</f>
        <v>7697.8512000547053</v>
      </c>
      <c r="L7" s="72">
        <f>IF(RES_hh_tes!L7=0,0,1000*11630*RES_hh_tes!L7/RES_hh_num!L7)</f>
        <v>6591.0944202206465</v>
      </c>
      <c r="M7" s="72">
        <f>IF(RES_hh_tes!M7=0,0,1000*11630*RES_hh_tes!M7/RES_hh_num!M7)</f>
        <v>8576.2284826745145</v>
      </c>
      <c r="N7" s="72">
        <f>IF(RES_hh_tes!N7=0,0,1000*11630*RES_hh_tes!N7/RES_hh_num!N7)</f>
        <v>8308.1438016297307</v>
      </c>
      <c r="O7" s="72">
        <f>IF(RES_hh_tes!O7=0,0,1000*11630*RES_hh_tes!O7/RES_hh_num!O7)</f>
        <v>8751.5292509222581</v>
      </c>
      <c r="P7" s="72">
        <f>IF(RES_hh_tes!P7=0,0,1000*11630*RES_hh_tes!P7/RES_hh_num!P7)</f>
        <v>7942.856623602901</v>
      </c>
      <c r="Q7" s="72">
        <f>IF(RES_hh_tes!Q7=0,0,1000*11630*RES_hh_tes!Q7/RES_hh_num!Q7)</f>
        <v>8414.2894570717363</v>
      </c>
      <c r="R7" s="72">
        <f>IF(RES_hh_tes!R7=0,0,1000*11630*RES_hh_tes!R7/RES_hh_num!R7)</f>
        <v>8308.3298668729658</v>
      </c>
      <c r="S7" s="72">
        <f>IF(RES_hh_tes!S7=0,0,1000*11630*RES_hh_tes!S7/RES_hh_num!S7)</f>
        <v>8751.3269299215481</v>
      </c>
      <c r="T7" s="72">
        <f>IF(RES_hh_tes!T7=0,0,1000*11630*RES_hh_tes!T7/RES_hh_num!T7)</f>
        <v>10622.722907832827</v>
      </c>
      <c r="U7" s="72">
        <f>IF(RES_hh_tes!U7=0,0,1000*11630*RES_hh_tes!U7/RES_hh_num!U7)</f>
        <v>8878.7353119034506</v>
      </c>
      <c r="V7" s="72">
        <f>IF(RES_hh_tes!V7=0,0,1000*11630*RES_hh_tes!V7/RES_hh_num!V7)</f>
        <v>8731.9865864329331</v>
      </c>
      <c r="W7" s="72">
        <f>IF(RES_hh_tes!W7=0,0,1000*11630*RES_hh_tes!W7/RES_hh_num!W7)</f>
        <v>13478.089162408922</v>
      </c>
      <c r="X7" s="72">
        <f>IF(RES_hh_tes!X7=0,0,1000*11630*RES_hh_tes!X7/RES_hh_num!X7)</f>
        <v>9974.6221704933196</v>
      </c>
      <c r="Y7" s="72">
        <f>IF(RES_hh_tes!Y7=0,0,1000*11630*RES_hh_tes!Y7/RES_hh_num!Y7)</f>
        <v>9522.2747274034064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7001.6382528272525</v>
      </c>
      <c r="C8" s="72">
        <f>IF(RES_hh_tes!C8=0,0,1000*11630*RES_hh_tes!C8/RES_hh_num!C8)</f>
        <v>7674.3156582754336</v>
      </c>
      <c r="D8" s="72">
        <f>IF(RES_hh_tes!D8=0,0,1000*11630*RES_hh_tes!D8/RES_hh_num!D8)</f>
        <v>7434.9529686848291</v>
      </c>
      <c r="E8" s="72">
        <f>IF(RES_hh_tes!E8=0,0,1000*11630*RES_hh_tes!E8/RES_hh_num!E8)</f>
        <v>7300.4219679710432</v>
      </c>
      <c r="F8" s="72">
        <f>IF(RES_hh_tes!F8=0,0,1000*11630*RES_hh_tes!F8/RES_hh_num!F8)</f>
        <v>7249.4688220467542</v>
      </c>
      <c r="G8" s="72">
        <f>IF(RES_hh_tes!G8=0,0,1000*11630*RES_hh_tes!G8/RES_hh_num!G8)</f>
        <v>7825.4170318482602</v>
      </c>
      <c r="H8" s="72">
        <f>IF(RES_hh_tes!H8=0,0,1000*11630*RES_hh_tes!H8/RES_hh_num!H8)</f>
        <v>8134.1525960763893</v>
      </c>
      <c r="I8" s="72">
        <f>IF(RES_hh_tes!I8=0,0,1000*11630*RES_hh_tes!I8/RES_hh_num!I8)</f>
        <v>7791.1970871473204</v>
      </c>
      <c r="J8" s="72">
        <f>IF(RES_hh_tes!J8=0,0,1000*11630*RES_hh_tes!J8/RES_hh_num!J8)</f>
        <v>7858.3388029784737</v>
      </c>
      <c r="K8" s="72">
        <f>IF(RES_hh_tes!K8=0,0,1000*11630*RES_hh_tes!K8/RES_hh_num!K8)</f>
        <v>8168.9271087731586</v>
      </c>
      <c r="L8" s="72">
        <f>IF(RES_hh_tes!L8=0,0,1000*11630*RES_hh_tes!L8/RES_hh_num!L8)</f>
        <v>9247.2271826700671</v>
      </c>
      <c r="M8" s="72">
        <f>IF(RES_hh_tes!M8=0,0,1000*11630*RES_hh_tes!M8/RES_hh_num!M8)</f>
        <v>8376.9729943174243</v>
      </c>
      <c r="N8" s="72">
        <f>IF(RES_hh_tes!N8=0,0,1000*11630*RES_hh_tes!N8/RES_hh_num!N8)</f>
        <v>8837.0166485854716</v>
      </c>
      <c r="O8" s="72">
        <f>IF(RES_hh_tes!O8=0,0,1000*11630*RES_hh_tes!O8/RES_hh_num!O8)</f>
        <v>8944.7142783665822</v>
      </c>
      <c r="P8" s="72">
        <f>IF(RES_hh_tes!P8=0,0,1000*11630*RES_hh_tes!P8/RES_hh_num!P8)</f>
        <v>8033.7233603703762</v>
      </c>
      <c r="Q8" s="72">
        <f>IF(RES_hh_tes!Q8=0,0,1000*11630*RES_hh_tes!Q8/RES_hh_num!Q8)</f>
        <v>7972.2569061546183</v>
      </c>
      <c r="R8" s="72">
        <f>IF(RES_hh_tes!R8=0,0,1000*11630*RES_hh_tes!R8/RES_hh_num!R8)</f>
        <v>8796.7430250676316</v>
      </c>
      <c r="S8" s="72">
        <f>IF(RES_hh_tes!S8=0,0,1000*11630*RES_hh_tes!S8/RES_hh_num!S8)</f>
        <v>9257.6115489215681</v>
      </c>
      <c r="T8" s="72">
        <f>IF(RES_hh_tes!T8=0,0,1000*11630*RES_hh_tes!T8/RES_hh_num!T8)</f>
        <v>9253.5106420177126</v>
      </c>
      <c r="U8" s="72">
        <f>IF(RES_hh_tes!U8=0,0,1000*11630*RES_hh_tes!U8/RES_hh_num!U8)</f>
        <v>9342.5000957761586</v>
      </c>
      <c r="V8" s="72">
        <f>IF(RES_hh_tes!V8=0,0,1000*11630*RES_hh_tes!V8/RES_hh_num!V8)</f>
        <v>9539.5186477853185</v>
      </c>
      <c r="W8" s="72">
        <f>IF(RES_hh_tes!W8=0,0,1000*11630*RES_hh_tes!W8/RES_hh_num!W8)</f>
        <v>10975.564840125009</v>
      </c>
      <c r="X8" s="72">
        <f>IF(RES_hh_tes!X8=0,0,1000*11630*RES_hh_tes!X8/RES_hh_num!X8)</f>
        <v>9968.00744489506</v>
      </c>
      <c r="Y8" s="72">
        <f>IF(RES_hh_tes!Y8=0,0,1000*11630*RES_hh_tes!Y8/RES_hh_num!Y8)</f>
        <v>9741.3870924700313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6948.7343475929238</v>
      </c>
      <c r="C9" s="72">
        <f>IF(RES_hh_tes!C9=0,0,1000*11630*RES_hh_tes!C9/RES_hh_num!C9)</f>
        <v>7751.4772979535101</v>
      </c>
      <c r="D9" s="72">
        <f>IF(RES_hh_tes!D9=0,0,1000*11630*RES_hh_tes!D9/RES_hh_num!D9)</f>
        <v>7655.3427579002218</v>
      </c>
      <c r="E9" s="72">
        <f>IF(RES_hh_tes!E9=0,0,1000*11630*RES_hh_tes!E9/RES_hh_num!E9)</f>
        <v>7501.3980786841503</v>
      </c>
      <c r="F9" s="72">
        <f>IF(RES_hh_tes!F9=0,0,1000*11630*RES_hh_tes!F9/RES_hh_num!F9)</f>
        <v>7591.6180249340869</v>
      </c>
      <c r="G9" s="72">
        <f>IF(RES_hh_tes!G9=0,0,1000*11630*RES_hh_tes!G9/RES_hh_num!G9)</f>
        <v>7625.0094886240722</v>
      </c>
      <c r="H9" s="72">
        <f>IF(RES_hh_tes!H9=0,0,1000*11630*RES_hh_tes!H9/RES_hh_num!H9)</f>
        <v>8092.4112380743309</v>
      </c>
      <c r="I9" s="72">
        <f>IF(RES_hh_tes!I9=0,0,1000*11630*RES_hh_tes!I9/RES_hh_num!I9)</f>
        <v>7915.9414935833593</v>
      </c>
      <c r="J9" s="72">
        <f>IF(RES_hh_tes!J9=0,0,1000*11630*RES_hh_tes!J9/RES_hh_num!J9)</f>
        <v>8053.6896566627529</v>
      </c>
      <c r="K9" s="72">
        <f>IF(RES_hh_tes!K9=0,0,1000*11630*RES_hh_tes!K9/RES_hh_num!K9)</f>
        <v>8108.1383302203085</v>
      </c>
      <c r="L9" s="72">
        <f>IF(RES_hh_tes!L9=0,0,1000*11630*RES_hh_tes!L9/RES_hh_num!L9)</f>
        <v>9017.1045275120541</v>
      </c>
      <c r="M9" s="72">
        <f>IF(RES_hh_tes!M9=0,0,1000*11630*RES_hh_tes!M9/RES_hh_num!M9)</f>
        <v>8856.5124594002682</v>
      </c>
      <c r="N9" s="72">
        <f>IF(RES_hh_tes!N9=0,0,1000*11630*RES_hh_tes!N9/RES_hh_num!N9)</f>
        <v>9032.5512131930845</v>
      </c>
      <c r="O9" s="72">
        <f>IF(RES_hh_tes!O9=0,0,1000*11630*RES_hh_tes!O9/RES_hh_num!O9)</f>
        <v>9042.9577826317782</v>
      </c>
      <c r="P9" s="72">
        <f>IF(RES_hh_tes!P9=0,0,1000*11630*RES_hh_tes!P9/RES_hh_num!P9)</f>
        <v>8079.652000996959</v>
      </c>
      <c r="Q9" s="72">
        <f>IF(RES_hh_tes!Q9=0,0,1000*11630*RES_hh_tes!Q9/RES_hh_num!Q9)</f>
        <v>8302.0601692488508</v>
      </c>
      <c r="R9" s="72">
        <f>IF(RES_hh_tes!R9=0,0,1000*11630*RES_hh_tes!R9/RES_hh_num!R9)</f>
        <v>8030.6720122194592</v>
      </c>
      <c r="S9" s="72">
        <f>IF(RES_hh_tes!S9=0,0,1000*11630*RES_hh_tes!S9/RES_hh_num!S9)</f>
        <v>6948.7418357833731</v>
      </c>
      <c r="T9" s="72">
        <f>IF(RES_hh_tes!T9=0,0,1000*11630*RES_hh_tes!T9/RES_hh_num!T9)</f>
        <v>12123.896674715295</v>
      </c>
      <c r="U9" s="72">
        <f>IF(RES_hh_tes!U9=0,0,1000*11630*RES_hh_tes!U9/RES_hh_num!U9)</f>
        <v>10711.750654329315</v>
      </c>
      <c r="V9" s="72">
        <f>IF(RES_hh_tes!V9=0,0,1000*11630*RES_hh_tes!V9/RES_hh_num!V9)</f>
        <v>9930.5004963145111</v>
      </c>
      <c r="W9" s="72">
        <f>IF(RES_hh_tes!W9=0,0,1000*11630*RES_hh_tes!W9/RES_hh_num!W9)</f>
        <v>10457.712733803799</v>
      </c>
      <c r="X9" s="72">
        <f>IF(RES_hh_tes!X9=0,0,1000*11630*RES_hh_tes!X9/RES_hh_num!X9)</f>
        <v>9957.0459791264802</v>
      </c>
      <c r="Y9" s="72">
        <f>IF(RES_hh_tes!Y9=0,0,1000*11630*RES_hh_tes!Y9/RES_hh_num!Y9)</f>
        <v>9140.1108019172734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7199.4995564734563</v>
      </c>
      <c r="C10" s="72">
        <f>IF(RES_hh_tes!C10=0,0,1000*11630*RES_hh_tes!C10/RES_hh_num!C10)</f>
        <v>5919.8295289713597</v>
      </c>
      <c r="D10" s="72">
        <f>IF(RES_hh_tes!D10=0,0,1000*11630*RES_hh_tes!D10/RES_hh_num!D10)</f>
        <v>8560.7801934395447</v>
      </c>
      <c r="E10" s="72">
        <f>IF(RES_hh_tes!E10=0,0,1000*11630*RES_hh_tes!E10/RES_hh_num!E10)</f>
        <v>7665.2894907114314</v>
      </c>
      <c r="F10" s="72">
        <f>IF(RES_hh_tes!F10=0,0,1000*11630*RES_hh_tes!F10/RES_hh_num!F10)</f>
        <v>6550.7170403779082</v>
      </c>
      <c r="G10" s="72">
        <f>IF(RES_hh_tes!G10=0,0,1000*11630*RES_hh_tes!G10/RES_hh_num!G10)</f>
        <v>8635.6187593800532</v>
      </c>
      <c r="H10" s="72">
        <f>IF(RES_hh_tes!H10=0,0,1000*11630*RES_hh_tes!H10/RES_hh_num!H10)</f>
        <v>9040.8224872350474</v>
      </c>
      <c r="I10" s="72">
        <f>IF(RES_hh_tes!I10=0,0,1000*11630*RES_hh_tes!I10/RES_hh_num!I10)</f>
        <v>7244.2439238329225</v>
      </c>
      <c r="J10" s="72">
        <f>IF(RES_hh_tes!J10=0,0,1000*11630*RES_hh_tes!J10/RES_hh_num!J10)</f>
        <v>8001.1811376788637</v>
      </c>
      <c r="K10" s="72">
        <f>IF(RES_hh_tes!K10=0,0,1000*11630*RES_hh_tes!K10/RES_hh_num!K10)</f>
        <v>8980.0255470175998</v>
      </c>
      <c r="L10" s="72">
        <f>IF(RES_hh_tes!L10=0,0,1000*11630*RES_hh_tes!L10/RES_hh_num!L10)</f>
        <v>8769.5893976898969</v>
      </c>
      <c r="M10" s="72">
        <f>IF(RES_hh_tes!M10=0,0,1000*11630*RES_hh_tes!M10/RES_hh_num!M10)</f>
        <v>8144.3370584965469</v>
      </c>
      <c r="N10" s="72">
        <f>IF(RES_hh_tes!N10=0,0,1000*11630*RES_hh_tes!N10/RES_hh_num!N10)</f>
        <v>8901.053997455374</v>
      </c>
      <c r="O10" s="72">
        <f>IF(RES_hh_tes!O10=0,0,1000*11630*RES_hh_tes!O10/RES_hh_num!O10)</f>
        <v>8729.8663644635053</v>
      </c>
      <c r="P10" s="72">
        <f>IF(RES_hh_tes!P10=0,0,1000*11630*RES_hh_tes!P10/RES_hh_num!P10)</f>
        <v>8380.2769465636648</v>
      </c>
      <c r="Q10" s="72">
        <f>IF(RES_hh_tes!Q10=0,0,1000*11630*RES_hh_tes!Q10/RES_hh_num!Q10)</f>
        <v>8635.4742517898776</v>
      </c>
      <c r="R10" s="72">
        <f>IF(RES_hh_tes!R10=0,0,1000*11630*RES_hh_tes!R10/RES_hh_num!R10)</f>
        <v>8917.6522434049893</v>
      </c>
      <c r="S10" s="72">
        <f>IF(RES_hh_tes!S10=0,0,1000*11630*RES_hh_tes!S10/RES_hh_num!S10)</f>
        <v>9050.9940117665683</v>
      </c>
      <c r="T10" s="72">
        <f>IF(RES_hh_tes!T10=0,0,1000*11630*RES_hh_tes!T10/RES_hh_num!T10)</f>
        <v>9440.6832993310363</v>
      </c>
      <c r="U10" s="72">
        <f>IF(RES_hh_tes!U10=0,0,1000*11630*RES_hh_tes!U10/RES_hh_num!U10)</f>
        <v>9857.7529832440559</v>
      </c>
      <c r="V10" s="72">
        <f>IF(RES_hh_tes!V10=0,0,1000*11630*RES_hh_tes!V10/RES_hh_num!V10)</f>
        <v>9702.0240929402044</v>
      </c>
      <c r="W10" s="72">
        <f>IF(RES_hh_tes!W10=0,0,1000*11630*RES_hh_tes!W10/RES_hh_num!W10)</f>
        <v>10123.799381119472</v>
      </c>
      <c r="X10" s="72">
        <f>IF(RES_hh_tes!X10=0,0,1000*11630*RES_hh_tes!X10/RES_hh_num!X10)</f>
        <v>10242.696722743196</v>
      </c>
      <c r="Y10" s="72">
        <f>IF(RES_hh_tes!Y10=0,0,1000*11630*RES_hh_tes!Y10/RES_hh_num!Y10)</f>
        <v>9991.2304347084573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6990.1232694345308</v>
      </c>
      <c r="C11" s="72">
        <f>IF(RES_hh_tes!C11=0,0,1000*11630*RES_hh_tes!C11/RES_hh_num!C11)</f>
        <v>8046.6981360543305</v>
      </c>
      <c r="D11" s="72">
        <f>IF(RES_hh_tes!D11=0,0,1000*11630*RES_hh_tes!D11/RES_hh_num!D11)</f>
        <v>7564.2772989977666</v>
      </c>
      <c r="E11" s="72">
        <f>IF(RES_hh_tes!E11=0,0,1000*11630*RES_hh_tes!E11/RES_hh_num!E11)</f>
        <v>7453.9976251374601</v>
      </c>
      <c r="F11" s="72">
        <f>IF(RES_hh_tes!F11=0,0,1000*11630*RES_hh_tes!F11/RES_hh_num!F11)</f>
        <v>7481.5702445977022</v>
      </c>
      <c r="G11" s="72">
        <f>IF(RES_hh_tes!G11=0,0,1000*11630*RES_hh_tes!G11/RES_hh_num!G11)</f>
        <v>7820.0226942406998</v>
      </c>
      <c r="H11" s="72">
        <f>IF(RES_hh_tes!H11=0,0,1000*11630*RES_hh_tes!H11/RES_hh_num!H11)</f>
        <v>8019.4619698441675</v>
      </c>
      <c r="I11" s="72">
        <f>IF(RES_hh_tes!I11=0,0,1000*11630*RES_hh_tes!I11/RES_hh_num!I11)</f>
        <v>7963.4525870160505</v>
      </c>
      <c r="J11" s="72">
        <f>IF(RES_hh_tes!J11=0,0,1000*11630*RES_hh_tes!J11/RES_hh_num!J11)</f>
        <v>7981.6860548199174</v>
      </c>
      <c r="K11" s="72">
        <f>IF(RES_hh_tes!K11=0,0,1000*11630*RES_hh_tes!K11/RES_hh_num!K11)</f>
        <v>8275.9178964995226</v>
      </c>
      <c r="L11" s="72">
        <f>IF(RES_hh_tes!L11=0,0,1000*11630*RES_hh_tes!L11/RES_hh_num!L11)</f>
        <v>9430.1517619838687</v>
      </c>
      <c r="M11" s="72">
        <f>IF(RES_hh_tes!M11=0,0,1000*11630*RES_hh_tes!M11/RES_hh_num!M11)</f>
        <v>8547.1835821159675</v>
      </c>
      <c r="N11" s="72">
        <f>IF(RES_hh_tes!N11=0,0,1000*11630*RES_hh_tes!N11/RES_hh_num!N11)</f>
        <v>8993.4970770888485</v>
      </c>
      <c r="O11" s="72">
        <f>IF(RES_hh_tes!O11=0,0,1000*11630*RES_hh_tes!O11/RES_hh_num!O11)</f>
        <v>8905.5499551209923</v>
      </c>
      <c r="P11" s="72">
        <f>IF(RES_hh_tes!P11=0,0,1000*11630*RES_hh_tes!P11/RES_hh_num!P11)</f>
        <v>8244.9072653351741</v>
      </c>
      <c r="Q11" s="72">
        <f>IF(RES_hh_tes!Q11=0,0,1000*11630*RES_hh_tes!Q11/RES_hh_num!Q11)</f>
        <v>8348.8631974571726</v>
      </c>
      <c r="R11" s="72">
        <f>IF(RES_hh_tes!R11=0,0,1000*11630*RES_hh_tes!R11/RES_hh_num!R11)</f>
        <v>8800.4468661279552</v>
      </c>
      <c r="S11" s="72">
        <f>IF(RES_hh_tes!S11=0,0,1000*11630*RES_hh_tes!S11/RES_hh_num!S11)</f>
        <v>9302.7065106833343</v>
      </c>
      <c r="T11" s="72">
        <f>IF(RES_hh_tes!T11=0,0,1000*11630*RES_hh_tes!T11/RES_hh_num!T11)</f>
        <v>9640.5744725700242</v>
      </c>
      <c r="U11" s="72">
        <f>IF(RES_hh_tes!U11=0,0,1000*11630*RES_hh_tes!U11/RES_hh_num!U11)</f>
        <v>9551.7285547369411</v>
      </c>
      <c r="V11" s="72">
        <f>IF(RES_hh_tes!V11=0,0,1000*11630*RES_hh_tes!V11/RES_hh_num!V11)</f>
        <v>9748.6270502919306</v>
      </c>
      <c r="W11" s="72">
        <f>IF(RES_hh_tes!W11=0,0,1000*11630*RES_hh_tes!W11/RES_hh_num!W11)</f>
        <v>10902.896529653321</v>
      </c>
      <c r="X11" s="72">
        <f>IF(RES_hh_tes!X11=0,0,1000*11630*RES_hh_tes!X11/RES_hh_num!X11)</f>
        <v>9950.1798944740967</v>
      </c>
      <c r="Y11" s="72">
        <f>IF(RES_hh_tes!Y11=0,0,1000*11630*RES_hh_tes!Y11/RES_hh_num!Y11)</f>
        <v>9757.3614913459605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5998.0681445526307</v>
      </c>
      <c r="C12" s="72">
        <f>IF(RES_hh_tes!C12=0,0,1000*11630*RES_hh_tes!C12/RES_hh_num!C12)</f>
        <v>7674.2226444018215</v>
      </c>
      <c r="D12" s="72">
        <f>IF(RES_hh_tes!D12=0,0,1000*11630*RES_hh_tes!D12/RES_hh_num!D12)</f>
        <v>3762.1452792183518</v>
      </c>
      <c r="E12" s="72">
        <f>IF(RES_hh_tes!E12=0,0,1000*11630*RES_hh_tes!E12/RES_hh_num!E12)</f>
        <v>5764.8472639080828</v>
      </c>
      <c r="F12" s="72">
        <f>IF(RES_hh_tes!F12=0,0,1000*11630*RES_hh_tes!F12/RES_hh_num!F12)</f>
        <v>5871.3604468833109</v>
      </c>
      <c r="G12" s="72">
        <f>IF(RES_hh_tes!G12=0,0,1000*11630*RES_hh_tes!G12/RES_hh_num!G12)</f>
        <v>6618.424106059676</v>
      </c>
      <c r="H12" s="72">
        <f>IF(RES_hh_tes!H12=0,0,1000*11630*RES_hh_tes!H12/RES_hh_num!H12)</f>
        <v>8155.4030592970548</v>
      </c>
      <c r="I12" s="72">
        <f>IF(RES_hh_tes!I12=0,0,1000*11630*RES_hh_tes!I12/RES_hh_num!I12)</f>
        <v>7036.3095208035174</v>
      </c>
      <c r="J12" s="72">
        <f>IF(RES_hh_tes!J12=0,0,1000*11630*RES_hh_tes!J12/RES_hh_num!J12)</f>
        <v>8242.7846278904726</v>
      </c>
      <c r="K12" s="72">
        <f>IF(RES_hh_tes!K12=0,0,1000*11630*RES_hh_tes!K12/RES_hh_num!K12)</f>
        <v>8407.1399624988535</v>
      </c>
      <c r="L12" s="72">
        <f>IF(RES_hh_tes!L12=0,0,1000*11630*RES_hh_tes!L12/RES_hh_num!L12)</f>
        <v>8918.9302847986073</v>
      </c>
      <c r="M12" s="72">
        <f>IF(RES_hh_tes!M12=0,0,1000*11630*RES_hh_tes!M12/RES_hh_num!M12)</f>
        <v>8757.5714746767044</v>
      </c>
      <c r="N12" s="72">
        <f>IF(RES_hh_tes!N12=0,0,1000*11630*RES_hh_tes!N12/RES_hh_num!N12)</f>
        <v>8553.9872670413661</v>
      </c>
      <c r="O12" s="72">
        <f>IF(RES_hh_tes!O12=0,0,1000*11630*RES_hh_tes!O12/RES_hh_num!O12)</f>
        <v>8580.0554404698523</v>
      </c>
      <c r="P12" s="72">
        <f>IF(RES_hh_tes!P12=0,0,1000*11630*RES_hh_tes!P12/RES_hh_num!P12)</f>
        <v>8374.5517807732977</v>
      </c>
      <c r="Q12" s="72">
        <f>IF(RES_hh_tes!Q12=0,0,1000*11630*RES_hh_tes!Q12/RES_hh_num!Q12)</f>
        <v>8447.6632752975001</v>
      </c>
      <c r="R12" s="72">
        <f>IF(RES_hh_tes!R12=0,0,1000*11630*RES_hh_tes!R12/RES_hh_num!R12)</f>
        <v>8801.4029504295177</v>
      </c>
      <c r="S12" s="72">
        <f>IF(RES_hh_tes!S12=0,0,1000*11630*RES_hh_tes!S12/RES_hh_num!S12)</f>
        <v>9128.1334042517537</v>
      </c>
      <c r="T12" s="72">
        <f>IF(RES_hh_tes!T12=0,0,1000*11630*RES_hh_tes!T12/RES_hh_num!T12)</f>
        <v>9554.0176871217463</v>
      </c>
      <c r="U12" s="72">
        <f>IF(RES_hh_tes!U12=0,0,1000*11630*RES_hh_tes!U12/RES_hh_num!U12)</f>
        <v>9732.5236446816034</v>
      </c>
      <c r="V12" s="72">
        <f>IF(RES_hh_tes!V12=0,0,1000*11630*RES_hh_tes!V12/RES_hh_num!V12)</f>
        <v>9463.6777288228022</v>
      </c>
      <c r="W12" s="72">
        <f>IF(RES_hh_tes!W12=0,0,1000*11630*RES_hh_tes!W12/RES_hh_num!W12)</f>
        <v>9446.8720059969219</v>
      </c>
      <c r="X12" s="72">
        <f>IF(RES_hh_tes!X12=0,0,1000*11630*RES_hh_tes!X12/RES_hh_num!X12)</f>
        <v>10391.596751472925</v>
      </c>
      <c r="Y12" s="72">
        <f>IF(RES_hh_tes!Y12=0,0,1000*11630*RES_hh_tes!Y12/RES_hh_num!Y12)</f>
        <v>10363.49575755482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6452.0181714201854</v>
      </c>
      <c r="C13" s="74">
        <f>IF(RES_hh_tes!C13=0,0,1000*11630*RES_hh_tes!C13/RES_hh_num!C13)</f>
        <v>7920.549316192536</v>
      </c>
      <c r="D13" s="74">
        <f>IF(RES_hh_tes!D13=0,0,1000*11630*RES_hh_tes!D13/RES_hh_num!D13)</f>
        <v>6987.1384127192005</v>
      </c>
      <c r="E13" s="74">
        <f>IF(RES_hh_tes!E13=0,0,1000*11630*RES_hh_tes!E13/RES_hh_num!E13)</f>
        <v>7574.1964808028242</v>
      </c>
      <c r="F13" s="74">
        <f>IF(RES_hh_tes!F13=0,0,1000*11630*RES_hh_tes!F13/RES_hh_num!F13)</f>
        <v>7633.4228474931751</v>
      </c>
      <c r="G13" s="74">
        <f>IF(RES_hh_tes!G13=0,0,1000*11630*RES_hh_tes!G13/RES_hh_num!G13)</f>
        <v>7383.5775825080036</v>
      </c>
      <c r="H13" s="74">
        <f>IF(RES_hh_tes!H13=0,0,1000*11630*RES_hh_tes!H13/RES_hh_num!H13)</f>
        <v>7771.2899405362996</v>
      </c>
      <c r="I13" s="74">
        <f>IF(RES_hh_tes!I13=0,0,1000*11630*RES_hh_tes!I13/RES_hh_num!I13)</f>
        <v>8026.6809560094898</v>
      </c>
      <c r="J13" s="74">
        <f>IF(RES_hh_tes!J13=0,0,1000*11630*RES_hh_tes!J13/RES_hh_num!J13)</f>
        <v>8183.9524738576301</v>
      </c>
      <c r="K13" s="74">
        <f>IF(RES_hh_tes!K13=0,0,1000*11630*RES_hh_tes!K13/RES_hh_num!K13)</f>
        <v>8646.1977234019178</v>
      </c>
      <c r="L13" s="74">
        <f>IF(RES_hh_tes!L13=0,0,1000*11630*RES_hh_tes!L13/RES_hh_num!L13)</f>
        <v>9724.994197009697</v>
      </c>
      <c r="M13" s="74">
        <f>IF(RES_hh_tes!M13=0,0,1000*11630*RES_hh_tes!M13/RES_hh_num!M13)</f>
        <v>8621.8919119774528</v>
      </c>
      <c r="N13" s="74">
        <f>IF(RES_hh_tes!N13=0,0,1000*11630*RES_hh_tes!N13/RES_hh_num!N13)</f>
        <v>8993.494145084851</v>
      </c>
      <c r="O13" s="74">
        <f>IF(RES_hh_tes!O13=0,0,1000*11630*RES_hh_tes!O13/RES_hh_num!O13)</f>
        <v>9126.6155578962589</v>
      </c>
      <c r="P13" s="74">
        <f>IF(RES_hh_tes!P13=0,0,1000*11630*RES_hh_tes!P13/RES_hh_num!P13)</f>
        <v>8216.7863927160543</v>
      </c>
      <c r="Q13" s="74">
        <f>IF(RES_hh_tes!Q13=0,0,1000*11630*RES_hh_tes!Q13/RES_hh_num!Q13)</f>
        <v>8447.7543207547205</v>
      </c>
      <c r="R13" s="74">
        <f>IF(RES_hh_tes!R13=0,0,1000*11630*RES_hh_tes!R13/RES_hh_num!R13)</f>
        <v>8709.3208226679671</v>
      </c>
      <c r="S13" s="74">
        <f>IF(RES_hh_tes!S13=0,0,1000*11630*RES_hh_tes!S13/RES_hh_num!S13)</f>
        <v>9332.4697854076494</v>
      </c>
      <c r="T13" s="74">
        <f>IF(RES_hh_tes!T13=0,0,1000*11630*RES_hh_tes!T13/RES_hh_num!T13)</f>
        <v>9758.0555787225712</v>
      </c>
      <c r="U13" s="74">
        <f>IF(RES_hh_tes!U13=0,0,1000*11630*RES_hh_tes!U13/RES_hh_num!U13)</f>
        <v>9497.3644741780918</v>
      </c>
      <c r="V13" s="74">
        <f>IF(RES_hh_tes!V13=0,0,1000*11630*RES_hh_tes!V13/RES_hh_num!V13)</f>
        <v>9946.3052468757651</v>
      </c>
      <c r="W13" s="74">
        <f>IF(RES_hh_tes!W13=0,0,1000*11630*RES_hh_tes!W13/RES_hh_num!W13)</f>
        <v>13490.793050534468</v>
      </c>
      <c r="X13" s="74">
        <f>IF(RES_hh_tes!X13=0,0,1000*11630*RES_hh_tes!X13/RES_hh_num!X13)</f>
        <v>9183.6444255597908</v>
      </c>
      <c r="Y13" s="74">
        <f>IF(RES_hh_tes!Y13=0,0,1000*11630*RES_hh_tes!Y13/RES_hh_num!Y13)</f>
        <v>7480.8894009770338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60.265258373072584</v>
      </c>
      <c r="C14" s="76">
        <f>IF(RES_hh_tes!C14=0,0,1000*11630*RES_hh_tes!C14/RES_hh_num!C14)</f>
        <v>66.717575866481525</v>
      </c>
      <c r="D14" s="76">
        <f>IF(RES_hh_tes!D14=0,0,1000*11630*RES_hh_tes!D14/RES_hh_num!D14)</f>
        <v>65.501251230580579</v>
      </c>
      <c r="E14" s="76">
        <f>IF(RES_hh_tes!E14=0,0,1000*11630*RES_hh_tes!E14/RES_hh_num!E14)</f>
        <v>63.696221023584911</v>
      </c>
      <c r="F14" s="76">
        <f>IF(RES_hh_tes!F14=0,0,1000*11630*RES_hh_tes!F14/RES_hh_num!F14)</f>
        <v>62.704129932680921</v>
      </c>
      <c r="G14" s="76">
        <f>IF(RES_hh_tes!G14=0,0,1000*11630*RES_hh_tes!G14/RES_hh_num!G14)</f>
        <v>65.581114888499741</v>
      </c>
      <c r="H14" s="76">
        <f>IF(RES_hh_tes!H14=0,0,1000*11630*RES_hh_tes!H14/RES_hh_num!H14)</f>
        <v>69.921746362883923</v>
      </c>
      <c r="I14" s="76">
        <f>IF(RES_hh_tes!I14=0,0,1000*11630*RES_hh_tes!I14/RES_hh_num!I14)</f>
        <v>64.014370646130814</v>
      </c>
      <c r="J14" s="76">
        <f>IF(RES_hh_tes!J14=0,0,1000*11630*RES_hh_tes!J14/RES_hh_num!J14)</f>
        <v>64.693832406926546</v>
      </c>
      <c r="K14" s="76">
        <f>IF(RES_hh_tes!K14=0,0,1000*11630*RES_hh_tes!K14/RES_hh_num!K14)</f>
        <v>65.727087664123403</v>
      </c>
      <c r="L14" s="76">
        <f>IF(RES_hh_tes!L14=0,0,1000*11630*RES_hh_tes!L14/RES_hh_num!L14)</f>
        <v>75.071047898068997</v>
      </c>
      <c r="M14" s="76">
        <f>IF(RES_hh_tes!M14=0,0,1000*11630*RES_hh_tes!M14/RES_hh_num!M14)</f>
        <v>66.68574185421285</v>
      </c>
      <c r="N14" s="76">
        <f>IF(RES_hh_tes!N14=0,0,1000*11630*RES_hh_tes!N14/RES_hh_num!N14)</f>
        <v>70.033964526708758</v>
      </c>
      <c r="O14" s="76">
        <f>IF(RES_hh_tes!O14=0,0,1000*11630*RES_hh_tes!O14/RES_hh_num!O14)</f>
        <v>69.445286895537492</v>
      </c>
      <c r="P14" s="76">
        <f>IF(RES_hh_tes!P14=0,0,1000*11630*RES_hh_tes!P14/RES_hh_num!P14)</f>
        <v>62.097968918651198</v>
      </c>
      <c r="Q14" s="76">
        <f>IF(RES_hh_tes!Q14=0,0,1000*11630*RES_hh_tes!Q14/RES_hh_num!Q14)</f>
        <v>61.880506570500721</v>
      </c>
      <c r="R14" s="76">
        <f>IF(RES_hh_tes!R14=0,0,1000*11630*RES_hh_tes!R14/RES_hh_num!R14)</f>
        <v>67.204249355971939</v>
      </c>
      <c r="S14" s="76">
        <f>IF(RES_hh_tes!S14=0,0,1000*11630*RES_hh_tes!S14/RES_hh_num!S14)</f>
        <v>68.71848037404709</v>
      </c>
      <c r="T14" s="76">
        <f>IF(RES_hh_tes!T14=0,0,1000*11630*RES_hh_tes!T14/RES_hh_num!T14)</f>
        <v>79.670649582475079</v>
      </c>
      <c r="U14" s="76">
        <f>IF(RES_hh_tes!U14=0,0,1000*11630*RES_hh_tes!U14/RES_hh_num!U14)</f>
        <v>73.702742105318734</v>
      </c>
      <c r="V14" s="76">
        <f>IF(RES_hh_tes!V14=0,0,1000*11630*RES_hh_tes!V14/RES_hh_num!V14)</f>
        <v>76.051511911490124</v>
      </c>
      <c r="W14" s="76">
        <f>IF(RES_hh_tes!W14=0,0,1000*11630*RES_hh_tes!W14/RES_hh_num!W14)</f>
        <v>85.355192173388673</v>
      </c>
      <c r="X14" s="76">
        <f>IF(RES_hh_tes!X14=0,0,1000*11630*RES_hh_tes!X14/RES_hh_num!X14)</f>
        <v>77.106637430836997</v>
      </c>
      <c r="Y14" s="76">
        <f>IF(RES_hh_tes!Y14=0,0,1000*11630*RES_hh_tes!Y14/RES_hh_num!Y14)</f>
        <v>72.68640969620995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0.1247112714085931</v>
      </c>
      <c r="C15" s="69">
        <f t="shared" si="0"/>
        <v>0.138100897425599</v>
      </c>
      <c r="D15" s="69">
        <f t="shared" si="0"/>
        <v>0.16760710360285069</v>
      </c>
      <c r="E15" s="69">
        <f t="shared" si="0"/>
        <v>0.19788996858164104</v>
      </c>
      <c r="F15" s="69">
        <f t="shared" si="0"/>
        <v>0.27149779582451539</v>
      </c>
      <c r="G15" s="69">
        <f t="shared" si="0"/>
        <v>0.33300074485808945</v>
      </c>
      <c r="H15" s="69">
        <f t="shared" si="0"/>
        <v>0.53293015288501899</v>
      </c>
      <c r="I15" s="69">
        <f t="shared" si="0"/>
        <v>0.73766636619049109</v>
      </c>
      <c r="J15" s="69">
        <f t="shared" si="0"/>
        <v>0.99233165355995911</v>
      </c>
      <c r="K15" s="69">
        <f t="shared" si="0"/>
        <v>1.3443823063878941</v>
      </c>
      <c r="L15" s="69">
        <f t="shared" si="0"/>
        <v>2.6773626502535146</v>
      </c>
      <c r="M15" s="69">
        <f t="shared" si="0"/>
        <v>1.9409001101020271</v>
      </c>
      <c r="N15" s="69">
        <f t="shared" si="0"/>
        <v>2.9975870558853059</v>
      </c>
      <c r="O15" s="69">
        <f t="shared" si="0"/>
        <v>3.768461491634111</v>
      </c>
      <c r="P15" s="69">
        <f t="shared" si="0"/>
        <v>4.9646975576905206</v>
      </c>
      <c r="Q15" s="69">
        <f t="shared" si="0"/>
        <v>11.998402884852007</v>
      </c>
      <c r="R15" s="69">
        <f t="shared" si="0"/>
        <v>8.9711477366591978</v>
      </c>
      <c r="S15" s="69">
        <f t="shared" si="0"/>
        <v>11.000833215436787</v>
      </c>
      <c r="T15" s="69">
        <f t="shared" si="0"/>
        <v>14.617234533788524</v>
      </c>
      <c r="U15" s="69">
        <f t="shared" si="0"/>
        <v>22.552476567428496</v>
      </c>
      <c r="V15" s="69">
        <f t="shared" si="0"/>
        <v>14.763893440429397</v>
      </c>
      <c r="W15" s="69">
        <f t="shared" si="0"/>
        <v>19.207661714516156</v>
      </c>
      <c r="X15" s="69">
        <f t="shared" si="0"/>
        <v>17.312732483380962</v>
      </c>
      <c r="Y15" s="69">
        <f t="shared" si="0"/>
        <v>16.662777337206457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0.1247112714085931</v>
      </c>
      <c r="C16" s="72">
        <f>IF(RES_hh_tes!C16=0,0,1000*11630*RES_hh_tes!C16/RES_hh_num!C$3)</f>
        <v>0.138100897425599</v>
      </c>
      <c r="D16" s="72">
        <f>IF(RES_hh_tes!D16=0,0,1000*11630*RES_hh_tes!D16/RES_hh_num!D$3)</f>
        <v>0.16760710360285069</v>
      </c>
      <c r="E16" s="72">
        <f>IF(RES_hh_tes!E16=0,0,1000*11630*RES_hh_tes!E16/RES_hh_num!E$3)</f>
        <v>0.19788996858164104</v>
      </c>
      <c r="F16" s="72">
        <f>IF(RES_hh_tes!F16=0,0,1000*11630*RES_hh_tes!F16/RES_hh_num!F$3)</f>
        <v>0.27149779582451539</v>
      </c>
      <c r="G16" s="72">
        <f>IF(RES_hh_tes!G16=0,0,1000*11630*RES_hh_tes!G16/RES_hh_num!G$3)</f>
        <v>0.33300074485808945</v>
      </c>
      <c r="H16" s="72">
        <f>IF(RES_hh_tes!H16=0,0,1000*11630*RES_hh_tes!H16/RES_hh_num!H$3)</f>
        <v>0.53293015288501899</v>
      </c>
      <c r="I16" s="72">
        <f>IF(RES_hh_tes!I16=0,0,1000*11630*RES_hh_tes!I16/RES_hh_num!I$3)</f>
        <v>0.73766636619049109</v>
      </c>
      <c r="J16" s="72">
        <f>IF(RES_hh_tes!J16=0,0,1000*11630*RES_hh_tes!J16/RES_hh_num!J$3)</f>
        <v>0.99233165355995911</v>
      </c>
      <c r="K16" s="72">
        <f>IF(RES_hh_tes!K16=0,0,1000*11630*RES_hh_tes!K16/RES_hh_num!K$3)</f>
        <v>1.3443823063878941</v>
      </c>
      <c r="L16" s="72">
        <f>IF(RES_hh_tes!L16=0,0,1000*11630*RES_hh_tes!L16/RES_hh_num!L$3)</f>
        <v>2.6773626502535146</v>
      </c>
      <c r="M16" s="72">
        <f>IF(RES_hh_tes!M16=0,0,1000*11630*RES_hh_tes!M16/RES_hh_num!M$3)</f>
        <v>1.9409001101020271</v>
      </c>
      <c r="N16" s="72">
        <f>IF(RES_hh_tes!N16=0,0,1000*11630*RES_hh_tes!N16/RES_hh_num!N$3)</f>
        <v>2.9975870558853059</v>
      </c>
      <c r="O16" s="72">
        <f>IF(RES_hh_tes!O16=0,0,1000*11630*RES_hh_tes!O16/RES_hh_num!O$3)</f>
        <v>3.768461491634111</v>
      </c>
      <c r="P16" s="72">
        <f>IF(RES_hh_tes!P16=0,0,1000*11630*RES_hh_tes!P16/RES_hh_num!P$3)</f>
        <v>4.9646975576905206</v>
      </c>
      <c r="Q16" s="72">
        <f>IF(RES_hh_tes!Q16=0,0,1000*11630*RES_hh_tes!Q16/RES_hh_num!Q$3)</f>
        <v>11.998402884852007</v>
      </c>
      <c r="R16" s="72">
        <f>IF(RES_hh_tes!R16=0,0,1000*11630*RES_hh_tes!R16/RES_hh_num!R$3)</f>
        <v>8.9711477366591978</v>
      </c>
      <c r="S16" s="72">
        <f>IF(RES_hh_tes!S16=0,0,1000*11630*RES_hh_tes!S16/RES_hh_num!S$3)</f>
        <v>11.000833215436787</v>
      </c>
      <c r="T16" s="72">
        <f>IF(RES_hh_tes!T16=0,0,1000*11630*RES_hh_tes!T16/RES_hh_num!T$3)</f>
        <v>14.617234533788524</v>
      </c>
      <c r="U16" s="72">
        <f>IF(RES_hh_tes!U16=0,0,1000*11630*RES_hh_tes!U16/RES_hh_num!U$3)</f>
        <v>22.552476567428496</v>
      </c>
      <c r="V16" s="72">
        <f>IF(RES_hh_tes!V16=0,0,1000*11630*RES_hh_tes!V16/RES_hh_num!V$3)</f>
        <v>14.763893440429397</v>
      </c>
      <c r="W16" s="72">
        <f>IF(RES_hh_tes!W16=0,0,1000*11630*RES_hh_tes!W16/RES_hh_num!W$3)</f>
        <v>19.207661714516156</v>
      </c>
      <c r="X16" s="72">
        <f>IF(RES_hh_tes!X16=0,0,1000*11630*RES_hh_tes!X16/RES_hh_num!X$3)</f>
        <v>17.312732483380962</v>
      </c>
      <c r="Y16" s="72">
        <f>IF(RES_hh_tes!Y16=0,0,1000*11630*RES_hh_tes!Y16/RES_hh_num!Y$3)</f>
        <v>16.662777337206457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725.41024140588763</v>
      </c>
      <c r="C17" s="69">
        <f>IF(RES_hh_tes!C17=0,0,1000*11630*RES_hh_tes!C17/RES_hh_num!C17)</f>
        <v>729.09880417104739</v>
      </c>
      <c r="D17" s="69">
        <f>IF(RES_hh_tes!D17=0,0,1000*11630*RES_hh_tes!D17/RES_hh_num!D17)</f>
        <v>737.20162278180578</v>
      </c>
      <c r="E17" s="69">
        <f>IF(RES_hh_tes!E17=0,0,1000*11630*RES_hh_tes!E17/RES_hh_num!E17)</f>
        <v>838.36857035196033</v>
      </c>
      <c r="F17" s="69">
        <f>IF(RES_hh_tes!F17=0,0,1000*11630*RES_hh_tes!F17/RES_hh_num!F17)</f>
        <v>864.26856940423295</v>
      </c>
      <c r="G17" s="69">
        <f>IF(RES_hh_tes!G17=0,0,1000*11630*RES_hh_tes!G17/RES_hh_num!G17)</f>
        <v>845.34120273157919</v>
      </c>
      <c r="H17" s="69">
        <f>IF(RES_hh_tes!H17=0,0,1000*11630*RES_hh_tes!H17/RES_hh_num!H17)</f>
        <v>881.58438749937125</v>
      </c>
      <c r="I17" s="69">
        <f>IF(RES_hh_tes!I17=0,0,1000*11630*RES_hh_tes!I17/RES_hh_num!I17)</f>
        <v>882.98977506390133</v>
      </c>
      <c r="J17" s="69">
        <f>IF(RES_hh_tes!J17=0,0,1000*11630*RES_hh_tes!J17/RES_hh_num!J17)</f>
        <v>915.75204656334563</v>
      </c>
      <c r="K17" s="69">
        <f>IF(RES_hh_tes!K17=0,0,1000*11630*RES_hh_tes!K17/RES_hh_num!K17)</f>
        <v>954.46539792039334</v>
      </c>
      <c r="L17" s="69">
        <f>IF(RES_hh_tes!L17=0,0,1000*11630*RES_hh_tes!L17/RES_hh_num!L17)</f>
        <v>977.25625939504141</v>
      </c>
      <c r="M17" s="69">
        <f>IF(RES_hh_tes!M17=0,0,1000*11630*RES_hh_tes!M17/RES_hh_num!M17)</f>
        <v>1003.0423978303186</v>
      </c>
      <c r="N17" s="69">
        <f>IF(RES_hh_tes!N17=0,0,1000*11630*RES_hh_tes!N17/RES_hh_num!N17)</f>
        <v>1023.481151296986</v>
      </c>
      <c r="O17" s="69">
        <f>IF(RES_hh_tes!O17=0,0,1000*11630*RES_hh_tes!O17/RES_hh_num!O17)</f>
        <v>1058.0816819572285</v>
      </c>
      <c r="P17" s="69">
        <f>IF(RES_hh_tes!P17=0,0,1000*11630*RES_hh_tes!P17/RES_hh_num!P17)</f>
        <v>1072.4337878933288</v>
      </c>
      <c r="Q17" s="69">
        <f>IF(RES_hh_tes!Q17=0,0,1000*11630*RES_hh_tes!Q17/RES_hh_num!Q17)</f>
        <v>1088.548361859559</v>
      </c>
      <c r="R17" s="69">
        <f>IF(RES_hh_tes!R17=0,0,1000*11630*RES_hh_tes!R17/RES_hh_num!R17)</f>
        <v>1098.0958488014855</v>
      </c>
      <c r="S17" s="69">
        <f>IF(RES_hh_tes!S17=0,0,1000*11630*RES_hh_tes!S17/RES_hh_num!S17)</f>
        <v>1118.4331819168112</v>
      </c>
      <c r="T17" s="69">
        <f>IF(RES_hh_tes!T17=0,0,1000*11630*RES_hh_tes!T17/RES_hh_num!T17)</f>
        <v>1234.6581830034163</v>
      </c>
      <c r="U17" s="69">
        <f>IF(RES_hh_tes!U17=0,0,1000*11630*RES_hh_tes!U17/RES_hh_num!U17)</f>
        <v>1176.9356994898533</v>
      </c>
      <c r="V17" s="69">
        <f>IF(RES_hh_tes!V17=0,0,1000*11630*RES_hh_tes!V17/RES_hh_num!V17)</f>
        <v>1193.5441160490882</v>
      </c>
      <c r="W17" s="69">
        <f>IF(RES_hh_tes!W17=0,0,1000*11630*RES_hh_tes!W17/RES_hh_num!W17)</f>
        <v>1307.5483755843431</v>
      </c>
      <c r="X17" s="69">
        <f>IF(RES_hh_tes!X17=0,0,1000*11630*RES_hh_tes!X17/RES_hh_num!X17)</f>
        <v>1145.9812769659154</v>
      </c>
      <c r="Y17" s="69">
        <f>IF(RES_hh_tes!Y17=0,0,1000*11630*RES_hh_tes!Y17/RES_hh_num!Y17)</f>
        <v>913.51385736578538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726.7402939686101</v>
      </c>
      <c r="C18" s="72">
        <f>IF(RES_hh_tes!C18=0,0,1000*11630*RES_hh_tes!C18/RES_hh_num!C18)</f>
        <v>712.77930289343487</v>
      </c>
      <c r="D18" s="72">
        <f>IF(RES_hh_tes!D18=0,0,1000*11630*RES_hh_tes!D18/RES_hh_num!D18)</f>
        <v>781.58441173384767</v>
      </c>
      <c r="E18" s="72">
        <f>IF(RES_hh_tes!E18=0,0,1000*11630*RES_hh_tes!E18/RES_hh_num!E18)</f>
        <v>800.14576556429256</v>
      </c>
      <c r="F18" s="72">
        <f>IF(RES_hh_tes!F18=0,0,1000*11630*RES_hh_tes!F18/RES_hh_num!F18)</f>
        <v>836.39125759911326</v>
      </c>
      <c r="G18" s="72">
        <f>IF(RES_hh_tes!G18=0,0,1000*11630*RES_hh_tes!G18/RES_hh_num!G18)</f>
        <v>863.58811858083584</v>
      </c>
      <c r="H18" s="72">
        <f>IF(RES_hh_tes!H18=0,0,1000*11630*RES_hh_tes!H18/RES_hh_num!H18)</f>
        <v>909.98024803986755</v>
      </c>
      <c r="I18" s="72">
        <f>IF(RES_hh_tes!I18=0,0,1000*11630*RES_hh_tes!I18/RES_hh_num!I18)</f>
        <v>867.95883850816404</v>
      </c>
      <c r="J18" s="72">
        <f>IF(RES_hh_tes!J18=0,0,1000*11630*RES_hh_tes!J18/RES_hh_num!J18)</f>
        <v>924.77314879561891</v>
      </c>
      <c r="K18" s="72">
        <f>IF(RES_hh_tes!K18=0,0,1000*11630*RES_hh_tes!K18/RES_hh_num!K18)</f>
        <v>962.15167574970076</v>
      </c>
      <c r="L18" s="72">
        <f>IF(RES_hh_tes!L18=0,0,1000*11630*RES_hh_tes!L18/RES_hh_num!L18)</f>
        <v>993.26704089333998</v>
      </c>
      <c r="M18" s="72">
        <f>IF(RES_hh_tes!M18=0,0,1000*11630*RES_hh_tes!M18/RES_hh_num!M18)</f>
        <v>994.12686444870644</v>
      </c>
      <c r="N18" s="72">
        <f>IF(RES_hh_tes!N18=0,0,1000*11630*RES_hh_tes!N18/RES_hh_num!N18)</f>
        <v>1030.699651687557</v>
      </c>
      <c r="O18" s="72">
        <f>IF(RES_hh_tes!O18=0,0,1000*11630*RES_hh_tes!O18/RES_hh_num!O18)</f>
        <v>1052.0927319184896</v>
      </c>
      <c r="P18" s="72">
        <f>IF(RES_hh_tes!P18=0,0,1000*11630*RES_hh_tes!P18/RES_hh_num!P18)</f>
        <v>1073.7937563894341</v>
      </c>
      <c r="Q18" s="72">
        <f>IF(RES_hh_tes!Q18=0,0,1000*11630*RES_hh_tes!Q18/RES_hh_num!Q18)</f>
        <v>1073.1601562910373</v>
      </c>
      <c r="R18" s="72">
        <f>IF(RES_hh_tes!R18=0,0,1000*11630*RES_hh_tes!R18/RES_hh_num!R18)</f>
        <v>1121.2385358554998</v>
      </c>
      <c r="S18" s="72">
        <f>IF(RES_hh_tes!S18=0,0,1000*11630*RES_hh_tes!S18/RES_hh_num!S18)</f>
        <v>1182.8765084370882</v>
      </c>
      <c r="T18" s="72">
        <f>IF(RES_hh_tes!T18=0,0,1000*11630*RES_hh_tes!T18/RES_hh_num!T18)</f>
        <v>1248.3631236123058</v>
      </c>
      <c r="U18" s="72">
        <f>IF(RES_hh_tes!U18=0,0,1000*11630*RES_hh_tes!U18/RES_hh_num!U18)</f>
        <v>1065.7407948142011</v>
      </c>
      <c r="V18" s="72">
        <f>IF(RES_hh_tes!V18=0,0,1000*11630*RES_hh_tes!V18/RES_hh_num!V18)</f>
        <v>1150.1076202343584</v>
      </c>
      <c r="W18" s="72">
        <f>IF(RES_hh_tes!W18=0,0,1000*11630*RES_hh_tes!W18/RES_hh_num!W18)</f>
        <v>1219.3280135712332</v>
      </c>
      <c r="X18" s="72">
        <f>IF(RES_hh_tes!X18=0,0,1000*11630*RES_hh_tes!X18/RES_hh_num!X18)</f>
        <v>1085.5941862622235</v>
      </c>
      <c r="Y18" s="72">
        <f>IF(RES_hh_tes!Y18=0,0,1000*11630*RES_hh_tes!Y18/RES_hh_num!Y18)</f>
        <v>932.92659065056091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719.826340927773</v>
      </c>
      <c r="C19" s="72">
        <f>IF(RES_hh_tes!C19=0,0,1000*11630*RES_hh_tes!C19/RES_hh_num!C19)</f>
        <v>754.80816822840359</v>
      </c>
      <c r="D19" s="72">
        <f>IF(RES_hh_tes!D19=0,0,1000*11630*RES_hh_tes!D19/RES_hh_num!D19)</f>
        <v>767.48890489904738</v>
      </c>
      <c r="E19" s="72">
        <f>IF(RES_hh_tes!E19=0,0,1000*11630*RES_hh_tes!E19/RES_hh_num!E19)</f>
        <v>808.00414061722176</v>
      </c>
      <c r="F19" s="72">
        <f>IF(RES_hh_tes!F19=0,0,1000*11630*RES_hh_tes!F19/RES_hh_num!F19)</f>
        <v>835.36462154024957</v>
      </c>
      <c r="G19" s="72">
        <f>IF(RES_hh_tes!G19=0,0,1000*11630*RES_hh_tes!G19/RES_hh_num!G19)</f>
        <v>845.67445758038423</v>
      </c>
      <c r="H19" s="72">
        <f>IF(RES_hh_tes!H19=0,0,1000*11630*RES_hh_tes!H19/RES_hh_num!H19)</f>
        <v>861.99260293401437</v>
      </c>
      <c r="I19" s="72">
        <f>IF(RES_hh_tes!I19=0,0,1000*11630*RES_hh_tes!I19/RES_hh_num!I19)</f>
        <v>899.40063800569442</v>
      </c>
      <c r="J19" s="72">
        <f>IF(RES_hh_tes!J19=0,0,1000*11630*RES_hh_tes!J19/RES_hh_num!J19)</f>
        <v>927.51765250419919</v>
      </c>
      <c r="K19" s="72">
        <f>IF(RES_hh_tes!K19=0,0,1000*11630*RES_hh_tes!K19/RES_hh_num!K19)</f>
        <v>962.22004027987248</v>
      </c>
      <c r="L19" s="72">
        <f>IF(RES_hh_tes!L19=0,0,1000*11630*RES_hh_tes!L19/RES_hh_num!L19)</f>
        <v>981.54934062897939</v>
      </c>
      <c r="M19" s="72">
        <f>IF(RES_hh_tes!M19=0,0,1000*11630*RES_hh_tes!M19/RES_hh_num!M19)</f>
        <v>981.31172756046203</v>
      </c>
      <c r="N19" s="72">
        <f>IF(RES_hh_tes!N19=0,0,1000*11630*RES_hh_tes!N19/RES_hh_num!N19)</f>
        <v>1036.6732655096469</v>
      </c>
      <c r="O19" s="72">
        <f>IF(RES_hh_tes!O19=0,0,1000*11630*RES_hh_tes!O19/RES_hh_num!O19)</f>
        <v>1032.3856033144996</v>
      </c>
      <c r="P19" s="72">
        <f>IF(RES_hh_tes!P19=0,0,1000*11630*RES_hh_tes!P19/RES_hh_num!P19)</f>
        <v>1051.6234350051068</v>
      </c>
      <c r="Q19" s="72">
        <f>IF(RES_hh_tes!Q19=0,0,1000*11630*RES_hh_tes!Q19/RES_hh_num!Q19)</f>
        <v>1057.7419804948343</v>
      </c>
      <c r="R19" s="72">
        <f>IF(RES_hh_tes!R19=0,0,1000*11630*RES_hh_tes!R19/RES_hh_num!R19)</f>
        <v>1099.2398513964399</v>
      </c>
      <c r="S19" s="72">
        <f>IF(RES_hh_tes!S19=0,0,1000*11630*RES_hh_tes!S19/RES_hh_num!S19)</f>
        <v>1135.8755950338061</v>
      </c>
      <c r="T19" s="72">
        <f>IF(RES_hh_tes!T19=0,0,1000*11630*RES_hh_tes!T19/RES_hh_num!T19)</f>
        <v>1186.5561587296263</v>
      </c>
      <c r="U19" s="72">
        <f>IF(RES_hh_tes!U19=0,0,1000*11630*RES_hh_tes!U19/RES_hh_num!U19)</f>
        <v>1268.7677514972524</v>
      </c>
      <c r="V19" s="72">
        <f>IF(RES_hh_tes!V19=0,0,1000*11630*RES_hh_tes!V19/RES_hh_num!V19)</f>
        <v>1289.5749051583912</v>
      </c>
      <c r="W19" s="72">
        <f>IF(RES_hh_tes!W19=0,0,1000*11630*RES_hh_tes!W19/RES_hh_num!W19)</f>
        <v>1372.4203900766358</v>
      </c>
      <c r="X19" s="72">
        <f>IF(RES_hh_tes!X19=0,0,1000*11630*RES_hh_tes!X19/RES_hh_num!X19)</f>
        <v>1351.8240548017372</v>
      </c>
      <c r="Y19" s="72">
        <f>IF(RES_hh_tes!Y19=0,0,1000*11630*RES_hh_tes!Y19/RES_hh_num!Y19)</f>
        <v>1097.0909110072394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647.77100074218367</v>
      </c>
      <c r="C20" s="72">
        <f>IF(RES_hh_tes!C20=0,0,1000*11630*RES_hh_tes!C20/RES_hh_num!C20)</f>
        <v>732.47956565704294</v>
      </c>
      <c r="D20" s="72">
        <f>IF(RES_hh_tes!D20=0,0,1000*11630*RES_hh_tes!D20/RES_hh_num!D20)</f>
        <v>788.8020319160546</v>
      </c>
      <c r="E20" s="72">
        <f>IF(RES_hh_tes!E20=0,0,1000*11630*RES_hh_tes!E20/RES_hh_num!E20)</f>
        <v>907.97636535589277</v>
      </c>
      <c r="F20" s="72">
        <f>IF(RES_hh_tes!F20=0,0,1000*11630*RES_hh_tes!F20/RES_hh_num!F20)</f>
        <v>890.50006641884886</v>
      </c>
      <c r="G20" s="72">
        <f>IF(RES_hh_tes!G20=0,0,1000*11630*RES_hh_tes!G20/RES_hh_num!G20)</f>
        <v>826.44327615773966</v>
      </c>
      <c r="H20" s="72">
        <f>IF(RES_hh_tes!H20=0,0,1000*11630*RES_hh_tes!H20/RES_hh_num!H20)</f>
        <v>913.08695192856931</v>
      </c>
      <c r="I20" s="72">
        <f>IF(RES_hh_tes!I20=0,0,1000*11630*RES_hh_tes!I20/RES_hh_num!I20)</f>
        <v>922.48805632732899</v>
      </c>
      <c r="J20" s="72">
        <f>IF(RES_hh_tes!J20=0,0,1000*11630*RES_hh_tes!J20/RES_hh_num!J20)</f>
        <v>914.70823093861145</v>
      </c>
      <c r="K20" s="72">
        <f>IF(RES_hh_tes!K20=0,0,1000*11630*RES_hh_tes!K20/RES_hh_num!K20)</f>
        <v>899.63236111728679</v>
      </c>
      <c r="L20" s="72">
        <f>IF(RES_hh_tes!L20=0,0,1000*11630*RES_hh_tes!L20/RES_hh_num!L20)</f>
        <v>690.30925550017798</v>
      </c>
      <c r="M20" s="72">
        <f>IF(RES_hh_tes!M20=0,0,1000*11630*RES_hh_tes!M20/RES_hh_num!M20)</f>
        <v>1018.6911075528179</v>
      </c>
      <c r="N20" s="72">
        <f>IF(RES_hh_tes!N20=0,0,1000*11630*RES_hh_tes!N20/RES_hh_num!N20)</f>
        <v>956.71201436776482</v>
      </c>
      <c r="O20" s="72">
        <f>IF(RES_hh_tes!O20=0,0,1000*11630*RES_hh_tes!O20/RES_hh_num!O20)</f>
        <v>1045.3515946599452</v>
      </c>
      <c r="P20" s="72">
        <f>IF(RES_hh_tes!P20=0,0,1000*11630*RES_hh_tes!P20/RES_hh_num!P20)</f>
        <v>1052.1413248078056</v>
      </c>
      <c r="Q20" s="72">
        <f>IF(RES_hh_tes!Q20=0,0,1000*11630*RES_hh_tes!Q20/RES_hh_num!Q20)</f>
        <v>1126.4228298165945</v>
      </c>
      <c r="R20" s="72">
        <f>IF(RES_hh_tes!R20=0,0,1000*11630*RES_hh_tes!R20/RES_hh_num!R20)</f>
        <v>1048.5119717218554</v>
      </c>
      <c r="S20" s="72">
        <f>IF(RES_hh_tes!S20=0,0,1000*11630*RES_hh_tes!S20/RES_hh_num!S20)</f>
        <v>1102.7898079616343</v>
      </c>
      <c r="T20" s="72">
        <f>IF(RES_hh_tes!T20=0,0,1000*11630*RES_hh_tes!T20/RES_hh_num!T20)</f>
        <v>1278.4649781188969</v>
      </c>
      <c r="U20" s="72">
        <f>IF(RES_hh_tes!U20=0,0,1000*11630*RES_hh_tes!U20/RES_hh_num!U20)</f>
        <v>1097.3327274035983</v>
      </c>
      <c r="V20" s="72">
        <f>IF(RES_hh_tes!V20=0,0,1000*11630*RES_hh_tes!V20/RES_hh_num!V20)</f>
        <v>1141.2433460153766</v>
      </c>
      <c r="W20" s="72">
        <f>IF(RES_hh_tes!W20=0,0,1000*11630*RES_hh_tes!W20/RES_hh_num!W20)</f>
        <v>1968.231135676253</v>
      </c>
      <c r="X20" s="72">
        <f>IF(RES_hh_tes!X20=0,0,1000*11630*RES_hh_tes!X20/RES_hh_num!X20)</f>
        <v>1097.6728084157057</v>
      </c>
      <c r="Y20" s="72">
        <f>IF(RES_hh_tes!Y20=0,0,1000*11630*RES_hh_tes!Y20/RES_hh_num!Y20)</f>
        <v>1211.2944315306863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737.01313906308565</v>
      </c>
      <c r="C21" s="72">
        <f>IF(RES_hh_tes!C21=0,0,1000*11630*RES_hh_tes!C21/RES_hh_num!C21)</f>
        <v>725.35780589830142</v>
      </c>
      <c r="D21" s="72">
        <f>IF(RES_hh_tes!D21=0,0,1000*11630*RES_hh_tes!D21/RES_hh_num!D21)</f>
        <v>723.71191808547997</v>
      </c>
      <c r="E21" s="72">
        <f>IF(RES_hh_tes!E21=0,0,1000*11630*RES_hh_tes!E21/RES_hh_num!E21)</f>
        <v>835.03652249609365</v>
      </c>
      <c r="F21" s="72">
        <f>IF(RES_hh_tes!F21=0,0,1000*11630*RES_hh_tes!F21/RES_hh_num!F21)</f>
        <v>856.06676045276083</v>
      </c>
      <c r="G21" s="72">
        <f>IF(RES_hh_tes!G21=0,0,1000*11630*RES_hh_tes!G21/RES_hh_num!G21)</f>
        <v>860.49896399474062</v>
      </c>
      <c r="H21" s="72">
        <f>IF(RES_hh_tes!H21=0,0,1000*11630*RES_hh_tes!H21/RES_hh_num!H21)</f>
        <v>876.3997115495747</v>
      </c>
      <c r="I21" s="72">
        <f>IF(RES_hh_tes!I21=0,0,1000*11630*RES_hh_tes!I21/RES_hh_num!I21)</f>
        <v>890.77290997803948</v>
      </c>
      <c r="J21" s="72">
        <f>IF(RES_hh_tes!J21=0,0,1000*11630*RES_hh_tes!J21/RES_hh_num!J21)</f>
        <v>909.36949626288788</v>
      </c>
      <c r="K21" s="72">
        <f>IF(RES_hh_tes!K21=0,0,1000*11630*RES_hh_tes!K21/RES_hh_num!K21)</f>
        <v>954.69282416956821</v>
      </c>
      <c r="L21" s="72">
        <f>IF(RES_hh_tes!L21=0,0,1000*11630*RES_hh_tes!L21/RES_hh_num!L21)</f>
        <v>968.52501419734153</v>
      </c>
      <c r="M21" s="72">
        <f>IF(RES_hh_tes!M21=0,0,1000*11630*RES_hh_tes!M21/RES_hh_num!M21)</f>
        <v>994.99646841992114</v>
      </c>
      <c r="N21" s="72">
        <f>IF(RES_hh_tes!N21=0,0,1000*11630*RES_hh_tes!N21/RES_hh_num!N21)</f>
        <v>1017.6230965485612</v>
      </c>
      <c r="O21" s="72">
        <f>IF(RES_hh_tes!O21=0,0,1000*11630*RES_hh_tes!O21/RES_hh_num!O21)</f>
        <v>1068.5003062918242</v>
      </c>
      <c r="P21" s="72">
        <f>IF(RES_hh_tes!P21=0,0,1000*11630*RES_hh_tes!P21/RES_hh_num!P21)</f>
        <v>1064.2735520416127</v>
      </c>
      <c r="Q21" s="72">
        <f>IF(RES_hh_tes!Q21=0,0,1000*11630*RES_hh_tes!Q21/RES_hh_num!Q21)</f>
        <v>1067.2534395083644</v>
      </c>
      <c r="R21" s="72">
        <f>IF(RES_hh_tes!R21=0,0,1000*11630*RES_hh_tes!R21/RES_hh_num!R21)</f>
        <v>1110.2051858327791</v>
      </c>
      <c r="S21" s="72">
        <f>IF(RES_hh_tes!S21=0,0,1000*11630*RES_hh_tes!S21/RES_hh_num!S21)</f>
        <v>1166.6362054763356</v>
      </c>
      <c r="T21" s="72">
        <f>IF(RES_hh_tes!T21=0,0,1000*11630*RES_hh_tes!T21/RES_hh_num!T21)</f>
        <v>1112.9398264485542</v>
      </c>
      <c r="U21" s="72">
        <f>IF(RES_hh_tes!U21=0,0,1000*11630*RES_hh_tes!U21/RES_hh_num!U21)</f>
        <v>1154.6960399305626</v>
      </c>
      <c r="V21" s="72">
        <f>IF(RES_hh_tes!V21=0,0,1000*11630*RES_hh_tes!V21/RES_hh_num!V21)</f>
        <v>1176.1249582550115</v>
      </c>
      <c r="W21" s="72">
        <f>IF(RES_hh_tes!W21=0,0,1000*11630*RES_hh_tes!W21/RES_hh_num!W21)</f>
        <v>1337.6511905563609</v>
      </c>
      <c r="X21" s="72">
        <f>IF(RES_hh_tes!X21=0,0,1000*11630*RES_hh_tes!X21/RES_hh_num!X21)</f>
        <v>1153.325425615116</v>
      </c>
      <c r="Y21" s="72">
        <f>IF(RES_hh_tes!Y21=0,0,1000*11630*RES_hh_tes!Y21/RES_hh_num!Y21)</f>
        <v>924.02272200173286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720.56486193268552</v>
      </c>
      <c r="C22" s="72">
        <f>IF(RES_hh_tes!C22=0,0,1000*11630*RES_hh_tes!C22/RES_hh_num!C22)</f>
        <v>723.45729306367218</v>
      </c>
      <c r="D22" s="72">
        <f>IF(RES_hh_tes!D22=0,0,1000*11630*RES_hh_tes!D22/RES_hh_num!D22)</f>
        <v>765.98405883822204</v>
      </c>
      <c r="E22" s="72">
        <f>IF(RES_hh_tes!E22=0,0,1000*11630*RES_hh_tes!E22/RES_hh_num!E22)</f>
        <v>815.16093697735323</v>
      </c>
      <c r="F22" s="72">
        <f>IF(RES_hh_tes!F22=0,0,1000*11630*RES_hh_tes!F22/RES_hh_num!F22)</f>
        <v>867.07792552510546</v>
      </c>
      <c r="G22" s="72">
        <f>IF(RES_hh_tes!G22=0,0,1000*11630*RES_hh_tes!G22/RES_hh_num!G22)</f>
        <v>841.11938350428477</v>
      </c>
      <c r="H22" s="72">
        <f>IF(RES_hh_tes!H22=0,0,1000*11630*RES_hh_tes!H22/RES_hh_num!H22)</f>
        <v>858.50309616458617</v>
      </c>
      <c r="I22" s="72">
        <f>IF(RES_hh_tes!I22=0,0,1000*11630*RES_hh_tes!I22/RES_hh_num!I22)</f>
        <v>897.63230106979665</v>
      </c>
      <c r="J22" s="72">
        <f>IF(RES_hh_tes!J22=0,0,1000*11630*RES_hh_tes!J22/RES_hh_num!J22)</f>
        <v>926.00954413109321</v>
      </c>
      <c r="K22" s="72">
        <f>IF(RES_hh_tes!K22=0,0,1000*11630*RES_hh_tes!K22/RES_hh_num!K22)</f>
        <v>938.61481285911816</v>
      </c>
      <c r="L22" s="72">
        <f>IF(RES_hh_tes!L22=0,0,1000*11630*RES_hh_tes!L22/RES_hh_num!L22)</f>
        <v>926.17209870224701</v>
      </c>
      <c r="M22" s="72">
        <f>IF(RES_hh_tes!M22=0,0,1000*11630*RES_hh_tes!M22/RES_hh_num!M22)</f>
        <v>1042.3380044129644</v>
      </c>
      <c r="N22" s="72">
        <f>IF(RES_hh_tes!N22=0,0,1000*11630*RES_hh_tes!N22/RES_hh_num!N22)</f>
        <v>1037.3583003326712</v>
      </c>
      <c r="O22" s="72">
        <f>IF(RES_hh_tes!O22=0,0,1000*11630*RES_hh_tes!O22/RES_hh_num!O22)</f>
        <v>1066.2394573079569</v>
      </c>
      <c r="P22" s="72">
        <f>IF(RES_hh_tes!P22=0,0,1000*11630*RES_hh_tes!P22/RES_hh_num!P22)</f>
        <v>1060.3023794847095</v>
      </c>
      <c r="Q22" s="72">
        <f>IF(RES_hh_tes!Q22=0,0,1000*11630*RES_hh_tes!Q22/RES_hh_num!Q22)</f>
        <v>1096.1572976893044</v>
      </c>
      <c r="R22" s="72">
        <f>IF(RES_hh_tes!R22=0,0,1000*11630*RES_hh_tes!R22/RES_hh_num!R22)</f>
        <v>993.00352061884405</v>
      </c>
      <c r="S22" s="72">
        <f>IF(RES_hh_tes!S22=0,0,1000*11630*RES_hh_tes!S22/RES_hh_num!S22)</f>
        <v>852.0700460757447</v>
      </c>
      <c r="T22" s="72">
        <f>IF(RES_hh_tes!T22=0,0,1000*11630*RES_hh_tes!T22/RES_hh_num!T22)</f>
        <v>1469.6637836102832</v>
      </c>
      <c r="U22" s="72">
        <f>IF(RES_hh_tes!U22=0,0,1000*11630*RES_hh_tes!U22/RES_hh_num!U22)</f>
        <v>1288.0294072027245</v>
      </c>
      <c r="V22" s="72">
        <f>IF(RES_hh_tes!V22=0,0,1000*11630*RES_hh_tes!V22/RES_hh_num!V22)</f>
        <v>1180.0214767638747</v>
      </c>
      <c r="W22" s="72">
        <f>IF(RES_hh_tes!W22=0,0,1000*11630*RES_hh_tes!W22/RES_hh_num!W22)</f>
        <v>1311.889829308798</v>
      </c>
      <c r="X22" s="72">
        <f>IF(RES_hh_tes!X22=0,0,1000*11630*RES_hh_tes!X22/RES_hh_num!X22)</f>
        <v>1188.456078945421</v>
      </c>
      <c r="Y22" s="72">
        <f>IF(RES_hh_tes!Y22=0,0,1000*11630*RES_hh_tes!Y22/RES_hh_num!Y22)</f>
        <v>857.97408496335959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745.96777255949257</v>
      </c>
      <c r="C23" s="72">
        <f>IF(RES_hh_tes!C23=0,0,1000*11630*RES_hh_tes!C23/RES_hh_num!C23)</f>
        <v>550.0418302954082</v>
      </c>
      <c r="D23" s="72">
        <f>IF(RES_hh_tes!D23=0,0,1000*11630*RES_hh_tes!D23/RES_hh_num!D23)</f>
        <v>839.47917972134303</v>
      </c>
      <c r="E23" s="72">
        <f>IF(RES_hh_tes!E23=0,0,1000*11630*RES_hh_tes!E23/RES_hh_num!E23)</f>
        <v>846.57744854587895</v>
      </c>
      <c r="F23" s="72">
        <f>IF(RES_hh_tes!F23=0,0,1000*11630*RES_hh_tes!F23/RES_hh_num!F23)</f>
        <v>749.61552642513209</v>
      </c>
      <c r="G23" s="72">
        <f>IF(RES_hh_tes!G23=0,0,1000*11630*RES_hh_tes!G23/RES_hh_num!G23)</f>
        <v>947.30719270954467</v>
      </c>
      <c r="H23" s="72">
        <f>IF(RES_hh_tes!H23=0,0,1000*11630*RES_hh_tes!H23/RES_hh_num!H23)</f>
        <v>955.60552266979664</v>
      </c>
      <c r="I23" s="72">
        <f>IF(RES_hh_tes!I23=0,0,1000*11630*RES_hh_tes!I23/RES_hh_num!I23)</f>
        <v>819.70753976409821</v>
      </c>
      <c r="J23" s="72">
        <f>IF(RES_hh_tes!J23=0,0,1000*11630*RES_hh_tes!J23/RES_hh_num!J23)</f>
        <v>917.07636862723143</v>
      </c>
      <c r="K23" s="72">
        <f>IF(RES_hh_tes!K23=0,0,1000*11630*RES_hh_tes!K23/RES_hh_num!K23)</f>
        <v>1035.6351504078357</v>
      </c>
      <c r="L23" s="72">
        <f>IF(RES_hh_tes!L23=0,0,1000*11630*RES_hh_tes!L23/RES_hh_num!L23)</f>
        <v>897.41776178504517</v>
      </c>
      <c r="M23" s="72">
        <f>IF(RES_hh_tes!M23=0,0,1000*11630*RES_hh_tes!M23/RES_hh_num!M23)</f>
        <v>954.4692133704865</v>
      </c>
      <c r="N23" s="72">
        <f>IF(RES_hh_tes!N23=0,0,1000*11630*RES_hh_tes!N23/RES_hh_num!N23)</f>
        <v>1016.7607192741599</v>
      </c>
      <c r="O23" s="72">
        <f>IF(RES_hh_tes!O23=0,0,1000*11630*RES_hh_tes!O23/RES_hh_num!O23)</f>
        <v>1026.4778025989506</v>
      </c>
      <c r="P23" s="72">
        <f>IF(RES_hh_tes!P23=0,0,1000*11630*RES_hh_tes!P23/RES_hh_num!P23)</f>
        <v>1092.2983954347303</v>
      </c>
      <c r="Q23" s="72">
        <f>IF(RES_hh_tes!Q23=0,0,1000*11630*RES_hh_tes!Q23/RES_hh_num!Q23)</f>
        <v>1125.7752008328227</v>
      </c>
      <c r="R23" s="72">
        <f>IF(RES_hh_tes!R23=0,0,1000*11630*RES_hh_tes!R23/RES_hh_num!R23)</f>
        <v>1128.9097641807775</v>
      </c>
      <c r="S23" s="72">
        <f>IF(RES_hh_tes!S23=0,0,1000*11630*RES_hh_tes!S23/RES_hh_num!S23)</f>
        <v>1124.6175023718774</v>
      </c>
      <c r="T23" s="72">
        <f>IF(RES_hh_tes!T23=0,0,1000*11630*RES_hh_tes!T23/RES_hh_num!T23)</f>
        <v>1148.7538817031375</v>
      </c>
      <c r="U23" s="72">
        <f>IF(RES_hh_tes!U23=0,0,1000*11630*RES_hh_tes!U23/RES_hh_num!U23)</f>
        <v>1194.7613831077804</v>
      </c>
      <c r="V23" s="72">
        <f>IF(RES_hh_tes!V23=0,0,1000*11630*RES_hh_tes!V23/RES_hh_num!V23)</f>
        <v>1165.023862283588</v>
      </c>
      <c r="W23" s="72">
        <f>IF(RES_hh_tes!W23=0,0,1000*11630*RES_hh_tes!W23/RES_hh_num!W23)</f>
        <v>1176.3463712230573</v>
      </c>
      <c r="X23" s="72">
        <f>IF(RES_hh_tes!X23=0,0,1000*11630*RES_hh_tes!X23/RES_hh_num!X23)</f>
        <v>1134.6679249752788</v>
      </c>
      <c r="Y23" s="72">
        <f>IF(RES_hh_tes!Y23=0,0,1000*11630*RES_hh_tes!Y23/RES_hh_num!Y23)</f>
        <v>946.10647769926197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724.18951486883566</v>
      </c>
      <c r="C24" s="72">
        <f>IF(RES_hh_tes!C24=0,0,1000*11630*RES_hh_tes!C24/RES_hh_num!C24)</f>
        <v>748.53049904137004</v>
      </c>
      <c r="D24" s="72">
        <f>IF(RES_hh_tes!D24=0,0,1000*11630*RES_hh_tes!D24/RES_hh_num!D24)</f>
        <v>723.30589192828893</v>
      </c>
      <c r="E24" s="72">
        <f>IF(RES_hh_tes!E24=0,0,1000*11630*RES_hh_tes!E24/RES_hh_num!E24)</f>
        <v>839.3447425036743</v>
      </c>
      <c r="F24" s="72">
        <f>IF(RES_hh_tes!F24=0,0,1000*11630*RES_hh_tes!F24/RES_hh_num!F24)</f>
        <v>869.87858510430294</v>
      </c>
      <c r="G24" s="72">
        <f>IF(RES_hh_tes!G24=0,0,1000*11630*RES_hh_tes!G24/RES_hh_num!G24)</f>
        <v>839.51860152043412</v>
      </c>
      <c r="H24" s="72">
        <f>IF(RES_hh_tes!H24=0,0,1000*11630*RES_hh_tes!H24/RES_hh_num!H24)</f>
        <v>851.1063014748031</v>
      </c>
      <c r="I24" s="72">
        <f>IF(RES_hh_tes!I24=0,0,1000*11630*RES_hh_tes!I24/RES_hh_num!I24)</f>
        <v>897.04852266661089</v>
      </c>
      <c r="J24" s="72">
        <f>IF(RES_hh_tes!J24=0,0,1000*11630*RES_hh_tes!J24/RES_hh_num!J24)</f>
        <v>910.19299358673868</v>
      </c>
      <c r="K24" s="72">
        <f>IF(RES_hh_tes!K24=0,0,1000*11630*RES_hh_tes!K24/RES_hh_num!K24)</f>
        <v>953.23842725707573</v>
      </c>
      <c r="L24" s="72">
        <f>IF(RES_hh_tes!L24=0,0,1000*11630*RES_hh_tes!L24/RES_hh_num!L24)</f>
        <v>973.54371216059803</v>
      </c>
      <c r="M24" s="72">
        <f>IF(RES_hh_tes!M24=0,0,1000*11630*RES_hh_tes!M24/RES_hh_num!M24)</f>
        <v>1000.8747777758823</v>
      </c>
      <c r="N24" s="72">
        <f>IF(RES_hh_tes!N24=0,0,1000*11630*RES_hh_tes!N24/RES_hh_num!N24)</f>
        <v>1021.2010837364398</v>
      </c>
      <c r="O24" s="72">
        <f>IF(RES_hh_tes!O24=0,0,1000*11630*RES_hh_tes!O24/RES_hh_num!O24)</f>
        <v>1049.1518591076422</v>
      </c>
      <c r="P24" s="72">
        <f>IF(RES_hh_tes!P24=0,0,1000*11630*RES_hh_tes!P24/RES_hh_num!P24)</f>
        <v>1077.3285900496978</v>
      </c>
      <c r="Q24" s="72">
        <f>IF(RES_hh_tes!Q24=0,0,1000*11630*RES_hh_tes!Q24/RES_hh_num!Q24)</f>
        <v>1102.5516279544672</v>
      </c>
      <c r="R24" s="72">
        <f>IF(RES_hh_tes!R24=0,0,1000*11630*RES_hh_tes!R24/RES_hh_num!R24)</f>
        <v>1095.6519596305995</v>
      </c>
      <c r="S24" s="72">
        <f>IF(RES_hh_tes!S24=0,0,1000*11630*RES_hh_tes!S24/RES_hh_num!S24)</f>
        <v>1156.6381930847472</v>
      </c>
      <c r="T24" s="72">
        <f>IF(RES_hh_tes!T24=0,0,1000*11630*RES_hh_tes!T24/RES_hh_num!T24)</f>
        <v>1144.6361743456409</v>
      </c>
      <c r="U24" s="72">
        <f>IF(RES_hh_tes!U24=0,0,1000*11630*RES_hh_tes!U24/RES_hh_num!U24)</f>
        <v>1164.8579837033303</v>
      </c>
      <c r="V24" s="72">
        <f>IF(RES_hh_tes!V24=0,0,1000*11630*RES_hh_tes!V24/RES_hh_num!V24)</f>
        <v>1186.4426084930706</v>
      </c>
      <c r="W24" s="72">
        <f>IF(RES_hh_tes!W24=0,0,1000*11630*RES_hh_tes!W24/RES_hh_num!W24)</f>
        <v>1311.9607250834899</v>
      </c>
      <c r="X24" s="72">
        <f>IF(RES_hh_tes!X24=0,0,1000*11630*RES_hh_tes!X24/RES_hh_num!X24)</f>
        <v>1117.622190604671</v>
      </c>
      <c r="Y24" s="72">
        <f>IF(RES_hh_tes!Y24=0,0,1000*11630*RES_hh_tes!Y24/RES_hh_num!Y24)</f>
        <v>900.27145834299165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746.26387902663214</v>
      </c>
      <c r="C25" s="74">
        <f>IF(RES_hh_tes!C25=0,0,1000*11630*RES_hh_tes!C25/RES_hh_num!C25)</f>
        <v>647.07188579491776</v>
      </c>
      <c r="D25" s="74">
        <f>IF(RES_hh_tes!D25=0,0,1000*11630*RES_hh_tes!D25/RES_hh_num!D25)</f>
        <v>491.46936926718587</v>
      </c>
      <c r="E25" s="74">
        <f>IF(RES_hh_tes!E25=0,0,1000*11630*RES_hh_tes!E25/RES_hh_num!E25)</f>
        <v>1040.7902155927175</v>
      </c>
      <c r="F25" s="74">
        <f>IF(RES_hh_tes!F25=0,0,1000*11630*RES_hh_tes!F25/RES_hh_num!F25)</f>
        <v>969.35268232342116</v>
      </c>
      <c r="G25" s="74">
        <f>IF(RES_hh_tes!G25=0,0,1000*11630*RES_hh_tes!G25/RES_hh_num!G25)</f>
        <v>769.65964923107492</v>
      </c>
      <c r="H25" s="74">
        <f>IF(RES_hh_tes!H25=0,0,1000*11630*RES_hh_tes!H25/RES_hh_num!H25)</f>
        <v>919.09124541211509</v>
      </c>
      <c r="I25" s="74">
        <f>IF(RES_hh_tes!I25=0,0,1000*11630*RES_hh_tes!I25/RES_hh_num!I25)</f>
        <v>846.4710525051828</v>
      </c>
      <c r="J25" s="74">
        <f>IF(RES_hh_tes!J25=0,0,1000*11630*RES_hh_tes!J25/RES_hh_num!J25)</f>
        <v>894.02858206551537</v>
      </c>
      <c r="K25" s="74">
        <f>IF(RES_hh_tes!K25=0,0,1000*11630*RES_hh_tes!K25/RES_hh_num!K25)</f>
        <v>888.57330374572814</v>
      </c>
      <c r="L25" s="74">
        <f>IF(RES_hh_tes!L25=0,0,1000*11630*RES_hh_tes!L25/RES_hh_num!L25)</f>
        <v>948.99106379283182</v>
      </c>
      <c r="M25" s="74">
        <f>IF(RES_hh_tes!M25=0,0,1000*11630*RES_hh_tes!M25/RES_hh_num!M25)</f>
        <v>925.48752532551941</v>
      </c>
      <c r="N25" s="74">
        <f>IF(RES_hh_tes!N25=0,0,1000*11630*RES_hh_tes!N25/RES_hh_num!N25)</f>
        <v>904.29193924385243</v>
      </c>
      <c r="O25" s="74">
        <f>IF(RES_hh_tes!O25=0,0,1000*11630*RES_hh_tes!O25/RES_hh_num!O25)</f>
        <v>911.2151083131248</v>
      </c>
      <c r="P25" s="74">
        <f>IF(RES_hh_tes!P25=0,0,1000*11630*RES_hh_tes!P25/RES_hh_num!P25)</f>
        <v>850.16155713146384</v>
      </c>
      <c r="Q25" s="74">
        <f>IF(RES_hh_tes!Q25=0,0,1000*11630*RES_hh_tes!Q25/RES_hh_num!Q25)</f>
        <v>827.55827579790935</v>
      </c>
      <c r="R25" s="74">
        <f>IF(RES_hh_tes!R25=0,0,1000*11630*RES_hh_tes!R25/RES_hh_num!R25)</f>
        <v>805.58474071299474</v>
      </c>
      <c r="S25" s="74">
        <f>IF(RES_hh_tes!S25=0,0,1000*11630*RES_hh_tes!S25/RES_hh_num!S25)</f>
        <v>807.54170253548864</v>
      </c>
      <c r="T25" s="74">
        <f>IF(RES_hh_tes!T25=0,0,1000*11630*RES_hh_tes!T25/RES_hh_num!T25)</f>
        <v>781.05908614737268</v>
      </c>
      <c r="U25" s="74">
        <f>IF(RES_hh_tes!U25=0,0,1000*11630*RES_hh_tes!U25/RES_hh_num!U25)</f>
        <v>774.42359282530742</v>
      </c>
      <c r="V25" s="74">
        <f>IF(RES_hh_tes!V25=0,0,1000*11630*RES_hh_tes!V25/RES_hh_num!V25)</f>
        <v>787.07837722917884</v>
      </c>
      <c r="W25" s="74">
        <f>IF(RES_hh_tes!W25=0,0,1000*11630*RES_hh_tes!W25/RES_hh_num!W25)</f>
        <v>778.42171246715395</v>
      </c>
      <c r="X25" s="74">
        <f>IF(RES_hh_tes!X25=0,0,1000*11630*RES_hh_tes!X25/RES_hh_num!X25)</f>
        <v>486.64385168135095</v>
      </c>
      <c r="Y25" s="74">
        <f>IF(RES_hh_tes!Y25=0,0,1000*11630*RES_hh_tes!Y25/RES_hh_num!Y25)</f>
        <v>277.78869936700823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493.08622669287081</v>
      </c>
      <c r="L26" s="77">
        <f>IF(RES_hh_tes!L26=0,0,1000*11630*RES_hh_tes!L26/RES_hh_num!L26)</f>
        <v>505.42446124978636</v>
      </c>
      <c r="M26" s="77">
        <f>IF(RES_hh_tes!M26=0,0,1000*11630*RES_hh_tes!M26/RES_hh_num!M26)</f>
        <v>520.92587132727795</v>
      </c>
      <c r="N26" s="77">
        <f>IF(RES_hh_tes!N26=0,0,1000*11630*RES_hh_tes!N26/RES_hh_num!N26)</f>
        <v>534.27506094937621</v>
      </c>
      <c r="O26" s="77">
        <f>IF(RES_hh_tes!O26=0,0,1000*11630*RES_hh_tes!O26/RES_hh_num!O26)</f>
        <v>558.27309076650897</v>
      </c>
      <c r="P26" s="77">
        <f>IF(RES_hh_tes!P26=0,0,1000*11630*RES_hh_tes!P26/RES_hh_num!P26)</f>
        <v>568.74482011524458</v>
      </c>
      <c r="Q26" s="77">
        <f>IF(RES_hh_tes!Q26=0,0,1000*11630*RES_hh_tes!Q26/RES_hh_num!Q26)</f>
        <v>578.43037337611315</v>
      </c>
      <c r="R26" s="77">
        <f>IF(RES_hh_tes!R26=0,0,1000*11630*RES_hh_tes!R26/RES_hh_num!R26)</f>
        <v>594.26154149366346</v>
      </c>
      <c r="S26" s="77">
        <f>IF(RES_hh_tes!S26=0,0,1000*11630*RES_hh_tes!S26/RES_hh_num!S26)</f>
        <v>612.56318472719477</v>
      </c>
      <c r="T26" s="77">
        <f>IF(RES_hh_tes!T26=0,0,1000*11630*RES_hh_tes!T26/RES_hh_num!T26)</f>
        <v>522.61957995238151</v>
      </c>
      <c r="U26" s="77">
        <f>IF(RES_hh_tes!U26=0,0,1000*11630*RES_hh_tes!U26/RES_hh_num!U26)</f>
        <v>618.24838268821861</v>
      </c>
      <c r="V26" s="77">
        <f>IF(RES_hh_tes!V26=0,0,1000*11630*RES_hh_tes!V26/RES_hh_num!V26)</f>
        <v>670.23648810600923</v>
      </c>
      <c r="W26" s="77">
        <f>IF(RES_hh_tes!W26=0,0,1000*11630*RES_hh_tes!W26/RES_hh_num!W26)</f>
        <v>668.64628543862818</v>
      </c>
      <c r="X26" s="77">
        <f>IF(RES_hh_tes!X26=0,0,1000*11630*RES_hh_tes!X26/RES_hh_num!X26)</f>
        <v>698.71277717848318</v>
      </c>
      <c r="Y26" s="77">
        <f>IF(RES_hh_tes!Y26=0,0,1000*11630*RES_hh_tes!Y26/RES_hh_num!Y26)</f>
        <v>624.13318051029103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361.43662394372501</v>
      </c>
      <c r="C27" s="69">
        <f>IF(RES_hh_tes!C27=0,0,1000*11630*RES_hh_tes!C27/RES_hh_num!C27)</f>
        <v>357.22426164374667</v>
      </c>
      <c r="D27" s="69">
        <f>IF(RES_hh_tes!D27=0,0,1000*11630*RES_hh_tes!D27/RES_hh_num!D27)</f>
        <v>371.61348634685453</v>
      </c>
      <c r="E27" s="69">
        <f>IF(RES_hh_tes!E27=0,0,1000*11630*RES_hh_tes!E27/RES_hh_num!E27)</f>
        <v>569.19628942079999</v>
      </c>
      <c r="F27" s="69">
        <f>IF(RES_hh_tes!F27=0,0,1000*11630*RES_hh_tes!F27/RES_hh_num!F27)</f>
        <v>557.72793381297663</v>
      </c>
      <c r="G27" s="69">
        <f>IF(RES_hh_tes!G27=0,0,1000*11630*RES_hh_tes!G27/RES_hh_num!G27)</f>
        <v>510.84958984742514</v>
      </c>
      <c r="H27" s="69">
        <f>IF(RES_hh_tes!H27=0,0,1000*11630*RES_hh_tes!H27/RES_hh_num!H27)</f>
        <v>544.72630215101503</v>
      </c>
      <c r="I27" s="69">
        <f>IF(RES_hh_tes!I27=0,0,1000*11630*RES_hh_tes!I27/RES_hh_num!I27)</f>
        <v>541.81605736456618</v>
      </c>
      <c r="J27" s="69">
        <f>IF(RES_hh_tes!J27=0,0,1000*11630*RES_hh_tes!J27/RES_hh_num!J27)</f>
        <v>563.86800343017421</v>
      </c>
      <c r="K27" s="69">
        <f>IF(RES_hh_tes!K27=0,0,1000*11630*RES_hh_tes!K27/RES_hh_num!K27)</f>
        <v>577.62327453192631</v>
      </c>
      <c r="L27" s="69">
        <f>IF(RES_hh_tes!L27=0,0,1000*11630*RES_hh_tes!L27/RES_hh_num!L27)</f>
        <v>602.79622744701749</v>
      </c>
      <c r="M27" s="69">
        <f>IF(RES_hh_tes!M27=0,0,1000*11630*RES_hh_tes!M27/RES_hh_num!M27)</f>
        <v>572.14044864813854</v>
      </c>
      <c r="N27" s="69">
        <f>IF(RES_hh_tes!N27=0,0,1000*11630*RES_hh_tes!N27/RES_hh_num!N27)</f>
        <v>567.62310329676836</v>
      </c>
      <c r="O27" s="69">
        <f>IF(RES_hh_tes!O27=0,0,1000*11630*RES_hh_tes!O27/RES_hh_num!O27)</f>
        <v>560.57615908031198</v>
      </c>
      <c r="P27" s="69">
        <f>IF(RES_hh_tes!P27=0,0,1000*11630*RES_hh_tes!P27/RES_hh_num!P27)</f>
        <v>542.27454204260607</v>
      </c>
      <c r="Q27" s="69">
        <f>IF(RES_hh_tes!Q27=0,0,1000*11630*RES_hh_tes!Q27/RES_hh_num!Q27)</f>
        <v>539.98376373437702</v>
      </c>
      <c r="R27" s="69">
        <f>IF(RES_hh_tes!R27=0,0,1000*11630*RES_hh_tes!R27/RES_hh_num!R27)</f>
        <v>550.22556459615635</v>
      </c>
      <c r="S27" s="69">
        <f>IF(RES_hh_tes!S27=0,0,1000*11630*RES_hh_tes!S27/RES_hh_num!S27)</f>
        <v>557.99465739009884</v>
      </c>
      <c r="T27" s="69">
        <f>IF(RES_hh_tes!T27=0,0,1000*11630*RES_hh_tes!T27/RES_hh_num!T27)</f>
        <v>577.86140581031646</v>
      </c>
      <c r="U27" s="69">
        <f>IF(RES_hh_tes!U27=0,0,1000*11630*RES_hh_tes!U27/RES_hh_num!U27)</f>
        <v>592.58734821997814</v>
      </c>
      <c r="V27" s="69">
        <f>IF(RES_hh_tes!V27=0,0,1000*11630*RES_hh_tes!V27/RES_hh_num!V27)</f>
        <v>578.13058107292045</v>
      </c>
      <c r="W27" s="69">
        <f>IF(RES_hh_tes!W27=0,0,1000*11630*RES_hh_tes!W27/RES_hh_num!W27)</f>
        <v>590.38959350565801</v>
      </c>
      <c r="X27" s="69">
        <f>IF(RES_hh_tes!X27=0,0,1000*11630*RES_hh_tes!X27/RES_hh_num!X27)</f>
        <v>459.24842883415397</v>
      </c>
      <c r="Y27" s="69">
        <f>IF(RES_hh_tes!Y27=0,0,1000*11630*RES_hh_tes!Y27/RES_hh_num!Y27)</f>
        <v>381.93820388196798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359.41388620297352</v>
      </c>
      <c r="C28" s="72">
        <f>IF(RES_hh_tes!C28=0,0,1000*11630*RES_hh_tes!C28/RES_hh_num!C28)</f>
        <v>341.27726125323312</v>
      </c>
      <c r="D28" s="72">
        <f>IF(RES_hh_tes!D28=0,0,1000*11630*RES_hh_tes!D28/RES_hh_num!D28)</f>
        <v>408.45406111781489</v>
      </c>
      <c r="E28" s="72">
        <f>IF(RES_hh_tes!E28=0,0,1000*11630*RES_hh_tes!E28/RES_hh_num!E28)</f>
        <v>526.8020731744358</v>
      </c>
      <c r="F28" s="72">
        <f>IF(RES_hh_tes!F28=0,0,1000*11630*RES_hh_tes!F28/RES_hh_num!F28)</f>
        <v>532.99857380792105</v>
      </c>
      <c r="G28" s="72">
        <f>IF(RES_hh_tes!G28=0,0,1000*11630*RES_hh_tes!G28/RES_hh_num!G28)</f>
        <v>533.59787681511443</v>
      </c>
      <c r="H28" s="72">
        <f>IF(RES_hh_tes!H28=0,0,1000*11630*RES_hh_tes!H28/RES_hh_num!H28)</f>
        <v>562.56949290650107</v>
      </c>
      <c r="I28" s="72">
        <f>IF(RES_hh_tes!I28=0,0,1000*11630*RES_hh_tes!I28/RES_hh_num!I28)</f>
        <v>531.13976430857861</v>
      </c>
      <c r="J28" s="72">
        <f>IF(RES_hh_tes!J28=0,0,1000*11630*RES_hh_tes!J28/RES_hh_num!J28)</f>
        <v>568.663427074688</v>
      </c>
      <c r="K28" s="72">
        <f>IF(RES_hh_tes!K28=0,0,1000*11630*RES_hh_tes!K28/RES_hh_num!K28)</f>
        <v>583.65936957424958</v>
      </c>
      <c r="L28" s="72">
        <f>IF(RES_hh_tes!L28=0,0,1000*11630*RES_hh_tes!L28/RES_hh_num!L28)</f>
        <v>596.77690419602584</v>
      </c>
      <c r="M28" s="72">
        <f>IF(RES_hh_tes!M28=0,0,1000*11630*RES_hh_tes!M28/RES_hh_num!M28)</f>
        <v>568.05560142328488</v>
      </c>
      <c r="N28" s="72">
        <f>IF(RES_hh_tes!N28=0,0,1000*11630*RES_hh_tes!N28/RES_hh_num!N28)</f>
        <v>570.41171741114692</v>
      </c>
      <c r="O28" s="72">
        <f>IF(RES_hh_tes!O28=0,0,1000*11630*RES_hh_tes!O28/RES_hh_num!O28)</f>
        <v>553.41357840623607</v>
      </c>
      <c r="P28" s="72">
        <f>IF(RES_hh_tes!P28=0,0,1000*11630*RES_hh_tes!P28/RES_hh_num!P28)</f>
        <v>551.98429215166072</v>
      </c>
      <c r="Q28" s="72">
        <f>IF(RES_hh_tes!Q28=0,0,1000*11630*RES_hh_tes!Q28/RES_hh_num!Q28)</f>
        <v>545.82353873582474</v>
      </c>
      <c r="R28" s="72">
        <f>IF(RES_hh_tes!R28=0,0,1000*11630*RES_hh_tes!R28/RES_hh_num!R28)</f>
        <v>557.08153140063621</v>
      </c>
      <c r="S28" s="72">
        <f>IF(RES_hh_tes!S28=0,0,1000*11630*RES_hh_tes!S28/RES_hh_num!S28)</f>
        <v>581.47489907272836</v>
      </c>
      <c r="T28" s="72">
        <f>IF(RES_hh_tes!T28=0,0,1000*11630*RES_hh_tes!T28/RES_hh_num!T28)</f>
        <v>587.17646064272162</v>
      </c>
      <c r="U28" s="72">
        <f>IF(RES_hh_tes!U28=0,0,1000*11630*RES_hh_tes!U28/RES_hh_num!U28)</f>
        <v>536.79857143750178</v>
      </c>
      <c r="V28" s="72">
        <f>IF(RES_hh_tes!V28=0,0,1000*11630*RES_hh_tes!V28/RES_hh_num!V28)</f>
        <v>600.24358181491573</v>
      </c>
      <c r="W28" s="72">
        <f>IF(RES_hh_tes!W28=0,0,1000*11630*RES_hh_tes!W28/RES_hh_num!W28)</f>
        <v>589.02632462927954</v>
      </c>
      <c r="X28" s="72">
        <f>IF(RES_hh_tes!X28=0,0,1000*11630*RES_hh_tes!X28/RES_hh_num!X28)</f>
        <v>422.91687037807191</v>
      </c>
      <c r="Y28" s="72">
        <f>IF(RES_hh_tes!Y28=0,0,1000*11630*RES_hh_tes!Y28/RES_hh_num!Y28)</f>
        <v>404.23286109482143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359.13984614477022</v>
      </c>
      <c r="C29" s="72">
        <f>IF(RES_hh_tes!C29=0,0,1000*11630*RES_hh_tes!C29/RES_hh_num!C29)</f>
        <v>367.91319913191973</v>
      </c>
      <c r="D29" s="72">
        <f>IF(RES_hh_tes!D29=0,0,1000*11630*RES_hh_tes!D29/RES_hh_num!D29)</f>
        <v>399.28902545890924</v>
      </c>
      <c r="E29" s="72">
        <f>IF(RES_hh_tes!E29=0,0,1000*11630*RES_hh_tes!E29/RES_hh_num!E29)</f>
        <v>530.8833974533452</v>
      </c>
      <c r="F29" s="72">
        <f>IF(RES_hh_tes!F29=0,0,1000*11630*RES_hh_tes!F29/RES_hh_num!F29)</f>
        <v>532.77971181831367</v>
      </c>
      <c r="G29" s="72">
        <f>IF(RES_hh_tes!G29=0,0,1000*11630*RES_hh_tes!G29/RES_hh_num!G29)</f>
        <v>520.54353812929025</v>
      </c>
      <c r="H29" s="72">
        <f>IF(RES_hh_tes!H29=0,0,1000*11630*RES_hh_tes!H29/RES_hh_num!H29)</f>
        <v>528.81217328407297</v>
      </c>
      <c r="I29" s="72">
        <f>IF(RES_hh_tes!I29=0,0,1000*11630*RES_hh_tes!I29/RES_hh_num!I29)</f>
        <v>551.37754960160964</v>
      </c>
      <c r="J29" s="72">
        <f>IF(RES_hh_tes!J29=0,0,1000*11630*RES_hh_tes!J29/RES_hh_num!J29)</f>
        <v>568.55596703334948</v>
      </c>
      <c r="K29" s="72">
        <f>IF(RES_hh_tes!K29=0,0,1000*11630*RES_hh_tes!K29/RES_hh_num!K29)</f>
        <v>586.70939712812753</v>
      </c>
      <c r="L29" s="72">
        <f>IF(RES_hh_tes!L29=0,0,1000*11630*RES_hh_tes!L29/RES_hh_num!L29)</f>
        <v>594.53506626154433</v>
      </c>
      <c r="M29" s="72">
        <f>IF(RES_hh_tes!M29=0,0,1000*11630*RES_hh_tes!M29/RES_hh_num!M29)</f>
        <v>569.22457014317774</v>
      </c>
      <c r="N29" s="72">
        <f>IF(RES_hh_tes!N29=0,0,1000*11630*RES_hh_tes!N29/RES_hh_num!N29)</f>
        <v>571.00815286850866</v>
      </c>
      <c r="O29" s="72">
        <f>IF(RES_hh_tes!O29=0,0,1000*11630*RES_hh_tes!O29/RES_hh_num!O29)</f>
        <v>548.22671005447728</v>
      </c>
      <c r="P29" s="72">
        <f>IF(RES_hh_tes!P29=0,0,1000*11630*RES_hh_tes!P29/RES_hh_num!P29)</f>
        <v>543.25499219624714</v>
      </c>
      <c r="Q29" s="72">
        <f>IF(RES_hh_tes!Q29=0,0,1000*11630*RES_hh_tes!Q29/RES_hh_num!Q29)</f>
        <v>540.8842099554729</v>
      </c>
      <c r="R29" s="72">
        <f>IF(RES_hh_tes!R29=0,0,1000*11630*RES_hh_tes!R29/RES_hh_num!R29)</f>
        <v>549.46541550128677</v>
      </c>
      <c r="S29" s="72">
        <f>IF(RES_hh_tes!S29=0,0,1000*11630*RES_hh_tes!S29/RES_hh_num!S29)</f>
        <v>556.62373478708218</v>
      </c>
      <c r="T29" s="72">
        <f>IF(RES_hh_tes!T29=0,0,1000*11630*RES_hh_tes!T29/RES_hh_num!T29)</f>
        <v>576.01601253220531</v>
      </c>
      <c r="U29" s="72">
        <f>IF(RES_hh_tes!U29=0,0,1000*11630*RES_hh_tes!U29/RES_hh_num!U29)</f>
        <v>604.65700262172857</v>
      </c>
      <c r="V29" s="72">
        <f>IF(RES_hh_tes!V29=0,0,1000*11630*RES_hh_tes!V29/RES_hh_num!V29)</f>
        <v>565.64896159889236</v>
      </c>
      <c r="W29" s="72">
        <f>IF(RES_hh_tes!W29=0,0,1000*11630*RES_hh_tes!W29/RES_hh_num!W29)</f>
        <v>537.59038876358295</v>
      </c>
      <c r="X29" s="72">
        <f>IF(RES_hh_tes!X29=0,0,1000*11630*RES_hh_tes!X29/RES_hh_num!X29)</f>
        <v>465.09957014368104</v>
      </c>
      <c r="Y29" s="72">
        <f>IF(RES_hh_tes!Y29=0,0,1000*11630*RES_hh_tes!Y29/RES_hh_num!Y29)</f>
        <v>379.6146942303476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366.81946600056745</v>
      </c>
      <c r="C30" s="72">
        <f>IF(RES_hh_tes!C30=0,0,1000*11630*RES_hh_tes!C30/RES_hh_num!C30)</f>
        <v>355.01942159406866</v>
      </c>
      <c r="D30" s="72">
        <f>IF(RES_hh_tes!D30=0,0,1000*11630*RES_hh_tes!D30/RES_hh_num!D30)</f>
        <v>366.07628952145575</v>
      </c>
      <c r="E30" s="72">
        <f>IF(RES_hh_tes!E30=0,0,1000*11630*RES_hh_tes!E30/RES_hh_num!E30)</f>
        <v>567.61533937794343</v>
      </c>
      <c r="F30" s="72">
        <f>IF(RES_hh_tes!F30=0,0,1000*11630*RES_hh_tes!F30/RES_hh_num!F30)</f>
        <v>552.30031351115724</v>
      </c>
      <c r="G30" s="72">
        <f>IF(RES_hh_tes!G30=0,0,1000*11630*RES_hh_tes!G30/RES_hh_num!G30)</f>
        <v>520.26571252996609</v>
      </c>
      <c r="H30" s="72">
        <f>IF(RES_hh_tes!H30=0,0,1000*11630*RES_hh_tes!H30/RES_hh_num!H30)</f>
        <v>541.72798944174428</v>
      </c>
      <c r="I30" s="72">
        <f>IF(RES_hh_tes!I30=0,0,1000*11630*RES_hh_tes!I30/RES_hh_num!I30)</f>
        <v>546.58140766841268</v>
      </c>
      <c r="J30" s="72">
        <f>IF(RES_hh_tes!J30=0,0,1000*11630*RES_hh_tes!J30/RES_hh_num!J30)</f>
        <v>559.74525575408325</v>
      </c>
      <c r="K30" s="72">
        <f>IF(RES_hh_tes!K30=0,0,1000*11630*RES_hh_tes!K30/RES_hh_num!K30)</f>
        <v>577.92566562753484</v>
      </c>
      <c r="L30" s="72">
        <f>IF(RES_hh_tes!L30=0,0,1000*11630*RES_hh_tes!L30/RES_hh_num!L30)</f>
        <v>598.2890874858482</v>
      </c>
      <c r="M30" s="72">
        <f>IF(RES_hh_tes!M30=0,0,1000*11630*RES_hh_tes!M30/RES_hh_num!M30)</f>
        <v>567.71484767335301</v>
      </c>
      <c r="N30" s="72">
        <f>IF(RES_hh_tes!N30=0,0,1000*11630*RES_hh_tes!N30/RES_hh_num!N30)</f>
        <v>565.01742413656814</v>
      </c>
      <c r="O30" s="72">
        <f>IF(RES_hh_tes!O30=0,0,1000*11630*RES_hh_tes!O30/RES_hh_num!O30)</f>
        <v>567.38570220158738</v>
      </c>
      <c r="P30" s="72">
        <f>IF(RES_hh_tes!P30=0,0,1000*11630*RES_hh_tes!P30/RES_hh_num!P30)</f>
        <v>539.11124286179347</v>
      </c>
      <c r="Q30" s="72">
        <f>IF(RES_hh_tes!Q30=0,0,1000*11630*RES_hh_tes!Q30/RES_hh_num!Q30)</f>
        <v>530.78400306964056</v>
      </c>
      <c r="R30" s="72">
        <f>IF(RES_hh_tes!R30=0,0,1000*11630*RES_hh_tes!R30/RES_hh_num!R30)</f>
        <v>558.61017168753847</v>
      </c>
      <c r="S30" s="72">
        <f>IF(RES_hh_tes!S30=0,0,1000*11630*RES_hh_tes!S30/RES_hh_num!S30)</f>
        <v>584.62696471297875</v>
      </c>
      <c r="T30" s="72">
        <f>IF(RES_hh_tes!T30=0,0,1000*11630*RES_hh_tes!T30/RES_hh_num!T30)</f>
        <v>522.75594282226996</v>
      </c>
      <c r="U30" s="72">
        <f>IF(RES_hh_tes!U30=0,0,1000*11630*RES_hh_tes!U30/RES_hh_num!U30)</f>
        <v>584.52293322363312</v>
      </c>
      <c r="V30" s="72">
        <f>IF(RES_hh_tes!V30=0,0,1000*11630*RES_hh_tes!V30/RES_hh_num!V30)</f>
        <v>573.22982289670529</v>
      </c>
      <c r="W30" s="72">
        <f>IF(RES_hh_tes!W30=0,0,1000*11630*RES_hh_tes!W30/RES_hh_num!W30)</f>
        <v>618.49756010577937</v>
      </c>
      <c r="X30" s="72">
        <f>IF(RES_hh_tes!X30=0,0,1000*11630*RES_hh_tes!X30/RES_hh_num!X30)</f>
        <v>475.92197396514428</v>
      </c>
      <c r="Y30" s="72">
        <f>IF(RES_hh_tes!Y30=0,0,1000*11630*RES_hh_tes!Y30/RES_hh_num!Y30)</f>
        <v>400.74041819390709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360.22562205201484</v>
      </c>
      <c r="C31" s="72">
        <f>IF(RES_hh_tes!C31=0,0,1000*11630*RES_hh_tes!C31/RES_hh_num!C31)</f>
        <v>350.75857823729518</v>
      </c>
      <c r="D31" s="72">
        <f>IF(RES_hh_tes!D31=0,0,1000*11630*RES_hh_tes!D31/RES_hh_num!D31)</f>
        <v>398.52055109597154</v>
      </c>
      <c r="E31" s="72">
        <f>IF(RES_hh_tes!E31=0,0,1000*11630*RES_hh_tes!E31/RES_hh_num!E31)</f>
        <v>536.20782720963575</v>
      </c>
      <c r="F31" s="72">
        <f>IF(RES_hh_tes!F31=0,0,1000*11630*RES_hh_tes!F31/RES_hh_num!F31)</f>
        <v>553.93824491225371</v>
      </c>
      <c r="G31" s="72">
        <f>IF(RES_hh_tes!G31=0,0,1000*11630*RES_hh_tes!G31/RES_hh_num!G31)</f>
        <v>521.95808974767965</v>
      </c>
      <c r="H31" s="72">
        <f>IF(RES_hh_tes!H31=0,0,1000*11630*RES_hh_tes!H31/RES_hh_num!H31)</f>
        <v>530.98244338700488</v>
      </c>
      <c r="I31" s="72">
        <f>IF(RES_hh_tes!I31=0,0,1000*11630*RES_hh_tes!I31/RES_hh_num!I31)</f>
        <v>551.70749248326149</v>
      </c>
      <c r="J31" s="72">
        <f>IF(RES_hh_tes!J31=0,0,1000*11630*RES_hh_tes!J31/RES_hh_num!J31)</f>
        <v>569.21637192486094</v>
      </c>
      <c r="K31" s="72">
        <f>IF(RES_hh_tes!K31=0,0,1000*11630*RES_hh_tes!K31/RES_hh_num!K31)</f>
        <v>571.99082569908512</v>
      </c>
      <c r="L31" s="72">
        <f>IF(RES_hh_tes!L31=0,0,1000*11630*RES_hh_tes!L31/RES_hh_num!L31)</f>
        <v>559.58259159966485</v>
      </c>
      <c r="M31" s="72">
        <f>IF(RES_hh_tes!M31=0,0,1000*11630*RES_hh_tes!M31/RES_hh_num!M31)</f>
        <v>597.89928596159166</v>
      </c>
      <c r="N31" s="72">
        <f>IF(RES_hh_tes!N31=0,0,1000*11630*RES_hh_tes!N31/RES_hh_num!N31)</f>
        <v>566.98506503275587</v>
      </c>
      <c r="O31" s="72">
        <f>IF(RES_hh_tes!O31=0,0,1000*11630*RES_hh_tes!O31/RES_hh_num!O31)</f>
        <v>557.34027488924505</v>
      </c>
      <c r="P31" s="72">
        <f>IF(RES_hh_tes!P31=0,0,1000*11630*RES_hh_tes!P31/RES_hh_num!P31)</f>
        <v>544.97266190698588</v>
      </c>
      <c r="Q31" s="72">
        <f>IF(RES_hh_tes!Q31=0,0,1000*11630*RES_hh_tes!Q31/RES_hh_num!Q31)</f>
        <v>557.29940668163715</v>
      </c>
      <c r="R31" s="72">
        <f>IF(RES_hh_tes!R31=0,0,1000*11630*RES_hh_tes!R31/RES_hh_num!R31)</f>
        <v>495.90977108414069</v>
      </c>
      <c r="S31" s="72">
        <f>IF(RES_hh_tes!S31=0,0,1000*11630*RES_hh_tes!S31/RES_hh_num!S31)</f>
        <v>420.99999700278704</v>
      </c>
      <c r="T31" s="72">
        <f>IF(RES_hh_tes!T31=0,0,1000*11630*RES_hh_tes!T31/RES_hh_num!T31)</f>
        <v>715.00843439620962</v>
      </c>
      <c r="U31" s="72">
        <f>IF(RES_hh_tes!U31=0,0,1000*11630*RES_hh_tes!U31/RES_hh_num!U31)</f>
        <v>620.1873997187115</v>
      </c>
      <c r="V31" s="72">
        <f>IF(RES_hh_tes!V31=0,0,1000*11630*RES_hh_tes!V31/RES_hh_num!V31)</f>
        <v>560.13324899375834</v>
      </c>
      <c r="W31" s="72">
        <f>IF(RES_hh_tes!W31=0,0,1000*11630*RES_hh_tes!W31/RES_hh_num!W31)</f>
        <v>591.92665730463</v>
      </c>
      <c r="X31" s="72">
        <f>IF(RES_hh_tes!X31=0,0,1000*11630*RES_hh_tes!X31/RES_hh_num!X31)</f>
        <v>439.44723655035642</v>
      </c>
      <c r="Y31" s="72">
        <f>IF(RES_hh_tes!Y31=0,0,1000*11630*RES_hh_tes!Y31/RES_hh_num!Y31)</f>
        <v>396.29635694158674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367.61136510898768</v>
      </c>
      <c r="C32" s="77">
        <f>IF(RES_hh_tes!C32=0,0,1000*11630*RES_hh_tes!C32/RES_hh_num!C32)</f>
        <v>319.65632146291506</v>
      </c>
      <c r="D32" s="77">
        <f>IF(RES_hh_tes!D32=0,0,1000*11630*RES_hh_tes!D32/RES_hh_num!D32)</f>
        <v>252.71444160854119</v>
      </c>
      <c r="E32" s="77">
        <f>IF(RES_hh_tes!E32=0,0,1000*11630*RES_hh_tes!E32/RES_hh_num!E32)</f>
        <v>683.76264675539994</v>
      </c>
      <c r="F32" s="77">
        <f>IF(RES_hh_tes!F32=0,0,1000*11630*RES_hh_tes!F32/RES_hh_num!F32)</f>
        <v>618.93029569341854</v>
      </c>
      <c r="G32" s="77">
        <f>IF(RES_hh_tes!G32=0,0,1000*11630*RES_hh_tes!G32/RES_hh_num!G32)</f>
        <v>478.48720104953128</v>
      </c>
      <c r="H32" s="77">
        <f>IF(RES_hh_tes!H32=0,0,1000*11630*RES_hh_tes!H32/RES_hh_num!H32)</f>
        <v>573.96900025315711</v>
      </c>
      <c r="I32" s="77">
        <f>IF(RES_hh_tes!I32=0,0,1000*11630*RES_hh_tes!I32/RES_hh_num!I32)</f>
        <v>521.79036571559664</v>
      </c>
      <c r="J32" s="77">
        <f>IF(RES_hh_tes!J32=0,0,1000*11630*RES_hh_tes!J32/RES_hh_num!J32)</f>
        <v>555.19395670133304</v>
      </c>
      <c r="K32" s="77">
        <f>IF(RES_hh_tes!K32=0,0,1000*11630*RES_hh_tes!K32/RES_hh_num!K32)</f>
        <v>560.46412087208114</v>
      </c>
      <c r="L32" s="77">
        <f>IF(RES_hh_tes!L32=0,0,1000*11630*RES_hh_tes!L32/RES_hh_num!L32)</f>
        <v>626.65174515115132</v>
      </c>
      <c r="M32" s="77">
        <f>IF(RES_hh_tes!M32=0,0,1000*11630*RES_hh_tes!M32/RES_hh_num!M32)</f>
        <v>576.03925748662004</v>
      </c>
      <c r="N32" s="77">
        <f>IF(RES_hh_tes!N32=0,0,1000*11630*RES_hh_tes!N32/RES_hh_num!N32)</f>
        <v>563.26277747465531</v>
      </c>
      <c r="O32" s="77">
        <f>IF(RES_hh_tes!O32=0,0,1000*11630*RES_hh_tes!O32/RES_hh_num!O32)</f>
        <v>577.54024535916903</v>
      </c>
      <c r="P32" s="77">
        <f>IF(RES_hh_tes!P32=0,0,1000*11630*RES_hh_tes!P32/RES_hh_num!P32)</f>
        <v>539.47304513884308</v>
      </c>
      <c r="Q32" s="77">
        <f>IF(RES_hh_tes!Q32=0,0,1000*11630*RES_hh_tes!Q32/RES_hh_num!Q32)</f>
        <v>539.33950395612987</v>
      </c>
      <c r="R32" s="77">
        <f>IF(RES_hh_tes!R32=0,0,1000*11630*RES_hh_tes!R32/RES_hh_num!R32)</f>
        <v>555.09839956863118</v>
      </c>
      <c r="S32" s="77">
        <f>IF(RES_hh_tes!S32=0,0,1000*11630*RES_hh_tes!S32/RES_hh_num!S32)</f>
        <v>569.20654720420794</v>
      </c>
      <c r="T32" s="77">
        <f>IF(RES_hh_tes!T32=0,0,1000*11630*RES_hh_tes!T32/RES_hh_num!T32)</f>
        <v>572.78504996383049</v>
      </c>
      <c r="U32" s="77">
        <f>IF(RES_hh_tes!U32=0,0,1000*11630*RES_hh_tes!U32/RES_hh_num!U32)</f>
        <v>579.75786630766834</v>
      </c>
      <c r="V32" s="77">
        <f>IF(RES_hh_tes!V32=0,0,1000*11630*RES_hh_tes!V32/RES_hh_num!V32)</f>
        <v>608.92474514932803</v>
      </c>
      <c r="W32" s="77">
        <f>IF(RES_hh_tes!W32=0,0,1000*11630*RES_hh_tes!W32/RES_hh_num!W32)</f>
        <v>688.85683037806177</v>
      </c>
      <c r="X32" s="77">
        <f>IF(RES_hh_tes!X32=0,0,1000*11630*RES_hh_tes!X32/RES_hh_num!X32)</f>
        <v>436.2659758883234</v>
      </c>
      <c r="Y32" s="77">
        <f>IF(RES_hh_tes!Y32=0,0,1000*11630*RES_hh_tes!Y32/RES_hh_num!Y32)</f>
        <v>323.90239964855652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2026.8347992022129</v>
      </c>
      <c r="C3" s="65">
        <f>IF(RES_hh_emi!C3=0,0,1000000*RES_hh_emi!C3/RES_hh_num!C3)</f>
        <v>2203.436523406735</v>
      </c>
      <c r="D3" s="65">
        <f>IF(RES_hh_emi!D3=0,0,1000000*RES_hh_emi!D3/RES_hh_num!D3)</f>
        <v>2324.1532216650348</v>
      </c>
      <c r="E3" s="65">
        <f>IF(RES_hh_emi!E3=0,0,1000000*RES_hh_emi!E3/RES_hh_num!E3)</f>
        <v>2314.5408686702558</v>
      </c>
      <c r="F3" s="65">
        <f>IF(RES_hh_emi!F3=0,0,1000000*RES_hh_emi!F3/RES_hh_num!F3)</f>
        <v>2357.3349091958239</v>
      </c>
      <c r="G3" s="65">
        <f>IF(RES_hh_emi!G3=0,0,1000000*RES_hh_emi!G3/RES_hh_num!G3)</f>
        <v>2540.385225653597</v>
      </c>
      <c r="H3" s="65">
        <f>IF(RES_hh_emi!H3=0,0,1000000*RES_hh_emi!H3/RES_hh_num!H3)</f>
        <v>2799.6259014751599</v>
      </c>
      <c r="I3" s="65">
        <f>IF(RES_hh_emi!I3=0,0,1000000*RES_hh_emi!I3/RES_hh_num!I3)</f>
        <v>2562.6198658882818</v>
      </c>
      <c r="J3" s="65">
        <f>IF(RES_hh_emi!J3=0,0,1000000*RES_hh_emi!J3/RES_hh_num!J3)</f>
        <v>2669.3912159424549</v>
      </c>
      <c r="K3" s="65">
        <f>IF(RES_hh_emi!K3=0,0,1000000*RES_hh_emi!K3/RES_hh_num!K3)</f>
        <v>2732.0820784373377</v>
      </c>
      <c r="L3" s="65">
        <f>IF(RES_hh_emi!L3=0,0,1000000*RES_hh_emi!L3/RES_hh_num!L3)</f>
        <v>3065.7419324400466</v>
      </c>
      <c r="M3" s="65">
        <f>IF(RES_hh_emi!M3=0,0,1000000*RES_hh_emi!M3/RES_hh_num!M3)</f>
        <v>2689.0497687693837</v>
      </c>
      <c r="N3" s="65">
        <f>IF(RES_hh_emi!N3=0,0,1000000*RES_hh_emi!N3/RES_hh_num!N3)</f>
        <v>2796.7700979719466</v>
      </c>
      <c r="O3" s="65">
        <f>IF(RES_hh_emi!O3=0,0,1000000*RES_hh_emi!O3/RES_hh_num!O3)</f>
        <v>2722.2606061018396</v>
      </c>
      <c r="P3" s="65">
        <f>IF(RES_hh_emi!P3=0,0,1000000*RES_hh_emi!P3/RES_hh_num!P3)</f>
        <v>2496.1508415094431</v>
      </c>
      <c r="Q3" s="65">
        <f>IF(RES_hh_emi!Q3=0,0,1000000*RES_hh_emi!Q3/RES_hh_num!Q3)</f>
        <v>2456.525248761825</v>
      </c>
      <c r="R3" s="65">
        <f>IF(RES_hh_emi!R3=0,0,1000000*RES_hh_emi!R3/RES_hh_num!R3)</f>
        <v>2631.7402115380055</v>
      </c>
      <c r="S3" s="65">
        <f>IF(RES_hh_emi!S3=0,0,1000000*RES_hh_emi!S3/RES_hh_num!S3)</f>
        <v>2649.1753674196707</v>
      </c>
      <c r="T3" s="65">
        <f>IF(RES_hh_emi!T3=0,0,1000000*RES_hh_emi!T3/RES_hh_num!T3)</f>
        <v>2520.661674448857</v>
      </c>
      <c r="U3" s="65">
        <f>IF(RES_hh_emi!U3=0,0,1000000*RES_hh_emi!U3/RES_hh_num!U3)</f>
        <v>2184.9694835495479</v>
      </c>
      <c r="V3" s="65">
        <f>IF(RES_hh_emi!V3=0,0,1000000*RES_hh_emi!V3/RES_hh_num!V3)</f>
        <v>2264.101599684856</v>
      </c>
      <c r="W3" s="65">
        <f>IF(RES_hh_emi!W3=0,0,1000000*RES_hh_emi!W3/RES_hh_num!W3)</f>
        <v>2364.4038935732615</v>
      </c>
      <c r="X3" s="65">
        <f>IF(RES_hh_emi!X3=0,0,1000000*RES_hh_emi!X3/RES_hh_num!X3)</f>
        <v>2070.9586972059556</v>
      </c>
      <c r="Y3" s="65">
        <f>IF(RES_hh_emi!Y3=0,0,1000000*RES_hh_emi!Y3/RES_hh_num!Y3)</f>
        <v>1953.2435112874341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1740.5150977852718</v>
      </c>
      <c r="C4" s="69">
        <f>IF(RES_hh_emi!C4=0,0,1000000*RES_hh_emi!C4/RES_hh_num!C4)</f>
        <v>1918.3796408515418</v>
      </c>
      <c r="D4" s="69">
        <f>IF(RES_hh_emi!D4=0,0,1000000*RES_hh_emi!D4/RES_hh_num!D4)</f>
        <v>2017.1816541192668</v>
      </c>
      <c r="E4" s="69">
        <f>IF(RES_hh_emi!E4=0,0,1000000*RES_hh_emi!E4/RES_hh_num!E4)</f>
        <v>1964.3641274973613</v>
      </c>
      <c r="F4" s="69">
        <f>IF(RES_hh_emi!F4=0,0,1000000*RES_hh_emi!F4/RES_hh_num!F4)</f>
        <v>2003.2851586174993</v>
      </c>
      <c r="G4" s="69">
        <f>IF(RES_hh_emi!G4=0,0,1000000*RES_hh_emi!G4/RES_hh_num!G4)</f>
        <v>2183.3441894692146</v>
      </c>
      <c r="H4" s="69">
        <f>IF(RES_hh_emi!H4=0,0,1000000*RES_hh_emi!H4/RES_hh_num!H4)</f>
        <v>2424.1677138109058</v>
      </c>
      <c r="I4" s="69">
        <f>IF(RES_hh_emi!I4=0,0,1000000*RES_hh_emi!I4/RES_hh_num!I4)</f>
        <v>2190.4265124497074</v>
      </c>
      <c r="J4" s="69">
        <f>IF(RES_hh_emi!J4=0,0,1000000*RES_hh_emi!J4/RES_hh_num!J4)</f>
        <v>2282.392392856937</v>
      </c>
      <c r="K4" s="69">
        <f>IF(RES_hh_emi!K4=0,0,1000000*RES_hh_emi!K4/RES_hh_num!K4)</f>
        <v>2336.6740964805103</v>
      </c>
      <c r="L4" s="69">
        <f>IF(RES_hh_emi!L4=0,0,1000000*RES_hh_emi!L4/RES_hh_num!L4)</f>
        <v>2669.406209241557</v>
      </c>
      <c r="M4" s="69">
        <f>IF(RES_hh_emi!M4=0,0,1000000*RES_hh_emi!M4/RES_hh_num!M4)</f>
        <v>2306.3123438547768</v>
      </c>
      <c r="N4" s="69">
        <f>IF(RES_hh_emi!N4=0,0,1000000*RES_hh_emi!N4/RES_hh_num!N4)</f>
        <v>2411.1941484252156</v>
      </c>
      <c r="O4" s="69">
        <f>IF(RES_hh_emi!O4=0,0,1000000*RES_hh_emi!O4/RES_hh_num!O4)</f>
        <v>2342.3163705937454</v>
      </c>
      <c r="P4" s="69">
        <f>IF(RES_hh_emi!P4=0,0,1000000*RES_hh_emi!P4/RES_hh_num!P4)</f>
        <v>2117.1514637428972</v>
      </c>
      <c r="Q4" s="69">
        <f>IF(RES_hh_emi!Q4=0,0,1000000*RES_hh_emi!Q4/RES_hh_num!Q4)</f>
        <v>2080.694839343595</v>
      </c>
      <c r="R4" s="69">
        <f>IF(RES_hh_emi!R4=0,0,1000000*RES_hh_emi!R4/RES_hh_num!R4)</f>
        <v>2248.7762178551193</v>
      </c>
      <c r="S4" s="69">
        <f>IF(RES_hh_emi!S4=0,0,1000000*RES_hh_emi!S4/RES_hh_num!S4)</f>
        <v>2260.9881506850975</v>
      </c>
      <c r="T4" s="69">
        <f>IF(RES_hh_emi!T4=0,0,1000000*RES_hh_emi!T4/RES_hh_num!T4)</f>
        <v>2147.6846040135151</v>
      </c>
      <c r="U4" s="69">
        <f>IF(RES_hh_emi!U4=0,0,1000000*RES_hh_emi!U4/RES_hh_num!U4)</f>
        <v>1836.1682632246614</v>
      </c>
      <c r="V4" s="69">
        <f>IF(RES_hh_emi!V4=0,0,1000000*RES_hh_emi!V4/RES_hh_num!V4)</f>
        <v>1912.6867706463415</v>
      </c>
      <c r="W4" s="69">
        <f>IF(RES_hh_emi!W4=0,0,1000000*RES_hh_emi!W4/RES_hh_num!W4)</f>
        <v>2000.2717460464889</v>
      </c>
      <c r="X4" s="69">
        <f>IF(RES_hh_emi!X4=0,0,1000000*RES_hh_emi!X4/RES_hh_num!X4)</f>
        <v>1755.5934382024777</v>
      </c>
      <c r="Y4" s="69">
        <f>IF(RES_hh_emi!Y4=0,0,1000000*RES_hh_emi!Y4/RES_hh_num!Y4)</f>
        <v>1685.0614026694668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4095.8908487368199</v>
      </c>
      <c r="C5" s="72">
        <f>IF(RES_hh_emi!C5=0,0,1000000*RES_hh_emi!C5/RES_hh_num!C5)</f>
        <v>4391.7826101998853</v>
      </c>
      <c r="D5" s="72">
        <f>IF(RES_hh_emi!D5=0,0,1000000*RES_hh_emi!D5/RES_hh_num!D5)</f>
        <v>4494.0455748535796</v>
      </c>
      <c r="E5" s="72">
        <f>IF(RES_hh_emi!E5=0,0,1000000*RES_hh_emi!E5/RES_hh_num!E5)</f>
        <v>4187.3198635164999</v>
      </c>
      <c r="F5" s="72">
        <f>IF(RES_hh_emi!F5=0,0,1000000*RES_hh_emi!F5/RES_hh_num!F5)</f>
        <v>4128.1428244176259</v>
      </c>
      <c r="G5" s="72">
        <f>IF(RES_hh_emi!G5=0,0,1000000*RES_hh_emi!G5/RES_hh_num!G5)</f>
        <v>4333.7399958697597</v>
      </c>
      <c r="H5" s="72">
        <f>IF(RES_hh_emi!H5=0,0,1000000*RES_hh_emi!H5/RES_hh_num!H5)</f>
        <v>4743.9080586225664</v>
      </c>
      <c r="I5" s="72">
        <f>IF(RES_hh_emi!I5=0,0,1000000*RES_hh_emi!I5/RES_hh_num!I5)</f>
        <v>4202.1055546704019</v>
      </c>
      <c r="J5" s="72">
        <f>IF(RES_hh_emi!J5=0,0,1000000*RES_hh_emi!J5/RES_hh_num!J5)</f>
        <v>4385.2229887535805</v>
      </c>
      <c r="K5" s="72">
        <f>IF(RES_hh_emi!K5=0,0,1000000*RES_hh_emi!K5/RES_hh_num!K5)</f>
        <v>4503.3641186967143</v>
      </c>
      <c r="L5" s="72">
        <f>IF(RES_hh_emi!L5=0,0,1000000*RES_hh_emi!L5/RES_hh_num!L5)</f>
        <v>5197.482756618946</v>
      </c>
      <c r="M5" s="72">
        <f>IF(RES_hh_emi!M5=0,0,1000000*RES_hh_emi!M5/RES_hh_num!M5)</f>
        <v>4510.9236414848028</v>
      </c>
      <c r="N5" s="72">
        <f>IF(RES_hh_emi!N5=0,0,1000000*RES_hh_emi!N5/RES_hh_num!N5)</f>
        <v>4753.1545701209525</v>
      </c>
      <c r="O5" s="72">
        <f>IF(RES_hh_emi!O5=0,0,1000000*RES_hh_emi!O5/RES_hh_num!O5)</f>
        <v>4671.2430463411783</v>
      </c>
      <c r="P5" s="72">
        <f>IF(RES_hh_emi!P5=0,0,1000000*RES_hh_emi!P5/RES_hh_num!P5)</f>
        <v>4259.235704337304</v>
      </c>
      <c r="Q5" s="72">
        <f>IF(RES_hh_emi!Q5=0,0,1000000*RES_hh_emi!Q5/RES_hh_num!Q5)</f>
        <v>4200.6062445604521</v>
      </c>
      <c r="R5" s="72">
        <f>IF(RES_hh_emi!R5=0,0,1000000*RES_hh_emi!R5/RES_hh_num!R5)</f>
        <v>4646.2569915933736</v>
      </c>
      <c r="S5" s="72">
        <f>IF(RES_hh_emi!S5=0,0,1000000*RES_hh_emi!S5/RES_hh_num!S5)</f>
        <v>4879.3660350622849</v>
      </c>
      <c r="T5" s="72">
        <f>IF(RES_hh_emi!T5=0,0,1000000*RES_hh_emi!T5/RES_hh_num!T5)</f>
        <v>5129.9740574982416</v>
      </c>
      <c r="U5" s="72">
        <f>IF(RES_hh_emi!U5=0,0,1000000*RES_hh_emi!U5/RES_hh_num!U5)</f>
        <v>4360.9618344388764</v>
      </c>
      <c r="V5" s="72">
        <f>IF(RES_hh_emi!V5=0,0,1000000*RES_hh_emi!V5/RES_hh_num!V5)</f>
        <v>4762.4123340013502</v>
      </c>
      <c r="W5" s="72">
        <f>IF(RES_hh_emi!W5=0,0,1000000*RES_hh_emi!W5/RES_hh_num!W5)</f>
        <v>5352.4517512375487</v>
      </c>
      <c r="X5" s="72">
        <f>IF(RES_hh_emi!X5=0,0,1000000*RES_hh_emi!X5/RES_hh_num!X5)</f>
        <v>4957.2810304706991</v>
      </c>
      <c r="Y5" s="72">
        <f>IF(RES_hh_emi!Y5=0,0,1000000*RES_hh_emi!Y5/RES_hh_num!Y5)</f>
        <v>4722.2883990304026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3220.3890641346597</v>
      </c>
      <c r="C6" s="72">
        <f>IF(RES_hh_emi!C6=0,0,1000000*RES_hh_emi!C6/RES_hh_num!C6)</f>
        <v>3663.6576612089043</v>
      </c>
      <c r="D6" s="72">
        <f>IF(RES_hh_emi!D6=0,0,1000000*RES_hh_emi!D6/RES_hh_num!D6)</f>
        <v>3530.4765894840693</v>
      </c>
      <c r="E6" s="72">
        <f>IF(RES_hh_emi!E6=0,0,1000000*RES_hh_emi!E6/RES_hh_num!E6)</f>
        <v>3396.3155790061469</v>
      </c>
      <c r="F6" s="72">
        <f>IF(RES_hh_emi!F6=0,0,1000000*RES_hh_emi!F6/RES_hh_num!F6)</f>
        <v>3315.8052565502662</v>
      </c>
      <c r="G6" s="72">
        <f>IF(RES_hh_emi!G6=0,0,1000000*RES_hh_emi!G6/RES_hh_num!G6)</f>
        <v>3440.6366631351902</v>
      </c>
      <c r="H6" s="72">
        <f>IF(RES_hh_emi!H6=0,0,1000000*RES_hh_emi!H6/RES_hh_num!H6)</f>
        <v>3592.9088797471322</v>
      </c>
      <c r="I6" s="72">
        <f>IF(RES_hh_emi!I6=0,0,1000000*RES_hh_emi!I6/RES_hh_num!I6)</f>
        <v>3457.4445030322063</v>
      </c>
      <c r="J6" s="72">
        <f>IF(RES_hh_emi!J6=0,0,1000000*RES_hh_emi!J6/RES_hh_num!J6)</f>
        <v>3471.8784168042598</v>
      </c>
      <c r="K6" s="72">
        <f>IF(RES_hh_emi!K6=0,0,1000000*RES_hh_emi!K6/RES_hh_num!K6)</f>
        <v>3518.4906043153569</v>
      </c>
      <c r="L6" s="72">
        <f>IF(RES_hh_emi!L6=0,0,1000000*RES_hh_emi!L6/RES_hh_num!L6)</f>
        <v>3971.5585664610312</v>
      </c>
      <c r="M6" s="72">
        <f>IF(RES_hh_emi!M6=0,0,1000000*RES_hh_emi!M6/RES_hh_num!M6)</f>
        <v>3402.9368324146003</v>
      </c>
      <c r="N6" s="72">
        <f>IF(RES_hh_emi!N6=0,0,1000000*RES_hh_emi!N6/RES_hh_num!N6)</f>
        <v>3611.0199566875262</v>
      </c>
      <c r="O6" s="72">
        <f>IF(RES_hh_emi!O6=0,0,1000000*RES_hh_emi!O6/RES_hh_num!O6)</f>
        <v>3423.2182172735934</v>
      </c>
      <c r="P6" s="72">
        <f>IF(RES_hh_emi!P6=0,0,1000000*RES_hh_emi!P6/RES_hh_num!P6)</f>
        <v>3099.813920874326</v>
      </c>
      <c r="Q6" s="72">
        <f>IF(RES_hh_emi!Q6=0,0,1000000*RES_hh_emi!Q6/RES_hh_num!Q6)</f>
        <v>3110.5175250986922</v>
      </c>
      <c r="R6" s="72">
        <f>IF(RES_hh_emi!R6=0,0,1000000*RES_hh_emi!R6/RES_hh_num!R6)</f>
        <v>3330.5852530120346</v>
      </c>
      <c r="S6" s="72">
        <f>IF(RES_hh_emi!S6=0,0,1000000*RES_hh_emi!S6/RES_hh_num!S6)</f>
        <v>3373.1507425915097</v>
      </c>
      <c r="T6" s="72">
        <f>IF(RES_hh_emi!T6=0,0,1000000*RES_hh_emi!T6/RES_hh_num!T6)</f>
        <v>3446.2466749777227</v>
      </c>
      <c r="U6" s="72">
        <f>IF(RES_hh_emi!U6=0,0,1000000*RES_hh_emi!U6/RES_hh_num!U6)</f>
        <v>3601.8761165278015</v>
      </c>
      <c r="V6" s="72">
        <f>IF(RES_hh_emi!V6=0,0,1000000*RES_hh_emi!V6/RES_hh_num!V6)</f>
        <v>3430.3625385569794</v>
      </c>
      <c r="W6" s="72">
        <f>IF(RES_hh_emi!W6=0,0,1000000*RES_hh_emi!W6/RES_hh_num!W6)</f>
        <v>2971.0860381424413</v>
      </c>
      <c r="X6" s="72">
        <f>IF(RES_hh_emi!X6=0,0,1000000*RES_hh_emi!X6/RES_hh_num!X6)</f>
        <v>3655.0565595394428</v>
      </c>
      <c r="Y6" s="72">
        <f>IF(RES_hh_emi!Y6=0,0,1000000*RES_hh_emi!Y6/RES_hh_num!Y6)</f>
        <v>3089.6376449260429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3780.7699368268973</v>
      </c>
      <c r="C7" s="72">
        <f>IF(RES_hh_emi!C7=0,0,1000000*RES_hh_emi!C7/RES_hh_num!C7)</f>
        <v>4707.8734953189678</v>
      </c>
      <c r="D7" s="72">
        <f>IF(RES_hh_emi!D7=0,0,1000000*RES_hh_emi!D7/RES_hh_num!D7)</f>
        <v>4854.6256812983011</v>
      </c>
      <c r="E7" s="72">
        <f>IF(RES_hh_emi!E7=0,0,1000000*RES_hh_emi!E7/RES_hh_num!E7)</f>
        <v>4709.4221755106664</v>
      </c>
      <c r="F7" s="72">
        <f>IF(RES_hh_emi!F7=0,0,1000000*RES_hh_emi!F7/RES_hh_num!F7)</f>
        <v>4439.1502550506239</v>
      </c>
      <c r="G7" s="72">
        <f>IF(RES_hh_emi!G7=0,0,1000000*RES_hh_emi!G7/RES_hh_num!G7)</f>
        <v>4409.9151722755951</v>
      </c>
      <c r="H7" s="72">
        <f>IF(RES_hh_emi!H7=0,0,1000000*RES_hh_emi!H7/RES_hh_num!H7)</f>
        <v>4955.0640368139893</v>
      </c>
      <c r="I7" s="72">
        <f>IF(RES_hh_emi!I7=0,0,1000000*RES_hh_emi!I7/RES_hh_num!I7)</f>
        <v>4701.0236570375919</v>
      </c>
      <c r="J7" s="72">
        <f>IF(RES_hh_emi!J7=0,0,1000000*RES_hh_emi!J7/RES_hh_num!J7)</f>
        <v>4593.8356889130537</v>
      </c>
      <c r="K7" s="72">
        <f>IF(RES_hh_emi!K7=0,0,1000000*RES_hh_emi!K7/RES_hh_num!K7)</f>
        <v>4471.7523632620687</v>
      </c>
      <c r="L7" s="72">
        <f>IF(RES_hh_emi!L7=0,0,1000000*RES_hh_emi!L7/RES_hh_num!L7)</f>
        <v>3828.819260803019</v>
      </c>
      <c r="M7" s="72">
        <f>IF(RES_hh_emi!M7=0,0,1000000*RES_hh_emi!M7/RES_hh_num!M7)</f>
        <v>4980.2789979264207</v>
      </c>
      <c r="N7" s="72">
        <f>IF(RES_hh_emi!N7=0,0,1000000*RES_hh_emi!N7/RES_hh_num!N7)</f>
        <v>4650.872904784298</v>
      </c>
      <c r="O7" s="72">
        <f>IF(RES_hh_emi!O7=0,0,1000000*RES_hh_emi!O7/RES_hh_num!O7)</f>
        <v>4393.302436657279</v>
      </c>
      <c r="P7" s="72">
        <f>IF(RES_hh_emi!P7=0,0,1000000*RES_hh_emi!P7/RES_hh_num!P7)</f>
        <v>3987.4504002321737</v>
      </c>
      <c r="Q7" s="72">
        <f>IF(RES_hh_emi!Q7=0,0,1000000*RES_hh_emi!Q7/RES_hh_num!Q7)</f>
        <v>4224.109739928298</v>
      </c>
      <c r="R7" s="72">
        <f>IF(RES_hh_emi!R7=0,0,1000000*RES_hh_emi!R7/RES_hh_num!R7)</f>
        <v>4147.4471295234043</v>
      </c>
      <c r="S7" s="72">
        <f>IF(RES_hh_emi!S7=0,0,1000000*RES_hh_emi!S7/RES_hh_num!S7)</f>
        <v>4168.8738231000088</v>
      </c>
      <c r="T7" s="72">
        <f>IF(RES_hh_emi!T7=0,0,1000000*RES_hh_emi!T7/RES_hh_num!T7)</f>
        <v>4780.4469937740669</v>
      </c>
      <c r="U7" s="72">
        <f>IF(RES_hh_emi!U7=0,0,1000000*RES_hh_emi!U7/RES_hh_num!U7)</f>
        <v>3798.6746228302618</v>
      </c>
      <c r="V7" s="72">
        <f>IF(RES_hh_emi!V7=0,0,1000000*RES_hh_emi!V7/RES_hh_num!V7)</f>
        <v>3615.9539312055076</v>
      </c>
      <c r="W7" s="72">
        <f>IF(RES_hh_emi!W7=0,0,1000000*RES_hh_emi!W7/RES_hh_num!W7)</f>
        <v>5572.2101532063325</v>
      </c>
      <c r="X7" s="72">
        <f>IF(RES_hh_emi!X7=0,0,1000000*RES_hh_emi!X7/RES_hh_num!X7)</f>
        <v>4069.5641155234694</v>
      </c>
      <c r="Y7" s="72">
        <f>IF(RES_hh_emi!Y7=0,0,1000000*RES_hh_emi!Y7/RES_hh_num!Y7)</f>
        <v>3871.620159411013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2946.4891243586403</v>
      </c>
      <c r="C8" s="72">
        <f>IF(RES_hh_emi!C8=0,0,1000000*RES_hh_emi!C8/RES_hh_num!C8)</f>
        <v>3213.7295871879364</v>
      </c>
      <c r="D8" s="72">
        <f>IF(RES_hh_emi!D8=0,0,1000000*RES_hh_emi!D8/RES_hh_num!D8)</f>
        <v>3092.7901114445503</v>
      </c>
      <c r="E8" s="72">
        <f>IF(RES_hh_emi!E8=0,0,1000000*RES_hh_emi!E8/RES_hh_num!E8)</f>
        <v>3009.7171615489729</v>
      </c>
      <c r="F8" s="72">
        <f>IF(RES_hh_emi!F8=0,0,1000000*RES_hh_emi!F8/RES_hh_num!F8)</f>
        <v>2957.54914359755</v>
      </c>
      <c r="G8" s="72">
        <f>IF(RES_hh_emi!G8=0,0,1000000*RES_hh_emi!G8/RES_hh_num!G8)</f>
        <v>3153.9599190891267</v>
      </c>
      <c r="H8" s="72">
        <f>IF(RES_hh_emi!H8=0,0,1000000*RES_hh_emi!H8/RES_hh_num!H8)</f>
        <v>3240.3548106258718</v>
      </c>
      <c r="I8" s="72">
        <f>IF(RES_hh_emi!I8=0,0,1000000*RES_hh_emi!I8/RES_hh_num!I8)</f>
        <v>3063.9651053397893</v>
      </c>
      <c r="J8" s="72">
        <f>IF(RES_hh_emi!J8=0,0,1000000*RES_hh_emi!J8/RES_hh_num!J8)</f>
        <v>3049.7153721351069</v>
      </c>
      <c r="K8" s="72">
        <f>IF(RES_hh_emi!K8=0,0,1000000*RES_hh_emi!K8/RES_hh_num!K8)</f>
        <v>3121.6987037698495</v>
      </c>
      <c r="L8" s="72">
        <f>IF(RES_hh_emi!L8=0,0,1000000*RES_hh_emi!L8/RES_hh_num!L8)</f>
        <v>3473.1883307618377</v>
      </c>
      <c r="M8" s="72">
        <f>IF(RES_hh_emi!M8=0,0,1000000*RES_hh_emi!M8/RES_hh_num!M8)</f>
        <v>3079.5640326191774</v>
      </c>
      <c r="N8" s="72">
        <f>IF(RES_hh_emi!N8=0,0,1000000*RES_hh_emi!N8/RES_hh_num!N8)</f>
        <v>3163.1168182381034</v>
      </c>
      <c r="O8" s="72">
        <f>IF(RES_hh_emi!O8=0,0,1000000*RES_hh_emi!O8/RES_hh_num!O8)</f>
        <v>3109.5951596044665</v>
      </c>
      <c r="P8" s="72">
        <f>IF(RES_hh_emi!P8=0,0,1000000*RES_hh_emi!P8/RES_hh_num!P8)</f>
        <v>2760.8996873842079</v>
      </c>
      <c r="Q8" s="72">
        <f>IF(RES_hh_emi!Q8=0,0,1000000*RES_hh_emi!Q8/RES_hh_num!Q8)</f>
        <v>2693.1236292700237</v>
      </c>
      <c r="R8" s="72">
        <f>IF(RES_hh_emi!R8=0,0,1000000*RES_hh_emi!R8/RES_hh_num!R8)</f>
        <v>2911.6869378817541</v>
      </c>
      <c r="S8" s="72">
        <f>IF(RES_hh_emi!S8=0,0,1000000*RES_hh_emi!S8/RES_hh_num!S8)</f>
        <v>2989.888713417492</v>
      </c>
      <c r="T8" s="72">
        <f>IF(RES_hh_emi!T8=0,0,1000000*RES_hh_emi!T8/RES_hh_num!T8)</f>
        <v>2912.9246977438634</v>
      </c>
      <c r="U8" s="72">
        <f>IF(RES_hh_emi!U8=0,0,1000000*RES_hh_emi!U8/RES_hh_num!U8)</f>
        <v>2856.2091724424386</v>
      </c>
      <c r="V8" s="72">
        <f>IF(RES_hh_emi!V8=0,0,1000000*RES_hh_emi!V8/RES_hh_num!V8)</f>
        <v>2818.7847383823246</v>
      </c>
      <c r="W8" s="72">
        <f>IF(RES_hh_emi!W8=0,0,1000000*RES_hh_emi!W8/RES_hh_num!W8)</f>
        <v>3146.0186954123751</v>
      </c>
      <c r="X8" s="72">
        <f>IF(RES_hh_emi!X8=0,0,1000000*RES_hh_emi!X8/RES_hh_num!X8)</f>
        <v>2775.6100379814939</v>
      </c>
      <c r="Y8" s="72">
        <f>IF(RES_hh_emi!Y8=0,0,1000000*RES_hh_emi!Y8/RES_hh_num!Y8)</f>
        <v>2655.3054755302219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167.65591352863865</v>
      </c>
      <c r="C17" s="69">
        <f>IF(RES_hh_emi!C17=0,0,1000000*RES_hh_emi!C17/RES_hh_num!C17)</f>
        <v>166.84794425901728</v>
      </c>
      <c r="D17" s="69">
        <f>IF(RES_hh_emi!D17=0,0,1000000*RES_hh_emi!D17/RES_hh_num!D17)</f>
        <v>182.30830713958147</v>
      </c>
      <c r="E17" s="69">
        <f>IF(RES_hh_emi!E17=0,0,1000000*RES_hh_emi!E17/RES_hh_num!E17)</f>
        <v>192.39135581827549</v>
      </c>
      <c r="F17" s="69">
        <f>IF(RES_hh_emi!F17=0,0,1000000*RES_hh_emi!F17/RES_hh_num!F17)</f>
        <v>202.53228069968819</v>
      </c>
      <c r="G17" s="69">
        <f>IF(RES_hh_emi!G17=0,0,1000000*RES_hh_emi!G17/RES_hh_num!G17)</f>
        <v>210.64282163422564</v>
      </c>
      <c r="H17" s="69">
        <f>IF(RES_hh_emi!H17=0,0,1000000*RES_hh_emi!H17/RES_hh_num!H17)</f>
        <v>225.83222526280178</v>
      </c>
      <c r="I17" s="69">
        <f>IF(RES_hh_emi!I17=0,0,1000000*RES_hh_emi!I17/RES_hh_num!I17)</f>
        <v>218.44470553385756</v>
      </c>
      <c r="J17" s="69">
        <f>IF(RES_hh_emi!J17=0,0,1000000*RES_hh_emi!J17/RES_hh_num!J17)</f>
        <v>228.94759255615926</v>
      </c>
      <c r="K17" s="69">
        <f>IF(RES_hh_emi!K17=0,0,1000000*RES_hh_emi!K17/RES_hh_num!K17)</f>
        <v>234.36937893922462</v>
      </c>
      <c r="L17" s="69">
        <f>IF(RES_hh_emi!L17=0,0,1000000*RES_hh_emi!L17/RES_hh_num!L17)</f>
        <v>235.92356366690581</v>
      </c>
      <c r="M17" s="69">
        <f>IF(RES_hh_emi!M17=0,0,1000000*RES_hh_emi!M17/RES_hh_num!M17)</f>
        <v>231.87638422283595</v>
      </c>
      <c r="N17" s="69">
        <f>IF(RES_hh_emi!N17=0,0,1000000*RES_hh_emi!N17/RES_hh_num!N17)</f>
        <v>235.18921775439642</v>
      </c>
      <c r="O17" s="69">
        <f>IF(RES_hh_emi!O17=0,0,1000000*RES_hh_emi!O17/RES_hh_num!O17)</f>
        <v>234.65151347211136</v>
      </c>
      <c r="P17" s="69">
        <f>IF(RES_hh_emi!P17=0,0,1000000*RES_hh_emi!P17/RES_hh_num!P17)</f>
        <v>235.01930263420243</v>
      </c>
      <c r="Q17" s="69">
        <f>IF(RES_hh_emi!Q17=0,0,1000000*RES_hh_emi!Q17/RES_hh_num!Q17)</f>
        <v>231.97520020722507</v>
      </c>
      <c r="R17" s="69">
        <f>IF(RES_hh_emi!R17=0,0,1000000*RES_hh_emi!R17/RES_hh_num!R17)</f>
        <v>235.44660889345329</v>
      </c>
      <c r="S17" s="69">
        <f>IF(RES_hh_emi!S17=0,0,1000000*RES_hh_emi!S17/RES_hh_num!S17)</f>
        <v>237.28661237631096</v>
      </c>
      <c r="T17" s="69">
        <f>IF(RES_hh_emi!T17=0,0,1000000*RES_hh_emi!T17/RES_hh_num!T17)</f>
        <v>223.57164757609098</v>
      </c>
      <c r="U17" s="69">
        <f>IF(RES_hh_emi!U17=0,0,1000000*RES_hh_emi!U17/RES_hh_num!U17)</f>
        <v>193.76558305870265</v>
      </c>
      <c r="V17" s="69">
        <f>IF(RES_hh_emi!V17=0,0,1000000*RES_hh_emi!V17/RES_hh_num!V17)</f>
        <v>200.66623404221619</v>
      </c>
      <c r="W17" s="69">
        <f>IF(RES_hh_emi!W17=0,0,1000000*RES_hh_emi!W17/RES_hh_num!W17)</f>
        <v>210.07343287487572</v>
      </c>
      <c r="X17" s="69">
        <f>IF(RES_hh_emi!X17=0,0,1000000*RES_hh_emi!X17/RES_hh_num!X17)</f>
        <v>180.34764264588551</v>
      </c>
      <c r="Y17" s="69">
        <f>IF(RES_hh_emi!Y17=0,0,1000000*RES_hh_emi!Y17/RES_hh_num!Y17)</f>
        <v>148.76821981680942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412.97112780140378</v>
      </c>
      <c r="C18" s="72">
        <f>IF(RES_hh_emi!C18=0,0,1000000*RES_hh_emi!C18/RES_hh_num!C18)</f>
        <v>402.4146416100898</v>
      </c>
      <c r="D18" s="72">
        <f>IF(RES_hh_emi!D18=0,0,1000000*RES_hh_emi!D18/RES_hh_num!D18)</f>
        <v>436.44721672332508</v>
      </c>
      <c r="E18" s="72">
        <f>IF(RES_hh_emi!E18=0,0,1000000*RES_hh_emi!E18/RES_hh_num!E18)</f>
        <v>444.23977265898628</v>
      </c>
      <c r="F18" s="72">
        <f>IF(RES_hh_emi!F18=0,0,1000000*RES_hh_emi!F18/RES_hh_num!F18)</f>
        <v>460.14406845464521</v>
      </c>
      <c r="G18" s="72">
        <f>IF(RES_hh_emi!G18=0,0,1000000*RES_hh_emi!G18/RES_hh_num!G18)</f>
        <v>469.41509785924973</v>
      </c>
      <c r="H18" s="72">
        <f>IF(RES_hh_emi!H18=0,0,1000000*RES_hh_emi!H18/RES_hh_num!H18)</f>
        <v>490.19713360069721</v>
      </c>
      <c r="I18" s="72">
        <f>IF(RES_hh_emi!I18=0,0,1000000*RES_hh_emi!I18/RES_hh_num!I18)</f>
        <v>464.56180159829034</v>
      </c>
      <c r="J18" s="72">
        <f>IF(RES_hh_emi!J18=0,0,1000000*RES_hh_emi!J18/RES_hh_num!J18)</f>
        <v>490.79611921749796</v>
      </c>
      <c r="K18" s="72">
        <f>IF(RES_hh_emi!K18=0,0,1000000*RES_hh_emi!K18/RES_hh_num!K18)</f>
        <v>507.67892989772264</v>
      </c>
      <c r="L18" s="72">
        <f>IF(RES_hh_emi!L18=0,0,1000000*RES_hh_emi!L18/RES_hh_num!L18)</f>
        <v>519.98653988094247</v>
      </c>
      <c r="M18" s="72">
        <f>IF(RES_hh_emi!M18=0,0,1000000*RES_hh_emi!M18/RES_hh_num!M18)</f>
        <v>516.5738877867841</v>
      </c>
      <c r="N18" s="72">
        <f>IF(RES_hh_emi!N18=0,0,1000000*RES_hh_emi!N18/RES_hh_num!N18)</f>
        <v>529.2165767935702</v>
      </c>
      <c r="O18" s="72">
        <f>IF(RES_hh_emi!O18=0,0,1000000*RES_hh_emi!O18/RES_hh_num!O18)</f>
        <v>536.23477089387291</v>
      </c>
      <c r="P18" s="72">
        <f>IF(RES_hh_emi!P18=0,0,1000000*RES_hh_emi!P18/RES_hh_num!P18)</f>
        <v>545.01096522426974</v>
      </c>
      <c r="Q18" s="72">
        <f>IF(RES_hh_emi!Q18=0,0,1000000*RES_hh_emi!Q18/RES_hh_num!Q18)</f>
        <v>541.52478308943114</v>
      </c>
      <c r="R18" s="72">
        <f>IF(RES_hh_emi!R18=0,0,1000000*RES_hh_emi!R18/RES_hh_num!R18)</f>
        <v>561.98484079461832</v>
      </c>
      <c r="S18" s="72">
        <f>IF(RES_hh_emi!S18=0,0,1000000*RES_hh_emi!S18/RES_hh_num!S18)</f>
        <v>587.22895690522171</v>
      </c>
      <c r="T18" s="72">
        <f>IF(RES_hh_emi!T18=0,0,1000000*RES_hh_emi!T18/RES_hh_num!T18)</f>
        <v>613.35165720265343</v>
      </c>
      <c r="U18" s="72">
        <f>IF(RES_hh_emi!U18=0,0,1000000*RES_hh_emi!U18/RES_hh_num!U18)</f>
        <v>516.06995369046672</v>
      </c>
      <c r="V18" s="72">
        <f>IF(RES_hh_emi!V18=0,0,1000000*RES_hh_emi!V18/RES_hh_num!V18)</f>
        <v>545.80107001033264</v>
      </c>
      <c r="W18" s="72">
        <f>IF(RES_hh_emi!W18=0,0,1000000*RES_hh_emi!W18/RES_hh_num!W18)</f>
        <v>568.66189106960201</v>
      </c>
      <c r="X18" s="72">
        <f>IF(RES_hh_emi!X18=0,0,1000000*RES_hh_emi!X18/RES_hh_num!X18)</f>
        <v>501.54376294128269</v>
      </c>
      <c r="Y18" s="72">
        <f>IF(RES_hh_emi!Y18=0,0,1000000*RES_hh_emi!Y18/RES_hh_num!Y18)</f>
        <v>421.18918919256066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295.52617338518246</v>
      </c>
      <c r="C19" s="72">
        <f>IF(RES_hh_emi!C19=0,0,1000000*RES_hh_emi!C19/RES_hh_num!C19)</f>
        <v>308.26422672147731</v>
      </c>
      <c r="D19" s="72">
        <f>IF(RES_hh_emi!D19=0,0,1000000*RES_hh_emi!D19/RES_hh_num!D19)</f>
        <v>311.79426708533958</v>
      </c>
      <c r="E19" s="72">
        <f>IF(RES_hh_emi!E19=0,0,1000000*RES_hh_emi!E19/RES_hh_num!E19)</f>
        <v>326.51815046810719</v>
      </c>
      <c r="F19" s="72">
        <f>IF(RES_hh_emi!F19=0,0,1000000*RES_hh_emi!F19/RES_hh_num!F19)</f>
        <v>335.09803005742026</v>
      </c>
      <c r="G19" s="72">
        <f>IF(RES_hh_emi!G19=0,0,1000000*RES_hh_emi!G19/RES_hh_num!G19)</f>
        <v>335.82811150637713</v>
      </c>
      <c r="H19" s="72">
        <f>IF(RES_hh_emi!H19=0,0,1000000*RES_hh_emi!H19/RES_hh_num!H19)</f>
        <v>338.08316931398718</v>
      </c>
      <c r="I19" s="72">
        <f>IF(RES_hh_emi!I19=0,0,1000000*RES_hh_emi!I19/RES_hh_num!I19)</f>
        <v>350.35099532533087</v>
      </c>
      <c r="J19" s="72">
        <f>IF(RES_hh_emi!J19=0,0,1000000*RES_hh_emi!J19/RES_hh_num!J19)</f>
        <v>360.3318090785595</v>
      </c>
      <c r="K19" s="72">
        <f>IF(RES_hh_emi!K19=0,0,1000000*RES_hh_emi!K19/RES_hh_num!K19)</f>
        <v>372.01937704444134</v>
      </c>
      <c r="L19" s="72">
        <f>IF(RES_hh_emi!L19=0,0,1000000*RES_hh_emi!L19/RES_hh_num!L19)</f>
        <v>377.64982997461459</v>
      </c>
      <c r="M19" s="72">
        <f>IF(RES_hh_emi!M19=0,0,1000000*RES_hh_emi!M19/RES_hh_num!M19)</f>
        <v>375.14929897548194</v>
      </c>
      <c r="N19" s="72">
        <f>IF(RES_hh_emi!N19=0,0,1000000*RES_hh_emi!N19/RES_hh_num!N19)</f>
        <v>391.57608799429789</v>
      </c>
      <c r="O19" s="72">
        <f>IF(RES_hh_emi!O19=0,0,1000000*RES_hh_emi!O19/RES_hh_num!O19)</f>
        <v>382.56187963105168</v>
      </c>
      <c r="P19" s="72">
        <f>IF(RES_hh_emi!P19=0,0,1000000*RES_hh_emi!P19/RES_hh_num!P19)</f>
        <v>379.41746282847328</v>
      </c>
      <c r="Q19" s="72">
        <f>IF(RES_hh_emi!Q19=0,0,1000000*RES_hh_emi!Q19/RES_hh_num!Q19)</f>
        <v>371.26916353492186</v>
      </c>
      <c r="R19" s="72">
        <f>IF(RES_hh_emi!R19=0,0,1000000*RES_hh_emi!R19/RES_hh_num!R19)</f>
        <v>375.03934973101195</v>
      </c>
      <c r="S19" s="72">
        <f>IF(RES_hh_emi!S19=0,0,1000000*RES_hh_emi!S19/RES_hh_num!S19)</f>
        <v>375.5381923935845</v>
      </c>
      <c r="T19" s="72">
        <f>IF(RES_hh_emi!T19=0,0,1000000*RES_hh_emi!T19/RES_hh_num!T19)</f>
        <v>381.57169696604524</v>
      </c>
      <c r="U19" s="72">
        <f>IF(RES_hh_emi!U19=0,0,1000000*RES_hh_emi!U19/RES_hh_num!U19)</f>
        <v>397.99153174498724</v>
      </c>
      <c r="V19" s="72">
        <f>IF(RES_hh_emi!V19=0,0,1000000*RES_hh_emi!V19/RES_hh_num!V19)</f>
        <v>395.28130053621499</v>
      </c>
      <c r="W19" s="72">
        <f>IF(RES_hh_emi!W19=0,0,1000000*RES_hh_emi!W19/RES_hh_num!W19)</f>
        <v>408.21320582237558</v>
      </c>
      <c r="X19" s="72">
        <f>IF(RES_hh_emi!X19=0,0,1000000*RES_hh_emi!X19/RES_hh_num!X19)</f>
        <v>393.36264250903679</v>
      </c>
      <c r="Y19" s="72">
        <f>IF(RES_hh_emi!Y19=0,0,1000000*RES_hh_emi!Y19/RES_hh_num!Y19)</f>
        <v>315.47372061032002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346.54579874758366</v>
      </c>
      <c r="C20" s="72">
        <f>IF(RES_hh_emi!C20=0,0,1000000*RES_hh_emi!C20/RES_hh_num!C20)</f>
        <v>390.54464125841974</v>
      </c>
      <c r="D20" s="72">
        <f>IF(RES_hh_emi!D20=0,0,1000000*RES_hh_emi!D20/RES_hh_num!D20)</f>
        <v>418.65811666167895</v>
      </c>
      <c r="E20" s="72">
        <f>IF(RES_hh_emi!E20=0,0,1000000*RES_hh_emi!E20/RES_hh_num!E20)</f>
        <v>479.86278895722319</v>
      </c>
      <c r="F20" s="72">
        <f>IF(RES_hh_emi!F20=0,0,1000000*RES_hh_emi!F20/RES_hh_num!F20)</f>
        <v>468.94254359354449</v>
      </c>
      <c r="G20" s="72">
        <f>IF(RES_hh_emi!G20=0,0,1000000*RES_hh_emi!G20/RES_hh_num!G20)</f>
        <v>434.420298220424</v>
      </c>
      <c r="H20" s="72">
        <f>IF(RES_hh_emi!H20=0,0,1000000*RES_hh_emi!H20/RES_hh_num!H20)</f>
        <v>478.31136853375551</v>
      </c>
      <c r="I20" s="72">
        <f>IF(RES_hh_emi!I20=0,0,1000000*RES_hh_emi!I20/RES_hh_num!I20)</f>
        <v>479.62234699216094</v>
      </c>
      <c r="J20" s="72">
        <f>IF(RES_hh_emi!J20=0,0,1000000*RES_hh_emi!J20/RES_hh_num!J20)</f>
        <v>469.72856914642449</v>
      </c>
      <c r="K20" s="72">
        <f>IF(RES_hh_emi!K20=0,0,1000000*RES_hh_emi!K20/RES_hh_num!K20)</f>
        <v>455.23185902075102</v>
      </c>
      <c r="L20" s="72">
        <f>IF(RES_hh_emi!L20=0,0,1000000*RES_hh_emi!L20/RES_hh_num!L20)</f>
        <v>343.88630547218082</v>
      </c>
      <c r="M20" s="72">
        <f>IF(RES_hh_emi!M20=0,0,1000000*RES_hh_emi!M20/RES_hh_num!M20)</f>
        <v>501.97890345368398</v>
      </c>
      <c r="N20" s="72">
        <f>IF(RES_hh_emi!N20=0,0,1000000*RES_hh_emi!N20/RES_hh_num!N20)</f>
        <v>461.72747088636095</v>
      </c>
      <c r="O20" s="72">
        <f>IF(RES_hh_emi!O20=0,0,1000000*RES_hh_emi!O20/RES_hh_num!O20)</f>
        <v>481.60757339072921</v>
      </c>
      <c r="P20" s="72">
        <f>IF(RES_hh_emi!P20=0,0,1000000*RES_hh_emi!P20/RES_hh_num!P20)</f>
        <v>482.30710348562741</v>
      </c>
      <c r="Q20" s="72">
        <f>IF(RES_hh_emi!Q20=0,0,1000000*RES_hh_emi!Q20/RES_hh_num!Q20)</f>
        <v>515.67168685482113</v>
      </c>
      <c r="R20" s="72">
        <f>IF(RES_hh_emi!R20=0,0,1000000*RES_hh_emi!R20/RES_hh_num!R20)</f>
        <v>474.17865544283973</v>
      </c>
      <c r="S20" s="72">
        <f>IF(RES_hh_emi!S20=0,0,1000000*RES_hh_emi!S20/RES_hh_num!S20)</f>
        <v>481.04379356089873</v>
      </c>
      <c r="T20" s="72">
        <f>IF(RES_hh_emi!T20=0,0,1000000*RES_hh_emi!T20/RES_hh_num!T20)</f>
        <v>533.17385336977418</v>
      </c>
      <c r="U20" s="72">
        <f>IF(RES_hh_emi!U20=0,0,1000000*RES_hh_emi!U20/RES_hh_num!U20)</f>
        <v>438.43633345494118</v>
      </c>
      <c r="V20" s="72">
        <f>IF(RES_hh_emi!V20=0,0,1000000*RES_hh_emi!V20/RES_hh_num!V20)</f>
        <v>444.10854508528945</v>
      </c>
      <c r="W20" s="72">
        <f>IF(RES_hh_emi!W20=0,0,1000000*RES_hh_emi!W20/RES_hh_num!W20)</f>
        <v>752.94731530249703</v>
      </c>
      <c r="X20" s="72">
        <f>IF(RES_hh_emi!X20=0,0,1000000*RES_hh_emi!X20/RES_hh_num!X20)</f>
        <v>411.67157242447644</v>
      </c>
      <c r="Y20" s="72">
        <f>IF(RES_hh_emi!Y20=0,0,1000000*RES_hh_emi!Y20/RES_hh_num!Y20)</f>
        <v>448.93820981048646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288.19277765120859</v>
      </c>
      <c r="C21" s="72">
        <f>IF(RES_hh_emi!C21=0,0,1000000*RES_hh_emi!C21/RES_hh_num!C21)</f>
        <v>282.23299137288154</v>
      </c>
      <c r="D21" s="72">
        <f>IF(RES_hh_emi!D21=0,0,1000000*RES_hh_emi!D21/RES_hh_num!D21)</f>
        <v>279.63026974991777</v>
      </c>
      <c r="E21" s="72">
        <f>IF(RES_hh_emi!E21=0,0,1000000*RES_hh_emi!E21/RES_hh_num!E21)</f>
        <v>319.67090195951477</v>
      </c>
      <c r="F21" s="72">
        <f>IF(RES_hh_emi!F21=0,0,1000000*RES_hh_emi!F21/RES_hh_num!F21)</f>
        <v>324.09005198623589</v>
      </c>
      <c r="G21" s="72">
        <f>IF(RES_hh_emi!G21=0,0,1000000*RES_hh_emi!G21/RES_hh_num!G21)</f>
        <v>321.53676865079399</v>
      </c>
      <c r="H21" s="72">
        <f>IF(RES_hh_emi!H21=0,0,1000000*RES_hh_emi!H21/RES_hh_num!H21)</f>
        <v>323.36923078837111</v>
      </c>
      <c r="I21" s="72">
        <f>IF(RES_hh_emi!I21=0,0,1000000*RES_hh_emi!I21/RES_hh_num!I21)</f>
        <v>324.06478963800737</v>
      </c>
      <c r="J21" s="72">
        <f>IF(RES_hh_emi!J21=0,0,1000000*RES_hh_emi!J21/RES_hh_num!J21)</f>
        <v>325.94143315132067</v>
      </c>
      <c r="K21" s="72">
        <f>IF(RES_hh_emi!K21=0,0,1000000*RES_hh_emi!K21/RES_hh_num!K21)</f>
        <v>336.3272556397074</v>
      </c>
      <c r="L21" s="72">
        <f>IF(RES_hh_emi!L21=0,0,1000000*RES_hh_emi!L21/RES_hh_num!L21)</f>
        <v>334.66451513676424</v>
      </c>
      <c r="M21" s="72">
        <f>IF(RES_hh_emi!M21=0,0,1000000*RES_hh_emi!M21/RES_hh_num!M21)</f>
        <v>335.88617163591255</v>
      </c>
      <c r="N21" s="72">
        <f>IF(RES_hh_emi!N21=0,0,1000000*RES_hh_emi!N21/RES_hh_num!N21)</f>
        <v>334.1167679316444</v>
      </c>
      <c r="O21" s="72">
        <f>IF(RES_hh_emi!O21=0,0,1000000*RES_hh_emi!O21/RES_hh_num!O21)</f>
        <v>341.33651590031889</v>
      </c>
      <c r="P21" s="72">
        <f>IF(RES_hh_emi!P21=0,0,1000000*RES_hh_emi!P21/RES_hh_num!P21)</f>
        <v>336.27213911071306</v>
      </c>
      <c r="Q21" s="72">
        <f>IF(RES_hh_emi!Q21=0,0,1000000*RES_hh_emi!Q21/RES_hh_num!Q21)</f>
        <v>331.85377420854041</v>
      </c>
      <c r="R21" s="72">
        <f>IF(RES_hh_emi!R21=0,0,1000000*RES_hh_emi!R21/RES_hh_num!R21)</f>
        <v>338.71113785020606</v>
      </c>
      <c r="S21" s="72">
        <f>IF(RES_hh_emi!S21=0,0,1000000*RES_hh_emi!S21/RES_hh_num!S21)</f>
        <v>347.95755402433537</v>
      </c>
      <c r="T21" s="72">
        <f>IF(RES_hh_emi!T21=0,0,1000000*RES_hh_emi!T21/RES_hh_num!T21)</f>
        <v>324.12367353057681</v>
      </c>
      <c r="U21" s="72">
        <f>IF(RES_hh_emi!U21=0,0,1000000*RES_hh_emi!U21/RES_hh_num!U21)</f>
        <v>327.41332064065239</v>
      </c>
      <c r="V21" s="72">
        <f>IF(RES_hh_emi!V21=0,0,1000000*RES_hh_emi!V21/RES_hh_num!V21)</f>
        <v>323.31647264176001</v>
      </c>
      <c r="W21" s="72">
        <f>IF(RES_hh_emi!W21=0,0,1000000*RES_hh_emi!W21/RES_hh_num!W21)</f>
        <v>357.66189602749694</v>
      </c>
      <c r="X21" s="72">
        <f>IF(RES_hh_emi!X21=0,0,1000000*RES_hh_emi!X21/RES_hh_num!X21)</f>
        <v>300.96647807987921</v>
      </c>
      <c r="Y21" s="72">
        <f>IF(RES_hh_emi!Y21=0,0,1000000*RES_hh_emi!Y21/RES_hh_num!Y21)</f>
        <v>236.67939472837452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118.66378788830276</v>
      </c>
      <c r="C27" s="69">
        <f>IF(RES_hh_emi!C27=0,0,1000000*RES_hh_emi!C27/RES_hh_num!C27)</f>
        <v>118.20893829617621</v>
      </c>
      <c r="D27" s="69">
        <f>IF(RES_hh_emi!D27=0,0,1000000*RES_hh_emi!D27/RES_hh_num!D27)</f>
        <v>124.66326040618674</v>
      </c>
      <c r="E27" s="69">
        <f>IF(RES_hh_emi!E27=0,0,1000000*RES_hh_emi!E27/RES_hh_num!E27)</f>
        <v>157.78538535461945</v>
      </c>
      <c r="F27" s="69">
        <f>IF(RES_hh_emi!F27=0,0,1000000*RES_hh_emi!F27/RES_hh_num!F27)</f>
        <v>151.51746987863658</v>
      </c>
      <c r="G27" s="69">
        <f>IF(RES_hh_emi!G27=0,0,1000000*RES_hh_emi!G27/RES_hh_num!G27)</f>
        <v>146.39821455015658</v>
      </c>
      <c r="H27" s="69">
        <f>IF(RES_hh_emi!H27=0,0,1000000*RES_hh_emi!H27/RES_hh_num!H27)</f>
        <v>149.62596240145297</v>
      </c>
      <c r="I27" s="69">
        <f>IF(RES_hh_emi!I27=0,0,1000000*RES_hh_emi!I27/RES_hh_num!I27)</f>
        <v>153.74864790471662</v>
      </c>
      <c r="J27" s="69">
        <f>IF(RES_hh_emi!J27=0,0,1000000*RES_hh_emi!J27/RES_hh_num!J27)</f>
        <v>158.05123052935812</v>
      </c>
      <c r="K27" s="69">
        <f>IF(RES_hh_emi!K27=0,0,1000000*RES_hh_emi!K27/RES_hh_num!K27)</f>
        <v>161.03860301760295</v>
      </c>
      <c r="L27" s="69">
        <f>IF(RES_hh_emi!L27=0,0,1000000*RES_hh_emi!L27/RES_hh_num!L27)</f>
        <v>160.41215953158422</v>
      </c>
      <c r="M27" s="69">
        <f>IF(RES_hh_emi!M27=0,0,1000000*RES_hh_emi!M27/RES_hh_num!M27)</f>
        <v>150.86104069177034</v>
      </c>
      <c r="N27" s="69">
        <f>IF(RES_hh_emi!N27=0,0,1000000*RES_hh_emi!N27/RES_hh_num!N27)</f>
        <v>150.38673179233464</v>
      </c>
      <c r="O27" s="69">
        <f>IF(RES_hh_emi!O27=0,0,1000000*RES_hh_emi!O27/RES_hh_num!O27)</f>
        <v>145.29272203598305</v>
      </c>
      <c r="P27" s="69">
        <f>IF(RES_hh_emi!P27=0,0,1000000*RES_hh_emi!P27/RES_hh_num!P27)</f>
        <v>143.98007513234293</v>
      </c>
      <c r="Q27" s="69">
        <f>IF(RES_hh_emi!Q27=0,0,1000000*RES_hh_emi!Q27/RES_hh_num!Q27)</f>
        <v>143.85520921100522</v>
      </c>
      <c r="R27" s="69">
        <f>IF(RES_hh_emi!R27=0,0,1000000*RES_hh_emi!R27/RES_hh_num!R27)</f>
        <v>147.51738478943281</v>
      </c>
      <c r="S27" s="69">
        <f>IF(RES_hh_emi!S27=0,0,1000000*RES_hh_emi!S27/RES_hh_num!S27)</f>
        <v>150.90060435826175</v>
      </c>
      <c r="T27" s="69">
        <f>IF(RES_hh_emi!T27=0,0,1000000*RES_hh_emi!T27/RES_hh_num!T27)</f>
        <v>149.4054228592513</v>
      </c>
      <c r="U27" s="69">
        <f>IF(RES_hh_emi!U27=0,0,1000000*RES_hh_emi!U27/RES_hh_num!U27)</f>
        <v>155.03563726618427</v>
      </c>
      <c r="V27" s="69">
        <f>IF(RES_hh_emi!V27=0,0,1000000*RES_hh_emi!V27/RES_hh_num!V27)</f>
        <v>150.74859499629827</v>
      </c>
      <c r="W27" s="69">
        <f>IF(RES_hh_emi!W27=0,0,1000000*RES_hh_emi!W27/RES_hh_num!W27)</f>
        <v>154.05871465189657</v>
      </c>
      <c r="X27" s="69">
        <f>IF(RES_hh_emi!X27=0,0,1000000*RES_hh_emi!X27/RES_hh_num!X27)</f>
        <v>135.01761635759243</v>
      </c>
      <c r="Y27" s="69">
        <f>IF(RES_hh_emi!Y27=0,0,1000000*RES_hh_emi!Y27/RES_hh_num!Y27)</f>
        <v>119.4138888011578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211.96997961059091</v>
      </c>
      <c r="C28" s="72">
        <f>IF(RES_hh_emi!C28=0,0,1000000*RES_hh_emi!C28/RES_hh_num!C28)</f>
        <v>200.77032370961621</v>
      </c>
      <c r="D28" s="72">
        <f>IF(RES_hh_emi!D28=0,0,1000000*RES_hh_emi!D28/RES_hh_num!D28)</f>
        <v>239.06025104006869</v>
      </c>
      <c r="E28" s="72">
        <f>IF(RES_hh_emi!E28=0,0,1000000*RES_hh_emi!E28/RES_hh_num!E28)</f>
        <v>307.77950210178977</v>
      </c>
      <c r="F28" s="72">
        <f>IF(RES_hh_emi!F28=0,0,1000000*RES_hh_emi!F28/RES_hh_num!F28)</f>
        <v>310.38723822164764</v>
      </c>
      <c r="G28" s="72">
        <f>IF(RES_hh_emi!G28=0,0,1000000*RES_hh_emi!G28/RES_hh_num!G28)</f>
        <v>309.06536388625113</v>
      </c>
      <c r="H28" s="72">
        <f>IF(RES_hh_emi!H28=0,0,1000000*RES_hh_emi!H28/RES_hh_num!H28)</f>
        <v>325.14833467577341</v>
      </c>
      <c r="I28" s="72">
        <f>IF(RES_hh_emi!I28=0,0,1000000*RES_hh_emi!I28/RES_hh_num!I28)</f>
        <v>306.85686803807653</v>
      </c>
      <c r="J28" s="72">
        <f>IF(RES_hh_emi!J28=0,0,1000000*RES_hh_emi!J28/RES_hh_num!J28)</f>
        <v>328.3801474629401</v>
      </c>
      <c r="K28" s="72">
        <f>IF(RES_hh_emi!K28=0,0,1000000*RES_hh_emi!K28/RES_hh_num!K28)</f>
        <v>337.52951248894402</v>
      </c>
      <c r="L28" s="72">
        <f>IF(RES_hh_emi!L28=0,0,1000000*RES_hh_emi!L28/RES_hh_num!L28)</f>
        <v>345.25304781076937</v>
      </c>
      <c r="M28" s="72">
        <f>IF(RES_hh_emi!M28=0,0,1000000*RES_hh_emi!M28/RES_hh_num!M28)</f>
        <v>328.95887092714798</v>
      </c>
      <c r="N28" s="72">
        <f>IF(RES_hh_emi!N28=0,0,1000000*RES_hh_emi!N28/RES_hh_num!N28)</f>
        <v>329.94896215484414</v>
      </c>
      <c r="O28" s="72">
        <f>IF(RES_hh_emi!O28=0,0,1000000*RES_hh_emi!O28/RES_hh_num!O28)</f>
        <v>320.3486933225044</v>
      </c>
      <c r="P28" s="72">
        <f>IF(RES_hh_emi!P28=0,0,1000000*RES_hh_emi!P28/RES_hh_num!P28)</f>
        <v>319.33666565999761</v>
      </c>
      <c r="Q28" s="72">
        <f>IF(RES_hh_emi!Q28=0,0,1000000*RES_hh_emi!Q28/RES_hh_num!Q28)</f>
        <v>315.55048635359429</v>
      </c>
      <c r="R28" s="72">
        <f>IF(RES_hh_emi!R28=0,0,1000000*RES_hh_emi!R28/RES_hh_num!R28)</f>
        <v>321.91575514804845</v>
      </c>
      <c r="S28" s="72">
        <f>IF(RES_hh_emi!S28=0,0,1000000*RES_hh_emi!S28/RES_hh_num!S28)</f>
        <v>335.97768903691582</v>
      </c>
      <c r="T28" s="72">
        <f>IF(RES_hh_emi!T28=0,0,1000000*RES_hh_emi!T28/RES_hh_num!T28)</f>
        <v>339.15235255358283</v>
      </c>
      <c r="U28" s="72">
        <f>IF(RES_hh_emi!U28=0,0,1000000*RES_hh_emi!U28/RES_hh_num!U28)</f>
        <v>309.51972756013424</v>
      </c>
      <c r="V28" s="72">
        <f>IF(RES_hh_emi!V28=0,0,1000000*RES_hh_emi!V28/RES_hh_num!V28)</f>
        <v>344.84065856863606</v>
      </c>
      <c r="W28" s="72">
        <f>IF(RES_hh_emi!W28=0,0,1000000*RES_hh_emi!W28/RES_hh_num!W28)</f>
        <v>337.8777653385186</v>
      </c>
      <c r="X28" s="72">
        <f>IF(RES_hh_emi!X28=0,0,1000000*RES_hh_emi!X28/RES_hh_num!X28)</f>
        <v>243.02839156931688</v>
      </c>
      <c r="Y28" s="72">
        <f>IF(RES_hh_emi!Y28=0,0,1000000*RES_hh_emi!Y28/RES_hh_num!Y28)</f>
        <v>231.77165713515049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140.47609503141797</v>
      </c>
      <c r="C29" s="72">
        <f>IF(RES_hh_emi!C29=0,0,1000000*RES_hh_emi!C29/RES_hh_num!C29)</f>
        <v>143.67854326520882</v>
      </c>
      <c r="D29" s="72">
        <f>IF(RES_hh_emi!D29=0,0,1000000*RES_hh_emi!D29/RES_hh_num!D29)</f>
        <v>155.69998852712214</v>
      </c>
      <c r="E29" s="72">
        <f>IF(RES_hh_emi!E29=0,0,1000000*RES_hh_emi!E29/RES_hh_num!E29)</f>
        <v>206.74641269577725</v>
      </c>
      <c r="F29" s="72">
        <f>IF(RES_hh_emi!F29=0,0,1000000*RES_hh_emi!F29/RES_hh_num!F29)</f>
        <v>207.09125822162991</v>
      </c>
      <c r="G29" s="72">
        <f>IF(RES_hh_emi!G29=0,0,1000000*RES_hh_emi!G29/RES_hh_num!G29)</f>
        <v>201.83775605361413</v>
      </c>
      <c r="H29" s="72">
        <f>IF(RES_hh_emi!H29=0,0,1000000*RES_hh_emi!H29/RES_hh_num!H29)</f>
        <v>204.48616734520127</v>
      </c>
      <c r="I29" s="72">
        <f>IF(RES_hh_emi!I29=0,0,1000000*RES_hh_emi!I29/RES_hh_num!I29)</f>
        <v>212.92644990124001</v>
      </c>
      <c r="J29" s="72">
        <f>IF(RES_hh_emi!J29=0,0,1000000*RES_hh_emi!J29/RES_hh_num!J29)</f>
        <v>219.47035067681244</v>
      </c>
      <c r="K29" s="72">
        <f>IF(RES_hh_emi!K29=0,0,1000000*RES_hh_emi!K29/RES_hh_num!K29)</f>
        <v>226.34414173295545</v>
      </c>
      <c r="L29" s="72">
        <f>IF(RES_hh_emi!L29=0,0,1000000*RES_hh_emi!L29/RES_hh_num!L29)</f>
        <v>229.24402960610797</v>
      </c>
      <c r="M29" s="72">
        <f>IF(RES_hh_emi!M29=0,0,1000000*RES_hh_emi!M29/RES_hh_num!M29)</f>
        <v>219.36869411064262</v>
      </c>
      <c r="N29" s="72">
        <f>IF(RES_hh_emi!N29=0,0,1000000*RES_hh_emi!N29/RES_hh_num!N29)</f>
        <v>219.90701090274172</v>
      </c>
      <c r="O29" s="72">
        <f>IF(RES_hh_emi!O29=0,0,1000000*RES_hh_emi!O29/RES_hh_num!O29)</f>
        <v>211.00334975682699</v>
      </c>
      <c r="P29" s="72">
        <f>IF(RES_hh_emi!P29=0,0,1000000*RES_hh_emi!P29/RES_hh_num!P29)</f>
        <v>209.00811181802649</v>
      </c>
      <c r="Q29" s="72">
        <f>IF(RES_hh_emi!Q29=0,0,1000000*RES_hh_emi!Q29/RES_hh_num!Q29)</f>
        <v>207.97251725805916</v>
      </c>
      <c r="R29" s="72">
        <f>IF(RES_hh_emi!R29=0,0,1000000*RES_hh_emi!R29/RES_hh_num!R29)</f>
        <v>211.03693269651089</v>
      </c>
      <c r="S29" s="72">
        <f>IF(RES_hh_emi!S29=0,0,1000000*RES_hh_emi!S29/RES_hh_num!S29)</f>
        <v>213.29565509106345</v>
      </c>
      <c r="T29" s="72">
        <f>IF(RES_hh_emi!T29=0,0,1000000*RES_hh_emi!T29/RES_hh_num!T29)</f>
        <v>219.9970447340522</v>
      </c>
      <c r="U29" s="72">
        <f>IF(RES_hh_emi!U29=0,0,1000000*RES_hh_emi!U29/RES_hh_num!U29)</f>
        <v>229.90439595327683</v>
      </c>
      <c r="V29" s="72">
        <f>IF(RES_hh_emi!V29=0,0,1000000*RES_hh_emi!V29/RES_hh_num!V29)</f>
        <v>213.96666603620619</v>
      </c>
      <c r="W29" s="72">
        <f>IF(RES_hh_emi!W29=0,0,1000000*RES_hh_emi!W29/RES_hh_num!W29)</f>
        <v>202.40343234548433</v>
      </c>
      <c r="X29" s="72">
        <f>IF(RES_hh_emi!X29=0,0,1000000*RES_hh_emi!X29/RES_hh_num!X29)</f>
        <v>174.29777222682785</v>
      </c>
      <c r="Y29" s="72">
        <f>IF(RES_hh_emi!Y29=0,0,1000000*RES_hh_emi!Y29/RES_hh_num!Y29)</f>
        <v>141.74244370644442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127.72900469405572</v>
      </c>
      <c r="C30" s="72">
        <f>IF(RES_hh_emi!C30=0,0,1000000*RES_hh_emi!C30/RES_hh_num!C30)</f>
        <v>123.43910919899815</v>
      </c>
      <c r="D30" s="72">
        <f>IF(RES_hh_emi!D30=0,0,1000000*RES_hh_emi!D30/RES_hh_num!D30)</f>
        <v>127.05653790938499</v>
      </c>
      <c r="E30" s="72">
        <f>IF(RES_hh_emi!E30=0,0,1000000*RES_hh_emi!E30/RES_hh_num!E30)</f>
        <v>196.59491740446634</v>
      </c>
      <c r="F30" s="72">
        <f>IF(RES_hh_emi!F30=0,0,1000000*RES_hh_emi!F30/RES_hh_num!F30)</f>
        <v>190.8532837747382</v>
      </c>
      <c r="G30" s="72">
        <f>IF(RES_hh_emi!G30=0,0,1000000*RES_hh_emi!G30/RES_hh_num!G30)</f>
        <v>179.33755297584193</v>
      </c>
      <c r="H30" s="72">
        <f>IF(RES_hh_emi!H30=0,0,1000000*RES_hh_emi!H30/RES_hh_num!H30)</f>
        <v>186.24123763882864</v>
      </c>
      <c r="I30" s="72">
        <f>IF(RES_hh_emi!I30=0,0,1000000*RES_hh_emi!I30/RES_hh_num!I30)</f>
        <v>187.65829907861897</v>
      </c>
      <c r="J30" s="72">
        <f>IF(RES_hh_emi!J30=0,0,1000000*RES_hh_emi!J30/RES_hh_num!J30)</f>
        <v>192.06357162621231</v>
      </c>
      <c r="K30" s="72">
        <f>IF(RES_hh_emi!K30=0,0,1000000*RES_hh_emi!K30/RES_hh_num!K30)</f>
        <v>198.12334347329758</v>
      </c>
      <c r="L30" s="72">
        <f>IF(RES_hh_emi!L30=0,0,1000000*RES_hh_emi!L30/RES_hh_num!L30)</f>
        <v>204.90336193751097</v>
      </c>
      <c r="M30" s="72">
        <f>IF(RES_hh_emi!M30=0,0,1000000*RES_hh_emi!M30/RES_hh_num!M30)</f>
        <v>194.226814248214</v>
      </c>
      <c r="N30" s="72">
        <f>IF(RES_hh_emi!N30=0,0,1000000*RES_hh_emi!N30/RES_hh_num!N30)</f>
        <v>193.1146801557594</v>
      </c>
      <c r="O30" s="72">
        <f>IF(RES_hh_emi!O30=0,0,1000000*RES_hh_emi!O30/RES_hh_num!O30)</f>
        <v>193.75959593488136</v>
      </c>
      <c r="P30" s="72">
        <f>IF(RES_hh_emi!P30=0,0,1000000*RES_hh_emi!P30/RES_hh_num!P30)</f>
        <v>184.01664283226543</v>
      </c>
      <c r="Q30" s="72">
        <f>IF(RES_hh_emi!Q30=0,0,1000000*RES_hh_emi!Q30/RES_hh_num!Q30)</f>
        <v>181.03024014861293</v>
      </c>
      <c r="R30" s="72">
        <f>IF(RES_hh_emi!R30=0,0,1000000*RES_hh_emi!R30/RES_hh_num!R30)</f>
        <v>190.16083994627849</v>
      </c>
      <c r="S30" s="72">
        <f>IF(RES_hh_emi!S30=0,0,1000000*RES_hh_emi!S30/RES_hh_num!S30)</f>
        <v>198.30644508019296</v>
      </c>
      <c r="T30" s="72">
        <f>IF(RES_hh_emi!T30=0,0,1000000*RES_hh_emi!T30/RES_hh_num!T30)</f>
        <v>176.37777770126235</v>
      </c>
      <c r="U30" s="72">
        <f>IF(RES_hh_emi!U30=0,0,1000000*RES_hh_emi!U30/RES_hh_num!U30)</f>
        <v>195.8034522357666</v>
      </c>
      <c r="V30" s="72">
        <f>IF(RES_hh_emi!V30=0,0,1000000*RES_hh_emi!V30/RES_hh_num!V30)</f>
        <v>190.39461502017662</v>
      </c>
      <c r="W30" s="72">
        <f>IF(RES_hh_emi!W30=0,0,1000000*RES_hh_emi!W30/RES_hh_num!W30)</f>
        <v>203.97695347363279</v>
      </c>
      <c r="X30" s="72">
        <f>IF(RES_hh_emi!X30=0,0,1000000*RES_hh_emi!X30/RES_hh_num!X30)</f>
        <v>156.03365014585208</v>
      </c>
      <c r="Y30" s="72">
        <f>IF(RES_hh_emi!Y30=0,0,1000000*RES_hh_emi!Y30/RES_hh_num!Y30)</f>
        <v>130.79283877130587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183.83734891125437</v>
      </c>
      <c r="C3" s="65">
        <f>IF(RES_hh_fech!C3=0,0,RES_hh_fech!C3/RES_summary!C$19)</f>
        <v>201.06898683285488</v>
      </c>
      <c r="D3" s="65">
        <f>IF(RES_hh_fech!D3=0,0,RES_hh_fech!D3/RES_summary!D$19)</f>
        <v>197.9597906550305</v>
      </c>
      <c r="E3" s="65">
        <f>IF(RES_hh_fech!E3=0,0,RES_hh_fech!E3/RES_summary!E$19)</f>
        <v>197.49103400231542</v>
      </c>
      <c r="F3" s="65">
        <f>IF(RES_hh_fech!F3=0,0,RES_hh_fech!F3/RES_summary!F$19)</f>
        <v>196.19101374426475</v>
      </c>
      <c r="G3" s="65">
        <f>IF(RES_hh_fech!G3=0,0,RES_hh_fech!G3/RES_summary!G$19)</f>
        <v>201.58741812950709</v>
      </c>
      <c r="H3" s="65">
        <f>IF(RES_hh_fech!H3=0,0,RES_hh_fech!H3/RES_summary!H$19)</f>
        <v>212.60524960028502</v>
      </c>
      <c r="I3" s="65">
        <f>IF(RES_hh_fech!I3=0,0,RES_hh_fech!I3/RES_summary!I$19)</f>
        <v>200.07509353777823</v>
      </c>
      <c r="J3" s="65">
        <f>IF(RES_hh_fech!J3=0,0,RES_hh_fech!J3/RES_summary!J$19)</f>
        <v>202.9622959536118</v>
      </c>
      <c r="K3" s="65">
        <f>IF(RES_hh_fech!K3=0,0,RES_hh_fech!K3/RES_summary!K$19)</f>
        <v>206.59043892881252</v>
      </c>
      <c r="L3" s="65">
        <f>IF(RES_hh_fech!L3=0,0,RES_hh_fech!L3/RES_summary!L$19)</f>
        <v>229.10063394311251</v>
      </c>
      <c r="M3" s="65">
        <f>IF(RES_hh_fech!M3=0,0,RES_hh_fech!M3/RES_summary!M$19)</f>
        <v>207.41902678497269</v>
      </c>
      <c r="N3" s="65">
        <f>IF(RES_hh_fech!N3=0,0,RES_hh_fech!N3/RES_summary!N$19)</f>
        <v>213.19358917136273</v>
      </c>
      <c r="O3" s="65">
        <f>IF(RES_hh_fech!O3=0,0,RES_hh_fech!O3/RES_summary!O$19)</f>
        <v>209.42376494288044</v>
      </c>
      <c r="P3" s="65">
        <f>IF(RES_hh_fech!P3=0,0,RES_hh_fech!P3/RES_summary!P$19)</f>
        <v>192.1328945021298</v>
      </c>
      <c r="Q3" s="65">
        <f>IF(RES_hh_fech!Q3=0,0,RES_hh_fech!Q3/RES_summary!Q$19)</f>
        <v>191.13115466848475</v>
      </c>
      <c r="R3" s="65">
        <f>IF(RES_hh_fech!R3=0,0,RES_hh_fech!R3/RES_summary!R$19)</f>
        <v>200.71644534001632</v>
      </c>
      <c r="S3" s="65">
        <f>IF(RES_hh_fech!S3=0,0,RES_hh_fech!S3/RES_summary!S$19)</f>
        <v>201.60815337362857</v>
      </c>
      <c r="T3" s="65">
        <f>IF(RES_hh_fech!T3=0,0,RES_hh_fech!T3/RES_summary!T$19)</f>
        <v>228.19411217356972</v>
      </c>
      <c r="U3" s="65">
        <f>IF(RES_hh_fech!U3=0,0,RES_hh_fech!U3/RES_summary!U$19)</f>
        <v>208.97646970248726</v>
      </c>
      <c r="V3" s="65">
        <f>IF(RES_hh_fech!V3=0,0,RES_hh_fech!V3/RES_summary!V$19)</f>
        <v>208.00306677299935</v>
      </c>
      <c r="W3" s="65">
        <f>IF(RES_hh_fech!W3=0,0,RES_hh_fech!W3/RES_summary!W$19)</f>
        <v>224.79306542359762</v>
      </c>
      <c r="X3" s="65">
        <f>IF(RES_hh_fech!X3=0,0,RES_hh_fech!X3/RES_summary!X$19)</f>
        <v>201.16387332049572</v>
      </c>
      <c r="Y3" s="65">
        <f>IF(RES_hh_fech!Y3=0,0,RES_hh_fech!Y3/RES_summary!Y$19)</f>
        <v>184.96667297360537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159.95598504589617</v>
      </c>
      <c r="C4" s="69">
        <f>IF(RES_hh_fech!C4=0,0,RES_hh_fech!C4/RES_summary!C$19)</f>
        <v>177.3489318510311</v>
      </c>
      <c r="D4" s="69">
        <f>IF(RES_hh_fech!D4=0,0,RES_hh_fech!D4/RES_summary!D$19)</f>
        <v>173.72454930602524</v>
      </c>
      <c r="E4" s="69">
        <f>IF(RES_hh_fech!E4=0,0,RES_hh_fech!E4/RES_summary!E$19)</f>
        <v>167.27025438607865</v>
      </c>
      <c r="F4" s="69">
        <f>IF(RES_hh_fech!F4=0,0,RES_hh_fech!F4/RES_summary!F$19)</f>
        <v>165.84318930177361</v>
      </c>
      <c r="G4" s="69">
        <f>IF(RES_hh_fech!G4=0,0,RES_hh_fech!G4/RES_summary!G$19)</f>
        <v>172.70119221833519</v>
      </c>
      <c r="H4" s="69">
        <f>IF(RES_hh_fech!H4=0,0,RES_hh_fech!H4/RES_summary!H$19)</f>
        <v>182.47279945001736</v>
      </c>
      <c r="I4" s="69">
        <f>IF(RES_hh_fech!I4=0,0,RES_hh_fech!I4/RES_summary!I$19)</f>
        <v>170.13901692033204</v>
      </c>
      <c r="J4" s="69">
        <f>IF(RES_hh_fech!J4=0,0,RES_hh_fech!J4/RES_summary!J$19)</f>
        <v>172.13441868279838</v>
      </c>
      <c r="K4" s="69">
        <f>IF(RES_hh_fech!K4=0,0,RES_hh_fech!K4/RES_summary!K$19)</f>
        <v>175.01157007332233</v>
      </c>
      <c r="L4" s="69">
        <f>IF(RES_hh_fech!L4=0,0,RES_hh_fech!L4/RES_summary!L$19)</f>
        <v>196.94177415847179</v>
      </c>
      <c r="M4" s="69">
        <f>IF(RES_hh_fech!M4=0,0,RES_hh_fech!M4/RES_summary!M$19)</f>
        <v>175.70830771333223</v>
      </c>
      <c r="N4" s="69">
        <f>IF(RES_hh_fech!N4=0,0,RES_hh_fech!N4/RES_summary!N$19)</f>
        <v>181.54656878965139</v>
      </c>
      <c r="O4" s="69">
        <f>IF(RES_hh_fech!O4=0,0,RES_hh_fech!O4/RES_summary!O$19)</f>
        <v>177.65734515851312</v>
      </c>
      <c r="P4" s="69">
        <f>IF(RES_hh_fech!P4=0,0,RES_hh_fech!P4/RES_summary!P$19)</f>
        <v>160.64558746639179</v>
      </c>
      <c r="Q4" s="69">
        <f>IF(RES_hh_fech!Q4=0,0,RES_hh_fech!Q4/RES_summary!Q$19)</f>
        <v>159.60451779597105</v>
      </c>
      <c r="R4" s="69">
        <f>IF(RES_hh_fech!R4=0,0,RES_hh_fech!R4/RES_summary!R$19)</f>
        <v>169.06231251667469</v>
      </c>
      <c r="S4" s="69">
        <f>IF(RES_hh_fech!S4=0,0,RES_hh_fech!S4/RES_summary!S$19)</f>
        <v>169.7580028013102</v>
      </c>
      <c r="T4" s="69">
        <f>IF(RES_hh_fech!T4=0,0,RES_hh_fech!T4/RES_summary!T$19)</f>
        <v>194.17104768096218</v>
      </c>
      <c r="U4" s="69">
        <f>IF(RES_hh_fech!U4=0,0,RES_hh_fech!U4/RES_summary!U$19)</f>
        <v>176.16093845242241</v>
      </c>
      <c r="V4" s="69">
        <f>IF(RES_hh_fech!V4=0,0,RES_hh_fech!V4/RES_summary!V$19)</f>
        <v>175.69046223638009</v>
      </c>
      <c r="W4" s="69">
        <f>IF(RES_hh_fech!W4=0,0,RES_hh_fech!W4/RES_summary!W$19)</f>
        <v>190.73446485285362</v>
      </c>
      <c r="X4" s="69">
        <f>IF(RES_hh_fech!X4=0,0,RES_hh_fech!X4/RES_summary!X$19)</f>
        <v>172.67850736274531</v>
      </c>
      <c r="Y4" s="69">
        <f>IF(RES_hh_fech!Y4=0,0,RES_hh_fech!Y4/RES_summary!Y$19)</f>
        <v>162.10956516092975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159.77034324415942</v>
      </c>
      <c r="C5" s="72">
        <f>IF(RES_hh_fech!C5=0,0,RES_hh_fech!C5/RES_summary!C$19)</f>
        <v>171.27024498738956</v>
      </c>
      <c r="D5" s="72">
        <f>IF(RES_hh_fech!D5=0,0,RES_hh_fech!D5/RES_summary!D$19)</f>
        <v>175.6983049655669</v>
      </c>
      <c r="E5" s="72">
        <f>IF(RES_hh_fech!E5=0,0,RES_hh_fech!E5/RES_summary!E$19)</f>
        <v>163.61050206295505</v>
      </c>
      <c r="F5" s="72">
        <f>IF(RES_hh_fech!F5=0,0,RES_hh_fech!F5/RES_summary!F$19)</f>
        <v>161.40632854117834</v>
      </c>
      <c r="G5" s="72">
        <f>IF(RES_hh_fech!G5=0,0,RES_hh_fech!G5/RES_summary!G$19)</f>
        <v>169.92672056294484</v>
      </c>
      <c r="H5" s="72">
        <f>IF(RES_hh_fech!H5=0,0,RES_hh_fech!H5/RES_summary!H$19)</f>
        <v>185.96493354624681</v>
      </c>
      <c r="I5" s="72">
        <f>IF(RES_hh_fech!I5=0,0,RES_hh_fech!I5/RES_summary!I$19)</f>
        <v>164.5268519799223</v>
      </c>
      <c r="J5" s="72">
        <f>IF(RES_hh_fech!J5=0,0,RES_hh_fech!J5/RES_summary!J$19)</f>
        <v>171.57153904011051</v>
      </c>
      <c r="K5" s="72">
        <f>IF(RES_hh_fech!K5=0,0,RES_hh_fech!K5/RES_summary!K$19)</f>
        <v>175.713408730666</v>
      </c>
      <c r="L5" s="72">
        <f>IF(RES_hh_fech!L5=0,0,RES_hh_fech!L5/RES_summary!L$19)</f>
        <v>202.45262691006434</v>
      </c>
      <c r="M5" s="72">
        <f>IF(RES_hh_fech!M5=0,0,RES_hh_fech!M5/RES_summary!M$19)</f>
        <v>175.29978716607678</v>
      </c>
      <c r="N5" s="72">
        <f>IF(RES_hh_fech!N5=0,0,RES_hh_fech!N5/RES_summary!N$19)</f>
        <v>184.61389546056341</v>
      </c>
      <c r="O5" s="72">
        <f>IF(RES_hh_fech!O5=0,0,RES_hh_fech!O5/RES_summary!O$19)</f>
        <v>181.05103339201168</v>
      </c>
      <c r="P5" s="72">
        <f>IF(RES_hh_fech!P5=0,0,RES_hh_fech!P5/RES_summary!P$19)</f>
        <v>164.94481567046503</v>
      </c>
      <c r="Q5" s="72">
        <f>IF(RES_hh_fech!Q5=0,0,RES_hh_fech!Q5/RES_summary!Q$19)</f>
        <v>162.55073976698262</v>
      </c>
      <c r="R5" s="72">
        <f>IF(RES_hh_fech!R5=0,0,RES_hh_fech!R5/RES_summary!R$19)</f>
        <v>179.57861525438886</v>
      </c>
      <c r="S5" s="72">
        <f>IF(RES_hh_fech!S5=0,0,RES_hh_fech!S5/RES_summary!S$19)</f>
        <v>188.26113843906549</v>
      </c>
      <c r="T5" s="72">
        <f>IF(RES_hh_fech!T5=0,0,RES_hh_fech!T5/RES_summary!T$19)</f>
        <v>197.58374288467959</v>
      </c>
      <c r="U5" s="72">
        <f>IF(RES_hh_fech!U5=0,0,RES_hh_fech!U5/RES_summary!U$19)</f>
        <v>167.85351279547882</v>
      </c>
      <c r="V5" s="72">
        <f>IF(RES_hh_fech!V5=0,0,RES_hh_fech!V5/RES_summary!V$19)</f>
        <v>183.44032210021592</v>
      </c>
      <c r="W5" s="72">
        <f>IF(RES_hh_fech!W5=0,0,RES_hh_fech!W5/RES_summary!W$19)</f>
        <v>205.74137819392388</v>
      </c>
      <c r="X5" s="72">
        <f>IF(RES_hh_fech!X5=0,0,RES_hh_fech!X5/RES_summary!X$19)</f>
        <v>189.64958576600745</v>
      </c>
      <c r="Y5" s="72">
        <f>IF(RES_hh_fech!Y5=0,0,RES_hh_fech!Y5/RES_summary!Y$19)</f>
        <v>180.35057625501295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190.84636000525646</v>
      </c>
      <c r="C6" s="72">
        <f>IF(RES_hh_fech!C6=0,0,RES_hh_fech!C6/RES_summary!C$19)</f>
        <v>216.96584305183077</v>
      </c>
      <c r="D6" s="72">
        <f>IF(RES_hh_fech!D6=0,0,RES_hh_fech!D6/RES_summary!D$19)</f>
        <v>208.91133280881121</v>
      </c>
      <c r="E6" s="72">
        <f>IF(RES_hh_fech!E6=0,0,RES_hh_fech!E6/RES_summary!E$19)</f>
        <v>200.80116048628892</v>
      </c>
      <c r="F6" s="72">
        <f>IF(RES_hh_fech!F6=0,0,RES_hh_fech!F6/RES_summary!F$19)</f>
        <v>195.86843707708886</v>
      </c>
      <c r="G6" s="72">
        <f>IF(RES_hh_fech!G6=0,0,RES_hh_fech!G6/RES_summary!G$19)</f>
        <v>203.04771109685507</v>
      </c>
      <c r="H6" s="72">
        <f>IF(RES_hh_fech!H6=0,0,RES_hh_fech!H6/RES_summary!H$19)</f>
        <v>211.83223941750927</v>
      </c>
      <c r="I6" s="72">
        <f>IF(RES_hh_fech!I6=0,0,RES_hh_fech!I6/RES_summary!I$19)</f>
        <v>203.63423300769551</v>
      </c>
      <c r="J6" s="72">
        <f>IF(RES_hh_fech!J6=0,0,RES_hh_fech!J6/RES_summary!J$19)</f>
        <v>204.26184389768915</v>
      </c>
      <c r="K6" s="72">
        <f>IF(RES_hh_fech!K6=0,0,RES_hh_fech!K6/RES_summary!K$19)</f>
        <v>206.77002349156356</v>
      </c>
      <c r="L6" s="72">
        <f>IF(RES_hh_fech!L6=0,0,RES_hh_fech!L6/RES_summary!L$19)</f>
        <v>233.12671011110876</v>
      </c>
      <c r="M6" s="72">
        <f>IF(RES_hh_fech!M6=0,0,RES_hh_fech!M6/RES_summary!M$19)</f>
        <v>199.50810341165501</v>
      </c>
      <c r="N6" s="72">
        <f>IF(RES_hh_fech!N6=0,0,RES_hh_fech!N6/RES_summary!N$19)</f>
        <v>211.38793098591145</v>
      </c>
      <c r="O6" s="72">
        <f>IF(RES_hh_fech!O6=0,0,RES_hh_fech!O6/RES_summary!O$19)</f>
        <v>200.14496693910482</v>
      </c>
      <c r="P6" s="72">
        <f>IF(RES_hh_fech!P6=0,0,RES_hh_fech!P6/RES_summary!P$19)</f>
        <v>180.99565840211872</v>
      </c>
      <c r="Q6" s="72">
        <f>IF(RES_hh_fech!Q6=0,0,RES_hh_fech!Q6/RES_summary!Q$19)</f>
        <v>181.37650130105234</v>
      </c>
      <c r="R6" s="72">
        <f>IF(RES_hh_fech!R6=0,0,RES_hh_fech!R6/RES_summary!R$19)</f>
        <v>193.93967603060216</v>
      </c>
      <c r="S6" s="72">
        <f>IF(RES_hh_fech!S6=0,0,RES_hh_fech!S6/RES_summary!S$19)</f>
        <v>196.14783067853747</v>
      </c>
      <c r="T6" s="72">
        <f>IF(RES_hh_fech!T6=0,0,RES_hh_fech!T6/RES_summary!T$19)</f>
        <v>200.10776930757521</v>
      </c>
      <c r="U6" s="72">
        <f>IF(RES_hh_fech!U6=0,0,RES_hh_fech!U6/RES_summary!U$19)</f>
        <v>208.82753471057035</v>
      </c>
      <c r="V6" s="72">
        <f>IF(RES_hh_fech!V6=0,0,RES_hh_fech!V6/RES_summary!V$19)</f>
        <v>198.57900158203543</v>
      </c>
      <c r="W6" s="72">
        <f>IF(RES_hh_fech!W6=0,0,RES_hh_fech!W6/RES_summary!W$19)</f>
        <v>171.6166697900801</v>
      </c>
      <c r="X6" s="72">
        <f>IF(RES_hh_fech!X6=0,0,RES_hh_fech!X6/RES_summary!X$19)</f>
        <v>210.71435000113109</v>
      </c>
      <c r="Y6" s="72">
        <f>IF(RES_hh_fech!Y6=0,0,RES_hh_fech!Y6/RES_summary!Y$19)</f>
        <v>177.61990578082504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190.79497839149991</v>
      </c>
      <c r="C7" s="72">
        <f>IF(RES_hh_fech!C7=0,0,RES_hh_fech!C7/RES_summary!C$19)</f>
        <v>237.41733093767331</v>
      </c>
      <c r="D7" s="72">
        <f>IF(RES_hh_fech!D7=0,0,RES_hh_fech!D7/RES_summary!D$19)</f>
        <v>244.62202896583318</v>
      </c>
      <c r="E7" s="72">
        <f>IF(RES_hh_fech!E7=0,0,RES_hh_fech!E7/RES_summary!E$19)</f>
        <v>237.10294968951465</v>
      </c>
      <c r="F7" s="72">
        <f>IF(RES_hh_fech!F7=0,0,RES_hh_fech!F7/RES_summary!F$19)</f>
        <v>223.29882541146389</v>
      </c>
      <c r="G7" s="72">
        <f>IF(RES_hh_fech!G7=0,0,RES_hh_fech!G7/RES_summary!G$19)</f>
        <v>221.61577560975866</v>
      </c>
      <c r="H7" s="72">
        <f>IF(RES_hh_fech!H7=0,0,RES_hh_fech!H7/RES_summary!H$19)</f>
        <v>248.7747377191011</v>
      </c>
      <c r="I7" s="72">
        <f>IF(RES_hh_fech!I7=0,0,RES_hh_fech!I7/RES_summary!I$19)</f>
        <v>235.77576321179041</v>
      </c>
      <c r="J7" s="72">
        <f>IF(RES_hh_fech!J7=0,0,RES_hh_fech!J7/RES_summary!J$19)</f>
        <v>230.14913590124507</v>
      </c>
      <c r="K7" s="72">
        <f>IF(RES_hh_fech!K7=0,0,RES_hh_fech!K7/RES_summary!K$19)</f>
        <v>223.77938599642371</v>
      </c>
      <c r="L7" s="72">
        <f>IF(RES_hh_fech!L7=0,0,RES_hh_fech!L7/RES_summary!L$19)</f>
        <v>191.38464061179943</v>
      </c>
      <c r="M7" s="72">
        <f>IF(RES_hh_fech!M7=0,0,RES_hh_fech!M7/RES_summary!M$19)</f>
        <v>248.64027457318304</v>
      </c>
      <c r="N7" s="72">
        <f>IF(RES_hh_fech!N7=0,0,RES_hh_fech!N7/RES_summary!N$19)</f>
        <v>231.84403268618112</v>
      </c>
      <c r="O7" s="72">
        <f>IF(RES_hh_fech!O7=0,0,RES_hh_fech!O7/RES_summary!O$19)</f>
        <v>218.73200868895032</v>
      </c>
      <c r="P7" s="72">
        <f>IF(RES_hh_fech!P7=0,0,RES_hh_fech!P7/RES_summary!P$19)</f>
        <v>198.2617696657845</v>
      </c>
      <c r="Q7" s="72">
        <f>IF(RES_hh_fech!Q7=0,0,RES_hh_fech!Q7/RES_summary!Q$19)</f>
        <v>209.74649456807478</v>
      </c>
      <c r="R7" s="72">
        <f>IF(RES_hh_fech!R7=0,0,RES_hh_fech!R7/RES_summary!R$19)</f>
        <v>205.65445447344959</v>
      </c>
      <c r="S7" s="72">
        <f>IF(RES_hh_fech!S7=0,0,RES_hh_fech!S7/RES_summary!S$19)</f>
        <v>206.43230487640633</v>
      </c>
      <c r="T7" s="72">
        <f>IF(RES_hh_fech!T7=0,0,RES_hh_fech!T7/RES_summary!T$19)</f>
        <v>236.3726634843282</v>
      </c>
      <c r="U7" s="72">
        <f>IF(RES_hh_fech!U7=0,0,RES_hh_fech!U7/RES_summary!U$19)</f>
        <v>187.54359499259928</v>
      </c>
      <c r="V7" s="72">
        <f>IF(RES_hh_fech!V7=0,0,RES_hh_fech!V7/RES_summary!V$19)</f>
        <v>178.2490984095999</v>
      </c>
      <c r="W7" s="72">
        <f>IF(RES_hh_fech!W7=0,0,RES_hh_fech!W7/RES_summary!W$19)</f>
        <v>274.0834929159019</v>
      </c>
      <c r="X7" s="72">
        <f>IF(RES_hh_fech!X7=0,0,RES_hh_fech!X7/RES_summary!X$19)</f>
        <v>199.78324247525691</v>
      </c>
      <c r="Y7" s="72">
        <f>IF(RES_hh_fech!Y7=0,0,RES_hh_fech!Y7/RES_summary!Y$19)</f>
        <v>189.5343722310046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196.45294519010665</v>
      </c>
      <c r="C8" s="72">
        <f>IF(RES_hh_fech!C8=0,0,RES_hh_fech!C8/RES_summary!C$19)</f>
        <v>214.11870577865287</v>
      </c>
      <c r="D8" s="72">
        <f>IF(RES_hh_fech!D8=0,0,RES_hh_fech!D8/RES_summary!D$19)</f>
        <v>205.89276614455736</v>
      </c>
      <c r="E8" s="72">
        <f>IF(RES_hh_fech!E8=0,0,RES_hh_fech!E8/RES_summary!E$19)</f>
        <v>200.1893542397282</v>
      </c>
      <c r="F8" s="72">
        <f>IF(RES_hh_fech!F8=0,0,RES_hh_fech!F8/RES_summary!F$19)</f>
        <v>196.54188605145595</v>
      </c>
      <c r="G8" s="72">
        <f>IF(RES_hh_fech!G8=0,0,RES_hh_fech!G8/RES_summary!G$19)</f>
        <v>209.38514477759136</v>
      </c>
      <c r="H8" s="72">
        <f>IF(RES_hh_fech!H8=0,0,RES_hh_fech!H8/RES_summary!H$19)</f>
        <v>214.91638866885336</v>
      </c>
      <c r="I8" s="72">
        <f>IF(RES_hh_fech!I8=0,0,RES_hh_fech!I8/RES_summary!I$19)</f>
        <v>203.00240041169508</v>
      </c>
      <c r="J8" s="72">
        <f>IF(RES_hh_fech!J8=0,0,RES_hh_fech!J8/RES_summary!J$19)</f>
        <v>201.83548098522886</v>
      </c>
      <c r="K8" s="72">
        <f>IF(RES_hh_fech!K8=0,0,RES_hh_fech!K8/RES_summary!K$19)</f>
        <v>206.36459356823133</v>
      </c>
      <c r="L8" s="72">
        <f>IF(RES_hh_fech!L8=0,0,RES_hh_fech!L8/RES_summary!L$19)</f>
        <v>229.33298234117893</v>
      </c>
      <c r="M8" s="72">
        <f>IF(RES_hh_fech!M8=0,0,RES_hh_fech!M8/RES_summary!M$19)</f>
        <v>203.09633671101324</v>
      </c>
      <c r="N8" s="72">
        <f>IF(RES_hh_fech!N8=0,0,RES_hh_fech!N8/RES_summary!N$19)</f>
        <v>208.28470915198668</v>
      </c>
      <c r="O8" s="72">
        <f>IF(RES_hh_fech!O8=0,0,RES_hh_fech!O8/RES_summary!O$19)</f>
        <v>204.50787393414586</v>
      </c>
      <c r="P8" s="72">
        <f>IF(RES_hh_fech!P8=0,0,RES_hh_fech!P8/RES_summary!P$19)</f>
        <v>181.33199130903932</v>
      </c>
      <c r="Q8" s="72">
        <f>IF(RES_hh_fech!Q8=0,0,RES_hh_fech!Q8/RES_summary!Q$19)</f>
        <v>176.63347201260558</v>
      </c>
      <c r="R8" s="72">
        <f>IF(RES_hh_fech!R8=0,0,RES_hh_fech!R8/RES_summary!R$19)</f>
        <v>190.70289553060962</v>
      </c>
      <c r="S8" s="72">
        <f>IF(RES_hh_fech!S8=0,0,RES_hh_fech!S8/RES_summary!S$19)</f>
        <v>195.55516063059679</v>
      </c>
      <c r="T8" s="72">
        <f>IF(RES_hh_fech!T8=0,0,RES_hh_fech!T8/RES_summary!T$19)</f>
        <v>190.24504156630533</v>
      </c>
      <c r="U8" s="72">
        <f>IF(RES_hh_fech!U8=0,0,RES_hh_fech!U8/RES_summary!U$19)</f>
        <v>186.25824110124054</v>
      </c>
      <c r="V8" s="72">
        <f>IF(RES_hh_fech!V8=0,0,RES_hh_fech!V8/RES_summary!V$19)</f>
        <v>183.53618969402652</v>
      </c>
      <c r="W8" s="72">
        <f>IF(RES_hh_fech!W8=0,0,RES_hh_fech!W8/RES_summary!W$19)</f>
        <v>204.39583358508116</v>
      </c>
      <c r="X8" s="72">
        <f>IF(RES_hh_fech!X8=0,0,RES_hh_fech!X8/RES_summary!X$19)</f>
        <v>179.98029464884308</v>
      </c>
      <c r="Y8" s="72">
        <f>IF(RES_hh_fech!Y8=0,0,RES_hh_fech!Y8/RES_summary!Y$19)</f>
        <v>171.69793673553306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215.14855793172325</v>
      </c>
      <c r="C9" s="72">
        <f>IF(RES_hh_fech!C9=0,0,RES_hh_fech!C9/RES_summary!C$19)</f>
        <v>235.21880368676986</v>
      </c>
      <c r="D9" s="72">
        <f>IF(RES_hh_fech!D9=0,0,RES_hh_fech!D9/RES_summary!D$19)</f>
        <v>226.62750606429728</v>
      </c>
      <c r="E9" s="72">
        <f>IF(RES_hh_fech!E9=0,0,RES_hh_fech!E9/RES_summary!E$19)</f>
        <v>216.8711359912418</v>
      </c>
      <c r="F9" s="72">
        <f>IF(RES_hh_fech!F9=0,0,RES_hh_fech!F9/RES_summary!F$19)</f>
        <v>214.57138122129575</v>
      </c>
      <c r="G9" s="72">
        <f>IF(RES_hh_fech!G9=0,0,RES_hh_fech!G9/RES_summary!G$19)</f>
        <v>211.00995379454548</v>
      </c>
      <c r="H9" s="72">
        <f>IF(RES_hh_fech!H9=0,0,RES_hh_fech!H9/RES_summary!H$19)</f>
        <v>218.39750307711006</v>
      </c>
      <c r="I9" s="72">
        <f>IF(RES_hh_fech!I9=0,0,RES_hh_fech!I9/RES_summary!I$19)</f>
        <v>207.45877974276439</v>
      </c>
      <c r="J9" s="72">
        <f>IF(RES_hh_fech!J9=0,0,RES_hh_fech!J9/RES_summary!J$19)</f>
        <v>204.77074357959253</v>
      </c>
      <c r="K9" s="72">
        <f>IF(RES_hh_fech!K9=0,0,RES_hh_fech!K9/RES_summary!K$19)</f>
        <v>199.36538320510468</v>
      </c>
      <c r="L9" s="72">
        <f>IF(RES_hh_fech!L9=0,0,RES_hh_fech!L9/RES_summary!L$19)</f>
        <v>213.75623465269356</v>
      </c>
      <c r="M9" s="72">
        <f>IF(RES_hh_fech!M9=0,0,RES_hh_fech!M9/RES_summary!M$19)</f>
        <v>201.49387979058525</v>
      </c>
      <c r="N9" s="72">
        <f>IF(RES_hh_fech!N9=0,0,RES_hh_fech!N9/RES_summary!N$19)</f>
        <v>197.77720690470846</v>
      </c>
      <c r="O9" s="72">
        <f>IF(RES_hh_fech!O9=0,0,RES_hh_fech!O9/RES_summary!O$19)</f>
        <v>191.63565579870908</v>
      </c>
      <c r="P9" s="72">
        <f>IF(RES_hh_fech!P9=0,0,RES_hh_fech!P9/RES_summary!P$19)</f>
        <v>169.900269709751</v>
      </c>
      <c r="Q9" s="72">
        <f>IF(RES_hh_fech!Q9=0,0,RES_hh_fech!Q9/RES_summary!Q$19)</f>
        <v>172.86168211283535</v>
      </c>
      <c r="R9" s="72">
        <f>IF(RES_hh_fech!R9=0,0,RES_hh_fech!R9/RES_summary!R$19)</f>
        <v>164.2076958689843</v>
      </c>
      <c r="S9" s="72">
        <f>IF(RES_hh_fech!S9=0,0,RES_hh_fech!S9/RES_summary!S$19)</f>
        <v>138.47602281482909</v>
      </c>
      <c r="T9" s="72">
        <f>IF(RES_hh_fech!T9=0,0,RES_hh_fech!T9/RES_summary!T$19)</f>
        <v>234.64725342908349</v>
      </c>
      <c r="U9" s="72">
        <f>IF(RES_hh_fech!U9=0,0,RES_hh_fech!U9/RES_summary!U$19)</f>
        <v>204.40180630066382</v>
      </c>
      <c r="V9" s="72">
        <f>IF(RES_hh_fech!V9=0,0,RES_hh_fech!V9/RES_summary!V$19)</f>
        <v>187.5656855942938</v>
      </c>
      <c r="W9" s="72">
        <f>IF(RES_hh_fech!W9=0,0,RES_hh_fech!W9/RES_summary!W$19)</f>
        <v>195.8567862724295</v>
      </c>
      <c r="X9" s="72">
        <f>IF(RES_hh_fech!X9=0,0,RES_hh_fech!X9/RES_summary!X$19)</f>
        <v>184.44895650385831</v>
      </c>
      <c r="Y9" s="72">
        <f>IF(RES_hh_fech!Y9=0,0,RES_hh_fech!Y9/RES_summary!Y$19)</f>
        <v>167.12337168284867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137.73266171506972</v>
      </c>
      <c r="C10" s="72">
        <f>IF(RES_hh_fech!C10=0,0,RES_hh_fech!C10/RES_summary!C$19)</f>
        <v>111.19906105584312</v>
      </c>
      <c r="D10" s="72">
        <f>IF(RES_hh_fech!D10=0,0,RES_hh_fech!D10/RES_summary!D$19)</f>
        <v>157.12996856749885</v>
      </c>
      <c r="E10" s="72">
        <f>IF(RES_hh_fech!E10=0,0,RES_hh_fech!E10/RES_summary!E$19)</f>
        <v>138.88202544453301</v>
      </c>
      <c r="F10" s="72">
        <f>IF(RES_hh_fech!F10=0,0,RES_hh_fech!F10/RES_summary!F$19)</f>
        <v>117.48102476948719</v>
      </c>
      <c r="G10" s="72">
        <f>IF(RES_hh_fech!G10=0,0,RES_hh_fech!G10/RES_summary!G$19)</f>
        <v>153.429685202332</v>
      </c>
      <c r="H10" s="72">
        <f>IF(RES_hh_fech!H10=0,0,RES_hh_fech!H10/RES_summary!H$19)</f>
        <v>159.63418602300575</v>
      </c>
      <c r="I10" s="72">
        <f>IF(RES_hh_fech!I10=0,0,RES_hh_fech!I10/RES_summary!I$19)</f>
        <v>127.34086798366681</v>
      </c>
      <c r="J10" s="72">
        <f>IF(RES_hh_fech!J10=0,0,RES_hh_fech!J10/RES_summary!J$19)</f>
        <v>139.95064705298455</v>
      </c>
      <c r="K10" s="72">
        <f>IF(RES_hh_fech!K10=0,0,RES_hh_fech!K10/RES_summary!K$19)</f>
        <v>156.20942037784278</v>
      </c>
      <c r="L10" s="72">
        <f>IF(RES_hh_fech!L10=0,0,RES_hh_fech!L10/RES_summary!L$19)</f>
        <v>151.81983226942924</v>
      </c>
      <c r="M10" s="72">
        <f>IF(RES_hh_fech!M10=0,0,RES_hh_fech!M10/RES_summary!M$19)</f>
        <v>139.87305090468325</v>
      </c>
      <c r="N10" s="72">
        <f>IF(RES_hh_fech!N10=0,0,RES_hh_fech!N10/RES_summary!N$19)</f>
        <v>151.1950654251705</v>
      </c>
      <c r="O10" s="72">
        <f>IF(RES_hh_fech!O10=0,0,RES_hh_fech!O10/RES_summary!O$19)</f>
        <v>146.5447989992023</v>
      </c>
      <c r="P10" s="72">
        <f>IF(RES_hh_fech!P10=0,0,RES_hh_fech!P10/RES_summary!P$19)</f>
        <v>139.35271347501038</v>
      </c>
      <c r="Q10" s="72">
        <f>IF(RES_hh_fech!Q10=0,0,RES_hh_fech!Q10/RES_summary!Q$19)</f>
        <v>142.33820651171624</v>
      </c>
      <c r="R10" s="72">
        <f>IF(RES_hh_fech!R10=0,0,RES_hh_fech!R10/RES_summary!R$19)</f>
        <v>145.87828813060256</v>
      </c>
      <c r="S10" s="72">
        <f>IF(RES_hh_fech!S10=0,0,RES_hh_fech!S10/RES_summary!S$19)</f>
        <v>146.82432408840805</v>
      </c>
      <c r="T10" s="72">
        <f>IF(RES_hh_fech!T10=0,0,RES_hh_fech!T10/RES_summary!T$19)</f>
        <v>151.76524099365727</v>
      </c>
      <c r="U10" s="72">
        <f>IF(RES_hh_fech!U10=0,0,RES_hh_fech!U10/RES_summary!U$19)</f>
        <v>157.13894819010002</v>
      </c>
      <c r="V10" s="72">
        <f>IF(RES_hh_fech!V10=0,0,RES_hh_fech!V10/RES_summary!V$19)</f>
        <v>153.38811997242826</v>
      </c>
      <c r="W10" s="72">
        <f>IF(RES_hh_fech!W10=0,0,RES_hh_fech!W10/RES_summary!W$19)</f>
        <v>158.75186638508191</v>
      </c>
      <c r="X10" s="72">
        <f>IF(RES_hh_fech!X10=0,0,RES_hh_fech!X10/RES_summary!X$19)</f>
        <v>159.45997944609917</v>
      </c>
      <c r="Y10" s="72">
        <f>IF(RES_hh_fech!Y10=0,0,RES_hh_fech!Y10/RES_summary!Y$19)</f>
        <v>154.49575048723534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127.04075641097683</v>
      </c>
      <c r="C11" s="72">
        <f>IF(RES_hh_fech!C11=0,0,RES_hh_fech!C11/RES_summary!C$19)</f>
        <v>145.81914979328016</v>
      </c>
      <c r="D11" s="72">
        <f>IF(RES_hh_fech!D11=0,0,RES_hh_fech!D11/RES_summary!D$19)</f>
        <v>136.79283228970149</v>
      </c>
      <c r="E11" s="72">
        <f>IF(RES_hh_fech!E11=0,0,RES_hh_fech!E11/RES_summary!E$19)</f>
        <v>134.44278816454542</v>
      </c>
      <c r="F11" s="72">
        <f>IF(RES_hh_fech!F11=0,0,RES_hh_fech!F11/RES_summary!F$19)</f>
        <v>134.57939103134754</v>
      </c>
      <c r="G11" s="72">
        <f>IF(RES_hh_fech!G11=0,0,RES_hh_fech!G11/RES_summary!G$19)</f>
        <v>140.23613392755919</v>
      </c>
      <c r="H11" s="72">
        <f>IF(RES_hh_fech!H11=0,0,RES_hh_fech!H11/RES_summary!H$19)</f>
        <v>143.32716237481202</v>
      </c>
      <c r="I11" s="72">
        <f>IF(RES_hh_fech!I11=0,0,RES_hh_fech!I11/RES_summary!I$19)</f>
        <v>141.67896880927231</v>
      </c>
      <c r="J11" s="72">
        <f>IF(RES_hh_fech!J11=0,0,RES_hh_fech!J11/RES_summary!J$19)</f>
        <v>141.3180331439639</v>
      </c>
      <c r="K11" s="72">
        <f>IF(RES_hh_fech!K11=0,0,RES_hh_fech!K11/RES_summary!K$19)</f>
        <v>145.71943817425682</v>
      </c>
      <c r="L11" s="72">
        <f>IF(RES_hh_fech!L11=0,0,RES_hh_fech!L11/RES_summary!L$19)</f>
        <v>165.05881331509673</v>
      </c>
      <c r="M11" s="72">
        <f>IF(RES_hh_fech!M11=0,0,RES_hh_fech!M11/RES_summary!M$19)</f>
        <v>148.60370069175383</v>
      </c>
      <c r="N11" s="72">
        <f>IF(RES_hh_fech!N11=0,0,RES_hh_fech!N11/RES_summary!N$19)</f>
        <v>155.14543843097965</v>
      </c>
      <c r="O11" s="72">
        <f>IF(RES_hh_fech!O11=0,0,RES_hh_fech!O11/RES_summary!O$19)</f>
        <v>152.51848335623978</v>
      </c>
      <c r="P11" s="72">
        <f>IF(RES_hh_fech!P11=0,0,RES_hh_fech!P11/RES_summary!P$19)</f>
        <v>140.89332605149193</v>
      </c>
      <c r="Q11" s="72">
        <f>IF(RES_hh_fech!Q11=0,0,RES_hh_fech!Q11/RES_summary!Q$19)</f>
        <v>142.30364392234091</v>
      </c>
      <c r="R11" s="72">
        <f>IF(RES_hh_fech!R11=0,0,RES_hh_fech!R11/RES_summary!R$19)</f>
        <v>149.61487252276757</v>
      </c>
      <c r="S11" s="72">
        <f>IF(RES_hh_fech!S11=0,0,RES_hh_fech!S11/RES_summary!S$19)</f>
        <v>157.64360598402345</v>
      </c>
      <c r="T11" s="72">
        <f>IF(RES_hh_fech!T11=0,0,RES_hh_fech!T11/RES_summary!T$19)</f>
        <v>162.96553507412563</v>
      </c>
      <c r="U11" s="72">
        <f>IF(RES_hh_fech!U11=0,0,RES_hh_fech!U11/RES_summary!U$19)</f>
        <v>160.74160090678012</v>
      </c>
      <c r="V11" s="72">
        <f>IF(RES_hh_fech!V11=0,0,RES_hh_fech!V11/RES_summary!V$19)</f>
        <v>163.22758266810945</v>
      </c>
      <c r="W11" s="72">
        <f>IF(RES_hh_fech!W11=0,0,RES_hh_fech!W11/RES_summary!W$19)</f>
        <v>181.3762802361133</v>
      </c>
      <c r="X11" s="72">
        <f>IF(RES_hh_fech!X11=0,0,RES_hh_fech!X11/RES_summary!X$19)</f>
        <v>164.45883490470518</v>
      </c>
      <c r="Y11" s="72">
        <f>IF(RES_hh_fech!Y11=0,0,RES_hh_fech!Y11/RES_summary!Y$19)</f>
        <v>159.99445041189273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56.060091774377227</v>
      </c>
      <c r="C12" s="72">
        <f>IF(RES_hh_fech!C12=0,0,RES_hh_fech!C12/RES_summary!C$19)</f>
        <v>70.806775821911216</v>
      </c>
      <c r="D12" s="72">
        <f>IF(RES_hh_fech!D12=0,0,RES_hh_fech!D12/RES_summary!D$19)</f>
        <v>32.731235152790248</v>
      </c>
      <c r="E12" s="72">
        <f>IF(RES_hh_fech!E12=0,0,RES_hh_fech!E12/RES_summary!E$19)</f>
        <v>47.761229243696654</v>
      </c>
      <c r="F12" s="72">
        <f>IF(RES_hh_fech!F12=0,0,RES_hh_fech!F12/RES_summary!F$19)</f>
        <v>46.404774751293765</v>
      </c>
      <c r="G12" s="72">
        <f>IF(RES_hh_fech!G12=0,0,RES_hh_fech!G12/RES_summary!G$19)</f>
        <v>50.108771277728351</v>
      </c>
      <c r="H12" s="72">
        <f>IF(RES_hh_fech!H12=0,0,RES_hh_fech!H12/RES_summary!H$19)</f>
        <v>59.188134795665327</v>
      </c>
      <c r="I12" s="72">
        <f>IF(RES_hh_fech!I12=0,0,RES_hh_fech!I12/RES_summary!I$19)</f>
        <v>49.229852017176086</v>
      </c>
      <c r="J12" s="72">
        <f>IF(RES_hh_fech!J12=0,0,RES_hh_fech!J12/RES_summary!J$19)</f>
        <v>55.628595503331255</v>
      </c>
      <c r="K12" s="72">
        <f>IF(RES_hh_fech!K12=0,0,RES_hh_fech!K12/RES_summary!K$19)</f>
        <v>54.943227998814727</v>
      </c>
      <c r="L12" s="72">
        <f>IF(RES_hh_fech!L12=0,0,RES_hh_fech!L12/RES_summary!L$19)</f>
        <v>56.581415823698237</v>
      </c>
      <c r="M12" s="72">
        <f>IF(RES_hh_fech!M12=0,0,RES_hh_fech!M12/RES_summary!M$19)</f>
        <v>53.64432666903862</v>
      </c>
      <c r="N12" s="72">
        <f>IF(RES_hh_fech!N12=0,0,RES_hh_fech!N12/RES_summary!N$19)</f>
        <v>50.461152485784837</v>
      </c>
      <c r="O12" s="72">
        <f>IF(RES_hh_fech!O12=0,0,RES_hh_fech!O12/RES_summary!O$19)</f>
        <v>48.309095206290053</v>
      </c>
      <c r="P12" s="72">
        <f>IF(RES_hh_fech!P12=0,0,RES_hh_fech!P12/RES_summary!P$19)</f>
        <v>45.029430968687819</v>
      </c>
      <c r="Q12" s="72">
        <f>IF(RES_hh_fech!Q12=0,0,RES_hh_fech!Q12/RES_summary!Q$19)</f>
        <v>43.526973212121852</v>
      </c>
      <c r="R12" s="72">
        <f>IF(RES_hh_fech!R12=0,0,RES_hh_fech!R12/RES_summary!R$19)</f>
        <v>43.961017945726098</v>
      </c>
      <c r="S12" s="72">
        <f>IF(RES_hh_fech!S12=0,0,RES_hh_fech!S12/RES_summary!S$19)</f>
        <v>44.247589489544978</v>
      </c>
      <c r="T12" s="72">
        <f>IF(RES_hh_fech!T12=0,0,RES_hh_fech!T12/RES_summary!T$19)</f>
        <v>45.061829704283525</v>
      </c>
      <c r="U12" s="72">
        <f>IF(RES_hh_fech!U12=0,0,RES_hh_fech!U12/RES_summary!U$19)</f>
        <v>44.518622426486083</v>
      </c>
      <c r="V12" s="72">
        <f>IF(RES_hh_fech!V12=0,0,RES_hh_fech!V12/RES_summary!V$19)</f>
        <v>42.029656354558632</v>
      </c>
      <c r="W12" s="72">
        <f>IF(RES_hh_fech!W12=0,0,RES_hh_fech!W12/RES_summary!W$19)</f>
        <v>40.753298738826743</v>
      </c>
      <c r="X12" s="72">
        <f>IF(RES_hh_fech!X12=0,0,RES_hh_fech!X12/RES_summary!X$19)</f>
        <v>43.551721022502043</v>
      </c>
      <c r="Y12" s="72">
        <f>IF(RES_hh_fech!Y12=0,0,RES_hh_fech!Y12/RES_summary!Y$19)</f>
        <v>42.475656533271341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131.45819365320048</v>
      </c>
      <c r="C13" s="74">
        <f>IF(RES_hh_fech!C13=0,0,RES_hh_fech!C13/RES_summary!C$19)</f>
        <v>159.39717652377928</v>
      </c>
      <c r="D13" s="74">
        <f>IF(RES_hh_fech!D13=0,0,RES_hh_fech!D13/RES_summary!D$19)</f>
        <v>138.3061312007284</v>
      </c>
      <c r="E13" s="74">
        <f>IF(RES_hh_fech!E13=0,0,RES_hh_fech!E13/RES_summary!E$19)</f>
        <v>147.98015914147106</v>
      </c>
      <c r="F13" s="74">
        <f>IF(RES_hh_fech!F13=0,0,RES_hh_fech!F13/RES_summary!F$19)</f>
        <v>147.63688359661506</v>
      </c>
      <c r="G13" s="74">
        <f>IF(RES_hh_fech!G13=0,0,RES_hh_fech!G13/RES_summary!G$19)</f>
        <v>141.54340982192582</v>
      </c>
      <c r="H13" s="74">
        <f>IF(RES_hh_fech!H13=0,0,RES_hh_fech!H13/RES_summary!H$19)</f>
        <v>147.71134236712427</v>
      </c>
      <c r="I13" s="74">
        <f>IF(RES_hh_fech!I13=0,0,RES_hh_fech!I13/RES_summary!I$19)</f>
        <v>151.30607622480923</v>
      </c>
      <c r="J13" s="74">
        <f>IF(RES_hh_fech!J13=0,0,RES_hh_fech!J13/RES_summary!J$19)</f>
        <v>153.22199181145285</v>
      </c>
      <c r="K13" s="74">
        <f>IF(RES_hh_fech!K13=0,0,RES_hh_fech!K13/RES_summary!K$19)</f>
        <v>160.94716393629884</v>
      </c>
      <c r="L13" s="74">
        <f>IF(RES_hh_fech!L13=0,0,RES_hh_fech!L13/RES_summary!L$19)</f>
        <v>180.20527544048448</v>
      </c>
      <c r="M13" s="74">
        <f>IF(RES_hh_fech!M13=0,0,RES_hh_fech!M13/RES_summary!M$19)</f>
        <v>159.11979310842625</v>
      </c>
      <c r="N13" s="74">
        <f>IF(RES_hh_fech!N13=0,0,RES_hh_fech!N13/RES_summary!N$19)</f>
        <v>165.29530779837771</v>
      </c>
      <c r="O13" s="74">
        <f>IF(RES_hh_fech!O13=0,0,RES_hh_fech!O13/RES_summary!O$19)</f>
        <v>167.09114381198236</v>
      </c>
      <c r="P13" s="74">
        <f>IF(RES_hh_fech!P13=0,0,RES_hh_fech!P13/RES_summary!P$19)</f>
        <v>150.01814919691955</v>
      </c>
      <c r="Q13" s="74">
        <f>IF(RES_hh_fech!Q13=0,0,RES_hh_fech!Q13/RES_summary!Q$19)</f>
        <v>153.69417688270403</v>
      </c>
      <c r="R13" s="74">
        <f>IF(RES_hh_fech!R13=0,0,RES_hh_fech!R13/RES_summary!R$19)</f>
        <v>157.86687850432935</v>
      </c>
      <c r="S13" s="74">
        <f>IF(RES_hh_fech!S13=0,0,RES_hh_fech!S13/RES_summary!S$19)</f>
        <v>168.04787537412454</v>
      </c>
      <c r="T13" s="74">
        <f>IF(RES_hh_fech!T13=0,0,RES_hh_fech!T13/RES_summary!T$19)</f>
        <v>174.42281956280684</v>
      </c>
      <c r="U13" s="74">
        <f>IF(RES_hh_fech!U13=0,0,RES_hh_fech!U13/RES_summary!U$19)</f>
        <v>167.0319715140202</v>
      </c>
      <c r="V13" s="74">
        <f>IF(RES_hh_fech!V13=0,0,RES_hh_fech!V13/RES_summary!V$19)</f>
        <v>172.26941003954093</v>
      </c>
      <c r="W13" s="74">
        <f>IF(RES_hh_fech!W13=0,0,RES_hh_fech!W13/RES_summary!W$19)</f>
        <v>230.56205475039877</v>
      </c>
      <c r="X13" s="74">
        <f>IF(RES_hh_fech!X13=0,0,RES_hh_fech!X13/RES_summary!X$19)</f>
        <v>155.31921317551019</v>
      </c>
      <c r="Y13" s="74">
        <f>IF(RES_hh_fech!Y13=0,0,RES_hh_fech!Y13/RES_summary!Y$19)</f>
        <v>125.36628894036504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0.81128682035852395</v>
      </c>
      <c r="C14" s="76">
        <f>IF(RES_hh_fech!C14=0,0,RES_hh_fech!C14/RES_summary!C$19)</f>
        <v>0.89752922900656995</v>
      </c>
      <c r="D14" s="76">
        <f>IF(RES_hh_fech!D14=0,0,RES_hh_fech!D14/RES_summary!D$19)</f>
        <v>0.88046099233918262</v>
      </c>
      <c r="E14" s="76">
        <f>IF(RES_hh_fech!E14=0,0,RES_hh_fech!E14/RES_summary!E$19)</f>
        <v>0.85546788104863314</v>
      </c>
      <c r="F14" s="76">
        <f>IF(RES_hh_fech!F14=0,0,RES_hh_fech!F14/RES_summary!F$19)</f>
        <v>0.84140182231055238</v>
      </c>
      <c r="G14" s="76">
        <f>IF(RES_hh_fech!G14=0,0,RES_hh_fech!G14/RES_summary!G$19)</f>
        <v>0.87916409011799412</v>
      </c>
      <c r="H14" s="76">
        <f>IF(RES_hh_fech!H14=0,0,RES_hh_fech!H14/RES_summary!H$19)</f>
        <v>0.93646161585784737</v>
      </c>
      <c r="I14" s="76">
        <f>IF(RES_hh_fech!I14=0,0,RES_hh_fech!I14/RES_summary!I$19)</f>
        <v>0.85645571461836534</v>
      </c>
      <c r="J14" s="76">
        <f>IF(RES_hh_fech!J14=0,0,RES_hh_fech!J14/RES_summary!J$19)</f>
        <v>0.86460447524844375</v>
      </c>
      <c r="K14" s="76">
        <f>IF(RES_hh_fech!K14=0,0,RES_hh_fech!K14/RES_summary!K$19)</f>
        <v>0.87741980050908852</v>
      </c>
      <c r="L14" s="76">
        <f>IF(RES_hh_fech!L14=0,0,RES_hh_fech!L14/RES_summary!L$19)</f>
        <v>1.0010030525000786</v>
      </c>
      <c r="M14" s="76">
        <f>IF(RES_hh_fech!M14=0,0,RES_hh_fech!M14/RES_summary!M$19)</f>
        <v>0.88811969171802074</v>
      </c>
      <c r="N14" s="76">
        <f>IF(RES_hh_fech!N14=0,0,RES_hh_fech!N14/RES_summary!N$19)</f>
        <v>0.93130271977006318</v>
      </c>
      <c r="O14" s="76">
        <f>IF(RES_hh_fech!O14=0,0,RES_hh_fech!O14/RES_summary!O$19)</f>
        <v>0.92232658131843281</v>
      </c>
      <c r="P14" s="76">
        <f>IF(RES_hh_fech!P14=0,0,RES_hh_fech!P14/RES_summary!P$19)</f>
        <v>0.82364826662967183</v>
      </c>
      <c r="Q14" s="76">
        <f>IF(RES_hh_fech!Q14=0,0,RES_hh_fech!Q14/RES_summary!Q$19)</f>
        <v>0.81966065349725659</v>
      </c>
      <c r="R14" s="76">
        <f>IF(RES_hh_fech!R14=0,0,RES_hh_fech!R14/RES_summary!R$19)</f>
        <v>0.88894461943855785</v>
      </c>
      <c r="S14" s="76">
        <f>IF(RES_hh_fech!S14=0,0,RES_hh_fech!S14/RES_summary!S$19)</f>
        <v>0.90772263803166242</v>
      </c>
      <c r="T14" s="76">
        <f>IF(RES_hh_fech!T14=0,0,RES_hh_fech!T14/RES_summary!T$19)</f>
        <v>1.0508671318893386</v>
      </c>
      <c r="U14" s="76">
        <f>IF(RES_hh_fech!U14=0,0,RES_hh_fech!U14/RES_summary!U$19)</f>
        <v>0.97067645640868083</v>
      </c>
      <c r="V14" s="76">
        <f>IF(RES_hh_fech!V14=0,0,RES_hh_fech!V14/RES_summary!V$19)</f>
        <v>1.0000760207760644</v>
      </c>
      <c r="W14" s="76">
        <f>IF(RES_hh_fech!W14=0,0,RES_hh_fech!W14/RES_summary!W$19)</f>
        <v>1.1199691145004633</v>
      </c>
      <c r="X14" s="76">
        <f>IF(RES_hh_fech!X14=0,0,RES_hh_fech!X14/RES_summary!X$19)</f>
        <v>1.0097727238767098</v>
      </c>
      <c r="Y14" s="76">
        <f>IF(RES_hh_fech!Y14=0,0,RES_hh_fech!Y14/RES_summary!Y$19)</f>
        <v>0.94922499381787417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9.4068102943381581E-4</v>
      </c>
      <c r="C15" s="69">
        <f>IF(RES_hh_fech!C15=0,0,RES_hh_fech!C15/RES_summary!C$19)</f>
        <v>1.0029681223819391E-3</v>
      </c>
      <c r="D15" s="69">
        <f>IF(RES_hh_fech!D15=0,0,RES_hh_fech!D15/RES_summary!D$19)</f>
        <v>1.1624560976055147E-3</v>
      </c>
      <c r="E15" s="69">
        <f>IF(RES_hh_fech!E15=0,0,RES_hh_fech!E15/RES_summary!E$19)</f>
        <v>1.2893772975223164E-3</v>
      </c>
      <c r="F15" s="69">
        <f>IF(RES_hh_fech!F15=0,0,RES_hh_fech!F15/RES_summary!F$19)</f>
        <v>1.6405420668118475E-3</v>
      </c>
      <c r="G15" s="69">
        <f>IF(RES_hh_fech!G15=0,0,RES_hh_fech!G15/RES_summary!G$19)</f>
        <v>1.8978034591218417E-3</v>
      </c>
      <c r="H15" s="69">
        <f>IF(RES_hh_fech!H15=0,0,RES_hh_fech!H15/RES_summary!H$19)</f>
        <v>2.8462079786950815E-3</v>
      </c>
      <c r="I15" s="69">
        <f>IF(RES_hh_fech!I15=0,0,RES_hh_fech!I15/RES_summary!I$19)</f>
        <v>3.6956332841285126E-3</v>
      </c>
      <c r="J15" s="69">
        <f>IF(RES_hh_fech!J15=0,0,RES_hh_fech!J15/RES_summary!J$19)</f>
        <v>4.7831435742445513E-3</v>
      </c>
      <c r="K15" s="69">
        <f>IF(RES_hh_fech!K15=0,0,RES_hh_fech!K15/RES_summary!K$19)</f>
        <v>6.2630675192519494E-3</v>
      </c>
      <c r="L15" s="69">
        <f>IF(RES_hh_fech!L15=0,0,RES_hh_fech!L15/RES_summary!L$19)</f>
        <v>1.2184268532414971E-2</v>
      </c>
      <c r="M15" s="69">
        <f>IF(RES_hh_fech!M15=0,0,RES_hh_fech!M15/RES_summary!M$19)</f>
        <v>8.5201348121320547E-3</v>
      </c>
      <c r="N15" s="69">
        <f>IF(RES_hh_fech!N15=0,0,RES_hh_fech!N15/RES_summary!N$19)</f>
        <v>1.26980528785856E-2</v>
      </c>
      <c r="O15" s="69">
        <f>IF(RES_hh_fech!O15=0,0,RES_hh_fech!O15/RES_summary!O$19)</f>
        <v>1.5290544311562312E-2</v>
      </c>
      <c r="P15" s="69">
        <f>IF(RES_hh_fech!P15=0,0,RES_hh_fech!P15/RES_summary!P$19)</f>
        <v>1.9047582709432215E-2</v>
      </c>
      <c r="Q15" s="69">
        <f>IF(RES_hh_fech!Q15=0,0,RES_hh_fech!Q15/RES_summary!Q$19)</f>
        <v>4.381350253834071E-2</v>
      </c>
      <c r="R15" s="69">
        <f>IF(RES_hh_fech!R15=0,0,RES_hh_fech!R15/RES_summary!R$19)</f>
        <v>3.1705134714634695E-2</v>
      </c>
      <c r="S15" s="69">
        <f>IF(RES_hh_fech!S15=0,0,RES_hh_fech!S15/RES_summary!S$19)</f>
        <v>3.8211376137820469E-2</v>
      </c>
      <c r="T15" s="69">
        <f>IF(RES_hh_fech!T15=0,0,RES_hh_fech!T15/RES_summary!T$19)</f>
        <v>5.0160879005086388E-2</v>
      </c>
      <c r="U15" s="69">
        <f>IF(RES_hh_fech!U15=0,0,RES_hh_fech!U15/RES_summary!U$19)</f>
        <v>7.6636857847009715E-2</v>
      </c>
      <c r="V15" s="69">
        <f>IF(RES_hh_fech!V15=0,0,RES_hh_fech!V15/RES_summary!V$19)</f>
        <v>4.9784691740234449E-2</v>
      </c>
      <c r="W15" s="69">
        <f>IF(RES_hh_fech!W15=0,0,RES_hh_fech!W15/RES_summary!W$19)</f>
        <v>6.4303258630594315E-2</v>
      </c>
      <c r="X15" s="69">
        <f>IF(RES_hh_fech!X15=0,0,RES_hh_fech!X15/RES_summary!X$19)</f>
        <v>5.75251811914693E-2</v>
      </c>
      <c r="Y15" s="69">
        <f>IF(RES_hh_fech!Y15=0,0,RES_hh_fech!Y15/RES_summary!Y$19)</f>
        <v>5.4907405544364039E-2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9.4068102943381581E-4</v>
      </c>
      <c r="C16" s="72">
        <f>IF(RES_hh_fech!C16=0,0,RES_hh_fech!C16/RES_summary!C$19)</f>
        <v>1.0029681223819391E-3</v>
      </c>
      <c r="D16" s="72">
        <f>IF(RES_hh_fech!D16=0,0,RES_hh_fech!D16/RES_summary!D$19)</f>
        <v>1.1624560976055147E-3</v>
      </c>
      <c r="E16" s="72">
        <f>IF(RES_hh_fech!E16=0,0,RES_hh_fech!E16/RES_summary!E$19)</f>
        <v>1.2893772975223164E-3</v>
      </c>
      <c r="F16" s="72">
        <f>IF(RES_hh_fech!F16=0,0,RES_hh_fech!F16/RES_summary!F$19)</f>
        <v>1.6405420668118475E-3</v>
      </c>
      <c r="G16" s="72">
        <f>IF(RES_hh_fech!G16=0,0,RES_hh_fech!G16/RES_summary!G$19)</f>
        <v>1.8978034591218417E-3</v>
      </c>
      <c r="H16" s="72">
        <f>IF(RES_hh_fech!H16=0,0,RES_hh_fech!H16/RES_summary!H$19)</f>
        <v>2.8462079786950815E-3</v>
      </c>
      <c r="I16" s="72">
        <f>IF(RES_hh_fech!I16=0,0,RES_hh_fech!I16/RES_summary!I$19)</f>
        <v>3.6956332841285126E-3</v>
      </c>
      <c r="J16" s="72">
        <f>IF(RES_hh_fech!J16=0,0,RES_hh_fech!J16/RES_summary!J$19)</f>
        <v>4.7831435742445513E-3</v>
      </c>
      <c r="K16" s="72">
        <f>IF(RES_hh_fech!K16=0,0,RES_hh_fech!K16/RES_summary!K$19)</f>
        <v>6.2630675192519494E-3</v>
      </c>
      <c r="L16" s="72">
        <f>IF(RES_hh_fech!L16=0,0,RES_hh_fech!L16/RES_summary!L$19)</f>
        <v>1.2184268532414971E-2</v>
      </c>
      <c r="M16" s="72">
        <f>IF(RES_hh_fech!M16=0,0,RES_hh_fech!M16/RES_summary!M$19)</f>
        <v>8.5201348121320547E-3</v>
      </c>
      <c r="N16" s="72">
        <f>IF(RES_hh_fech!N16=0,0,RES_hh_fech!N16/RES_summary!N$19)</f>
        <v>1.26980528785856E-2</v>
      </c>
      <c r="O16" s="72">
        <f>IF(RES_hh_fech!O16=0,0,RES_hh_fech!O16/RES_summary!O$19)</f>
        <v>1.5290544311562312E-2</v>
      </c>
      <c r="P16" s="72">
        <f>IF(RES_hh_fech!P16=0,0,RES_hh_fech!P16/RES_summary!P$19)</f>
        <v>1.9047582709432215E-2</v>
      </c>
      <c r="Q16" s="72">
        <f>IF(RES_hh_fech!Q16=0,0,RES_hh_fech!Q16/RES_summary!Q$19)</f>
        <v>4.381350253834071E-2</v>
      </c>
      <c r="R16" s="72">
        <f>IF(RES_hh_fech!R16=0,0,RES_hh_fech!R16/RES_summary!R$19)</f>
        <v>3.1705134714634695E-2</v>
      </c>
      <c r="S16" s="72">
        <f>IF(RES_hh_fech!S16=0,0,RES_hh_fech!S16/RES_summary!S$19)</f>
        <v>3.8211376137820469E-2</v>
      </c>
      <c r="T16" s="72">
        <f>IF(RES_hh_fech!T16=0,0,RES_hh_fech!T16/RES_summary!T$19)</f>
        <v>5.0160879005086388E-2</v>
      </c>
      <c r="U16" s="72">
        <f>IF(RES_hh_fech!U16=0,0,RES_hh_fech!U16/RES_summary!U$19)</f>
        <v>7.6636857847009715E-2</v>
      </c>
      <c r="V16" s="72">
        <f>IF(RES_hh_fech!V16=0,0,RES_hh_fech!V16/RES_summary!V$19)</f>
        <v>4.9784691740234449E-2</v>
      </c>
      <c r="W16" s="72">
        <f>IF(RES_hh_fech!W16=0,0,RES_hh_fech!W16/RES_summary!W$19)</f>
        <v>6.4303258630594315E-2</v>
      </c>
      <c r="X16" s="72">
        <f>IF(RES_hh_fech!X16=0,0,RES_hh_fech!X16/RES_summary!X$19)</f>
        <v>5.75251811914693E-2</v>
      </c>
      <c r="Y16" s="72">
        <f>IF(RES_hh_fech!Y16=0,0,RES_hh_fech!Y16/RES_summary!Y$19)</f>
        <v>5.4907405544364039E-2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15.721063180593902</v>
      </c>
      <c r="C17" s="69">
        <f>IF(RES_hh_fech!C17=0,0,RES_hh_fech!C17/RES_summary!C$19)</f>
        <v>15.662561246475169</v>
      </c>
      <c r="D17" s="69">
        <f>IF(RES_hh_fech!D17=0,0,RES_hh_fech!D17/RES_summary!D$19)</f>
        <v>15.855200165061392</v>
      </c>
      <c r="E17" s="69">
        <f>IF(RES_hh_fech!E17=0,0,RES_hh_fech!E17/RES_summary!E$19)</f>
        <v>17.857254863720659</v>
      </c>
      <c r="F17" s="69">
        <f>IF(RES_hh_fech!F17=0,0,RES_hh_fech!F17/RES_summary!F$19)</f>
        <v>18.308810095957181</v>
      </c>
      <c r="G17" s="69">
        <f>IF(RES_hh_fech!G17=0,0,RES_hh_fech!G17/RES_summary!G$19)</f>
        <v>17.800065043654232</v>
      </c>
      <c r="H17" s="69">
        <f>IF(RES_hh_fech!H17=0,0,RES_hh_fech!H17/RES_summary!H$19)</f>
        <v>18.441968166143113</v>
      </c>
      <c r="I17" s="69">
        <f>IF(RES_hh_fech!I17=0,0,RES_hh_fech!I17/RES_summary!I$19)</f>
        <v>18.256925821277608</v>
      </c>
      <c r="J17" s="69">
        <f>IF(RES_hh_fech!J17=0,0,RES_hh_fech!J17/RES_summary!J$19)</f>
        <v>18.726819588645796</v>
      </c>
      <c r="K17" s="69">
        <f>IF(RES_hh_fech!K17=0,0,RES_hh_fech!K17/RES_summary!K$19)</f>
        <v>19.220674587497367</v>
      </c>
      <c r="L17" s="69">
        <f>IF(RES_hh_fech!L17=0,0,RES_hh_fech!L17/RES_summary!L$19)</f>
        <v>19.391320765538321</v>
      </c>
      <c r="M17" s="69">
        <f>IF(RES_hh_fech!M17=0,0,RES_hh_fech!M17/RES_summary!M$19)</f>
        <v>19.618324044865993</v>
      </c>
      <c r="N17" s="69">
        <f>IF(RES_hh_fech!N17=0,0,RES_hh_fech!N17/RES_summary!N$19)</f>
        <v>19.670643878726068</v>
      </c>
      <c r="O17" s="69">
        <f>IF(RES_hh_fech!O17=0,0,RES_hh_fech!O17/RES_summary!O$19)</f>
        <v>19.998373135422913</v>
      </c>
      <c r="P17" s="69">
        <f>IF(RES_hh_fech!P17=0,0,RES_hh_fech!P17/RES_summary!P$19)</f>
        <v>20.077754081019823</v>
      </c>
      <c r="Q17" s="69">
        <f>IF(RES_hh_fech!Q17=0,0,RES_hh_fech!Q17/RES_summary!Q$19)</f>
        <v>20.156824705427312</v>
      </c>
      <c r="R17" s="69">
        <f>IF(RES_hh_fech!R17=0,0,RES_hh_fech!R17/RES_summary!R$19)</f>
        <v>20.115180419125835</v>
      </c>
      <c r="S17" s="69">
        <f>IF(RES_hh_fech!S17=0,0,RES_hh_fech!S17/RES_summary!S$19)</f>
        <v>20.184902042108014</v>
      </c>
      <c r="T17" s="69">
        <f>IF(RES_hh_fech!T17=0,0,RES_hh_fech!T17/RES_summary!T$19)</f>
        <v>21.919896688338781</v>
      </c>
      <c r="U17" s="69">
        <f>IF(RES_hh_fech!U17=0,0,RES_hh_fech!U17/RES_summary!U$19)</f>
        <v>20.45005232684959</v>
      </c>
      <c r="V17" s="69">
        <f>IF(RES_hh_fech!V17=0,0,RES_hh_fech!V17/RES_summary!V$19)</f>
        <v>20.393502187760834</v>
      </c>
      <c r="W17" s="69">
        <f>IF(RES_hh_fech!W17=0,0,RES_hh_fech!W17/RES_summary!W$19)</f>
        <v>21.922226514467948</v>
      </c>
      <c r="X17" s="69">
        <f>IF(RES_hh_fech!X17=0,0,RES_hh_fech!X17/RES_summary!X$19)</f>
        <v>18.862744853168607</v>
      </c>
      <c r="Y17" s="69">
        <f>IF(RES_hh_fech!Y17=0,0,RES_hh_fech!Y17/RES_summary!Y$19)</f>
        <v>14.772768873453554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16.108959265627504</v>
      </c>
      <c r="C18" s="72">
        <f>IF(RES_hh_fech!C18=0,0,RES_hh_fech!C18/RES_summary!C$19)</f>
        <v>15.693320997947984</v>
      </c>
      <c r="D18" s="72">
        <f>IF(RES_hh_fech!D18=0,0,RES_hh_fech!D18/RES_summary!D$19)</f>
        <v>17.063252899415922</v>
      </c>
      <c r="E18" s="72">
        <f>IF(RES_hh_fech!E18=0,0,RES_hh_fech!E18/RES_summary!E$19)</f>
        <v>17.357711999587092</v>
      </c>
      <c r="F18" s="72">
        <f>IF(RES_hh_fech!F18=0,0,RES_hh_fech!F18/RES_summary!F$19)</f>
        <v>17.991180985784453</v>
      </c>
      <c r="G18" s="72">
        <f>IF(RES_hh_fech!G18=0,0,RES_hh_fech!G18/RES_summary!G$19)</f>
        <v>18.405849967459208</v>
      </c>
      <c r="H18" s="72">
        <f>IF(RES_hh_fech!H18=0,0,RES_hh_fech!H18/RES_summary!H$19)</f>
        <v>19.216113855520877</v>
      </c>
      <c r="I18" s="72">
        <f>IF(RES_hh_fech!I18=0,0,RES_hh_fech!I18/RES_summary!I$19)</f>
        <v>18.189188675219519</v>
      </c>
      <c r="J18" s="72">
        <f>IF(RES_hh_fech!J18=0,0,RES_hh_fech!J18/RES_summary!J$19)</f>
        <v>19.202363424851484</v>
      </c>
      <c r="K18" s="72">
        <f>IF(RES_hh_fech!K18=0,0,RES_hh_fech!K18/RES_summary!K$19)</f>
        <v>19.808745853506956</v>
      </c>
      <c r="L18" s="72">
        <f>IF(RES_hh_fech!L18=0,0,RES_hh_fech!L18/RES_summary!L$19)</f>
        <v>20.254543571637264</v>
      </c>
      <c r="M18" s="72">
        <f>IF(RES_hh_fech!M18=0,0,RES_hh_fech!M18/RES_summary!M$19)</f>
        <v>20.074667580666301</v>
      </c>
      <c r="N18" s="72">
        <f>IF(RES_hh_fech!N18=0,0,RES_hh_fech!N18/RES_summary!N$19)</f>
        <v>20.554924596462097</v>
      </c>
      <c r="O18" s="72">
        <f>IF(RES_hh_fech!O18=0,0,RES_hh_fech!O18/RES_summary!O$19)</f>
        <v>20.783731107099712</v>
      </c>
      <c r="P18" s="72">
        <f>IF(RES_hh_fech!P18=0,0,RES_hh_fech!P18/RES_summary!P$19)</f>
        <v>21.106306257189505</v>
      </c>
      <c r="Q18" s="72">
        <f>IF(RES_hh_fech!Q18=0,0,RES_hh_fech!Q18/RES_summary!Q$19)</f>
        <v>20.955369051152942</v>
      </c>
      <c r="R18" s="72">
        <f>IF(RES_hh_fech!R18=0,0,RES_hh_fech!R18/RES_summary!R$19)</f>
        <v>21.720808747009585</v>
      </c>
      <c r="S18" s="72">
        <f>IF(RES_hh_fech!S18=0,0,RES_hh_fech!S18/RES_summary!S$19)</f>
        <v>22.657122084498521</v>
      </c>
      <c r="T18" s="72">
        <f>IF(RES_hh_fech!T18=0,0,RES_hh_fech!T18/RES_summary!T$19)</f>
        <v>23.623572902378704</v>
      </c>
      <c r="U18" s="72">
        <f>IF(RES_hh_fech!U18=0,0,RES_hh_fech!U18/RES_summary!U$19)</f>
        <v>19.863543379597299</v>
      </c>
      <c r="V18" s="72">
        <f>IF(RES_hh_fech!V18=0,0,RES_hh_fech!V18/RES_summary!V$19)</f>
        <v>21.023363174690978</v>
      </c>
      <c r="W18" s="72">
        <f>IF(RES_hh_fech!W18=0,0,RES_hh_fech!W18/RES_summary!W$19)</f>
        <v>21.858633507153417</v>
      </c>
      <c r="X18" s="72">
        <f>IF(RES_hh_fech!X18=0,0,RES_hh_fech!X18/RES_summary!X$19)</f>
        <v>19.187446969555317</v>
      </c>
      <c r="Y18" s="72">
        <f>IF(RES_hh_fech!Y18=0,0,RES_hh_fech!Y18/RES_summary!Y$19)</f>
        <v>16.085784383447841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17.513441187889345</v>
      </c>
      <c r="C19" s="72">
        <f>IF(RES_hh_fech!C19=0,0,RES_hh_fech!C19/RES_summary!C$19)</f>
        <v>18.255747129844163</v>
      </c>
      <c r="D19" s="72">
        <f>IF(RES_hh_fech!D19=0,0,RES_hh_fech!D19/RES_summary!D$19)</f>
        <v>18.450017794471119</v>
      </c>
      <c r="E19" s="72">
        <f>IF(RES_hh_fech!E19=0,0,RES_hh_fech!E19/RES_summary!E$19)</f>
        <v>19.304808993344121</v>
      </c>
      <c r="F19" s="72">
        <f>IF(RES_hh_fech!F19=0,0,RES_hh_fech!F19/RES_summary!F$19)</f>
        <v>19.794626745734895</v>
      </c>
      <c r="G19" s="72">
        <f>IF(RES_hh_fech!G19=0,0,RES_hh_fech!G19/RES_summary!G$19)</f>
        <v>19.818753341195205</v>
      </c>
      <c r="H19" s="72">
        <f>IF(RES_hh_fech!H19=0,0,RES_hh_fech!H19/RES_summary!H$19)</f>
        <v>19.932850306571414</v>
      </c>
      <c r="I19" s="72">
        <f>IF(RES_hh_fech!I19=0,0,RES_hh_fech!I19/RES_summary!I$19)</f>
        <v>20.634736480654329</v>
      </c>
      <c r="J19" s="72">
        <f>IF(RES_hh_fech!J19=0,0,RES_hh_fech!J19/RES_summary!J$19)</f>
        <v>21.199486531882854</v>
      </c>
      <c r="K19" s="72">
        <f>IF(RES_hh_fech!K19=0,0,RES_hh_fech!K19/RES_summary!K$19)</f>
        <v>21.862344960208844</v>
      </c>
      <c r="L19" s="72">
        <f>IF(RES_hh_fech!L19=0,0,RES_hh_fech!L19/RES_summary!L$19)</f>
        <v>22.167685799595873</v>
      </c>
      <c r="M19" s="72">
        <f>IF(RES_hh_fech!M19=0,0,RES_hh_fech!M19/RES_summary!M$19)</f>
        <v>21.994332783927359</v>
      </c>
      <c r="N19" s="72">
        <f>IF(RES_hh_fech!N19=0,0,RES_hh_fech!N19/RES_summary!N$19)</f>
        <v>22.922736528048116</v>
      </c>
      <c r="O19" s="72">
        <f>IF(RES_hh_fech!O19=0,0,RES_hh_fech!O19/RES_summary!O$19)</f>
        <v>22.36720824999021</v>
      </c>
      <c r="P19" s="72">
        <f>IF(RES_hh_fech!P19=0,0,RES_hh_fech!P19/RES_summary!P$19)</f>
        <v>22.153882538385169</v>
      </c>
      <c r="Q19" s="72">
        <f>IF(RES_hh_fech!Q19=0,0,RES_hh_fech!Q19/RES_summary!Q$19)</f>
        <v>21.648970430023823</v>
      </c>
      <c r="R19" s="72">
        <f>IF(RES_hh_fech!R19=0,0,RES_hh_fech!R19/RES_summary!R$19)</f>
        <v>21.838507187222408</v>
      </c>
      <c r="S19" s="72">
        <f>IF(RES_hh_fech!S19=0,0,RES_hh_fech!S19/RES_summary!S$19)</f>
        <v>21.837447358889445</v>
      </c>
      <c r="T19" s="72">
        <f>IF(RES_hh_fech!T19=0,0,RES_hh_fech!T19/RES_summary!T$19)</f>
        <v>22.156121807872346</v>
      </c>
      <c r="U19" s="72">
        <f>IF(RES_hh_fech!U19=0,0,RES_hh_fech!U19/RES_summary!U$19)</f>
        <v>23.074527751972965</v>
      </c>
      <c r="V19" s="72">
        <f>IF(RES_hh_fech!V19=0,0,RES_hh_fech!V19/RES_summary!V$19)</f>
        <v>22.882294545331046</v>
      </c>
      <c r="W19" s="72">
        <f>IF(RES_hh_fech!W19=0,0,RES_hh_fech!W19/RES_summary!W$19)</f>
        <v>23.579320843690081</v>
      </c>
      <c r="X19" s="72">
        <f>IF(RES_hh_fech!X19=0,0,RES_hh_fech!X19/RES_summary!X$19)</f>
        <v>22.677392861319586</v>
      </c>
      <c r="Y19" s="72">
        <f>IF(RES_hh_fech!Y19=0,0,RES_hh_fech!Y19/RES_summary!Y$19)</f>
        <v>18.136240870561004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17.488289234335813</v>
      </c>
      <c r="C20" s="72">
        <f>IF(RES_hh_fech!C20=0,0,RES_hh_fech!C20/RES_summary!C$19)</f>
        <v>19.69510574822764</v>
      </c>
      <c r="D20" s="72">
        <f>IF(RES_hh_fech!D20=0,0,RES_hh_fech!D20/RES_summary!D$19)</f>
        <v>21.095961803054081</v>
      </c>
      <c r="E20" s="72">
        <f>IF(RES_hh_fech!E20=0,0,RES_hh_fech!E20/RES_summary!E$19)</f>
        <v>24.159414566747191</v>
      </c>
      <c r="F20" s="72">
        <f>IF(RES_hh_fech!F20=0,0,RES_hh_fech!F20/RES_summary!F$19)</f>
        <v>23.588820642140778</v>
      </c>
      <c r="G20" s="72">
        <f>IF(RES_hh_fech!G20=0,0,RES_hh_fech!G20/RES_summary!G$19)</f>
        <v>21.83134767217361</v>
      </c>
      <c r="H20" s="72">
        <f>IF(RES_hh_fech!H20=0,0,RES_hh_fech!H20/RES_summary!H$19)</f>
        <v>24.014177086510209</v>
      </c>
      <c r="I20" s="72">
        <f>IF(RES_hh_fech!I20=0,0,RES_hh_fech!I20/RES_summary!I$19)</f>
        <v>24.055042723773003</v>
      </c>
      <c r="J20" s="72">
        <f>IF(RES_hh_fech!J20=0,0,RES_hh_fech!J20/RES_summary!J$19)</f>
        <v>23.533193526727374</v>
      </c>
      <c r="K20" s="72">
        <f>IF(RES_hh_fech!K20=0,0,RES_hh_fech!K20/RES_summary!K$19)</f>
        <v>22.781115236748182</v>
      </c>
      <c r="L20" s="72">
        <f>IF(RES_hh_fech!L20=0,0,RES_hh_fech!L20/RES_summary!L$19)</f>
        <v>17.189256661415115</v>
      </c>
      <c r="M20" s="72">
        <f>IF(RES_hh_fech!M20=0,0,RES_hh_fech!M20/RES_summary!M$19)</f>
        <v>25.061281192607051</v>
      </c>
      <c r="N20" s="72">
        <f>IF(RES_hh_fech!N20=0,0,RES_hh_fech!N20/RES_summary!N$19)</f>
        <v>23.016917693486199</v>
      </c>
      <c r="O20" s="72">
        <f>IF(RES_hh_fech!O20=0,0,RES_hh_fech!O20/RES_summary!O$19)</f>
        <v>23.978087884092346</v>
      </c>
      <c r="P20" s="72">
        <f>IF(RES_hh_fech!P20=0,0,RES_hh_fech!P20/RES_summary!P$19)</f>
        <v>23.981002962161341</v>
      </c>
      <c r="Q20" s="72">
        <f>IF(RES_hh_fech!Q20=0,0,RES_hh_fech!Q20/RES_summary!Q$19)</f>
        <v>25.605473182531622</v>
      </c>
      <c r="R20" s="72">
        <f>IF(RES_hh_fech!R20=0,0,RES_hh_fech!R20/RES_summary!R$19)</f>
        <v>23.512524611557129</v>
      </c>
      <c r="S20" s="72">
        <f>IF(RES_hh_fech!S20=0,0,RES_hh_fech!S20/RES_summary!S$19)</f>
        <v>23.820097048997305</v>
      </c>
      <c r="T20" s="72">
        <f>IF(RES_hh_fech!T20=0,0,RES_hh_fech!T20/RES_summary!T$19)</f>
        <v>26.363167290705544</v>
      </c>
      <c r="U20" s="72">
        <f>IF(RES_hh_fech!U20=0,0,RES_hh_fech!U20/RES_summary!U$19)</f>
        <v>21.645951368756599</v>
      </c>
      <c r="V20" s="72">
        <f>IF(RES_hh_fech!V20=0,0,RES_hh_fech!V20/RES_summary!V$19)</f>
        <v>21.892410485180175</v>
      </c>
      <c r="W20" s="72">
        <f>IF(RES_hh_fech!W20=0,0,RES_hh_fech!W20/RES_summary!W$19)</f>
        <v>37.035650933052288</v>
      </c>
      <c r="X20" s="72">
        <f>IF(RES_hh_fech!X20=0,0,RES_hh_fech!X20/RES_summary!X$19)</f>
        <v>20.209801157849643</v>
      </c>
      <c r="Y20" s="72">
        <f>IF(RES_hh_fech!Y20=0,0,RES_hh_fech!Y20/RES_summary!Y$19)</f>
        <v>21.977678145958993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19.214840972617228</v>
      </c>
      <c r="C21" s="72">
        <f>IF(RES_hh_fech!C21=0,0,RES_hh_fech!C21/RES_summary!C$19)</f>
        <v>18.80412187811902</v>
      </c>
      <c r="D21" s="72">
        <f>IF(RES_hh_fech!D21=0,0,RES_hh_fech!D21/RES_summary!D$19)</f>
        <v>18.61550498480748</v>
      </c>
      <c r="E21" s="72">
        <f>IF(RES_hh_fech!E21=0,0,RES_hh_fech!E21/RES_summary!E$19)</f>
        <v>21.262699448997854</v>
      </c>
      <c r="F21" s="72">
        <f>IF(RES_hh_fech!F21=0,0,RES_hh_fech!F21/RES_summary!F$19)</f>
        <v>21.537180609755854</v>
      </c>
      <c r="G21" s="72">
        <f>IF(RES_hh_fech!G21=0,0,RES_hh_fech!G21/RES_summary!G$19)</f>
        <v>21.346188468593191</v>
      </c>
      <c r="H21" s="72">
        <f>IF(RES_hh_fech!H21=0,0,RES_hh_fech!H21/RES_summary!H$19)</f>
        <v>21.447449847085835</v>
      </c>
      <c r="I21" s="72">
        <f>IF(RES_hh_fech!I21=0,0,RES_hh_fech!I21/RES_summary!I$19)</f>
        <v>21.470848369250902</v>
      </c>
      <c r="J21" s="72">
        <f>IF(RES_hh_fech!J21=0,0,RES_hh_fech!J21/RES_summary!J$19)</f>
        <v>21.571372375991416</v>
      </c>
      <c r="K21" s="72">
        <f>IF(RES_hh_fech!K21=0,0,RES_hh_fech!K21/RES_summary!K$19)</f>
        <v>22.233419686592477</v>
      </c>
      <c r="L21" s="72">
        <f>IF(RES_hh_fech!L21=0,0,RES_hh_fech!L21/RES_summary!L$19)</f>
        <v>22.097739607239738</v>
      </c>
      <c r="M21" s="72">
        <f>IF(RES_hh_fech!M21=0,0,RES_hh_fech!M21/RES_summary!M$19)</f>
        <v>22.151593630972979</v>
      </c>
      <c r="N21" s="72">
        <f>IF(RES_hh_fech!N21=0,0,RES_hh_fech!N21/RES_summary!N$19)</f>
        <v>22.000899059493975</v>
      </c>
      <c r="O21" s="72">
        <f>IF(RES_hh_fech!O21=0,0,RES_hh_fech!O21/RES_summary!O$19)</f>
        <v>22.448583040546701</v>
      </c>
      <c r="P21" s="72">
        <f>IF(RES_hh_fech!P21=0,0,RES_hh_fech!P21/RES_summary!P$19)</f>
        <v>22.085879065192664</v>
      </c>
      <c r="Q21" s="72">
        <f>IF(RES_hh_fech!Q21=0,0,RES_hh_fech!Q21/RES_summary!Q$19)</f>
        <v>21.765240816230161</v>
      </c>
      <c r="R21" s="72">
        <f>IF(RES_hh_fech!R21=0,0,RES_hh_fech!R21/RES_summary!R$19)</f>
        <v>22.184113922458</v>
      </c>
      <c r="S21" s="72">
        <f>IF(RES_hh_fech!S21=0,0,RES_hh_fech!S21/RES_summary!S$19)</f>
        <v>22.758337146295311</v>
      </c>
      <c r="T21" s="72">
        <f>IF(RES_hh_fech!T21=0,0,RES_hh_fech!T21/RES_summary!T$19)</f>
        <v>21.168731821734969</v>
      </c>
      <c r="U21" s="72">
        <f>IF(RES_hh_fech!U21=0,0,RES_hh_fech!U21/RES_summary!U$19)</f>
        <v>21.351177569216869</v>
      </c>
      <c r="V21" s="72">
        <f>IF(RES_hh_fech!V21=0,0,RES_hh_fech!V21/RES_summary!V$19)</f>
        <v>21.051722270937375</v>
      </c>
      <c r="W21" s="72">
        <f>IF(RES_hh_fech!W21=0,0,RES_hh_fech!W21/RES_summary!W$19)</f>
        <v>23.237179577719733</v>
      </c>
      <c r="X21" s="72">
        <f>IF(RES_hh_fech!X21=0,0,RES_hh_fech!X21/RES_summary!X$19)</f>
        <v>19.51572254855866</v>
      </c>
      <c r="Y21" s="72">
        <f>IF(RES_hh_fech!Y21=0,0,RES_hh_fech!Y21/RES_summary!Y$19)</f>
        <v>15.304214191989367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21.497267099511078</v>
      </c>
      <c r="C22" s="72">
        <f>IF(RES_hh_fech!C22=0,0,RES_hh_fech!C22/RES_summary!C$19)</f>
        <v>21.12041418415464</v>
      </c>
      <c r="D22" s="72">
        <f>IF(RES_hh_fech!D22=0,0,RES_hh_fech!D22/RES_summary!D$19)</f>
        <v>21.923271393144976</v>
      </c>
      <c r="E22" s="72">
        <f>IF(RES_hh_fech!E22=0,0,RES_hh_fech!E22/RES_summary!E$19)</f>
        <v>22.936754727886992</v>
      </c>
      <c r="F22" s="72">
        <f>IF(RES_hh_fech!F22=0,0,RES_hh_fech!F22/RES_summary!F$19)</f>
        <v>23.863847885442119</v>
      </c>
      <c r="G22" s="72">
        <f>IF(RES_hh_fech!G22=0,0,RES_hh_fech!G22/RES_summary!G$19)</f>
        <v>22.583276320539799</v>
      </c>
      <c r="H22" s="72">
        <f>IF(RES_hh_fech!H22=0,0,RES_hh_fech!H22/RES_summary!H$19)</f>
        <v>22.371057638833726</v>
      </c>
      <c r="I22" s="72">
        <f>IF(RES_hh_fech!I22=0,0,RES_hh_fech!I22/RES_summary!I$19)</f>
        <v>22.578548968089418</v>
      </c>
      <c r="J22" s="72">
        <f>IF(RES_hh_fech!J22=0,0,RES_hh_fech!J22/RES_summary!J$19)</f>
        <v>22.419358302985174</v>
      </c>
      <c r="K22" s="72">
        <f>IF(RES_hh_fech!K22=0,0,RES_hh_fech!K22/RES_summary!K$19)</f>
        <v>21.804798567570149</v>
      </c>
      <c r="L22" s="72">
        <f>IF(RES_hh_fech!L22=0,0,RES_hh_fech!L22/RES_summary!L$19)</f>
        <v>20.580821612563884</v>
      </c>
      <c r="M22" s="72">
        <f>IF(RES_hh_fech!M22=0,0,RES_hh_fech!M22/RES_summary!M$19)</f>
        <v>22.048047708736792</v>
      </c>
      <c r="N22" s="72">
        <f>IF(RES_hh_fech!N22=0,0,RES_hh_fech!N22/RES_summary!N$19)</f>
        <v>20.982129653400765</v>
      </c>
      <c r="O22" s="72">
        <f>IF(RES_hh_fech!O22=0,0,RES_hh_fech!O22/RES_summary!O$19)</f>
        <v>20.882087364690701</v>
      </c>
      <c r="P22" s="72">
        <f>IF(RES_hh_fech!P22=0,0,RES_hh_fech!P22/RES_summary!P$19)</f>
        <v>20.585273219418657</v>
      </c>
      <c r="Q22" s="72">
        <f>IF(RES_hh_fech!Q22=0,0,RES_hh_fech!Q22/RES_summary!Q$19)</f>
        <v>21.044966173614039</v>
      </c>
      <c r="R22" s="72">
        <f>IF(RES_hh_fech!R22=0,0,RES_hh_fech!R22/RES_summary!R$19)</f>
        <v>18.65894305268694</v>
      </c>
      <c r="S22" s="72">
        <f>IF(RES_hh_fech!S22=0,0,RES_hh_fech!S22/RES_summary!S$19)</f>
        <v>15.552822625729595</v>
      </c>
      <c r="T22" s="72">
        <f>IF(RES_hh_fech!T22=0,0,RES_hh_fech!T22/RES_summary!T$19)</f>
        <v>25.977329370464425</v>
      </c>
      <c r="U22" s="72">
        <f>IF(RES_hh_fech!U22=0,0,RES_hh_fech!U22/RES_summary!U$19)</f>
        <v>22.405717556810849</v>
      </c>
      <c r="V22" s="72">
        <f>IF(RES_hh_fech!V22=0,0,RES_hh_fech!V22/RES_summary!V$19)</f>
        <v>20.276853721845097</v>
      </c>
      <c r="W22" s="72">
        <f>IF(RES_hh_fech!W22=0,0,RES_hh_fech!W22/RES_summary!W$19)</f>
        <v>22.302737757669895</v>
      </c>
      <c r="X22" s="72">
        <f>IF(RES_hh_fech!X22=0,0,RES_hh_fech!X22/RES_summary!X$19)</f>
        <v>19.855290488981321</v>
      </c>
      <c r="Y22" s="72">
        <f>IF(RES_hh_fech!Y22=0,0,RES_hh_fech!Y22/RES_summary!Y$19)</f>
        <v>14.058432868584362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13.064782355958535</v>
      </c>
      <c r="C23" s="72">
        <f>IF(RES_hh_fech!C23=0,0,RES_hh_fech!C23/RES_summary!C$19)</f>
        <v>9.4630308704347676</v>
      </c>
      <c r="D23" s="72">
        <f>IF(RES_hh_fech!D23=0,0,RES_hh_fech!D23/RES_summary!D$19)</f>
        <v>14.13958318734425</v>
      </c>
      <c r="E23" s="72">
        <f>IF(RES_hh_fech!E23=0,0,RES_hh_fech!E23/RES_summary!E$19)</f>
        <v>14.092487765576154</v>
      </c>
      <c r="F23" s="72">
        <f>IF(RES_hh_fech!F23=0,0,RES_hh_fech!F23/RES_summary!F$19)</f>
        <v>12.36070622541061</v>
      </c>
      <c r="G23" s="72">
        <f>IF(RES_hh_fech!G23=0,0,RES_hh_fech!G23/RES_summary!G$19)</f>
        <v>15.485794304713771</v>
      </c>
      <c r="H23" s="72">
        <f>IF(RES_hh_fech!H23=0,0,RES_hh_fech!H23/RES_summary!H$19)</f>
        <v>15.534526935273156</v>
      </c>
      <c r="I23" s="72">
        <f>IF(RES_hh_fech!I23=0,0,RES_hh_fech!I23/RES_summary!I$19)</f>
        <v>13.270994316538593</v>
      </c>
      <c r="J23" s="72">
        <f>IF(RES_hh_fech!J23=0,0,RES_hh_fech!J23/RES_summary!J$19)</f>
        <v>14.784323222781076</v>
      </c>
      <c r="K23" s="72">
        <f>IF(RES_hh_fech!K23=0,0,RES_hh_fech!K23/RES_summary!K$19)</f>
        <v>16.619187601977888</v>
      </c>
      <c r="L23" s="72">
        <f>IF(RES_hh_fech!L23=0,0,RES_hh_fech!L23/RES_summary!L$19)</f>
        <v>14.343862727112182</v>
      </c>
      <c r="M23" s="72">
        <f>IF(RES_hh_fech!M23=0,0,RES_hh_fech!M23/RES_summary!M$19)</f>
        <v>15.152962540497965</v>
      </c>
      <c r="N23" s="72">
        <f>IF(RES_hh_fech!N23=0,0,RES_hh_fech!N23/RES_summary!N$19)</f>
        <v>15.99215192932485</v>
      </c>
      <c r="O23" s="72">
        <f>IF(RES_hh_fech!O23=0,0,RES_hh_fech!O23/RES_summary!O$19)</f>
        <v>15.989882364772575</v>
      </c>
      <c r="P23" s="72">
        <f>IF(RES_hh_fech!P23=0,0,RES_hh_fech!P23/RES_summary!P$19)</f>
        <v>16.877095011071919</v>
      </c>
      <c r="Q23" s="72">
        <f>IF(RES_hh_fech!Q23=0,0,RES_hh_fech!Q23/RES_summary!Q$19)</f>
        <v>17.265114854520903</v>
      </c>
      <c r="R23" s="72">
        <f>IF(RES_hh_fech!R23=0,0,RES_hh_fech!R23/RES_summary!R$19)</f>
        <v>17.197476970077666</v>
      </c>
      <c r="S23" s="72">
        <f>IF(RES_hh_fech!S23=0,0,RES_hh_fech!S23/RES_summary!S$19)</f>
        <v>17.016181057052684</v>
      </c>
      <c r="T23" s="72">
        <f>IF(RES_hh_fech!T23=0,0,RES_hh_fech!T23/RES_summary!T$19)</f>
        <v>17.260361881210834</v>
      </c>
      <c r="U23" s="72">
        <f>IF(RES_hh_fech!U23=0,0,RES_hh_fech!U23/RES_summary!U$19)</f>
        <v>17.836542318555392</v>
      </c>
      <c r="V23" s="72">
        <f>IF(RES_hh_fech!V23=0,0,RES_hh_fech!V23/RES_summary!V$19)</f>
        <v>17.277219377305855</v>
      </c>
      <c r="W23" s="72">
        <f>IF(RES_hh_fech!W23=0,0,RES_hh_fech!W23/RES_summary!W$19)</f>
        <v>17.314836504597206</v>
      </c>
      <c r="X23" s="72">
        <f>IF(RES_hh_fech!X23=0,0,RES_hh_fech!X23/RES_summary!X$19)</f>
        <v>16.58576809072353</v>
      </c>
      <c r="Y23" s="72">
        <f>IF(RES_hh_fech!Y23=0,0,RES_hh_fech!Y23/RES_summary!Y$19)</f>
        <v>13.73282588628428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12.541762989264203</v>
      </c>
      <c r="C24" s="72">
        <f>IF(RES_hh_fech!C24=0,0,RES_hh_fech!C24/RES_summary!C$19)</f>
        <v>12.925229847242687</v>
      </c>
      <c r="D24" s="72">
        <f>IF(RES_hh_fech!D24=0,0,RES_hh_fech!D24/RES_summary!D$19)</f>
        <v>12.461977567909893</v>
      </c>
      <c r="E24" s="72">
        <f>IF(RES_hh_fech!E24=0,0,RES_hh_fech!E24/RES_summary!E$19)</f>
        <v>14.423138163980184</v>
      </c>
      <c r="F24" s="72">
        <f>IF(RES_hh_fech!F24=0,0,RES_hh_fech!F24/RES_summary!F$19)</f>
        <v>14.906107739910343</v>
      </c>
      <c r="G24" s="72">
        <f>IF(RES_hh_fech!G24=0,0,RES_hh_fech!G24/RES_summary!G$19)</f>
        <v>14.335283203232622</v>
      </c>
      <c r="H24" s="72">
        <f>IF(RES_hh_fech!H24=0,0,RES_hh_fech!H24/RES_summary!H$19)</f>
        <v>14.484092036698089</v>
      </c>
      <c r="I24" s="72">
        <f>IF(RES_hh_fech!I24=0,0,RES_hh_fech!I24/RES_summary!I$19)</f>
        <v>15.189332560341873</v>
      </c>
      <c r="J24" s="72">
        <f>IF(RES_hh_fech!J24=0,0,RES_hh_fech!J24/RES_summary!J$19)</f>
        <v>15.329134510151338</v>
      </c>
      <c r="K24" s="72">
        <f>IF(RES_hh_fech!K24=0,0,RES_hh_fech!K24/RES_summary!K$19)</f>
        <v>15.95477725580537</v>
      </c>
      <c r="L24" s="72">
        <f>IF(RES_hh_fech!L24=0,0,RES_hh_fech!L24/RES_summary!L$19)</f>
        <v>16.185064583988822</v>
      </c>
      <c r="M24" s="72">
        <f>IF(RES_hh_fech!M24=0,0,RES_hh_fech!M24/RES_summary!M$19)</f>
        <v>16.51189973153787</v>
      </c>
      <c r="N24" s="72">
        <f>IF(RES_hh_fech!N24=0,0,RES_hh_fech!N24/RES_summary!N$19)</f>
        <v>16.695627629053526</v>
      </c>
      <c r="O24" s="72">
        <f>IF(RES_hh_fech!O24=0,0,RES_hh_fech!O24/RES_summary!O$19)</f>
        <v>17.013441543770206</v>
      </c>
      <c r="P24" s="72">
        <f>IF(RES_hh_fech!P24=0,0,RES_hh_fech!P24/RES_summary!P$19)</f>
        <v>17.425291404775802</v>
      </c>
      <c r="Q24" s="72">
        <f>IF(RES_hh_fech!Q24=0,0,RES_hh_fech!Q24/RES_summary!Q$19)</f>
        <v>17.777819627532139</v>
      </c>
      <c r="R24" s="72">
        <f>IF(RES_hh_fech!R24=0,0,RES_hh_fech!R24/RES_summary!R$19)</f>
        <v>17.611923904706664</v>
      </c>
      <c r="S24" s="72">
        <f>IF(RES_hh_fech!S24=0,0,RES_hh_fech!S24/RES_summary!S$19)</f>
        <v>18.517644194554734</v>
      </c>
      <c r="T24" s="72">
        <f>IF(RES_hh_fech!T24=0,0,RES_hh_fech!T24/RES_summary!T$19)</f>
        <v>18.272151920520791</v>
      </c>
      <c r="U24" s="72">
        <f>IF(RES_hh_fech!U24=0,0,RES_hh_fech!U24/RES_summary!U$19)</f>
        <v>18.487883192073944</v>
      </c>
      <c r="V24" s="72">
        <f>IF(RES_hh_fech!V24=0,0,RES_hh_fech!V24/RES_summary!V$19)</f>
        <v>18.705706143176464</v>
      </c>
      <c r="W24" s="72">
        <f>IF(RES_hh_fech!W24=0,0,RES_hh_fech!W24/RES_summary!W$19)</f>
        <v>20.506276282915472</v>
      </c>
      <c r="X24" s="72">
        <f>IF(RES_hh_fech!X24=0,0,RES_hh_fech!X24/RES_summary!X$19)</f>
        <v>17.322367010492723</v>
      </c>
      <c r="Y24" s="72">
        <f>IF(RES_hh_fech!Y24=0,0,RES_hh_fech!Y24/RES_summary!Y$19)</f>
        <v>13.809680874609716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16.094424495540405</v>
      </c>
      <c r="C25" s="74">
        <f>IF(RES_hh_fech!C25=0,0,RES_hh_fech!C25/RES_summary!C$19)</f>
        <v>13.858128411758202</v>
      </c>
      <c r="D25" s="74">
        <f>IF(RES_hh_fech!D25=0,0,RES_hh_fech!D25/RES_summary!D$19)</f>
        <v>10.420077625897482</v>
      </c>
      <c r="E25" s="74">
        <f>IF(RES_hh_fech!E25=0,0,RES_hh_fech!E25/RES_summary!E$19)</f>
        <v>21.844435625421131</v>
      </c>
      <c r="F25" s="74">
        <f>IF(RES_hh_fech!F25=0,0,RES_hh_fech!F25/RES_summary!F$19)</f>
        <v>20.23487137251389</v>
      </c>
      <c r="G25" s="74">
        <f>IF(RES_hh_fech!G25=0,0,RES_hh_fech!G25/RES_summary!G$19)</f>
        <v>15.983219470676069</v>
      </c>
      <c r="H25" s="74">
        <f>IF(RES_hh_fech!H25=0,0,RES_hh_fech!H25/RES_summary!H$19)</f>
        <v>19.010286771068746</v>
      </c>
      <c r="I25" s="74">
        <f>IF(RES_hh_fech!I25=0,0,RES_hh_fech!I25/RES_summary!I$19)</f>
        <v>17.455187166025308</v>
      </c>
      <c r="J25" s="74">
        <f>IF(RES_hh_fech!J25=0,0,RES_hh_fech!J25/RES_summary!J$19)</f>
        <v>18.370666514062616</v>
      </c>
      <c r="K25" s="74">
        <f>IF(RES_hh_fech!K25=0,0,RES_hh_fech!K25/RES_summary!K$19)</f>
        <v>18.179783767941494</v>
      </c>
      <c r="L25" s="74">
        <f>IF(RES_hh_fech!L25=0,0,RES_hh_fech!L25/RES_summary!L$19)</f>
        <v>19.293723509356244</v>
      </c>
      <c r="M25" s="74">
        <f>IF(RES_hh_fech!M25=0,0,RES_hh_fech!M25/RES_summary!M$19)</f>
        <v>18.67907443968226</v>
      </c>
      <c r="N25" s="74">
        <f>IF(RES_hh_fech!N25=0,0,RES_hh_fech!N25/RES_summary!N$19)</f>
        <v>18.115273567750677</v>
      </c>
      <c r="O25" s="74">
        <f>IF(RES_hh_fech!O25=0,0,RES_hh_fech!O25/RES_summary!O$19)</f>
        <v>18.122397077718453</v>
      </c>
      <c r="P25" s="74">
        <f>IF(RES_hh_fech!P25=0,0,RES_hh_fech!P25/RES_summary!P$19)</f>
        <v>16.742926770815117</v>
      </c>
      <c r="Q25" s="74">
        <f>IF(RES_hh_fech!Q25=0,0,RES_hh_fech!Q25/RES_summary!Q$19)</f>
        <v>16.065627317623751</v>
      </c>
      <c r="R25" s="74">
        <f>IF(RES_hh_fech!R25=0,0,RES_hh_fech!R25/RES_summary!R$19)</f>
        <v>15.345961661201743</v>
      </c>
      <c r="S25" s="74">
        <f>IF(RES_hh_fech!S25=0,0,RES_hh_fech!S25/RES_summary!S$19)</f>
        <v>15.017149287671133</v>
      </c>
      <c r="T25" s="74">
        <f>IF(RES_hh_fech!T25=0,0,RES_hh_fech!T25/RES_summary!T$19)</f>
        <v>14.186542977126456</v>
      </c>
      <c r="U25" s="74">
        <f>IF(RES_hh_fech!U25=0,0,RES_hh_fech!U25/RES_summary!U$19)</f>
        <v>13.743670523942082</v>
      </c>
      <c r="V25" s="74">
        <f>IF(RES_hh_fech!V25=0,0,RES_hh_fech!V25/RES_summary!V$19)</f>
        <v>13.72688835845732</v>
      </c>
      <c r="W25" s="74">
        <f>IF(RES_hh_fech!W25=0,0,RES_hh_fech!W25/RES_summary!W$19)</f>
        <v>13.216304488368449</v>
      </c>
      <c r="X25" s="74">
        <f>IF(RES_hh_fech!X25=0,0,RES_hh_fech!X25/RES_summary!X$19)</f>
        <v>8.0552899160305991</v>
      </c>
      <c r="Y25" s="74">
        <f>IF(RES_hh_fech!Y25=0,0,RES_hh_fech!Y25/RES_summary!Y$19)</f>
        <v>4.5275987819919514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6.5824249032532887</v>
      </c>
      <c r="L26" s="77">
        <f>IF(RES_hh_fech!L26=0,0,RES_hh_fech!L26/RES_summary!L$19)</f>
        <v>6.7393681410467945</v>
      </c>
      <c r="M26" s="77">
        <f>IF(RES_hh_fech!M26=0,0,RES_hh_fech!M26/RES_summary!M$19)</f>
        <v>6.9376827997587425</v>
      </c>
      <c r="N26" s="77">
        <f>IF(RES_hh_fech!N26=0,0,RES_hh_fech!N26/RES_summary!N$19)</f>
        <v>7.1047215551778748</v>
      </c>
      <c r="O26" s="77">
        <f>IF(RES_hh_fech!O26=0,0,RES_hh_fech!O26/RES_summary!O$19)</f>
        <v>7.41461565308673</v>
      </c>
      <c r="P26" s="77">
        <f>IF(RES_hh_fech!P26=0,0,RES_hh_fech!P26/RES_summary!P$19)</f>
        <v>7.5436555075769762</v>
      </c>
      <c r="Q26" s="77">
        <f>IF(RES_hh_fech!Q26=0,0,RES_hh_fech!Q26/RES_summary!Q$19)</f>
        <v>7.6618089301509444</v>
      </c>
      <c r="R26" s="77">
        <f>IF(RES_hh_fech!R26=0,0,RES_hh_fech!R26/RES_summary!R$19)</f>
        <v>7.8605981751526368</v>
      </c>
      <c r="S26" s="77">
        <f>IF(RES_hh_fech!S26=0,0,RES_hh_fech!S26/RES_summary!S$19)</f>
        <v>8.0915274461110407</v>
      </c>
      <c r="T26" s="77">
        <f>IF(RES_hh_fech!T26=0,0,RES_hh_fech!T26/RES_summary!T$19)</f>
        <v>6.8934261479221188</v>
      </c>
      <c r="U26" s="77">
        <f>IF(RES_hh_fech!U26=0,0,RES_hh_fech!U26/RES_summary!U$19)</f>
        <v>8.1424263486784518</v>
      </c>
      <c r="V26" s="77">
        <f>IF(RES_hh_fech!V26=0,0,RES_hh_fech!V26/RES_summary!V$19)</f>
        <v>8.813597825432721</v>
      </c>
      <c r="W26" s="77">
        <f>IF(RES_hh_fech!W26=0,0,RES_hh_fech!W26/RES_summary!W$19)</f>
        <v>8.7734930840000551</v>
      </c>
      <c r="X26" s="77">
        <f>IF(RES_hh_fech!X26=0,0,RES_hh_fech!X26/RES_summary!X$19)</f>
        <v>9.1501993567263398</v>
      </c>
      <c r="Y26" s="77">
        <f>IF(RES_hh_fech!Y26=0,0,RES_hh_fech!Y26/RES_summary!Y$19)</f>
        <v>8.150668287063624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8.1593600037349194</v>
      </c>
      <c r="C27" s="69">
        <f>IF(RES_hh_fech!C27=0,0,RES_hh_fech!C27/RES_summary!C$19)</f>
        <v>8.0564907672262098</v>
      </c>
      <c r="D27" s="69">
        <f>IF(RES_hh_fech!D27=0,0,RES_hh_fech!D27/RES_summary!D$19)</f>
        <v>8.3788787278463186</v>
      </c>
      <c r="E27" s="69">
        <f>IF(RES_hh_fech!E27=0,0,RES_hh_fech!E27/RES_summary!E$19)</f>
        <v>12.362235375218582</v>
      </c>
      <c r="F27" s="69">
        <f>IF(RES_hh_fech!F27=0,0,RES_hh_fech!F27/RES_summary!F$19)</f>
        <v>12.037373804467183</v>
      </c>
      <c r="G27" s="69">
        <f>IF(RES_hh_fech!G27=0,0,RES_hh_fech!G27/RES_summary!G$19)</f>
        <v>11.084263064058522</v>
      </c>
      <c r="H27" s="69">
        <f>IF(RES_hh_fech!H27=0,0,RES_hh_fech!H27/RES_summary!H$19)</f>
        <v>11.687635776145834</v>
      </c>
      <c r="I27" s="69">
        <f>IF(RES_hh_fech!I27=0,0,RES_hh_fech!I27/RES_summary!I$19)</f>
        <v>11.675455162884441</v>
      </c>
      <c r="J27" s="69">
        <f>IF(RES_hh_fech!J27=0,0,RES_hh_fech!J27/RES_summary!J$19)</f>
        <v>12.096274538593315</v>
      </c>
      <c r="K27" s="69">
        <f>IF(RES_hh_fech!K27=0,0,RES_hh_fech!K27/RES_summary!K$19)</f>
        <v>12.351931200473587</v>
      </c>
      <c r="L27" s="69">
        <f>IF(RES_hh_fech!L27=0,0,RES_hh_fech!L27/RES_summary!L$19)</f>
        <v>12.75535475056995</v>
      </c>
      <c r="M27" s="69">
        <f>IF(RES_hh_fech!M27=0,0,RES_hh_fech!M27/RES_summary!M$19)</f>
        <v>12.083874891962289</v>
      </c>
      <c r="N27" s="69">
        <f>IF(RES_hh_fech!N27=0,0,RES_hh_fech!N27/RES_summary!N$19)</f>
        <v>11.963678450106684</v>
      </c>
      <c r="O27" s="69">
        <f>IF(RES_hh_fech!O27=0,0,RES_hh_fech!O27/RES_summary!O$19)</f>
        <v>11.752756104632882</v>
      </c>
      <c r="P27" s="69">
        <f>IF(RES_hh_fech!P27=0,0,RES_hh_fech!P27/RES_summary!P$19)</f>
        <v>11.390505372008738</v>
      </c>
      <c r="Q27" s="69">
        <f>IF(RES_hh_fech!Q27=0,0,RES_hh_fech!Q27/RES_summary!Q$19)</f>
        <v>11.325998664548051</v>
      </c>
      <c r="R27" s="69">
        <f>IF(RES_hh_fech!R27=0,0,RES_hh_fech!R27/RES_summary!R$19)</f>
        <v>11.507247269501139</v>
      </c>
      <c r="S27" s="69">
        <f>IF(RES_hh_fech!S27=0,0,RES_hh_fech!S27/RES_summary!S$19)</f>
        <v>11.627037154072495</v>
      </c>
      <c r="T27" s="69">
        <f>IF(RES_hh_fech!T27=0,0,RES_hh_fech!T27/RES_summary!T$19)</f>
        <v>12.053006925263624</v>
      </c>
      <c r="U27" s="69">
        <f>IF(RES_hh_fech!U27=0,0,RES_hh_fech!U27/RES_summary!U$19)</f>
        <v>12.288842065368268</v>
      </c>
      <c r="V27" s="69">
        <f>IF(RES_hh_fech!V27=0,0,RES_hh_fech!V27/RES_summary!V$19)</f>
        <v>11.86931765711817</v>
      </c>
      <c r="W27" s="69">
        <f>IF(RES_hh_fech!W27=0,0,RES_hh_fech!W27/RES_summary!W$19)</f>
        <v>12.072070797645427</v>
      </c>
      <c r="X27" s="69">
        <f>IF(RES_hh_fech!X27=0,0,RES_hh_fech!X27/RES_summary!X$19)</f>
        <v>9.5650959233903521</v>
      </c>
      <c r="Y27" s="69">
        <f>IF(RES_hh_fech!Y27=0,0,RES_hh_fech!Y27/RES_summary!Y$19)</f>
        <v>8.0294315336777089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8.2684128192249258</v>
      </c>
      <c r="C28" s="72">
        <f>IF(RES_hh_fech!C28=0,0,RES_hh_fech!C28/RES_summary!C$19)</f>
        <v>7.8296185353260128</v>
      </c>
      <c r="D28" s="72">
        <f>IF(RES_hh_fech!D28=0,0,RES_hh_fech!D28/RES_summary!D$19)</f>
        <v>9.3462516551696169</v>
      </c>
      <c r="E28" s="72">
        <f>IF(RES_hh_fech!E28=0,0,RES_hh_fech!E28/RES_summary!E$19)</f>
        <v>12.025820931977082</v>
      </c>
      <c r="F28" s="72">
        <f>IF(RES_hh_fech!F28=0,0,RES_hh_fech!F28/RES_summary!F$19)</f>
        <v>12.135836059514205</v>
      </c>
      <c r="G28" s="72">
        <f>IF(RES_hh_fech!G28=0,0,RES_hh_fech!G28/RES_summary!G$19)</f>
        <v>12.118508211114698</v>
      </c>
      <c r="H28" s="72">
        <f>IF(RES_hh_fech!H28=0,0,RES_hh_fech!H28/RES_summary!H$19)</f>
        <v>12.746070898391297</v>
      </c>
      <c r="I28" s="72">
        <f>IF(RES_hh_fech!I28=0,0,RES_hh_fech!I28/RES_summary!I$19)</f>
        <v>12.01449936225678</v>
      </c>
      <c r="J28" s="72">
        <f>IF(RES_hh_fech!J28=0,0,RES_hh_fech!J28/RES_summary!J$19)</f>
        <v>12.847850026082478</v>
      </c>
      <c r="K28" s="72">
        <f>IF(RES_hh_fech!K28=0,0,RES_hh_fech!K28/RES_summary!K$19)</f>
        <v>13.169812527572455</v>
      </c>
      <c r="L28" s="72">
        <f>IF(RES_hh_fech!L28=0,0,RES_hh_fech!L28/RES_summary!L$19)</f>
        <v>13.448315223168871</v>
      </c>
      <c r="M28" s="72">
        <f>IF(RES_hh_fech!M28=0,0,RES_hh_fech!M28/RES_summary!M$19)</f>
        <v>12.783727822300403</v>
      </c>
      <c r="N28" s="72">
        <f>IF(RES_hh_fech!N28=0,0,RES_hh_fech!N28/RES_summary!N$19)</f>
        <v>12.815312927015929</v>
      </c>
      <c r="O28" s="72">
        <f>IF(RES_hh_fech!O28=0,0,RES_hh_fech!O28/RES_summary!O$19)</f>
        <v>12.416280077151866</v>
      </c>
      <c r="P28" s="72">
        <f>IF(RES_hh_fech!P28=0,0,RES_hh_fech!P28/RES_summary!P$19)</f>
        <v>12.366755707008862</v>
      </c>
      <c r="Q28" s="72">
        <f>IF(RES_hh_fech!Q28=0,0,RES_hh_fech!Q28/RES_summary!Q$19)</f>
        <v>12.210848150080558</v>
      </c>
      <c r="R28" s="72">
        <f>IF(RES_hh_fech!R28=0,0,RES_hh_fech!R28/RES_summary!R$19)</f>
        <v>12.442098153987944</v>
      </c>
      <c r="S28" s="72">
        <f>IF(RES_hh_fech!S28=0,0,RES_hh_fech!S28/RES_summary!S$19)</f>
        <v>12.963065646992128</v>
      </c>
      <c r="T28" s="72">
        <f>IF(RES_hh_fech!T28=0,0,RES_hh_fech!T28/RES_summary!T$19)</f>
        <v>13.062637447012895</v>
      </c>
      <c r="U28" s="72">
        <f>IF(RES_hh_fech!U28=0,0,RES_hh_fech!U28/RES_summary!U$19)</f>
        <v>11.913420828447357</v>
      </c>
      <c r="V28" s="72">
        <f>IF(RES_hh_fech!V28=0,0,RES_hh_fech!V28/RES_summary!V$19)</f>
        <v>13.282697306457802</v>
      </c>
      <c r="W28" s="72">
        <f>IF(RES_hh_fech!W28=0,0,RES_hh_fech!W28/RES_summary!W$19)</f>
        <v>12.98758780698158</v>
      </c>
      <c r="X28" s="72">
        <f>IF(RES_hh_fech!X28=0,0,RES_hh_fech!X28/RES_summary!X$19)</f>
        <v>9.2974825327027535</v>
      </c>
      <c r="Y28" s="72">
        <f>IF(RES_hh_fech!Y28=0,0,RES_hh_fech!Y28/RES_summary!Y$19)</f>
        <v>8.8516728314361828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8.3248796560245655</v>
      </c>
      <c r="C29" s="72">
        <f>IF(RES_hh_fech!C29=0,0,RES_hh_fech!C29/RES_summary!C$19)</f>
        <v>8.508801626871616</v>
      </c>
      <c r="D29" s="72">
        <f>IF(RES_hh_fech!D29=0,0,RES_hh_fech!D29/RES_summary!D$19)</f>
        <v>9.2133430988905545</v>
      </c>
      <c r="E29" s="72">
        <f>IF(RES_hh_fech!E29=0,0,RES_hh_fech!E29/RES_summary!E$19)</f>
        <v>12.223516522524584</v>
      </c>
      <c r="F29" s="72">
        <f>IF(RES_hh_fech!F29=0,0,RES_hh_fech!F29/RES_summary!F$19)</f>
        <v>12.2331192400604</v>
      </c>
      <c r="G29" s="72">
        <f>IF(RES_hh_fech!G29=0,0,RES_hh_fech!G29/RES_summary!G$19)</f>
        <v>11.911369433082577</v>
      </c>
      <c r="H29" s="72">
        <f>IF(RES_hh_fech!H29=0,0,RES_hh_fech!H29/RES_summary!H$19)</f>
        <v>12.056181831609971</v>
      </c>
      <c r="I29" s="72">
        <f>IF(RES_hh_fech!I29=0,0,RES_hh_fech!I29/RES_summary!I$19)</f>
        <v>12.54079834822052</v>
      </c>
      <c r="J29" s="72">
        <f>IF(RES_hh_fech!J29=0,0,RES_hh_fech!J29/RES_summary!J$19)</f>
        <v>12.912151039949741</v>
      </c>
      <c r="K29" s="72">
        <f>IF(RES_hh_fech!K29=0,0,RES_hh_fech!K29/RES_summary!K$19)</f>
        <v>13.301494523219818</v>
      </c>
      <c r="L29" s="72">
        <f>IF(RES_hh_fech!L29=0,0,RES_hh_fech!L29/RES_summary!L$19)</f>
        <v>13.456406481324413</v>
      </c>
      <c r="M29" s="72">
        <f>IF(RES_hh_fech!M29=0,0,RES_hh_fech!M29/RES_summary!M$19)</f>
        <v>12.861194393329754</v>
      </c>
      <c r="N29" s="72">
        <f>IF(RES_hh_fech!N29=0,0,RES_hh_fech!N29/RES_summary!N$19)</f>
        <v>12.873284723319371</v>
      </c>
      <c r="O29" s="72">
        <f>IF(RES_hh_fech!O29=0,0,RES_hh_fech!O29/RES_summary!O$19)</f>
        <v>12.336712350974665</v>
      </c>
      <c r="P29" s="72">
        <f>IF(RES_hh_fech!P29=0,0,RES_hh_fech!P29/RES_summary!P$19)</f>
        <v>12.203816672717302</v>
      </c>
      <c r="Q29" s="72">
        <f>IF(RES_hh_fech!Q29=0,0,RES_hh_fech!Q29/RES_summary!Q$19)</f>
        <v>12.127026207911321</v>
      </c>
      <c r="R29" s="72">
        <f>IF(RES_hh_fech!R29=0,0,RES_hh_fech!R29/RES_summary!R$19)</f>
        <v>12.288661375846495</v>
      </c>
      <c r="S29" s="72">
        <f>IF(RES_hh_fech!S29=0,0,RES_hh_fech!S29/RES_summary!S$19)</f>
        <v>12.40308638182189</v>
      </c>
      <c r="T29" s="72">
        <f>IF(RES_hh_fech!T29=0,0,RES_hh_fech!T29/RES_summary!T$19)</f>
        <v>12.774221356709527</v>
      </c>
      <c r="U29" s="72">
        <f>IF(RES_hh_fech!U29=0,0,RES_hh_fech!U29/RES_summary!U$19)</f>
        <v>13.329266935567752</v>
      </c>
      <c r="V29" s="72">
        <f>IF(RES_hh_fech!V29=0,0,RES_hh_fech!V29/RES_summary!V$19)</f>
        <v>12.386238024619985</v>
      </c>
      <c r="W29" s="72">
        <f>IF(RES_hh_fech!W29=0,0,RES_hh_fech!W29/RES_summary!W$19)</f>
        <v>11.69128142614502</v>
      </c>
      <c r="X29" s="72">
        <f>IF(RES_hh_fech!X29=0,0,RES_hh_fech!X29/RES_summary!X$19)</f>
        <v>10.048282751074238</v>
      </c>
      <c r="Y29" s="72">
        <f>IF(RES_hh_fech!Y29=0,0,RES_hh_fech!Y29/RES_summary!Y$19)</f>
        <v>8.1486188316057628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8.5161485752336237</v>
      </c>
      <c r="C30" s="72">
        <f>IF(RES_hh_fech!C30=0,0,RES_hh_fech!C30/RES_summary!C$19)</f>
        <v>8.2242832158403534</v>
      </c>
      <c r="D30" s="72">
        <f>IF(RES_hh_fech!D30=0,0,RES_hh_fech!D30/RES_summary!D$19)</f>
        <v>8.4583890610978205</v>
      </c>
      <c r="E30" s="72">
        <f>IF(RES_hh_fech!E30=0,0,RES_hh_fech!E30/RES_summary!E$19)</f>
        <v>13.076381417102285</v>
      </c>
      <c r="F30" s="72">
        <f>IF(RES_hh_fech!F30=0,0,RES_hh_fech!F30/RES_summary!F$19)</f>
        <v>12.683023182692732</v>
      </c>
      <c r="G30" s="72">
        <f>IF(RES_hh_fech!G30=0,0,RES_hh_fech!G30/RES_summary!G$19)</f>
        <v>11.905864518643067</v>
      </c>
      <c r="H30" s="72">
        <f>IF(RES_hh_fech!H30=0,0,RES_hh_fech!H30/RES_summary!H$19)</f>
        <v>12.352441801527203</v>
      </c>
      <c r="I30" s="72">
        <f>IF(RES_hh_fech!I30=0,0,RES_hh_fech!I30/RES_summary!I$19)</f>
        <v>12.433263389241759</v>
      </c>
      <c r="J30" s="72">
        <f>IF(RES_hh_fech!J30=0,0,RES_hh_fech!J30/RES_summary!J$19)</f>
        <v>12.711102063199409</v>
      </c>
      <c r="K30" s="72">
        <f>IF(RES_hh_fech!K30=0,0,RES_hh_fech!K30/RES_summary!K$19)</f>
        <v>13.097241960882217</v>
      </c>
      <c r="L30" s="72">
        <f>IF(RES_hh_fech!L30=0,0,RES_hh_fech!L30/RES_summary!L$19)</f>
        <v>13.529672050509268</v>
      </c>
      <c r="M30" s="72">
        <f>IF(RES_hh_fech!M30=0,0,RES_hh_fech!M30/RES_summary!M$19)</f>
        <v>12.80920092813046</v>
      </c>
      <c r="N30" s="72">
        <f>IF(RES_hh_fech!N30=0,0,RES_hh_fech!N30/RES_summary!N$19)</f>
        <v>12.716202815306071</v>
      </c>
      <c r="O30" s="72">
        <f>IF(RES_hh_fech!O30=0,0,RES_hh_fech!O30/RES_summary!O$19)</f>
        <v>12.742933078150948</v>
      </c>
      <c r="P30" s="72">
        <f>IF(RES_hh_fech!P30=0,0,RES_hh_fech!P30/RES_summary!P$19)</f>
        <v>12.085953151884814</v>
      </c>
      <c r="Q30" s="72">
        <f>IF(RES_hh_fech!Q30=0,0,RES_hh_fech!Q30/RES_summary!Q$19)</f>
        <v>11.873201626986766</v>
      </c>
      <c r="R30" s="72">
        <f>IF(RES_hh_fech!R30=0,0,RES_hh_fech!R30/RES_summary!R$19)</f>
        <v>12.454712188484876</v>
      </c>
      <c r="S30" s="72">
        <f>IF(RES_hh_fech!S30=0,0,RES_hh_fech!S30/RES_summary!S$19)</f>
        <v>12.970331821285033</v>
      </c>
      <c r="T30" s="72">
        <f>IF(RES_hh_fech!T30=0,0,RES_hh_fech!T30/RES_summary!T$19)</f>
        <v>11.519349496448873</v>
      </c>
      <c r="U30" s="72">
        <f>IF(RES_hh_fech!U30=0,0,RES_hh_fech!U30/RES_summary!U$19)</f>
        <v>12.768674986012297</v>
      </c>
      <c r="V30" s="72">
        <f>IF(RES_hh_fech!V30=0,0,RES_hh_fech!V30/RES_summary!V$19)</f>
        <v>12.396938901804397</v>
      </c>
      <c r="W30" s="72">
        <f>IF(RES_hh_fech!W30=0,0,RES_hh_fech!W30/RES_summary!W$19)</f>
        <v>13.252317762187817</v>
      </c>
      <c r="X30" s="72">
        <f>IF(RES_hh_fech!X30=0,0,RES_hh_fech!X30/RES_summary!X$19)</f>
        <v>10.117769407120203</v>
      </c>
      <c r="Y30" s="72">
        <f>IF(RES_hh_fech!Y30=0,0,RES_hh_fech!Y30/RES_summary!Y$19)</f>
        <v>8.4573548180298044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8.5457861831873121</v>
      </c>
      <c r="C31" s="72">
        <f>IF(RES_hh_fech!C31=0,0,RES_hh_fech!C31/RES_summary!C$19)</f>
        <v>8.3000182678960499</v>
      </c>
      <c r="D31" s="72">
        <f>IF(RES_hh_fech!D31=0,0,RES_hh_fech!D31/RES_summary!D$19)</f>
        <v>9.4074013983644882</v>
      </c>
      <c r="E31" s="72">
        <f>IF(RES_hh_fech!E31=0,0,RES_hh_fech!E31/RES_summary!E$19)</f>
        <v>12.627709992758678</v>
      </c>
      <c r="F31" s="72">
        <f>IF(RES_hh_fech!F31=0,0,RES_hh_fech!F31/RES_summary!F$19)</f>
        <v>13.009273715503049</v>
      </c>
      <c r="G31" s="72">
        <f>IF(RES_hh_fech!G31=0,0,RES_hh_fech!G31/RES_summary!G$19)</f>
        <v>12.221447993827363</v>
      </c>
      <c r="H31" s="72">
        <f>IF(RES_hh_fech!H31=0,0,RES_hh_fech!H31/RES_summary!H$19)</f>
        <v>12.393507202212598</v>
      </c>
      <c r="I31" s="72">
        <f>IF(RES_hh_fech!I31=0,0,RES_hh_fech!I31/RES_summary!I$19)</f>
        <v>12.850098499827123</v>
      </c>
      <c r="J31" s="72">
        <f>IF(RES_hh_fech!J31=0,0,RES_hh_fech!J31/RES_summary!J$19)</f>
        <v>13.238654189753959</v>
      </c>
      <c r="K31" s="72">
        <f>IF(RES_hh_fech!K31=0,0,RES_hh_fech!K31/RES_summary!K$19)</f>
        <v>13.281202118725872</v>
      </c>
      <c r="L31" s="72">
        <f>IF(RES_hh_fech!L31=0,0,RES_hh_fech!L31/RES_summary!L$19)</f>
        <v>12.971640641571939</v>
      </c>
      <c r="M31" s="72">
        <f>IF(RES_hh_fech!M31=0,0,RES_hh_fech!M31/RES_summary!M$19)</f>
        <v>13.835389171792039</v>
      </c>
      <c r="N31" s="72">
        <f>IF(RES_hh_fech!N31=0,0,RES_hh_fech!N31/RES_summary!N$19)</f>
        <v>13.093458049424465</v>
      </c>
      <c r="O31" s="72">
        <f>IF(RES_hh_fech!O31=0,0,RES_hh_fech!O31/RES_summary!O$19)</f>
        <v>12.849168957083442</v>
      </c>
      <c r="P31" s="72">
        <f>IF(RES_hh_fech!P31=0,0,RES_hh_fech!P31/RES_summary!P$19)</f>
        <v>12.544449318726048</v>
      </c>
      <c r="Q31" s="72">
        <f>IF(RES_hh_fech!Q31=0,0,RES_hh_fech!Q31/RES_summary!Q$19)</f>
        <v>12.805910790921274</v>
      </c>
      <c r="R31" s="72">
        <f>IF(RES_hh_fech!R31=0,0,RES_hh_fech!R31/RES_summary!R$19)</f>
        <v>11.364583608444283</v>
      </c>
      <c r="S31" s="72">
        <f>IF(RES_hh_fech!S31=0,0,RES_hh_fech!S31/RES_summary!S$19)</f>
        <v>9.6077764911604504</v>
      </c>
      <c r="T31" s="72">
        <f>IF(RES_hh_fech!T31=0,0,RES_hh_fech!T31/RES_summary!T$19)</f>
        <v>16.219750454520963</v>
      </c>
      <c r="U31" s="72">
        <f>IF(RES_hh_fech!U31=0,0,RES_hh_fech!U31/RES_summary!U$19)</f>
        <v>14.003730797816912</v>
      </c>
      <c r="V31" s="72">
        <f>IF(RES_hh_fech!V31=0,0,RES_hh_fech!V31/RES_summary!V$19)</f>
        <v>12.595538056320352</v>
      </c>
      <c r="W31" s="72">
        <f>IF(RES_hh_fech!W31=0,0,RES_hh_fech!W31/RES_summary!W$19)</f>
        <v>13.252011132803457</v>
      </c>
      <c r="X31" s="72">
        <f>IF(RES_hh_fech!X31=0,0,RES_hh_fech!X31/RES_summary!X$19)</f>
        <v>9.798271013971819</v>
      </c>
      <c r="Y31" s="72">
        <f>IF(RES_hh_fech!Y31=0,0,RES_hh_fech!Y31/RES_summary!Y$19)</f>
        <v>8.7879883190497718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6.6982496829639118</v>
      </c>
      <c r="C32" s="77">
        <f>IF(RES_hh_fech!C32=0,0,RES_hh_fech!C32/RES_summary!C$19)</f>
        <v>5.7990374278790533</v>
      </c>
      <c r="D32" s="77">
        <f>IF(RES_hh_fech!D32=0,0,RES_hh_fech!D32/RES_summary!D$19)</f>
        <v>4.5592422488068971</v>
      </c>
      <c r="E32" s="77">
        <f>IF(RES_hh_fech!E32=0,0,RES_hh_fech!E32/RES_summary!E$19)</f>
        <v>12.264096413422267</v>
      </c>
      <c r="F32" s="77">
        <f>IF(RES_hh_fech!F32=0,0,RES_hh_fech!F32/RES_summary!F$19)</f>
        <v>11.059908161548222</v>
      </c>
      <c r="G32" s="77">
        <f>IF(RES_hh_fech!G32=0,0,RES_hh_fech!G32/RES_summary!G$19)</f>
        <v>8.5238896900810435</v>
      </c>
      <c r="H32" s="77">
        <f>IF(RES_hh_fech!H32=0,0,RES_hh_fech!H32/RES_summary!H$19)</f>
        <v>10.191831658132539</v>
      </c>
      <c r="I32" s="77">
        <f>IF(RES_hh_fech!I32=0,0,RES_hh_fech!I32/RES_summary!I$19)</f>
        <v>9.2435924909056659</v>
      </c>
      <c r="J32" s="77">
        <f>IF(RES_hh_fech!J32=0,0,RES_hh_fech!J32/RES_summary!J$19)</f>
        <v>9.8093303488959602</v>
      </c>
      <c r="K32" s="77">
        <f>IF(RES_hh_fech!K32=0,0,RES_hh_fech!K32/RES_summary!K$19)</f>
        <v>9.8689322558994821</v>
      </c>
      <c r="L32" s="77">
        <f>IF(RES_hh_fech!L32=0,0,RES_hh_fech!L32/RES_summary!L$19)</f>
        <v>10.989634946070394</v>
      </c>
      <c r="M32" s="77">
        <f>IF(RES_hh_fech!M32=0,0,RES_hh_fech!M32/RES_summary!M$19)</f>
        <v>10.059260357679259</v>
      </c>
      <c r="N32" s="77">
        <f>IF(RES_hh_fech!N32=0,0,RES_hh_fech!N32/RES_summary!N$19)</f>
        <v>9.795744605944547</v>
      </c>
      <c r="O32" s="77">
        <f>IF(RES_hh_fech!O32=0,0,RES_hh_fech!O32/RES_summary!O$19)</f>
        <v>10.005402255317513</v>
      </c>
      <c r="P32" s="77">
        <f>IF(RES_hh_fech!P32=0,0,RES_hh_fech!P32/RES_summary!P$19)</f>
        <v>9.3099110184037173</v>
      </c>
      <c r="Q32" s="77">
        <f>IF(RES_hh_fech!Q32=0,0,RES_hh_fech!Q32/RES_summary!Q$19)</f>
        <v>9.2534047301093061</v>
      </c>
      <c r="R32" s="77">
        <f>IF(RES_hh_fech!R32=0,0,RES_hh_fech!R32/RES_summary!R$19)</f>
        <v>9.4366706423443336</v>
      </c>
      <c r="S32" s="77">
        <f>IF(RES_hh_fech!S32=0,0,RES_hh_fech!S32/RES_summary!S$19)</f>
        <v>9.5538853906311978</v>
      </c>
      <c r="T32" s="77">
        <f>IF(RES_hh_fech!T32=0,0,RES_hh_fech!T32/RES_summary!T$19)</f>
        <v>9.4709735617514834</v>
      </c>
      <c r="U32" s="77">
        <f>IF(RES_hh_fech!U32=0,0,RES_hh_fech!U32/RES_summary!U$19)</f>
        <v>9.4211856582098488</v>
      </c>
      <c r="V32" s="77">
        <f>IF(RES_hh_fech!V32=0,0,RES_hh_fech!V32/RES_summary!V$19)</f>
        <v>9.7508406745894174</v>
      </c>
      <c r="W32" s="77">
        <f>IF(RES_hh_fech!W32=0,0,RES_hh_fech!W32/RES_summary!W$19)</f>
        <v>10.921054044262451</v>
      </c>
      <c r="X32" s="77">
        <f>IF(RES_hh_fech!X32=0,0,RES_hh_fech!X32/RES_summary!X$19)</f>
        <v>6.8464788835762214</v>
      </c>
      <c r="Y32" s="77">
        <f>IF(RES_hh_fech!Y32=0,0,RES_hh_fech!Y32/RES_summary!Y$19)</f>
        <v>5.0275558049520663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109.28471301838265</v>
      </c>
      <c r="C3" s="65">
        <f>IF(RES_hh_tesh!C3=0,0,RES_hh_tesh!C3/RES_summary!C$19)</f>
        <v>120.47639883842929</v>
      </c>
      <c r="D3" s="65">
        <f>IF(RES_hh_tesh!D3=0,0,RES_hh_tesh!D3/RES_summary!D$19)</f>
        <v>118.61416406771849</v>
      </c>
      <c r="E3" s="65">
        <f>IF(RES_hh_tesh!E3=0,0,RES_hh_tesh!E3/RES_summary!E$19)</f>
        <v>119.30304026488348</v>
      </c>
      <c r="F3" s="65">
        <f>IF(RES_hh_tesh!F3=0,0,RES_hh_tesh!F3/RES_summary!F$19)</f>
        <v>119.217428698132</v>
      </c>
      <c r="G3" s="65">
        <f>IF(RES_hh_tesh!G3=0,0,RES_hh_tesh!G3/RES_summary!G$19)</f>
        <v>123.23655781375069</v>
      </c>
      <c r="H3" s="65">
        <f>IF(RES_hh_tesh!H3=0,0,RES_hh_tesh!H3/RES_summary!H$19)</f>
        <v>130.79125847769151</v>
      </c>
      <c r="I3" s="65">
        <f>IF(RES_hh_tesh!I3=0,0,RES_hh_tesh!I3/RES_summary!I$19)</f>
        <v>124.33735562753182</v>
      </c>
      <c r="J3" s="65">
        <f>IF(RES_hh_tesh!J3=0,0,RES_hh_tesh!J3/RES_summary!J$19)</f>
        <v>127.50500503398416</v>
      </c>
      <c r="K3" s="65">
        <f>IF(RES_hh_tesh!K3=0,0,RES_hh_tesh!K3/RES_summary!K$19)</f>
        <v>131.42041546062347</v>
      </c>
      <c r="L3" s="65">
        <f>IF(RES_hh_tesh!L3=0,0,RES_hh_tesh!L3/RES_summary!L$19)</f>
        <v>147.6973278852268</v>
      </c>
      <c r="M3" s="65">
        <f>IF(RES_hh_tesh!M3=0,0,RES_hh_tesh!M3/RES_summary!M$19)</f>
        <v>135.38848762942484</v>
      </c>
      <c r="N3" s="65">
        <f>IF(RES_hh_tesh!N3=0,0,RES_hh_tesh!N3/RES_summary!N$19)</f>
        <v>141.3660475497781</v>
      </c>
      <c r="O3" s="65">
        <f>IF(RES_hh_tesh!O3=0,0,RES_hh_tesh!O3/RES_summary!O$19)</f>
        <v>141.04500330060128</v>
      </c>
      <c r="P3" s="65">
        <f>IF(RES_hh_tesh!P3=0,0,RES_hh_tesh!P3/RES_summary!P$19)</f>
        <v>130.42825372812231</v>
      </c>
      <c r="Q3" s="65">
        <f>IF(RES_hh_tesh!Q3=0,0,RES_hh_tesh!Q3/RES_summary!Q$19)</f>
        <v>130.91353421912476</v>
      </c>
      <c r="R3" s="65">
        <f>IF(RES_hh_tesh!R3=0,0,RES_hh_tesh!R3/RES_summary!R$19)</f>
        <v>138.5133143704106</v>
      </c>
      <c r="S3" s="65">
        <f>IF(RES_hh_tesh!S3=0,0,RES_hh_tesh!S3/RES_summary!S$19)</f>
        <v>141.0257768522423</v>
      </c>
      <c r="T3" s="65">
        <f>IF(RES_hh_tesh!T3=0,0,RES_hh_tesh!T3/RES_summary!T$19)</f>
        <v>161.10510282969773</v>
      </c>
      <c r="U3" s="65">
        <f>IF(RES_hh_tesh!U3=0,0,RES_hh_tesh!U3/RES_summary!U$19)</f>
        <v>150.40106775241375</v>
      </c>
      <c r="V3" s="65">
        <f>IF(RES_hh_tesh!V3=0,0,RES_hh_tesh!V3/RES_summary!V$19)</f>
        <v>152.13927094952314</v>
      </c>
      <c r="W3" s="65">
        <f>IF(RES_hh_tesh!W3=0,0,RES_hh_tesh!W3/RES_summary!W$19)</f>
        <v>167.2055926027229</v>
      </c>
      <c r="X3" s="65">
        <f>IF(RES_hh_tesh!X3=0,0,RES_hh_tesh!X3/RES_summary!X$19)</f>
        <v>153.48155970628207</v>
      </c>
      <c r="Y3" s="65">
        <f>IF(RES_hh_tesh!Y3=0,0,RES_hh_tesh!Y3/RES_summary!Y$19)</f>
        <v>144.2132584954096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94.651975384406427</v>
      </c>
      <c r="C4" s="69">
        <f>IF(RES_hh_tesh!C4=0,0,RES_hh_tesh!C4/RES_summary!C$19)</f>
        <v>105.86060021804359</v>
      </c>
      <c r="D4" s="69">
        <f>IF(RES_hh_tesh!D4=0,0,RES_hh_tesh!D4/RES_summary!D$19)</f>
        <v>103.7073339770438</v>
      </c>
      <c r="E4" s="69">
        <f>IF(RES_hh_tesh!E4=0,0,RES_hh_tesh!E4/RES_summary!E$19)</f>
        <v>100.39617582006017</v>
      </c>
      <c r="F4" s="69">
        <f>IF(RES_hh_tesh!F4=0,0,RES_hh_tesh!F4/RES_summary!F$19)</f>
        <v>100.13257911723312</v>
      </c>
      <c r="G4" s="69">
        <f>IF(RES_hh_tesh!G4=0,0,RES_hh_tesh!G4/RES_summary!G$19)</f>
        <v>105.051337746836</v>
      </c>
      <c r="H4" s="69">
        <f>IF(RES_hh_tesh!H4=0,0,RES_hh_tesh!H4/RES_summary!H$19)</f>
        <v>111.68154867664013</v>
      </c>
      <c r="I4" s="69">
        <f>IF(RES_hh_tesh!I4=0,0,RES_hh_tesh!I4/RES_summary!I$19)</f>
        <v>105.26484325794348</v>
      </c>
      <c r="J4" s="69">
        <f>IF(RES_hh_tesh!J4=0,0,RES_hh_tesh!J4/RES_summary!J$19)</f>
        <v>107.71727498843408</v>
      </c>
      <c r="K4" s="69">
        <f>IF(RES_hh_tesh!K4=0,0,RES_hh_tesh!K4/RES_summary!K$19)</f>
        <v>110.94994319695067</v>
      </c>
      <c r="L4" s="69">
        <f>IF(RES_hh_tesh!L4=0,0,RES_hh_tesh!L4/RES_summary!L$19)</f>
        <v>126.59308790211145</v>
      </c>
      <c r="M4" s="69">
        <f>IF(RES_hh_tesh!M4=0,0,RES_hh_tesh!M4/RES_summary!M$19)</f>
        <v>114.38437765515883</v>
      </c>
      <c r="N4" s="69">
        <f>IF(RES_hh_tesh!N4=0,0,RES_hh_tesh!N4/RES_summary!N$19)</f>
        <v>120.16788476188395</v>
      </c>
      <c r="O4" s="69">
        <f>IF(RES_hh_tesh!O4=0,0,RES_hh_tesh!O4/RES_summary!O$19)</f>
        <v>119.49700527297709</v>
      </c>
      <c r="P4" s="69">
        <f>IF(RES_hh_tesh!P4=0,0,RES_hh_tesh!P4/RES_summary!P$19)</f>
        <v>108.9454112965194</v>
      </c>
      <c r="Q4" s="69">
        <f>IF(RES_hh_tesh!Q4=0,0,RES_hh_tesh!Q4/RES_summary!Q$19)</f>
        <v>109.18329315325489</v>
      </c>
      <c r="R4" s="69">
        <f>IF(RES_hh_tesh!R4=0,0,RES_hh_tesh!R4/RES_summary!R$19)</f>
        <v>116.59146688049485</v>
      </c>
      <c r="S4" s="69">
        <f>IF(RES_hh_tesh!S4=0,0,RES_hh_tesh!S4/RES_summary!S$19)</f>
        <v>118.73603473665945</v>
      </c>
      <c r="T4" s="69">
        <f>IF(RES_hh_tesh!T4=0,0,RES_hh_tesh!T4/RES_summary!T$19)</f>
        <v>137.0049098077626</v>
      </c>
      <c r="U4" s="69">
        <f>IF(RES_hh_tesh!U4=0,0,RES_hh_tesh!U4/RES_summary!U$19)</f>
        <v>126.79915729653878</v>
      </c>
      <c r="V4" s="69">
        <f>IF(RES_hh_tesh!V4=0,0,RES_hh_tesh!V4/RES_summary!V$19)</f>
        <v>128.64763545002475</v>
      </c>
      <c r="W4" s="69">
        <f>IF(RES_hh_tesh!W4=0,0,RES_hh_tesh!W4/RES_summary!W$19)</f>
        <v>142.05019385276867</v>
      </c>
      <c r="X4" s="69">
        <f>IF(RES_hh_tesh!X4=0,0,RES_hh_tesh!X4/RES_summary!X$19)</f>
        <v>132.23307640961846</v>
      </c>
      <c r="Y4" s="69">
        <f>IF(RES_hh_tesh!Y4=0,0,RES_hh_tesh!Y4/RES_summary!Y$19)</f>
        <v>127.07811308446367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94.24420798613005</v>
      </c>
      <c r="C5" s="72">
        <f>IF(RES_hh_tesh!C5=0,0,RES_hh_tesh!C5/RES_summary!C$19)</f>
        <v>101.67134232570045</v>
      </c>
      <c r="D5" s="72">
        <f>IF(RES_hh_tesh!D5=0,0,RES_hh_tesh!D5/RES_summary!D$19)</f>
        <v>105.16826639486011</v>
      </c>
      <c r="E5" s="72">
        <f>IF(RES_hh_tesh!E5=0,0,RES_hh_tesh!E5/RES_summary!E$19)</f>
        <v>98.661459641364075</v>
      </c>
      <c r="F5" s="72">
        <f>IF(RES_hh_tesh!F5=0,0,RES_hh_tesh!F5/RES_summary!F$19)</f>
        <v>98.112235482752965</v>
      </c>
      <c r="G5" s="72">
        <f>IF(RES_hh_tesh!G5=0,0,RES_hh_tesh!G5/RES_summary!G$19)</f>
        <v>104.14386045488938</v>
      </c>
      <c r="H5" s="72">
        <f>IF(RES_hh_tesh!H5=0,0,RES_hh_tesh!H5/RES_summary!H$19)</f>
        <v>114.83543345539789</v>
      </c>
      <c r="I5" s="72">
        <f>IF(RES_hh_tesh!I5=0,0,RES_hh_tesh!I5/RES_summary!I$19)</f>
        <v>102.24228078288563</v>
      </c>
      <c r="J5" s="72">
        <f>IF(RES_hh_tesh!J5=0,0,RES_hh_tesh!J5/RES_summary!J$19)</f>
        <v>107.45725179116303</v>
      </c>
      <c r="K5" s="72">
        <f>IF(RES_hh_tesh!K5=0,0,RES_hh_tesh!K5/RES_summary!K$19)</f>
        <v>110.85155449471796</v>
      </c>
      <c r="L5" s="72">
        <f>IF(RES_hh_tesh!L5=0,0,RES_hh_tesh!L5/RES_summary!L$19)</f>
        <v>128.77875314868351</v>
      </c>
      <c r="M5" s="72">
        <f>IF(RES_hh_tesh!M5=0,0,RES_hh_tesh!M5/RES_summary!M$19)</f>
        <v>112.40674608694725</v>
      </c>
      <c r="N5" s="72">
        <f>IF(RES_hh_tesh!N5=0,0,RES_hh_tesh!N5/RES_summary!N$19)</f>
        <v>119.61259626737082</v>
      </c>
      <c r="O5" s="72">
        <f>IF(RES_hh_tesh!O5=0,0,RES_hh_tesh!O5/RES_summary!O$19)</f>
        <v>118.33975978307167</v>
      </c>
      <c r="P5" s="72">
        <f>IF(RES_hh_tesh!P5=0,0,RES_hh_tesh!P5/RES_summary!P$19)</f>
        <v>108.20499322104716</v>
      </c>
      <c r="Q5" s="72">
        <f>IF(RES_hh_tesh!Q5=0,0,RES_hh_tesh!Q5/RES_summary!Q$19)</f>
        <v>107.1866934783981</v>
      </c>
      <c r="R5" s="72">
        <f>IF(RES_hh_tesh!R5=0,0,RES_hh_tesh!R5/RES_summary!R$19)</f>
        <v>119.13669903888442</v>
      </c>
      <c r="S5" s="72">
        <f>IF(RES_hh_tesh!S5=0,0,RES_hh_tesh!S5/RES_summary!S$19)</f>
        <v>125.98269046881873</v>
      </c>
      <c r="T5" s="72">
        <f>IF(RES_hh_tesh!T5=0,0,RES_hh_tesh!T5/RES_summary!T$19)</f>
        <v>132.88636884438984</v>
      </c>
      <c r="U5" s="72">
        <f>IF(RES_hh_tesh!U5=0,0,RES_hh_tesh!U5/RES_summary!U$19)</f>
        <v>114.34179836566408</v>
      </c>
      <c r="V5" s="72">
        <f>IF(RES_hh_tesh!V5=0,0,RES_hh_tesh!V5/RES_summary!V$19)</f>
        <v>126.80214863840213</v>
      </c>
      <c r="W5" s="72">
        <f>IF(RES_hh_tesh!W5=0,0,RES_hh_tesh!W5/RES_summary!W$19)</f>
        <v>143.19882142125357</v>
      </c>
      <c r="X5" s="72">
        <f>IF(RES_hh_tesh!X5=0,0,RES_hh_tesh!X5/RES_summary!X$19)</f>
        <v>132.73194566252855</v>
      </c>
      <c r="Y5" s="72">
        <f>IF(RES_hh_tesh!Y5=0,0,RES_hh_tesh!Y5/RES_summary!Y$19)</f>
        <v>129.0576169512031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92.219728534458028</v>
      </c>
      <c r="C6" s="72">
        <f>IF(RES_hh_tesh!C6=0,0,RES_hh_tesh!C6/RES_summary!C$19)</f>
        <v>105.62624242373816</v>
      </c>
      <c r="D6" s="72">
        <f>IF(RES_hh_tesh!D6=0,0,RES_hh_tesh!D6/RES_summary!D$19)</f>
        <v>102.18439081838845</v>
      </c>
      <c r="E6" s="72">
        <f>IF(RES_hh_tesh!E6=0,0,RES_hh_tesh!E6/RES_summary!E$19)</f>
        <v>98.746406056905329</v>
      </c>
      <c r="F6" s="72">
        <f>IF(RES_hh_tesh!F6=0,0,RES_hh_tesh!F6/RES_summary!F$19)</f>
        <v>96.87159692517622</v>
      </c>
      <c r="G6" s="72">
        <f>IF(RES_hh_tesh!G6=0,0,RES_hh_tesh!G6/RES_summary!G$19)</f>
        <v>101.3306765031637</v>
      </c>
      <c r="H6" s="72">
        <f>IF(RES_hh_tesh!H6=0,0,RES_hh_tesh!H6/RES_summary!H$19)</f>
        <v>107.0396087851509</v>
      </c>
      <c r="I6" s="72">
        <f>IF(RES_hh_tesh!I6=0,0,RES_hh_tesh!I6/RES_summary!I$19)</f>
        <v>104.56222779589365</v>
      </c>
      <c r="J6" s="72">
        <f>IF(RES_hh_tesh!J6=0,0,RES_hh_tesh!J6/RES_summary!J$19)</f>
        <v>106.64865636513336</v>
      </c>
      <c r="K6" s="72">
        <f>IF(RES_hh_tesh!K6=0,0,RES_hh_tesh!K6/RES_summary!K$19)</f>
        <v>109.81405365633985</v>
      </c>
      <c r="L6" s="72">
        <f>IF(RES_hh_tesh!L6=0,0,RES_hh_tesh!L6/RES_summary!L$19)</f>
        <v>126.07633151679104</v>
      </c>
      <c r="M6" s="72">
        <f>IF(RES_hh_tesh!M6=0,0,RES_hh_tesh!M6/RES_summary!M$19)</f>
        <v>110.1083362398317</v>
      </c>
      <c r="N6" s="72">
        <f>IF(RES_hh_tesh!N6=0,0,RES_hh_tesh!N6/RES_summary!N$19)</f>
        <v>119.81092324544521</v>
      </c>
      <c r="O6" s="72">
        <f>IF(RES_hh_tesh!O6=0,0,RES_hh_tesh!O6/RES_summary!O$19)</f>
        <v>116.53997202798193</v>
      </c>
      <c r="P6" s="72">
        <f>IF(RES_hh_tesh!P6=0,0,RES_hh_tesh!P6/RES_summary!P$19)</f>
        <v>105.90464699696506</v>
      </c>
      <c r="Q6" s="72">
        <f>IF(RES_hh_tesh!Q6=0,0,RES_hh_tesh!Q6/RES_summary!Q$19)</f>
        <v>107.12481772640294</v>
      </c>
      <c r="R6" s="72">
        <f>IF(RES_hh_tesh!R6=0,0,RES_hh_tesh!R6/RES_summary!R$19)</f>
        <v>115.9720365142165</v>
      </c>
      <c r="S6" s="72">
        <f>IF(RES_hh_tesh!S6=0,0,RES_hh_tesh!S6/RES_summary!S$19)</f>
        <v>119.38573015860696</v>
      </c>
      <c r="T6" s="72">
        <f>IF(RES_hh_tesh!T6=0,0,RES_hh_tesh!T6/RES_summary!T$19)</f>
        <v>123.64842236172707</v>
      </c>
      <c r="U6" s="72">
        <f>IF(RES_hh_tesh!U6=0,0,RES_hh_tesh!U6/RES_summary!U$19)</f>
        <v>131.63214664156854</v>
      </c>
      <c r="V6" s="72">
        <f>IF(RES_hh_tesh!V6=0,0,RES_hh_tesh!V6/RES_summary!V$19)</f>
        <v>127.78820015196654</v>
      </c>
      <c r="W6" s="72">
        <f>IF(RES_hh_tesh!W6=0,0,RES_hh_tesh!W6/RES_summary!W$19)</f>
        <v>113.84926053902876</v>
      </c>
      <c r="X6" s="72">
        <f>IF(RES_hh_tesh!X6=0,0,RES_hh_tesh!X6/RES_summary!X$19)</f>
        <v>144.53480319571398</v>
      </c>
      <c r="Y6" s="72">
        <f>IF(RES_hh_tesh!Y6=0,0,RES_hh_tesh!Y6/RES_summary!Y$19)</f>
        <v>124.67121941633522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83.012565931853615</v>
      </c>
      <c r="C7" s="72">
        <f>IF(RES_hh_tesh!C7=0,0,RES_hh_tesh!C7/RES_summary!C$19)</f>
        <v>104.25409266706794</v>
      </c>
      <c r="D7" s="72">
        <f>IF(RES_hh_tesh!D7=0,0,RES_hh_tesh!D7/RES_summary!D$19)</f>
        <v>108.71004301803573</v>
      </c>
      <c r="E7" s="72">
        <f>IF(RES_hh_tesh!E7=0,0,RES_hh_tesh!E7/RES_summary!E$19)</f>
        <v>106.50900046092407</v>
      </c>
      <c r="F7" s="72">
        <f>IF(RES_hh_tesh!F7=0,0,RES_hh_tesh!F7/RES_summary!F$19)</f>
        <v>101.18901955884164</v>
      </c>
      <c r="G7" s="72">
        <f>IF(RES_hh_tesh!G7=0,0,RES_hh_tesh!G7/RES_summary!G$19)</f>
        <v>100.75170682070645</v>
      </c>
      <c r="H7" s="72">
        <f>IF(RES_hh_tesh!H7=0,0,RES_hh_tesh!H7/RES_summary!H$19)</f>
        <v>113.49845109291702</v>
      </c>
      <c r="I7" s="72">
        <f>IF(RES_hh_tesh!I7=0,0,RES_hh_tesh!I7/RES_summary!I$19)</f>
        <v>107.94850690378372</v>
      </c>
      <c r="J7" s="72">
        <f>IF(RES_hh_tesh!J7=0,0,RES_hh_tesh!J7/RES_summary!J$19)</f>
        <v>105.63736807131092</v>
      </c>
      <c r="K7" s="72">
        <f>IF(RES_hh_tesh!K7=0,0,RES_hh_tesh!K7/RES_summary!K$19)</f>
        <v>102.76200124393155</v>
      </c>
      <c r="L7" s="72">
        <f>IF(RES_hh_tesh!L7=0,0,RES_hh_tesh!L7/RES_summary!L$19)</f>
        <v>87.886153433150767</v>
      </c>
      <c r="M7" s="72">
        <f>IF(RES_hh_tesh!M7=0,0,RES_hh_tesh!M7/RES_summary!M$19)</f>
        <v>114.21807997259334</v>
      </c>
      <c r="N7" s="72">
        <f>IF(RES_hh_tesh!N7=0,0,RES_hh_tesh!N7/RES_summary!N$19)</f>
        <v>110.48063565996982</v>
      </c>
      <c r="O7" s="72">
        <f>IF(RES_hh_tesh!O7=0,0,RES_hh_tesh!O7/RES_summary!O$19)</f>
        <v>116.23204995111163</v>
      </c>
      <c r="P7" s="72">
        <f>IF(RES_hh_tesh!P7=0,0,RES_hh_tesh!P7/RES_summary!P$19)</f>
        <v>105.3515952943447</v>
      </c>
      <c r="Q7" s="72">
        <f>IF(RES_hh_tesh!Q7=0,0,RES_hh_tesh!Q7/RES_summary!Q$19)</f>
        <v>111.45451738086327</v>
      </c>
      <c r="R7" s="72">
        <f>IF(RES_hh_tesh!R7=0,0,RES_hh_tesh!R7/RES_summary!R$19)</f>
        <v>109.89848413537983</v>
      </c>
      <c r="S7" s="72">
        <f>IF(RES_hh_tesh!S7=0,0,RES_hh_tesh!S7/RES_summary!S$19)</f>
        <v>115.59885381438156</v>
      </c>
      <c r="T7" s="72">
        <f>IF(RES_hh_tesh!T7=0,0,RES_hh_tesh!T7/RES_summary!T$19)</f>
        <v>140.11521700288694</v>
      </c>
      <c r="U7" s="72">
        <f>IF(RES_hh_tesh!U7=0,0,RES_hh_tesh!U7/RES_summary!U$19)</f>
        <v>116.93431049870154</v>
      </c>
      <c r="V7" s="72">
        <f>IF(RES_hh_tesh!V7=0,0,RES_hh_tesh!V7/RES_summary!V$19)</f>
        <v>114.82546736208225</v>
      </c>
      <c r="W7" s="72">
        <f>IF(RES_hh_tesh!W7=0,0,RES_hh_tesh!W7/RES_summary!W$19)</f>
        <v>176.84974047879442</v>
      </c>
      <c r="X7" s="72">
        <f>IF(RES_hh_tesh!X7=0,0,RES_hh_tesh!X7/RES_summary!X$19)</f>
        <v>130.62560804541008</v>
      </c>
      <c r="Y7" s="72">
        <f>IF(RES_hh_tesh!Y7=0,0,RES_hh_tesh!Y7/RES_summary!Y$19)</f>
        <v>124.35311094644563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94.255579230618409</v>
      </c>
      <c r="C8" s="72">
        <f>IF(RES_hh_tesh!C8=0,0,RES_hh_tesh!C8/RES_summary!C$19)</f>
        <v>103.24000125108628</v>
      </c>
      <c r="D8" s="72">
        <f>IF(RES_hh_tesh!D8=0,0,RES_hh_tesh!D8/RES_summary!D$19)</f>
        <v>99.939862915888511</v>
      </c>
      <c r="E8" s="72">
        <f>IF(RES_hh_tesh!E8=0,0,RES_hh_tesh!E8/RES_summary!E$19)</f>
        <v>98.047834099744023</v>
      </c>
      <c r="F8" s="72">
        <f>IF(RES_hh_tesh!F8=0,0,RES_hh_tesh!F8/RES_summary!F$19)</f>
        <v>97.277743654242883</v>
      </c>
      <c r="G8" s="72">
        <f>IF(RES_hh_tesh!G8=0,0,RES_hh_tesh!G8/RES_summary!G$19)</f>
        <v>104.90559143887278</v>
      </c>
      <c r="H8" s="72">
        <f>IF(RES_hh_tesh!H8=0,0,RES_hh_tesh!H8/RES_summary!H$19)</f>
        <v>108.94066695964919</v>
      </c>
      <c r="I8" s="72">
        <f>IF(RES_hh_tesh!I8=0,0,RES_hh_tesh!I8/RES_summary!I$19)</f>
        <v>104.23933253819477</v>
      </c>
      <c r="J8" s="72">
        <f>IF(RES_hh_tesh!J8=0,0,RES_hh_tesh!J8/RES_summary!J$19)</f>
        <v>105.02322469222334</v>
      </c>
      <c r="K8" s="72">
        <f>IF(RES_hh_tesh!K8=0,0,RES_hh_tesh!K8/RES_summary!K$19)</f>
        <v>109.05060073223652</v>
      </c>
      <c r="L8" s="72">
        <f>IF(RES_hh_tesh!L8=0,0,RES_hh_tesh!L8/RES_summary!L$19)</f>
        <v>123.30322935658046</v>
      </c>
      <c r="M8" s="72">
        <f>IF(RES_hh_tesh!M8=0,0,RES_hh_tesh!M8/RES_summary!M$19)</f>
        <v>111.5643984213002</v>
      </c>
      <c r="N8" s="72">
        <f>IF(RES_hh_tesh!N8=0,0,RES_hh_tesh!N8/RES_summary!N$19)</f>
        <v>117.51351926310467</v>
      </c>
      <c r="O8" s="72">
        <f>IF(RES_hh_tesh!O8=0,0,RES_hh_tesh!O8/RES_summary!O$19)</f>
        <v>118.79780630247723</v>
      </c>
      <c r="P8" s="72">
        <f>IF(RES_hh_tesh!P8=0,0,RES_hh_tesh!P8/RES_summary!P$19)</f>
        <v>106.55682360593198</v>
      </c>
      <c r="Q8" s="72">
        <f>IF(RES_hh_tesh!Q8=0,0,RES_hh_tesh!Q8/RES_summary!Q$19)</f>
        <v>105.59941519066068</v>
      </c>
      <c r="R8" s="72">
        <f>IF(RES_hh_tesh!R8=0,0,RES_hh_tesh!R8/RES_summary!R$19)</f>
        <v>116.35897217297979</v>
      </c>
      <c r="S8" s="72">
        <f>IF(RES_hh_tesh!S8=0,0,RES_hh_tesh!S8/RES_summary!S$19)</f>
        <v>122.28651639731488</v>
      </c>
      <c r="T8" s="72">
        <f>IF(RES_hh_tesh!T8=0,0,RES_hh_tesh!T8/RES_summary!T$19)</f>
        <v>122.05511363652333</v>
      </c>
      <c r="U8" s="72">
        <f>IF(RES_hh_tesh!U8=0,0,RES_hh_tesh!U8/RES_summary!U$19)</f>
        <v>123.04216407589175</v>
      </c>
      <c r="V8" s="72">
        <f>IF(RES_hh_tesh!V8=0,0,RES_hh_tesh!V8/RES_summary!V$19)</f>
        <v>125.44449951894818</v>
      </c>
      <c r="W8" s="72">
        <f>IF(RES_hh_tesh!W8=0,0,RES_hh_tesh!W8/RES_summary!W$19)</f>
        <v>144.01342580503982</v>
      </c>
      <c r="X8" s="72">
        <f>IF(RES_hh_tesh!X8=0,0,RES_hh_tesh!X8/RES_summary!X$19)</f>
        <v>130.53898295439839</v>
      </c>
      <c r="Y8" s="72">
        <f>IF(RES_hh_tesh!Y8=0,0,RES_hh_tesh!Y8/RES_summary!Y$19)</f>
        <v>127.214539021447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93.543390446884857</v>
      </c>
      <c r="C9" s="72">
        <f>IF(RES_hh_tesh!C9=0,0,RES_hh_tesh!C9/RES_summary!C$19)</f>
        <v>104.27803097668279</v>
      </c>
      <c r="D9" s="72">
        <f>IF(RES_hh_tesh!D9=0,0,RES_hh_tesh!D9/RES_summary!D$19)</f>
        <v>102.90231949295331</v>
      </c>
      <c r="E9" s="72">
        <f>IF(RES_hh_tesh!E9=0,0,RES_hh_tesh!E9/RES_summary!E$19)</f>
        <v>100.74703045410038</v>
      </c>
      <c r="F9" s="72">
        <f>IF(RES_hh_tesh!F9=0,0,RES_hh_tesh!F9/RES_summary!F$19)</f>
        <v>101.86890795427507</v>
      </c>
      <c r="G9" s="72">
        <f>IF(RES_hh_tesh!G9=0,0,RES_hh_tesh!G9/RES_summary!G$19)</f>
        <v>102.2189778353829</v>
      </c>
      <c r="H9" s="72">
        <f>IF(RES_hh_tesh!H9=0,0,RES_hh_tesh!H9/RES_summary!H$19)</f>
        <v>108.38162515082708</v>
      </c>
      <c r="I9" s="72">
        <f>IF(RES_hh_tesh!I9=0,0,RES_hh_tesh!I9/RES_summary!I$19)</f>
        <v>105.90830246917197</v>
      </c>
      <c r="J9" s="72">
        <f>IF(RES_hh_tesh!J9=0,0,RES_hh_tesh!J9/RES_summary!J$19)</f>
        <v>107.63400250604394</v>
      </c>
      <c r="K9" s="72">
        <f>IF(RES_hh_tesh!K9=0,0,RES_hh_tesh!K9/RES_summary!K$19)</f>
        <v>108.2391045919603</v>
      </c>
      <c r="L9" s="72">
        <f>IF(RES_hh_tesh!L9=0,0,RES_hh_tesh!L9/RES_summary!L$19)</f>
        <v>120.23475640046338</v>
      </c>
      <c r="M9" s="72">
        <f>IF(RES_hh_tesh!M9=0,0,RES_hh_tesh!M9/RES_summary!M$19)</f>
        <v>117.95089769466914</v>
      </c>
      <c r="N9" s="72">
        <f>IF(RES_hh_tesh!N9=0,0,RES_hh_tesh!N9/RES_summary!N$19)</f>
        <v>120.1137129413974</v>
      </c>
      <c r="O9" s="72">
        <f>IF(RES_hh_tesh!O9=0,0,RES_hh_tesh!O9/RES_summary!O$19)</f>
        <v>120.1026118476248</v>
      </c>
      <c r="P9" s="72">
        <f>IF(RES_hh_tesh!P9=0,0,RES_hh_tesh!P9/RES_summary!P$19)</f>
        <v>107.16600689967704</v>
      </c>
      <c r="Q9" s="72">
        <f>IF(RES_hh_tesh!Q9=0,0,RES_hh_tesh!Q9/RES_summary!Q$19)</f>
        <v>109.9679437166087</v>
      </c>
      <c r="R9" s="72">
        <f>IF(RES_hh_tesh!R9=0,0,RES_hh_tesh!R9/RES_summary!R$19)</f>
        <v>106.22576316454207</v>
      </c>
      <c r="S9" s="72">
        <f>IF(RES_hh_tesh!S9=0,0,RES_hh_tesh!S9/RES_summary!S$19)</f>
        <v>91.787976623540487</v>
      </c>
      <c r="T9" s="72">
        <f>IF(RES_hh_tesh!T9=0,0,RES_hh_tesh!T9/RES_summary!T$19)</f>
        <v>159.91591122514541</v>
      </c>
      <c r="U9" s="72">
        <f>IF(RES_hh_tesh!U9=0,0,RES_hh_tesh!U9/RES_summary!U$19)</f>
        <v>141.0754046602481</v>
      </c>
      <c r="V9" s="72">
        <f>IF(RES_hh_tesh!V9=0,0,RES_hh_tesh!V9/RES_summary!V$19)</f>
        <v>130.58590383090728</v>
      </c>
      <c r="W9" s="72">
        <f>IF(RES_hh_tesh!W9=0,0,RES_hh_tesh!W9/RES_summary!W$19)</f>
        <v>137.21854490569618</v>
      </c>
      <c r="X9" s="72">
        <f>IF(RES_hh_tesh!X9=0,0,RES_hh_tesh!X9/RES_summary!X$19)</f>
        <v>130.39543384480652</v>
      </c>
      <c r="Y9" s="72">
        <f>IF(RES_hh_tesh!Y9=0,0,RES_hh_tesh!Y9/RES_summary!Y$19)</f>
        <v>119.36236300163547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96.919174679150416</v>
      </c>
      <c r="C10" s="72">
        <f>IF(RES_hh_tesh!C10=0,0,RES_hh_tesh!C10/RES_summary!C$19)</f>
        <v>79.637486284289864</v>
      </c>
      <c r="D10" s="72">
        <f>IF(RES_hh_tesh!D10=0,0,RES_hh_tesh!D10/RES_summary!D$19)</f>
        <v>115.07311513454569</v>
      </c>
      <c r="E10" s="72">
        <f>IF(RES_hh_tesh!E10=0,0,RES_hh_tesh!E10/RES_summary!E$19)</f>
        <v>102.94816321701788</v>
      </c>
      <c r="F10" s="72">
        <f>IF(RES_hh_tesh!F10=0,0,RES_hh_tesh!F10/RES_summary!F$19)</f>
        <v>87.90147094190138</v>
      </c>
      <c r="G10" s="72">
        <f>IF(RES_hh_tesh!G10=0,0,RES_hh_tesh!G10/RES_summary!G$19)</f>
        <v>115.76695397911871</v>
      </c>
      <c r="H10" s="72">
        <f>IF(RES_hh_tesh!H10=0,0,RES_hh_tesh!H10/RES_summary!H$19)</f>
        <v>121.08369249161441</v>
      </c>
      <c r="I10" s="72">
        <f>IF(RES_hh_tesh!I10=0,0,RES_hh_tesh!I10/RES_summary!I$19)</f>
        <v>96.921582513927035</v>
      </c>
      <c r="J10" s="72">
        <f>IF(RES_hh_tesh!J10=0,0,RES_hh_tesh!J10/RES_summary!J$19)</f>
        <v>106.9322493587489</v>
      </c>
      <c r="K10" s="72">
        <f>IF(RES_hh_tesh!K10=0,0,RES_hh_tesh!K10/RES_summary!K$19)</f>
        <v>119.87831051171808</v>
      </c>
      <c r="L10" s="72">
        <f>IF(RES_hh_tesh!L10=0,0,RES_hh_tesh!L10/RES_summary!L$19)</f>
        <v>116.93437086663756</v>
      </c>
      <c r="M10" s="72">
        <f>IF(RES_hh_tesh!M10=0,0,RES_hh_tesh!M10/RES_summary!M$19)</f>
        <v>108.46615658040631</v>
      </c>
      <c r="N10" s="72">
        <f>IF(RES_hh_tesh!N10=0,0,RES_hh_tesh!N10/RES_summary!N$19)</f>
        <v>118.36507975339593</v>
      </c>
      <c r="O10" s="72">
        <f>IF(RES_hh_tesh!O10=0,0,RES_hh_tesh!O10/RES_summary!O$19)</f>
        <v>115.9443377549039</v>
      </c>
      <c r="P10" s="72">
        <f>IF(RES_hh_tesh!P10=0,0,RES_hh_tesh!P10/RES_summary!P$19)</f>
        <v>111.15340326115911</v>
      </c>
      <c r="Q10" s="72">
        <f>IF(RES_hh_tesh!Q10=0,0,RES_hh_tesh!Q10/RES_summary!Q$19)</f>
        <v>114.38430065882943</v>
      </c>
      <c r="R10" s="72">
        <f>IF(RES_hh_tesh!R10=0,0,RES_hh_tesh!R10/RES_summary!R$19)</f>
        <v>117.95829959812816</v>
      </c>
      <c r="S10" s="72">
        <f>IF(RES_hh_tesh!S10=0,0,RES_hh_tesh!S10/RES_summary!S$19)</f>
        <v>119.55724452068046</v>
      </c>
      <c r="T10" s="72">
        <f>IF(RES_hh_tesh!T10=0,0,RES_hh_tesh!T10/RES_summary!T$19)</f>
        <v>124.52394744909745</v>
      </c>
      <c r="U10" s="72">
        <f>IF(RES_hh_tesh!U10=0,0,RES_hh_tesh!U10/RES_summary!U$19)</f>
        <v>129.82812390147043</v>
      </c>
      <c r="V10" s="72">
        <f>IF(RES_hh_tesh!V10=0,0,RES_hh_tesh!V10/RES_summary!V$19)</f>
        <v>127.58144321487472</v>
      </c>
      <c r="W10" s="72">
        <f>IF(RES_hh_tesh!W10=0,0,RES_hh_tesh!W10/RES_summary!W$19)</f>
        <v>132.83717533223114</v>
      </c>
      <c r="X10" s="72">
        <f>IF(RES_hh_tesh!X10=0,0,RES_hh_tesh!X10/RES_summary!X$19)</f>
        <v>134.13625745053028</v>
      </c>
      <c r="Y10" s="72">
        <f>IF(RES_hh_tesh!Y10=0,0,RES_hh_tesh!Y10/RES_summary!Y$19)</f>
        <v>130.47728849528809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94.100565305259778</v>
      </c>
      <c r="C11" s="72">
        <f>IF(RES_hh_tesh!C11=0,0,RES_hh_tesh!C11/RES_summary!C$19)</f>
        <v>108.24953815100776</v>
      </c>
      <c r="D11" s="72">
        <f>IF(RES_hh_tesh!D11=0,0,RES_hh_tesh!D11/RES_summary!D$19)</f>
        <v>101.6782270854537</v>
      </c>
      <c r="E11" s="72">
        <f>IF(RES_hh_tesh!E11=0,0,RES_hh_tesh!E11/RES_summary!E$19)</f>
        <v>100.11042179969816</v>
      </c>
      <c r="F11" s="72">
        <f>IF(RES_hh_tesh!F11=0,0,RES_hh_tesh!F11/RES_summary!F$19)</f>
        <v>100.39222048543252</v>
      </c>
      <c r="G11" s="72">
        <f>IF(RES_hh_tesh!G11=0,0,RES_hh_tesh!G11/RES_summary!G$19)</f>
        <v>104.83327629262064</v>
      </c>
      <c r="H11" s="72">
        <f>IF(RES_hh_tesh!H11=0,0,RES_hh_tesh!H11/RES_summary!H$19)</f>
        <v>107.40461594902703</v>
      </c>
      <c r="I11" s="72">
        <f>IF(RES_hh_tesh!I11=0,0,RES_hh_tesh!I11/RES_summary!I$19)</f>
        <v>106.54395891736444</v>
      </c>
      <c r="J11" s="72">
        <f>IF(RES_hh_tesh!J11=0,0,RES_hh_tesh!J11/RES_summary!J$19)</f>
        <v>106.67170619322484</v>
      </c>
      <c r="K11" s="72">
        <f>IF(RES_hh_tesh!K11=0,0,RES_hh_tesh!K11/RES_summary!K$19)</f>
        <v>110.47886781297039</v>
      </c>
      <c r="L11" s="72">
        <f>IF(RES_hh_tesh!L11=0,0,RES_hh_tesh!L11/RES_summary!L$19)</f>
        <v>125.74235958584049</v>
      </c>
      <c r="M11" s="72">
        <f>IF(RES_hh_tesh!M11=0,0,RES_hh_tesh!M11/RES_summary!M$19)</f>
        <v>113.83126043047248</v>
      </c>
      <c r="N11" s="72">
        <f>IF(RES_hh_tesh!N11=0,0,RES_hh_tesh!N11/RES_summary!N$19)</f>
        <v>119.59437602511767</v>
      </c>
      <c r="O11" s="72">
        <f>IF(RES_hh_tesh!O11=0,0,RES_hh_tesh!O11/RES_summary!O$19)</f>
        <v>118.27765154491834</v>
      </c>
      <c r="P11" s="72">
        <f>IF(RES_hh_tesh!P11=0,0,RES_hh_tesh!P11/RES_summary!P$19)</f>
        <v>109.35790164911573</v>
      </c>
      <c r="Q11" s="72">
        <f>IF(RES_hh_tesh!Q11=0,0,RES_hh_tesh!Q11/RES_summary!Q$19)</f>
        <v>110.58789017168785</v>
      </c>
      <c r="R11" s="72">
        <f>IF(RES_hh_tesh!R11=0,0,RES_hh_tesh!R11/RES_summary!R$19)</f>
        <v>116.40796475326128</v>
      </c>
      <c r="S11" s="72">
        <f>IF(RES_hh_tesh!S11=0,0,RES_hh_tesh!S11/RES_summary!S$19)</f>
        <v>122.88218902321577</v>
      </c>
      <c r="T11" s="72">
        <f>IF(RES_hh_tesh!T11=0,0,RES_hh_tesh!T11/RES_summary!T$19)</f>
        <v>127.16054028488445</v>
      </c>
      <c r="U11" s="72">
        <f>IF(RES_hh_tesh!U11=0,0,RES_hh_tesh!U11/RES_summary!U$19)</f>
        <v>125.79773508074918</v>
      </c>
      <c r="V11" s="72">
        <f>IF(RES_hh_tesh!V11=0,0,RES_hh_tesh!V11/RES_summary!V$19)</f>
        <v>128.19427127014012</v>
      </c>
      <c r="W11" s="72">
        <f>IF(RES_hh_tesh!W11=0,0,RES_hh_tesh!W11/RES_summary!W$19)</f>
        <v>143.05992477881173</v>
      </c>
      <c r="X11" s="72">
        <f>IF(RES_hh_tesh!X11=0,0,RES_hh_tesh!X11/RES_summary!X$19)</f>
        <v>130.305517007128</v>
      </c>
      <c r="Y11" s="72">
        <f>IF(RES_hh_tesh!Y11=0,0,RES_hh_tesh!Y11/RES_summary!Y$19)</f>
        <v>127.42315159066898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80.74558650630668</v>
      </c>
      <c r="C12" s="72">
        <f>IF(RES_hh_tesh!C12=0,0,RES_hh_tesh!C12/RES_summary!C$19)</f>
        <v>103.23874996656065</v>
      </c>
      <c r="D12" s="72">
        <f>IF(RES_hh_tesh!D12=0,0,RES_hh_tesh!D12/RES_summary!D$19)</f>
        <v>50.570364743174409</v>
      </c>
      <c r="E12" s="72">
        <f>IF(RES_hh_tesh!E12=0,0,RES_hh_tesh!E12/RES_summary!E$19)</f>
        <v>77.424399660984761</v>
      </c>
      <c r="F12" s="72">
        <f>IF(RES_hh_tesh!F12=0,0,RES_hh_tesh!F12/RES_summary!F$19)</f>
        <v>78.785454558630846</v>
      </c>
      <c r="G12" s="72">
        <f>IF(RES_hh_tesh!G12=0,0,RES_hh_tesh!G12/RES_summary!G$19)</f>
        <v>88.724944934403879</v>
      </c>
      <c r="H12" s="72">
        <f>IF(RES_hh_tesh!H12=0,0,RES_hh_tesh!H12/RES_summary!H$19)</f>
        <v>109.22527431230417</v>
      </c>
      <c r="I12" s="72">
        <f>IF(RES_hh_tesh!I12=0,0,RES_hh_tesh!I12/RES_summary!I$19)</f>
        <v>94.139603937198558</v>
      </c>
      <c r="J12" s="72">
        <f>IF(RES_hh_tesh!J12=0,0,RES_hh_tesh!J12/RES_summary!J$19)</f>
        <v>110.16117321595164</v>
      </c>
      <c r="K12" s="72">
        <f>IF(RES_hh_tesh!K12=0,0,RES_hh_tesh!K12/RES_summary!K$19)</f>
        <v>112.2306088844734</v>
      </c>
      <c r="L12" s="72">
        <f>IF(RES_hh_tesh!L12=0,0,RES_hh_tesh!L12/RES_summary!L$19)</f>
        <v>118.92569359416717</v>
      </c>
      <c r="M12" s="72">
        <f>IF(RES_hh_tesh!M12=0,0,RES_hh_tesh!M12/RES_summary!M$19)</f>
        <v>116.63320317095713</v>
      </c>
      <c r="N12" s="72">
        <f>IF(RES_hh_tesh!N12=0,0,RES_hh_tesh!N12/RES_summary!N$19)</f>
        <v>113.74983067874156</v>
      </c>
      <c r="O12" s="72">
        <f>IF(RES_hh_tesh!O12=0,0,RES_hh_tesh!O12/RES_summary!O$19)</f>
        <v>113.95464769027691</v>
      </c>
      <c r="P12" s="72">
        <f>IF(RES_hh_tesh!P12=0,0,RES_hh_tesh!P12/RES_summary!P$19)</f>
        <v>111.07746643163767</v>
      </c>
      <c r="Q12" s="72">
        <f>IF(RES_hh_tesh!Q12=0,0,RES_hh_tesh!Q12/RES_summary!Q$19)</f>
        <v>111.89658237309894</v>
      </c>
      <c r="R12" s="72">
        <f>IF(RES_hh_tesh!R12=0,0,RES_hh_tesh!R12/RES_summary!R$19)</f>
        <v>116.42061136420848</v>
      </c>
      <c r="S12" s="72">
        <f>IF(RES_hh_tesh!S12=0,0,RES_hh_tesh!S12/RES_summary!S$19)</f>
        <v>120.57620146591083</v>
      </c>
      <c r="T12" s="72">
        <f>IF(RES_hh_tesh!T12=0,0,RES_hh_tesh!T12/RES_summary!T$19)</f>
        <v>126.01884404735809</v>
      </c>
      <c r="U12" s="72">
        <f>IF(RES_hh_tesh!U12=0,0,RES_hh_tesh!U12/RES_summary!U$19)</f>
        <v>128.17883423975738</v>
      </c>
      <c r="V12" s="72">
        <f>IF(RES_hh_tesh!V12=0,0,RES_hh_tesh!V12/RES_summary!V$19)</f>
        <v>124.44719279168278</v>
      </c>
      <c r="W12" s="72">
        <f>IF(RES_hh_tesh!W12=0,0,RES_hh_tesh!W12/RES_summary!W$19)</f>
        <v>123.95502377714985</v>
      </c>
      <c r="X12" s="72">
        <f>IF(RES_hh_tesh!X12=0,0,RES_hh_tesh!X12/RES_summary!X$19)</f>
        <v>136.08622171567677</v>
      </c>
      <c r="Y12" s="72">
        <f>IF(RES_hh_tesh!Y12=0,0,RES_hh_tesh!Y12/RES_summary!Y$19)</f>
        <v>135.33876879475972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86.856630976060416</v>
      </c>
      <c r="C13" s="74">
        <f>IF(RES_hh_tesh!C13=0,0,RES_hh_tesh!C13/RES_summary!C$19)</f>
        <v>106.55250027815053</v>
      </c>
      <c r="D13" s="74">
        <f>IF(RES_hh_tesh!D13=0,0,RES_hh_tesh!D13/RES_summary!D$19)</f>
        <v>93.920386326938271</v>
      </c>
      <c r="E13" s="74">
        <f>IF(RES_hh_tesh!E13=0,0,RES_hh_tesh!E13/RES_summary!E$19)</f>
        <v>101.7247445759653</v>
      </c>
      <c r="F13" s="74">
        <f>IF(RES_hh_tesh!F13=0,0,RES_hh_tesh!F13/RES_summary!F$19)</f>
        <v>102.42987026920312</v>
      </c>
      <c r="G13" s="74">
        <f>IF(RES_hh_tesh!G13=0,0,RES_hh_tesh!G13/RES_summary!G$19)</f>
        <v>98.982401842021616</v>
      </c>
      <c r="H13" s="74">
        <f>IF(RES_hh_tesh!H13=0,0,RES_hh_tesh!H13/RES_summary!H$19)</f>
        <v>104.08084914305761</v>
      </c>
      <c r="I13" s="74">
        <f>IF(RES_hh_tesh!I13=0,0,RES_hh_tesh!I13/RES_summary!I$19)</f>
        <v>107.38989862439962</v>
      </c>
      <c r="J13" s="74">
        <f>IF(RES_hh_tesh!J13=0,0,RES_hh_tesh!J13/RES_summary!J$19)</f>
        <v>109.37490748129321</v>
      </c>
      <c r="K13" s="74">
        <f>IF(RES_hh_tesh!K13=0,0,RES_hh_tesh!K13/RES_summary!K$19)</f>
        <v>115.42189607421767</v>
      </c>
      <c r="L13" s="74">
        <f>IF(RES_hh_tesh!L13=0,0,RES_hh_tesh!L13/RES_summary!L$19)</f>
        <v>129.67381100061422</v>
      </c>
      <c r="M13" s="74">
        <f>IF(RES_hh_tesh!M13=0,0,RES_hh_tesh!M13/RES_summary!M$19)</f>
        <v>114.82622482676582</v>
      </c>
      <c r="N13" s="74">
        <f>IF(RES_hh_tesh!N13=0,0,RES_hh_tesh!N13/RES_summary!N$19)</f>
        <v>119.59433703570281</v>
      </c>
      <c r="O13" s="74">
        <f>IF(RES_hh_tesh!O13=0,0,RES_hh_tesh!O13/RES_summary!O$19)</f>
        <v>121.21369934268347</v>
      </c>
      <c r="P13" s="74">
        <f>IF(RES_hh_tesh!P13=0,0,RES_hh_tesh!P13/RES_summary!P$19)</f>
        <v>108.98491508623485</v>
      </c>
      <c r="Q13" s="74">
        <f>IF(RES_hh_tesh!Q13=0,0,RES_hh_tesh!Q13/RES_summary!Q$19)</f>
        <v>111.89778834866539</v>
      </c>
      <c r="R13" s="74">
        <f>IF(RES_hh_tesh!R13=0,0,RES_hh_tesh!R13/RES_summary!R$19)</f>
        <v>115.20259445598437</v>
      </c>
      <c r="S13" s="74">
        <f>IF(RES_hh_tesh!S13=0,0,RES_hh_tesh!S13/RES_summary!S$19)</f>
        <v>123.27534088137909</v>
      </c>
      <c r="T13" s="74">
        <f>IF(RES_hh_tesh!T13=0,0,RES_hh_tesh!T13/RES_summary!T$19)</f>
        <v>128.71013268460388</v>
      </c>
      <c r="U13" s="74">
        <f>IF(RES_hh_tesh!U13=0,0,RES_hh_tesh!U13/RES_summary!U$19)</f>
        <v>125.08175177313528</v>
      </c>
      <c r="V13" s="74">
        <f>IF(RES_hh_tesh!V13=0,0,RES_hh_tesh!V13/RES_summary!V$19)</f>
        <v>130.79373601797877</v>
      </c>
      <c r="W13" s="74">
        <f>IF(RES_hh_tesh!W13=0,0,RES_hh_tesh!W13/RES_summary!W$19)</f>
        <v>177.01643171306378</v>
      </c>
      <c r="X13" s="74">
        <f>IF(RES_hh_tesh!X13=0,0,RES_hh_tesh!X13/RES_summary!X$19)</f>
        <v>120.26712557697394</v>
      </c>
      <c r="Y13" s="74">
        <f>IF(RES_hh_tesh!Y13=0,0,RES_hh_tesh!Y13/RES_summary!Y$19)</f>
        <v>97.6942901028291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0.81128682035852395</v>
      </c>
      <c r="C14" s="76">
        <f>IF(RES_hh_tesh!C14=0,0,RES_hh_tesh!C14/RES_summary!C$19)</f>
        <v>0.89752922900656995</v>
      </c>
      <c r="D14" s="76">
        <f>IF(RES_hh_tesh!D14=0,0,RES_hh_tesh!D14/RES_summary!D$19)</f>
        <v>0.88046099233918262</v>
      </c>
      <c r="E14" s="76">
        <f>IF(RES_hh_tesh!E14=0,0,RES_hh_tesh!E14/RES_summary!E$19)</f>
        <v>0.85546788104863314</v>
      </c>
      <c r="F14" s="76">
        <f>IF(RES_hh_tesh!F14=0,0,RES_hh_tesh!F14/RES_summary!F$19)</f>
        <v>0.84140182231055238</v>
      </c>
      <c r="G14" s="76">
        <f>IF(RES_hh_tesh!G14=0,0,RES_hh_tesh!G14/RES_summary!G$19)</f>
        <v>0.87916409011799412</v>
      </c>
      <c r="H14" s="76">
        <f>IF(RES_hh_tesh!H14=0,0,RES_hh_tesh!H14/RES_summary!H$19)</f>
        <v>0.93646161585784737</v>
      </c>
      <c r="I14" s="76">
        <f>IF(RES_hh_tesh!I14=0,0,RES_hh_tesh!I14/RES_summary!I$19)</f>
        <v>0.85645571461836534</v>
      </c>
      <c r="J14" s="76">
        <f>IF(RES_hh_tesh!J14=0,0,RES_hh_tesh!J14/RES_summary!J$19)</f>
        <v>0.86460447524844375</v>
      </c>
      <c r="K14" s="76">
        <f>IF(RES_hh_tesh!K14=0,0,RES_hh_tesh!K14/RES_summary!K$19)</f>
        <v>0.87741980050908852</v>
      </c>
      <c r="L14" s="76">
        <f>IF(RES_hh_tesh!L14=0,0,RES_hh_tesh!L14/RES_summary!L$19)</f>
        <v>1.0010030525000786</v>
      </c>
      <c r="M14" s="76">
        <f>IF(RES_hh_tesh!M14=0,0,RES_hh_tesh!M14/RES_summary!M$19)</f>
        <v>0.88811969171802074</v>
      </c>
      <c r="N14" s="76">
        <f>IF(RES_hh_tesh!N14=0,0,RES_hh_tesh!N14/RES_summary!N$19)</f>
        <v>0.93130271977006318</v>
      </c>
      <c r="O14" s="76">
        <f>IF(RES_hh_tesh!O14=0,0,RES_hh_tesh!O14/RES_summary!O$19)</f>
        <v>0.92232658131843281</v>
      </c>
      <c r="P14" s="76">
        <f>IF(RES_hh_tesh!P14=0,0,RES_hh_tesh!P14/RES_summary!P$19)</f>
        <v>0.82364826662967183</v>
      </c>
      <c r="Q14" s="76">
        <f>IF(RES_hh_tesh!Q14=0,0,RES_hh_tesh!Q14/RES_summary!Q$19)</f>
        <v>0.81966065349725659</v>
      </c>
      <c r="R14" s="76">
        <f>IF(RES_hh_tesh!R14=0,0,RES_hh_tesh!R14/RES_summary!R$19)</f>
        <v>0.88894461943855785</v>
      </c>
      <c r="S14" s="76">
        <f>IF(RES_hh_tesh!S14=0,0,RES_hh_tesh!S14/RES_summary!S$19)</f>
        <v>0.90772263803166242</v>
      </c>
      <c r="T14" s="76">
        <f>IF(RES_hh_tesh!T14=0,0,RES_hh_tesh!T14/RES_summary!T$19)</f>
        <v>1.0508671318893386</v>
      </c>
      <c r="U14" s="76">
        <f>IF(RES_hh_tesh!U14=0,0,RES_hh_tesh!U14/RES_summary!U$19)</f>
        <v>0.97067645640868083</v>
      </c>
      <c r="V14" s="76">
        <f>IF(RES_hh_tesh!V14=0,0,RES_hh_tesh!V14/RES_summary!V$19)</f>
        <v>1.0000760207760644</v>
      </c>
      <c r="W14" s="76">
        <f>IF(RES_hh_tesh!W14=0,0,RES_hh_tesh!W14/RES_summary!W$19)</f>
        <v>1.1199691145004633</v>
      </c>
      <c r="X14" s="76">
        <f>IF(RES_hh_tesh!X14=0,0,RES_hh_tesh!X14/RES_summary!X$19)</f>
        <v>1.0097727238767098</v>
      </c>
      <c r="Y14" s="76">
        <f>IF(RES_hh_tesh!Y14=0,0,RES_hh_tesh!Y14/RES_summary!Y$19)</f>
        <v>0.94922499381787417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1.6788546763976642E-3</v>
      </c>
      <c r="C15" s="69">
        <f>IF(RES_hh_tesh!C15=0,0,RES_hh_tesh!C15/RES_summary!C$19)</f>
        <v>1.8578251739776526E-3</v>
      </c>
      <c r="D15" s="69">
        <f>IF(RES_hh_tesh!D15=0,0,RES_hh_tesh!D15/RES_summary!D$19)</f>
        <v>2.2529572182029612E-3</v>
      </c>
      <c r="E15" s="69">
        <f>IF(RES_hh_tesh!E15=0,0,RES_hh_tesh!E15/RES_summary!E$19)</f>
        <v>2.6577481267002368E-3</v>
      </c>
      <c r="F15" s="69">
        <f>IF(RES_hh_tesh!F15=0,0,RES_hh_tesh!F15/RES_summary!F$19)</f>
        <v>3.6431211214524003E-3</v>
      </c>
      <c r="G15" s="69">
        <f>IF(RES_hh_tesh!G15=0,0,RES_hh_tesh!G15/RES_summary!G$19)</f>
        <v>4.4641250359882968E-3</v>
      </c>
      <c r="H15" s="69">
        <f>IF(RES_hh_tesh!H15=0,0,RES_hh_tesh!H15/RES_summary!H$19)</f>
        <v>7.1375309981529826E-3</v>
      </c>
      <c r="I15" s="69">
        <f>IF(RES_hh_tesh!I15=0,0,RES_hh_tesh!I15/RES_summary!I$19)</f>
        <v>9.8693241600086874E-3</v>
      </c>
      <c r="J15" s="69">
        <f>IF(RES_hh_tesh!J15=0,0,RES_hh_tesh!J15/RES_summary!J$19)</f>
        <v>1.3262073936228401E-2</v>
      </c>
      <c r="K15" s="69">
        <f>IF(RES_hh_tesh!K15=0,0,RES_hh_tesh!K15/RES_summary!K$19)</f>
        <v>1.7946750677691789E-2</v>
      </c>
      <c r="L15" s="69">
        <f>IF(RES_hh_tesh!L15=0,0,RES_hh_tesh!L15/RES_summary!L$19)</f>
        <v>3.5700156859305082E-2</v>
      </c>
      <c r="M15" s="69">
        <f>IF(RES_hh_tesh!M15=0,0,RES_hh_tesh!M15/RES_summary!M$19)</f>
        <v>2.5848878028645449E-2</v>
      </c>
      <c r="N15" s="69">
        <f>IF(RES_hh_tesh!N15=0,0,RES_hh_tesh!N15/RES_summary!N$19)</f>
        <v>3.9861529998474809E-2</v>
      </c>
      <c r="O15" s="69">
        <f>IF(RES_hh_tesh!O15=0,0,RES_hh_tesh!O15/RES_summary!O$19)</f>
        <v>5.0050224569414242E-2</v>
      </c>
      <c r="P15" s="69">
        <f>IF(RES_hh_tesh!P15=0,0,RES_hh_tesh!P15/RES_summary!P$19)</f>
        <v>6.5850213927112461E-2</v>
      </c>
      <c r="Q15" s="69">
        <f>IF(RES_hh_tesh!Q15=0,0,RES_hh_tesh!Q15/RES_summary!Q$19)</f>
        <v>0.15892918940985951</v>
      </c>
      <c r="R15" s="69">
        <f>IF(RES_hh_tesh!R15=0,0,RES_hh_tesh!R15/RES_summary!R$19)</f>
        <v>0.1186659115623754</v>
      </c>
      <c r="S15" s="69">
        <f>IF(RES_hh_tesh!S15=0,0,RES_hh_tesh!S15/RES_summary!S$19)</f>
        <v>0.1453132445960478</v>
      </c>
      <c r="T15" s="69">
        <f>IF(RES_hh_tesh!T15=0,0,RES_hh_tesh!T15/RES_summary!T$19)</f>
        <v>0.19280339009630723</v>
      </c>
      <c r="U15" s="69">
        <f>IF(RES_hh_tesh!U15=0,0,RES_hh_tesh!U15/RES_summary!U$19)</f>
        <v>0.29701958722824146</v>
      </c>
      <c r="V15" s="69">
        <f>IF(RES_hh_tesh!V15=0,0,RES_hh_tesh!V15/RES_summary!V$19)</f>
        <v>0.19414493455764845</v>
      </c>
      <c r="W15" s="69">
        <f>IF(RES_hh_tesh!W15=0,0,RES_hh_tesh!W15/RES_summary!W$19)</f>
        <v>0.25202904866445769</v>
      </c>
      <c r="X15" s="69">
        <f>IF(RES_hh_tesh!X15=0,0,RES_hh_tesh!X15/RES_summary!X$19)</f>
        <v>0.22672399705113977</v>
      </c>
      <c r="Y15" s="69">
        <f>IF(RES_hh_tesh!Y15=0,0,RES_hh_tesh!Y15/RES_summary!Y$19)</f>
        <v>0.2176022282707841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1.6788546763976642E-3</v>
      </c>
      <c r="C16" s="72">
        <f>IF(RES_hh_tesh!C16=0,0,RES_hh_tesh!C16/RES_summary!C$19)</f>
        <v>1.8578251739776526E-3</v>
      </c>
      <c r="D16" s="72">
        <f>IF(RES_hh_tesh!D16=0,0,RES_hh_tesh!D16/RES_summary!D$19)</f>
        <v>2.2529572182029612E-3</v>
      </c>
      <c r="E16" s="72">
        <f>IF(RES_hh_tesh!E16=0,0,RES_hh_tesh!E16/RES_summary!E$19)</f>
        <v>2.6577481267002368E-3</v>
      </c>
      <c r="F16" s="72">
        <f>IF(RES_hh_tesh!F16=0,0,RES_hh_tesh!F16/RES_summary!F$19)</f>
        <v>3.6431211214524003E-3</v>
      </c>
      <c r="G16" s="72">
        <f>IF(RES_hh_tesh!G16=0,0,RES_hh_tesh!G16/RES_summary!G$19)</f>
        <v>4.4641250359882968E-3</v>
      </c>
      <c r="H16" s="72">
        <f>IF(RES_hh_tesh!H16=0,0,RES_hh_tesh!H16/RES_summary!H$19)</f>
        <v>7.1375309981529826E-3</v>
      </c>
      <c r="I16" s="72">
        <f>IF(RES_hh_tesh!I16=0,0,RES_hh_tesh!I16/RES_summary!I$19)</f>
        <v>9.8693241600086874E-3</v>
      </c>
      <c r="J16" s="72">
        <f>IF(RES_hh_tesh!J16=0,0,RES_hh_tesh!J16/RES_summary!J$19)</f>
        <v>1.3262073936228401E-2</v>
      </c>
      <c r="K16" s="72">
        <f>IF(RES_hh_tesh!K16=0,0,RES_hh_tesh!K16/RES_summary!K$19)</f>
        <v>1.7946750677691789E-2</v>
      </c>
      <c r="L16" s="72">
        <f>IF(RES_hh_tesh!L16=0,0,RES_hh_tesh!L16/RES_summary!L$19)</f>
        <v>3.5700156859305082E-2</v>
      </c>
      <c r="M16" s="72">
        <f>IF(RES_hh_tesh!M16=0,0,RES_hh_tesh!M16/RES_summary!M$19)</f>
        <v>2.5848878028645449E-2</v>
      </c>
      <c r="N16" s="72">
        <f>IF(RES_hh_tesh!N16=0,0,RES_hh_tesh!N16/RES_summary!N$19)</f>
        <v>3.9861529998474809E-2</v>
      </c>
      <c r="O16" s="72">
        <f>IF(RES_hh_tesh!O16=0,0,RES_hh_tesh!O16/RES_summary!O$19)</f>
        <v>5.0050224569414242E-2</v>
      </c>
      <c r="P16" s="72">
        <f>IF(RES_hh_tesh!P16=0,0,RES_hh_tesh!P16/RES_summary!P$19)</f>
        <v>6.5850213927112461E-2</v>
      </c>
      <c r="Q16" s="72">
        <f>IF(RES_hh_tesh!Q16=0,0,RES_hh_tesh!Q16/RES_summary!Q$19)</f>
        <v>0.15892918940985951</v>
      </c>
      <c r="R16" s="72">
        <f>IF(RES_hh_tesh!R16=0,0,RES_hh_tesh!R16/RES_summary!R$19)</f>
        <v>0.1186659115623754</v>
      </c>
      <c r="S16" s="72">
        <f>IF(RES_hh_tesh!S16=0,0,RES_hh_tesh!S16/RES_summary!S$19)</f>
        <v>0.1453132445960478</v>
      </c>
      <c r="T16" s="72">
        <f>IF(RES_hh_tesh!T16=0,0,RES_hh_tesh!T16/RES_summary!T$19)</f>
        <v>0.19280339009630723</v>
      </c>
      <c r="U16" s="72">
        <f>IF(RES_hh_tesh!U16=0,0,RES_hh_tesh!U16/RES_summary!U$19)</f>
        <v>0.29701958722824146</v>
      </c>
      <c r="V16" s="72">
        <f>IF(RES_hh_tesh!V16=0,0,RES_hh_tesh!V16/RES_summary!V$19)</f>
        <v>0.19414493455764845</v>
      </c>
      <c r="W16" s="72">
        <f>IF(RES_hh_tesh!W16=0,0,RES_hh_tesh!W16/RES_summary!W$19)</f>
        <v>0.25202904866445769</v>
      </c>
      <c r="X16" s="72">
        <f>IF(RES_hh_tesh!X16=0,0,RES_hh_tesh!X16/RES_summary!X$19)</f>
        <v>0.22672399705113977</v>
      </c>
      <c r="Y16" s="72">
        <f>IF(RES_hh_tesh!Y16=0,0,RES_hh_tesh!Y16/RES_summary!Y$19)</f>
        <v>0.2176022282707841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9.7654234644192535</v>
      </c>
      <c r="C17" s="69">
        <f>IF(RES_hh_tesh!C17=0,0,RES_hh_tesh!C17/RES_summary!C$19)</f>
        <v>9.8083223060568709</v>
      </c>
      <c r="D17" s="69">
        <f>IF(RES_hh_tesh!D17=0,0,RES_hh_tesh!D17/RES_summary!D$19)</f>
        <v>9.9093873804580035</v>
      </c>
      <c r="E17" s="69">
        <f>IF(RES_hh_tesh!E17=0,0,RES_hh_tesh!E17/RES_summary!E$19)</f>
        <v>11.259653600975881</v>
      </c>
      <c r="F17" s="69">
        <f>IF(RES_hh_tesh!F17=0,0,RES_hh_tesh!F17/RES_summary!F$19)</f>
        <v>11.597276766987656</v>
      </c>
      <c r="G17" s="69">
        <f>IF(RES_hh_tesh!G17=0,0,RES_hh_tesh!G17/RES_summary!G$19)</f>
        <v>11.332433591626629</v>
      </c>
      <c r="H17" s="69">
        <f>IF(RES_hh_tesh!H17=0,0,RES_hh_tesh!H17/RES_summary!H$19)</f>
        <v>11.807055500989939</v>
      </c>
      <c r="I17" s="69">
        <f>IF(RES_hh_tesh!I17=0,0,RES_hh_tesh!I17/RES_summary!I$19)</f>
        <v>11.813622959499835</v>
      </c>
      <c r="J17" s="69">
        <f>IF(RES_hh_tesh!J17=0,0,RES_hh_tesh!J17/RES_summary!J$19)</f>
        <v>12.238621337137209</v>
      </c>
      <c r="K17" s="69">
        <f>IF(RES_hh_tesh!K17=0,0,RES_hh_tesh!K17/RES_summary!K$19)</f>
        <v>12.741578378091804</v>
      </c>
      <c r="L17" s="69">
        <f>IF(RES_hh_tesh!L17=0,0,RES_hh_tesh!L17/RES_summary!L$19)</f>
        <v>13.030809161708898</v>
      </c>
      <c r="M17" s="69">
        <f>IF(RES_hh_tesh!M17=0,0,RES_hh_tesh!M17/RES_summary!M$19)</f>
        <v>13.358503337769939</v>
      </c>
      <c r="N17" s="69">
        <f>IF(RES_hh_tesh!N17=0,0,RES_hh_tesh!N17/RES_summary!N$19)</f>
        <v>13.610121692779069</v>
      </c>
      <c r="O17" s="69">
        <f>IF(RES_hh_tesh!O17=0,0,RES_hh_tesh!O17/RES_summary!O$19)</f>
        <v>14.052744312846642</v>
      </c>
      <c r="P17" s="69">
        <f>IF(RES_hh_tesh!P17=0,0,RES_hh_tesh!P17/RES_summary!P$19)</f>
        <v>14.22443029707741</v>
      </c>
      <c r="Q17" s="69">
        <f>IF(RES_hh_tesh!Q17=0,0,RES_hh_tesh!Q17/RES_summary!Q$19)</f>
        <v>14.418761433839286</v>
      </c>
      <c r="R17" s="69">
        <f>IF(RES_hh_tesh!R17=0,0,RES_hh_tesh!R17/RES_summary!R$19)</f>
        <v>14.525069556976666</v>
      </c>
      <c r="S17" s="69">
        <f>IF(RES_hh_tesh!S17=0,0,RES_hh_tesh!S17/RES_summary!S$19)</f>
        <v>14.773713167485802</v>
      </c>
      <c r="T17" s="69">
        <f>IF(RES_hh_tesh!T17=0,0,RES_hh_tesh!T17/RES_summary!T$19)</f>
        <v>16.285315990719639</v>
      </c>
      <c r="U17" s="69">
        <f>IF(RES_hh_tesh!U17=0,0,RES_hh_tesh!U17/RES_summary!U$19)</f>
        <v>15.500424293158561</v>
      </c>
      <c r="V17" s="69">
        <f>IF(RES_hh_tesh!V17=0,0,RES_hh_tesh!V17/RES_summary!V$19)</f>
        <v>15.695083768856922</v>
      </c>
      <c r="W17" s="69">
        <f>IF(RES_hh_tesh!W17=0,0,RES_hh_tesh!W17/RES_summary!W$19)</f>
        <v>17.156704344299733</v>
      </c>
      <c r="X17" s="69">
        <f>IF(RES_hh_tesh!X17=0,0,RES_hh_tesh!X17/RES_summary!X$19)</f>
        <v>15.007535980174845</v>
      </c>
      <c r="Y17" s="69">
        <f>IF(RES_hh_tesh!Y17=0,0,RES_hh_tesh!Y17/RES_summary!Y$19)</f>
        <v>11.929742977190884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9.7833285417996727</v>
      </c>
      <c r="C18" s="72">
        <f>IF(RES_hh_tesh!C18=0,0,RES_hh_tesh!C18/RES_summary!C$19)</f>
        <v>9.5887815147550395</v>
      </c>
      <c r="D18" s="72">
        <f>IF(RES_hh_tesh!D18=0,0,RES_hh_tesh!D18/RES_summary!D$19)</f>
        <v>10.5059762038674</v>
      </c>
      <c r="E18" s="72">
        <f>IF(RES_hh_tesh!E18=0,0,RES_hh_tesh!E18/RES_summary!E$19)</f>
        <v>10.746304750855959</v>
      </c>
      <c r="F18" s="72">
        <f>IF(RES_hh_tesh!F18=0,0,RES_hh_tesh!F18/RES_summary!F$19)</f>
        <v>11.223202188819846</v>
      </c>
      <c r="G18" s="72">
        <f>IF(RES_hh_tesh!G18=0,0,RES_hh_tesh!G18/RES_summary!G$19)</f>
        <v>11.577047200244685</v>
      </c>
      <c r="H18" s="72">
        <f>IF(RES_hh_tesh!H18=0,0,RES_hh_tesh!H18/RES_summary!H$19)</f>
        <v>12.187361125901257</v>
      </c>
      <c r="I18" s="72">
        <f>IF(RES_hh_tesh!I18=0,0,RES_hh_tesh!I18/RES_summary!I$19)</f>
        <v>11.612522310078619</v>
      </c>
      <c r="J18" s="72">
        <f>IF(RES_hh_tesh!J18=0,0,RES_hh_tesh!J18/RES_summary!J$19)</f>
        <v>12.359184381116995</v>
      </c>
      <c r="K18" s="72">
        <f>IF(RES_hh_tesh!K18=0,0,RES_hh_tesh!K18/RES_summary!K$19)</f>
        <v>12.844185881319572</v>
      </c>
      <c r="L18" s="72">
        <f>IF(RES_hh_tesh!L18=0,0,RES_hh_tesh!L18/RES_summary!L$19)</f>
        <v>13.244298137838149</v>
      </c>
      <c r="M18" s="72">
        <f>IF(RES_hh_tesh!M18=0,0,RES_hh_tesh!M18/RES_summary!M$19)</f>
        <v>13.239766400334506</v>
      </c>
      <c r="N18" s="72">
        <f>IF(RES_hh_tesh!N18=0,0,RES_hh_tesh!N18/RES_summary!N$19)</f>
        <v>13.706112389462193</v>
      </c>
      <c r="O18" s="72">
        <f>IF(RES_hh_tesh!O18=0,0,RES_hh_tesh!O18/RES_summary!O$19)</f>
        <v>13.97320302125077</v>
      </c>
      <c r="P18" s="72">
        <f>IF(RES_hh_tesh!P18=0,0,RES_hh_tesh!P18/RES_summary!P$19)</f>
        <v>14.242468498873597</v>
      </c>
      <c r="Q18" s="72">
        <f>IF(RES_hh_tesh!Q18=0,0,RES_hh_tesh!Q18/RES_summary!Q$19)</f>
        <v>14.214931385711376</v>
      </c>
      <c r="R18" s="72">
        <f>IF(RES_hh_tesh!R18=0,0,RES_hh_tesh!R18/RES_summary!R$19)</f>
        <v>14.831189591545405</v>
      </c>
      <c r="S18" s="72">
        <f>IF(RES_hh_tesh!S18=0,0,RES_hh_tesh!S18/RES_summary!S$19)</f>
        <v>15.624964039654593</v>
      </c>
      <c r="T18" s="72">
        <f>IF(RES_hh_tesh!T18=0,0,RES_hh_tesh!T18/RES_summary!T$19)</f>
        <v>16.466086094965725</v>
      </c>
      <c r="U18" s="72">
        <f>IF(RES_hh_tesh!U18=0,0,RES_hh_tesh!U18/RES_summary!U$19)</f>
        <v>14.035970285639699</v>
      </c>
      <c r="V18" s="72">
        <f>IF(RES_hh_tesh!V18=0,0,RES_hh_tesh!V18/RES_summary!V$19)</f>
        <v>15.123894626142611</v>
      </c>
      <c r="W18" s="72">
        <f>IF(RES_hh_tesh!W18=0,0,RES_hh_tesh!W18/RES_summary!W$19)</f>
        <v>15.999140542861332</v>
      </c>
      <c r="X18" s="72">
        <f>IF(RES_hh_tesh!X18=0,0,RES_hh_tesh!X18/RES_summary!X$19)</f>
        <v>14.216719014235276</v>
      </c>
      <c r="Y18" s="72">
        <f>IF(RES_hh_tesh!Y18=0,0,RES_hh_tesh!Y18/RES_summary!Y$19)</f>
        <v>12.183257378428257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9.6902533749450797</v>
      </c>
      <c r="C19" s="72">
        <f>IF(RES_hh_tesh!C19=0,0,RES_hh_tesh!C19/RES_summary!C$19)</f>
        <v>10.154181780130489</v>
      </c>
      <c r="D19" s="72">
        <f>IF(RES_hh_tesh!D19=0,0,RES_hh_tesh!D19/RES_summary!D$19)</f>
        <v>10.316505870062572</v>
      </c>
      <c r="E19" s="72">
        <f>IF(RES_hh_tesh!E19=0,0,RES_hh_tesh!E19/RES_summary!E$19)</f>
        <v>10.851846136937962</v>
      </c>
      <c r="F19" s="72">
        <f>IF(RES_hh_tesh!F19=0,0,RES_hh_tesh!F19/RES_summary!F$19)</f>
        <v>11.209426167181318</v>
      </c>
      <c r="G19" s="72">
        <f>IF(RES_hh_tesh!G19=0,0,RES_hh_tesh!G19/RES_summary!G$19)</f>
        <v>11.336901123116833</v>
      </c>
      <c r="H19" s="72">
        <f>IF(RES_hh_tesh!H19=0,0,RES_hh_tesh!H19/RES_summary!H$19)</f>
        <v>11.544662823661847</v>
      </c>
      <c r="I19" s="72">
        <f>IF(RES_hh_tesh!I19=0,0,RES_hh_tesh!I19/RES_summary!I$19)</f>
        <v>12.033185804630563</v>
      </c>
      <c r="J19" s="72">
        <f>IF(RES_hh_tesh!J19=0,0,RES_hh_tesh!J19/RES_summary!J$19)</f>
        <v>12.395863460103207</v>
      </c>
      <c r="K19" s="72">
        <f>IF(RES_hh_tesh!K19=0,0,RES_hh_tesh!K19/RES_summary!K$19)</f>
        <v>12.845098509500083</v>
      </c>
      <c r="L19" s="72">
        <f>IF(RES_hh_tesh!L19=0,0,RES_hh_tesh!L19/RES_summary!L$19)</f>
        <v>13.088053432837732</v>
      </c>
      <c r="M19" s="72">
        <f>IF(RES_hh_tesh!M19=0,0,RES_hh_tesh!M19/RES_summary!M$19)</f>
        <v>13.06909460294499</v>
      </c>
      <c r="N19" s="72">
        <f>IF(RES_hh_tesh!N19=0,0,RES_hh_tesh!N19/RES_summary!N$19)</f>
        <v>13.785548743479346</v>
      </c>
      <c r="O19" s="72">
        <f>IF(RES_hh_tesh!O19=0,0,RES_hh_tesh!O19/RES_summary!O$19)</f>
        <v>13.711465913298973</v>
      </c>
      <c r="P19" s="72">
        <f>IF(RES_hh_tesh!P19=0,0,RES_hh_tesh!P19/RES_summary!P$19)</f>
        <v>13.94840820838736</v>
      </c>
      <c r="Q19" s="72">
        <f>IF(RES_hh_tesh!Q19=0,0,RES_hh_tesh!Q19/RES_summary!Q$19)</f>
        <v>14.01070435608205</v>
      </c>
      <c r="R19" s="72">
        <f>IF(RES_hh_tesh!R19=0,0,RES_hh_tesh!R19/RES_summary!R$19)</f>
        <v>14.540201858299188</v>
      </c>
      <c r="S19" s="72">
        <f>IF(RES_hh_tesh!S19=0,0,RES_hh_tesh!S19/RES_summary!S$19)</f>
        <v>15.004115137407364</v>
      </c>
      <c r="T19" s="72">
        <f>IF(RES_hh_tesh!T19=0,0,RES_hh_tesh!T19/RES_summary!T$19)</f>
        <v>15.650843489847897</v>
      </c>
      <c r="U19" s="72">
        <f>IF(RES_hh_tesh!U19=0,0,RES_hh_tesh!U19/RES_summary!U$19)</f>
        <v>16.709866551085721</v>
      </c>
      <c r="V19" s="72">
        <f>IF(RES_hh_tesh!V19=0,0,RES_hh_tesh!V19/RES_summary!V$19)</f>
        <v>16.95788692727654</v>
      </c>
      <c r="W19" s="72">
        <f>IF(RES_hh_tesh!W19=0,0,RES_hh_tesh!W19/RES_summary!W$19)</f>
        <v>18.007908011900941</v>
      </c>
      <c r="X19" s="72">
        <f>IF(RES_hh_tesh!X19=0,0,RES_hh_tesh!X19/RES_summary!X$19)</f>
        <v>17.703210819478624</v>
      </c>
      <c r="Y19" s="72">
        <f>IF(RES_hh_tesh!Y19=0,0,RES_hh_tesh!Y19/RES_summary!Y$19)</f>
        <v>14.327108981870555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8.7202492729608707</v>
      </c>
      <c r="C20" s="72">
        <f>IF(RES_hh_tesh!C20=0,0,RES_hh_tesh!C20/RES_summary!C$19)</f>
        <v>9.8538025593570371</v>
      </c>
      <c r="D20" s="72">
        <f>IF(RES_hh_tesh!D20=0,0,RES_hh_tesh!D20/RES_summary!D$19)</f>
        <v>10.602994702118412</v>
      </c>
      <c r="E20" s="72">
        <f>IF(RES_hh_tesh!E20=0,0,RES_hh_tesh!E20/RES_summary!E$19)</f>
        <v>12.194516485140282</v>
      </c>
      <c r="F20" s="72">
        <f>IF(RES_hh_tesh!F20=0,0,RES_hh_tesh!F20/RES_summary!F$19)</f>
        <v>11.949266809967716</v>
      </c>
      <c r="G20" s="72">
        <f>IF(RES_hh_tesh!G20=0,0,RES_hh_tesh!G20/RES_summary!G$19)</f>
        <v>11.079092695399812</v>
      </c>
      <c r="H20" s="72">
        <f>IF(RES_hh_tesh!H20=0,0,RES_hh_tesh!H20/RES_summary!H$19)</f>
        <v>12.228969196279056</v>
      </c>
      <c r="I20" s="72">
        <f>IF(RES_hh_tesh!I20=0,0,RES_hh_tesh!I20/RES_summary!I$19)</f>
        <v>12.342075061179768</v>
      </c>
      <c r="J20" s="72">
        <f>IF(RES_hh_tesh!J20=0,0,RES_hh_tesh!J20/RES_summary!J$19)</f>
        <v>12.224671202682309</v>
      </c>
      <c r="K20" s="72">
        <f>IF(RES_hh_tesh!K20=0,0,RES_hh_tesh!K20/RES_summary!K$19)</f>
        <v>12.009588053814124</v>
      </c>
      <c r="L20" s="72">
        <f>IF(RES_hh_tesh!L20=0,0,RES_hh_tesh!L20/RES_summary!L$19)</f>
        <v>9.2046360251021486</v>
      </c>
      <c r="M20" s="72">
        <f>IF(RES_hh_tesh!M20=0,0,RES_hh_tesh!M20/RES_summary!M$19)</f>
        <v>13.566912614897189</v>
      </c>
      <c r="N20" s="72">
        <f>IF(RES_hh_tesh!N20=0,0,RES_hh_tesh!N20/RES_summary!N$19)</f>
        <v>12.722234233613893</v>
      </c>
      <c r="O20" s="72">
        <f>IF(RES_hh_tesh!O20=0,0,RES_hh_tesh!O20/RES_summary!O$19)</f>
        <v>13.883671674203068</v>
      </c>
      <c r="P20" s="72">
        <f>IF(RES_hh_tesh!P20=0,0,RES_hh_tesh!P20/RES_summary!P$19)</f>
        <v>13.955277338662086</v>
      </c>
      <c r="Q20" s="72">
        <f>IF(RES_hh_tesh!Q20=0,0,RES_hh_tesh!Q20/RES_summary!Q$19)</f>
        <v>14.920441411542051</v>
      </c>
      <c r="R20" s="72">
        <f>IF(RES_hh_tesh!R20=0,0,RES_hh_tesh!R20/RES_summary!R$19)</f>
        <v>13.869198519605675</v>
      </c>
      <c r="S20" s="72">
        <f>IF(RES_hh_tesh!S20=0,0,RES_hh_tesh!S20/RES_summary!S$19)</f>
        <v>14.567075235491137</v>
      </c>
      <c r="T20" s="72">
        <f>IF(RES_hh_tesh!T20=0,0,RES_hh_tesh!T20/RES_summary!T$19)</f>
        <v>16.863133811730542</v>
      </c>
      <c r="U20" s="72">
        <f>IF(RES_hh_tesh!U20=0,0,RES_hh_tesh!U20/RES_summary!U$19)</f>
        <v>14.452040899853182</v>
      </c>
      <c r="V20" s="72">
        <f>IF(RES_hh_tesh!V20=0,0,RES_hh_tesh!V20/RES_summary!V$19)</f>
        <v>15.007329578779656</v>
      </c>
      <c r="W20" s="72">
        <f>IF(RES_hh_tesh!W20=0,0,RES_hh_tesh!W20/RES_summary!W$19)</f>
        <v>25.825705806832342</v>
      </c>
      <c r="X20" s="72">
        <f>IF(RES_hh_tesh!X20=0,0,RES_hh_tesh!X20/RES_summary!X$19)</f>
        <v>14.374898174927369</v>
      </c>
      <c r="Y20" s="72">
        <f>IF(RES_hh_tesh!Y20=0,0,RES_hh_tesh!Y20/RES_summary!Y$19)</f>
        <v>15.818513448206454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9.9216208856429464</v>
      </c>
      <c r="C21" s="72">
        <f>IF(RES_hh_tesh!C21=0,0,RES_hh_tesh!C21/RES_summary!C$19)</f>
        <v>9.7579959077750722</v>
      </c>
      <c r="D21" s="72">
        <f>IF(RES_hh_tesh!D21=0,0,RES_hh_tesh!D21/RES_summary!D$19)</f>
        <v>9.7280601758603531</v>
      </c>
      <c r="E21" s="72">
        <f>IF(RES_hh_tesh!E21=0,0,RES_hh_tesh!E21/RES_summary!E$19)</f>
        <v>11.214902752762208</v>
      </c>
      <c r="F21" s="72">
        <f>IF(RES_hh_tesh!F21=0,0,RES_hh_tesh!F21/RES_summary!F$19)</f>
        <v>11.487219949272131</v>
      </c>
      <c r="G21" s="72">
        <f>IF(RES_hh_tesh!G21=0,0,RES_hh_tesh!G21/RES_summary!G$19)</f>
        <v>11.535634763363493</v>
      </c>
      <c r="H21" s="72">
        <f>IF(RES_hh_tesh!H21=0,0,RES_hh_tesh!H21/RES_summary!H$19)</f>
        <v>11.737617160699529</v>
      </c>
      <c r="I21" s="72">
        <f>IF(RES_hh_tesh!I21=0,0,RES_hh_tesh!I21/RES_summary!I$19)</f>
        <v>11.917754427287095</v>
      </c>
      <c r="J21" s="72">
        <f>IF(RES_hh_tesh!J21=0,0,RES_hh_tesh!J21/RES_summary!J$19)</f>
        <v>12.15332137347818</v>
      </c>
      <c r="K21" s="72">
        <f>IF(RES_hh_tesh!K21=0,0,RES_hh_tesh!K21/RES_summary!K$19)</f>
        <v>12.74461439111586</v>
      </c>
      <c r="L21" s="72">
        <f>IF(RES_hh_tesh!L21=0,0,RES_hh_tesh!L21/RES_summary!L$19)</f>
        <v>12.914386075316241</v>
      </c>
      <c r="M21" s="72">
        <f>IF(RES_hh_tesh!M21=0,0,RES_hh_tesh!M21/RES_summary!M$19)</f>
        <v>13.251347772744225</v>
      </c>
      <c r="N21" s="72">
        <f>IF(RES_hh_tesh!N21=0,0,RES_hh_tesh!N21/RES_summary!N$19)</f>
        <v>13.532222028571292</v>
      </c>
      <c r="O21" s="72">
        <f>IF(RES_hh_tesh!O21=0,0,RES_hh_tesh!O21/RES_summary!O$19)</f>
        <v>14.191117622168894</v>
      </c>
      <c r="P21" s="72">
        <f>IF(RES_hh_tesh!P21=0,0,RES_hh_tesh!P21/RES_summary!P$19)</f>
        <v>14.116195450888476</v>
      </c>
      <c r="Q21" s="72">
        <f>IF(RES_hh_tesh!Q21=0,0,RES_hh_tesh!Q21/RES_summary!Q$19)</f>
        <v>14.136691830051097</v>
      </c>
      <c r="R21" s="72">
        <f>IF(RES_hh_tesh!R21=0,0,RES_hh_tesh!R21/RES_summary!R$19)</f>
        <v>14.685245886629843</v>
      </c>
      <c r="S21" s="72">
        <f>IF(RES_hh_tesh!S21=0,0,RES_hh_tesh!S21/RES_summary!S$19)</f>
        <v>15.410441096688945</v>
      </c>
      <c r="T21" s="72">
        <f>IF(RES_hh_tesh!T21=0,0,RES_hh_tesh!T21/RES_summary!T$19)</f>
        <v>14.679833659128008</v>
      </c>
      <c r="U21" s="72">
        <f>IF(RES_hh_tesh!U21=0,0,RES_hh_tesh!U21/RES_summary!U$19)</f>
        <v>15.207524554070158</v>
      </c>
      <c r="V21" s="72">
        <f>IF(RES_hh_tesh!V21=0,0,RES_hh_tesh!V21/RES_summary!V$19)</f>
        <v>15.466022155561911</v>
      </c>
      <c r="W21" s="72">
        <f>IF(RES_hh_tesh!W21=0,0,RES_hh_tesh!W21/RES_summary!W$19)</f>
        <v>17.551691716124701</v>
      </c>
      <c r="X21" s="72">
        <f>IF(RES_hh_tesh!X21=0,0,RES_hh_tesh!X21/RES_summary!X$19)</f>
        <v>15.103713445995615</v>
      </c>
      <c r="Y21" s="72">
        <f>IF(RES_hh_tesh!Y21=0,0,RES_hh_tesh!Y21/RES_summary!Y$19)</f>
        <v>12.066980144507049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9.7001952946185064</v>
      </c>
      <c r="C22" s="72">
        <f>IF(RES_hh_tesh!C22=0,0,RES_hh_tesh!C22/RES_summary!C$19)</f>
        <v>9.7324289443920584</v>
      </c>
      <c r="D22" s="72">
        <f>IF(RES_hh_tesh!D22=0,0,RES_hh_tesh!D22/RES_summary!D$19)</f>
        <v>10.296277886151733</v>
      </c>
      <c r="E22" s="72">
        <f>IF(RES_hh_tesh!E22=0,0,RES_hh_tesh!E22/RES_summary!E$19)</f>
        <v>10.947965016816743</v>
      </c>
      <c r="F22" s="72">
        <f>IF(RES_hh_tesh!F22=0,0,RES_hh_tesh!F22/RES_summary!F$19)</f>
        <v>11.634974401292752</v>
      </c>
      <c r="G22" s="72">
        <f>IF(RES_hh_tesh!G22=0,0,RES_hh_tesh!G22/RES_summary!G$19)</f>
        <v>11.275836934709199</v>
      </c>
      <c r="H22" s="72">
        <f>IF(RES_hh_tesh!H22=0,0,RES_hh_tesh!H22/RES_summary!H$19)</f>
        <v>11.497927876126552</v>
      </c>
      <c r="I22" s="72">
        <f>IF(RES_hh_tesh!I22=0,0,RES_hh_tesh!I22/RES_summary!I$19)</f>
        <v>12.009527018973003</v>
      </c>
      <c r="J22" s="72">
        <f>IF(RES_hh_tesh!J22=0,0,RES_hh_tesh!J22/RES_summary!J$19)</f>
        <v>12.375708258285121</v>
      </c>
      <c r="K22" s="72">
        <f>IF(RES_hh_tesh!K22=0,0,RES_hh_tesh!K22/RES_summary!K$19)</f>
        <v>12.529981946899133</v>
      </c>
      <c r="L22" s="72">
        <f>IF(RES_hh_tesh!L22=0,0,RES_hh_tesh!L22/RES_summary!L$19)</f>
        <v>12.349649084426867</v>
      </c>
      <c r="M22" s="72">
        <f>IF(RES_hh_tesh!M22=0,0,RES_hh_tesh!M22/RES_summary!M$19)</f>
        <v>13.881841626190694</v>
      </c>
      <c r="N22" s="72">
        <f>IF(RES_hh_tesh!N22=0,0,RES_hh_tesh!N22/RES_summary!N$19)</f>
        <v>13.794658249104669</v>
      </c>
      <c r="O22" s="72">
        <f>IF(RES_hh_tesh!O22=0,0,RES_hh_tesh!O22/RES_summary!O$19)</f>
        <v>14.161090514392605</v>
      </c>
      <c r="P22" s="72">
        <f>IF(RES_hh_tesh!P22=0,0,RES_hh_tesh!P22/RES_summary!P$19)</f>
        <v>14.063523045495227</v>
      </c>
      <c r="Q22" s="72">
        <f>IF(RES_hh_tesh!Q22=0,0,RES_hh_tesh!Q22/RES_summary!Q$19)</f>
        <v>14.519548348172675</v>
      </c>
      <c r="R22" s="72">
        <f>IF(RES_hh_tesh!R22=0,0,RES_hh_tesh!R22/RES_summary!R$19)</f>
        <v>13.134960143100315</v>
      </c>
      <c r="S22" s="72">
        <f>IF(RES_hh_tesh!S22=0,0,RES_hh_tesh!S22/RES_summary!S$19)</f>
        <v>11.255244088659177</v>
      </c>
      <c r="T22" s="72">
        <f>IF(RES_hh_tesh!T22=0,0,RES_hh_tesh!T22/RES_summary!T$19)</f>
        <v>19.38507308799317</v>
      </c>
      <c r="U22" s="72">
        <f>IF(RES_hh_tesh!U22=0,0,RES_hh_tesh!U22/RES_summary!U$19)</f>
        <v>16.963545521103345</v>
      </c>
      <c r="V22" s="72">
        <f>IF(RES_hh_tesh!V22=0,0,RES_hh_tesh!V22/RES_summary!V$19)</f>
        <v>15.517261304229454</v>
      </c>
      <c r="W22" s="72">
        <f>IF(RES_hh_tesh!W22=0,0,RES_hh_tesh!W22/RES_summary!W$19)</f>
        <v>17.213669760926589</v>
      </c>
      <c r="X22" s="72">
        <f>IF(RES_hh_tesh!X22=0,0,RES_hh_tesh!X22/RES_summary!X$19)</f>
        <v>15.563777283388729</v>
      </c>
      <c r="Y22" s="72">
        <f>IF(RES_hh_tesh!Y22=0,0,RES_hh_tesh!Y22/RES_summary!Y$19)</f>
        <v>11.204439026484295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10.042167554368786</v>
      </c>
      <c r="C23" s="72">
        <f>IF(RES_hh_tesh!C23=0,0,RES_hh_tesh!C23/RES_summary!C$19)</f>
        <v>7.3995287366911242</v>
      </c>
      <c r="D23" s="72">
        <f>IF(RES_hh_tesh!D23=0,0,RES_hh_tesh!D23/RES_summary!D$19)</f>
        <v>11.284191641219513</v>
      </c>
      <c r="E23" s="72">
        <f>IF(RES_hh_tesh!E23=0,0,RES_hh_tesh!E23/RES_summary!E$19)</f>
        <v>11.369902396296684</v>
      </c>
      <c r="F23" s="72">
        <f>IF(RES_hh_tesh!F23=0,0,RES_hh_tesh!F23/RES_summary!F$19)</f>
        <v>10.058793107304716</v>
      </c>
      <c r="G23" s="72">
        <f>IF(RES_hh_tesh!G23=0,0,RES_hh_tesh!G23/RES_summary!G$19)</f>
        <v>12.69936425382064</v>
      </c>
      <c r="H23" s="72">
        <f>IF(RES_hh_tesh!H23=0,0,RES_hh_tesh!H23/RES_summary!H$19)</f>
        <v>12.798420211613418</v>
      </c>
      <c r="I23" s="72">
        <f>IF(RES_hh_tesh!I23=0,0,RES_hh_tesh!I23/RES_summary!I$19)</f>
        <v>10.966962568883055</v>
      </c>
      <c r="J23" s="72">
        <f>IF(RES_hh_tesh!J23=0,0,RES_hh_tesh!J23/RES_summary!J$19)</f>
        <v>12.256320316166674</v>
      </c>
      <c r="K23" s="72">
        <f>IF(RES_hh_tesh!K23=0,0,RES_hh_tesh!K23/RES_summary!K$19)</f>
        <v>13.825149103130617</v>
      </c>
      <c r="L23" s="72">
        <f>IF(RES_hh_tesh!L23=0,0,RES_hh_tesh!L23/RES_summary!L$19)</f>
        <v>11.966236572777685</v>
      </c>
      <c r="M23" s="72">
        <f>IF(RES_hh_tesh!M23=0,0,RES_hh_tesh!M23/RES_summary!M$19)</f>
        <v>12.711606408850143</v>
      </c>
      <c r="N23" s="72">
        <f>IF(RES_hh_tesh!N23=0,0,RES_hh_tesh!N23/RES_summary!N$19)</f>
        <v>13.520754245667019</v>
      </c>
      <c r="O23" s="72">
        <f>IF(RES_hh_tesh!O23=0,0,RES_hh_tesh!O23/RES_summary!O$19)</f>
        <v>13.633002393589141</v>
      </c>
      <c r="P23" s="72">
        <f>IF(RES_hh_tesh!P23=0,0,RES_hh_tesh!P23/RES_summary!P$19)</f>
        <v>14.487908311796179</v>
      </c>
      <c r="Q23" s="72">
        <f>IF(RES_hh_tesh!Q23=0,0,RES_hh_tesh!Q23/RES_summary!Q$19)</f>
        <v>14.911863007364682</v>
      </c>
      <c r="R23" s="72">
        <f>IF(RES_hh_tesh!R23=0,0,RES_hh_tesh!R23/RES_summary!R$19)</f>
        <v>14.932660811142242</v>
      </c>
      <c r="S23" s="72">
        <f>IF(RES_hh_tesh!S23=0,0,RES_hh_tesh!S23/RES_summary!S$19)</f>
        <v>14.855403677045235</v>
      </c>
      <c r="T23" s="72">
        <f>IF(RES_hh_tesh!T23=0,0,RES_hh_tesh!T23/RES_summary!T$19)</f>
        <v>15.152226111354089</v>
      </c>
      <c r="U23" s="72">
        <f>IF(RES_hh_tesh!U23=0,0,RES_hh_tesh!U23/RES_summary!U$19)</f>
        <v>15.735191289786533</v>
      </c>
      <c r="V23" s="72">
        <f>IF(RES_hh_tesh!V23=0,0,RES_hh_tesh!V23/RES_summary!V$19)</f>
        <v>15.320042942179867</v>
      </c>
      <c r="W23" s="72">
        <f>IF(RES_hh_tesh!W23=0,0,RES_hh_tesh!W23/RES_summary!W$19)</f>
        <v>15.435166510412603</v>
      </c>
      <c r="X23" s="72">
        <f>IF(RES_hh_tesh!X23=0,0,RES_hh_tesh!X23/RES_summary!X$19)</f>
        <v>14.859378640723904</v>
      </c>
      <c r="Y23" s="72">
        <f>IF(RES_hh_tesh!Y23=0,0,RES_hh_tesh!Y23/RES_summary!Y$19)</f>
        <v>12.355375911378385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9.7489901265807042</v>
      </c>
      <c r="C24" s="72">
        <f>IF(RES_hh_tesh!C24=0,0,RES_hh_tesh!C24/RES_summary!C$19)</f>
        <v>10.069730396634897</v>
      </c>
      <c r="D24" s="72">
        <f>IF(RES_hh_tesh!D24=0,0,RES_hh_tesh!D24/RES_summary!D$19)</f>
        <v>9.7226024145724423</v>
      </c>
      <c r="E24" s="72">
        <f>IF(RES_hh_tesh!E24=0,0,RES_hh_tesh!E24/RES_summary!E$19)</f>
        <v>11.272764016456513</v>
      </c>
      <c r="F24" s="72">
        <f>IF(RES_hh_tesh!F24=0,0,RES_hh_tesh!F24/RES_summary!F$19)</f>
        <v>11.672555340158153</v>
      </c>
      <c r="G24" s="72">
        <f>IF(RES_hh_tesh!G24=0,0,RES_hh_tesh!G24/RES_summary!G$19)</f>
        <v>11.254377250184133</v>
      </c>
      <c r="H24" s="72">
        <f>IF(RES_hh_tesh!H24=0,0,RES_hh_tesh!H24/RES_summary!H$19)</f>
        <v>11.398862640092345</v>
      </c>
      <c r="I24" s="72">
        <f>IF(RES_hh_tesh!I24=0,0,RES_hh_tesh!I24/RES_summary!I$19)</f>
        <v>12.001716579778918</v>
      </c>
      <c r="J24" s="72">
        <f>IF(RES_hh_tesh!J24=0,0,RES_hh_tesh!J24/RES_summary!J$19)</f>
        <v>12.164327051223133</v>
      </c>
      <c r="K24" s="72">
        <f>IF(RES_hh_tesh!K24=0,0,RES_hh_tesh!K24/RES_summary!K$19)</f>
        <v>12.725199007076005</v>
      </c>
      <c r="L24" s="72">
        <f>IF(RES_hh_tesh!L24=0,0,RES_hh_tesh!L24/RES_summary!L$19)</f>
        <v>12.981305775006817</v>
      </c>
      <c r="M24" s="72">
        <f>IF(RES_hh_tesh!M24=0,0,RES_hh_tesh!M24/RES_summary!M$19)</f>
        <v>13.329635006984681</v>
      </c>
      <c r="N24" s="72">
        <f>IF(RES_hh_tesh!N24=0,0,RES_hh_tesh!N24/RES_summary!N$19)</f>
        <v>13.579801645431381</v>
      </c>
      <c r="O24" s="72">
        <f>IF(RES_hh_tesh!O24=0,0,RES_hh_tesh!O24/RES_summary!O$19)</f>
        <v>13.934144284697469</v>
      </c>
      <c r="P24" s="72">
        <f>IF(RES_hh_tesh!P24=0,0,RES_hh_tesh!P24/RES_summary!P$19)</f>
        <v>14.289353440004515</v>
      </c>
      <c r="Q24" s="72">
        <f>IF(RES_hh_tesh!Q24=0,0,RES_hh_tesh!Q24/RES_summary!Q$19)</f>
        <v>14.604246764754791</v>
      </c>
      <c r="R24" s="72">
        <f>IF(RES_hh_tesh!R24=0,0,RES_hh_tesh!R24/RES_summary!R$19)</f>
        <v>14.492742998019718</v>
      </c>
      <c r="S24" s="72">
        <f>IF(RES_hh_tesh!S24=0,0,RES_hh_tesh!S24/RES_summary!S$19)</f>
        <v>15.278374407586293</v>
      </c>
      <c r="T24" s="72">
        <f>IF(RES_hh_tesh!T24=0,0,RES_hh_tesh!T24/RES_summary!T$19)</f>
        <v>15.09791296914414</v>
      </c>
      <c r="U24" s="72">
        <f>IF(RES_hh_tesh!U24=0,0,RES_hh_tesh!U24/RES_summary!U$19)</f>
        <v>15.341358917484738</v>
      </c>
      <c r="V24" s="72">
        <f>IF(RES_hh_tesh!V24=0,0,RES_hh_tesh!V24/RES_summary!V$19)</f>
        <v>15.601699071569131</v>
      </c>
      <c r="W24" s="72">
        <f>IF(RES_hh_tesh!W24=0,0,RES_hh_tesh!W24/RES_summary!W$19)</f>
        <v>17.214600004019971</v>
      </c>
      <c r="X24" s="72">
        <f>IF(RES_hh_tesh!X24=0,0,RES_hh_tesh!X24/RES_summary!X$19)</f>
        <v>14.63615119624707</v>
      </c>
      <c r="Y24" s="72">
        <f>IF(RES_hh_tesh!Y24=0,0,RES_hh_tesh!Y24/RES_summary!Y$19)</f>
        <v>11.756808089044927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10.046153719544186</v>
      </c>
      <c r="C25" s="74">
        <f>IF(RES_hh_tesh!C25=0,0,RES_hh_tesh!C25/RES_summary!C$19)</f>
        <v>8.7048416137240512</v>
      </c>
      <c r="D25" s="74">
        <f>IF(RES_hh_tesh!D25=0,0,RES_hh_tesh!D25/RES_summary!D$19)</f>
        <v>6.606280039537241</v>
      </c>
      <c r="E25" s="74">
        <f>IF(RES_hh_tesh!E25=0,0,RES_hh_tesh!E25/RES_summary!E$19)</f>
        <v>13.978264111140533</v>
      </c>
      <c r="F25" s="74">
        <f>IF(RES_hh_tesh!F25=0,0,RES_hh_tesh!F25/RES_summary!F$19)</f>
        <v>13.007358753629019</v>
      </c>
      <c r="G25" s="74">
        <f>IF(RES_hh_tesh!G25=0,0,RES_hh_tesh!G25/RES_summary!G$19)</f>
        <v>10.31786553746787</v>
      </c>
      <c r="H25" s="74">
        <f>IF(RES_hh_tesh!H25=0,0,RES_hh_tesh!H25/RES_summary!H$19)</f>
        <v>12.309384670293458</v>
      </c>
      <c r="I25" s="74">
        <f>IF(RES_hh_tesh!I25=0,0,RES_hh_tesh!I25/RES_summary!I$19)</f>
        <v>11.325034720479671</v>
      </c>
      <c r="J25" s="74">
        <f>IF(RES_hh_tesh!J25=0,0,RES_hh_tesh!J25/RES_summary!J$19)</f>
        <v>11.9482968359609</v>
      </c>
      <c r="K25" s="74">
        <f>IF(RES_hh_tesh!K25=0,0,RES_hh_tesh!K25/RES_summary!K$19)</f>
        <v>11.861955833102355</v>
      </c>
      <c r="L25" s="74">
        <f>IF(RES_hh_tesh!L25=0,0,RES_hh_tesh!L25/RES_summary!L$19)</f>
        <v>12.653918897492254</v>
      </c>
      <c r="M25" s="74">
        <f>IF(RES_hh_tesh!M25=0,0,RES_hh_tesh!M25/RES_summary!M$19)</f>
        <v>12.325628730019867</v>
      </c>
      <c r="N25" s="74">
        <f>IF(RES_hh_tesh!N25=0,0,RES_hh_tesh!N25/RES_summary!N$19)</f>
        <v>12.02515876654059</v>
      </c>
      <c r="O25" s="74">
        <f>IF(RES_hh_tesh!O25=0,0,RES_hh_tesh!O25/RES_summary!O$19)</f>
        <v>12.102159171152563</v>
      </c>
      <c r="P25" s="74">
        <f>IF(RES_hh_tesh!P25=0,0,RES_hh_tesh!P25/RES_summary!P$19)</f>
        <v>11.27628012767736</v>
      </c>
      <c r="Q25" s="74">
        <f>IF(RES_hh_tesh!Q25=0,0,RES_hh_tesh!Q25/RES_summary!Q$19)</f>
        <v>10.961722757953961</v>
      </c>
      <c r="R25" s="74">
        <f>IF(RES_hh_tesh!R25=0,0,RES_hh_tesh!R25/RES_summary!R$19)</f>
        <v>10.655877085471623</v>
      </c>
      <c r="S25" s="74">
        <f>IF(RES_hh_tesh!S25=0,0,RES_hh_tesh!S25/RES_summary!S$19)</f>
        <v>10.667056089659033</v>
      </c>
      <c r="T25" s="74">
        <f>IF(RES_hh_tesh!T25=0,0,RES_hh_tesh!T25/RES_summary!T$19)</f>
        <v>10.302279773006195</v>
      </c>
      <c r="U25" s="74">
        <f>IF(RES_hh_tesh!U25=0,0,RES_hh_tesh!U25/RES_summary!U$19)</f>
        <v>10.199277901611495</v>
      </c>
      <c r="V25" s="74">
        <f>IF(RES_hh_tesh!V25=0,0,RES_hh_tesh!V25/RES_summary!V$19)</f>
        <v>10.350066576642453</v>
      </c>
      <c r="W25" s="74">
        <f>IF(RES_hh_tesh!W25=0,0,RES_hh_tesh!W25/RES_summary!W$19)</f>
        <v>10.213886862896405</v>
      </c>
      <c r="X25" s="74">
        <f>IF(RES_hh_tesh!X25=0,0,RES_hh_tesh!X25/RES_summary!X$19)</f>
        <v>6.372988163449695</v>
      </c>
      <c r="Y25" s="74">
        <f>IF(RES_hh_tesh!Y25=0,0,RES_hh_tesh!Y25/RES_summary!Y$19)</f>
        <v>3.6276929558273783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6.5824249032532887</v>
      </c>
      <c r="L26" s="77">
        <f>IF(RES_hh_tesh!L26=0,0,RES_hh_tesh!L26/RES_summary!L$19)</f>
        <v>6.7393681410467901</v>
      </c>
      <c r="M26" s="77">
        <f>IF(RES_hh_tesh!M26=0,0,RES_hh_tesh!M26/RES_summary!M$19)</f>
        <v>6.9376827997587318</v>
      </c>
      <c r="N26" s="77">
        <f>IF(RES_hh_tesh!N26=0,0,RES_hh_tesh!N26/RES_summary!N$19)</f>
        <v>7.1047215551778748</v>
      </c>
      <c r="O26" s="77">
        <f>IF(RES_hh_tesh!O26=0,0,RES_hh_tesh!O26/RES_summary!O$19)</f>
        <v>7.414615653086706</v>
      </c>
      <c r="P26" s="77">
        <f>IF(RES_hh_tesh!P26=0,0,RES_hh_tesh!P26/RES_summary!P$19)</f>
        <v>7.5436555075769549</v>
      </c>
      <c r="Q26" s="77">
        <f>IF(RES_hh_tesh!Q26=0,0,RES_hh_tesh!Q26/RES_summary!Q$19)</f>
        <v>7.6618089301509515</v>
      </c>
      <c r="R26" s="77">
        <f>IF(RES_hh_tesh!R26=0,0,RES_hh_tesh!R26/RES_summary!R$19)</f>
        <v>7.8605981751526315</v>
      </c>
      <c r="S26" s="77">
        <f>IF(RES_hh_tesh!S26=0,0,RES_hh_tesh!S26/RES_summary!S$19)</f>
        <v>8.0915274461110531</v>
      </c>
      <c r="T26" s="77">
        <f>IF(RES_hh_tesh!T26=0,0,RES_hh_tesh!T26/RES_summary!T$19)</f>
        <v>6.8934261479220673</v>
      </c>
      <c r="U26" s="77">
        <f>IF(RES_hh_tesh!U26=0,0,RES_hh_tesh!U26/RES_summary!U$19)</f>
        <v>8.1424263486784252</v>
      </c>
      <c r="V26" s="77">
        <f>IF(RES_hh_tesh!V26=0,0,RES_hh_tesh!V26/RES_summary!V$19)</f>
        <v>8.8135978254327441</v>
      </c>
      <c r="W26" s="77">
        <f>IF(RES_hh_tesh!W26=0,0,RES_hh_tesh!W26/RES_summary!W$19)</f>
        <v>8.7734930840000942</v>
      </c>
      <c r="X26" s="77">
        <f>IF(RES_hh_tesh!X26=0,0,RES_hh_tesh!X26/RES_summary!X$19)</f>
        <v>9.1501993567263629</v>
      </c>
      <c r="Y26" s="77">
        <f>IF(RES_hh_tesh!Y26=0,0,RES_hh_tesh!Y26/RES_summary!Y$19)</f>
        <v>8.1506682870636062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4.8656353148805751</v>
      </c>
      <c r="C27" s="69">
        <f>IF(RES_hh_tesh!C27=0,0,RES_hh_tesh!C27/RES_summary!C$19)</f>
        <v>4.8056184891548224</v>
      </c>
      <c r="D27" s="69">
        <f>IF(RES_hh_tesh!D27=0,0,RES_hh_tesh!D27/RES_summary!D$19)</f>
        <v>4.9951897529984741</v>
      </c>
      <c r="E27" s="69">
        <f>IF(RES_hh_tesh!E27=0,0,RES_hh_tesh!E27/RES_summary!E$19)</f>
        <v>7.6445530957207053</v>
      </c>
      <c r="F27" s="69">
        <f>IF(RES_hh_tesh!F27=0,0,RES_hh_tesh!F27/RES_summary!F$19)</f>
        <v>7.4839296927897561</v>
      </c>
      <c r="G27" s="69">
        <f>IF(RES_hh_tesh!G27=0,0,RES_hh_tesh!G27/RES_summary!G$19)</f>
        <v>6.8483223502520767</v>
      </c>
      <c r="H27" s="69">
        <f>IF(RES_hh_tesh!H27=0,0,RES_hh_tesh!H27/RES_summary!H$19)</f>
        <v>7.2955167690632869</v>
      </c>
      <c r="I27" s="69">
        <f>IF(RES_hh_tesh!I27=0,0,RES_hh_tesh!I27/RES_summary!I$19)</f>
        <v>7.2490200859285112</v>
      </c>
      <c r="J27" s="69">
        <f>IF(RES_hh_tesh!J27=0,0,RES_hh_tesh!J27/RES_summary!J$19)</f>
        <v>7.5358466344766439</v>
      </c>
      <c r="K27" s="69">
        <f>IF(RES_hh_tesh!K27=0,0,RES_hh_tesh!K27/RES_summary!K$19)</f>
        <v>7.7109471349032823</v>
      </c>
      <c r="L27" s="69">
        <f>IF(RES_hh_tesh!L27=0,0,RES_hh_tesh!L27/RES_summary!L$19)</f>
        <v>8.0377306645471371</v>
      </c>
      <c r="M27" s="69">
        <f>IF(RES_hh_tesh!M27=0,0,RES_hh_tesh!M27/RES_summary!M$19)</f>
        <v>7.6197577584674345</v>
      </c>
      <c r="N27" s="69">
        <f>IF(RES_hh_tesh!N27=0,0,RES_hh_tesh!N27/RES_summary!N$19)</f>
        <v>7.5481795651165999</v>
      </c>
      <c r="O27" s="69">
        <f>IF(RES_hh_tesh!O27=0,0,RES_hh_tesh!O27/RES_summary!O$19)</f>
        <v>7.4452034902081516</v>
      </c>
      <c r="P27" s="69">
        <f>IF(RES_hh_tesh!P27=0,0,RES_hh_tesh!P27/RES_summary!P$19)</f>
        <v>7.1925619205983669</v>
      </c>
      <c r="Q27" s="69">
        <f>IF(RES_hh_tesh!Q27=0,0,RES_hh_tesh!Q27/RES_summary!Q$19)</f>
        <v>7.1525504426206936</v>
      </c>
      <c r="R27" s="69">
        <f>IF(RES_hh_tesh!R27=0,0,RES_hh_tesh!R27/RES_summary!R$19)</f>
        <v>7.2781120213766863</v>
      </c>
      <c r="S27" s="69">
        <f>IF(RES_hh_tesh!S27=0,0,RES_hh_tesh!S27/RES_summary!S$19)</f>
        <v>7.3707157035010002</v>
      </c>
      <c r="T27" s="69">
        <f>IF(RES_hh_tesh!T27=0,0,RES_hh_tesh!T27/RES_summary!T$19)</f>
        <v>7.6220736411192096</v>
      </c>
      <c r="U27" s="69">
        <f>IF(RES_hh_tesh!U27=0,0,RES_hh_tesh!U27/RES_summary!U$19)</f>
        <v>7.8044665754881795</v>
      </c>
      <c r="V27" s="69">
        <f>IF(RES_hh_tesh!V27=0,0,RES_hh_tesh!V27/RES_summary!V$19)</f>
        <v>7.6024067960837947</v>
      </c>
      <c r="W27" s="69">
        <f>IF(RES_hh_tesh!W27=0,0,RES_hh_tesh!W27/RES_summary!W$19)</f>
        <v>7.7466653569900732</v>
      </c>
      <c r="X27" s="69">
        <f>IF(RES_hh_tesh!X27=0,0,RES_hh_tesh!X27/RES_summary!X$19)</f>
        <v>6.0142233194376393</v>
      </c>
      <c r="Y27" s="69">
        <f>IF(RES_hh_tesh!Y27=0,0,RES_hh_tesh!Y27/RES_summary!Y$19)</f>
        <v>4.9878002054842865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4.8384053566191376</v>
      </c>
      <c r="C28" s="72">
        <f>IF(RES_hh_tesh!C28=0,0,RES_hh_tesh!C28/RES_summary!C$19)</f>
        <v>4.5910888276738842</v>
      </c>
      <c r="D28" s="72">
        <f>IF(RES_hh_tesh!D28=0,0,RES_hh_tesh!D28/RES_summary!D$19)</f>
        <v>5.4903969194539739</v>
      </c>
      <c r="E28" s="72">
        <f>IF(RES_hh_tesh!E28=0,0,RES_hh_tesh!E28/RES_summary!E$19)</f>
        <v>7.0751803800682946</v>
      </c>
      <c r="F28" s="72">
        <f>IF(RES_hh_tesh!F28=0,0,RES_hh_tesh!F28/RES_summary!F$19)</f>
        <v>7.1520962299035604</v>
      </c>
      <c r="G28" s="72">
        <f>IF(RES_hh_tesh!G28=0,0,RES_hh_tesh!G28/RES_summary!G$19)</f>
        <v>7.1532802188045475</v>
      </c>
      <c r="H28" s="72">
        <f>IF(RES_hh_tesh!H28=0,0,RES_hh_tesh!H28/RES_summary!H$19)</f>
        <v>7.5344905378279075</v>
      </c>
      <c r="I28" s="72">
        <f>IF(RES_hh_tesh!I28=0,0,RES_hh_tesh!I28/RES_summary!I$19)</f>
        <v>7.1061807186669412</v>
      </c>
      <c r="J28" s="72">
        <f>IF(RES_hh_tesh!J28=0,0,RES_hh_tesh!J28/RES_summary!J$19)</f>
        <v>7.5999353518937758</v>
      </c>
      <c r="K28" s="72">
        <f>IF(RES_hh_tesh!K28=0,0,RES_hh_tesh!K28/RES_summary!K$19)</f>
        <v>7.7915256223444667</v>
      </c>
      <c r="L28" s="72">
        <f>IF(RES_hh_tesh!L28=0,0,RES_hh_tesh!L28/RES_summary!L$19)</f>
        <v>7.9574685512966532</v>
      </c>
      <c r="M28" s="72">
        <f>IF(RES_hh_tesh!M28=0,0,RES_hh_tesh!M28/RES_summary!M$19)</f>
        <v>7.5653558255027633</v>
      </c>
      <c r="N28" s="72">
        <f>IF(RES_hh_tesh!N28=0,0,RES_hh_tesh!N28/RES_summary!N$19)</f>
        <v>7.5852621996163148</v>
      </c>
      <c r="O28" s="72">
        <f>IF(RES_hh_tesh!O28=0,0,RES_hh_tesh!O28/RES_summary!O$19)</f>
        <v>7.3500748091721686</v>
      </c>
      <c r="P28" s="72">
        <f>IF(RES_hh_tesh!P28=0,0,RES_hh_tesh!P28/RES_summary!P$19)</f>
        <v>7.3213490449760874</v>
      </c>
      <c r="Q28" s="72">
        <f>IF(RES_hh_tesh!Q28=0,0,RES_hh_tesh!Q28/RES_summary!Q$19)</f>
        <v>7.229903296681611</v>
      </c>
      <c r="R28" s="72">
        <f>IF(RES_hh_tesh!R28=0,0,RES_hh_tesh!R28/RES_summary!R$19)</f>
        <v>7.368799364220286</v>
      </c>
      <c r="S28" s="72">
        <f>IF(RES_hh_tesh!S28=0,0,RES_hh_tesh!S28/RES_summary!S$19)</f>
        <v>7.6808731284871756</v>
      </c>
      <c r="T28" s="72">
        <f>IF(RES_hh_tesh!T28=0,0,RES_hh_tesh!T28/RES_summary!T$19)</f>
        <v>7.7449405313281074</v>
      </c>
      <c r="U28" s="72">
        <f>IF(RES_hh_tesh!U28=0,0,RES_hh_tesh!U28/RES_summary!U$19)</f>
        <v>7.069719799347796</v>
      </c>
      <c r="V28" s="72">
        <f>IF(RES_hh_tesh!V28=0,0,RES_hh_tesh!V28/RES_summary!V$19)</f>
        <v>7.8931923601526623</v>
      </c>
      <c r="W28" s="72">
        <f>IF(RES_hh_tesh!W28=0,0,RES_hh_tesh!W28/RES_summary!W$19)</f>
        <v>7.7287775285237972</v>
      </c>
      <c r="X28" s="72">
        <f>IF(RES_hh_tesh!X28=0,0,RES_hh_tesh!X28/RES_summary!X$19)</f>
        <v>5.5384326745947616</v>
      </c>
      <c r="Y28" s="72">
        <f>IF(RES_hh_tesh!Y28=0,0,RES_hh_tesh!Y28/RES_summary!Y$19)</f>
        <v>5.2789501734561659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4.8347162479440486</v>
      </c>
      <c r="C29" s="72">
        <f>IF(RES_hh_tesh!C29=0,0,RES_hh_tesh!C29/RES_summary!C$19)</f>
        <v>4.9494131893978084</v>
      </c>
      <c r="D29" s="72">
        <f>IF(RES_hh_tesh!D29=0,0,RES_hh_tesh!D29/RES_summary!D$19)</f>
        <v>5.3672014653296305</v>
      </c>
      <c r="E29" s="72">
        <f>IF(RES_hh_tesh!E29=0,0,RES_hh_tesh!E29/RES_summary!E$19)</f>
        <v>7.1299943356946134</v>
      </c>
      <c r="F29" s="72">
        <f>IF(RES_hh_tesh!F29=0,0,RES_hh_tesh!F29/RES_summary!F$19)</f>
        <v>7.1491594077662013</v>
      </c>
      <c r="G29" s="72">
        <f>IF(RES_hh_tesh!G29=0,0,RES_hh_tesh!G29/RES_summary!G$19)</f>
        <v>6.9782770061826271</v>
      </c>
      <c r="H29" s="72">
        <f>IF(RES_hh_tesh!H29=0,0,RES_hh_tesh!H29/RES_summary!H$19)</f>
        <v>7.0823789169798701</v>
      </c>
      <c r="I29" s="72">
        <f>IF(RES_hh_tesh!I29=0,0,RES_hh_tesh!I29/RES_summary!I$19)</f>
        <v>7.3769444032972382</v>
      </c>
      <c r="J29" s="72">
        <f>IF(RES_hh_tesh!J29=0,0,RES_hh_tesh!J29/RES_summary!J$19)</f>
        <v>7.5984991959389507</v>
      </c>
      <c r="K29" s="72">
        <f>IF(RES_hh_tesh!K29=0,0,RES_hh_tesh!K29/RES_summary!K$19)</f>
        <v>7.8322417815868546</v>
      </c>
      <c r="L29" s="72">
        <f>IF(RES_hh_tesh!L29=0,0,RES_hh_tesh!L29/RES_summary!L$19)</f>
        <v>7.9275757140650027</v>
      </c>
      <c r="M29" s="72">
        <f>IF(RES_hh_tesh!M29=0,0,RES_hh_tesh!M29/RES_summary!M$19)</f>
        <v>7.5809241330640544</v>
      </c>
      <c r="N29" s="72">
        <f>IF(RES_hh_tesh!N29=0,0,RES_hh_tesh!N29/RES_summary!N$19)</f>
        <v>7.5931935221876152</v>
      </c>
      <c r="O29" s="72">
        <f>IF(RES_hh_tesh!O29=0,0,RES_hh_tesh!O29/RES_summary!O$19)</f>
        <v>7.2811862384931709</v>
      </c>
      <c r="P29" s="72">
        <f>IF(RES_hh_tesh!P29=0,0,RES_hh_tesh!P29/RES_summary!P$19)</f>
        <v>7.2055663084008277</v>
      </c>
      <c r="Q29" s="72">
        <f>IF(RES_hh_tesh!Q29=0,0,RES_hh_tesh!Q29/RES_summary!Q$19)</f>
        <v>7.164477629047032</v>
      </c>
      <c r="R29" s="72">
        <f>IF(RES_hh_tesh!R29=0,0,RES_hh_tesh!R29/RES_summary!R$19)</f>
        <v>7.2680571445745343</v>
      </c>
      <c r="S29" s="72">
        <f>IF(RES_hh_tesh!S29=0,0,RES_hh_tesh!S29/RES_summary!S$19)</f>
        <v>7.3526067832371362</v>
      </c>
      <c r="T29" s="72">
        <f>IF(RES_hh_tesh!T29=0,0,RES_hh_tesh!T29/RES_summary!T$19)</f>
        <v>7.5977326428778307</v>
      </c>
      <c r="U29" s="72">
        <f>IF(RES_hh_tesh!U29=0,0,RES_hh_tesh!U29/RES_summary!U$19)</f>
        <v>7.9634257814838962</v>
      </c>
      <c r="V29" s="72">
        <f>IF(RES_hh_tesh!V29=0,0,RES_hh_tesh!V29/RES_summary!V$19)</f>
        <v>7.4382737233454854</v>
      </c>
      <c r="W29" s="72">
        <f>IF(RES_hh_tesh!W29=0,0,RES_hh_tesh!W29/RES_summary!W$19)</f>
        <v>7.0538723695267214</v>
      </c>
      <c r="X29" s="72">
        <f>IF(RES_hh_tesh!X29=0,0,RES_hh_tesh!X29/RES_summary!X$19)</f>
        <v>6.0908486670701087</v>
      </c>
      <c r="Y29" s="72">
        <f>IF(RES_hh_tesh!Y29=0,0,RES_hh_tesh!Y29/RES_summary!Y$19)</f>
        <v>4.9574570719616222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4.9380987695255989</v>
      </c>
      <c r="C30" s="72">
        <f>IF(RES_hh_tesh!C30=0,0,RES_hh_tesh!C30/RES_summary!C$19)</f>
        <v>4.7759575135547703</v>
      </c>
      <c r="D30" s="72">
        <f>IF(RES_hh_tesh!D30=0,0,RES_hh_tesh!D30/RES_summary!D$19)</f>
        <v>4.9207593303718014</v>
      </c>
      <c r="E30" s="72">
        <f>IF(RES_hh_tesh!E30=0,0,RES_hh_tesh!E30/RES_summary!E$19)</f>
        <v>7.6233202507972129</v>
      </c>
      <c r="F30" s="72">
        <f>IF(RES_hh_tesh!F30=0,0,RES_hh_tesh!F30/RES_summary!F$19)</f>
        <v>7.4110986110465999</v>
      </c>
      <c r="G30" s="72">
        <f>IF(RES_hh_tesh!G30=0,0,RES_hh_tesh!G30/RES_summary!G$19)</f>
        <v>6.9745525454036876</v>
      </c>
      <c r="H30" s="72">
        <f>IF(RES_hh_tesh!H30=0,0,RES_hh_tesh!H30/RES_summary!H$19)</f>
        <v>7.2553603812351186</v>
      </c>
      <c r="I30" s="72">
        <f>IF(RES_hh_tesh!I30=0,0,RES_hh_tesh!I30/RES_summary!I$19)</f>
        <v>7.3127762622166301</v>
      </c>
      <c r="J30" s="72">
        <f>IF(RES_hh_tesh!J30=0,0,RES_hh_tesh!J30/RES_summary!J$19)</f>
        <v>7.4807479340526646</v>
      </c>
      <c r="K30" s="72">
        <f>IF(RES_hh_tesh!K30=0,0,RES_hh_tesh!K30/RES_summary!K$19)</f>
        <v>7.7149838866325</v>
      </c>
      <c r="L30" s="72">
        <f>IF(RES_hh_tesh!L30=0,0,RES_hh_tesh!L30/RES_summary!L$19)</f>
        <v>7.9776321180968282</v>
      </c>
      <c r="M30" s="72">
        <f>IF(RES_hh_tesh!M30=0,0,RES_hh_tesh!M30/RES_summary!M$19)</f>
        <v>7.5608176722645064</v>
      </c>
      <c r="N30" s="72">
        <f>IF(RES_hh_tesh!N30=0,0,RES_hh_tesh!N30/RES_summary!N$19)</f>
        <v>7.5135295762841503</v>
      </c>
      <c r="O30" s="72">
        <f>IF(RES_hh_tesh!O30=0,0,RES_hh_tesh!O30/RES_summary!O$19)</f>
        <v>7.5356433588897218</v>
      </c>
      <c r="P30" s="72">
        <f>IF(RES_hh_tesh!P30=0,0,RES_hh_tesh!P30/RES_summary!P$19)</f>
        <v>7.1506048979698091</v>
      </c>
      <c r="Q30" s="72">
        <f>IF(RES_hh_tesh!Q30=0,0,RES_hh_tesh!Q30/RES_summary!Q$19)</f>
        <v>7.0306916819803762</v>
      </c>
      <c r="R30" s="72">
        <f>IF(RES_hh_tesh!R30=0,0,RES_hh_tesh!R30/RES_summary!R$19)</f>
        <v>7.3890194629658428</v>
      </c>
      <c r="S30" s="72">
        <f>IF(RES_hh_tesh!S30=0,0,RES_hh_tesh!S30/RES_summary!S$19)</f>
        <v>7.7225096914996723</v>
      </c>
      <c r="T30" s="72">
        <f>IF(RES_hh_tesh!T30=0,0,RES_hh_tesh!T30/RES_summary!T$19)</f>
        <v>6.8952247934549815</v>
      </c>
      <c r="U30" s="72">
        <f>IF(RES_hh_tesh!U30=0,0,RES_hh_tesh!U30/RES_summary!U$19)</f>
        <v>7.6982569888696064</v>
      </c>
      <c r="V30" s="72">
        <f>IF(RES_hh_tesh!V30=0,0,RES_hh_tesh!V30/RES_summary!V$19)</f>
        <v>7.5379619137603635</v>
      </c>
      <c r="W30" s="72">
        <f>IF(RES_hh_tesh!W30=0,0,RES_hh_tesh!W30/RES_summary!W$19)</f>
        <v>8.1154777708804744</v>
      </c>
      <c r="X30" s="72">
        <f>IF(RES_hh_tesh!X30=0,0,RES_hh_tesh!X30/RES_summary!X$19)</f>
        <v>6.2325766498977222</v>
      </c>
      <c r="Y30" s="72">
        <f>IF(RES_hh_tesh!Y30=0,0,RES_hh_tesh!Y30/RES_summary!Y$19)</f>
        <v>5.2333417288392825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4.8493328895579833</v>
      </c>
      <c r="C31" s="72">
        <f>IF(RES_hh_tesh!C31=0,0,RES_hh_tesh!C31/RES_summary!C$19)</f>
        <v>4.7186378132620632</v>
      </c>
      <c r="D31" s="72">
        <f>IF(RES_hh_tesh!D31=0,0,RES_hh_tesh!D31/RES_summary!D$19)</f>
        <v>5.3568717130353196</v>
      </c>
      <c r="E31" s="72">
        <f>IF(RES_hh_tesh!E31=0,0,RES_hh_tesh!E31/RES_summary!E$19)</f>
        <v>7.2015037371663206</v>
      </c>
      <c r="F31" s="72">
        <f>IF(RES_hh_tesh!F31=0,0,RES_hh_tesh!F31/RES_summary!F$19)</f>
        <v>7.4330773621620656</v>
      </c>
      <c r="G31" s="72">
        <f>IF(RES_hh_tesh!G31=0,0,RES_hh_tesh!G31/RES_summary!G$19)</f>
        <v>6.9972401328177964</v>
      </c>
      <c r="H31" s="72">
        <f>IF(RES_hh_tesh!H31=0,0,RES_hh_tesh!H31/RES_summary!H$19)</f>
        <v>7.1114453341270023</v>
      </c>
      <c r="I31" s="72">
        <f>IF(RES_hh_tesh!I31=0,0,RES_hh_tesh!I31/RES_summary!I$19)</f>
        <v>7.3813587475083295</v>
      </c>
      <c r="J31" s="72">
        <f>IF(RES_hh_tesh!J31=0,0,RES_hh_tesh!J31/RES_summary!J$19)</f>
        <v>7.6073252154130362</v>
      </c>
      <c r="K31" s="72">
        <f>IF(RES_hh_tesh!K31=0,0,RES_hh_tesh!K31/RES_summary!K$19)</f>
        <v>7.6357570982391945</v>
      </c>
      <c r="L31" s="72">
        <f>IF(RES_hh_tesh!L31=0,0,RES_hh_tesh!L31/RES_summary!L$19)</f>
        <v>7.4615167631298984</v>
      </c>
      <c r="M31" s="72">
        <f>IF(RES_hh_tesh!M31=0,0,RES_hh_tesh!M31/RES_summary!M$19)</f>
        <v>7.9628135604685841</v>
      </c>
      <c r="N31" s="72">
        <f>IF(RES_hh_tesh!N31=0,0,RES_hh_tesh!N31/RES_summary!N$19)</f>
        <v>7.5396950137334553</v>
      </c>
      <c r="O31" s="72">
        <f>IF(RES_hh_tesh!O31=0,0,RES_hh_tesh!O31/RES_summary!O$19)</f>
        <v>7.4022266067231914</v>
      </c>
      <c r="P31" s="72">
        <f>IF(RES_hh_tesh!P31=0,0,RES_hh_tesh!P31/RES_summary!P$19)</f>
        <v>7.228348948550388</v>
      </c>
      <c r="Q31" s="72">
        <f>IF(RES_hh_tesh!Q31=0,0,RES_hh_tesh!Q31/RES_summary!Q$19)</f>
        <v>7.3819110603736577</v>
      </c>
      <c r="R31" s="72">
        <f>IF(RES_hh_tesh!R31=0,0,RES_hh_tesh!R31/RES_summary!R$19)</f>
        <v>6.5596495304516029</v>
      </c>
      <c r="S31" s="72">
        <f>IF(RES_hh_tesh!S31=0,0,RES_hh_tesh!S31/RES_summary!S$19)</f>
        <v>5.5611129031167996</v>
      </c>
      <c r="T31" s="72">
        <f>IF(RES_hh_tesh!T31=0,0,RES_hh_tesh!T31/RES_summary!T$19)</f>
        <v>9.431062338117421</v>
      </c>
      <c r="U31" s="72">
        <f>IF(RES_hh_tesh!U31=0,0,RES_hh_tesh!U31/RES_summary!U$19)</f>
        <v>8.1679635013855165</v>
      </c>
      <c r="V31" s="72">
        <f>IF(RES_hh_tesh!V31=0,0,RES_hh_tesh!V31/RES_summary!V$19)</f>
        <v>7.3657422012857188</v>
      </c>
      <c r="W31" s="72">
        <f>IF(RES_hh_tesh!W31=0,0,RES_hh_tesh!W31/RES_summary!W$19)</f>
        <v>7.7668335967659079</v>
      </c>
      <c r="X31" s="72">
        <f>IF(RES_hh_tesh!X31=0,0,RES_hh_tesh!X31/RES_summary!X$19)</f>
        <v>5.7549109627504276</v>
      </c>
      <c r="Y31" s="72">
        <f>IF(RES_hh_tesh!Y31=0,0,RES_hh_tesh!Y31/RES_summary!Y$19)</f>
        <v>5.1753059277536222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4.9487592616077514</v>
      </c>
      <c r="C32" s="77">
        <f>IF(RES_hh_tesh!C32=0,0,RES_hh_tesh!C32/RES_summary!C$19)</f>
        <v>4.3002295575583638</v>
      </c>
      <c r="D32" s="77">
        <f>IF(RES_hh_tesh!D32=0,0,RES_hh_tesh!D32/RES_summary!D$19)</f>
        <v>3.3969611855783537</v>
      </c>
      <c r="E32" s="77">
        <f>IF(RES_hh_tesh!E32=0,0,RES_hh_tesh!E32/RES_summary!E$19)</f>
        <v>9.1832289759146217</v>
      </c>
      <c r="F32" s="77">
        <f>IF(RES_hh_tesh!F32=0,0,RES_hh_tesh!F32/RES_summary!F$19)</f>
        <v>8.3051798858982409</v>
      </c>
      <c r="G32" s="77">
        <f>IF(RES_hh_tesh!G32=0,0,RES_hh_tesh!G32/RES_summary!G$19)</f>
        <v>6.4144802274104844</v>
      </c>
      <c r="H32" s="77">
        <f>IF(RES_hh_tesh!H32=0,0,RES_hh_tesh!H32/RES_summary!H$19)</f>
        <v>7.6871640854025083</v>
      </c>
      <c r="I32" s="77">
        <f>IF(RES_hh_tesh!I32=0,0,RES_hh_tesh!I32/RES_summary!I$19)</f>
        <v>6.9810940268447466</v>
      </c>
      <c r="J32" s="77">
        <f>IF(RES_hh_tesh!J32=0,0,RES_hh_tesh!J32/RES_summary!J$19)</f>
        <v>7.4199218339006423</v>
      </c>
      <c r="K32" s="77">
        <f>IF(RES_hh_tesh!K32=0,0,RES_hh_tesh!K32/RES_summary!K$19)</f>
        <v>7.4818820459697255</v>
      </c>
      <c r="L32" s="77">
        <f>IF(RES_hh_tesh!L32=0,0,RES_hh_tesh!L32/RES_summary!L$19)</f>
        <v>8.3558219488626442</v>
      </c>
      <c r="M32" s="77">
        <f>IF(RES_hh_tesh!M32=0,0,RES_hh_tesh!M32/RES_summary!M$19)</f>
        <v>7.6716820350432213</v>
      </c>
      <c r="N32" s="77">
        <f>IF(RES_hh_tesh!N32=0,0,RES_hh_tesh!N32/RES_summary!N$19)</f>
        <v>7.4901965089714801</v>
      </c>
      <c r="O32" s="77">
        <f>IF(RES_hh_tesh!O32=0,0,RES_hh_tesh!O32/RES_summary!O$19)</f>
        <v>7.6705093158764237</v>
      </c>
      <c r="P32" s="77">
        <f>IF(RES_hh_tesh!P32=0,0,RES_hh_tesh!P32/RES_summary!P$19)</f>
        <v>7.1554037315475219</v>
      </c>
      <c r="Q32" s="77">
        <f>IF(RES_hh_tesh!Q32=0,0,RES_hh_tesh!Q32/RES_summary!Q$19)</f>
        <v>7.144016666474915</v>
      </c>
      <c r="R32" s="77">
        <f>IF(RES_hh_tesh!R32=0,0,RES_hh_tesh!R32/RES_summary!R$19)</f>
        <v>7.3425674757817978</v>
      </c>
      <c r="S32" s="77">
        <f>IF(RES_hh_tesh!S32=0,0,RES_hh_tesh!S32/RES_summary!S$19)</f>
        <v>7.5188168568441274</v>
      </c>
      <c r="T32" s="77">
        <f>IF(RES_hh_tesh!T32=0,0,RES_hh_tesh!T32/RES_summary!T$19)</f>
        <v>7.5551157898050434</v>
      </c>
      <c r="U32" s="77">
        <f>IF(RES_hh_tesh!U32=0,0,RES_hh_tesh!U32/RES_summary!U$19)</f>
        <v>7.6355003242406365</v>
      </c>
      <c r="V32" s="77">
        <f>IF(RES_hh_tesh!V32=0,0,RES_hh_tesh!V32/RES_summary!V$19)</f>
        <v>8.0073495026600998</v>
      </c>
      <c r="W32" s="77">
        <f>IF(RES_hh_tesh!W32=0,0,RES_hh_tesh!W32/RES_summary!W$19)</f>
        <v>9.0386812411939594</v>
      </c>
      <c r="X32" s="77">
        <f>IF(RES_hh_tesh!X32=0,0,RES_hh_tesh!X32/RES_summary!X$19)</f>
        <v>5.7132498249924186</v>
      </c>
      <c r="Y32" s="77">
        <f>IF(RES_hh_tesh!Y32=0,0,RES_hh_tesh!Y32/RES_summary!Y$19)</f>
        <v>4.2299001228564901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27.285112584392209</v>
      </c>
      <c r="C3" s="65">
        <f>IF(RES_hh_emih!C3=0,0,RES_hh_emih!C3/RES_summary!C$19)</f>
        <v>29.642094430647944</v>
      </c>
      <c r="D3" s="65">
        <f>IF(RES_hh_emih!D3=0,0,RES_hh_emih!D3/RES_summary!D$19)</f>
        <v>31.241025376628777</v>
      </c>
      <c r="E3" s="65">
        <f>IF(RES_hh_emih!E3=0,0,RES_hh_emih!E3/RES_summary!E$19)</f>
        <v>31.085287960625838</v>
      </c>
      <c r="F3" s="65">
        <f>IF(RES_hh_emih!F3=0,0,RES_hh_emih!F3/RES_summary!F$19)</f>
        <v>31.632141144819222</v>
      </c>
      <c r="G3" s="65">
        <f>IF(RES_hh_emih!G3=0,0,RES_hh_emih!G3/RES_summary!G$19)</f>
        <v>34.055771532066316</v>
      </c>
      <c r="H3" s="65">
        <f>IF(RES_hh_emih!H3=0,0,RES_hh_emih!H3/RES_summary!H$19)</f>
        <v>37.495376358113852</v>
      </c>
      <c r="I3" s="65">
        <f>IF(RES_hh_emih!I3=0,0,RES_hh_emih!I3/RES_summary!I$19)</f>
        <v>34.285589413464386</v>
      </c>
      <c r="J3" s="65">
        <f>IF(RES_hh_emih!J3=0,0,RES_hh_emih!J3/RES_summary!J$19)</f>
        <v>35.675233722057641</v>
      </c>
      <c r="K3" s="65">
        <f>IF(RES_hh_emih!K3=0,0,RES_hh_emih!K3/RES_summary!K$19)</f>
        <v>36.471765255855502</v>
      </c>
      <c r="L3" s="65">
        <f>IF(RES_hh_emih!L3=0,0,RES_hh_emih!L3/RES_summary!L$19)</f>
        <v>40.878835695976925</v>
      </c>
      <c r="M3" s="65">
        <f>IF(RES_hh_emih!M3=0,0,RES_hh_emih!M3/RES_summary!M$19)</f>
        <v>35.812723758474711</v>
      </c>
      <c r="N3" s="65">
        <f>IF(RES_hh_emih!N3=0,0,RES_hh_emih!N3/RES_summary!N$19)</f>
        <v>37.191091728350351</v>
      </c>
      <c r="O3" s="65">
        <f>IF(RES_hh_emih!O3=0,0,RES_hh_emih!O3/RES_summary!O$19)</f>
        <v>36.155273172974653</v>
      </c>
      <c r="P3" s="65">
        <f>IF(RES_hh_emih!P3=0,0,RES_hh_emih!P3/RES_summary!P$19)</f>
        <v>33.108173256821971</v>
      </c>
      <c r="Q3" s="65">
        <f>IF(RES_hh_emih!Q3=0,0,RES_hh_emih!Q3/RES_summary!Q$19)</f>
        <v>32.538794562688651</v>
      </c>
      <c r="R3" s="65">
        <f>IF(RES_hh_emih!R3=0,0,RES_hh_emih!R3/RES_summary!R$19)</f>
        <v>34.811359746240669</v>
      </c>
      <c r="S3" s="65">
        <f>IF(RES_hh_emih!S3=0,0,RES_hh_emih!S3/RES_summary!S$19)</f>
        <v>34.99373734741188</v>
      </c>
      <c r="T3" s="65">
        <f>IF(RES_hh_emih!T3=0,0,RES_hh_emih!T3/RES_summary!T$19)</f>
        <v>33.247883859027986</v>
      </c>
      <c r="U3" s="65">
        <f>IF(RES_hh_emih!U3=0,0,RES_hh_emih!U3/RES_summary!U$19)</f>
        <v>28.776384366029262</v>
      </c>
      <c r="V3" s="65">
        <f>IF(RES_hh_emih!V3=0,0,RES_hh_emih!V3/RES_summary!V$19)</f>
        <v>29.772895522192222</v>
      </c>
      <c r="W3" s="65">
        <f>IF(RES_hh_emih!W3=0,0,RES_hh_emih!W3/RES_summary!W$19)</f>
        <v>31.02399827801317</v>
      </c>
      <c r="X3" s="65">
        <f>IF(RES_hh_emih!X3=0,0,RES_hh_emih!X3/RES_summary!X$19)</f>
        <v>27.120850738557749</v>
      </c>
      <c r="Y3" s="65">
        <f>IF(RES_hh_emih!Y3=0,0,RES_hh_emih!Y3/RES_summary!Y$19)</f>
        <v>25.507760909854007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23.430696185302455</v>
      </c>
      <c r="C4" s="69">
        <f>IF(RES_hh_emih!C4=0,0,RES_hh_emih!C4/RES_summary!C$19)</f>
        <v>25.807319550115832</v>
      </c>
      <c r="D4" s="69">
        <f>IF(RES_hh_emih!D4=0,0,RES_hh_emih!D4/RES_summary!D$19)</f>
        <v>27.114745559013976</v>
      </c>
      <c r="E4" s="69">
        <f>IF(RES_hh_emih!E4=0,0,RES_hh_emih!E4/RES_summary!E$19)</f>
        <v>26.382262412959967</v>
      </c>
      <c r="F4" s="69">
        <f>IF(RES_hh_emih!F4=0,0,RES_hh_emih!F4/RES_summary!F$19)</f>
        <v>26.881288120544394</v>
      </c>
      <c r="G4" s="69">
        <f>IF(RES_hh_emih!G4=0,0,RES_hh_emih!G4/RES_summary!G$19)</f>
        <v>29.269368338928878</v>
      </c>
      <c r="H4" s="69">
        <f>IF(RES_hh_emih!H4=0,0,RES_hh_emih!H4/RES_summary!H$19)</f>
        <v>32.466866639801594</v>
      </c>
      <c r="I4" s="69">
        <f>IF(RES_hh_emih!I4=0,0,RES_hh_emih!I4/RES_summary!I$19)</f>
        <v>29.305971223393072</v>
      </c>
      <c r="J4" s="69">
        <f>IF(RES_hh_emih!J4=0,0,RES_hh_emih!J4/RES_summary!J$19)</f>
        <v>30.5031655061732</v>
      </c>
      <c r="K4" s="69">
        <f>IF(RES_hh_emih!K4=0,0,RES_hh_emih!K4/RES_summary!K$19)</f>
        <v>31.193290201229974</v>
      </c>
      <c r="L4" s="69">
        <f>IF(RES_hh_emih!L4=0,0,RES_hh_emih!L4/RES_summary!L$19)</f>
        <v>35.59406507075272</v>
      </c>
      <c r="M4" s="69">
        <f>IF(RES_hh_emih!M4=0,0,RES_hh_emih!M4/RES_summary!M$19)</f>
        <v>30.715432577891772</v>
      </c>
      <c r="N4" s="69">
        <f>IF(RES_hh_emih!N4=0,0,RES_hh_emih!N4/RES_summary!N$19)</f>
        <v>32.063751973739571</v>
      </c>
      <c r="O4" s="69">
        <f>IF(RES_hh_emih!O4=0,0,RES_hh_emih!O4/RES_summary!O$19)</f>
        <v>31.109103972824876</v>
      </c>
      <c r="P4" s="69">
        <f>IF(RES_hh_emih!P4=0,0,RES_hh_emih!P4/RES_summary!P$19)</f>
        <v>28.081242650442967</v>
      </c>
      <c r="Q4" s="69">
        <f>IF(RES_hh_emih!Q4=0,0,RES_hh_emih!Q4/RES_summary!Q$19)</f>
        <v>27.560596806066844</v>
      </c>
      <c r="R4" s="69">
        <f>IF(RES_hh_emih!R4=0,0,RES_hh_emih!R4/RES_summary!R$19)</f>
        <v>29.745701177243472</v>
      </c>
      <c r="S4" s="69">
        <f>IF(RES_hh_emih!S4=0,0,RES_hh_emih!S4/RES_summary!S$19)</f>
        <v>29.866058118964425</v>
      </c>
      <c r="T4" s="69">
        <f>IF(RES_hh_emih!T4=0,0,RES_hh_emih!T4/RES_summary!T$19)</f>
        <v>28.328263568206467</v>
      </c>
      <c r="U4" s="69">
        <f>IF(RES_hh_emih!U4=0,0,RES_hh_emih!U4/RES_summary!U$19)</f>
        <v>24.182618613702505</v>
      </c>
      <c r="V4" s="69">
        <f>IF(RES_hh_emih!V4=0,0,RES_hh_emih!V4/RES_summary!V$19)</f>
        <v>25.151796808526264</v>
      </c>
      <c r="W4" s="69">
        <f>IF(RES_hh_emih!W4=0,0,RES_hh_emih!W4/RES_summary!W$19)</f>
        <v>26.246119528724179</v>
      </c>
      <c r="X4" s="69">
        <f>IF(RES_hh_emih!X4=0,0,RES_hh_emih!X4/RES_summary!X$19)</f>
        <v>22.990891928128928</v>
      </c>
      <c r="Y4" s="69">
        <f>IF(RES_hh_emih!Y4=0,0,RES_hh_emih!Y4/RES_summary!Y$19)</f>
        <v>22.00552216317633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55.138604776844545</v>
      </c>
      <c r="C5" s="72">
        <f>IF(RES_hh_emih!C5=0,0,RES_hh_emih!C5/RES_summary!C$19)</f>
        <v>59.081182265758478</v>
      </c>
      <c r="D5" s="72">
        <f>IF(RES_hh_emih!D5=0,0,RES_hh_emih!D5/RES_summary!D$19)</f>
        <v>60.408492236645529</v>
      </c>
      <c r="E5" s="72">
        <f>IF(RES_hh_emih!E5=0,0,RES_hh_emih!E5/RES_summary!E$19)</f>
        <v>56.237522310608583</v>
      </c>
      <c r="F5" s="72">
        <f>IF(RES_hh_emih!F5=0,0,RES_hh_emih!F5/RES_summary!F$19)</f>
        <v>55.393909443481441</v>
      </c>
      <c r="G5" s="72">
        <f>IF(RES_hh_emih!G5=0,0,RES_hh_emih!G5/RES_summary!G$19)</f>
        <v>58.097038861791724</v>
      </c>
      <c r="H5" s="72">
        <f>IF(RES_hh_emih!H5=0,0,RES_hh_emih!H5/RES_summary!H$19)</f>
        <v>63.535138024197401</v>
      </c>
      <c r="I5" s="72">
        <f>IF(RES_hh_emih!I5=0,0,RES_hh_emih!I5/RES_summary!I$19)</f>
        <v>56.22045924065597</v>
      </c>
      <c r="J5" s="72">
        <f>IF(RES_hh_emih!J5=0,0,RES_hh_emih!J5/RES_summary!J$19)</f>
        <v>58.606566962830918</v>
      </c>
      <c r="K5" s="72">
        <f>IF(RES_hh_emih!K5=0,0,RES_hh_emih!K5/RES_summary!K$19)</f>
        <v>60.117388234797225</v>
      </c>
      <c r="L5" s="72">
        <f>IF(RES_hh_emih!L5=0,0,RES_hh_emih!L5/RES_summary!L$19)</f>
        <v>69.303629699645015</v>
      </c>
      <c r="M5" s="72">
        <f>IF(RES_hh_emih!M5=0,0,RES_hh_emih!M5/RES_summary!M$19)</f>
        <v>60.07641217514508</v>
      </c>
      <c r="N5" s="72">
        <f>IF(RES_hh_emih!N5=0,0,RES_hh_emih!N5/RES_summary!N$19)</f>
        <v>63.206842687778618</v>
      </c>
      <c r="O5" s="72">
        <f>IF(RES_hh_emih!O5=0,0,RES_hh_emih!O5/RES_summary!O$19)</f>
        <v>62.040374833791873</v>
      </c>
      <c r="P5" s="72">
        <f>IF(RES_hh_emih!P5=0,0,RES_hh_emih!P5/RES_summary!P$19)</f>
        <v>56.493185946875052</v>
      </c>
      <c r="Q5" s="72">
        <f>IF(RES_hh_emih!Q5=0,0,RES_hh_emih!Q5/RES_summary!Q$19)</f>
        <v>55.640650833689783</v>
      </c>
      <c r="R5" s="72">
        <f>IF(RES_hh_emih!R5=0,0,RES_hh_emih!R5/RES_summary!R$19)</f>
        <v>61.458392777043706</v>
      </c>
      <c r="S5" s="72">
        <f>IF(RES_hh_emih!S5=0,0,RES_hh_emih!S5/RES_summary!S$19)</f>
        <v>64.452982446066613</v>
      </c>
      <c r="T5" s="72">
        <f>IF(RES_hh_emih!T5=0,0,RES_hh_emih!T5/RES_summary!T$19)</f>
        <v>67.665083098000935</v>
      </c>
      <c r="U5" s="72">
        <f>IF(RES_hh_emih!U5=0,0,RES_hh_emih!U5/RES_summary!U$19)</f>
        <v>57.434538513339106</v>
      </c>
      <c r="V5" s="72">
        <f>IF(RES_hh_emih!V5=0,0,RES_hh_emih!V5/RES_summary!V$19)</f>
        <v>62.62563697386986</v>
      </c>
      <c r="W5" s="72">
        <f>IF(RES_hh_emih!W5=0,0,RES_hh_emih!W5/RES_summary!W$19)</f>
        <v>70.231001718825866</v>
      </c>
      <c r="X5" s="72">
        <f>IF(RES_hh_emih!X5=0,0,RES_hh_emih!X5/RES_summary!X$19)</f>
        <v>64.919536578816206</v>
      </c>
      <c r="Y5" s="72">
        <f>IF(RES_hh_emih!Y5=0,0,RES_hh_emih!Y5/RES_summary!Y$19)</f>
        <v>61.66921980477985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43.352659138794067</v>
      </c>
      <c r="C6" s="72">
        <f>IF(RES_hh_emih!C6=0,0,RES_hh_emih!C6/RES_summary!C$19)</f>
        <v>49.285960907653887</v>
      </c>
      <c r="D6" s="72">
        <f>IF(RES_hh_emih!D6=0,0,RES_hh_emih!D6/RES_summary!D$19)</f>
        <v>47.456298360849566</v>
      </c>
      <c r="E6" s="72">
        <f>IF(RES_hh_emih!E6=0,0,RES_hh_emih!E6/RES_summary!E$19)</f>
        <v>45.613991616065391</v>
      </c>
      <c r="F6" s="72">
        <f>IF(RES_hh_emih!F6=0,0,RES_hh_emih!F6/RES_summary!F$19)</f>
        <v>44.493474166431497</v>
      </c>
      <c r="G6" s="72">
        <f>IF(RES_hh_emih!G6=0,0,RES_hh_emih!G6/RES_summary!G$19)</f>
        <v>46.124318052761602</v>
      </c>
      <c r="H6" s="72">
        <f>IF(RES_hh_emih!H6=0,0,RES_hh_emih!H6/RES_summary!H$19)</f>
        <v>48.119811506081412</v>
      </c>
      <c r="I6" s="72">
        <f>IF(RES_hh_emih!I6=0,0,RES_hh_emih!I6/RES_summary!I$19)</f>
        <v>46.257552370028122</v>
      </c>
      <c r="J6" s="72">
        <f>IF(RES_hh_emih!J6=0,0,RES_hh_emih!J6/RES_summary!J$19)</f>
        <v>46.400120459799069</v>
      </c>
      <c r="K6" s="72">
        <f>IF(RES_hh_emih!K6=0,0,RES_hh_emih!K6/RES_summary!K$19)</f>
        <v>46.969878536343579</v>
      </c>
      <c r="L6" s="72">
        <f>IF(RES_hh_emih!L6=0,0,RES_hh_emih!L6/RES_summary!L$19)</f>
        <v>52.957063468839479</v>
      </c>
      <c r="M6" s="72">
        <f>IF(RES_hh_emih!M6=0,0,RES_hh_emih!M6/RES_summary!M$19)</f>
        <v>45.320260770991567</v>
      </c>
      <c r="N6" s="72">
        <f>IF(RES_hh_emih!N6=0,0,RES_hh_emih!N6/RES_summary!N$19)</f>
        <v>48.018882402759658</v>
      </c>
      <c r="O6" s="72">
        <f>IF(RES_hh_emih!O6=0,0,RES_hh_emih!O6/RES_summary!O$19)</f>
        <v>45.464930689887055</v>
      </c>
      <c r="P6" s="72">
        <f>IF(RES_hh_emih!P6=0,0,RES_hh_emih!P6/RES_summary!P$19)</f>
        <v>41.114973762625297</v>
      </c>
      <c r="Q6" s="72">
        <f>IF(RES_hh_emih!Q6=0,0,RES_hh_emih!Q6/RES_summary!Q$19)</f>
        <v>41.201486035547056</v>
      </c>
      <c r="R6" s="72">
        <f>IF(RES_hh_emih!R6=0,0,RES_hh_emih!R6/RES_summary!R$19)</f>
        <v>44.055336807111594</v>
      </c>
      <c r="S6" s="72">
        <f>IF(RES_hh_emih!S6=0,0,RES_hh_emih!S6/RES_summary!S$19)</f>
        <v>44.556941216936579</v>
      </c>
      <c r="T6" s="72">
        <f>IF(RES_hh_emih!T6=0,0,RES_hh_emih!T6/RES_summary!T$19)</f>
        <v>45.456480875908795</v>
      </c>
      <c r="U6" s="72">
        <f>IF(RES_hh_emih!U6=0,0,RES_hh_emih!U6/RES_summary!U$19)</f>
        <v>47.437262784853168</v>
      </c>
      <c r="V6" s="72">
        <f>IF(RES_hh_emih!V6=0,0,RES_hh_emih!V6/RES_summary!V$19)</f>
        <v>45.109205999375177</v>
      </c>
      <c r="W6" s="72">
        <f>IF(RES_hh_emih!W6=0,0,RES_hh_emih!W6/RES_summary!W$19)</f>
        <v>38.984442709514603</v>
      </c>
      <c r="X6" s="72">
        <f>IF(RES_hh_emih!X6=0,0,RES_hh_emih!X6/RES_summary!X$19)</f>
        <v>47.86587174625695</v>
      </c>
      <c r="Y6" s="72">
        <f>IF(RES_hh_emih!Y6=0,0,RES_hh_emih!Y6/RES_summary!Y$19)</f>
        <v>40.348137797172221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50.896468435716542</v>
      </c>
      <c r="C7" s="72">
        <f>IF(RES_hh_emih!C7=0,0,RES_hh_emih!C7/RES_summary!C$19)</f>
        <v>63.33344720093374</v>
      </c>
      <c r="D7" s="72">
        <f>IF(RES_hh_emih!D7=0,0,RES_hh_emih!D7/RES_summary!D$19)</f>
        <v>65.255372446925648</v>
      </c>
      <c r="E7" s="72">
        <f>IF(RES_hh_emih!E7=0,0,RES_hh_emih!E7/RES_summary!E$19)</f>
        <v>63.249582859174929</v>
      </c>
      <c r="F7" s="72">
        <f>IF(RES_hh_emih!F7=0,0,RES_hh_emih!F7/RES_summary!F$19)</f>
        <v>59.567194666762092</v>
      </c>
      <c r="G7" s="72">
        <f>IF(RES_hh_emih!G7=0,0,RES_hh_emih!G7/RES_summary!G$19)</f>
        <v>59.118224301659225</v>
      </c>
      <c r="H7" s="72">
        <f>IF(RES_hh_emih!H7=0,0,RES_hh_emih!H7/RES_summary!H$19)</f>
        <v>66.363149033947423</v>
      </c>
      <c r="I7" s="72">
        <f>IF(RES_hh_emih!I7=0,0,RES_hh_emih!I7/RES_summary!I$19)</f>
        <v>62.895542594377225</v>
      </c>
      <c r="J7" s="72">
        <f>IF(RES_hh_emih!J7=0,0,RES_hh_emih!J7/RES_summary!J$19)</f>
        <v>61.394583493016114</v>
      </c>
      <c r="K7" s="72">
        <f>IF(RES_hh_emih!K7=0,0,RES_hh_emih!K7/RES_summary!K$19)</f>
        <v>59.695389008405989</v>
      </c>
      <c r="L7" s="72">
        <f>IF(RES_hh_emih!L7=0,0,RES_hh_emih!L7/RES_summary!L$19)</f>
        <v>51.053766729603645</v>
      </c>
      <c r="M7" s="72">
        <f>IF(RES_hh_emih!M7=0,0,RES_hh_emih!M7/RES_summary!M$19)</f>
        <v>66.327279645142298</v>
      </c>
      <c r="N7" s="72">
        <f>IF(RES_hh_emih!N7=0,0,RES_hh_emih!N7/RES_summary!N$19)</f>
        <v>61.846714159365661</v>
      </c>
      <c r="O7" s="72">
        <f>IF(RES_hh_emih!O7=0,0,RES_hh_emih!O7/RES_summary!O$19)</f>
        <v>58.348950637864405</v>
      </c>
      <c r="P7" s="72">
        <f>IF(RES_hh_emih!P7=0,0,RES_hh_emih!P7/RES_summary!P$19)</f>
        <v>52.888309676044663</v>
      </c>
      <c r="Q7" s="72">
        <f>IF(RES_hh_emih!Q7=0,0,RES_hh_emih!Q7/RES_summary!Q$19)</f>
        <v>55.951974890979614</v>
      </c>
      <c r="R7" s="72">
        <f>IF(RES_hh_emih!R7=0,0,RES_hh_emih!R7/RES_summary!R$19)</f>
        <v>54.860382275337457</v>
      </c>
      <c r="S7" s="72">
        <f>IF(RES_hh_emih!S7=0,0,RES_hh_emih!S7/RES_summary!S$19)</f>
        <v>55.067881648830145</v>
      </c>
      <c r="T7" s="72">
        <f>IF(RES_hh_emih!T7=0,0,RES_hh_emih!T7/RES_summary!T$19)</f>
        <v>63.05477171107934</v>
      </c>
      <c r="U7" s="72">
        <f>IF(RES_hh_emih!U7=0,0,RES_hh_emih!U7/RES_summary!U$19)</f>
        <v>50.029129400225791</v>
      </c>
      <c r="V7" s="72">
        <f>IF(RES_hh_emih!V7=0,0,RES_hh_emih!V7/RES_summary!V$19)</f>
        <v>47.549729491744912</v>
      </c>
      <c r="W7" s="72">
        <f>IF(RES_hh_emih!W7=0,0,RES_hh_emih!W7/RES_summary!W$19)</f>
        <v>73.114512570245978</v>
      </c>
      <c r="X7" s="72">
        <f>IF(RES_hh_emih!X7=0,0,RES_hh_emih!X7/RES_summary!X$19)</f>
        <v>53.294177762699519</v>
      </c>
      <c r="Y7" s="72">
        <f>IF(RES_hh_emih!Y7=0,0,RES_hh_emih!Y7/RES_summary!Y$19)</f>
        <v>50.560189136342792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39.665436728468094</v>
      </c>
      <c r="C8" s="72">
        <f>IF(RES_hh_emih!C8=0,0,RES_hh_emih!C8/RES_summary!C$19)</f>
        <v>43.233229042926048</v>
      </c>
      <c r="D8" s="72">
        <f>IF(RES_hh_emih!D8=0,0,RES_hh_emih!D8/RES_summary!D$19)</f>
        <v>41.572962339808782</v>
      </c>
      <c r="E8" s="72">
        <f>IF(RES_hh_emih!E8=0,0,RES_hh_emih!E8/RES_summary!E$19)</f>
        <v>40.421807155445876</v>
      </c>
      <c r="F8" s="72">
        <f>IF(RES_hh_emih!F8=0,0,RES_hh_emih!F8/RES_summary!F$19)</f>
        <v>39.686177635629889</v>
      </c>
      <c r="G8" s="72">
        <f>IF(RES_hh_emih!G8=0,0,RES_hh_emih!G8/RES_summary!G$19)</f>
        <v>42.281201032476794</v>
      </c>
      <c r="H8" s="72">
        <f>IF(RES_hh_emih!H8=0,0,RES_hh_emih!H8/RES_summary!H$19)</f>
        <v>43.398056538276322</v>
      </c>
      <c r="I8" s="72">
        <f>IF(RES_hh_emih!I8=0,0,RES_hh_emih!I8/RES_summary!I$19)</f>
        <v>40.993145716697512</v>
      </c>
      <c r="J8" s="72">
        <f>IF(RES_hh_emih!J8=0,0,RES_hh_emih!J8/RES_summary!J$19)</f>
        <v>40.758097965141936</v>
      </c>
      <c r="K8" s="72">
        <f>IF(RES_hh_emih!K8=0,0,RES_hh_emih!K8/RES_summary!K$19)</f>
        <v>41.672928943819677</v>
      </c>
      <c r="L8" s="72">
        <f>IF(RES_hh_emih!L8=0,0,RES_hh_emih!L8/RES_summary!L$19)</f>
        <v>46.311756906881811</v>
      </c>
      <c r="M8" s="72">
        <f>IF(RES_hh_emih!M8=0,0,RES_hh_emih!M8/RES_summary!M$19)</f>
        <v>41.013586761243545</v>
      </c>
      <c r="N8" s="72">
        <f>IF(RES_hh_emih!N8=0,0,RES_hh_emih!N8/RES_summary!N$19)</f>
        <v>42.06272364678329</v>
      </c>
      <c r="O8" s="72">
        <f>IF(RES_hh_emih!O8=0,0,RES_hh_emih!O8/RES_summary!O$19)</f>
        <v>41.299595711320102</v>
      </c>
      <c r="P8" s="72">
        <f>IF(RES_hh_emih!P8=0,0,RES_hh_emih!P8/RES_summary!P$19)</f>
        <v>36.619720120498243</v>
      </c>
      <c r="Q8" s="72">
        <f>IF(RES_hh_emih!Q8=0,0,RES_hh_emih!Q8/RES_summary!Q$19)</f>
        <v>35.672744071695938</v>
      </c>
      <c r="R8" s="72">
        <f>IF(RES_hh_emih!R8=0,0,RES_hh_emih!R8/RES_summary!R$19)</f>
        <v>38.514356781361926</v>
      </c>
      <c r="S8" s="72">
        <f>IF(RES_hh_emih!S8=0,0,RES_hh_emih!S8/RES_summary!S$19)</f>
        <v>39.494320240955325</v>
      </c>
      <c r="T8" s="72">
        <f>IF(RES_hh_emih!T8=0,0,RES_hh_emih!T8/RES_summary!T$19)</f>
        <v>38.421888594731037</v>
      </c>
      <c r="U8" s="72">
        <f>IF(RES_hh_emih!U8=0,0,RES_hh_emih!U8/RES_summary!U$19)</f>
        <v>37.616714372806541</v>
      </c>
      <c r="V8" s="72">
        <f>IF(RES_hh_emih!V8=0,0,RES_hh_emih!V8/RES_summary!V$19)</f>
        <v>37.066968870605592</v>
      </c>
      <c r="W8" s="72">
        <f>IF(RES_hh_emih!W8=0,0,RES_hh_emih!W8/RES_summary!W$19)</f>
        <v>41.279782550842995</v>
      </c>
      <c r="X8" s="72">
        <f>IF(RES_hh_emih!X8=0,0,RES_hh_emih!X8/RES_summary!X$19)</f>
        <v>36.348820307280356</v>
      </c>
      <c r="Y8" s="72">
        <f>IF(RES_hh_emih!Y8=0,0,RES_hh_emih!Y8/RES_summary!Y$19)</f>
        <v>34.676115303108254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2.2569725356346821</v>
      </c>
      <c r="C17" s="69">
        <f>IF(RES_hh_emih!C17=0,0,RES_hh_emih!C17/RES_summary!C$19)</f>
        <v>2.2445495782373115</v>
      </c>
      <c r="D17" s="69">
        <f>IF(RES_hh_emih!D17=0,0,RES_hh_emih!D17/RES_summary!D$19)</f>
        <v>2.4505692639479317</v>
      </c>
      <c r="E17" s="69">
        <f>IF(RES_hh_emih!E17=0,0,RES_hh_emih!E17/RES_summary!E$19)</f>
        <v>2.5838993718794199</v>
      </c>
      <c r="F17" s="69">
        <f>IF(RES_hh_emih!F17=0,0,RES_hh_emih!F17/RES_summary!F$19)</f>
        <v>2.717700257389474</v>
      </c>
      <c r="G17" s="69">
        <f>IF(RES_hh_emih!G17=0,0,RES_hh_emih!G17/RES_summary!G$19)</f>
        <v>2.8238251962748446</v>
      </c>
      <c r="H17" s="69">
        <f>IF(RES_hh_emih!H17=0,0,RES_hh_emih!H17/RES_summary!H$19)</f>
        <v>3.0245699168440239</v>
      </c>
      <c r="I17" s="69">
        <f>IF(RES_hh_emih!I17=0,0,RES_hh_emih!I17/RES_summary!I$19)</f>
        <v>2.9225971370837249</v>
      </c>
      <c r="J17" s="69">
        <f>IF(RES_hh_emih!J17=0,0,RES_hh_emih!J17/RES_summary!J$19)</f>
        <v>3.0597833789827984</v>
      </c>
      <c r="K17" s="69">
        <f>IF(RES_hh_emih!K17=0,0,RES_hh_emih!K17/RES_summary!K$19)</f>
        <v>3.1286999169223884</v>
      </c>
      <c r="L17" s="69">
        <f>IF(RES_hh_emih!L17=0,0,RES_hh_emih!L17/RES_summary!L$19)</f>
        <v>3.1458227106131007</v>
      </c>
      <c r="M17" s="69">
        <f>IF(RES_hh_emih!M17=0,0,RES_hh_emih!M17/RES_summary!M$19)</f>
        <v>3.0881261443095815</v>
      </c>
      <c r="N17" s="69">
        <f>IF(RES_hh_emih!N17=0,0,RES_hh_emih!N17/RES_summary!N$19)</f>
        <v>3.1275161935425055</v>
      </c>
      <c r="O17" s="69">
        <f>IF(RES_hh_emih!O17=0,0,RES_hh_emih!O17/RES_summary!O$19)</f>
        <v>3.1164869193712845</v>
      </c>
      <c r="P17" s="69">
        <f>IF(RES_hh_emih!P17=0,0,RES_hh_emih!P17/RES_summary!P$19)</f>
        <v>3.1172233908770428</v>
      </c>
      <c r="Q17" s="69">
        <f>IF(RES_hh_emih!Q17=0,0,RES_hh_emih!Q17/RES_summary!Q$19)</f>
        <v>3.0727115005172538</v>
      </c>
      <c r="R17" s="69">
        <f>IF(RES_hh_emih!R17=0,0,RES_hh_emih!R17/RES_summary!R$19)</f>
        <v>3.1143714593441993</v>
      </c>
      <c r="S17" s="69">
        <f>IF(RES_hh_emih!S17=0,0,RES_hh_emih!S17/RES_summary!S$19)</f>
        <v>3.1343887202308975</v>
      </c>
      <c r="T17" s="69">
        <f>IF(RES_hh_emih!T17=0,0,RES_hh_emih!T17/RES_summary!T$19)</f>
        <v>2.9489416402566988</v>
      </c>
      <c r="U17" s="69">
        <f>IF(RES_hh_emih!U17=0,0,RES_hh_emih!U17/RES_summary!U$19)</f>
        <v>2.5519225494842259</v>
      </c>
      <c r="V17" s="69">
        <f>IF(RES_hh_emih!V17=0,0,RES_hh_emih!V17/RES_summary!V$19)</f>
        <v>2.6387573869486527</v>
      </c>
      <c r="W17" s="69">
        <f>IF(RES_hh_emih!W17=0,0,RES_hh_emih!W17/RES_summary!W$19)</f>
        <v>2.7564316898146402</v>
      </c>
      <c r="X17" s="69">
        <f>IF(RES_hh_emih!X17=0,0,RES_hh_emih!X17/RES_summary!X$19)</f>
        <v>2.3617957730633528</v>
      </c>
      <c r="Y17" s="69">
        <f>IF(RES_hh_emih!Y17=0,0,RES_hh_emih!Y17/RES_summary!Y$19)</f>
        <v>1.9427911369691759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5.5593893101696965</v>
      </c>
      <c r="C18" s="72">
        <f>IF(RES_hh_emih!C18=0,0,RES_hh_emih!C18/RES_summary!C$19)</f>
        <v>5.4135495532401823</v>
      </c>
      <c r="D18" s="72">
        <f>IF(RES_hh_emih!D18=0,0,RES_hh_emih!D18/RES_summary!D$19)</f>
        <v>5.8666779995873837</v>
      </c>
      <c r="E18" s="72">
        <f>IF(RES_hh_emih!E18=0,0,RES_hh_emih!E18/RES_summary!E$19)</f>
        <v>5.9663328669591573</v>
      </c>
      <c r="F18" s="72">
        <f>IF(RES_hh_emih!F18=0,0,RES_hh_emih!F18/RES_summary!F$19)</f>
        <v>6.1744905501247054</v>
      </c>
      <c r="G18" s="72">
        <f>IF(RES_hh_emih!G18=0,0,RES_hh_emih!G18/RES_summary!G$19)</f>
        <v>6.2928618718777836</v>
      </c>
      <c r="H18" s="72">
        <f>IF(RES_hh_emih!H18=0,0,RES_hh_emih!H18/RES_summary!H$19)</f>
        <v>6.5652078745028142</v>
      </c>
      <c r="I18" s="72">
        <f>IF(RES_hh_emih!I18=0,0,RES_hh_emih!I18/RES_summary!I$19)</f>
        <v>6.2154264074813277</v>
      </c>
      <c r="J18" s="72">
        <f>IF(RES_hh_emih!J18=0,0,RES_hh_emih!J18/RES_summary!J$19)</f>
        <v>6.5592731999686622</v>
      </c>
      <c r="K18" s="72">
        <f>IF(RES_hh_emih!K18=0,0,RES_hh_emih!K18/RES_summary!K$19)</f>
        <v>6.7772293163184107</v>
      </c>
      <c r="L18" s="72">
        <f>IF(RES_hh_emih!L18=0,0,RES_hh_emih!L18/RES_summary!L$19)</f>
        <v>6.9335400031516805</v>
      </c>
      <c r="M18" s="72">
        <f>IF(RES_hh_emih!M18=0,0,RES_hh_emih!M18/RES_summary!M$19)</f>
        <v>6.8797231494215563</v>
      </c>
      <c r="N18" s="72">
        <f>IF(RES_hh_emih!N18=0,0,RES_hh_emih!N18/RES_summary!N$19)</f>
        <v>7.0374544786379012</v>
      </c>
      <c r="O18" s="72">
        <f>IF(RES_hh_emih!O18=0,0,RES_hh_emih!O18/RES_summary!O$19)</f>
        <v>7.1219171974419551</v>
      </c>
      <c r="P18" s="72">
        <f>IF(RES_hh_emih!P18=0,0,RES_hh_emih!P18/RES_summary!P$19)</f>
        <v>7.2288569919121342</v>
      </c>
      <c r="Q18" s="72">
        <f>IF(RES_hh_emih!Q18=0,0,RES_hh_emih!Q18/RES_summary!Q$19)</f>
        <v>7.1729625724111399</v>
      </c>
      <c r="R18" s="72">
        <f>IF(RES_hh_emih!R18=0,0,RES_hh_emih!R18/RES_summary!R$19)</f>
        <v>7.4336579192222931</v>
      </c>
      <c r="S18" s="72">
        <f>IF(RES_hh_emih!S18=0,0,RES_hh_emih!S18/RES_summary!S$19)</f>
        <v>7.7568801723954142</v>
      </c>
      <c r="T18" s="72">
        <f>IF(RES_hh_emih!T18=0,0,RES_hh_emih!T18/RES_summary!T$19)</f>
        <v>8.0901950746226277</v>
      </c>
      <c r="U18" s="72">
        <f>IF(RES_hh_emih!U18=0,0,RES_hh_emih!U18/RES_summary!U$19)</f>
        <v>6.7967207134767413</v>
      </c>
      <c r="V18" s="72">
        <f>IF(RES_hh_emih!V18=0,0,RES_hh_emih!V18/RES_summary!V$19)</f>
        <v>7.1772743041126033</v>
      </c>
      <c r="W18" s="72">
        <f>IF(RES_hh_emih!W18=0,0,RES_hh_emih!W18/RES_summary!W$19)</f>
        <v>7.4615701561262879</v>
      </c>
      <c r="X18" s="72">
        <f>IF(RES_hh_emih!X18=0,0,RES_hh_emih!X18/RES_summary!X$19)</f>
        <v>6.5681143481696296</v>
      </c>
      <c r="Y18" s="72">
        <f>IF(RES_hh_emih!Y18=0,0,RES_hh_emih!Y18/RES_summary!Y$19)</f>
        <v>5.5003859342953705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3.9783533002409444</v>
      </c>
      <c r="C19" s="72">
        <f>IF(RES_hh_emih!C19=0,0,RES_hh_emih!C19/RES_summary!C$19)</f>
        <v>4.1469755180154007</v>
      </c>
      <c r="D19" s="72">
        <f>IF(RES_hh_emih!D19=0,0,RES_hh_emih!D19/RES_summary!D$19)</f>
        <v>4.1911060421920583</v>
      </c>
      <c r="E19" s="72">
        <f>IF(RES_hh_emih!E19=0,0,RES_hh_emih!E19/RES_summary!E$19)</f>
        <v>4.3852804109280514</v>
      </c>
      <c r="F19" s="72">
        <f>IF(RES_hh_emih!F19=0,0,RES_hh_emih!F19/RES_summary!F$19)</f>
        <v>4.4965474115611377</v>
      </c>
      <c r="G19" s="72">
        <f>IF(RES_hh_emih!G19=0,0,RES_hh_emih!G19/RES_summary!G$19)</f>
        <v>4.5020280089859046</v>
      </c>
      <c r="H19" s="72">
        <f>IF(RES_hh_emih!H19=0,0,RES_hh_emih!H19/RES_summary!H$19)</f>
        <v>4.527946275640768</v>
      </c>
      <c r="I19" s="72">
        <f>IF(RES_hh_emih!I19=0,0,RES_hh_emih!I19/RES_summary!I$19)</f>
        <v>4.68738673894544</v>
      </c>
      <c r="J19" s="72">
        <f>IF(RES_hh_emih!J19=0,0,RES_hh_emih!J19/RES_summary!J$19)</f>
        <v>4.8156753605825084</v>
      </c>
      <c r="K19" s="72">
        <f>IF(RES_hh_emih!K19=0,0,RES_hh_emih!K19/RES_summary!K$19)</f>
        <v>4.9662502811610389</v>
      </c>
      <c r="L19" s="72">
        <f>IF(RES_hh_emih!L19=0,0,RES_hh_emih!L19/RES_summary!L$19)</f>
        <v>5.0356115062361964</v>
      </c>
      <c r="M19" s="72">
        <f>IF(RES_hh_emih!M19=0,0,RES_hh_emih!M19/RES_summary!M$19)</f>
        <v>4.9962326351969386</v>
      </c>
      <c r="N19" s="72">
        <f>IF(RES_hh_emih!N19=0,0,RES_hh_emih!N19/RES_summary!N$19)</f>
        <v>5.207128829711408</v>
      </c>
      <c r="O19" s="72">
        <f>IF(RES_hh_emih!O19=0,0,RES_hh_emih!O19/RES_summary!O$19)</f>
        <v>5.0809350260677721</v>
      </c>
      <c r="P19" s="72">
        <f>IF(RES_hh_emih!P19=0,0,RES_hh_emih!P19/RES_summary!P$19)</f>
        <v>5.032475957419571</v>
      </c>
      <c r="Q19" s="72">
        <f>IF(RES_hh_emih!Q19=0,0,RES_hh_emih!Q19/RES_summary!Q$19)</f>
        <v>4.9177801228842046</v>
      </c>
      <c r="R19" s="72">
        <f>IF(RES_hh_emih!R19=0,0,RES_hh_emih!R19/RES_summary!R$19)</f>
        <v>4.9608352926494348</v>
      </c>
      <c r="S19" s="72">
        <f>IF(RES_hh_emih!S19=0,0,RES_hh_emih!S19/RES_summary!S$19)</f>
        <v>4.960594542045321</v>
      </c>
      <c r="T19" s="72">
        <f>IF(RES_hh_emih!T19=0,0,RES_hh_emih!T19/RES_summary!T$19)</f>
        <v>5.0329846298762755</v>
      </c>
      <c r="U19" s="72">
        <f>IF(RES_hh_emih!U19=0,0,RES_hh_emih!U19/RES_summary!U$19)</f>
        <v>5.2416097241381809</v>
      </c>
      <c r="V19" s="72">
        <f>IF(RES_hh_emih!V19=0,0,RES_hh_emih!V19/RES_summary!V$19)</f>
        <v>5.1979420289173834</v>
      </c>
      <c r="W19" s="72">
        <f>IF(RES_hh_emih!W19=0,0,RES_hh_emih!W19/RES_summary!W$19)</f>
        <v>5.3562785228526382</v>
      </c>
      <c r="X19" s="72">
        <f>IF(RES_hh_emih!X19=0,0,RES_hh_emih!X19/RES_summary!X$19)</f>
        <v>5.1513965623773519</v>
      </c>
      <c r="Y19" s="72">
        <f>IF(RES_hh_emih!Y19=0,0,RES_hh_emih!Y19/RES_summary!Y$19)</f>
        <v>4.1198284761566253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4.665176036151423</v>
      </c>
      <c r="C20" s="72">
        <f>IF(RES_hh_emih!C20=0,0,RES_hh_emih!C20/RES_summary!C$19)</f>
        <v>5.2538664093972054</v>
      </c>
      <c r="D20" s="72">
        <f>IF(RES_hh_emih!D20=0,0,RES_hh_emih!D20/RES_summary!D$19)</f>
        <v>5.6275587705827075</v>
      </c>
      <c r="E20" s="72">
        <f>IF(RES_hh_emih!E20=0,0,RES_hh_emih!E20/RES_summary!E$19)</f>
        <v>6.4447654298254831</v>
      </c>
      <c r="F20" s="72">
        <f>IF(RES_hh_emih!F20=0,0,RES_hh_emih!F20/RES_summary!F$19)</f>
        <v>6.2925537944974739</v>
      </c>
      <c r="G20" s="72">
        <f>IF(RES_hh_emih!G20=0,0,RES_hh_emih!G20/RES_summary!G$19)</f>
        <v>5.8237303050290343</v>
      </c>
      <c r="H20" s="72">
        <f>IF(RES_hh_emih!H20=0,0,RES_hh_emih!H20/RES_summary!H$19)</f>
        <v>6.4060218795974677</v>
      </c>
      <c r="I20" s="72">
        <f>IF(RES_hh_emih!I20=0,0,RES_hh_emih!I20/RES_summary!I$19)</f>
        <v>6.4169231969936904</v>
      </c>
      <c r="J20" s="72">
        <f>IF(RES_hh_emih!J20=0,0,RES_hh_emih!J20/RES_summary!J$19)</f>
        <v>6.2777147051897915</v>
      </c>
      <c r="K20" s="72">
        <f>IF(RES_hh_emih!K20=0,0,RES_hh_emih!K20/RES_summary!K$19)</f>
        <v>6.0770903005549446</v>
      </c>
      <c r="L20" s="72">
        <f>IF(RES_hh_emih!L20=0,0,RES_hh_emih!L20/RES_summary!L$19)</f>
        <v>4.5854061069990992</v>
      </c>
      <c r="M20" s="72">
        <f>IF(RES_hh_emih!M20=0,0,RES_hh_emih!M20/RES_summary!M$19)</f>
        <v>6.6853473709398576</v>
      </c>
      <c r="N20" s="72">
        <f>IF(RES_hh_emih!N20=0,0,RES_hh_emih!N20/RES_summary!N$19)</f>
        <v>6.1399929639143744</v>
      </c>
      <c r="O20" s="72">
        <f>IF(RES_hh_emih!O20=0,0,RES_hh_emih!O20/RES_summary!O$19)</f>
        <v>6.3963947239604746</v>
      </c>
      <c r="P20" s="72">
        <f>IF(RES_hh_emih!P20=0,0,RES_hh_emih!P20/RES_summary!P$19)</f>
        <v>6.3971723501861559</v>
      </c>
      <c r="Q20" s="72">
        <f>IF(RES_hh_emih!Q20=0,0,RES_hh_emih!Q20/RES_summary!Q$19)</f>
        <v>6.8305160261721367</v>
      </c>
      <c r="R20" s="72">
        <f>IF(RES_hh_emih!R20=0,0,RES_hh_emih!R20/RES_summary!R$19)</f>
        <v>6.2722010653789857</v>
      </c>
      <c r="S20" s="72">
        <f>IF(RES_hh_emih!S20=0,0,RES_hh_emih!S20/RES_summary!S$19)</f>
        <v>6.3542490887905121</v>
      </c>
      <c r="T20" s="72">
        <f>IF(RES_hh_emih!T20=0,0,RES_hh_emih!T20/RES_summary!T$19)</f>
        <v>7.0326385064686079</v>
      </c>
      <c r="U20" s="72">
        <f>IF(RES_hh_emih!U20=0,0,RES_hh_emih!U20/RES_summary!U$19)</f>
        <v>5.7742739871295132</v>
      </c>
      <c r="V20" s="72">
        <f>IF(RES_hh_emih!V20=0,0,RES_hh_emih!V20/RES_summary!V$19)</f>
        <v>5.8400194210266729</v>
      </c>
      <c r="W20" s="72">
        <f>IF(RES_hh_emih!W20=0,0,RES_hh_emih!W20/RES_summary!W$19)</f>
        <v>9.8796302429010154</v>
      </c>
      <c r="X20" s="72">
        <f>IF(RES_hh_emih!X20=0,0,RES_hh_emih!X20/RES_summary!X$19)</f>
        <v>5.3911665568679625</v>
      </c>
      <c r="Y20" s="72">
        <f>IF(RES_hh_emih!Y20=0,0,RES_hh_emih!Y20/RES_summary!Y$19)</f>
        <v>5.8627654222160137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3.8796316243026108</v>
      </c>
      <c r="C21" s="72">
        <f>IF(RES_hh_emih!C21=0,0,RES_hh_emih!C21/RES_summary!C$19)</f>
        <v>3.7967860171367938</v>
      </c>
      <c r="D21" s="72">
        <f>IF(RES_hh_emih!D21=0,0,RES_hh_emih!D21/RES_summary!D$19)</f>
        <v>3.7587609422206096</v>
      </c>
      <c r="E21" s="72">
        <f>IF(RES_hh_emih!E21=0,0,RES_hh_emih!E21/RES_summary!E$19)</f>
        <v>4.2933188929835238</v>
      </c>
      <c r="F21" s="72">
        <f>IF(RES_hh_emih!F21=0,0,RES_hh_emih!F21/RES_summary!F$19)</f>
        <v>4.3488357246436582</v>
      </c>
      <c r="G21" s="72">
        <f>IF(RES_hh_emih!G21=0,0,RES_hh_emih!G21/RES_summary!G$19)</f>
        <v>4.3104418265985665</v>
      </c>
      <c r="H21" s="72">
        <f>IF(RES_hh_emih!H21=0,0,RES_hh_emih!H21/RES_summary!H$19)</f>
        <v>4.3308825670797688</v>
      </c>
      <c r="I21" s="72">
        <f>IF(RES_hh_emih!I21=0,0,RES_hh_emih!I21/RES_summary!I$19)</f>
        <v>4.3357005339682342</v>
      </c>
      <c r="J21" s="72">
        <f>IF(RES_hh_emih!J21=0,0,RES_hh_emih!J21/RES_summary!J$19)</f>
        <v>4.3560631869654216</v>
      </c>
      <c r="K21" s="72">
        <f>IF(RES_hh_emih!K21=0,0,RES_hh_emih!K21/RES_summary!K$19)</f>
        <v>4.489780454858634</v>
      </c>
      <c r="L21" s="72">
        <f>IF(RES_hh_emih!L21=0,0,RES_hh_emih!L21/RES_summary!L$19)</f>
        <v>4.4624420544951091</v>
      </c>
      <c r="M21" s="72">
        <f>IF(RES_hh_emih!M21=0,0,RES_hh_emih!M21/RES_summary!M$19)</f>
        <v>4.4733269048395146</v>
      </c>
      <c r="N21" s="72">
        <f>IF(RES_hh_emih!N21=0,0,RES_hh_emih!N21/RES_summary!N$19)</f>
        <v>4.4430421267505906</v>
      </c>
      <c r="O21" s="72">
        <f>IF(RES_hh_emih!O21=0,0,RES_hh_emih!O21/RES_summary!O$19)</f>
        <v>4.5334068856689598</v>
      </c>
      <c r="P21" s="72">
        <f>IF(RES_hh_emih!P21=0,0,RES_hh_emih!P21/RES_summary!P$19)</f>
        <v>4.4602097188915053</v>
      </c>
      <c r="Q21" s="72">
        <f>IF(RES_hh_emih!Q21=0,0,RES_hh_emih!Q21/RES_summary!Q$19)</f>
        <v>4.3956893132961676</v>
      </c>
      <c r="R21" s="72">
        <f>IF(RES_hh_emih!R21=0,0,RES_hh_emih!R21/RES_summary!R$19)</f>
        <v>4.4803036477796212</v>
      </c>
      <c r="S21" s="72">
        <f>IF(RES_hh_emih!S21=0,0,RES_hh_emih!S21/RES_summary!S$19)</f>
        <v>4.5962737700658041</v>
      </c>
      <c r="T21" s="72">
        <f>IF(RES_hh_emih!T21=0,0,RES_hh_emih!T21/RES_summary!T$19)</f>
        <v>4.2752370787175904</v>
      </c>
      <c r="U21" s="72">
        <f>IF(RES_hh_emih!U21=0,0,RES_hh_emih!U21/RES_summary!U$19)</f>
        <v>4.3120838218790345</v>
      </c>
      <c r="V21" s="72">
        <f>IF(RES_hh_emih!V21=0,0,RES_hh_emih!V21/RES_summary!V$19)</f>
        <v>4.2516058298385149</v>
      </c>
      <c r="W21" s="72">
        <f>IF(RES_hh_emih!W21=0,0,RES_hh_emih!W21/RES_summary!W$19)</f>
        <v>4.6929807875162739</v>
      </c>
      <c r="X21" s="72">
        <f>IF(RES_hh_emih!X21=0,0,RES_hh_emih!X21/RES_summary!X$19)</f>
        <v>3.9413953259069099</v>
      </c>
      <c r="Y21" s="72">
        <f>IF(RES_hh_emih!Y21=0,0,RES_hh_emih!Y21/RES_summary!Y$19)</f>
        <v>3.0908390982141731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1.5974438634550767</v>
      </c>
      <c r="C27" s="69">
        <f>IF(RES_hh_emih!C27=0,0,RES_hh_emih!C27/RES_summary!C$19)</f>
        <v>1.5902253022948061</v>
      </c>
      <c r="D27" s="69">
        <f>IF(RES_hh_emih!D27=0,0,RES_hh_emih!D27/RES_summary!D$19)</f>
        <v>1.6757105536668726</v>
      </c>
      <c r="E27" s="69">
        <f>IF(RES_hh_emih!E27=0,0,RES_hh_emih!E27/RES_summary!E$19)</f>
        <v>2.1191261757864557</v>
      </c>
      <c r="F27" s="69">
        <f>IF(RES_hh_emih!F27=0,0,RES_hh_emih!F27/RES_summary!F$19)</f>
        <v>2.0331527668853555</v>
      </c>
      <c r="G27" s="69">
        <f>IF(RES_hh_emih!G27=0,0,RES_hh_emih!G27/RES_summary!G$19)</f>
        <v>1.9625779968625916</v>
      </c>
      <c r="H27" s="69">
        <f>IF(RES_hh_emih!H27=0,0,RES_hh_emih!H27/RES_summary!H$19)</f>
        <v>2.0039398014682388</v>
      </c>
      <c r="I27" s="69">
        <f>IF(RES_hh_emih!I27=0,0,RES_hh_emih!I27/RES_summary!I$19)</f>
        <v>2.0570210529875843</v>
      </c>
      <c r="J27" s="69">
        <f>IF(RES_hh_emih!J27=0,0,RES_hh_emih!J27/RES_summary!J$19)</f>
        <v>2.112284836901634</v>
      </c>
      <c r="K27" s="69">
        <f>IF(RES_hh_emih!K27=0,0,RES_hh_emih!K27/RES_summary!K$19)</f>
        <v>2.1497751377031435</v>
      </c>
      <c r="L27" s="69">
        <f>IF(RES_hh_emih!L27=0,0,RES_hh_emih!L27/RES_summary!L$19)</f>
        <v>2.1389479146111094</v>
      </c>
      <c r="M27" s="69">
        <f>IF(RES_hh_emih!M27=0,0,RES_hh_emih!M27/RES_summary!M$19)</f>
        <v>2.0091650362733509</v>
      </c>
      <c r="N27" s="69">
        <f>IF(RES_hh_emih!N27=0,0,RES_hh_emih!N27/RES_summary!N$19)</f>
        <v>1.9998235610682797</v>
      </c>
      <c r="O27" s="69">
        <f>IF(RES_hh_emih!O27=0,0,RES_hh_emih!O27/RES_summary!O$19)</f>
        <v>1.929682280778493</v>
      </c>
      <c r="P27" s="69">
        <f>IF(RES_hh_emih!P27=0,0,RES_hh_emih!P27/RES_summary!P$19)</f>
        <v>1.9097072155019525</v>
      </c>
      <c r="Q27" s="69">
        <f>IF(RES_hh_emih!Q27=0,0,RES_hh_emih!Q27/RES_summary!Q$19)</f>
        <v>1.9054862561045611</v>
      </c>
      <c r="R27" s="69">
        <f>IF(RES_hh_emih!R27=0,0,RES_hh_emih!R27/RES_summary!R$19)</f>
        <v>1.9512871096529951</v>
      </c>
      <c r="S27" s="69">
        <f>IF(RES_hh_emih!S27=0,0,RES_hh_emih!S27/RES_summary!S$19)</f>
        <v>1.9932905082165528</v>
      </c>
      <c r="T27" s="69">
        <f>IF(RES_hh_emih!T27=0,0,RES_hh_emih!T27/RES_summary!T$19)</f>
        <v>1.9706786505648277</v>
      </c>
      <c r="U27" s="69">
        <f>IF(RES_hh_emih!U27=0,0,RES_hh_emih!U27/RES_summary!U$19)</f>
        <v>2.0418432028425348</v>
      </c>
      <c r="V27" s="69">
        <f>IF(RES_hh_emih!V27=0,0,RES_hh_emih!V27/RES_summary!V$19)</f>
        <v>1.9823413267173084</v>
      </c>
      <c r="W27" s="69">
        <f>IF(RES_hh_emih!W27=0,0,RES_hh_emih!W27/RES_summary!W$19)</f>
        <v>2.0214470594743448</v>
      </c>
      <c r="X27" s="69">
        <f>IF(RES_hh_emih!X27=0,0,RES_hh_emih!X27/RES_summary!X$19)</f>
        <v>1.7681630373654693</v>
      </c>
      <c r="Y27" s="69">
        <f>IF(RES_hh_emih!Y27=0,0,RES_hh_emih!Y27/RES_summary!Y$19)</f>
        <v>1.5594476097084997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2.8535254873573317</v>
      </c>
      <c r="C28" s="72">
        <f>IF(RES_hh_emih!C28=0,0,RES_hh_emih!C28/RES_summary!C$19)</f>
        <v>2.7008960008845468</v>
      </c>
      <c r="D28" s="72">
        <f>IF(RES_hh_emih!D28=0,0,RES_hh_emih!D28/RES_summary!D$19)</f>
        <v>3.2134229790304318</v>
      </c>
      <c r="E28" s="72">
        <f>IF(RES_hh_emih!E28=0,0,RES_hh_emih!E28/RES_summary!E$19)</f>
        <v>4.1336122341658319</v>
      </c>
      <c r="F28" s="72">
        <f>IF(RES_hh_emih!F28=0,0,RES_hh_emih!F28/RES_summary!F$19)</f>
        <v>4.1649631075658862</v>
      </c>
      <c r="G28" s="72">
        <f>IF(RES_hh_emih!G28=0,0,RES_hh_emih!G28/RES_summary!G$19)</f>
        <v>4.1432532809180902</v>
      </c>
      <c r="H28" s="72">
        <f>IF(RES_hh_emih!H28=0,0,RES_hh_emih!H28/RES_summary!H$19)</f>
        <v>4.3547100969662376</v>
      </c>
      <c r="I28" s="72">
        <f>IF(RES_hh_emih!I28=0,0,RES_hh_emih!I28/RES_summary!I$19)</f>
        <v>4.1054737482916908</v>
      </c>
      <c r="J28" s="72">
        <f>IF(RES_hh_emih!J28=0,0,RES_hh_emih!J28/RES_summary!J$19)</f>
        <v>4.3886555258210933</v>
      </c>
      <c r="K28" s="72">
        <f>IF(RES_hh_emih!K28=0,0,RES_hh_emih!K28/RES_summary!K$19)</f>
        <v>4.5058299103009398</v>
      </c>
      <c r="L28" s="72">
        <f>IF(RES_hh_emih!L28=0,0,RES_hh_emih!L28/RES_summary!L$19)</f>
        <v>4.6036303531128056</v>
      </c>
      <c r="M28" s="72">
        <f>IF(RES_hh_emih!M28=0,0,RES_hh_emih!M28/RES_summary!M$19)</f>
        <v>4.3810692197806009</v>
      </c>
      <c r="N28" s="72">
        <f>IF(RES_hh_emih!N28=0,0,RES_hh_emih!N28/RES_summary!N$19)</f>
        <v>4.3876191775910121</v>
      </c>
      <c r="O28" s="72">
        <f>IF(RES_hh_emih!O28=0,0,RES_hh_emih!O28/RES_summary!O$19)</f>
        <v>4.2546604435002919</v>
      </c>
      <c r="P28" s="72">
        <f>IF(RES_hh_emih!P28=0,0,RES_hh_emih!P28/RES_summary!P$19)</f>
        <v>4.2355828334211001</v>
      </c>
      <c r="Q28" s="72">
        <f>IF(RES_hh_emih!Q28=0,0,RES_hh_emih!Q28/RES_summary!Q$19)</f>
        <v>4.1797382114396511</v>
      </c>
      <c r="R28" s="72">
        <f>IF(RES_hh_emih!R28=0,0,RES_hh_emih!R28/RES_summary!R$19)</f>
        <v>4.2581426203509629</v>
      </c>
      <c r="S28" s="72">
        <f>IF(RES_hh_emih!S28=0,0,RES_hh_emih!S28/RES_summary!S$19)</f>
        <v>4.4380282065659662</v>
      </c>
      <c r="T28" s="72">
        <f>IF(RES_hh_emih!T28=0,0,RES_hh_emih!T28/RES_summary!T$19)</f>
        <v>4.4734674797970087</v>
      </c>
      <c r="U28" s="72">
        <f>IF(RES_hh_emih!U28=0,0,RES_hh_emih!U28/RES_summary!U$19)</f>
        <v>4.0764224471774435</v>
      </c>
      <c r="V28" s="72">
        <f>IF(RES_hh_emih!V28=0,0,RES_hh_emih!V28/RES_summary!V$19)</f>
        <v>4.5346484896247716</v>
      </c>
      <c r="W28" s="72">
        <f>IF(RES_hh_emih!W28=0,0,RES_hh_emih!W28/RES_summary!W$19)</f>
        <v>4.433387729792428</v>
      </c>
      <c r="X28" s="72">
        <f>IF(RES_hh_emih!X28=0,0,RES_hh_emih!X28/RES_summary!X$19)</f>
        <v>3.182650017055229</v>
      </c>
      <c r="Y28" s="72">
        <f>IF(RES_hh_emih!Y28=0,0,RES_hh_emih!Y28/RES_summary!Y$19)</f>
        <v>3.0267480637820414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1.8910796626625404</v>
      </c>
      <c r="C29" s="72">
        <f>IF(RES_hh_emih!C29=0,0,RES_hh_emih!C29/RES_summary!C$19)</f>
        <v>1.9328593775601561</v>
      </c>
      <c r="D29" s="72">
        <f>IF(RES_hh_emih!D29=0,0,RES_hh_emih!D29/RES_summary!D$19)</f>
        <v>2.0929030183439781</v>
      </c>
      <c r="E29" s="72">
        <f>IF(RES_hh_emih!E29=0,0,RES_hh_emih!E29/RES_summary!E$19)</f>
        <v>2.7766940132566846</v>
      </c>
      <c r="F29" s="72">
        <f>IF(RES_hh_emih!F29=0,0,RES_hh_emih!F29/RES_summary!F$19)</f>
        <v>2.7788753665721204</v>
      </c>
      <c r="G29" s="72">
        <f>IF(RES_hh_emih!G29=0,0,RES_hh_emih!G29/RES_summary!G$19)</f>
        <v>2.7057866804190391</v>
      </c>
      <c r="H29" s="72">
        <f>IF(RES_hh_emih!H29=0,0,RES_hh_emih!H29/RES_summary!H$19)</f>
        <v>2.7386822648685234</v>
      </c>
      <c r="I29" s="72">
        <f>IF(RES_hh_emih!I29=0,0,RES_hh_emih!I29/RES_summary!I$19)</f>
        <v>2.8487677527817805</v>
      </c>
      <c r="J29" s="72">
        <f>IF(RES_hh_emih!J29=0,0,RES_hh_emih!J29/RES_summary!J$19)</f>
        <v>2.933124230234982</v>
      </c>
      <c r="K29" s="72">
        <f>IF(RES_hh_emih!K29=0,0,RES_hh_emih!K29/RES_summary!K$19)</f>
        <v>3.0215674958946064</v>
      </c>
      <c r="L29" s="72">
        <f>IF(RES_hh_emih!L29=0,0,RES_hh_emih!L29/RES_summary!L$19)</f>
        <v>3.0567572962976457</v>
      </c>
      <c r="M29" s="72">
        <f>IF(RES_hh_emih!M29=0,0,RES_hh_emih!M29/RES_summary!M$19)</f>
        <v>2.9215489183887766</v>
      </c>
      <c r="N29" s="72">
        <f>IF(RES_hh_emih!N29=0,0,RES_hh_emih!N29/RES_summary!N$19)</f>
        <v>2.9242953577492248</v>
      </c>
      <c r="O29" s="72">
        <f>IF(RES_hh_emih!O29=0,0,RES_hh_emih!O29/RES_summary!O$19)</f>
        <v>2.802407577647398</v>
      </c>
      <c r="P29" s="72">
        <f>IF(RES_hh_emih!P29=0,0,RES_hh_emih!P29/RES_summary!P$19)</f>
        <v>2.7722189953744678</v>
      </c>
      <c r="Q29" s="72">
        <f>IF(RES_hh_emih!Q29=0,0,RES_hh_emih!Q29/RES_summary!Q$19)</f>
        <v>2.7547752733891504</v>
      </c>
      <c r="R29" s="72">
        <f>IF(RES_hh_emih!R29=0,0,RES_hh_emih!R29/RES_summary!R$19)</f>
        <v>2.7914923181373172</v>
      </c>
      <c r="S29" s="72">
        <f>IF(RES_hh_emih!S29=0,0,RES_hh_emih!S29/RES_summary!S$19)</f>
        <v>2.8174851024946945</v>
      </c>
      <c r="T29" s="72">
        <f>IF(RES_hh_emih!T29=0,0,RES_hh_emih!T29/RES_summary!T$19)</f>
        <v>2.9017921233901629</v>
      </c>
      <c r="U29" s="72">
        <f>IF(RES_hh_emih!U29=0,0,RES_hh_emih!U29/RES_summary!U$19)</f>
        <v>3.0278762770835979</v>
      </c>
      <c r="V29" s="72">
        <f>IF(RES_hh_emih!V29=0,0,RES_hh_emih!V29/RES_summary!V$19)</f>
        <v>2.813657829672692</v>
      </c>
      <c r="W29" s="72">
        <f>IF(RES_hh_emih!W29=0,0,RES_hh_emih!W29/RES_summary!W$19)</f>
        <v>2.6557914887631249</v>
      </c>
      <c r="X29" s="72">
        <f>IF(RES_hh_emih!X29=0,0,RES_hh_emih!X29/RES_summary!X$19)</f>
        <v>2.2825679097340426</v>
      </c>
      <c r="Y29" s="72">
        <f>IF(RES_hh_emih!Y29=0,0,RES_hh_emih!Y29/RES_summary!Y$19)</f>
        <v>1.8510402537875743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1.7194791971903429</v>
      </c>
      <c r="C30" s="72">
        <f>IF(RES_hh_emih!C30=0,0,RES_hh_emih!C30/RES_summary!C$19)</f>
        <v>1.6605850417939854</v>
      </c>
      <c r="D30" s="72">
        <f>IF(RES_hh_emih!D30=0,0,RES_hh_emih!D30/RES_summary!D$19)</f>
        <v>1.7078807404315675</v>
      </c>
      <c r="E30" s="72">
        <f>IF(RES_hh_emih!E30=0,0,RES_hh_emih!E30/RES_summary!E$19)</f>
        <v>2.6403550275715308</v>
      </c>
      <c r="F30" s="72">
        <f>IF(RES_hh_emih!F30=0,0,RES_hh_emih!F30/RES_summary!F$19)</f>
        <v>2.5609844349075703</v>
      </c>
      <c r="G30" s="72">
        <f>IF(RES_hh_emih!G30=0,0,RES_hh_emih!G30/RES_summary!G$19)</f>
        <v>2.4041545626977752</v>
      </c>
      <c r="H30" s="72">
        <f>IF(RES_hh_emih!H30=0,0,RES_hh_emih!H30/RES_summary!H$19)</f>
        <v>2.4943280082489827</v>
      </c>
      <c r="I30" s="72">
        <f>IF(RES_hh_emih!I30=0,0,RES_hh_emih!I30/RES_summary!I$19)</f>
        <v>2.5107022223166995</v>
      </c>
      <c r="J30" s="72">
        <f>IF(RES_hh_emih!J30=0,0,RES_hh_emih!J30/RES_summary!J$19)</f>
        <v>2.5668447421031715</v>
      </c>
      <c r="K30" s="72">
        <f>IF(RES_hh_emih!K30=0,0,RES_hh_emih!K30/RES_summary!K$19)</f>
        <v>2.6448356482014352</v>
      </c>
      <c r="L30" s="72">
        <f>IF(RES_hh_emih!L30=0,0,RES_hh_emih!L30/RES_summary!L$19)</f>
        <v>2.7321969855206025</v>
      </c>
      <c r="M30" s="72">
        <f>IF(RES_hh_emih!M30=0,0,RES_hh_emih!M30/RES_summary!M$19)</f>
        <v>2.5867097462993835</v>
      </c>
      <c r="N30" s="72">
        <f>IF(RES_hh_emih!N30=0,0,RES_hh_emih!N30/RES_summary!N$19)</f>
        <v>2.5680143637733961</v>
      </c>
      <c r="O30" s="72">
        <f>IF(RES_hh_emih!O30=0,0,RES_hh_emih!O30/RES_summary!O$19)</f>
        <v>2.5733873917906416</v>
      </c>
      <c r="P30" s="72">
        <f>IF(RES_hh_emih!P30=0,0,RES_hh_emih!P30/RES_summary!P$19)</f>
        <v>2.440739875057075</v>
      </c>
      <c r="Q30" s="72">
        <f>IF(RES_hh_emih!Q30=0,0,RES_hh_emih!Q30/RES_summary!Q$19)</f>
        <v>2.3979015875366758</v>
      </c>
      <c r="R30" s="72">
        <f>IF(RES_hh_emih!R30=0,0,RES_hh_emih!R30/RES_summary!R$19)</f>
        <v>2.5153536735864082</v>
      </c>
      <c r="S30" s="72">
        <f>IF(RES_hh_emih!S30=0,0,RES_hh_emih!S30/RES_summary!S$19)</f>
        <v>2.6194882146267173</v>
      </c>
      <c r="T30" s="72">
        <f>IF(RES_hh_emih!T30=0,0,RES_hh_emih!T30/RES_summary!T$19)</f>
        <v>2.3264478243028122</v>
      </c>
      <c r="U30" s="72">
        <f>IF(RES_hh_emih!U30=0,0,RES_hh_emih!U30/RES_summary!U$19)</f>
        <v>2.5787616001750435</v>
      </c>
      <c r="V30" s="72">
        <f>IF(RES_hh_emih!V30=0,0,RES_hh_emih!V30/RES_summary!V$19)</f>
        <v>2.5036857806084098</v>
      </c>
      <c r="W30" s="72">
        <f>IF(RES_hh_emih!W30=0,0,RES_hh_emih!W30/RES_summary!W$19)</f>
        <v>2.6764380952514601</v>
      </c>
      <c r="X30" s="72">
        <f>IF(RES_hh_emih!X30=0,0,RES_hh_emih!X30/RES_summary!X$19)</f>
        <v>2.0433847094620003</v>
      </c>
      <c r="Y30" s="72">
        <f>IF(RES_hh_emih!Y30=0,0,RES_hh_emih!Y30/RES_summary!Y$19)</f>
        <v>1.7080473790492998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403904</v>
      </c>
      <c r="D3" s="67">
        <f t="shared" si="0"/>
        <v>406029</v>
      </c>
      <c r="E3" s="67">
        <f t="shared" si="0"/>
        <v>404804</v>
      </c>
      <c r="F3" s="67">
        <f t="shared" si="0"/>
        <v>406162</v>
      </c>
      <c r="G3" s="67">
        <f t="shared" si="0"/>
        <v>413014</v>
      </c>
      <c r="H3" s="67">
        <f t="shared" si="0"/>
        <v>333358</v>
      </c>
      <c r="I3" s="67">
        <f t="shared" si="0"/>
        <v>333092</v>
      </c>
      <c r="J3" s="67">
        <f t="shared" si="0"/>
        <v>338319</v>
      </c>
      <c r="K3" s="67">
        <f t="shared" si="0"/>
        <v>332255</v>
      </c>
      <c r="L3" s="67">
        <f t="shared" si="0"/>
        <v>331248</v>
      </c>
      <c r="M3" s="67">
        <f t="shared" si="0"/>
        <v>335739</v>
      </c>
      <c r="N3" s="67">
        <f t="shared" si="0"/>
        <v>434283</v>
      </c>
      <c r="O3" s="67">
        <f t="shared" si="0"/>
        <v>333831</v>
      </c>
      <c r="P3" s="67">
        <f t="shared" si="0"/>
        <v>361847</v>
      </c>
      <c r="Q3" s="67">
        <f t="shared" si="0"/>
        <v>359555</v>
      </c>
      <c r="R3" s="67">
        <f t="shared" si="0"/>
        <v>334887</v>
      </c>
      <c r="S3" s="67">
        <f t="shared" si="0"/>
        <v>354857</v>
      </c>
      <c r="T3" s="67">
        <f t="shared" si="0"/>
        <v>374514</v>
      </c>
      <c r="U3" s="67">
        <f t="shared" si="0"/>
        <v>392965</v>
      </c>
      <c r="V3" s="67">
        <f t="shared" si="0"/>
        <v>396004</v>
      </c>
      <c r="W3" s="67">
        <f t="shared" si="0"/>
        <v>337517</v>
      </c>
      <c r="X3" s="67">
        <f t="shared" si="0"/>
        <v>539258</v>
      </c>
      <c r="Y3" s="67">
        <f t="shared" si="0"/>
        <v>888442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403904</v>
      </c>
      <c r="D4" s="71">
        <f t="shared" si="1"/>
        <v>406029</v>
      </c>
      <c r="E4" s="71">
        <f t="shared" si="1"/>
        <v>404804</v>
      </c>
      <c r="F4" s="71">
        <f t="shared" si="1"/>
        <v>406162</v>
      </c>
      <c r="G4" s="71">
        <f t="shared" si="1"/>
        <v>413014</v>
      </c>
      <c r="H4" s="71">
        <f t="shared" si="1"/>
        <v>333358</v>
      </c>
      <c r="I4" s="71">
        <f t="shared" si="1"/>
        <v>333092</v>
      </c>
      <c r="J4" s="71">
        <f t="shared" si="1"/>
        <v>338319</v>
      </c>
      <c r="K4" s="71">
        <f t="shared" si="1"/>
        <v>332255</v>
      </c>
      <c r="L4" s="71">
        <f t="shared" si="1"/>
        <v>331248</v>
      </c>
      <c r="M4" s="71">
        <f t="shared" si="1"/>
        <v>335739</v>
      </c>
      <c r="N4" s="71">
        <f t="shared" si="1"/>
        <v>434283</v>
      </c>
      <c r="O4" s="71">
        <f t="shared" si="1"/>
        <v>333831</v>
      </c>
      <c r="P4" s="71">
        <f t="shared" si="1"/>
        <v>361847</v>
      </c>
      <c r="Q4" s="71">
        <f t="shared" si="1"/>
        <v>359555</v>
      </c>
      <c r="R4" s="71">
        <f t="shared" ref="R4:V4" si="2">SUM(R5:R13)</f>
        <v>334887</v>
      </c>
      <c r="S4" s="71">
        <f t="shared" si="2"/>
        <v>354857</v>
      </c>
      <c r="T4" s="71">
        <f t="shared" si="2"/>
        <v>374514</v>
      </c>
      <c r="U4" s="71">
        <f t="shared" si="2"/>
        <v>392965</v>
      </c>
      <c r="V4" s="71">
        <f t="shared" si="2"/>
        <v>396004</v>
      </c>
      <c r="W4" s="71">
        <f t="shared" ref="W4:Y4" si="3">SUM(W5:W13)</f>
        <v>337517</v>
      </c>
      <c r="X4" s="71">
        <f t="shared" si="3"/>
        <v>539258</v>
      </c>
      <c r="Y4" s="71">
        <f t="shared" si="3"/>
        <v>888442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164068</v>
      </c>
      <c r="D5" s="82">
        <v>216794</v>
      </c>
      <c r="E5" s="82">
        <v>190942</v>
      </c>
      <c r="F5" s="82">
        <v>207894</v>
      </c>
      <c r="G5" s="82">
        <v>217388</v>
      </c>
      <c r="H5" s="82">
        <v>163794</v>
      </c>
      <c r="I5" s="82">
        <v>114593</v>
      </c>
      <c r="J5" s="82">
        <v>140805</v>
      </c>
      <c r="K5" s="82">
        <v>109454</v>
      </c>
      <c r="L5" s="82">
        <v>113723</v>
      </c>
      <c r="M5" s="82">
        <v>86109</v>
      </c>
      <c r="N5" s="82">
        <v>143114</v>
      </c>
      <c r="O5" s="82">
        <v>88421</v>
      </c>
      <c r="P5" s="82">
        <v>141685</v>
      </c>
      <c r="Q5" s="82">
        <v>143376</v>
      </c>
      <c r="R5" s="82">
        <v>94522</v>
      </c>
      <c r="S5" s="82">
        <v>75783</v>
      </c>
      <c r="T5" s="82">
        <v>392</v>
      </c>
      <c r="U5" s="82">
        <v>91954</v>
      </c>
      <c r="V5" s="82">
        <v>95534</v>
      </c>
      <c r="W5" s="82">
        <v>0</v>
      </c>
      <c r="X5" s="82">
        <v>0</v>
      </c>
      <c r="Y5" s="82">
        <v>271206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637</v>
      </c>
      <c r="D6" s="82">
        <v>333</v>
      </c>
      <c r="E6" s="82">
        <v>326</v>
      </c>
      <c r="F6" s="82">
        <v>288</v>
      </c>
      <c r="G6" s="82">
        <v>451</v>
      </c>
      <c r="H6" s="82">
        <v>524</v>
      </c>
      <c r="I6" s="82">
        <v>676</v>
      </c>
      <c r="J6" s="82">
        <v>614</v>
      </c>
      <c r="K6" s="82">
        <v>549</v>
      </c>
      <c r="L6" s="82">
        <v>469</v>
      </c>
      <c r="M6" s="82">
        <v>406</v>
      </c>
      <c r="N6" s="82">
        <v>552</v>
      </c>
      <c r="O6" s="82">
        <v>393</v>
      </c>
      <c r="P6" s="82">
        <v>206</v>
      </c>
      <c r="Q6" s="82">
        <v>322</v>
      </c>
      <c r="R6" s="82">
        <v>332</v>
      </c>
      <c r="S6" s="82">
        <v>362</v>
      </c>
      <c r="T6" s="82">
        <v>307</v>
      </c>
      <c r="U6" s="82">
        <v>492</v>
      </c>
      <c r="V6" s="82">
        <v>506</v>
      </c>
      <c r="W6" s="82">
        <v>1207</v>
      </c>
      <c r="X6" s="82">
        <v>2340</v>
      </c>
      <c r="Y6" s="82">
        <v>2077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10070</v>
      </c>
      <c r="D7" s="82">
        <v>12732</v>
      </c>
      <c r="E7" s="82">
        <v>10743</v>
      </c>
      <c r="F7" s="82">
        <v>7415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1687</v>
      </c>
      <c r="O7" s="82">
        <v>4531</v>
      </c>
      <c r="P7" s="82">
        <v>0</v>
      </c>
      <c r="Q7" s="82">
        <v>0</v>
      </c>
      <c r="R7" s="82">
        <v>169</v>
      </c>
      <c r="S7" s="82">
        <v>2215</v>
      </c>
      <c r="T7" s="82">
        <v>2674</v>
      </c>
      <c r="U7" s="82">
        <v>2576</v>
      </c>
      <c r="V7" s="82">
        <v>2528</v>
      </c>
      <c r="W7" s="82">
        <v>0</v>
      </c>
      <c r="X7" s="82">
        <v>6156</v>
      </c>
      <c r="Y7" s="82">
        <v>651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39571</v>
      </c>
      <c r="D8" s="82">
        <v>47682</v>
      </c>
      <c r="E8" s="82">
        <v>58966</v>
      </c>
      <c r="F8" s="82">
        <v>64798</v>
      </c>
      <c r="G8" s="82">
        <v>72578</v>
      </c>
      <c r="H8" s="82">
        <v>53707</v>
      </c>
      <c r="I8" s="82">
        <v>56111</v>
      </c>
      <c r="J8" s="82">
        <v>48053</v>
      </c>
      <c r="K8" s="82">
        <v>53784</v>
      </c>
      <c r="L8" s="82">
        <v>52712</v>
      </c>
      <c r="M8" s="82">
        <v>60550</v>
      </c>
      <c r="N8" s="82">
        <v>75954</v>
      </c>
      <c r="O8" s="82">
        <v>65940</v>
      </c>
      <c r="P8" s="82">
        <v>75819</v>
      </c>
      <c r="Q8" s="82">
        <v>79256</v>
      </c>
      <c r="R8" s="82">
        <v>73347</v>
      </c>
      <c r="S8" s="82">
        <v>64216</v>
      </c>
      <c r="T8" s="82">
        <v>68442</v>
      </c>
      <c r="U8" s="82">
        <v>87123</v>
      </c>
      <c r="V8" s="82">
        <v>122029</v>
      </c>
      <c r="W8" s="82">
        <v>139754</v>
      </c>
      <c r="X8" s="82">
        <v>205502</v>
      </c>
      <c r="Y8" s="82">
        <v>164379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50184</v>
      </c>
      <c r="D9" s="82">
        <v>60079</v>
      </c>
      <c r="E9" s="82">
        <v>54597</v>
      </c>
      <c r="F9" s="82">
        <v>48164</v>
      </c>
      <c r="G9" s="82">
        <v>39297</v>
      </c>
      <c r="H9" s="82">
        <v>40499</v>
      </c>
      <c r="I9" s="82">
        <v>48611</v>
      </c>
      <c r="J9" s="82">
        <v>45394</v>
      </c>
      <c r="K9" s="82">
        <v>51297</v>
      </c>
      <c r="L9" s="82">
        <v>54938</v>
      </c>
      <c r="M9" s="82">
        <v>70428</v>
      </c>
      <c r="N9" s="82">
        <v>68284</v>
      </c>
      <c r="O9" s="82">
        <v>54888</v>
      </c>
      <c r="P9" s="82">
        <v>52163</v>
      </c>
      <c r="Q9" s="82">
        <v>54717</v>
      </c>
      <c r="R9" s="82">
        <v>120424</v>
      </c>
      <c r="S9" s="82">
        <v>162263</v>
      </c>
      <c r="T9" s="82">
        <v>280702</v>
      </c>
      <c r="U9" s="82">
        <v>116665</v>
      </c>
      <c r="V9" s="82">
        <v>60908</v>
      </c>
      <c r="W9" s="82">
        <v>28274</v>
      </c>
      <c r="X9" s="82">
        <v>100181</v>
      </c>
      <c r="Y9" s="82">
        <v>178134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293</v>
      </c>
      <c r="D10" s="82">
        <v>627</v>
      </c>
      <c r="E10" s="82">
        <v>530</v>
      </c>
      <c r="F10" s="82">
        <v>524</v>
      </c>
      <c r="G10" s="82">
        <v>580</v>
      </c>
      <c r="H10" s="82">
        <v>300</v>
      </c>
      <c r="I10" s="82">
        <v>142</v>
      </c>
      <c r="J10" s="82">
        <v>150</v>
      </c>
      <c r="K10" s="82">
        <v>169</v>
      </c>
      <c r="L10" s="82">
        <v>96</v>
      </c>
      <c r="M10" s="82">
        <v>250</v>
      </c>
      <c r="N10" s="82">
        <v>470</v>
      </c>
      <c r="O10" s="82">
        <v>561</v>
      </c>
      <c r="P10" s="82">
        <v>1321</v>
      </c>
      <c r="Q10" s="82">
        <v>940</v>
      </c>
      <c r="R10" s="82">
        <v>516</v>
      </c>
      <c r="S10" s="82">
        <v>386</v>
      </c>
      <c r="T10" s="82">
        <v>462</v>
      </c>
      <c r="U10" s="82">
        <v>508</v>
      </c>
      <c r="V10" s="82">
        <v>623</v>
      </c>
      <c r="W10" s="82">
        <v>824</v>
      </c>
      <c r="X10" s="82">
        <v>1280</v>
      </c>
      <c r="Y10" s="82">
        <v>1405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138873</v>
      </c>
      <c r="D11" s="82">
        <v>67037</v>
      </c>
      <c r="E11" s="82">
        <v>87464</v>
      </c>
      <c r="F11" s="82">
        <v>75015</v>
      </c>
      <c r="G11" s="82">
        <v>79643</v>
      </c>
      <c r="H11" s="82">
        <v>70529</v>
      </c>
      <c r="I11" s="82">
        <v>108101</v>
      </c>
      <c r="J11" s="82">
        <v>97672</v>
      </c>
      <c r="K11" s="82">
        <v>111158</v>
      </c>
      <c r="L11" s="82">
        <v>103857</v>
      </c>
      <c r="M11" s="82">
        <v>111361</v>
      </c>
      <c r="N11" s="82">
        <v>135766</v>
      </c>
      <c r="O11" s="82">
        <v>108979</v>
      </c>
      <c r="P11" s="82">
        <v>64166</v>
      </c>
      <c r="Q11" s="82">
        <v>59378</v>
      </c>
      <c r="R11" s="82">
        <v>30093</v>
      </c>
      <c r="S11" s="82">
        <v>35952</v>
      </c>
      <c r="T11" s="82">
        <v>6520</v>
      </c>
      <c r="U11" s="82">
        <v>69373</v>
      </c>
      <c r="V11" s="82">
        <v>81142</v>
      </c>
      <c r="W11" s="82">
        <v>116932</v>
      </c>
      <c r="X11" s="82">
        <v>134291</v>
      </c>
      <c r="Y11" s="82">
        <v>178143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77</v>
      </c>
      <c r="D12" s="82">
        <v>494</v>
      </c>
      <c r="E12" s="82">
        <v>943</v>
      </c>
      <c r="F12" s="82">
        <v>1757</v>
      </c>
      <c r="G12" s="82">
        <v>2730</v>
      </c>
      <c r="H12" s="82">
        <v>3624</v>
      </c>
      <c r="I12" s="82">
        <v>4366</v>
      </c>
      <c r="J12" s="82">
        <v>5186</v>
      </c>
      <c r="K12" s="82">
        <v>5460</v>
      </c>
      <c r="L12" s="82">
        <v>5216</v>
      </c>
      <c r="M12" s="82">
        <v>6471</v>
      </c>
      <c r="N12" s="82">
        <v>8308</v>
      </c>
      <c r="O12" s="82">
        <v>9972</v>
      </c>
      <c r="P12" s="82">
        <v>26272</v>
      </c>
      <c r="Q12" s="82">
        <v>21353</v>
      </c>
      <c r="R12" s="82">
        <v>15388</v>
      </c>
      <c r="S12" s="82">
        <v>13530</v>
      </c>
      <c r="T12" s="82">
        <v>14899</v>
      </c>
      <c r="U12" s="82">
        <v>23953</v>
      </c>
      <c r="V12" s="82">
        <v>32505</v>
      </c>
      <c r="W12" s="82">
        <v>50401</v>
      </c>
      <c r="X12" s="82">
        <v>89508</v>
      </c>
      <c r="Y12" s="82">
        <v>92447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131</v>
      </c>
      <c r="D13" s="83">
        <v>251</v>
      </c>
      <c r="E13" s="83">
        <v>293</v>
      </c>
      <c r="F13" s="83">
        <v>307</v>
      </c>
      <c r="G13" s="83">
        <v>347</v>
      </c>
      <c r="H13" s="83">
        <v>381</v>
      </c>
      <c r="I13" s="83">
        <v>492</v>
      </c>
      <c r="J13" s="83">
        <v>445</v>
      </c>
      <c r="K13" s="83">
        <v>384</v>
      </c>
      <c r="L13" s="83">
        <v>237</v>
      </c>
      <c r="M13" s="83">
        <v>164</v>
      </c>
      <c r="N13" s="83">
        <v>148</v>
      </c>
      <c r="O13" s="83">
        <v>146</v>
      </c>
      <c r="P13" s="83">
        <v>215</v>
      </c>
      <c r="Q13" s="83">
        <v>213</v>
      </c>
      <c r="R13" s="83">
        <v>96</v>
      </c>
      <c r="S13" s="83">
        <v>150</v>
      </c>
      <c r="T13" s="83">
        <v>116</v>
      </c>
      <c r="U13" s="83">
        <v>321</v>
      </c>
      <c r="V13" s="83">
        <v>229</v>
      </c>
      <c r="W13" s="83">
        <v>125</v>
      </c>
      <c r="X13" s="83">
        <v>0</v>
      </c>
      <c r="Y13" s="83">
        <v>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403696</v>
      </c>
      <c r="D14" s="85">
        <f t="shared" si="4"/>
        <v>405284</v>
      </c>
      <c r="E14" s="85">
        <f t="shared" si="4"/>
        <v>403568</v>
      </c>
      <c r="F14" s="85">
        <f t="shared" si="4"/>
        <v>404098</v>
      </c>
      <c r="G14" s="85">
        <f t="shared" si="4"/>
        <v>409937</v>
      </c>
      <c r="H14" s="85">
        <f t="shared" si="4"/>
        <v>329353</v>
      </c>
      <c r="I14" s="85">
        <f t="shared" si="4"/>
        <v>328234</v>
      </c>
      <c r="J14" s="85">
        <f t="shared" si="4"/>
        <v>332688</v>
      </c>
      <c r="K14" s="85">
        <f t="shared" si="4"/>
        <v>326411</v>
      </c>
      <c r="L14" s="85">
        <f t="shared" si="4"/>
        <v>325795</v>
      </c>
      <c r="M14" s="85">
        <f t="shared" si="4"/>
        <v>329104</v>
      </c>
      <c r="N14" s="85">
        <f t="shared" si="4"/>
        <v>425827</v>
      </c>
      <c r="O14" s="85">
        <f t="shared" si="4"/>
        <v>323713</v>
      </c>
      <c r="P14" s="85">
        <f t="shared" si="4"/>
        <v>335360</v>
      </c>
      <c r="Q14" s="85">
        <f t="shared" si="4"/>
        <v>337989</v>
      </c>
      <c r="R14" s="85">
        <f t="shared" ref="R14:V14" si="5">SUM(R5:R11)</f>
        <v>319403</v>
      </c>
      <c r="S14" s="85">
        <f t="shared" si="5"/>
        <v>341177</v>
      </c>
      <c r="T14" s="85">
        <f t="shared" si="5"/>
        <v>359499</v>
      </c>
      <c r="U14" s="85">
        <f t="shared" si="5"/>
        <v>368691</v>
      </c>
      <c r="V14" s="85">
        <f t="shared" si="5"/>
        <v>363270</v>
      </c>
      <c r="W14" s="85">
        <f t="shared" ref="W14:Y14" si="6">SUM(W5:W11)</f>
        <v>286991</v>
      </c>
      <c r="X14" s="85">
        <f t="shared" si="6"/>
        <v>449750</v>
      </c>
      <c r="Y14" s="85">
        <f t="shared" si="6"/>
        <v>795995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125</v>
      </c>
      <c r="D15" s="71">
        <f t="shared" si="7"/>
        <v>213</v>
      </c>
      <c r="E15" s="71">
        <f t="shared" si="7"/>
        <v>703</v>
      </c>
      <c r="F15" s="71">
        <f t="shared" si="7"/>
        <v>1498</v>
      </c>
      <c r="G15" s="71">
        <f t="shared" si="7"/>
        <v>714</v>
      </c>
      <c r="H15" s="71">
        <f t="shared" si="7"/>
        <v>1027</v>
      </c>
      <c r="I15" s="71">
        <f t="shared" si="7"/>
        <v>2974</v>
      </c>
      <c r="J15" s="71">
        <f t="shared" si="7"/>
        <v>4320</v>
      </c>
      <c r="K15" s="71">
        <f t="shared" si="7"/>
        <v>5492</v>
      </c>
      <c r="L15" s="71">
        <f t="shared" si="7"/>
        <v>3209</v>
      </c>
      <c r="M15" s="71">
        <f t="shared" si="7"/>
        <v>7572</v>
      </c>
      <c r="N15" s="71">
        <f t="shared" si="7"/>
        <v>7902</v>
      </c>
      <c r="O15" s="71">
        <f t="shared" si="7"/>
        <v>11072</v>
      </c>
      <c r="P15" s="71">
        <f t="shared" si="7"/>
        <v>18157</v>
      </c>
      <c r="Q15" s="71">
        <f t="shared" si="7"/>
        <v>25628</v>
      </c>
      <c r="R15" s="71">
        <f t="shared" si="7"/>
        <v>33044</v>
      </c>
      <c r="S15" s="71">
        <f t="shared" si="7"/>
        <v>29716</v>
      </c>
      <c r="T15" s="71">
        <f t="shared" si="7"/>
        <v>32139</v>
      </c>
      <c r="U15" s="71">
        <f t="shared" si="7"/>
        <v>27781</v>
      </c>
      <c r="V15" s="71">
        <f t="shared" si="7"/>
        <v>30933</v>
      </c>
      <c r="W15" s="71">
        <f t="shared" si="7"/>
        <v>17455</v>
      </c>
      <c r="X15" s="71">
        <f t="shared" si="7"/>
        <v>25392</v>
      </c>
      <c r="Y15" s="71">
        <f t="shared" si="7"/>
        <v>16015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125</v>
      </c>
      <c r="D16" s="82">
        <v>213</v>
      </c>
      <c r="E16" s="82">
        <v>703</v>
      </c>
      <c r="F16" s="82">
        <v>1498</v>
      </c>
      <c r="G16" s="82">
        <v>714</v>
      </c>
      <c r="H16" s="82">
        <v>1027</v>
      </c>
      <c r="I16" s="82">
        <v>2974</v>
      </c>
      <c r="J16" s="82">
        <v>4320</v>
      </c>
      <c r="K16" s="82">
        <v>5492</v>
      </c>
      <c r="L16" s="82">
        <v>3209</v>
      </c>
      <c r="M16" s="82">
        <v>7572</v>
      </c>
      <c r="N16" s="82">
        <v>7902</v>
      </c>
      <c r="O16" s="82">
        <v>11072</v>
      </c>
      <c r="P16" s="82">
        <v>18157</v>
      </c>
      <c r="Q16" s="82">
        <v>25628</v>
      </c>
      <c r="R16" s="82">
        <v>33044</v>
      </c>
      <c r="S16" s="82">
        <v>29716</v>
      </c>
      <c r="T16" s="82">
        <v>32139</v>
      </c>
      <c r="U16" s="82">
        <v>27781</v>
      </c>
      <c r="V16" s="82">
        <v>30933</v>
      </c>
      <c r="W16" s="82">
        <v>17455</v>
      </c>
      <c r="X16" s="82">
        <v>25392</v>
      </c>
      <c r="Y16" s="82">
        <v>16015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403904</v>
      </c>
      <c r="D17" s="71">
        <f t="shared" si="8"/>
        <v>406029</v>
      </c>
      <c r="E17" s="71">
        <f t="shared" si="8"/>
        <v>404804</v>
      </c>
      <c r="F17" s="71">
        <f t="shared" si="8"/>
        <v>406162</v>
      </c>
      <c r="G17" s="71">
        <f t="shared" si="8"/>
        <v>413014</v>
      </c>
      <c r="H17" s="71">
        <f t="shared" si="8"/>
        <v>333358</v>
      </c>
      <c r="I17" s="71">
        <f t="shared" si="8"/>
        <v>333092</v>
      </c>
      <c r="J17" s="71">
        <f t="shared" si="8"/>
        <v>338319</v>
      </c>
      <c r="K17" s="71">
        <f t="shared" si="8"/>
        <v>332255</v>
      </c>
      <c r="L17" s="71">
        <f t="shared" si="8"/>
        <v>331248</v>
      </c>
      <c r="M17" s="71">
        <f t="shared" si="8"/>
        <v>335739</v>
      </c>
      <c r="N17" s="71">
        <f t="shared" si="8"/>
        <v>434283</v>
      </c>
      <c r="O17" s="71">
        <f t="shared" si="8"/>
        <v>333831</v>
      </c>
      <c r="P17" s="71">
        <f t="shared" si="8"/>
        <v>361847</v>
      </c>
      <c r="Q17" s="71">
        <f t="shared" si="8"/>
        <v>359555</v>
      </c>
      <c r="R17" s="71">
        <f t="shared" ref="R17:V17" si="9">SUM(R18:R25)</f>
        <v>334887</v>
      </c>
      <c r="S17" s="71">
        <f t="shared" si="9"/>
        <v>354857</v>
      </c>
      <c r="T17" s="71">
        <f t="shared" si="9"/>
        <v>374514</v>
      </c>
      <c r="U17" s="71">
        <f t="shared" si="9"/>
        <v>392965</v>
      </c>
      <c r="V17" s="71">
        <f t="shared" si="9"/>
        <v>396004</v>
      </c>
      <c r="W17" s="71">
        <f t="shared" ref="W17:Y17" si="10">SUM(W18:W25)</f>
        <v>337517</v>
      </c>
      <c r="X17" s="71">
        <f t="shared" si="10"/>
        <v>539258</v>
      </c>
      <c r="Y17" s="71">
        <f t="shared" si="10"/>
        <v>888442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137231</v>
      </c>
      <c r="D18" s="82">
        <v>175502</v>
      </c>
      <c r="E18" s="82">
        <v>110210</v>
      </c>
      <c r="F18" s="82">
        <v>158021</v>
      </c>
      <c r="G18" s="82">
        <v>173733</v>
      </c>
      <c r="H18" s="82">
        <v>147201</v>
      </c>
      <c r="I18" s="82">
        <v>93369</v>
      </c>
      <c r="J18" s="82">
        <v>104511</v>
      </c>
      <c r="K18" s="82">
        <v>62746</v>
      </c>
      <c r="L18" s="82">
        <v>65110</v>
      </c>
      <c r="M18" s="82">
        <v>50430</v>
      </c>
      <c r="N18" s="82">
        <v>107691</v>
      </c>
      <c r="O18" s="82">
        <v>58059</v>
      </c>
      <c r="P18" s="82">
        <v>74050</v>
      </c>
      <c r="Q18" s="82">
        <v>79112</v>
      </c>
      <c r="R18" s="82">
        <v>51634</v>
      </c>
      <c r="S18" s="82">
        <v>52140</v>
      </c>
      <c r="T18" s="82">
        <v>260</v>
      </c>
      <c r="U18" s="82">
        <v>66040</v>
      </c>
      <c r="V18" s="82">
        <v>92503</v>
      </c>
      <c r="W18" s="82">
        <v>0</v>
      </c>
      <c r="X18" s="82">
        <v>0</v>
      </c>
      <c r="Y18" s="82">
        <v>261275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12473</v>
      </c>
      <c r="D19" s="82">
        <v>10627</v>
      </c>
      <c r="E19" s="82">
        <v>7986</v>
      </c>
      <c r="F19" s="82">
        <v>9973</v>
      </c>
      <c r="G19" s="82">
        <v>13396</v>
      </c>
      <c r="H19" s="82">
        <v>13679</v>
      </c>
      <c r="I19" s="82">
        <v>9175</v>
      </c>
      <c r="J19" s="82">
        <v>5298</v>
      </c>
      <c r="K19" s="82">
        <v>7150</v>
      </c>
      <c r="L19" s="82">
        <v>5391</v>
      </c>
      <c r="M19" s="82">
        <v>4743</v>
      </c>
      <c r="N19" s="82">
        <v>7393</v>
      </c>
      <c r="O19" s="82">
        <v>6780</v>
      </c>
      <c r="P19" s="82">
        <v>15510</v>
      </c>
      <c r="Q19" s="82">
        <v>11194</v>
      </c>
      <c r="R19" s="82">
        <v>9400</v>
      </c>
      <c r="S19" s="82">
        <v>8418</v>
      </c>
      <c r="T19" s="82">
        <v>6882</v>
      </c>
      <c r="U19" s="82">
        <v>7213</v>
      </c>
      <c r="V19" s="82">
        <v>5717</v>
      </c>
      <c r="W19" s="82">
        <v>5879</v>
      </c>
      <c r="X19" s="82">
        <v>11995</v>
      </c>
      <c r="Y19" s="82">
        <v>21715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9303</v>
      </c>
      <c r="D20" s="82">
        <v>12032</v>
      </c>
      <c r="E20" s="82">
        <v>10158</v>
      </c>
      <c r="F20" s="82">
        <v>7046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1587</v>
      </c>
      <c r="O20" s="82">
        <v>4439</v>
      </c>
      <c r="P20" s="82">
        <v>0</v>
      </c>
      <c r="Q20" s="82">
        <v>0</v>
      </c>
      <c r="R20" s="82">
        <v>140</v>
      </c>
      <c r="S20" s="82">
        <v>2133</v>
      </c>
      <c r="T20" s="82">
        <v>2558</v>
      </c>
      <c r="U20" s="82">
        <v>2453</v>
      </c>
      <c r="V20" s="82">
        <v>1453</v>
      </c>
      <c r="W20" s="82">
        <v>0</v>
      </c>
      <c r="X20" s="82">
        <v>572</v>
      </c>
      <c r="Y20" s="82">
        <v>41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36487</v>
      </c>
      <c r="D21" s="82">
        <v>45345</v>
      </c>
      <c r="E21" s="82">
        <v>54446</v>
      </c>
      <c r="F21" s="82">
        <v>60933</v>
      </c>
      <c r="G21" s="82">
        <v>68259</v>
      </c>
      <c r="H21" s="82">
        <v>49895</v>
      </c>
      <c r="I21" s="82">
        <v>53682</v>
      </c>
      <c r="J21" s="82">
        <v>46423</v>
      </c>
      <c r="K21" s="82">
        <v>51132</v>
      </c>
      <c r="L21" s="82">
        <v>50098</v>
      </c>
      <c r="M21" s="82">
        <v>57487</v>
      </c>
      <c r="N21" s="82">
        <v>72612</v>
      </c>
      <c r="O21" s="82">
        <v>62968</v>
      </c>
      <c r="P21" s="82">
        <v>69786</v>
      </c>
      <c r="Q21" s="82">
        <v>74730</v>
      </c>
      <c r="R21" s="82">
        <v>69402</v>
      </c>
      <c r="S21" s="82">
        <v>60706</v>
      </c>
      <c r="T21" s="82">
        <v>65125</v>
      </c>
      <c r="U21" s="82">
        <v>82204</v>
      </c>
      <c r="V21" s="82">
        <v>116670</v>
      </c>
      <c r="W21" s="82">
        <v>132903</v>
      </c>
      <c r="X21" s="82">
        <v>174486</v>
      </c>
      <c r="Y21" s="82">
        <v>152369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40642</v>
      </c>
      <c r="D22" s="82">
        <v>32599</v>
      </c>
      <c r="E22" s="82">
        <v>21832</v>
      </c>
      <c r="F22" s="82">
        <v>28238</v>
      </c>
      <c r="G22" s="82">
        <v>28478</v>
      </c>
      <c r="H22" s="82">
        <v>29107</v>
      </c>
      <c r="I22" s="82">
        <v>39073</v>
      </c>
      <c r="J22" s="82">
        <v>33742</v>
      </c>
      <c r="K22" s="82">
        <v>33515</v>
      </c>
      <c r="L22" s="82">
        <v>35222</v>
      </c>
      <c r="M22" s="82">
        <v>51473</v>
      </c>
      <c r="N22" s="82">
        <v>53104</v>
      </c>
      <c r="O22" s="82">
        <v>40648</v>
      </c>
      <c r="P22" s="82">
        <v>24852</v>
      </c>
      <c r="Q22" s="82">
        <v>28576</v>
      </c>
      <c r="R22" s="82">
        <v>90371</v>
      </c>
      <c r="S22" s="82">
        <v>128149</v>
      </c>
      <c r="T22" s="82">
        <v>231903</v>
      </c>
      <c r="U22" s="82">
        <v>95320</v>
      </c>
      <c r="V22" s="82">
        <v>52555</v>
      </c>
      <c r="W22" s="82">
        <v>3015</v>
      </c>
      <c r="X22" s="82">
        <v>100181</v>
      </c>
      <c r="Y22" s="82">
        <v>178134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293</v>
      </c>
      <c r="D23" s="82">
        <v>591</v>
      </c>
      <c r="E23" s="82">
        <v>488</v>
      </c>
      <c r="F23" s="82">
        <v>506</v>
      </c>
      <c r="G23" s="82">
        <v>580</v>
      </c>
      <c r="H23" s="82">
        <v>291</v>
      </c>
      <c r="I23" s="82">
        <v>133</v>
      </c>
      <c r="J23" s="82">
        <v>120</v>
      </c>
      <c r="K23" s="82">
        <v>127</v>
      </c>
      <c r="L23" s="82">
        <v>51</v>
      </c>
      <c r="M23" s="82">
        <v>211</v>
      </c>
      <c r="N23" s="82">
        <v>423</v>
      </c>
      <c r="O23" s="82">
        <v>500</v>
      </c>
      <c r="P23" s="82">
        <v>1196</v>
      </c>
      <c r="Q23" s="82">
        <v>851</v>
      </c>
      <c r="R23" s="82">
        <v>504</v>
      </c>
      <c r="S23" s="82">
        <v>306</v>
      </c>
      <c r="T23" s="82">
        <v>330</v>
      </c>
      <c r="U23" s="82">
        <v>327</v>
      </c>
      <c r="V23" s="82">
        <v>454</v>
      </c>
      <c r="W23" s="82">
        <v>742</v>
      </c>
      <c r="X23" s="82">
        <v>1280</v>
      </c>
      <c r="Y23" s="82">
        <v>1405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134434</v>
      </c>
      <c r="D24" s="82">
        <v>67037</v>
      </c>
      <c r="E24" s="82">
        <v>80340</v>
      </c>
      <c r="F24" s="82">
        <v>71365</v>
      </c>
      <c r="G24" s="82">
        <v>79643</v>
      </c>
      <c r="H24" s="82">
        <v>58845</v>
      </c>
      <c r="I24" s="82">
        <v>107846</v>
      </c>
      <c r="J24" s="82">
        <v>97030</v>
      </c>
      <c r="K24" s="82">
        <v>109390</v>
      </c>
      <c r="L24" s="82">
        <v>101655</v>
      </c>
      <c r="M24" s="82">
        <v>108053</v>
      </c>
      <c r="N24" s="82">
        <v>132895</v>
      </c>
      <c r="O24" s="82">
        <v>106368</v>
      </c>
      <c r="P24" s="82">
        <v>56169</v>
      </c>
      <c r="Q24" s="82">
        <v>57799</v>
      </c>
      <c r="R24" s="82">
        <v>28486</v>
      </c>
      <c r="S24" s="82">
        <v>34051</v>
      </c>
      <c r="T24" s="82">
        <v>4510</v>
      </c>
      <c r="U24" s="82">
        <v>66078</v>
      </c>
      <c r="V24" s="82">
        <v>77791</v>
      </c>
      <c r="W24" s="82">
        <v>112412</v>
      </c>
      <c r="X24" s="82">
        <v>128303</v>
      </c>
      <c r="Y24" s="82">
        <v>173015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33041</v>
      </c>
      <c r="D25" s="83">
        <v>62296</v>
      </c>
      <c r="E25" s="83">
        <v>119344</v>
      </c>
      <c r="F25" s="83">
        <v>70080</v>
      </c>
      <c r="G25" s="83">
        <v>48925</v>
      </c>
      <c r="H25" s="83">
        <v>34340</v>
      </c>
      <c r="I25" s="83">
        <v>29814</v>
      </c>
      <c r="J25" s="83">
        <v>51195</v>
      </c>
      <c r="K25" s="83">
        <v>68195</v>
      </c>
      <c r="L25" s="83">
        <v>73721</v>
      </c>
      <c r="M25" s="83">
        <v>63342</v>
      </c>
      <c r="N25" s="83">
        <v>58578</v>
      </c>
      <c r="O25" s="83">
        <v>54069</v>
      </c>
      <c r="P25" s="83">
        <v>120284</v>
      </c>
      <c r="Q25" s="83">
        <v>107293</v>
      </c>
      <c r="R25" s="83">
        <v>84950</v>
      </c>
      <c r="S25" s="83">
        <v>68954</v>
      </c>
      <c r="T25" s="83">
        <v>62946</v>
      </c>
      <c r="U25" s="83">
        <v>73330</v>
      </c>
      <c r="V25" s="83">
        <v>48861</v>
      </c>
      <c r="W25" s="83">
        <v>82566</v>
      </c>
      <c r="X25" s="83">
        <v>122441</v>
      </c>
      <c r="Y25" s="83">
        <v>100488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39472</v>
      </c>
      <c r="L26" s="85">
        <v>8567</v>
      </c>
      <c r="M26" s="85">
        <v>7692</v>
      </c>
      <c r="N26" s="85">
        <v>9956</v>
      </c>
      <c r="O26" s="85">
        <v>48967</v>
      </c>
      <c r="P26" s="85">
        <v>108637</v>
      </c>
      <c r="Q26" s="85">
        <v>90814</v>
      </c>
      <c r="R26" s="85">
        <v>57071</v>
      </c>
      <c r="S26" s="85">
        <v>27074</v>
      </c>
      <c r="T26" s="85">
        <v>70665</v>
      </c>
      <c r="U26" s="85">
        <v>61450</v>
      </c>
      <c r="V26" s="85">
        <v>52590</v>
      </c>
      <c r="W26" s="85">
        <v>88110</v>
      </c>
      <c r="X26" s="85">
        <v>128914</v>
      </c>
      <c r="Y26" s="85">
        <v>145381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403904</v>
      </c>
      <c r="D27" s="71">
        <f t="shared" si="11"/>
        <v>406029</v>
      </c>
      <c r="E27" s="71">
        <f t="shared" si="11"/>
        <v>404804</v>
      </c>
      <c r="F27" s="71">
        <f t="shared" si="11"/>
        <v>406162</v>
      </c>
      <c r="G27" s="71">
        <f t="shared" si="11"/>
        <v>413014</v>
      </c>
      <c r="H27" s="71">
        <f t="shared" si="11"/>
        <v>333358</v>
      </c>
      <c r="I27" s="71">
        <f t="shared" si="11"/>
        <v>333092</v>
      </c>
      <c r="J27" s="71">
        <f t="shared" si="11"/>
        <v>338319</v>
      </c>
      <c r="K27" s="71">
        <f t="shared" si="11"/>
        <v>332255</v>
      </c>
      <c r="L27" s="71">
        <f t="shared" si="11"/>
        <v>331248</v>
      </c>
      <c r="M27" s="71">
        <f t="shared" si="11"/>
        <v>335739</v>
      </c>
      <c r="N27" s="71">
        <f t="shared" si="11"/>
        <v>434283</v>
      </c>
      <c r="O27" s="71">
        <f t="shared" si="11"/>
        <v>333831</v>
      </c>
      <c r="P27" s="71">
        <f t="shared" si="11"/>
        <v>361847</v>
      </c>
      <c r="Q27" s="71">
        <f t="shared" si="11"/>
        <v>359555</v>
      </c>
      <c r="R27" s="71">
        <f t="shared" ref="R27:V27" si="12">SUM(R28:R32)</f>
        <v>334887</v>
      </c>
      <c r="S27" s="71">
        <f t="shared" si="12"/>
        <v>354857</v>
      </c>
      <c r="T27" s="71">
        <f t="shared" si="12"/>
        <v>374514</v>
      </c>
      <c r="U27" s="71">
        <f t="shared" si="12"/>
        <v>392965</v>
      </c>
      <c r="V27" s="71">
        <f t="shared" si="12"/>
        <v>396004</v>
      </c>
      <c r="W27" s="71">
        <f t="shared" ref="W27:Y27" si="13">SUM(W28:W32)</f>
        <v>337517</v>
      </c>
      <c r="X27" s="71">
        <f t="shared" si="13"/>
        <v>539258</v>
      </c>
      <c r="Y27" s="71">
        <f t="shared" si="13"/>
        <v>888442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6533</v>
      </c>
      <c r="D28" s="82">
        <v>11888</v>
      </c>
      <c r="E28" s="82">
        <v>10761</v>
      </c>
      <c r="F28" s="82">
        <v>16117</v>
      </c>
      <c r="G28" s="82">
        <v>17898</v>
      </c>
      <c r="H28" s="82">
        <v>13412</v>
      </c>
      <c r="I28" s="82">
        <v>6670</v>
      </c>
      <c r="J28" s="82">
        <v>14360</v>
      </c>
      <c r="K28" s="82">
        <v>10355</v>
      </c>
      <c r="L28" s="82">
        <v>10351</v>
      </c>
      <c r="M28" s="82">
        <v>10046</v>
      </c>
      <c r="N28" s="82">
        <v>17789</v>
      </c>
      <c r="O28" s="82">
        <v>13087</v>
      </c>
      <c r="P28" s="82">
        <v>16069</v>
      </c>
      <c r="Q28" s="82">
        <v>13450</v>
      </c>
      <c r="R28" s="82">
        <v>9875</v>
      </c>
      <c r="S28" s="82">
        <v>7468</v>
      </c>
      <c r="T28" s="82">
        <v>51</v>
      </c>
      <c r="U28" s="82">
        <v>6382</v>
      </c>
      <c r="V28" s="82">
        <v>10997</v>
      </c>
      <c r="W28" s="82">
        <v>0</v>
      </c>
      <c r="X28" s="82">
        <v>0</v>
      </c>
      <c r="Y28" s="82">
        <v>24327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270243</v>
      </c>
      <c r="D29" s="82">
        <v>211620</v>
      </c>
      <c r="E29" s="82">
        <v>124787</v>
      </c>
      <c r="F29" s="82">
        <v>183081</v>
      </c>
      <c r="G29" s="82">
        <v>240389</v>
      </c>
      <c r="H29" s="82">
        <v>201201</v>
      </c>
      <c r="I29" s="82">
        <v>206469</v>
      </c>
      <c r="J29" s="82">
        <v>154233</v>
      </c>
      <c r="K29" s="82">
        <v>145102</v>
      </c>
      <c r="L29" s="82">
        <v>118702</v>
      </c>
      <c r="M29" s="82">
        <v>126341</v>
      </c>
      <c r="N29" s="82">
        <v>214314</v>
      </c>
      <c r="O29" s="82">
        <v>167616</v>
      </c>
      <c r="P29" s="82">
        <v>185439</v>
      </c>
      <c r="Q29" s="82">
        <v>171438</v>
      </c>
      <c r="R29" s="82">
        <v>135801</v>
      </c>
      <c r="S29" s="82">
        <v>155530</v>
      </c>
      <c r="T29" s="82">
        <v>155225</v>
      </c>
      <c r="U29" s="82">
        <v>180820</v>
      </c>
      <c r="V29" s="82">
        <v>189245</v>
      </c>
      <c r="W29" s="82">
        <v>194001</v>
      </c>
      <c r="X29" s="82">
        <v>325716</v>
      </c>
      <c r="Y29" s="82">
        <v>678047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37323</v>
      </c>
      <c r="D30" s="82">
        <v>46055</v>
      </c>
      <c r="E30" s="82">
        <v>55599</v>
      </c>
      <c r="F30" s="82">
        <v>60176</v>
      </c>
      <c r="G30" s="82">
        <v>66986</v>
      </c>
      <c r="H30" s="82">
        <v>48519</v>
      </c>
      <c r="I30" s="82">
        <v>53232</v>
      </c>
      <c r="J30" s="82">
        <v>46776</v>
      </c>
      <c r="K30" s="82">
        <v>51849</v>
      </c>
      <c r="L30" s="82">
        <v>50732</v>
      </c>
      <c r="M30" s="82">
        <v>57711</v>
      </c>
      <c r="N30" s="82">
        <v>72431</v>
      </c>
      <c r="O30" s="82">
        <v>62759</v>
      </c>
      <c r="P30" s="82">
        <v>70853</v>
      </c>
      <c r="Q30" s="82">
        <v>75775</v>
      </c>
      <c r="R30" s="82">
        <v>70566</v>
      </c>
      <c r="S30" s="82">
        <v>61486</v>
      </c>
      <c r="T30" s="82">
        <v>65527</v>
      </c>
      <c r="U30" s="82">
        <v>82578</v>
      </c>
      <c r="V30" s="82">
        <v>116938</v>
      </c>
      <c r="W30" s="82">
        <v>116870</v>
      </c>
      <c r="X30" s="82">
        <v>169611</v>
      </c>
      <c r="Y30" s="82">
        <v>139374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3606</v>
      </c>
      <c r="D31" s="82">
        <v>5590</v>
      </c>
      <c r="E31" s="82">
        <v>5281</v>
      </c>
      <c r="F31" s="82">
        <v>7385</v>
      </c>
      <c r="G31" s="82">
        <v>6943</v>
      </c>
      <c r="H31" s="82">
        <v>6715</v>
      </c>
      <c r="I31" s="82">
        <v>7148</v>
      </c>
      <c r="J31" s="82">
        <v>9938</v>
      </c>
      <c r="K31" s="82">
        <v>10441</v>
      </c>
      <c r="L31" s="82">
        <v>10249</v>
      </c>
      <c r="M31" s="82">
        <v>16352</v>
      </c>
      <c r="N31" s="82">
        <v>17808</v>
      </c>
      <c r="O31" s="82">
        <v>14853</v>
      </c>
      <c r="P31" s="82">
        <v>10050</v>
      </c>
      <c r="Q31" s="82">
        <v>8533</v>
      </c>
      <c r="R31" s="82">
        <v>23152</v>
      </c>
      <c r="S31" s="82">
        <v>35714</v>
      </c>
      <c r="T31" s="82">
        <v>74615</v>
      </c>
      <c r="U31" s="82">
        <v>32405</v>
      </c>
      <c r="V31" s="82">
        <v>14501</v>
      </c>
      <c r="W31" s="82">
        <v>3762</v>
      </c>
      <c r="X31" s="82">
        <v>8040</v>
      </c>
      <c r="Y31" s="82">
        <v>21689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86199</v>
      </c>
      <c r="D32" s="86">
        <v>130876</v>
      </c>
      <c r="E32" s="86">
        <v>208376</v>
      </c>
      <c r="F32" s="86">
        <v>139403</v>
      </c>
      <c r="G32" s="86">
        <v>80798</v>
      </c>
      <c r="H32" s="86">
        <v>63511</v>
      </c>
      <c r="I32" s="86">
        <v>59573</v>
      </c>
      <c r="J32" s="86">
        <v>113012</v>
      </c>
      <c r="K32" s="86">
        <v>114508</v>
      </c>
      <c r="L32" s="86">
        <v>141214</v>
      </c>
      <c r="M32" s="86">
        <v>125289</v>
      </c>
      <c r="N32" s="86">
        <v>111941</v>
      </c>
      <c r="O32" s="86">
        <v>75516</v>
      </c>
      <c r="P32" s="86">
        <v>79436</v>
      </c>
      <c r="Q32" s="86">
        <v>90359</v>
      </c>
      <c r="R32" s="86">
        <v>95493</v>
      </c>
      <c r="S32" s="86">
        <v>94659</v>
      </c>
      <c r="T32" s="86">
        <v>79096</v>
      </c>
      <c r="U32" s="86">
        <v>90780</v>
      </c>
      <c r="V32" s="86">
        <v>64323</v>
      </c>
      <c r="W32" s="86">
        <v>22884</v>
      </c>
      <c r="X32" s="86">
        <v>35891</v>
      </c>
      <c r="Y32" s="86">
        <v>25005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484.82531049252322</v>
      </c>
      <c r="D3" s="65">
        <f t="shared" si="0"/>
        <v>496.3928938898415</v>
      </c>
      <c r="E3" s="65">
        <f t="shared" si="0"/>
        <v>486.1414423430578</v>
      </c>
      <c r="F3" s="65">
        <f t="shared" si="0"/>
        <v>476.08040952782528</v>
      </c>
      <c r="G3" s="65">
        <f t="shared" si="0"/>
        <v>490.7785745912127</v>
      </c>
      <c r="H3" s="65">
        <f t="shared" si="0"/>
        <v>413.45394862521499</v>
      </c>
      <c r="I3" s="65">
        <f t="shared" si="0"/>
        <v>376.37451373464313</v>
      </c>
      <c r="J3" s="65">
        <f t="shared" si="0"/>
        <v>382.09577540671074</v>
      </c>
      <c r="K3" s="65">
        <f t="shared" si="0"/>
        <v>374.80054448082262</v>
      </c>
      <c r="L3" s="65">
        <f t="shared" si="0"/>
        <v>409.99236063659572</v>
      </c>
      <c r="M3" s="65">
        <f t="shared" si="0"/>
        <v>371.3702110147762</v>
      </c>
      <c r="N3" s="65">
        <f t="shared" si="0"/>
        <v>484.01337082918491</v>
      </c>
      <c r="O3" s="65">
        <f t="shared" si="0"/>
        <v>354.03622527886529</v>
      </c>
      <c r="P3" s="65">
        <f t="shared" si="0"/>
        <v>335.01172517083171</v>
      </c>
      <c r="Q3" s="65">
        <f t="shared" si="0"/>
        <v>321.63167470661051</v>
      </c>
      <c r="R3" s="65">
        <f t="shared" ref="R3:V3" si="1">SUM(R4,R15,R17,R27)</f>
        <v>303.05611749109244</v>
      </c>
      <c r="S3" s="65">
        <f t="shared" si="1"/>
        <v>295.56358448211932</v>
      </c>
      <c r="T3" s="65">
        <f t="shared" si="1"/>
        <v>410.67441392642007</v>
      </c>
      <c r="U3" s="65">
        <f t="shared" si="1"/>
        <v>329.21042413035838</v>
      </c>
      <c r="V3" s="65">
        <f t="shared" si="1"/>
        <v>302.43535055126887</v>
      </c>
      <c r="W3" s="65">
        <f t="shared" ref="W3:Y3" si="2">SUM(W4,W15,W17,W27)</f>
        <v>244.64193303705116</v>
      </c>
      <c r="X3" s="65">
        <f t="shared" si="2"/>
        <v>312.15535366252084</v>
      </c>
      <c r="Y3" s="65">
        <f t="shared" si="2"/>
        <v>417.16660991820271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427.0482418589159</v>
      </c>
      <c r="D4" s="69">
        <f t="shared" si="3"/>
        <v>438.01119168276762</v>
      </c>
      <c r="E4" s="69">
        <f t="shared" si="3"/>
        <v>407.52009062730031</v>
      </c>
      <c r="F4" s="69">
        <f t="shared" si="3"/>
        <v>399.41809575761079</v>
      </c>
      <c r="G4" s="69">
        <f t="shared" si="3"/>
        <v>416.54391043557695</v>
      </c>
      <c r="H4" s="69">
        <f t="shared" si="3"/>
        <v>350.77482185253393</v>
      </c>
      <c r="I4" s="69">
        <f t="shared" si="3"/>
        <v>315.07948151869658</v>
      </c>
      <c r="J4" s="69">
        <f t="shared" si="3"/>
        <v>318.97378421232497</v>
      </c>
      <c r="K4" s="69">
        <f t="shared" si="3"/>
        <v>312.13714070993865</v>
      </c>
      <c r="L4" s="69">
        <f t="shared" si="3"/>
        <v>345.3436836271589</v>
      </c>
      <c r="M4" s="69">
        <f t="shared" si="3"/>
        <v>306.79705793020162</v>
      </c>
      <c r="N4" s="69">
        <f t="shared" si="3"/>
        <v>399.86608877526027</v>
      </c>
      <c r="O4" s="69">
        <f t="shared" si="3"/>
        <v>289.82482767628591</v>
      </c>
      <c r="P4" s="69">
        <f t="shared" si="3"/>
        <v>266.53245217043025</v>
      </c>
      <c r="Q4" s="69">
        <f t="shared" si="3"/>
        <v>253.88308810591391</v>
      </c>
      <c r="R4" s="69">
        <f t="shared" ref="R4:V4" si="4">SUM(R5:R14)</f>
        <v>240.41359350450477</v>
      </c>
      <c r="S4" s="69">
        <f t="shared" si="4"/>
        <v>231.07420225286822</v>
      </c>
      <c r="T4" s="69">
        <f t="shared" si="4"/>
        <v>330.23824231355803</v>
      </c>
      <c r="U4" s="69">
        <f t="shared" si="4"/>
        <v>252.75723634075646</v>
      </c>
      <c r="V4" s="69">
        <f t="shared" si="4"/>
        <v>227.25536099040485</v>
      </c>
      <c r="W4" s="69">
        <f t="shared" ref="W4:Y4" si="5">SUM(W5:W14)</f>
        <v>177.26430539492785</v>
      </c>
      <c r="X4" s="69">
        <f t="shared" si="5"/>
        <v>221.8873287101114</v>
      </c>
      <c r="Y4" s="69">
        <f t="shared" si="5"/>
        <v>297.40037377783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172.13213790692009</v>
      </c>
      <c r="D5" s="72">
        <v>231.86395379500567</v>
      </c>
      <c r="E5" s="72">
        <v>188.32250281475902</v>
      </c>
      <c r="F5" s="72">
        <v>200.06019649159978</v>
      </c>
      <c r="G5" s="72">
        <v>217.81313335525365</v>
      </c>
      <c r="H5" s="72">
        <v>177.70156506867741</v>
      </c>
      <c r="I5" s="72">
        <v>108.16483210959794</v>
      </c>
      <c r="J5" s="72">
        <v>136.2108307228624</v>
      </c>
      <c r="K5" s="72">
        <v>106.19344772335711</v>
      </c>
      <c r="L5" s="72">
        <v>124.38943412499832</v>
      </c>
      <c r="M5" s="72">
        <v>79.569090521501721</v>
      </c>
      <c r="N5" s="72">
        <v>136.10539331011447</v>
      </c>
      <c r="O5" s="72">
        <v>80.11495393614409</v>
      </c>
      <c r="P5" s="72">
        <v>112.94409197430468</v>
      </c>
      <c r="Q5" s="72">
        <v>108.10617450750362</v>
      </c>
      <c r="R5" s="72">
        <v>74.386356364244094</v>
      </c>
      <c r="S5" s="72">
        <v>58.556629029284821</v>
      </c>
      <c r="T5" s="72">
        <v>0.29323666478522292</v>
      </c>
      <c r="U5" s="72">
        <v>54.395795679635327</v>
      </c>
      <c r="V5" s="72">
        <v>57.38786871423504</v>
      </c>
      <c r="W5" s="72">
        <v>0</v>
      </c>
      <c r="X5" s="72">
        <v>0</v>
      </c>
      <c r="Y5" s="72">
        <v>97.52965638811105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0.80551249608355457</v>
      </c>
      <c r="D6" s="72">
        <v>0.40070956813728653</v>
      </c>
      <c r="E6" s="72">
        <v>0.37178296349966039</v>
      </c>
      <c r="F6" s="72">
        <v>0.31539339836542063</v>
      </c>
      <c r="G6" s="72">
        <v>0.50551431179655193</v>
      </c>
      <c r="H6" s="72">
        <v>0.60807606309524809</v>
      </c>
      <c r="I6" s="72">
        <v>0.74795426121261988</v>
      </c>
      <c r="J6" s="72">
        <v>0.6742853780742718</v>
      </c>
      <c r="K6" s="72">
        <v>0.60195948878726269</v>
      </c>
      <c r="L6" s="72">
        <v>0.57072088169269453</v>
      </c>
      <c r="M6" s="72">
        <v>0.41190916164314922</v>
      </c>
      <c r="N6" s="72">
        <v>0.57394918741253176</v>
      </c>
      <c r="O6" s="72">
        <v>0.36803004969819814</v>
      </c>
      <c r="P6" s="72">
        <v>0.16064585051411023</v>
      </c>
      <c r="Q6" s="72">
        <v>0.23507527956804924</v>
      </c>
      <c r="R6" s="72">
        <v>0.24789945513301614</v>
      </c>
      <c r="S6" s="72">
        <v>0.26374667374263022</v>
      </c>
      <c r="T6" s="72">
        <v>0.21888650186435168</v>
      </c>
      <c r="U6" s="72">
        <v>0.35180112369946037</v>
      </c>
      <c r="V6" s="72">
        <v>0.32725114950744771</v>
      </c>
      <c r="W6" s="72">
        <v>0.62118790676490843</v>
      </c>
      <c r="X6" s="72">
        <v>1.3449185824487322</v>
      </c>
      <c r="Y6" s="72">
        <v>0.85477713991367332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13.943524201765266</v>
      </c>
      <c r="D7" s="72">
        <v>18.064601798924148</v>
      </c>
      <c r="E7" s="72">
        <v>14.634065893833007</v>
      </c>
      <c r="F7" s="72">
        <v>9.3857361223502949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1.7383568882756428</v>
      </c>
      <c r="O7" s="72">
        <v>4.5915006519148021</v>
      </c>
      <c r="P7" s="72">
        <v>0</v>
      </c>
      <c r="Q7" s="72">
        <v>0</v>
      </c>
      <c r="R7" s="72">
        <v>0.12691761556927636</v>
      </c>
      <c r="S7" s="72">
        <v>1.6753731849493665</v>
      </c>
      <c r="T7" s="72">
        <v>2.3565658973071426</v>
      </c>
      <c r="U7" s="72">
        <v>1.8078557708320342</v>
      </c>
      <c r="V7" s="72">
        <v>1.6341180468089873</v>
      </c>
      <c r="W7" s="72">
        <v>0</v>
      </c>
      <c r="X7" s="72">
        <v>3.3917740957644553</v>
      </c>
      <c r="Y7" s="72">
        <v>0.27022463068778702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49.726554562710575</v>
      </c>
      <c r="D8" s="72">
        <v>57.020712799915138</v>
      </c>
      <c r="E8" s="72">
        <v>67.808789209429818</v>
      </c>
      <c r="F8" s="72">
        <v>72.345092933056378</v>
      </c>
      <c r="G8" s="72">
        <v>85.47326987720831</v>
      </c>
      <c r="H8" s="72">
        <v>64.313612289177314</v>
      </c>
      <c r="I8" s="72">
        <v>62.662140700523459</v>
      </c>
      <c r="J8" s="72">
        <v>52.519968988615268</v>
      </c>
      <c r="K8" s="72">
        <v>59.083543514258977</v>
      </c>
      <c r="L8" s="72">
        <v>63.176807478867808</v>
      </c>
      <c r="M8" s="72">
        <v>62.480711888617769</v>
      </c>
      <c r="N8" s="72">
        <v>77.313479150107796</v>
      </c>
      <c r="O8" s="72">
        <v>62.325009030748376</v>
      </c>
      <c r="P8" s="72">
        <v>58.572798294313159</v>
      </c>
      <c r="Q8" s="72">
        <v>55.795194876415415</v>
      </c>
      <c r="R8" s="72">
        <v>53.375829603798437</v>
      </c>
      <c r="S8" s="72">
        <v>46.052359569952472</v>
      </c>
      <c r="T8" s="72">
        <v>45.834517776258068</v>
      </c>
      <c r="U8" s="72">
        <v>54.817678688351478</v>
      </c>
      <c r="V8" s="72">
        <v>72.554476008284169</v>
      </c>
      <c r="W8" s="72">
        <v>83.785155368523945</v>
      </c>
      <c r="X8" s="72">
        <v>95.714613687799456</v>
      </c>
      <c r="Y8" s="72">
        <v>60.504162946206677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61.222755516005051</v>
      </c>
      <c r="D9" s="72">
        <v>70.394860104114315</v>
      </c>
      <c r="E9" s="72">
        <v>60.825847250226523</v>
      </c>
      <c r="F9" s="72">
        <v>52.603036295719157</v>
      </c>
      <c r="G9" s="72">
        <v>41.748354434992152</v>
      </c>
      <c r="H9" s="72">
        <v>44.310666577733834</v>
      </c>
      <c r="I9" s="72">
        <v>50.293198368433941</v>
      </c>
      <c r="J9" s="72">
        <v>46.097994137342887</v>
      </c>
      <c r="K9" s="72">
        <v>50.507344940788975</v>
      </c>
      <c r="L9" s="72">
        <v>57.865419195377441</v>
      </c>
      <c r="M9" s="72">
        <v>70.091282623492802</v>
      </c>
      <c r="N9" s="72">
        <v>66.634060433756375</v>
      </c>
      <c r="O9" s="72">
        <v>51.443761875580343</v>
      </c>
      <c r="P9" s="72">
        <v>41.856167140128946</v>
      </c>
      <c r="Q9" s="72">
        <v>43.004403019566368</v>
      </c>
      <c r="R9" s="72">
        <v>86.975348237945724</v>
      </c>
      <c r="S9" s="72">
        <v>95.705550256199288</v>
      </c>
      <c r="T9" s="72">
        <v>272.23946180869302</v>
      </c>
      <c r="U9" s="72">
        <v>92.439499263197646</v>
      </c>
      <c r="V9" s="72">
        <v>40.879777322585717</v>
      </c>
      <c r="W9" s="72">
        <v>17.110739598649729</v>
      </c>
      <c r="X9" s="72">
        <v>48.245428302257224</v>
      </c>
      <c r="Y9" s="72">
        <v>63.256251333614536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0.19929922524158272</v>
      </c>
      <c r="D10" s="72">
        <v>0.6070882075687708</v>
      </c>
      <c r="E10" s="72">
        <v>0.45143027693391335</v>
      </c>
      <c r="F10" s="72">
        <v>0.37411678298091816</v>
      </c>
      <c r="G10" s="72">
        <v>0.5354084807421009</v>
      </c>
      <c r="H10" s="72">
        <v>0.28451445677429854</v>
      </c>
      <c r="I10" s="72">
        <v>0.10535574346212723</v>
      </c>
      <c r="J10" s="72">
        <v>0.1197347374604332</v>
      </c>
      <c r="K10" s="72">
        <v>0.14712666620681703</v>
      </c>
      <c r="L10" s="72">
        <v>7.9107672068827059E-2</v>
      </c>
      <c r="M10" s="72">
        <v>0.18527456737152101</v>
      </c>
      <c r="N10" s="72">
        <v>0.36841043680705338</v>
      </c>
      <c r="O10" s="72">
        <v>0.41597198128816065</v>
      </c>
      <c r="P10" s="72">
        <v>0.91568843005828449</v>
      </c>
      <c r="Q10" s="72">
        <v>0.64719054875292981</v>
      </c>
      <c r="R10" s="72">
        <v>0.3503188159163968</v>
      </c>
      <c r="S10" s="72">
        <v>0.25231865347564747</v>
      </c>
      <c r="T10" s="72">
        <v>0.29733476177546919</v>
      </c>
      <c r="U10" s="72">
        <v>0.31971378267218009</v>
      </c>
      <c r="V10" s="72">
        <v>0.35805707292135885</v>
      </c>
      <c r="W10" s="72">
        <v>0.43326806933089251</v>
      </c>
      <c r="X10" s="72">
        <v>0.58126832006934714</v>
      </c>
      <c r="Y10" s="72">
        <v>0.50557752526768374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126.64426119112092</v>
      </c>
      <c r="D11" s="72">
        <v>56.89779622559589</v>
      </c>
      <c r="E11" s="72">
        <v>72.235224037493865</v>
      </c>
      <c r="F11" s="72">
        <v>61.275469463350319</v>
      </c>
      <c r="G11" s="72">
        <v>66.980798637234287</v>
      </c>
      <c r="H11" s="72">
        <v>60.012662190120757</v>
      </c>
      <c r="I11" s="72">
        <v>89.76277881114369</v>
      </c>
      <c r="J11" s="72">
        <v>79.698715327372653</v>
      </c>
      <c r="K11" s="72">
        <v>92.013955839762389</v>
      </c>
      <c r="L11" s="72">
        <v>95.67022264480039</v>
      </c>
      <c r="M11" s="72">
        <v>90.568539339178372</v>
      </c>
      <c r="N11" s="72">
        <v>112.8734994964942</v>
      </c>
      <c r="O11" s="72">
        <v>86.66965630374294</v>
      </c>
      <c r="P11" s="72">
        <v>45.338531129047539</v>
      </c>
      <c r="Q11" s="72">
        <v>40.616850655077506</v>
      </c>
      <c r="R11" s="72">
        <v>20.633223963103219</v>
      </c>
      <c r="S11" s="72">
        <v>24.663548540843546</v>
      </c>
      <c r="T11" s="72">
        <v>4.3443285632187782</v>
      </c>
      <c r="U11" s="72">
        <v>42.849917265215616</v>
      </c>
      <c r="V11" s="72">
        <v>47.460006141241635</v>
      </c>
      <c r="W11" s="72">
        <v>67.195424033884294</v>
      </c>
      <c r="X11" s="72">
        <v>59.855202877074412</v>
      </c>
      <c r="Y11" s="72">
        <v>63.561099924751311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3.4115655655918682E-2</v>
      </c>
      <c r="D12" s="72">
        <v>0.10042838703083203</v>
      </c>
      <c r="E12" s="72">
        <v>0.27532604957120954</v>
      </c>
      <c r="F12" s="72">
        <v>0.4903389371109092</v>
      </c>
      <c r="G12" s="72">
        <v>0.80723861528675456</v>
      </c>
      <c r="H12" s="72">
        <v>1.2439242536627029</v>
      </c>
      <c r="I12" s="72">
        <v>1.2146420081371163</v>
      </c>
      <c r="J12" s="72">
        <v>1.5854709037530603</v>
      </c>
      <c r="K12" s="72">
        <v>1.5938759451542892</v>
      </c>
      <c r="L12" s="72">
        <v>1.5093555218549011</v>
      </c>
      <c r="M12" s="72">
        <v>1.7015747709534141</v>
      </c>
      <c r="N12" s="72">
        <v>1.9535491617839422</v>
      </c>
      <c r="O12" s="72">
        <v>2.1272813191039517</v>
      </c>
      <c r="P12" s="72">
        <v>5.0174655447003875</v>
      </c>
      <c r="Q12" s="72">
        <v>3.7945425828971029</v>
      </c>
      <c r="R12" s="72">
        <v>2.7350325236440209</v>
      </c>
      <c r="S12" s="72">
        <v>2.3733927492898306</v>
      </c>
      <c r="T12" s="72">
        <v>2.5884303164570324</v>
      </c>
      <c r="U12" s="72">
        <v>3.9957241371158574</v>
      </c>
      <c r="V12" s="72">
        <v>4.9170240617525041</v>
      </c>
      <c r="W12" s="72">
        <v>6.680673650035037</v>
      </c>
      <c r="X12" s="72">
        <v>11.131910754218215</v>
      </c>
      <c r="Y12" s="72">
        <v>9.2481836943518161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0.12829898639887316</v>
      </c>
      <c r="D13" s="74">
        <v>0.21386051040263945</v>
      </c>
      <c r="E13" s="74">
        <v>0.26642134576445009</v>
      </c>
      <c r="F13" s="74">
        <v>0.27653465482232215</v>
      </c>
      <c r="G13" s="74">
        <v>0.29716475390961139</v>
      </c>
      <c r="H13" s="74">
        <v>0.33804394098839952</v>
      </c>
      <c r="I13" s="74">
        <v>0.44205993298820584</v>
      </c>
      <c r="J13" s="74">
        <v>0.39853775376402811</v>
      </c>
      <c r="K13" s="74">
        <v>0.3541445109795171</v>
      </c>
      <c r="L13" s="74">
        <v>0.23893305669972043</v>
      </c>
      <c r="M13" s="74">
        <v>0.14217589586254442</v>
      </c>
      <c r="N13" s="74">
        <v>0.12956118036071845</v>
      </c>
      <c r="O13" s="74">
        <v>0.12518323119780544</v>
      </c>
      <c r="P13" s="74">
        <v>0.15978701200882328</v>
      </c>
      <c r="Q13" s="74">
        <v>0.15506420698021864</v>
      </c>
      <c r="R13" s="74">
        <v>6.7282054144213246E-2</v>
      </c>
      <c r="S13" s="74">
        <v>0.10406132755074808</v>
      </c>
      <c r="T13" s="74">
        <v>7.6981486594179818E-2</v>
      </c>
      <c r="U13" s="74">
        <v>0.18990979104193792</v>
      </c>
      <c r="V13" s="74">
        <v>0.12895912777764179</v>
      </c>
      <c r="W13" s="74">
        <v>8.1623407824837776E-2</v>
      </c>
      <c r="X13" s="74">
        <v>0</v>
      </c>
      <c r="Y13" s="74">
        <v>0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2.2117821170140721</v>
      </c>
      <c r="D14" s="76">
        <v>2.447180286072931</v>
      </c>
      <c r="E14" s="76">
        <v>2.3287007857887976</v>
      </c>
      <c r="F14" s="76">
        <v>2.2921806782553125</v>
      </c>
      <c r="G14" s="76">
        <v>2.383027969153519</v>
      </c>
      <c r="H14" s="76">
        <v>1.9617570123039756</v>
      </c>
      <c r="I14" s="76">
        <v>1.6865195831975015</v>
      </c>
      <c r="J14" s="76">
        <v>1.6682462630800645</v>
      </c>
      <c r="K14" s="76">
        <v>1.6417420806433103</v>
      </c>
      <c r="L14" s="76">
        <v>1.8436830507988073</v>
      </c>
      <c r="M14" s="76">
        <v>1.6464991615803186</v>
      </c>
      <c r="N14" s="76">
        <v>2.1758295301475341</v>
      </c>
      <c r="O14" s="76">
        <v>1.643479296867288</v>
      </c>
      <c r="P14" s="76">
        <v>1.567276795354321</v>
      </c>
      <c r="Q14" s="76">
        <v>1.5285924291527135</v>
      </c>
      <c r="R14" s="76">
        <v>1.5153848710063678</v>
      </c>
      <c r="S14" s="76">
        <v>1.4272222675799122</v>
      </c>
      <c r="T14" s="76">
        <v>1.9884985366047638</v>
      </c>
      <c r="U14" s="76">
        <v>1.5893408389949126</v>
      </c>
      <c r="V14" s="76">
        <v>1.6078233452903803</v>
      </c>
      <c r="W14" s="76">
        <v>1.3562333599142067</v>
      </c>
      <c r="X14" s="76">
        <v>1.6222120904795589</v>
      </c>
      <c r="Y14" s="76">
        <v>1.6704401949254737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9.6962783208006005E-4</v>
      </c>
      <c r="D15" s="69">
        <f t="shared" si="6"/>
        <v>1.8668967799511048E-3</v>
      </c>
      <c r="E15" s="69">
        <f t="shared" si="6"/>
        <v>6.3246760893668494E-3</v>
      </c>
      <c r="F15" s="69">
        <f t="shared" si="6"/>
        <v>1.4773567365846618E-2</v>
      </c>
      <c r="G15" s="69">
        <f t="shared" si="6"/>
        <v>7.6867868796342848E-3</v>
      </c>
      <c r="H15" s="69">
        <f t="shared" si="6"/>
        <v>1.5272438000598364E-2</v>
      </c>
      <c r="I15" s="69">
        <f t="shared" si="6"/>
        <v>3.7979076716065999E-2</v>
      </c>
      <c r="J15" s="69">
        <f t="shared" si="6"/>
        <v>4.9851143000407584E-2</v>
      </c>
      <c r="K15" s="69">
        <f t="shared" si="6"/>
        <v>6.3534881758048417E-2</v>
      </c>
      <c r="L15" s="69">
        <f t="shared" si="6"/>
        <v>6.347249626729394E-2</v>
      </c>
      <c r="M15" s="69">
        <f t="shared" si="6"/>
        <v>8.3231004688151575E-2</v>
      </c>
      <c r="N15" s="69">
        <f t="shared" si="6"/>
        <v>0.10657787611623429</v>
      </c>
      <c r="O15" s="69">
        <f t="shared" si="6"/>
        <v>0.14113647662375631</v>
      </c>
      <c r="P15" s="69">
        <f t="shared" si="6"/>
        <v>0.20173152701760197</v>
      </c>
      <c r="Q15" s="69">
        <f t="shared" si="6"/>
        <v>0.46598538573731324</v>
      </c>
      <c r="R15" s="69">
        <f t="shared" si="6"/>
        <v>0.31657699458135818</v>
      </c>
      <c r="S15" s="69">
        <f t="shared" si="6"/>
        <v>0.28426573997624333</v>
      </c>
      <c r="T15" s="69">
        <f t="shared" si="6"/>
        <v>0.33838542803885263</v>
      </c>
      <c r="U15" s="69">
        <f t="shared" si="6"/>
        <v>0.3859493342445956</v>
      </c>
      <c r="V15" s="69">
        <f t="shared" si="6"/>
        <v>0.23835916380138569</v>
      </c>
      <c r="W15" s="69">
        <f t="shared" si="6"/>
        <v>0.14844799099432338</v>
      </c>
      <c r="X15" s="69">
        <f t="shared" si="6"/>
        <v>0.17048111639133209</v>
      </c>
      <c r="Y15" s="69">
        <f t="shared" si="6"/>
        <v>9.4043819716321836E-2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9.6962783208006005E-4</v>
      </c>
      <c r="D16" s="72">
        <v>1.8668967799511048E-3</v>
      </c>
      <c r="E16" s="72">
        <v>6.3246760893668494E-3</v>
      </c>
      <c r="F16" s="72">
        <v>1.4773567365846618E-2</v>
      </c>
      <c r="G16" s="72">
        <v>7.6867868796342848E-3</v>
      </c>
      <c r="H16" s="72">
        <v>1.5272438000598364E-2</v>
      </c>
      <c r="I16" s="72">
        <v>3.7979076716065999E-2</v>
      </c>
      <c r="J16" s="72">
        <v>4.9851143000407584E-2</v>
      </c>
      <c r="K16" s="72">
        <v>6.3534881758048417E-2</v>
      </c>
      <c r="L16" s="72">
        <v>6.347249626729394E-2</v>
      </c>
      <c r="M16" s="72">
        <v>8.3231004688151575E-2</v>
      </c>
      <c r="N16" s="72">
        <v>0.10657787611623429</v>
      </c>
      <c r="O16" s="72">
        <v>0.14113647662375631</v>
      </c>
      <c r="P16" s="72">
        <v>0.20173152701760197</v>
      </c>
      <c r="Q16" s="72">
        <v>0.46598538573731324</v>
      </c>
      <c r="R16" s="72">
        <v>0.31657699458135818</v>
      </c>
      <c r="S16" s="72">
        <v>0.28426573997624333</v>
      </c>
      <c r="T16" s="72">
        <v>0.33838542803885263</v>
      </c>
      <c r="U16" s="72">
        <v>0.3859493342445956</v>
      </c>
      <c r="V16" s="72">
        <v>0.23835916380138569</v>
      </c>
      <c r="W16" s="72">
        <v>0.14844799099432338</v>
      </c>
      <c r="X16" s="72">
        <v>0.17048111639133209</v>
      </c>
      <c r="Y16" s="72">
        <v>9.4043819716321836E-2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37.60166210088601</v>
      </c>
      <c r="D17" s="69">
        <f t="shared" si="7"/>
        <v>38.721440192063788</v>
      </c>
      <c r="E17" s="69">
        <f t="shared" si="7"/>
        <v>46.807161813256371</v>
      </c>
      <c r="F17" s="69">
        <f t="shared" si="7"/>
        <v>45.842030155914003</v>
      </c>
      <c r="G17" s="69">
        <f t="shared" si="7"/>
        <v>44.526861890892128</v>
      </c>
      <c r="H17" s="69">
        <f t="shared" si="7"/>
        <v>37.525456941026931</v>
      </c>
      <c r="I17" s="69">
        <f t="shared" si="7"/>
        <v>35.776706299501143</v>
      </c>
      <c r="J17" s="69">
        <f t="shared" si="7"/>
        <v>37.348428935488712</v>
      </c>
      <c r="K17" s="69">
        <f t="shared" si="7"/>
        <v>36.826169027940061</v>
      </c>
      <c r="L17" s="69">
        <f t="shared" si="7"/>
        <v>38.1886060262892</v>
      </c>
      <c r="M17" s="69">
        <f t="shared" si="7"/>
        <v>38.884423759775473</v>
      </c>
      <c r="N17" s="69">
        <f t="shared" si="7"/>
        <v>50.27261849614316</v>
      </c>
      <c r="O17" s="69">
        <f t="shared" si="7"/>
        <v>38.40785985843366</v>
      </c>
      <c r="P17" s="69">
        <f t="shared" si="7"/>
        <v>41.268502249177075</v>
      </c>
      <c r="Q17" s="69">
        <f t="shared" si="7"/>
        <v>40.929994229660373</v>
      </c>
      <c r="R17" s="69">
        <f t="shared" ref="R17:V17" si="8">SUM(R18:R26)</f>
        <v>37.704261564314308</v>
      </c>
      <c r="S17" s="69">
        <f t="shared" si="8"/>
        <v>38.152210558150912</v>
      </c>
      <c r="T17" s="69">
        <f t="shared" si="8"/>
        <v>50.029094849048313</v>
      </c>
      <c r="U17" s="69">
        <f t="shared" si="8"/>
        <v>45.099034270721106</v>
      </c>
      <c r="V17" s="69">
        <f t="shared" si="8"/>
        <v>44.531327853989396</v>
      </c>
      <c r="W17" s="69">
        <f t="shared" ref="W17:Y17" si="9">SUM(W18:W26)</f>
        <v>40.704060382721408</v>
      </c>
      <c r="X17" s="69">
        <f t="shared" si="9"/>
        <v>55.622244394522497</v>
      </c>
      <c r="Y17" s="69">
        <f t="shared" si="9"/>
        <v>72.328401958943587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13.068068316158215</v>
      </c>
      <c r="D18" s="72">
        <v>18.167516085802085</v>
      </c>
      <c r="E18" s="72">
        <v>11.572752634345187</v>
      </c>
      <c r="F18" s="72">
        <v>17.181298087914083</v>
      </c>
      <c r="G18" s="72">
        <v>19.312681262905635</v>
      </c>
      <c r="H18" s="72">
        <v>17.065082354684453</v>
      </c>
      <c r="I18" s="72">
        <v>10.212808421376353</v>
      </c>
      <c r="J18" s="72">
        <v>12.043460216992585</v>
      </c>
      <c r="K18" s="72">
        <v>7.4344072104964924</v>
      </c>
      <c r="L18" s="72">
        <v>7.8673843838761535</v>
      </c>
      <c r="M18" s="72">
        <v>6.0232478648546683</v>
      </c>
      <c r="N18" s="72">
        <v>13.179320182013752</v>
      </c>
      <c r="O18" s="72">
        <v>7.1690907988636434</v>
      </c>
      <c r="P18" s="72">
        <v>9.2228924228564821</v>
      </c>
      <c r="Q18" s="72">
        <v>9.6910651086830448</v>
      </c>
      <c r="R18" s="72">
        <v>6.4371508254634895</v>
      </c>
      <c r="S18" s="72">
        <v>6.6418343972977985</v>
      </c>
      <c r="T18" s="72">
        <v>3.3786747593655519E-2</v>
      </c>
      <c r="U18" s="72">
        <v>7.1075879902836858</v>
      </c>
      <c r="V18" s="72">
        <v>10.481092760127771</v>
      </c>
      <c r="W18" s="72">
        <v>0</v>
      </c>
      <c r="X18" s="72">
        <v>0</v>
      </c>
      <c r="Y18" s="72">
        <v>22.516742958516147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1.4054964106710504</v>
      </c>
      <c r="D19" s="72">
        <v>1.2107848917129718</v>
      </c>
      <c r="E19" s="72">
        <v>0.95192205835483801</v>
      </c>
      <c r="F19" s="72">
        <v>1.2212161435196802</v>
      </c>
      <c r="G19" s="72">
        <v>1.6494903883240846</v>
      </c>
      <c r="H19" s="72">
        <v>1.7045813749465242</v>
      </c>
      <c r="I19" s="72">
        <v>1.1831815367614626</v>
      </c>
      <c r="J19" s="72">
        <v>0.69779411294151827</v>
      </c>
      <c r="K19" s="72">
        <v>0.96235179531256776</v>
      </c>
      <c r="L19" s="72">
        <v>0.73420750926380141</v>
      </c>
      <c r="M19" s="72">
        <v>0.63199323835764698</v>
      </c>
      <c r="N19" s="72">
        <v>1.0078985237843514</v>
      </c>
      <c r="O19" s="72">
        <v>0.87909574949281222</v>
      </c>
      <c r="P19" s="72">
        <v>1.9538886628239163</v>
      </c>
      <c r="Q19" s="72">
        <v>1.359285982562666</v>
      </c>
      <c r="R19" s="72">
        <v>1.1517828806048869</v>
      </c>
      <c r="S19" s="72">
        <v>1.0388914591627931</v>
      </c>
      <c r="T19" s="72">
        <v>0.86051479667320474</v>
      </c>
      <c r="U19" s="72">
        <v>0.94296173233922687</v>
      </c>
      <c r="V19" s="72">
        <v>0.74508385360198781</v>
      </c>
      <c r="W19" s="72">
        <v>0.80038028818813944</v>
      </c>
      <c r="X19" s="72">
        <v>1.5646102875642367</v>
      </c>
      <c r="Y19" s="72">
        <v>2.2951063610208964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1.1274105278042819</v>
      </c>
      <c r="D20" s="72">
        <v>1.5595457976768103</v>
      </c>
      <c r="E20" s="72">
        <v>1.503970297611789</v>
      </c>
      <c r="F20" s="72">
        <v>1.0149810811659397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0.21378495734646502</v>
      </c>
      <c r="O20" s="72">
        <v>0.61894726610409212</v>
      </c>
      <c r="P20" s="72">
        <v>0</v>
      </c>
      <c r="Q20" s="72">
        <v>0</v>
      </c>
      <c r="R20" s="72">
        <v>1.6731056015163046E-2</v>
      </c>
      <c r="S20" s="72">
        <v>0.25949040138080787</v>
      </c>
      <c r="T20" s="72">
        <v>0.3488772952396344</v>
      </c>
      <c r="U20" s="72">
        <v>0.28308874035245174</v>
      </c>
      <c r="V20" s="72">
        <v>0.16895969695474169</v>
      </c>
      <c r="W20" s="72">
        <v>0</v>
      </c>
      <c r="X20" s="72">
        <v>6.2323809276872047E-2</v>
      </c>
      <c r="Y20" s="72">
        <v>4.4194380960807019E-3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3.9826642044606864</v>
      </c>
      <c r="D21" s="72">
        <v>4.8700974560191099</v>
      </c>
      <c r="E21" s="72">
        <v>6.6501653822849063</v>
      </c>
      <c r="F21" s="72">
        <v>7.5195549141524634</v>
      </c>
      <c r="G21" s="72">
        <v>8.3407879085917909</v>
      </c>
      <c r="H21" s="72">
        <v>6.113252138564877</v>
      </c>
      <c r="I21" s="72">
        <v>6.5781050038246729</v>
      </c>
      <c r="J21" s="72">
        <v>5.7089469743345918</v>
      </c>
      <c r="K21" s="72">
        <v>6.4408819259517092</v>
      </c>
      <c r="L21" s="72">
        <v>6.3192346789420952</v>
      </c>
      <c r="M21" s="72">
        <v>7.2433471360266601</v>
      </c>
      <c r="N21" s="72">
        <v>9.0170398660779529</v>
      </c>
      <c r="O21" s="72">
        <v>7.7902237960438629</v>
      </c>
      <c r="P21" s="72">
        <v>8.100361869155325</v>
      </c>
      <c r="Q21" s="72">
        <v>8.3532813471764324</v>
      </c>
      <c r="R21" s="72">
        <v>7.8496497240232808</v>
      </c>
      <c r="S21" s="72">
        <v>7.0699746434006014</v>
      </c>
      <c r="T21" s="72">
        <v>7.0388274346868682</v>
      </c>
      <c r="U21" s="72">
        <v>9.0511922895926453</v>
      </c>
      <c r="V21" s="72">
        <v>12.879849457138</v>
      </c>
      <c r="W21" s="72">
        <v>16.343038128346162</v>
      </c>
      <c r="X21" s="72">
        <v>17.874668425915424</v>
      </c>
      <c r="Y21" s="72">
        <v>11.916547043517804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4.3970417376457611</v>
      </c>
      <c r="D22" s="72">
        <v>3.6390342577879715</v>
      </c>
      <c r="E22" s="72">
        <v>2.5277012801967182</v>
      </c>
      <c r="F22" s="72">
        <v>3.3898533012380341</v>
      </c>
      <c r="G22" s="72">
        <v>3.2331061574854174</v>
      </c>
      <c r="H22" s="72">
        <v>3.288675836187871</v>
      </c>
      <c r="I22" s="72">
        <v>4.5020576665062944</v>
      </c>
      <c r="J22" s="72">
        <v>3.9123923312852273</v>
      </c>
      <c r="K22" s="72">
        <v>3.8247266717796493</v>
      </c>
      <c r="L22" s="72">
        <v>3.8906231152959001</v>
      </c>
      <c r="M22" s="72">
        <v>6.2526326170111961</v>
      </c>
      <c r="N22" s="72">
        <v>6.2978891214729096</v>
      </c>
      <c r="O22" s="72">
        <v>4.8458414772846368</v>
      </c>
      <c r="P22" s="72">
        <v>2.8684200124603523</v>
      </c>
      <c r="Q22" s="72">
        <v>3.364215945491269</v>
      </c>
      <c r="R22" s="72">
        <v>9.5214720365931402</v>
      </c>
      <c r="S22" s="72">
        <v>11.323615195132964</v>
      </c>
      <c r="T22" s="72">
        <v>34.152793179392241</v>
      </c>
      <c r="U22" s="72">
        <v>12.128210334023715</v>
      </c>
      <c r="V22" s="72">
        <v>5.9774568721218007</v>
      </c>
      <c r="W22" s="72">
        <v>0.36691050204643078</v>
      </c>
      <c r="X22" s="72">
        <v>10.597649380349793</v>
      </c>
      <c r="Y22" s="72">
        <v>13.454405583566912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1.6831136746042915E-2</v>
      </c>
      <c r="D23" s="72">
        <v>5.14206406187699E-2</v>
      </c>
      <c r="E23" s="72">
        <v>4.248112721298089E-2</v>
      </c>
      <c r="F23" s="72">
        <v>3.8689580131661093E-2</v>
      </c>
      <c r="G23" s="72">
        <v>5.55848708870341E-2</v>
      </c>
      <c r="H23" s="72">
        <v>2.78877315969248E-2</v>
      </c>
      <c r="I23" s="72">
        <v>1.0834002062252143E-2</v>
      </c>
      <c r="J23" s="72">
        <v>1.083389381682528E-2</v>
      </c>
      <c r="K23" s="72">
        <v>1.2673708907876065E-2</v>
      </c>
      <c r="L23" s="72">
        <v>4.4205479493068167E-3</v>
      </c>
      <c r="M23" s="72">
        <v>1.9213098212626116E-2</v>
      </c>
      <c r="N23" s="72">
        <v>4.0686010331187933E-2</v>
      </c>
      <c r="O23" s="72">
        <v>4.7902864962952499E-2</v>
      </c>
      <c r="P23" s="72">
        <v>0.12085107170825085</v>
      </c>
      <c r="Q23" s="72">
        <v>8.7853952478104069E-2</v>
      </c>
      <c r="R23" s="72">
        <v>5.1675878739469799E-2</v>
      </c>
      <c r="S23" s="72">
        <v>3.1143846054630185E-2</v>
      </c>
      <c r="T23" s="72">
        <v>3.3555239618179196E-2</v>
      </c>
      <c r="U23" s="72">
        <v>3.4303952914639523E-2</v>
      </c>
      <c r="V23" s="72">
        <v>4.6222769856465791E-2</v>
      </c>
      <c r="W23" s="72">
        <v>7.5224591969026838E-2</v>
      </c>
      <c r="X23" s="72">
        <v>0.12048473347794067</v>
      </c>
      <c r="Y23" s="72">
        <v>0.10712119072210267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10.754258847334594</v>
      </c>
      <c r="D24" s="72">
        <v>5.1588678707918785</v>
      </c>
      <c r="E24" s="72">
        <v>7.1406009779711006</v>
      </c>
      <c r="F24" s="72">
        <v>6.5411106396515377</v>
      </c>
      <c r="G24" s="72">
        <v>7.0084656637932143</v>
      </c>
      <c r="H24" s="72">
        <v>5.2208051696564493</v>
      </c>
      <c r="I24" s="72">
        <v>10.028214641386016</v>
      </c>
      <c r="J24" s="72">
        <v>9.1002221856237657</v>
      </c>
      <c r="K24" s="72">
        <v>10.612750421903264</v>
      </c>
      <c r="L24" s="72">
        <v>10.068335255758948</v>
      </c>
      <c r="M24" s="72">
        <v>10.911641049965723</v>
      </c>
      <c r="N24" s="72">
        <v>13.5697514963353</v>
      </c>
      <c r="O24" s="72">
        <v>10.979156708816856</v>
      </c>
      <c r="P24" s="72">
        <v>5.742085301831314</v>
      </c>
      <c r="Q24" s="72">
        <v>6.0192948863621059</v>
      </c>
      <c r="R24" s="72">
        <v>2.9243299028307765</v>
      </c>
      <c r="S24" s="72">
        <v>3.6974828461739233</v>
      </c>
      <c r="T24" s="72">
        <v>0.43874715950503085</v>
      </c>
      <c r="U24" s="72">
        <v>7.0191756692725846</v>
      </c>
      <c r="V24" s="72">
        <v>8.3196666727583981</v>
      </c>
      <c r="W24" s="72">
        <v>13.075231909116665</v>
      </c>
      <c r="X24" s="72">
        <v>12.160013201609994</v>
      </c>
      <c r="Y24" s="72">
        <v>12.837256886855689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2.8498909200653837</v>
      </c>
      <c r="D25" s="74">
        <v>4.0641731916541897</v>
      </c>
      <c r="E25" s="74">
        <v>16.417568055278856</v>
      </c>
      <c r="F25" s="74">
        <v>8.9353264081406074</v>
      </c>
      <c r="G25" s="74">
        <v>4.9267456389049542</v>
      </c>
      <c r="H25" s="74">
        <v>4.105172335389832</v>
      </c>
      <c r="I25" s="74">
        <v>3.261505027584092</v>
      </c>
      <c r="J25" s="74">
        <v>5.8747792204941947</v>
      </c>
      <c r="K25" s="74">
        <v>5.8975575328996488</v>
      </c>
      <c r="L25" s="74">
        <v>8.9403526697958995</v>
      </c>
      <c r="M25" s="74">
        <v>7.4676447052158625</v>
      </c>
      <c r="N25" s="74">
        <v>6.5042479451886326</v>
      </c>
      <c r="O25" s="74">
        <v>3.8144114818635115</v>
      </c>
      <c r="P25" s="74">
        <v>8.140265288473497</v>
      </c>
      <c r="Q25" s="74">
        <v>7.7167517911600703</v>
      </c>
      <c r="R25" s="74">
        <v>6.9643307681319637</v>
      </c>
      <c r="S25" s="74">
        <v>6.7346089615262459</v>
      </c>
      <c r="T25" s="74">
        <v>4.0765775655400169</v>
      </c>
      <c r="U25" s="74">
        <v>5.4812772232760185</v>
      </c>
      <c r="V25" s="74">
        <v>3.098822461019775</v>
      </c>
      <c r="W25" s="74">
        <v>5.3924741248513559</v>
      </c>
      <c r="X25" s="74">
        <v>6.1785521906740257</v>
      </c>
      <c r="Y25" s="74">
        <v>2.1076933131994195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1.6408197606888575</v>
      </c>
      <c r="L26" s="77">
        <v>0.36404786540709955</v>
      </c>
      <c r="M26" s="77">
        <v>0.334704050131091</v>
      </c>
      <c r="N26" s="77">
        <v>0.44200039359260473</v>
      </c>
      <c r="O26" s="77">
        <v>2.2631897150012978</v>
      </c>
      <c r="P26" s="77">
        <v>5.1197376198679363</v>
      </c>
      <c r="Q26" s="77">
        <v>4.3382452157466824</v>
      </c>
      <c r="R26" s="77">
        <v>2.7871384919121351</v>
      </c>
      <c r="S26" s="77">
        <v>1.3551688080211479</v>
      </c>
      <c r="T26" s="77">
        <v>3.0454154307994727</v>
      </c>
      <c r="U26" s="77">
        <v>3.051236338666135</v>
      </c>
      <c r="V26" s="77">
        <v>2.8141733104104572</v>
      </c>
      <c r="W26" s="77">
        <v>4.6508008382036268</v>
      </c>
      <c r="X26" s="77">
        <v>7.06394236565421</v>
      </c>
      <c r="Y26" s="77">
        <v>7.0891091834485458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20.17443690488922</v>
      </c>
      <c r="D27" s="69">
        <f t="shared" si="10"/>
        <v>19.658395118230171</v>
      </c>
      <c r="E27" s="69">
        <f t="shared" si="10"/>
        <v>31.807865226411767</v>
      </c>
      <c r="F27" s="69">
        <f t="shared" si="10"/>
        <v>30.805510046934625</v>
      </c>
      <c r="G27" s="69">
        <f t="shared" si="10"/>
        <v>29.700115477864031</v>
      </c>
      <c r="H27" s="69">
        <f t="shared" si="10"/>
        <v>25.138397393653513</v>
      </c>
      <c r="I27" s="69">
        <f t="shared" si="10"/>
        <v>25.480346839729371</v>
      </c>
      <c r="J27" s="69">
        <f t="shared" si="10"/>
        <v>25.72371111589667</v>
      </c>
      <c r="K27" s="69">
        <f t="shared" si="10"/>
        <v>25.773699861185804</v>
      </c>
      <c r="L27" s="69">
        <f t="shared" si="10"/>
        <v>26.396598486880272</v>
      </c>
      <c r="M27" s="69">
        <f t="shared" si="10"/>
        <v>25.605498320110932</v>
      </c>
      <c r="N27" s="69">
        <f t="shared" si="10"/>
        <v>33.768085681665234</v>
      </c>
      <c r="O27" s="69">
        <f t="shared" si="10"/>
        <v>25.662401267521993</v>
      </c>
      <c r="P27" s="69">
        <f t="shared" si="10"/>
        <v>27.009039224206788</v>
      </c>
      <c r="Q27" s="69">
        <f t="shared" si="10"/>
        <v>26.352606985298884</v>
      </c>
      <c r="R27" s="69">
        <f t="shared" ref="R27:V27" si="11">SUM(R28:R32)</f>
        <v>24.621685427692029</v>
      </c>
      <c r="S27" s="69">
        <f t="shared" si="11"/>
        <v>26.052905931123991</v>
      </c>
      <c r="T27" s="69">
        <f t="shared" si="11"/>
        <v>30.068691335774865</v>
      </c>
      <c r="U27" s="69">
        <f t="shared" si="11"/>
        <v>30.968204184636217</v>
      </c>
      <c r="V27" s="69">
        <f t="shared" si="11"/>
        <v>30.410302543073232</v>
      </c>
      <c r="W27" s="69">
        <f t="shared" ref="W27:Y27" si="12">SUM(W28:W32)</f>
        <v>26.5251192684076</v>
      </c>
      <c r="X27" s="69">
        <f t="shared" si="12"/>
        <v>34.47529944149565</v>
      </c>
      <c r="Y27" s="69">
        <f t="shared" si="12"/>
        <v>47.343790361712834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0.32428724988040941</v>
      </c>
      <c r="D28" s="72">
        <v>0.70614903302028686</v>
      </c>
      <c r="E28" s="72">
        <v>0.82428795920146969</v>
      </c>
      <c r="F28" s="72">
        <v>1.248888326722428</v>
      </c>
      <c r="G28" s="72">
        <v>1.3882460895531628</v>
      </c>
      <c r="H28" s="72">
        <v>1.0966097382477662</v>
      </c>
      <c r="I28" s="72">
        <v>0.51481541699062494</v>
      </c>
      <c r="J28" s="72">
        <v>1.1864819848160373</v>
      </c>
      <c r="K28" s="72">
        <v>0.87800196428190713</v>
      </c>
      <c r="L28" s="72">
        <v>0.89725263955552204</v>
      </c>
      <c r="M28" s="72">
        <v>0.82880949376212143</v>
      </c>
      <c r="N28" s="72">
        <v>1.473611067295401</v>
      </c>
      <c r="O28" s="72">
        <v>1.0517589165190955</v>
      </c>
      <c r="P28" s="72">
        <v>1.2879396408596693</v>
      </c>
      <c r="Q28" s="72">
        <v>1.0655304990481003</v>
      </c>
      <c r="R28" s="72">
        <v>0.79753947633682321</v>
      </c>
      <c r="S28" s="72">
        <v>0.62854197492041408</v>
      </c>
      <c r="T28" s="72">
        <v>4.3268715981033155E-3</v>
      </c>
      <c r="U28" s="72">
        <v>0.49420600736053832</v>
      </c>
      <c r="V28" s="72">
        <v>0.95114980096286206</v>
      </c>
      <c r="W28" s="72">
        <v>0</v>
      </c>
      <c r="X28" s="72">
        <v>0</v>
      </c>
      <c r="Y28" s="72">
        <v>1.4152042969196503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14.564413809647135</v>
      </c>
      <c r="D29" s="72">
        <v>12.369956492112056</v>
      </c>
      <c r="E29" s="72">
        <v>9.6922279389148311</v>
      </c>
      <c r="F29" s="72">
        <v>14.261896892474413</v>
      </c>
      <c r="G29" s="72">
        <v>18.284763129311706</v>
      </c>
      <c r="H29" s="72">
        <v>15.537486473258822</v>
      </c>
      <c r="I29" s="72">
        <v>16.614403578963355</v>
      </c>
      <c r="J29" s="72">
        <v>12.789781058868416</v>
      </c>
      <c r="K29" s="72">
        <v>12.409117311634711</v>
      </c>
      <c r="L29" s="72">
        <v>10.280445269677429</v>
      </c>
      <c r="M29" s="72">
        <v>10.471307575722932</v>
      </c>
      <c r="N29" s="72">
        <v>17.813618404744837</v>
      </c>
      <c r="O29" s="72">
        <v>13.374175889163169</v>
      </c>
      <c r="P29" s="72">
        <v>14.655704122111821</v>
      </c>
      <c r="Q29" s="72">
        <v>13.466133026335481</v>
      </c>
      <c r="R29" s="72">
        <v>10.785933125226292</v>
      </c>
      <c r="S29" s="72">
        <v>12.432565430418883</v>
      </c>
      <c r="T29" s="72">
        <v>12.749630465608201</v>
      </c>
      <c r="U29" s="72">
        <v>15.490453898766194</v>
      </c>
      <c r="V29" s="72">
        <v>15.097644818357448</v>
      </c>
      <c r="W29" s="72">
        <v>14.677404163685882</v>
      </c>
      <c r="X29" s="72">
        <v>21.305621114145215</v>
      </c>
      <c r="Y29" s="72">
        <v>36.197912886240367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1.9433489261480652</v>
      </c>
      <c r="D30" s="72">
        <v>2.4703250679078725</v>
      </c>
      <c r="E30" s="72">
        <v>4.6196680850361291</v>
      </c>
      <c r="F30" s="72">
        <v>4.8604068020573443</v>
      </c>
      <c r="G30" s="72">
        <v>5.0917605524958107</v>
      </c>
      <c r="H30" s="72">
        <v>3.8365150969371404</v>
      </c>
      <c r="I30" s="72">
        <v>4.2428420592894964</v>
      </c>
      <c r="J30" s="72">
        <v>3.8144198055083502</v>
      </c>
      <c r="K30" s="72">
        <v>4.3612744267908852</v>
      </c>
      <c r="L30" s="72">
        <v>4.4134729638588057</v>
      </c>
      <c r="M30" s="72">
        <v>4.7606075619936155</v>
      </c>
      <c r="N30" s="72">
        <v>5.9440781281196227</v>
      </c>
      <c r="O30" s="72">
        <v>5.1706819561878854</v>
      </c>
      <c r="P30" s="72">
        <v>5.5429104510515659</v>
      </c>
      <c r="Q30" s="72">
        <v>5.8204656554937717</v>
      </c>
      <c r="R30" s="72">
        <v>5.6638926277210677</v>
      </c>
      <c r="S30" s="72">
        <v>5.1135861177599811</v>
      </c>
      <c r="T30" s="72">
        <v>4.8203336911111014</v>
      </c>
      <c r="U30" s="72">
        <v>6.7262121284555079</v>
      </c>
      <c r="V30" s="72">
        <v>9.2767589420008942</v>
      </c>
      <c r="W30" s="72">
        <v>9.97061173073193</v>
      </c>
      <c r="X30" s="72">
        <v>11.127138577195593</v>
      </c>
      <c r="Y30" s="72">
        <v>7.6985678591213844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0.1896454892026006</v>
      </c>
      <c r="D31" s="72">
        <v>0.3338521071942141</v>
      </c>
      <c r="E31" s="72">
        <v>0.42415451559077921</v>
      </c>
      <c r="F31" s="72">
        <v>0.61244898686632143</v>
      </c>
      <c r="G31" s="72">
        <v>0.54228082826630419</v>
      </c>
      <c r="H31" s="72">
        <v>0.53327485359090887</v>
      </c>
      <c r="I31" s="72">
        <v>0.58952457577474304</v>
      </c>
      <c r="J31" s="72">
        <v>0.8452175354403797</v>
      </c>
      <c r="K31" s="72">
        <v>0.89188113183462714</v>
      </c>
      <c r="L31" s="72">
        <v>0.85606207174751747</v>
      </c>
      <c r="M31" s="72">
        <v>1.458795191056099</v>
      </c>
      <c r="N31" s="72">
        <v>1.5062270636013346</v>
      </c>
      <c r="O31" s="72">
        <v>1.2347626208652918</v>
      </c>
      <c r="P31" s="72">
        <v>0.81665143278598484</v>
      </c>
      <c r="Q31" s="72">
        <v>0.70805081804687997</v>
      </c>
      <c r="R31" s="72">
        <v>1.7030840142297174</v>
      </c>
      <c r="S31" s="72">
        <v>2.2185929906918038</v>
      </c>
      <c r="T31" s="72">
        <v>7.82704685328663</v>
      </c>
      <c r="U31" s="72">
        <v>2.9331320735910102</v>
      </c>
      <c r="V31" s="72">
        <v>1.1811000169799963</v>
      </c>
      <c r="W31" s="72">
        <v>0.3232343617744724</v>
      </c>
      <c r="X31" s="72">
        <v>0.51252156550772421</v>
      </c>
      <c r="Y31" s="72">
        <v>1.2467541679979581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3.1527414300110084</v>
      </c>
      <c r="D32" s="77">
        <v>3.7781124179957426</v>
      </c>
      <c r="E32" s="77">
        <v>16.247526727668557</v>
      </c>
      <c r="F32" s="77">
        <v>9.8218690388141177</v>
      </c>
      <c r="G32" s="77">
        <v>4.3930648782370501</v>
      </c>
      <c r="H32" s="77">
        <v>4.134511231618875</v>
      </c>
      <c r="I32" s="77">
        <v>3.5187612087111515</v>
      </c>
      <c r="J32" s="77">
        <v>7.0878107312634899</v>
      </c>
      <c r="K32" s="77">
        <v>7.2334250266436779</v>
      </c>
      <c r="L32" s="77">
        <v>9.9493655420410025</v>
      </c>
      <c r="M32" s="77">
        <v>8.0859784975761695</v>
      </c>
      <c r="N32" s="77">
        <v>7.0305510179040445</v>
      </c>
      <c r="O32" s="77">
        <v>4.8310218847865505</v>
      </c>
      <c r="P32" s="77">
        <v>4.7058335773977467</v>
      </c>
      <c r="Q32" s="77">
        <v>5.2924269863746538</v>
      </c>
      <c r="R32" s="77">
        <v>5.6712361841781309</v>
      </c>
      <c r="S32" s="77">
        <v>5.659619417332908</v>
      </c>
      <c r="T32" s="77">
        <v>4.6673534541708284</v>
      </c>
      <c r="U32" s="77">
        <v>5.324200076462966</v>
      </c>
      <c r="V32" s="77">
        <v>3.9036489647720294</v>
      </c>
      <c r="W32" s="77">
        <v>1.5538690122153183</v>
      </c>
      <c r="X32" s="77">
        <v>1.5300181846471208</v>
      </c>
      <c r="Y32" s="77">
        <v>0.78535115143347767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311.44204787302039</v>
      </c>
      <c r="D3" s="65">
        <f t="shared" si="0"/>
        <v>308.81986943989739</v>
      </c>
      <c r="E3" s="65">
        <f t="shared" si="0"/>
        <v>308.98699700198745</v>
      </c>
      <c r="F3" s="65">
        <f t="shared" si="0"/>
        <v>303.35657670195917</v>
      </c>
      <c r="G3" s="65">
        <f t="shared" si="0"/>
        <v>316.2666710812631</v>
      </c>
      <c r="H3" s="65">
        <f t="shared" si="0"/>
        <v>270.01226101791514</v>
      </c>
      <c r="I3" s="65">
        <f t="shared" si="0"/>
        <v>251.96033341816775</v>
      </c>
      <c r="J3" s="65">
        <f t="shared" si="0"/>
        <v>258.79002070854114</v>
      </c>
      <c r="K3" s="65">
        <f t="shared" si="0"/>
        <v>257.57713475701416</v>
      </c>
      <c r="L3" s="65">
        <f t="shared" si="0"/>
        <v>283.15691032397984</v>
      </c>
      <c r="M3" s="65">
        <f t="shared" si="0"/>
        <v>259.71875202127188</v>
      </c>
      <c r="N3" s="65">
        <f t="shared" si="0"/>
        <v>341.76048313063029</v>
      </c>
      <c r="O3" s="65">
        <f t="shared" si="0"/>
        <v>256.30065756944202</v>
      </c>
      <c r="P3" s="65">
        <f t="shared" si="0"/>
        <v>251.33724746037763</v>
      </c>
      <c r="Q3" s="65">
        <f t="shared" si="0"/>
        <v>244.12979087183078</v>
      </c>
      <c r="R3" s="65">
        <f t="shared" ref="R3:V3" si="1">SUM(R4,R15,R17,R27)</f>
        <v>228.88755561364263</v>
      </c>
      <c r="S3" s="65">
        <f t="shared" si="1"/>
        <v>225.68416029035828</v>
      </c>
      <c r="T3" s="65">
        <f t="shared" si="1"/>
        <v>311.32773803818623</v>
      </c>
      <c r="U3" s="65">
        <f t="shared" si="1"/>
        <v>264.13069498032928</v>
      </c>
      <c r="V3" s="65">
        <f t="shared" si="1"/>
        <v>250.11792447046054</v>
      </c>
      <c r="W3" s="65">
        <f t="shared" ref="W3:Y3" si="2">SUM(W4,W15,W17,W27)</f>
        <v>212.52896765591171</v>
      </c>
      <c r="X3" s="65">
        <f t="shared" si="2"/>
        <v>277.37873725046029</v>
      </c>
      <c r="Y3" s="65">
        <f t="shared" si="2"/>
        <v>356.37054447546348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274.01572215862251</v>
      </c>
      <c r="D4" s="69">
        <f t="shared" si="3"/>
        <v>271.62262611771547</v>
      </c>
      <c r="E4" s="69">
        <f t="shared" si="3"/>
        <v>256.88210703141721</v>
      </c>
      <c r="F4" s="69">
        <f t="shared" si="3"/>
        <v>253.40430420996822</v>
      </c>
      <c r="G4" s="69">
        <f t="shared" si="3"/>
        <v>268.35358416262989</v>
      </c>
      <c r="H4" s="69">
        <f t="shared" si="3"/>
        <v>229.34876496463144</v>
      </c>
      <c r="I4" s="69">
        <f t="shared" si="3"/>
        <v>211.38416611413584</v>
      </c>
      <c r="J4" s="69">
        <f t="shared" si="3"/>
        <v>216.22999646206486</v>
      </c>
      <c r="K4" s="69">
        <f t="shared" si="3"/>
        <v>214.36701785841086</v>
      </c>
      <c r="L4" s="69">
        <f t="shared" si="3"/>
        <v>238.45574483211135</v>
      </c>
      <c r="M4" s="69">
        <f t="shared" si="3"/>
        <v>214.78595140464134</v>
      </c>
      <c r="N4" s="69">
        <f t="shared" si="3"/>
        <v>283.40969550878918</v>
      </c>
      <c r="O4" s="69">
        <f t="shared" si="3"/>
        <v>210.5564442086305</v>
      </c>
      <c r="P4" s="69">
        <f t="shared" si="3"/>
        <v>201.83618874427151</v>
      </c>
      <c r="Q4" s="69">
        <f t="shared" si="3"/>
        <v>193.60012129017744</v>
      </c>
      <c r="R4" s="69">
        <f t="shared" ref="R4:V4" si="4">SUM(R5:R14)</f>
        <v>182.25093723836389</v>
      </c>
      <c r="S4" s="69">
        <f t="shared" si="4"/>
        <v>177.58346142176376</v>
      </c>
      <c r="T4" s="69">
        <f t="shared" si="4"/>
        <v>250.31801859118104</v>
      </c>
      <c r="U4" s="69">
        <f t="shared" si="4"/>
        <v>205.13719522995825</v>
      </c>
      <c r="V4" s="69">
        <f t="shared" si="4"/>
        <v>192.13271728078692</v>
      </c>
      <c r="W4" s="69">
        <f t="shared" ref="W4:Y4" si="5">SUM(W5:W14)</f>
        <v>159.90554464735789</v>
      </c>
      <c r="X4" s="69">
        <f t="shared" si="5"/>
        <v>206.73962051167769</v>
      </c>
      <c r="Y4" s="69">
        <f t="shared" si="5"/>
        <v>264.55487742246032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107.44543451304683</v>
      </c>
      <c r="D5" s="72">
        <v>145.76138770643834</v>
      </c>
      <c r="E5" s="72">
        <v>119.26521060372275</v>
      </c>
      <c r="F5" s="72">
        <v>127.66038081999847</v>
      </c>
      <c r="G5" s="72">
        <v>140.07527214040189</v>
      </c>
      <c r="H5" s="72">
        <v>115.1954380086529</v>
      </c>
      <c r="I5" s="72">
        <v>70.692755318543831</v>
      </c>
      <c r="J5" s="72">
        <v>89.768497916037916</v>
      </c>
      <c r="K5" s="72">
        <v>70.58324769883221</v>
      </c>
      <c r="L5" s="72">
        <v>83.392034893493729</v>
      </c>
      <c r="M5" s="72">
        <v>53.800028804859906</v>
      </c>
      <c r="N5" s="72">
        <v>92.75529309890311</v>
      </c>
      <c r="O5" s="72">
        <v>54.981230297629104</v>
      </c>
      <c r="P5" s="72">
        <v>78.049100545274314</v>
      </c>
      <c r="Q5" s="72">
        <v>75.544726158690381</v>
      </c>
      <c r="R5" s="72">
        <v>53.106762889709366</v>
      </c>
      <c r="S5" s="72">
        <v>42.95732459038036</v>
      </c>
      <c r="T5" s="72">
        <v>0.22123340244376075</v>
      </c>
      <c r="U5" s="72">
        <v>42.078378576770092</v>
      </c>
      <c r="V5" s="72">
        <v>45.262561285620983</v>
      </c>
      <c r="W5" s="72">
        <v>0</v>
      </c>
      <c r="X5" s="72">
        <v>0</v>
      </c>
      <c r="Y5" s="72">
        <v>79.31392778302677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0.43344141606341924</v>
      </c>
      <c r="D6" s="72">
        <v>0.21755764522518448</v>
      </c>
      <c r="E6" s="72">
        <v>0.20374655390446786</v>
      </c>
      <c r="F6" s="72">
        <v>0.17444163489197406</v>
      </c>
      <c r="G6" s="72">
        <v>0.28227187152640143</v>
      </c>
      <c r="H6" s="72">
        <v>0.34287640926616569</v>
      </c>
      <c r="I6" s="72">
        <v>0.4260404619418513</v>
      </c>
      <c r="J6" s="72">
        <v>0.3882845862645114</v>
      </c>
      <c r="K6" s="72">
        <v>0.35081860415335736</v>
      </c>
      <c r="L6" s="72">
        <v>0.33701052549380911</v>
      </c>
      <c r="M6" s="72">
        <v>0.24897505720187602</v>
      </c>
      <c r="N6" s="72">
        <v>0.35944144881855983</v>
      </c>
      <c r="O6" s="72">
        <v>0.24171830522258905</v>
      </c>
      <c r="P6" s="72">
        <v>0.11116266811573727</v>
      </c>
      <c r="Q6" s="72">
        <v>0.16927024107323455</v>
      </c>
      <c r="R6" s="72">
        <v>0.18113956055722699</v>
      </c>
      <c r="S6" s="72">
        <v>0.19400761515575776</v>
      </c>
      <c r="T6" s="72">
        <v>0.16134832875742794</v>
      </c>
      <c r="U6" s="72">
        <v>0.25950708868952282</v>
      </c>
      <c r="V6" s="72">
        <v>0.24196289088127546</v>
      </c>
      <c r="W6" s="72">
        <v>0.46094556505886591</v>
      </c>
      <c r="X6" s="72">
        <v>1.0008791432317736</v>
      </c>
      <c r="Y6" s="72">
        <v>0.63770882769441584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6.7627136835818327</v>
      </c>
      <c r="D7" s="72">
        <v>8.8491550297880188</v>
      </c>
      <c r="E7" s="72">
        <v>7.2434843633947592</v>
      </c>
      <c r="F7" s="72">
        <v>4.6934195350024259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0.99692198087835782</v>
      </c>
      <c r="O7" s="72">
        <v>2.7738296276694414</v>
      </c>
      <c r="P7" s="72">
        <v>0</v>
      </c>
      <c r="Q7" s="72">
        <v>0</v>
      </c>
      <c r="R7" s="72">
        <v>8.6096627648893906E-2</v>
      </c>
      <c r="S7" s="72">
        <v>1.1449870319001234</v>
      </c>
      <c r="T7" s="72">
        <v>1.614484128691914</v>
      </c>
      <c r="U7" s="72">
        <v>1.2394518827028103</v>
      </c>
      <c r="V7" s="72">
        <v>1.1226469719674845</v>
      </c>
      <c r="W7" s="72">
        <v>0</v>
      </c>
      <c r="X7" s="72">
        <v>2.3405548987483722</v>
      </c>
      <c r="Y7" s="72">
        <v>0.18666536677778306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26.319015666368912</v>
      </c>
      <c r="D8" s="72">
        <v>30.469691321417734</v>
      </c>
      <c r="E8" s="72">
        <v>36.601119643518153</v>
      </c>
      <c r="F8" s="72">
        <v>39.439478474418031</v>
      </c>
      <c r="G8" s="72">
        <v>47.081497924710163</v>
      </c>
      <c r="H8" s="72">
        <v>35.807020726671134</v>
      </c>
      <c r="I8" s="72">
        <v>35.278908968310496</v>
      </c>
      <c r="J8" s="72">
        <v>29.929874707485052</v>
      </c>
      <c r="K8" s="72">
        <v>34.128843787202555</v>
      </c>
      <c r="L8" s="72">
        <v>37.043681880369</v>
      </c>
      <c r="M8" s="72">
        <v>37.642765038654638</v>
      </c>
      <c r="N8" s="72">
        <v>48.553550186894313</v>
      </c>
      <c r="O8" s="72">
        <v>41.402905439218955</v>
      </c>
      <c r="P8" s="72">
        <v>41.414895012540377</v>
      </c>
      <c r="Q8" s="72">
        <v>41.463677352463407</v>
      </c>
      <c r="R8" s="72">
        <v>40.644631904938883</v>
      </c>
      <c r="S8" s="72">
        <v>35.71508240027169</v>
      </c>
      <c r="T8" s="72">
        <v>36.07040192348412</v>
      </c>
      <c r="U8" s="72">
        <v>43.687079858525095</v>
      </c>
      <c r="V8" s="72">
        <v>58.482789441003142</v>
      </c>
      <c r="W8" s="72">
        <v>68.110435914913268</v>
      </c>
      <c r="X8" s="72">
        <v>78.195389873797694</v>
      </c>
      <c r="Y8" s="72">
        <v>49.602588703306104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33.709589394499424</v>
      </c>
      <c r="D9" s="72">
        <v>39.525738392264607</v>
      </c>
      <c r="E9" s="72">
        <v>34.820991529291881</v>
      </c>
      <c r="F9" s="72">
        <v>30.69636052881933</v>
      </c>
      <c r="G9" s="72">
        <v>24.828006432184427</v>
      </c>
      <c r="H9" s="72">
        <v>26.849347556468491</v>
      </c>
      <c r="I9" s="72">
        <v>31.041676113883888</v>
      </c>
      <c r="J9" s="72">
        <v>28.973031866902172</v>
      </c>
      <c r="K9" s="72">
        <v>32.313179747045751</v>
      </c>
      <c r="L9" s="72">
        <v>37.667959804671113</v>
      </c>
      <c r="M9" s="72">
        <v>46.346699435144814</v>
      </c>
      <c r="N9" s="72">
        <v>44.65424245156732</v>
      </c>
      <c r="O9" s="72">
        <v>34.848939499536137</v>
      </c>
      <c r="P9" s="72">
        <v>28.61681716357085</v>
      </c>
      <c r="Q9" s="72">
        <v>29.723894459101004</v>
      </c>
      <c r="R9" s="72">
        <v>61.091421400883945</v>
      </c>
      <c r="S9" s="72">
        <v>68.431719592476924</v>
      </c>
      <c r="T9" s="72">
        <v>198.12427045938261</v>
      </c>
      <c r="U9" s="72">
        <v>68.360878731545938</v>
      </c>
      <c r="V9" s="72">
        <v>30.634780759176213</v>
      </c>
      <c r="W9" s="72">
        <v>12.958195035374503</v>
      </c>
      <c r="X9" s="72">
        <v>36.88827031249113</v>
      </c>
      <c r="Y9" s="72">
        <v>48.799626945881712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0.15023265836151314</v>
      </c>
      <c r="D10" s="72">
        <v>0.46118518903835909</v>
      </c>
      <c r="E10" s="72">
        <v>0.34558404813402016</v>
      </c>
      <c r="F10" s="72">
        <v>0.2885919623331511</v>
      </c>
      <c r="G10" s="72">
        <v>0.41615171018239305</v>
      </c>
      <c r="H10" s="72">
        <v>0.22281060366275807</v>
      </c>
      <c r="I10" s="72">
        <v>8.312486398712951E-2</v>
      </c>
      <c r="J10" s="72">
        <v>9.5172392074042975E-2</v>
      </c>
      <c r="K10" s="72">
        <v>0.11780882710446212</v>
      </c>
      <c r="L10" s="72">
        <v>6.380850943407633E-2</v>
      </c>
      <c r="M10" s="72">
        <v>0.15054276274811221</v>
      </c>
      <c r="N10" s="72">
        <v>0.30156586604308805</v>
      </c>
      <c r="O10" s="72">
        <v>0.34302638753441939</v>
      </c>
      <c r="P10" s="72">
        <v>0.76061454445202858</v>
      </c>
      <c r="Q10" s="72">
        <v>0.5412031970055956</v>
      </c>
      <c r="R10" s="72">
        <v>0.29465629170978441</v>
      </c>
      <c r="S10" s="72">
        <v>0.21336003149411989</v>
      </c>
      <c r="T10" s="72">
        <v>0.25266888775413693</v>
      </c>
      <c r="U10" s="72">
        <v>0.27295007141695243</v>
      </c>
      <c r="V10" s="72">
        <v>0.30704699573714472</v>
      </c>
      <c r="W10" s="72">
        <v>0.37308410328347469</v>
      </c>
      <c r="X10" s="72">
        <v>0.50202761922572792</v>
      </c>
      <c r="Y10" s="72">
        <v>0.43790736126630653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96.842452066179803</v>
      </c>
      <c r="D11" s="72">
        <v>43.580318311978331</v>
      </c>
      <c r="E11" s="72">
        <v>55.421303884670273</v>
      </c>
      <c r="F11" s="72">
        <v>47.0921491340467</v>
      </c>
      <c r="G11" s="72">
        <v>51.565918633283232</v>
      </c>
      <c r="H11" s="72">
        <v>46.282883067618975</v>
      </c>
      <c r="I11" s="72">
        <v>69.351680711108727</v>
      </c>
      <c r="J11" s="72">
        <v>61.691927134614119</v>
      </c>
      <c r="K11" s="72">
        <v>71.366235306622556</v>
      </c>
      <c r="L11" s="72">
        <v>74.357853171899606</v>
      </c>
      <c r="M11" s="72">
        <v>70.596899872027095</v>
      </c>
      <c r="N11" s="72">
        <v>88.327659145790165</v>
      </c>
      <c r="O11" s="72">
        <v>68.168448255803938</v>
      </c>
      <c r="P11" s="72">
        <v>35.871338778209299</v>
      </c>
      <c r="Q11" s="72">
        <v>32.314056519936152</v>
      </c>
      <c r="R11" s="72">
        <v>16.484899300493169</v>
      </c>
      <c r="S11" s="72">
        <v>19.785704362248211</v>
      </c>
      <c r="T11" s="72">
        <v>3.4988635588972627</v>
      </c>
      <c r="U11" s="72">
        <v>34.640438707127153</v>
      </c>
      <c r="V11" s="72">
        <v>38.50348597847897</v>
      </c>
      <c r="W11" s="72">
        <v>54.692117977075675</v>
      </c>
      <c r="X11" s="72">
        <v>48.97703190691437</v>
      </c>
      <c r="Y11" s="72">
        <v>52.274027135398867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5.1175077233620407E-2</v>
      </c>
      <c r="D12" s="72">
        <v>0.15971966152481412</v>
      </c>
      <c r="E12" s="72">
        <v>0.46316489584884396</v>
      </c>
      <c r="F12" s="72">
        <v>0.8702215101619647</v>
      </c>
      <c r="G12" s="72">
        <v>1.5084626723629313</v>
      </c>
      <c r="H12" s="72">
        <v>2.4430059409442015</v>
      </c>
      <c r="I12" s="72">
        <v>2.5031064252553472</v>
      </c>
      <c r="J12" s="72">
        <v>3.424564827679816</v>
      </c>
      <c r="K12" s="72">
        <v>3.6056953431658068</v>
      </c>
      <c r="L12" s="72">
        <v>3.5737347788709313</v>
      </c>
      <c r="M12" s="72">
        <v>4.2483760473396464</v>
      </c>
      <c r="N12" s="72">
        <v>5.1890779360977888</v>
      </c>
      <c r="O12" s="72">
        <v>6.0598141617650629</v>
      </c>
      <c r="P12" s="72">
        <v>15.325834686542789</v>
      </c>
      <c r="Q12" s="72">
        <v>12.197944589781345</v>
      </c>
      <c r="R12" s="72">
        <v>8.7941362533315335</v>
      </c>
      <c r="S12" s="72">
        <v>7.6315332616037352</v>
      </c>
      <c r="T12" s="72">
        <v>8.3232212613336838</v>
      </c>
      <c r="U12" s="72">
        <v>12.848861562115282</v>
      </c>
      <c r="V12" s="72">
        <v>15.857939293839856</v>
      </c>
      <c r="W12" s="72">
        <v>21.882395216962259</v>
      </c>
      <c r="X12" s="72">
        <v>37.213254666789062</v>
      </c>
      <c r="Y12" s="72">
        <v>31.631985104182952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8.9885566273106843E-2</v>
      </c>
      <c r="D13" s="74">
        <v>0.15069257396714786</v>
      </c>
      <c r="E13" s="74">
        <v>0.18880072314328852</v>
      </c>
      <c r="F13" s="74">
        <v>0.19707993204084262</v>
      </c>
      <c r="G13" s="74">
        <v>0.21297480882484626</v>
      </c>
      <c r="H13" s="74">
        <v>0.24362563904283877</v>
      </c>
      <c r="I13" s="74">
        <v>0.32035366790708747</v>
      </c>
      <c r="J13" s="74">
        <v>0.29039676792715469</v>
      </c>
      <c r="K13" s="74">
        <v>0.25944646364087826</v>
      </c>
      <c r="L13" s="74">
        <v>0.17597821708026645</v>
      </c>
      <c r="M13" s="74">
        <v>0.10516522508492698</v>
      </c>
      <c r="N13" s="74">
        <v>9.6113863649011547E-2</v>
      </c>
      <c r="O13" s="74">
        <v>9.3052937383553108E-2</v>
      </c>
      <c r="P13" s="74">
        <v>0.11914855021178702</v>
      </c>
      <c r="Q13" s="74">
        <v>0.11675634297361158</v>
      </c>
      <c r="R13" s="74">
        <v>5.1808138084712137E-2</v>
      </c>
      <c r="S13" s="74">
        <v>8.2520268652932979E-2</v>
      </c>
      <c r="T13" s="74">
        <v>6.3028103831363605E-2</v>
      </c>
      <c r="U13" s="74">
        <v>0.16030791207051218</v>
      </c>
      <c r="V13" s="74">
        <v>0.11168031879148507</v>
      </c>
      <c r="W13" s="74">
        <v>7.2137474775637589E-2</v>
      </c>
      <c r="X13" s="74">
        <v>0</v>
      </c>
      <c r="Y13" s="74">
        <v>0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2.2117821170140721</v>
      </c>
      <c r="D14" s="76">
        <v>2.447180286072931</v>
      </c>
      <c r="E14" s="76">
        <v>2.3287007857887976</v>
      </c>
      <c r="F14" s="76">
        <v>2.2921806782553125</v>
      </c>
      <c r="G14" s="76">
        <v>2.383027969153519</v>
      </c>
      <c r="H14" s="76">
        <v>1.9617570123039756</v>
      </c>
      <c r="I14" s="76">
        <v>1.6865195831975015</v>
      </c>
      <c r="J14" s="76">
        <v>1.6682462630800645</v>
      </c>
      <c r="K14" s="76">
        <v>1.6417420806433103</v>
      </c>
      <c r="L14" s="76">
        <v>1.8436830507988073</v>
      </c>
      <c r="M14" s="76">
        <v>1.6464991615803186</v>
      </c>
      <c r="N14" s="76">
        <v>2.1758295301475341</v>
      </c>
      <c r="O14" s="76">
        <v>1.643479296867288</v>
      </c>
      <c r="P14" s="76">
        <v>1.567276795354321</v>
      </c>
      <c r="Q14" s="76">
        <v>1.5285924291527135</v>
      </c>
      <c r="R14" s="76">
        <v>1.5153848710063678</v>
      </c>
      <c r="S14" s="76">
        <v>1.4272222675799122</v>
      </c>
      <c r="T14" s="76">
        <v>1.9884985366047638</v>
      </c>
      <c r="U14" s="76">
        <v>1.5893408389949126</v>
      </c>
      <c r="V14" s="76">
        <v>1.6078233452903803</v>
      </c>
      <c r="W14" s="76">
        <v>1.3562333599142067</v>
      </c>
      <c r="X14" s="76">
        <v>1.6222120904795589</v>
      </c>
      <c r="Y14" s="76">
        <v>1.6704401949254737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2.1978951986045951E-3</v>
      </c>
      <c r="D15" s="69">
        <f t="shared" si="6"/>
        <v>4.408169874196885E-3</v>
      </c>
      <c r="E15" s="69">
        <f t="shared" si="6"/>
        <v>1.5540567176161486E-2</v>
      </c>
      <c r="F15" s="69">
        <f t="shared" si="6"/>
        <v>3.7728836284611218E-2</v>
      </c>
      <c r="G15" s="69">
        <f t="shared" si="6"/>
        <v>2.0383908720265353E-2</v>
      </c>
      <c r="H15" s="69">
        <f t="shared" si="6"/>
        <v>4.2015366488193727E-2</v>
      </c>
      <c r="I15" s="69">
        <f t="shared" si="6"/>
        <v>0.10830359775445506</v>
      </c>
      <c r="J15" s="69">
        <f t="shared" si="6"/>
        <v>0.14726811896978223</v>
      </c>
      <c r="K15" s="69">
        <f t="shared" si="6"/>
        <v>0.19435018279455385</v>
      </c>
      <c r="L15" s="69">
        <f t="shared" si="6"/>
        <v>0.20096062140351001</v>
      </c>
      <c r="M15" s="69">
        <f t="shared" si="6"/>
        <v>0.27373803931865426</v>
      </c>
      <c r="N15" s="69">
        <f t="shared" si="6"/>
        <v>0.36569670196083304</v>
      </c>
      <c r="O15" s="69">
        <f t="shared" si="6"/>
        <v>0.50709698386929802</v>
      </c>
      <c r="P15" s="69">
        <f t="shared" si="6"/>
        <v>0.758154532005616</v>
      </c>
      <c r="Q15" s="69">
        <f t="shared" si="6"/>
        <v>1.810393024580685</v>
      </c>
      <c r="R15" s="69">
        <f t="shared" si="6"/>
        <v>1.2386299908347655</v>
      </c>
      <c r="S15" s="69">
        <f t="shared" si="6"/>
        <v>1.1130780475814692</v>
      </c>
      <c r="T15" s="69">
        <f t="shared" si="6"/>
        <v>1.3261386932545718</v>
      </c>
      <c r="U15" s="69">
        <f t="shared" si="6"/>
        <v>1.5139976671315922</v>
      </c>
      <c r="V15" s="69">
        <f t="shared" si="6"/>
        <v>0.9376006647488917</v>
      </c>
      <c r="W15" s="69">
        <f t="shared" si="6"/>
        <v>0.5891788399182819</v>
      </c>
      <c r="X15" s="69">
        <f t="shared" si="6"/>
        <v>0.68398049672651406</v>
      </c>
      <c r="Y15" s="69">
        <f t="shared" si="6"/>
        <v>0.38188204153086924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2.1978951986045951E-3</v>
      </c>
      <c r="D16" s="72">
        <v>4.408169874196885E-3</v>
      </c>
      <c r="E16" s="72">
        <v>1.5540567176161486E-2</v>
      </c>
      <c r="F16" s="72">
        <v>3.7728836284611218E-2</v>
      </c>
      <c r="G16" s="72">
        <v>2.0383908720265353E-2</v>
      </c>
      <c r="H16" s="72">
        <v>4.2015366488193727E-2</v>
      </c>
      <c r="I16" s="72">
        <v>0.10830359775445506</v>
      </c>
      <c r="J16" s="72">
        <v>0.14726811896978223</v>
      </c>
      <c r="K16" s="72">
        <v>0.19435018279455385</v>
      </c>
      <c r="L16" s="72">
        <v>0.20096062140351001</v>
      </c>
      <c r="M16" s="72">
        <v>0.27373803931865426</v>
      </c>
      <c r="N16" s="72">
        <v>0.36569670196083304</v>
      </c>
      <c r="O16" s="72">
        <v>0.50709698386929802</v>
      </c>
      <c r="P16" s="72">
        <v>0.758154532005616</v>
      </c>
      <c r="Q16" s="72">
        <v>1.810393024580685</v>
      </c>
      <c r="R16" s="72">
        <v>1.2386299908347655</v>
      </c>
      <c r="S16" s="72">
        <v>1.1130780475814692</v>
      </c>
      <c r="T16" s="72">
        <v>1.3261386932545718</v>
      </c>
      <c r="U16" s="72">
        <v>1.5139976671315922</v>
      </c>
      <c r="V16" s="72">
        <v>0.9376006647488917</v>
      </c>
      <c r="W16" s="72">
        <v>0.5891788399182819</v>
      </c>
      <c r="X16" s="72">
        <v>0.68398049672651406</v>
      </c>
      <c r="Y16" s="72">
        <v>0.38188204153086924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25.066018483013938</v>
      </c>
      <c r="D17" s="69">
        <f t="shared" si="7"/>
        <v>25.024746235654298</v>
      </c>
      <c r="E17" s="69">
        <f t="shared" si="7"/>
        <v>30.697556824089496</v>
      </c>
      <c r="F17" s="69">
        <f t="shared" si="7"/>
        <v>30.160547262882194</v>
      </c>
      <c r="G17" s="69">
        <f t="shared" si="7"/>
        <v>29.679585357836508</v>
      </c>
      <c r="H17" s="69">
        <f t="shared" si="7"/>
        <v>25.123139094539532</v>
      </c>
      <c r="I17" s="69">
        <f t="shared" si="7"/>
        <v>24.860906043106041</v>
      </c>
      <c r="J17" s="69">
        <f t="shared" si="7"/>
        <v>26.037932817246755</v>
      </c>
      <c r="K17" s="69">
        <f t="shared" si="7"/>
        <v>26.567688528784373</v>
      </c>
      <c r="L17" s="69">
        <f t="shared" si="7"/>
        <v>27.189000856868848</v>
      </c>
      <c r="M17" s="69">
        <f t="shared" si="7"/>
        <v>28.121254218092666</v>
      </c>
      <c r="N17" s="69">
        <f t="shared" si="7"/>
        <v>36.781656614298356</v>
      </c>
      <c r="O17" s="69">
        <f t="shared" si="7"/>
        <v>29.189450401960606</v>
      </c>
      <c r="P17" s="69">
        <f t="shared" si="7"/>
        <v>31.87801140295123</v>
      </c>
      <c r="Q17" s="69">
        <f t="shared" si="7"/>
        <v>32.057264029976196</v>
      </c>
      <c r="R17" s="69">
        <f t="shared" ref="R17:V17" si="8">SUM(R18:R26)</f>
        <v>29.574485987322578</v>
      </c>
      <c r="S17" s="69">
        <f t="shared" si="8"/>
        <v>30.153860372619818</v>
      </c>
      <c r="T17" s="69">
        <f t="shared" si="8"/>
        <v>40.56474835009351</v>
      </c>
      <c r="U17" s="69">
        <f t="shared" si="8"/>
        <v>37.380082111785363</v>
      </c>
      <c r="V17" s="69">
        <f t="shared" si="8"/>
        <v>37.445729993300041</v>
      </c>
      <c r="W17" s="69">
        <f t="shared" ref="W17:Y17" si="9">SUM(W18:W26)</f>
        <v>35.304449615648629</v>
      </c>
      <c r="X17" s="69">
        <f t="shared" si="9"/>
        <v>48.338356238823607</v>
      </c>
      <c r="Y17" s="69">
        <f t="shared" si="9"/>
        <v>62.218168190755719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8.3944249239907407</v>
      </c>
      <c r="D18" s="72">
        <v>11.747528269583031</v>
      </c>
      <c r="E18" s="72">
        <v>7.5347935521506493</v>
      </c>
      <c r="F18" s="72">
        <v>11.26553875212737</v>
      </c>
      <c r="G18" s="72">
        <v>12.75536655247222</v>
      </c>
      <c r="H18" s="72">
        <v>11.355174106202234</v>
      </c>
      <c r="I18" s="72">
        <v>6.8476313707142396</v>
      </c>
      <c r="J18" s="72">
        <v>8.1382600550675779</v>
      </c>
      <c r="K18" s="72">
        <v>5.0638082752908886</v>
      </c>
      <c r="L18" s="72">
        <v>5.4020231120309825</v>
      </c>
      <c r="M18" s="72">
        <v>4.1688507129645069</v>
      </c>
      <c r="N18" s="72">
        <v>9.1893652986087933</v>
      </c>
      <c r="O18" s="72">
        <v>5.0315500434354528</v>
      </c>
      <c r="P18" s="72">
        <v>6.5150757870237825</v>
      </c>
      <c r="Q18" s="72">
        <v>6.9178428007967812</v>
      </c>
      <c r="R18" s="72">
        <v>4.6883970522817755</v>
      </c>
      <c r="S18" s="72">
        <v>4.9626619069702267</v>
      </c>
      <c r="T18" s="72">
        <v>2.5919842114661897E-2</v>
      </c>
      <c r="U18" s="72">
        <v>5.5827708727019241</v>
      </c>
      <c r="V18" s="72">
        <v>8.3847243118959334</v>
      </c>
      <c r="W18" s="72">
        <v>0</v>
      </c>
      <c r="X18" s="72">
        <v>0</v>
      </c>
      <c r="Y18" s="72">
        <v>18.543429878712182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0.80798140240174832</v>
      </c>
      <c r="D19" s="72">
        <v>0.69852639385831694</v>
      </c>
      <c r="E19" s="72">
        <v>0.55140336264394652</v>
      </c>
      <c r="F19" s="72">
        <v>0.71028834901951277</v>
      </c>
      <c r="G19" s="72">
        <v>0.9637263994747276</v>
      </c>
      <c r="H19" s="72">
        <v>1.0008025737840163</v>
      </c>
      <c r="I19" s="72">
        <v>0.69841200296073669</v>
      </c>
      <c r="J19" s="72">
        <v>0.41445914637101566</v>
      </c>
      <c r="K19" s="72">
        <v>0.57581000575156771</v>
      </c>
      <c r="L19" s="72">
        <v>0.44307556592258951</v>
      </c>
      <c r="M19" s="72">
        <v>0.38801180257629236</v>
      </c>
      <c r="N19" s="72">
        <v>0.63620136115971149</v>
      </c>
      <c r="O19" s="72">
        <v>0.57708955965861752</v>
      </c>
      <c r="P19" s="72">
        <v>1.3424530716437095</v>
      </c>
      <c r="Q19" s="72">
        <v>0.97138202141198393</v>
      </c>
      <c r="R19" s="72">
        <v>0.84368852427737273</v>
      </c>
      <c r="S19" s="72">
        <v>0.77829016152835706</v>
      </c>
      <c r="T19" s="72">
        <v>0.65750167414661886</v>
      </c>
      <c r="U19" s="72">
        <v>0.73248389656338186</v>
      </c>
      <c r="V19" s="72">
        <v>0.58622996163038565</v>
      </c>
      <c r="W19" s="72">
        <v>0.63465985740685271</v>
      </c>
      <c r="X19" s="72">
        <v>1.2460515186998442</v>
      </c>
      <c r="Y19" s="72">
        <v>1.8318256122224137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0.58478467205067042</v>
      </c>
      <c r="D20" s="72">
        <v>0.81278602315511783</v>
      </c>
      <c r="E20" s="72">
        <v>0.78805512098537089</v>
      </c>
      <c r="F20" s="72">
        <v>0.53473745998581856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0.12542639991162283</v>
      </c>
      <c r="O20" s="72">
        <v>0.38198813788580177</v>
      </c>
      <c r="P20" s="72">
        <v>0</v>
      </c>
      <c r="Q20" s="72">
        <v>0</v>
      </c>
      <c r="R20" s="72">
        <v>1.1861248696956673E-2</v>
      </c>
      <c r="S20" s="72">
        <v>0.18917560444957884</v>
      </c>
      <c r="T20" s="72">
        <v>0.26062510144853629</v>
      </c>
      <c r="U20" s="72">
        <v>0.21582115746485581</v>
      </c>
      <c r="V20" s="72">
        <v>0.13085189089238342</v>
      </c>
      <c r="W20" s="72">
        <v>0</v>
      </c>
      <c r="X20" s="72">
        <v>4.8941662258359317E-2</v>
      </c>
      <c r="Y20" s="72">
        <v>3.4781096854790729E-3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2.2712083315137828</v>
      </c>
      <c r="D21" s="72">
        <v>2.8101347737564768</v>
      </c>
      <c r="E21" s="72">
        <v>3.8841503284199956</v>
      </c>
      <c r="F21" s="72">
        <v>4.445354796429978</v>
      </c>
      <c r="G21" s="72">
        <v>4.9924295969196049</v>
      </c>
      <c r="H21" s="72">
        <v>3.7057858012535831</v>
      </c>
      <c r="I21" s="72">
        <v>4.0397726130668641</v>
      </c>
      <c r="J21" s="72">
        <v>3.5542995680856673</v>
      </c>
      <c r="K21" s="72">
        <v>4.0690601044106076</v>
      </c>
      <c r="L21" s="72">
        <v>4.0549350989347097</v>
      </c>
      <c r="M21" s="72">
        <v>4.758848614076431</v>
      </c>
      <c r="N21" s="72">
        <v>6.123732565211335</v>
      </c>
      <c r="O21" s="72">
        <v>5.524061267391315</v>
      </c>
      <c r="P21" s="72">
        <v>6.026281778606295</v>
      </c>
      <c r="Q21" s="72">
        <v>6.4693204799054866</v>
      </c>
      <c r="R21" s="72">
        <v>6.2256827070520968</v>
      </c>
      <c r="S21" s="72">
        <v>5.7196079185354529</v>
      </c>
      <c r="T21" s="72">
        <v>5.7884871394850226</v>
      </c>
      <c r="U21" s="72">
        <v>7.5437148312056657</v>
      </c>
      <c r="V21" s="72">
        <v>10.850780868498356</v>
      </c>
      <c r="W21" s="72">
        <v>13.865857248199825</v>
      </c>
      <c r="X21" s="72">
        <v>15.210341076862232</v>
      </c>
      <c r="Y21" s="72">
        <v>10.157907195457879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2.5232805537095899</v>
      </c>
      <c r="D22" s="72">
        <v>2.1383067424046818</v>
      </c>
      <c r="E22" s="72">
        <v>1.5203561504611047</v>
      </c>
      <c r="F22" s="72">
        <v>2.0863530875523701</v>
      </c>
      <c r="G22" s="72">
        <v>2.0354528485234846</v>
      </c>
      <c r="H22" s="72">
        <v>2.1170806380525127</v>
      </c>
      <c r="I22" s="72">
        <v>2.9623419434254656</v>
      </c>
      <c r="J22" s="72">
        <v>2.630166199726153</v>
      </c>
      <c r="K22" s="72">
        <v>2.6256433020830365</v>
      </c>
      <c r="L22" s="72">
        <v>2.7258555858656122</v>
      </c>
      <c r="M22" s="72">
        <v>4.4618881429544262</v>
      </c>
      <c r="N22" s="72">
        <v>4.5650493545577984</v>
      </c>
      <c r="O22" s="72">
        <v>3.557069375111511</v>
      </c>
      <c r="P22" s="72">
        <v>2.1282914925169765</v>
      </c>
      <c r="Q22" s="72">
        <v>2.527981770054196</v>
      </c>
      <c r="R22" s="72">
        <v>7.2896519221509681</v>
      </c>
      <c r="S22" s="72">
        <v>8.8499493449578992</v>
      </c>
      <c r="T22" s="72">
        <v>27.241400385542445</v>
      </c>
      <c r="U22" s="72">
        <v>9.8540710606103961</v>
      </c>
      <c r="V22" s="72">
        <v>4.931135925387963</v>
      </c>
      <c r="W22" s="72">
        <v>0.30635850690007999</v>
      </c>
      <c r="X22" s="72">
        <v>8.9162985537428003</v>
      </c>
      <c r="Y22" s="72">
        <v>11.4007020701124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1.3832372255810087E-2</v>
      </c>
      <c r="D23" s="72">
        <v>4.250780818027744E-2</v>
      </c>
      <c r="E23" s="72">
        <v>3.5323261235680727E-2</v>
      </c>
      <c r="F23" s="72">
        <v>3.235770176859977E-2</v>
      </c>
      <c r="G23" s="72">
        <v>4.6756820090731815E-2</v>
      </c>
      <c r="H23" s="72">
        <v>2.359349177197954E-2</v>
      </c>
      <c r="I23" s="72">
        <v>9.2181715942114308E-3</v>
      </c>
      <c r="J23" s="72">
        <v>9.2705163428910709E-3</v>
      </c>
      <c r="K23" s="72">
        <v>1.0906203069782114E-2</v>
      </c>
      <c r="L23" s="72">
        <v>3.8254602641842844E-3</v>
      </c>
      <c r="M23" s="72">
        <v>1.6720719248418559E-2</v>
      </c>
      <c r="N23" s="72">
        <v>3.561015008621516E-2</v>
      </c>
      <c r="O23" s="72">
        <v>4.2166827262275927E-2</v>
      </c>
      <c r="P23" s="72">
        <v>0.10697901959468825</v>
      </c>
      <c r="Q23" s="72">
        <v>7.8174366216879995E-2</v>
      </c>
      <c r="R23" s="72">
        <v>4.6190080672172361E-2</v>
      </c>
      <c r="S23" s="72">
        <v>2.7952985740976828E-2</v>
      </c>
      <c r="T23" s="72">
        <v>3.0233053005722436E-2</v>
      </c>
      <c r="U23" s="72">
        <v>3.1019497876894331E-2</v>
      </c>
      <c r="V23" s="72">
        <v>4.1942163459424787E-2</v>
      </c>
      <c r="W23" s="72">
        <v>6.8478849802130884E-2</v>
      </c>
      <c r="X23" s="72">
        <v>0.11000717564389595</v>
      </c>
      <c r="Y23" s="72">
        <v>9.808436716205185E-2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8.6355736074695351</v>
      </c>
      <c r="D24" s="72">
        <v>4.1519992714476146</v>
      </c>
      <c r="E24" s="72">
        <v>5.7604209296975073</v>
      </c>
      <c r="F24" s="72">
        <v>5.28918548962318</v>
      </c>
      <c r="G24" s="72">
        <v>5.6806781962157986</v>
      </c>
      <c r="H24" s="72">
        <v>4.2420329469614879</v>
      </c>
      <c r="I24" s="72">
        <v>8.1685284469926476</v>
      </c>
      <c r="J24" s="72">
        <v>7.4319176710100487</v>
      </c>
      <c r="K24" s="72">
        <v>8.6909633554699131</v>
      </c>
      <c r="L24" s="72">
        <v>8.2690438948867939</v>
      </c>
      <c r="M24" s="72">
        <v>8.9975257532088033</v>
      </c>
      <c r="N24" s="72">
        <v>11.249721725422184</v>
      </c>
      <c r="O24" s="72">
        <v>9.1660067115780368</v>
      </c>
      <c r="P24" s="72">
        <v>4.8328044991470174</v>
      </c>
      <c r="Q24" s="72">
        <v>5.1046833352659915</v>
      </c>
      <c r="R24" s="72">
        <v>2.4943450517564165</v>
      </c>
      <c r="S24" s="72">
        <v>3.1714757605330615</v>
      </c>
      <c r="T24" s="72">
        <v>0.37835363207353989</v>
      </c>
      <c r="U24" s="72">
        <v>6.0839669669605199</v>
      </c>
      <c r="V24" s="72">
        <v>7.2459997393701716</v>
      </c>
      <c r="W24" s="72">
        <v>11.438253793774351</v>
      </c>
      <c r="X24" s="72">
        <v>10.694239027521169</v>
      </c>
      <c r="Y24" s="72">
        <v>11.347287848982237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1.8349326196220574</v>
      </c>
      <c r="D25" s="74">
        <v>2.6229569532687802</v>
      </c>
      <c r="E25" s="74">
        <v>10.623054118495244</v>
      </c>
      <c r="F25" s="74">
        <v>5.7967316263753661</v>
      </c>
      <c r="G25" s="74">
        <v>3.2051749441399409</v>
      </c>
      <c r="H25" s="74">
        <v>2.6786695365137216</v>
      </c>
      <c r="I25" s="74">
        <v>2.1350014943518776</v>
      </c>
      <c r="J25" s="74">
        <v>3.8595596606434013</v>
      </c>
      <c r="K25" s="74">
        <v>3.8906775220197209</v>
      </c>
      <c r="L25" s="74">
        <v>5.9261942735568729</v>
      </c>
      <c r="M25" s="74">
        <v>4.9947044229326956</v>
      </c>
      <c r="N25" s="74">
        <v>4.4145493657480879</v>
      </c>
      <c r="O25" s="74">
        <v>2.6463287646362956</v>
      </c>
      <c r="P25" s="74">
        <v>5.8063881345508248</v>
      </c>
      <c r="Q25" s="74">
        <v>5.6496340405781886</v>
      </c>
      <c r="R25" s="74">
        <v>5.1875309085226906</v>
      </c>
      <c r="S25" s="74">
        <v>5.099577881883115</v>
      </c>
      <c r="T25" s="74">
        <v>3.1368120914774895</v>
      </c>
      <c r="U25" s="74">
        <v>4.2849974897355914</v>
      </c>
      <c r="V25" s="74">
        <v>2.4598918217549626</v>
      </c>
      <c r="W25" s="74">
        <v>4.3400405213617583</v>
      </c>
      <c r="X25" s="74">
        <v>5.0485348584411014</v>
      </c>
      <c r="Y25" s="74">
        <v>1.7463439249725254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1.6408197606888575</v>
      </c>
      <c r="L26" s="77">
        <v>0.36404786540709955</v>
      </c>
      <c r="M26" s="77">
        <v>0.334704050131091</v>
      </c>
      <c r="N26" s="77">
        <v>0.44200039359260473</v>
      </c>
      <c r="O26" s="77">
        <v>2.2631897150012978</v>
      </c>
      <c r="P26" s="77">
        <v>5.1197376198679363</v>
      </c>
      <c r="Q26" s="77">
        <v>4.3382452157466824</v>
      </c>
      <c r="R26" s="77">
        <v>2.7871384919121351</v>
      </c>
      <c r="S26" s="77">
        <v>1.3551688080211479</v>
      </c>
      <c r="T26" s="77">
        <v>3.0454154307994727</v>
      </c>
      <c r="U26" s="77">
        <v>3.051236338666135</v>
      </c>
      <c r="V26" s="77">
        <v>2.8141733104104572</v>
      </c>
      <c r="W26" s="77">
        <v>4.6508008382036268</v>
      </c>
      <c r="X26" s="77">
        <v>7.06394236565421</v>
      </c>
      <c r="Y26" s="77">
        <v>7.0891091834485458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12.358109336185354</v>
      </c>
      <c r="D27" s="69">
        <f t="shared" si="10"/>
        <v>12.168088916653444</v>
      </c>
      <c r="E27" s="69">
        <f t="shared" si="10"/>
        <v>21.391792579304578</v>
      </c>
      <c r="F27" s="69">
        <f t="shared" si="10"/>
        <v>19.753996392824163</v>
      </c>
      <c r="G27" s="69">
        <f t="shared" si="10"/>
        <v>18.213117652076473</v>
      </c>
      <c r="H27" s="69">
        <f t="shared" si="10"/>
        <v>15.498341592255954</v>
      </c>
      <c r="I27" s="69">
        <f t="shared" si="10"/>
        <v>15.606957663171409</v>
      </c>
      <c r="J27" s="69">
        <f t="shared" si="10"/>
        <v>16.37482331025971</v>
      </c>
      <c r="K27" s="69">
        <f t="shared" si="10"/>
        <v>16.448078187024365</v>
      </c>
      <c r="L27" s="69">
        <f t="shared" si="10"/>
        <v>17.311204013596104</v>
      </c>
      <c r="M27" s="69">
        <f t="shared" si="10"/>
        <v>16.537808359219202</v>
      </c>
      <c r="N27" s="69">
        <f t="shared" si="10"/>
        <v>21.203434305581915</v>
      </c>
      <c r="O27" s="69">
        <f t="shared" si="10"/>
        <v>16.047665974981602</v>
      </c>
      <c r="P27" s="69">
        <f t="shared" si="10"/>
        <v>16.864892781149251</v>
      </c>
      <c r="Q27" s="69">
        <f t="shared" si="10"/>
        <v>16.662012527096451</v>
      </c>
      <c r="R27" s="69">
        <f t="shared" ref="R27:V27" si="11">SUM(R28:R32)</f>
        <v>15.823502397121377</v>
      </c>
      <c r="S27" s="69">
        <f t="shared" si="11"/>
        <v>16.833760448393235</v>
      </c>
      <c r="T27" s="69">
        <f t="shared" si="11"/>
        <v>19.11883240365708</v>
      </c>
      <c r="U27" s="69">
        <f t="shared" si="11"/>
        <v>20.09941997145409</v>
      </c>
      <c r="V27" s="69">
        <f t="shared" si="11"/>
        <v>19.601876531624693</v>
      </c>
      <c r="W27" s="69">
        <f t="shared" ref="W27:Y27" si="12">SUM(W28:W32)</f>
        <v>16.729794552986927</v>
      </c>
      <c r="X27" s="69">
        <f t="shared" si="12"/>
        <v>21.616780003232488</v>
      </c>
      <c r="Y27" s="69">
        <f t="shared" si="12"/>
        <v>29.21561682071663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0.1917080264632306</v>
      </c>
      <c r="D28" s="72">
        <v>0.41751520881931076</v>
      </c>
      <c r="E28" s="72">
        <v>0.4874391323671628</v>
      </c>
      <c r="F28" s="72">
        <v>0.73863611470870716</v>
      </c>
      <c r="G28" s="72">
        <v>0.82118098015794627</v>
      </c>
      <c r="H28" s="72">
        <v>0.64876887694428131</v>
      </c>
      <c r="I28" s="72">
        <v>0.30461756044180732</v>
      </c>
      <c r="J28" s="72">
        <v>0.70215019886436048</v>
      </c>
      <c r="K28" s="72">
        <v>0.51967263731223978</v>
      </c>
      <c r="L28" s="72">
        <v>0.53114683880765912</v>
      </c>
      <c r="M28" s="72">
        <v>0.4906867215733724</v>
      </c>
      <c r="N28" s="72">
        <v>0.87248959940041981</v>
      </c>
      <c r="O28" s="72">
        <v>0.6227449269649552</v>
      </c>
      <c r="P28" s="72">
        <v>0.76266858044583119</v>
      </c>
      <c r="Q28" s="72">
        <v>0.6312404639722119</v>
      </c>
      <c r="R28" s="72">
        <v>0.47301634759942113</v>
      </c>
      <c r="S28" s="72">
        <v>0.37338388188092342</v>
      </c>
      <c r="T28" s="72">
        <v>2.5748924757333525E-3</v>
      </c>
      <c r="U28" s="72">
        <v>0.29456994694016597</v>
      </c>
      <c r="V28" s="72">
        <v>0.56757340234037879</v>
      </c>
      <c r="W28" s="72">
        <v>0</v>
      </c>
      <c r="X28" s="72">
        <v>0</v>
      </c>
      <c r="Y28" s="72">
        <v>0.84555226241218528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8.5490942969051922</v>
      </c>
      <c r="D29" s="72">
        <v>7.2654809602419945</v>
      </c>
      <c r="E29" s="72">
        <v>5.6962464761831972</v>
      </c>
      <c r="F29" s="72">
        <v>8.3870887720901717</v>
      </c>
      <c r="G29" s="72">
        <v>10.759496181200513</v>
      </c>
      <c r="H29" s="72">
        <v>9.1485415371391881</v>
      </c>
      <c r="I29" s="72">
        <v>9.7886819680734938</v>
      </c>
      <c r="J29" s="72">
        <v>7.5399907535214625</v>
      </c>
      <c r="K29" s="72">
        <v>7.3200951798869829</v>
      </c>
      <c r="L29" s="72">
        <v>6.0681428577281062</v>
      </c>
      <c r="M29" s="72">
        <v>6.1836974562733626</v>
      </c>
      <c r="N29" s="72">
        <v>10.522359524837583</v>
      </c>
      <c r="O29" s="72">
        <v>7.901252642518604</v>
      </c>
      <c r="P29" s="72">
        <v>8.662137790015473</v>
      </c>
      <c r="Q29" s="72">
        <v>7.9731820452576514</v>
      </c>
      <c r="R29" s="72">
        <v>6.4159890705494647</v>
      </c>
      <c r="S29" s="72">
        <v>7.4438254059703421</v>
      </c>
      <c r="T29" s="72">
        <v>7.688055506905541</v>
      </c>
      <c r="U29" s="72">
        <v>9.4010386254566445</v>
      </c>
      <c r="V29" s="72">
        <v>9.2043196679090844</v>
      </c>
      <c r="W29" s="72">
        <v>8.9675901126847766</v>
      </c>
      <c r="X29" s="72">
        <v>13.025827307731639</v>
      </c>
      <c r="Y29" s="72">
        <v>22.132124211419157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1.1393284498843874</v>
      </c>
      <c r="D30" s="72">
        <v>1.4496684018839765</v>
      </c>
      <c r="E30" s="72">
        <v>2.7135722488455962</v>
      </c>
      <c r="F30" s="72">
        <v>2.8577148465904894</v>
      </c>
      <c r="G30" s="72">
        <v>2.9966052467353665</v>
      </c>
      <c r="H30" s="72">
        <v>2.2600258228481507</v>
      </c>
      <c r="I30" s="72">
        <v>2.5017731292351626</v>
      </c>
      <c r="J30" s="72">
        <v>2.2513021567629421</v>
      </c>
      <c r="K30" s="72">
        <v>2.5765148613174542</v>
      </c>
      <c r="L30" s="72">
        <v>2.6098368002005183</v>
      </c>
      <c r="M30" s="72">
        <v>2.8171445893445242</v>
      </c>
      <c r="N30" s="72">
        <v>3.5188974245602678</v>
      </c>
      <c r="O30" s="72">
        <v>3.0617849771684726</v>
      </c>
      <c r="P30" s="72">
        <v>3.2844066113917956</v>
      </c>
      <c r="Q30" s="72">
        <v>3.4583110776098098</v>
      </c>
      <c r="R30" s="72">
        <v>3.389414047747441</v>
      </c>
      <c r="S30" s="72">
        <v>3.0908317757818007</v>
      </c>
      <c r="T30" s="72">
        <v>2.9453678989952681</v>
      </c>
      <c r="U30" s="72">
        <v>4.1503641255151544</v>
      </c>
      <c r="V30" s="72">
        <v>5.7637445425533196</v>
      </c>
      <c r="W30" s="72">
        <v>6.2152888950612564</v>
      </c>
      <c r="X30" s="72">
        <v>6.9408084201377633</v>
      </c>
      <c r="Y30" s="72">
        <v>4.8024759282336777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0.10875627111983548</v>
      </c>
      <c r="D31" s="72">
        <v>0.19155029068155466</v>
      </c>
      <c r="E31" s="72">
        <v>0.24348353701582862</v>
      </c>
      <c r="F31" s="72">
        <v>0.35174840401349899</v>
      </c>
      <c r="G31" s="72">
        <v>0.31160404274446613</v>
      </c>
      <c r="H31" s="72">
        <v>0.30658186649559227</v>
      </c>
      <c r="I31" s="72">
        <v>0.33908900741791509</v>
      </c>
      <c r="J31" s="72">
        <v>0.48640346553648051</v>
      </c>
      <c r="K31" s="72">
        <v>0.51351300181634918</v>
      </c>
      <c r="L31" s="72">
        <v>0.49313516606233515</v>
      </c>
      <c r="M31" s="72">
        <v>0.84065770628064984</v>
      </c>
      <c r="N31" s="72">
        <v>0.86817455185754888</v>
      </c>
      <c r="O31" s="72">
        <v>0.71179493576353747</v>
      </c>
      <c r="P31" s="72">
        <v>0.47093510336760247</v>
      </c>
      <c r="Q31" s="72">
        <v>0.40889388110184099</v>
      </c>
      <c r="R31" s="72">
        <v>0.98721436114703132</v>
      </c>
      <c r="S31" s="72">
        <v>1.2928283656885291</v>
      </c>
      <c r="T31" s="72">
        <v>4.587304757736324</v>
      </c>
      <c r="U31" s="72">
        <v>1.7280458029135755</v>
      </c>
      <c r="V31" s="72">
        <v>0.69840861940313992</v>
      </c>
      <c r="W31" s="72">
        <v>0.19147275019604668</v>
      </c>
      <c r="X31" s="72">
        <v>0.30379671383188905</v>
      </c>
      <c r="Y31" s="72">
        <v>0.73906033411058059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2.3692222918127088</v>
      </c>
      <c r="D32" s="77">
        <v>2.8438740550266064</v>
      </c>
      <c r="E32" s="77">
        <v>12.251051184892793</v>
      </c>
      <c r="F32" s="77">
        <v>7.4188082554212933</v>
      </c>
      <c r="G32" s="77">
        <v>3.3242312012381809</v>
      </c>
      <c r="H32" s="77">
        <v>3.1344234888287419</v>
      </c>
      <c r="I32" s="77">
        <v>2.6727959980030302</v>
      </c>
      <c r="J32" s="77">
        <v>5.3949767355744678</v>
      </c>
      <c r="K32" s="77">
        <v>5.5182825066913397</v>
      </c>
      <c r="L32" s="77">
        <v>7.608942350797486</v>
      </c>
      <c r="M32" s="77">
        <v>6.2056218857472922</v>
      </c>
      <c r="N32" s="77">
        <v>5.421513204926093</v>
      </c>
      <c r="O32" s="77">
        <v>3.7500884925660354</v>
      </c>
      <c r="P32" s="77">
        <v>3.6847446959285506</v>
      </c>
      <c r="Q32" s="77">
        <v>4.1903850591549379</v>
      </c>
      <c r="R32" s="77">
        <v>4.5578685700780177</v>
      </c>
      <c r="S32" s="77">
        <v>4.632891019071641</v>
      </c>
      <c r="T32" s="77">
        <v>3.895529347544215</v>
      </c>
      <c r="U32" s="77">
        <v>4.5254014706285481</v>
      </c>
      <c r="V32" s="77">
        <v>3.3678302994187708</v>
      </c>
      <c r="W32" s="77">
        <v>1.3554427950448469</v>
      </c>
      <c r="X32" s="77">
        <v>1.3463475615311955</v>
      </c>
      <c r="Y32" s="77">
        <v>0.6964040845410292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0.64237992764163521</v>
      </c>
      <c r="D3" s="66">
        <f>IF(RES_hh_tes_in!D3=0,"",RES_hh_tes_in!D3/RES_hh_fec_in!D3)</f>
        <v>0.62212790159004583</v>
      </c>
      <c r="E3" s="66">
        <f>IF(RES_hh_tes_in!E3=0,"",RES_hh_tes_in!E3/RES_hh_fec_in!E3)</f>
        <v>0.63559073571831604</v>
      </c>
      <c r="F3" s="66">
        <f>IF(RES_hh_tes_in!F3=0,"",RES_hh_tes_in!F3/RES_hh_fec_in!F3)</f>
        <v>0.63719609257357823</v>
      </c>
      <c r="G3" s="66">
        <f>IF(RES_hh_tes_in!G3=0,"",RES_hh_tes_in!G3/RES_hh_fec_in!G3)</f>
        <v>0.64441825184543378</v>
      </c>
      <c r="H3" s="66">
        <f>IF(RES_hh_tes_in!H3=0,"",RES_hh_tes_in!H3/RES_hh_fec_in!H3)</f>
        <v>0.65306489855941385</v>
      </c>
      <c r="I3" s="66">
        <f>IF(RES_hh_tes_in!I3=0,"",RES_hh_tes_in!I3/RES_hh_fec_in!I3)</f>
        <v>0.66944047544039709</v>
      </c>
      <c r="J3" s="66">
        <f>IF(RES_hh_tes_in!J3=0,"",RES_hh_tes_in!J3/RES_hh_fec_in!J3)</f>
        <v>0.67729097615141021</v>
      </c>
      <c r="K3" s="66">
        <f>IF(RES_hh_tes_in!K3=0,"",RES_hh_tes_in!K3/RES_hh_fec_in!K3)</f>
        <v>0.68723788839157773</v>
      </c>
      <c r="L3" s="66">
        <f>IF(RES_hh_tes_in!L3=0,"",RES_hh_tes_in!L3/RES_hh_fec_in!L3)</f>
        <v>0.69063947895107536</v>
      </c>
      <c r="M3" s="66">
        <f>IF(RES_hh_tes_in!M3=0,"",RES_hh_tes_in!M3/RES_hh_fec_in!M3)</f>
        <v>0.69935267912734689</v>
      </c>
      <c r="N3" s="66">
        <f>IF(RES_hh_tes_in!N3=0,"",RES_hh_tes_in!N3/RES_hh_fec_in!N3)</f>
        <v>0.70609719426788797</v>
      </c>
      <c r="O3" s="66">
        <f>IF(RES_hh_tes_in!O3=0,"",RES_hh_tes_in!O3/RES_hh_fec_in!O3)</f>
        <v>0.72393907535185287</v>
      </c>
      <c r="P3" s="66">
        <f>IF(RES_hh_tes_in!P3=0,"",RES_hh_tes_in!P3/RES_hh_fec_in!P3)</f>
        <v>0.75023418160129718</v>
      </c>
      <c r="Q3" s="66">
        <f>IF(RES_hh_tes_in!Q3=0,"",RES_hh_tes_in!Q3/RES_hh_fec_in!Q3)</f>
        <v>0.75903528809631005</v>
      </c>
      <c r="R3" s="66">
        <f>IF(RES_hh_tes_in!R3=0,"",RES_hh_tes_in!R3/RES_hh_fec_in!R3)</f>
        <v>0.7552645942557823</v>
      </c>
      <c r="S3" s="66">
        <f>IF(RES_hh_tes_in!S3=0,"",RES_hh_tes_in!S3/RES_hh_fec_in!S3)</f>
        <v>0.76357228068470484</v>
      </c>
      <c r="T3" s="66">
        <f>IF(RES_hh_tes_in!T3=0,"",RES_hh_tes_in!T3/RES_hh_fec_in!T3)</f>
        <v>0.75808895680062105</v>
      </c>
      <c r="U3" s="66">
        <f>IF(RES_hh_tes_in!U3=0,"",RES_hh_tes_in!U3/RES_hh_fec_in!U3)</f>
        <v>0.80231570940700436</v>
      </c>
      <c r="V3" s="66">
        <f>IF(RES_hh_tes_in!V3=0,"",RES_hh_tes_in!V3/RES_hh_fec_in!V3)</f>
        <v>0.82701286081324188</v>
      </c>
      <c r="W3" s="66">
        <f>IF(RES_hh_tes_in!W3=0,"",RES_hh_tes_in!W3/RES_hh_fec_in!W3)</f>
        <v>0.86873482815280112</v>
      </c>
      <c r="X3" s="66">
        <f>IF(RES_hh_tes_in!X3=0,"",RES_hh_tes_in!X3/RES_hh_fec_in!X3)</f>
        <v>0.88859195908695376</v>
      </c>
      <c r="Y3" s="66">
        <f>IF(RES_hh_tes_in!Y3=0,"",RES_hh_tes_in!Y3/RES_hh_fec_in!Y3)</f>
        <v>0.85426430592165559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0.6416505099420341</v>
      </c>
      <c r="D4" s="70">
        <f>IF(RES_hh_tes_in!D4=0,"",RES_hh_tes_in!D4/RES_hh_fec_in!D4)</f>
        <v>0.62012713664732078</v>
      </c>
      <c r="E4" s="70">
        <f>IF(RES_hh_tes_in!E4=0,"",RES_hh_tes_in!E4/RES_hh_fec_in!E4)</f>
        <v>0.63035446089540192</v>
      </c>
      <c r="F4" s="70">
        <f>IF(RES_hh_tes_in!F4=0,"",RES_hh_tes_in!F4/RES_hh_fec_in!F4)</f>
        <v>0.63443370969288304</v>
      </c>
      <c r="G4" s="70">
        <f>IF(RES_hh_tes_in!G4=0,"",RES_hh_tes_in!G4/RES_hh_fec_in!G4)</f>
        <v>0.64423840425854384</v>
      </c>
      <c r="H4" s="70">
        <f>IF(RES_hh_tes_in!H4=0,"",RES_hh_tes_in!H4/RES_hh_fec_in!H4)</f>
        <v>0.6538347414828134</v>
      </c>
      <c r="I4" s="70">
        <f>IF(RES_hh_tes_in!I4=0,"",RES_hh_tes_in!I4/RES_hh_fec_in!I4)</f>
        <v>0.67089156391668259</v>
      </c>
      <c r="J4" s="70">
        <f>IF(RES_hh_tes_in!J4=0,"",RES_hh_tes_in!J4/RES_hh_fec_in!J4)</f>
        <v>0.67789268950745907</v>
      </c>
      <c r="K4" s="70">
        <f>IF(RES_hh_tes_in!K4=0,"",RES_hh_tes_in!K4/RES_hh_fec_in!K4)</f>
        <v>0.68677190215443429</v>
      </c>
      <c r="L4" s="70">
        <f>IF(RES_hh_tes_in!L4=0,"",RES_hh_tes_in!L4/RES_hh_fec_in!L4)</f>
        <v>0.69048821836728236</v>
      </c>
      <c r="M4" s="70">
        <f>IF(RES_hh_tes_in!M4=0,"",RES_hh_tes_in!M4/RES_hh_fec_in!M4)</f>
        <v>0.70009130091953675</v>
      </c>
      <c r="N4" s="70">
        <f>IF(RES_hh_tes_in!N4=0,"",RES_hh_tes_in!N4/RES_hh_fec_in!N4)</f>
        <v>0.70876151657880659</v>
      </c>
      <c r="O4" s="70">
        <f>IF(RES_hh_tes_in!O4=0,"",RES_hh_tes_in!O4/RES_hh_fec_in!O4)</f>
        <v>0.72649553834569114</v>
      </c>
      <c r="P4" s="70">
        <f>IF(RES_hh_tes_in!P4=0,"",RES_hh_tes_in!P4/RES_hh_fec_in!P4)</f>
        <v>0.75726684349570439</v>
      </c>
      <c r="Q4" s="70">
        <f>IF(RES_hh_tes_in!Q4=0,"",RES_hh_tes_in!Q4/RES_hh_fec_in!Q4)</f>
        <v>0.76255619361858451</v>
      </c>
      <c r="R4" s="70">
        <f>IF(RES_hh_tes_in!R4=0,"",RES_hh_tes_in!R4/RES_hh_fec_in!R4)</f>
        <v>0.75807251404421494</v>
      </c>
      <c r="S4" s="70">
        <f>IF(RES_hh_tes_in!S4=0,"",RES_hh_tes_in!S4/RES_hh_fec_in!S4)</f>
        <v>0.76851271016152345</v>
      </c>
      <c r="T4" s="70">
        <f>IF(RES_hh_tes_in!T4=0,"",RES_hh_tes_in!T4/RES_hh_fec_in!T4)</f>
        <v>0.75799222051789661</v>
      </c>
      <c r="U4" s="70">
        <f>IF(RES_hh_tes_in!U4=0,"",RES_hh_tes_in!U4/RES_hh_fec_in!U4)</f>
        <v>0.81159771407454817</v>
      </c>
      <c r="V4" s="70">
        <f>IF(RES_hh_tes_in!V4=0,"",RES_hh_tes_in!V4/RES_hh_fec_in!V4)</f>
        <v>0.84544855814820197</v>
      </c>
      <c r="W4" s="70">
        <f>IF(RES_hh_tes_in!W4=0,"",RES_hh_tes_in!W4/RES_hh_fec_in!W4)</f>
        <v>0.90207413326164954</v>
      </c>
      <c r="X4" s="70">
        <f>IF(RES_hh_tes_in!X4=0,"",RES_hh_tes_in!X4/RES_hh_fec_in!X4)</f>
        <v>0.93173243246249671</v>
      </c>
      <c r="Y4" s="70">
        <f>IF(RES_hh_tes_in!Y4=0,"",RES_hh_tes_in!Y4/RES_hh_fec_in!Y4)</f>
        <v>0.88955798562678812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0.62420321864094674</v>
      </c>
      <c r="D5" s="78">
        <f>IF(RES_hh_tes_in!D5=0,"",RES_hh_tes_in!D5/RES_hh_fec_in!D5)</f>
        <v>0.62865048801552015</v>
      </c>
      <c r="E5" s="78">
        <f>IF(RES_hh_tes_in!E5=0,"",RES_hh_tes_in!E5/RES_hh_fec_in!E5)</f>
        <v>0.63330302444544517</v>
      </c>
      <c r="F5" s="78">
        <f>IF(RES_hh_tes_in!F5=0,"",RES_hh_tes_in!F5/RES_hh_fec_in!F5)</f>
        <v>0.63810984423060246</v>
      </c>
      <c r="G5" s="78">
        <f>IF(RES_hh_tes_in!G5=0,"",RES_hh_tes_in!G5/RES_hh_fec_in!G5)</f>
        <v>0.64309837511927637</v>
      </c>
      <c r="H5" s="78">
        <f>IF(RES_hh_tes_in!H5=0,"",RES_hh_tes_in!H5/RES_hh_fec_in!H5)</f>
        <v>0.64825224225871403</v>
      </c>
      <c r="I5" s="78">
        <f>IF(RES_hh_tes_in!I5=0,"",RES_hh_tes_in!I5/RES_hh_fec_in!I5)</f>
        <v>0.65356506305963147</v>
      </c>
      <c r="J5" s="78">
        <f>IF(RES_hh_tes_in!J5=0,"",RES_hh_tes_in!J5/RES_hh_fec_in!J5)</f>
        <v>0.65904082252227736</v>
      </c>
      <c r="K5" s="78">
        <f>IF(RES_hh_tes_in!K5=0,"",RES_hh_tes_in!K5/RES_hh_fec_in!K5)</f>
        <v>0.66466669283313529</v>
      </c>
      <c r="L5" s="78">
        <f>IF(RES_hh_tes_in!L5=0,"",RES_hh_tes_in!L5/RES_hh_fec_in!L5)</f>
        <v>0.67041091938478869</v>
      </c>
      <c r="M5" s="78">
        <f>IF(RES_hh_tes_in!M5=0,"",RES_hh_tes_in!M5/RES_hh_fec_in!M5)</f>
        <v>0.6761423116973001</v>
      </c>
      <c r="N5" s="78">
        <f>IF(RES_hh_tes_in!N5=0,"",RES_hh_tes_in!N5/RES_hh_fec_in!N5)</f>
        <v>0.68149608801733019</v>
      </c>
      <c r="O5" s="78">
        <f>IF(RES_hh_tes_in!O5=0,"",RES_hh_tes_in!O5/RES_hh_fec_in!O5)</f>
        <v>0.68627924746049396</v>
      </c>
      <c r="P5" s="78">
        <f>IF(RES_hh_tes_in!P5=0,"",RES_hh_tes_in!P5/RES_hh_fec_in!P5)</f>
        <v>0.69104190560964318</v>
      </c>
      <c r="Q5" s="78">
        <f>IF(RES_hh_tes_in!Q5=0,"",RES_hh_tes_in!Q5/RES_hh_fec_in!Q5)</f>
        <v>0.69880121559057518</v>
      </c>
      <c r="R5" s="78">
        <f>IF(RES_hh_tes_in!R5=0,"",RES_hh_tes_in!R5/RES_hh_fec_in!R5)</f>
        <v>0.71393149880421669</v>
      </c>
      <c r="S5" s="78">
        <f>IF(RES_hh_tes_in!S5=0,"",RES_hh_tes_in!S5/RES_hh_fec_in!S5)</f>
        <v>0.73360310015279273</v>
      </c>
      <c r="T5" s="78">
        <f>IF(RES_hh_tes_in!T5=0,"",RES_hh_tes_in!T5/RES_hh_fec_in!T5)</f>
        <v>0.75445341259013443</v>
      </c>
      <c r="U5" s="78">
        <f>IF(RES_hh_tes_in!U5=0,"",RES_hh_tes_in!U5/RES_hh_fec_in!U5)</f>
        <v>0.77355939096086013</v>
      </c>
      <c r="V5" s="78">
        <f>IF(RES_hh_tes_in!V5=0,"",RES_hh_tes_in!V5/RES_hh_fec_in!V5)</f>
        <v>0.78871305555896387</v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>
        <f>IF(RES_hh_tes_in!Y5=0,"",RES_hh_tes_in!Y5/RES_hh_fec_in!Y5)</f>
        <v>0.81322882413738518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0.53809396895868766</v>
      </c>
      <c r="D6" s="78">
        <f>IF(RES_hh_tes_in!D6=0,"",RES_hh_tes_in!D6/RES_hh_fec_in!D6)</f>
        <v>0.54293099672291167</v>
      </c>
      <c r="E6" s="78">
        <f>IF(RES_hh_tes_in!E6=0,"",RES_hh_tes_in!E6/RES_hh_fec_in!E6)</f>
        <v>0.54802552539407567</v>
      </c>
      <c r="F6" s="78">
        <f>IF(RES_hh_tes_in!F6=0,"",RES_hh_tes_in!F6/RES_hh_fec_in!F6)</f>
        <v>0.55309222005294723</v>
      </c>
      <c r="G6" s="78">
        <f>IF(RES_hh_tes_in!G6=0,"",RES_hh_tes_in!G6/RES_hh_fec_in!G6)</f>
        <v>0.55838551934016045</v>
      </c>
      <c r="H6" s="78">
        <f>IF(RES_hh_tes_in!H6=0,"",RES_hh_tes_in!H6/RES_hh_fec_in!H6)</f>
        <v>0.5638709202280473</v>
      </c>
      <c r="I6" s="78">
        <f>IF(RES_hh_tes_in!I6=0,"",RES_hh_tes_in!I6/RES_hh_fec_in!I6)</f>
        <v>0.56960764051418566</v>
      </c>
      <c r="J6" s="78">
        <f>IF(RES_hh_tes_in!J6=0,"",RES_hh_tes_in!J6/RES_hh_fec_in!J6)</f>
        <v>0.57584607184191716</v>
      </c>
      <c r="K6" s="78">
        <f>IF(RES_hh_tes_in!K6=0,"",RES_hh_tes_in!K6/RES_hh_fec_in!K6)</f>
        <v>0.58279437518317689</v>
      </c>
      <c r="L6" s="78">
        <f>IF(RES_hh_tes_in!L6=0,"",RES_hh_tes_in!L6/RES_hh_fec_in!L6)</f>
        <v>0.59049972815831353</v>
      </c>
      <c r="M6" s="78">
        <f>IF(RES_hh_tes_in!M6=0,"",RES_hh_tes_in!M6/RES_hh_fec_in!M6)</f>
        <v>0.60444165943939721</v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0.65678958938491405</v>
      </c>
      <c r="P6" s="78">
        <f>IF(RES_hh_tes_in!P6=0,"",RES_hh_tes_in!P6/RES_hh_fec_in!P6)</f>
        <v>0.69197347930236996</v>
      </c>
      <c r="Q6" s="78">
        <f>IF(RES_hh_tes_in!Q6=0,"",RES_hh_tes_in!Q6/RES_hh_fec_in!Q6)</f>
        <v>0.72006823254350083</v>
      </c>
      <c r="R6" s="78">
        <f>IF(RES_hh_tes_in!R6=0,"",RES_hh_tes_in!R6/RES_hh_fec_in!R6)</f>
        <v>0.73069769540248652</v>
      </c>
      <c r="S6" s="78">
        <f>IF(RES_hh_tes_in!S6=0,"",RES_hh_tes_in!S6/RES_hh_fec_in!S6)</f>
        <v>0.73558317306050514</v>
      </c>
      <c r="T6" s="78">
        <f>IF(RES_hh_tes_in!T6=0,"",RES_hh_tes_in!T6/RES_hh_fec_in!T6)</f>
        <v>0.73713238314447871</v>
      </c>
      <c r="U6" s="78">
        <f>IF(RES_hh_tes_in!U6=0,"",RES_hh_tes_in!U6/RES_hh_fec_in!U6)</f>
        <v>0.73765281350043876</v>
      </c>
      <c r="V6" s="78">
        <f>IF(RES_hh_tes_in!V6=0,"",RES_hh_tes_in!V6/RES_hh_fec_in!V6)</f>
        <v>0.73937980430461026</v>
      </c>
      <c r="W6" s="78">
        <f>IF(RES_hh_tes_in!W6=0,"",RES_hh_tes_in!W6/RES_hh_fec_in!W6)</f>
        <v>0.74203885819257098</v>
      </c>
      <c r="X6" s="78">
        <f>IF(RES_hh_tes_in!X6=0,"",RES_hh_tes_in!X6/RES_hh_fec_in!X6)</f>
        <v>0.74419311049256531</v>
      </c>
      <c r="Y6" s="78">
        <f>IF(RES_hh_tes_in!Y6=0,"",RES_hh_tes_in!Y6/RES_hh_fec_in!Y6)</f>
        <v>0.74605274043573522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0.48500749062605458</v>
      </c>
      <c r="D7" s="78">
        <f>IF(RES_hh_tes_in!D7=0,"",RES_hh_tes_in!D7/RES_hh_fec_in!D7)</f>
        <v>0.48986161600943995</v>
      </c>
      <c r="E7" s="78">
        <f>IF(RES_hh_tes_in!E7=0,"",RES_hh_tes_in!E7/RES_hh_fec_in!E7)</f>
        <v>0.49497415249765009</v>
      </c>
      <c r="F7" s="78">
        <f>IF(RES_hh_tes_in!F7=0,"",RES_hh_tes_in!F7/RES_hh_fec_in!F7)</f>
        <v>0.50005875658766552</v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>
        <f>IF(RES_hh_tes_in!N7=0,"",RES_hh_tes_in!N7/RES_hh_fec_in!N7)</f>
        <v>0.5734852190606563</v>
      </c>
      <c r="O7" s="78">
        <f>IF(RES_hh_tes_in!O7=0,"",RES_hh_tes_in!O7/RES_hh_fec_in!O7)</f>
        <v>0.60412266880821763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>
        <f>IF(RES_hh_tes_in!R7=0,"",RES_hh_tes_in!R7/RES_hh_fec_in!R7)</f>
        <v>0.6783662556432063</v>
      </c>
      <c r="S7" s="78">
        <f>IF(RES_hh_tes_in!S7=0,"",RES_hh_tes_in!S7/RES_hh_fec_in!S7)</f>
        <v>0.68342208302368612</v>
      </c>
      <c r="T7" s="78">
        <f>IF(RES_hh_tes_in!T7=0,"",RES_hh_tes_in!T7/RES_hh_fec_in!T7)</f>
        <v>0.68510035324570873</v>
      </c>
      <c r="U7" s="78">
        <f>IF(RES_hh_tes_in!U7=0,"",RES_hh_tes_in!U7/RES_hh_fec_in!U7)</f>
        <v>0.68559223733449381</v>
      </c>
      <c r="V7" s="78">
        <f>IF(RES_hh_tes_in!V7=0,"",RES_hh_tes_in!V7/RES_hh_fec_in!V7)</f>
        <v>0.68700481838489302</v>
      </c>
      <c r="W7" s="78" t="str">
        <f>IF(RES_hh_tes_in!W7=0,"",RES_hh_tes_in!W7/RES_hh_fec_in!W7)</f>
        <v/>
      </c>
      <c r="X7" s="78">
        <f>IF(RES_hh_tes_in!X7=0,"",RES_hh_tes_in!X7/RES_hh_fec_in!X7)</f>
        <v>0.69006803892723467</v>
      </c>
      <c r="Y7" s="78">
        <f>IF(RES_hh_tes_in!Y7=0,"",RES_hh_tes_in!Y7/RES_hh_fec_in!Y7)</f>
        <v>0.69077850639549243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0.52927486928895873</v>
      </c>
      <c r="D8" s="78">
        <f>IF(RES_hh_tes_in!D8=0,"",RES_hh_tes_in!D8/RES_hh_fec_in!D8)</f>
        <v>0.53436181038871688</v>
      </c>
      <c r="E8" s="78">
        <f>IF(RES_hh_tes_in!E8=0,"",RES_hh_tes_in!E8/RES_hh_fec_in!E8)</f>
        <v>0.53976955008700001</v>
      </c>
      <c r="F8" s="78">
        <f>IF(RES_hh_tes_in!F8=0,"",RES_hh_tes_in!F8/RES_hh_fec_in!F8)</f>
        <v>0.54515761712978728</v>
      </c>
      <c r="G8" s="78">
        <f>IF(RES_hh_tes_in!G8=0,"",RES_hh_tes_in!G8/RES_hh_fec_in!G8)</f>
        <v>0.55083300302361049</v>
      </c>
      <c r="H8" s="78">
        <f>IF(RES_hh_tes_in!H8=0,"",RES_hh_tes_in!H8/RES_hh_fec_in!H8)</f>
        <v>0.55675648516941934</v>
      </c>
      <c r="I8" s="78">
        <f>IF(RES_hh_tes_in!I8=0,"",RES_hh_tes_in!I8/RES_hh_fec_in!I8)</f>
        <v>0.56300197493916426</v>
      </c>
      <c r="J8" s="78">
        <f>IF(RES_hh_tes_in!J8=0,"",RES_hh_tes_in!J8/RES_hh_fec_in!J8)</f>
        <v>0.56987609253868632</v>
      </c>
      <c r="K8" s="78">
        <f>IF(RES_hh_tes_in!K8=0,"",RES_hh_tes_in!K8/RES_hh_fec_in!K8)</f>
        <v>0.57763705013674482</v>
      </c>
      <c r="L8" s="78">
        <f>IF(RES_hh_tes_in!L8=0,"",RES_hh_tes_in!L8/RES_hh_fec_in!L8)</f>
        <v>0.58634937975870094</v>
      </c>
      <c r="M8" s="78">
        <f>IF(RES_hh_tes_in!M8=0,"",RES_hh_tes_in!M8/RES_hh_fec_in!M8)</f>
        <v>0.60247016880600057</v>
      </c>
      <c r="N8" s="78">
        <f>IF(RES_hh_tes_in!N8=0,"",RES_hh_tes_in!N8/RES_hh_fec_in!N8)</f>
        <v>0.62800886366302677</v>
      </c>
      <c r="O8" s="78">
        <f>IF(RES_hh_tes_in!O8=0,"",RES_hh_tes_in!O8/RES_hh_fec_in!O8)</f>
        <v>0.66430644909802761</v>
      </c>
      <c r="P8" s="78">
        <f>IF(RES_hh_tes_in!P8=0,"",RES_hh_tes_in!P8/RES_hh_fec_in!P8)</f>
        <v>0.70706703825965844</v>
      </c>
      <c r="Q8" s="78">
        <f>IF(RES_hh_tes_in!Q8=0,"",RES_hh_tes_in!Q8/RES_hh_fec_in!Q8)</f>
        <v>0.74314064937498892</v>
      </c>
      <c r="R8" s="78">
        <f>IF(RES_hh_tes_in!R8=0,"",RES_hh_tes_in!R8/RES_hh_fec_in!R8)</f>
        <v>0.76148009701466912</v>
      </c>
      <c r="S8" s="78">
        <f>IF(RES_hh_tes_in!S8=0,"",RES_hh_tes_in!S8/RES_hh_fec_in!S8)</f>
        <v>0.77553208421430186</v>
      </c>
      <c r="T8" s="78">
        <f>IF(RES_hh_tes_in!T8=0,"",RES_hh_tes_in!T8/RES_hh_fec_in!T8)</f>
        <v>0.78697025022849298</v>
      </c>
      <c r="U8" s="78">
        <f>IF(RES_hh_tes_in!U8=0,"",RES_hh_tes_in!U8/RES_hh_fec_in!U8)</f>
        <v>0.79695238659947876</v>
      </c>
      <c r="V8" s="78">
        <f>IF(RES_hh_tes_in!V8=0,"",RES_hh_tes_in!V8/RES_hh_fec_in!V8)</f>
        <v>0.80605350156929889</v>
      </c>
      <c r="W8" s="78">
        <f>IF(RES_hh_tes_in!W8=0,"",RES_hh_tes_in!W8/RES_hh_fec_in!W8)</f>
        <v>0.81291770141540742</v>
      </c>
      <c r="X8" s="78">
        <f>IF(RES_hh_tes_in!X8=0,"",RES_hh_tes_in!X8/RES_hh_fec_in!X8)</f>
        <v>0.81696396047581921</v>
      </c>
      <c r="Y8" s="78">
        <f>IF(RES_hh_tes_in!Y8=0,"",RES_hh_tes_in!Y8/RES_hh_fec_in!Y8)</f>
        <v>0.81982108813581978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0.55060555687806234</v>
      </c>
      <c r="D9" s="78">
        <f>IF(RES_hh_tes_in!D9=0,"",RES_hh_tes_in!D9/RES_hh_fec_in!D9)</f>
        <v>0.56148614165588029</v>
      </c>
      <c r="E9" s="78">
        <f>IF(RES_hh_tes_in!E9=0,"",RES_hh_tes_in!E9/RES_hh_fec_in!E9)</f>
        <v>0.57247030832212864</v>
      </c>
      <c r="F9" s="78">
        <f>IF(RES_hh_tes_in!F9=0,"",RES_hh_tes_in!F9/RES_hh_fec_in!F9)</f>
        <v>0.58354731381384928</v>
      </c>
      <c r="G9" s="78">
        <f>IF(RES_hh_tes_in!G9=0,"",RES_hh_tes_in!G9/RES_hh_fec_in!G9)</f>
        <v>0.59470622898071346</v>
      </c>
      <c r="H9" s="78">
        <f>IF(RES_hh_tes_in!H9=0,"",RES_hh_tes_in!H9/RES_hh_fec_in!H9)</f>
        <v>0.60593418312421243</v>
      </c>
      <c r="I9" s="78">
        <f>IF(RES_hh_tes_in!I9=0,"",RES_hh_tes_in!I9/RES_hh_fec_in!I9)</f>
        <v>0.61721419835901525</v>
      </c>
      <c r="J9" s="78">
        <f>IF(RES_hh_tes_in!J9=0,"",RES_hh_tes_in!J9/RES_hh_fec_in!J9)</f>
        <v>0.62850960023511759</v>
      </c>
      <c r="K9" s="78">
        <f>IF(RES_hh_tes_in!K9=0,"",RES_hh_tes_in!K9/RES_hh_fec_in!K9)</f>
        <v>0.63977189426463221</v>
      </c>
      <c r="L9" s="78">
        <f>IF(RES_hh_tes_in!L9=0,"",RES_hh_tes_in!L9/RES_hh_fec_in!L9)</f>
        <v>0.65095803898851223</v>
      </c>
      <c r="M9" s="78">
        <f>IF(RES_hh_tes_in!M9=0,"",RES_hh_tes_in!M9/RES_hh_fec_in!M9)</f>
        <v>0.66123343303765691</v>
      </c>
      <c r="N9" s="78">
        <f>IF(RES_hh_tes_in!N9=0,"",RES_hh_tes_in!N9/RES_hh_fec_in!N9)</f>
        <v>0.67014139857137955</v>
      </c>
      <c r="O9" s="78">
        <f>IF(RES_hh_tes_in!O9=0,"",RES_hh_tes_in!O9/RES_hh_fec_in!O9)</f>
        <v>0.6774181791724383</v>
      </c>
      <c r="P9" s="78">
        <f>IF(RES_hh_tes_in!P9=0,"",RES_hh_tes_in!P9/RES_hh_fec_in!P9)</f>
        <v>0.68369416310302633</v>
      </c>
      <c r="Q9" s="78">
        <f>IF(RES_hh_tes_in!Q9=0,"",RES_hh_tes_in!Q9/RES_hh_fec_in!Q9)</f>
        <v>0.69118258531753296</v>
      </c>
      <c r="R9" s="78">
        <f>IF(RES_hh_tes_in!R9=0,"",RES_hh_tes_in!R9/RES_hh_fec_in!R9)</f>
        <v>0.70239927334066021</v>
      </c>
      <c r="S9" s="78">
        <f>IF(RES_hh_tes_in!S9=0,"",RES_hh_tes_in!S9/RES_hh_fec_in!S9)</f>
        <v>0.71502352172145089</v>
      </c>
      <c r="T9" s="78">
        <f>IF(RES_hh_tes_in!T9=0,"",RES_hh_tes_in!T9/RES_hh_fec_in!T9)</f>
        <v>0.7277573542905682</v>
      </c>
      <c r="U9" s="78">
        <f>IF(RES_hh_tes_in!U9=0,"",RES_hh_tes_in!U9/RES_hh_fec_in!U9)</f>
        <v>0.73952021891535735</v>
      </c>
      <c r="V9" s="78">
        <f>IF(RES_hh_tes_in!V9=0,"",RES_hh_tes_in!V9/RES_hh_fec_in!V9)</f>
        <v>0.74938717296414348</v>
      </c>
      <c r="W9" s="78">
        <f>IF(RES_hh_tes_in!W9=0,"",RES_hh_tes_in!W9/RES_hh_fec_in!W9)</f>
        <v>0.75731355507257447</v>
      </c>
      <c r="X9" s="78">
        <f>IF(RES_hh_tes_in!X9=0,"",RES_hh_tes_in!X9/RES_hh_fec_in!X9)</f>
        <v>0.76459618269707152</v>
      </c>
      <c r="Y9" s="78">
        <f>IF(RES_hh_tes_in!Y9=0,"",RES_hh_tes_in!Y9/RES_hh_fec_in!Y9)</f>
        <v>0.77145935645967478</v>
      </c>
      <c r="DA9" s="89" t="s">
        <v>727</v>
      </c>
    </row>
    <row r="10" spans="1:105" ht="12" customHeight="1" x14ac:dyDescent="0.25">
      <c r="A10" s="28" t="s">
        <v>197</v>
      </c>
      <c r="B10" s="78"/>
      <c r="C10" s="78">
        <f>IF(RES_hh_tes_in!C10=0,"",RES_hh_tes_in!C10/RES_hh_fec_in!C10)</f>
        <v>0.75380452773665829</v>
      </c>
      <c r="D10" s="78">
        <f>IF(RES_hh_tes_in!D10=0,"",RES_hh_tes_in!D10/RES_hh_fec_in!D10)</f>
        <v>0.75966751336726657</v>
      </c>
      <c r="E10" s="78">
        <f>IF(RES_hh_tes_in!E10=0,"",RES_hh_tes_in!E10/RES_hh_fec_in!E10)</f>
        <v>0.76553139164968231</v>
      </c>
      <c r="F10" s="78">
        <f>IF(RES_hh_tes_in!F10=0,"",RES_hh_tes_in!F10/RES_hh_fec_in!F10)</f>
        <v>0.77139539165734439</v>
      </c>
      <c r="G10" s="78">
        <f>IF(RES_hh_tes_in!G10=0,"",RES_hh_tes_in!G10/RES_hh_fec_in!G10)</f>
        <v>0.77726021374481691</v>
      </c>
      <c r="H10" s="78">
        <f>IF(RES_hh_tes_in!H10=0,"",RES_hh_tes_in!H10/RES_hh_fec_in!H10)</f>
        <v>0.78312577219761703</v>
      </c>
      <c r="I10" s="78">
        <f>IF(RES_hh_tes_in!I10=0,"",RES_hh_tes_in!I10/RES_hh_fec_in!I10)</f>
        <v>0.78899223958313036</v>
      </c>
      <c r="J10" s="78">
        <f>IF(RES_hh_tes_in!J10=0,"",RES_hh_tes_in!J10/RES_hh_fec_in!J10)</f>
        <v>0.7948603228490233</v>
      </c>
      <c r="K10" s="78">
        <f>IF(RES_hh_tes_in!K10=0,"",RES_hh_tes_in!K10/RES_hh_fec_in!K10)</f>
        <v>0.80073062308675846</v>
      </c>
      <c r="L10" s="78">
        <f>IF(RES_hh_tes_in!L10=0,"",RES_hh_tes_in!L10/RES_hh_fec_in!L10)</f>
        <v>0.80660330111294642</v>
      </c>
      <c r="M10" s="78">
        <f>IF(RES_hh_tes_in!M10=0,"",RES_hh_tes_in!M10/RES_hh_fec_in!M10)</f>
        <v>0.81253873580088842</v>
      </c>
      <c r="N10" s="78">
        <f>IF(RES_hh_tes_in!N10=0,"",RES_hh_tes_in!N10/RES_hh_fec_in!N10)</f>
        <v>0.81855950840238101</v>
      </c>
      <c r="O10" s="78">
        <f>IF(RES_hh_tes_in!O10=0,"",RES_hh_tes_in!O10/RES_hh_fec_in!O10)</f>
        <v>0.8246382039293918</v>
      </c>
      <c r="P10" s="78">
        <f>IF(RES_hh_tes_in!P10=0,"",RES_hh_tes_in!P10/RES_hh_fec_in!P10)</f>
        <v>0.83064776127357498</v>
      </c>
      <c r="Q10" s="78">
        <f>IF(RES_hh_tes_in!Q10=0,"",RES_hh_tes_in!Q10/RES_hh_fec_in!Q10)</f>
        <v>0.83623470405808453</v>
      </c>
      <c r="R10" s="78">
        <f>IF(RES_hh_tes_in!R10=0,"",RES_hh_tes_in!R10/RES_hh_fec_in!R10)</f>
        <v>0.84110895082525006</v>
      </c>
      <c r="S10" s="78">
        <f>IF(RES_hh_tes_in!S10=0,"",RES_hh_tes_in!S10/RES_hh_fec_in!S10)</f>
        <v>0.8455975353194104</v>
      </c>
      <c r="T10" s="78">
        <f>IF(RES_hh_tes_in!T10=0,"",RES_hh_tes_in!T10/RES_hh_fec_in!T10)</f>
        <v>0.84977917228843403</v>
      </c>
      <c r="U10" s="78">
        <f>IF(RES_hh_tes_in!U10=0,"",RES_hh_tes_in!U10/RES_hh_fec_in!U10)</f>
        <v>0.8537325764802044</v>
      </c>
      <c r="V10" s="78">
        <f>IF(RES_hh_tes_in!V10=0,"",RES_hh_tes_in!V10/RES_hh_fec_in!V10)</f>
        <v>0.85753646264259764</v>
      </c>
      <c r="W10" s="78">
        <f>IF(RES_hh_tes_in!W10=0,"",RES_hh_tes_in!W10/RES_hh_fec_in!W10)</f>
        <v>0.86109300382933474</v>
      </c>
      <c r="X10" s="78">
        <f>IF(RES_hh_tes_in!X10=0,"",RES_hh_tes_in!X10/RES_hh_fec_in!X10)</f>
        <v>0.86367620923472044</v>
      </c>
      <c r="Y10" s="78">
        <f>IF(RES_hh_tes_in!Y10=0,"",RES_hh_tes_in!Y10/RES_hh_fec_in!Y10)</f>
        <v>0.86615274489199556</v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0.76468093504871315</v>
      </c>
      <c r="D11" s="78">
        <f>IF(RES_hh_tes_in!D11=0,"",RES_hh_tes_in!D11/RES_hh_fec_in!D11)</f>
        <v>0.7659403562694298</v>
      </c>
      <c r="E11" s="78">
        <f>IF(RES_hh_tes_in!E11=0,"",RES_hh_tes_in!E11/RES_hh_fec_in!E11)</f>
        <v>0.76723377857738373</v>
      </c>
      <c r="F11" s="78">
        <f>IF(RES_hh_tes_in!F11=0,"",RES_hh_tes_in!F11/RES_hh_fec_in!F11)</f>
        <v>0.76853183739723363</v>
      </c>
      <c r="G11" s="78">
        <f>IF(RES_hh_tes_in!G11=0,"",RES_hh_tes_in!G11/RES_hh_fec_in!G11)</f>
        <v>0.76986120921851775</v>
      </c>
      <c r="H11" s="78">
        <f>IF(RES_hh_tes_in!H11=0,"",RES_hh_tes_in!H11/RES_hh_fec_in!H11)</f>
        <v>0.77121862917852746</v>
      </c>
      <c r="I11" s="78">
        <f>IF(RES_hh_tes_in!I11=0,"",RES_hh_tes_in!I11/RES_hh_fec_in!I11)</f>
        <v>0.77261067036506448</v>
      </c>
      <c r="J11" s="78">
        <f>IF(RES_hh_tes_in!J11=0,"",RES_hh_tes_in!J11/RES_hh_fec_in!J11)</f>
        <v>0.77406426039876108</v>
      </c>
      <c r="K11" s="78">
        <f>IF(RES_hh_tes_in!K11=0,"",RES_hh_tes_in!K11/RES_hh_fec_in!K11)</f>
        <v>0.77560229483996124</v>
      </c>
      <c r="L11" s="78">
        <f>IF(RES_hh_tes_in!L11=0,"",RES_hh_tes_in!L11/RES_hh_fec_in!L11)</f>
        <v>0.77723089918972721</v>
      </c>
      <c r="M11" s="78">
        <f>IF(RES_hh_tes_in!M11=0,"",RES_hh_tes_in!M11/RES_hh_fec_in!M11)</f>
        <v>0.7794859052285511</v>
      </c>
      <c r="N11" s="78">
        <f>IF(RES_hh_tes_in!N11=0,"",RES_hh_tes_in!N11/RES_hh_fec_in!N11)</f>
        <v>0.78253672952289022</v>
      </c>
      <c r="O11" s="78">
        <f>IF(RES_hh_tes_in!O11=0,"",RES_hh_tes_in!O11/RES_hh_fec_in!O11)</f>
        <v>0.78653188627978898</v>
      </c>
      <c r="P11" s="78">
        <f>IF(RES_hh_tes_in!P11=0,"",RES_hh_tes_in!P11/RES_hh_fec_in!P11)</f>
        <v>0.79118881633170535</v>
      </c>
      <c r="Q11" s="78">
        <f>IF(RES_hh_tes_in!Q11=0,"",RES_hh_tes_in!Q11/RES_hh_fec_in!Q11)</f>
        <v>0.79558252298659149</v>
      </c>
      <c r="R11" s="78">
        <f>IF(RES_hh_tes_in!R11=0,"",RES_hh_tes_in!R11/RES_hh_fec_in!R11)</f>
        <v>0.79894927375245983</v>
      </c>
      <c r="S11" s="78">
        <f>IF(RES_hh_tes_in!S11=0,"",RES_hh_tes_in!S11/RES_hh_fec_in!S11)</f>
        <v>0.80222455943363202</v>
      </c>
      <c r="T11" s="78">
        <f>IF(RES_hh_tes_in!T11=0,"",RES_hh_tes_in!T11/RES_hh_fec_in!T11)</f>
        <v>0.8053864959755489</v>
      </c>
      <c r="U11" s="78">
        <f>IF(RES_hh_tes_in!U11=0,"",RES_hh_tes_in!U11/RES_hh_fec_in!U11)</f>
        <v>0.8084131993236614</v>
      </c>
      <c r="V11" s="78">
        <f>IF(RES_hh_tes_in!V11=0,"",RES_hh_tes_in!V11/RES_hh_fec_in!V11)</f>
        <v>0.81128278542341659</v>
      </c>
      <c r="W11" s="78">
        <f>IF(RES_hh_tes_in!W11=0,"",RES_hh_tes_in!W11/RES_hh_fec_in!W11)</f>
        <v>0.81392622732012765</v>
      </c>
      <c r="X11" s="78">
        <f>IF(RES_hh_tes_in!X11=0,"",RES_hh_tes_in!X11/RES_hh_fec_in!X11)</f>
        <v>0.81825855652848234</v>
      </c>
      <c r="Y11" s="78">
        <f>IF(RES_hh_tes_in!Y11=0,"",RES_hh_tes_in!Y11/RES_hh_fec_in!Y11)</f>
        <v>0.82242168869457921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1.5000467160812754</v>
      </c>
      <c r="D12" s="78">
        <f>IF(RES_hh_tes_in!D12=0,"",RES_hh_tes_in!D12/RES_hh_fec_in!D12)</f>
        <v>1.590383618087776</v>
      </c>
      <c r="E12" s="78">
        <f>IF(RES_hh_tes_in!E12=0,"",RES_hh_tes_in!E12/RES_hh_fec_in!E12)</f>
        <v>1.6822414608794665</v>
      </c>
      <c r="F12" s="78">
        <f>IF(RES_hh_tes_in!F12=0,"",RES_hh_tes_in!F12/RES_hh_fec_in!F12)</f>
        <v>1.7747346667783193</v>
      </c>
      <c r="G12" s="78">
        <f>IF(RES_hh_tes_in!G12=0,"",RES_hh_tes_in!G12/RES_hh_fec_in!G12)</f>
        <v>1.8686701104196826</v>
      </c>
      <c r="H12" s="78">
        <f>IF(RES_hh_tes_in!H12=0,"",RES_hh_tes_in!H12/RES_hh_fec_in!H12)</f>
        <v>1.9639507258989715</v>
      </c>
      <c r="I12" s="78">
        <f>IF(RES_hh_tes_in!I12=0,"",RES_hh_tes_in!I12/RES_hh_fec_in!I12)</f>
        <v>2.0607770919221995</v>
      </c>
      <c r="J12" s="78">
        <f>IF(RES_hh_tes_in!J12=0,"",RES_hh_tes_in!J12/RES_hh_fec_in!J12)</f>
        <v>2.1599669975483811</v>
      </c>
      <c r="K12" s="78">
        <f>IF(RES_hh_tes_in!K12=0,"",RES_hh_tes_in!K12/RES_hh_fec_in!K12)</f>
        <v>2.2622183075965618</v>
      </c>
      <c r="L12" s="78">
        <f>IF(RES_hh_tes_in!L12=0,"",RES_hh_tes_in!L12/RES_hh_fec_in!L12)</f>
        <v>2.3677223338866118</v>
      </c>
      <c r="M12" s="78">
        <f>IF(RES_hh_tes_in!M12=0,"",RES_hh_tes_in!M12/RES_hh_fec_in!M12)</f>
        <v>2.496731921430186</v>
      </c>
      <c r="N12" s="78">
        <f>IF(RES_hh_tes_in!N12=0,"",RES_hh_tes_in!N12/RES_hh_fec_in!N12)</f>
        <v>2.6562310473718647</v>
      </c>
      <c r="O12" s="78">
        <f>IF(RES_hh_tes_in!O12=0,"",RES_hh_tes_in!O12/RES_hh_fec_in!O12)</f>
        <v>2.8486190835904877</v>
      </c>
      <c r="P12" s="78">
        <f>IF(RES_hh_tes_in!P12=0,"",RES_hh_tes_in!P12/RES_hh_fec_in!P12)</f>
        <v>3.0544972456722581</v>
      </c>
      <c r="Q12" s="78">
        <f>IF(RES_hh_tes_in!Q12=0,"",RES_hh_tes_in!Q12/RES_hh_fec_in!Q12)</f>
        <v>3.2146021090289918</v>
      </c>
      <c r="R12" s="78">
        <f>IF(RES_hh_tes_in!R12=0,"",RES_hh_tes_in!R12/RES_hh_fec_in!R12)</f>
        <v>3.2153680723381912</v>
      </c>
      <c r="S12" s="78">
        <f>IF(RES_hh_tes_in!S12=0,"",RES_hh_tes_in!S12/RES_hh_fec_in!S12)</f>
        <v>3.2154531793725467</v>
      </c>
      <c r="T12" s="78">
        <f>IF(RES_hh_tes_in!T12=0,"",RES_hh_tes_in!T12/RES_hh_fec_in!T12)</f>
        <v>3.2155477427440524</v>
      </c>
      <c r="U12" s="78">
        <f>IF(RES_hh_tes_in!U12=0,"",RES_hh_tes_in!U12/RES_hh_fec_in!U12)</f>
        <v>3.2156528131568369</v>
      </c>
      <c r="V12" s="78">
        <f>IF(RES_hh_tes_in!V12=0,"",RES_hh_tes_in!V12/RES_hh_fec_in!V12)</f>
        <v>3.2251091503074401</v>
      </c>
      <c r="W12" s="78">
        <f>IF(RES_hh_tes_in!W12=0,"",RES_hh_tes_in!W12/RES_hh_fec_in!W12)</f>
        <v>3.2754773490316347</v>
      </c>
      <c r="X12" s="78">
        <f>IF(RES_hh_tes_in!X12=0,"",RES_hh_tes_in!X12/RES_hh_fec_in!X12)</f>
        <v>3.342935052968139</v>
      </c>
      <c r="Y12" s="78">
        <f>IF(RES_hh_tes_in!Y12=0,"",RES_hh_tes_in!Y12/RES_hh_fec_in!Y12)</f>
        <v>3.4203456753893948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0.70059451595087818</v>
      </c>
      <c r="D13" s="79">
        <f>IF(RES_hh_tes_in!D13=0,"",RES_hh_tes_in!D13/RES_hh_fec_in!D13)</f>
        <v>0.70463019883117239</v>
      </c>
      <c r="E13" s="79">
        <f>IF(RES_hh_tes_in!E13=0,"",RES_hh_tes_in!E13/RES_hh_fec_in!E13)</f>
        <v>0.70865464102193998</v>
      </c>
      <c r="F13" s="79">
        <f>IF(RES_hh_tes_in!F13=0,"",RES_hh_tes_in!F13/RES_hh_fec_in!F13)</f>
        <v>0.71267715855529779</v>
      </c>
      <c r="G13" s="79">
        <f>IF(RES_hh_tes_in!G13=0,"",RES_hh_tes_in!G13/RES_hh_fec_in!G13)</f>
        <v>0.71668933150001635</v>
      </c>
      <c r="H13" s="79">
        <f>IF(RES_hh_tes_in!H13=0,"",RES_hh_tes_in!H13/RES_hh_fec_in!H13)</f>
        <v>0.72069222223154461</v>
      </c>
      <c r="I13" s="79">
        <f>IF(RES_hh_tes_in!I13=0,"",RES_hh_tes_in!I13/RES_hh_fec_in!I13)</f>
        <v>0.72468379059278942</v>
      </c>
      <c r="J13" s="79">
        <f>IF(RES_hh_tes_in!J13=0,"",RES_hh_tes_in!J13/RES_hh_fec_in!J13)</f>
        <v>0.72865560460577328</v>
      </c>
      <c r="K13" s="79">
        <f>IF(RES_hh_tes_in!K13=0,"",RES_hh_tes_in!K13/RES_hh_fec_in!K13)</f>
        <v>0.73260055033264104</v>
      </c>
      <c r="L13" s="79">
        <f>IF(RES_hh_tes_in!L13=0,"",RES_hh_tes_in!L13/RES_hh_fec_in!L13)</f>
        <v>0.73651682823204911</v>
      </c>
      <c r="M13" s="79">
        <f>IF(RES_hh_tes_in!M13=0,"",RES_hh_tes_in!M13/RES_hh_fec_in!M13)</f>
        <v>0.7396839277636813</v>
      </c>
      <c r="N13" s="79">
        <f>IF(RES_hh_tes_in!N13=0,"",RES_hh_tes_in!N13/RES_hh_fec_in!N13)</f>
        <v>0.74184152522704427</v>
      </c>
      <c r="O13" s="79">
        <f>IF(RES_hh_tes_in!O13=0,"",RES_hh_tes_in!O13/RES_hh_fec_in!O13)</f>
        <v>0.7433338834058183</v>
      </c>
      <c r="P13" s="79">
        <f>IF(RES_hh_tes_in!P13=0,"",RES_hh_tes_in!P13/RES_hh_fec_in!P13)</f>
        <v>0.74567105745245277</v>
      </c>
      <c r="Q13" s="79">
        <f>IF(RES_hh_tes_in!Q13=0,"",RES_hh_tes_in!Q13/RES_hh_fec_in!Q13)</f>
        <v>0.75295482592256802</v>
      </c>
      <c r="R13" s="79">
        <f>IF(RES_hh_tes_in!R13=0,"",RES_hh_tes_in!R13/RES_hh_fec_in!R13)</f>
        <v>0.77001421469186848</v>
      </c>
      <c r="S13" s="79">
        <f>IF(RES_hh_tes_in!S13=0,"",RES_hh_tes_in!S13/RES_hh_fec_in!S13)</f>
        <v>0.79299650115159181</v>
      </c>
      <c r="T13" s="79">
        <f>IF(RES_hh_tes_in!T13=0,"",RES_hh_tes_in!T13/RES_hh_fec_in!T13)</f>
        <v>0.81874365668756577</v>
      </c>
      <c r="U13" s="79">
        <f>IF(RES_hh_tes_in!U13=0,"",RES_hh_tes_in!U13/RES_hh_fec_in!U13)</f>
        <v>0.84412663081236949</v>
      </c>
      <c r="V13" s="79">
        <f>IF(RES_hh_tes_in!V13=0,"",RES_hh_tes_in!V13/RES_hh_fec_in!V13)</f>
        <v>0.86601329208778643</v>
      </c>
      <c r="W13" s="79">
        <f>IF(RES_hh_tes_in!W13=0,"",RES_hh_tes_in!W13/RES_hh_fec_in!W13)</f>
        <v>0.88378415822141598</v>
      </c>
      <c r="X13" s="79" t="str">
        <f>IF(RES_hh_tes_in!X13=0,"",RES_hh_tes_in!X13/RES_hh_fec_in!X13)</f>
        <v/>
      </c>
      <c r="Y13" s="79" t="str">
        <f>IF(RES_hh_tes_in!Y13=0,"",RES_hh_tes_in!Y13/RES_hh_fec_in!Y13)</f>
        <v/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2.2667410380430577</v>
      </c>
      <c r="D15" s="70">
        <f>IF(RES_hh_tes_in!D15=0,"",RES_hh_tes_in!D15/RES_hh_fec_in!D15)</f>
        <v>2.3612284950817353</v>
      </c>
      <c r="E15" s="70">
        <f>IF(RES_hh_tes_in!E15=0,"",RES_hh_tes_in!E15/RES_hh_fec_in!E15)</f>
        <v>2.4571325007913916</v>
      </c>
      <c r="F15" s="70">
        <f>IF(RES_hh_tes_in!F15=0,"",RES_hh_tes_in!F15/RES_hh_fec_in!F15)</f>
        <v>2.5538067651711769</v>
      </c>
      <c r="G15" s="70">
        <f>IF(RES_hh_tes_in!G15=0,"",RES_hh_tes_in!G15/RES_hh_fec_in!G15)</f>
        <v>2.6518113536192072</v>
      </c>
      <c r="H15" s="70">
        <f>IF(RES_hh_tes_in!H15=0,"",RES_hh_tes_in!H15/RES_hh_fec_in!H15)</f>
        <v>2.7510582453533345</v>
      </c>
      <c r="I15" s="70">
        <f>IF(RES_hh_tes_in!I15=0,"",RES_hh_tes_in!I15/RES_hh_fec_in!I15)</f>
        <v>2.8516648407263734</v>
      </c>
      <c r="J15" s="70">
        <f>IF(RES_hh_tes_in!J15=0,"",RES_hh_tes_in!J15/RES_hh_fec_in!J15)</f>
        <v>2.9541573192931234</v>
      </c>
      <c r="K15" s="70">
        <f>IF(RES_hh_tes_in!K15=0,"",RES_hh_tes_in!K15/RES_hh_fec_in!K15)</f>
        <v>3.058952459133744</v>
      </c>
      <c r="L15" s="70">
        <f>IF(RES_hh_tes_in!L15=0,"",RES_hh_tes_in!L15/RES_hh_fec_in!L15)</f>
        <v>3.1661055295072873</v>
      </c>
      <c r="M15" s="70">
        <f>IF(RES_hh_tes_in!M15=0,"",RES_hh_tes_in!M15/RES_hh_fec_in!M15)</f>
        <v>3.2888950499190894</v>
      </c>
      <c r="N15" s="70">
        <f>IF(RES_hh_tes_in!N15=0,"",RES_hh_tes_in!N15/RES_hh_fec_in!N15)</f>
        <v>3.4312628031919368</v>
      </c>
      <c r="O15" s="70">
        <f>IF(RES_hh_tes_in!O15=0,"",RES_hh_tes_in!O15/RES_hh_fec_in!O15)</f>
        <v>3.5929548193350795</v>
      </c>
      <c r="P15" s="70">
        <f>IF(RES_hh_tes_in!P15=0,"",RES_hh_tes_in!P15/RES_hh_fec_in!P15)</f>
        <v>3.7582352308246971</v>
      </c>
      <c r="Q15" s="70">
        <f>IF(RES_hh_tes_in!Q15=0,"",RES_hh_tes_in!Q15/RES_hh_fec_in!Q15)</f>
        <v>3.8850854125310392</v>
      </c>
      <c r="R15" s="70">
        <f>IF(RES_hh_tes_in!R15=0,"",RES_hh_tes_in!R15/RES_hh_fec_in!R15)</f>
        <v>3.9125710712894075</v>
      </c>
      <c r="S15" s="70">
        <f>IF(RES_hh_tes_in!S15=0,"",RES_hh_tes_in!S15/RES_hh_fec_in!S15)</f>
        <v>3.9156250333736717</v>
      </c>
      <c r="T15" s="70">
        <f>IF(RES_hh_tes_in!T15=0,"",RES_hh_tes_in!T15/RES_hh_fec_in!T15)</f>
        <v>3.9190183245784085</v>
      </c>
      <c r="U15" s="70">
        <f>IF(RES_hh_tes_in!U15=0,"",RES_hh_tes_in!U15/RES_hh_fec_in!U15)</f>
        <v>3.9227886481392282</v>
      </c>
      <c r="V15" s="70">
        <f>IF(RES_hh_tes_in!V15=0,"",RES_hh_tes_in!V15/RES_hh_fec_in!V15)</f>
        <v>3.9335624852676254</v>
      </c>
      <c r="W15" s="70">
        <f>IF(RES_hh_tes_in!W15=0,"",RES_hh_tes_in!W15/RES_hh_fec_in!W15)</f>
        <v>3.968924307913416</v>
      </c>
      <c r="X15" s="70">
        <f>IF(RES_hh_tes_in!X15=0,"",RES_hh_tes_in!X15/RES_hh_fec_in!X15)</f>
        <v>4.0120601695056131</v>
      </c>
      <c r="Y15" s="70">
        <f>IF(RES_hh_tes_in!Y15=0,"",RES_hh_tes_in!Y15/RES_hh_fec_in!Y15)</f>
        <v>4.0606819531873128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2.2667410380430577</v>
      </c>
      <c r="D16" s="78">
        <f>IF(RES_hh_tes_in!D16=0,"",RES_hh_tes_in!D16/RES_hh_fec_in!D16)</f>
        <v>2.3612284950817353</v>
      </c>
      <c r="E16" s="78">
        <f>IF(RES_hh_tes_in!E16=0,"",RES_hh_tes_in!E16/RES_hh_fec_in!E16)</f>
        <v>2.4571325007913916</v>
      </c>
      <c r="F16" s="78">
        <f>IF(RES_hh_tes_in!F16=0,"",RES_hh_tes_in!F16/RES_hh_fec_in!F16)</f>
        <v>2.5538067651711769</v>
      </c>
      <c r="G16" s="78">
        <f>IF(RES_hh_tes_in!G16=0,"",RES_hh_tes_in!G16/RES_hh_fec_in!G16)</f>
        <v>2.6518113536192072</v>
      </c>
      <c r="H16" s="78">
        <f>IF(RES_hh_tes_in!H16=0,"",RES_hh_tes_in!H16/RES_hh_fec_in!H16)</f>
        <v>2.7510582453533345</v>
      </c>
      <c r="I16" s="78">
        <f>IF(RES_hh_tes_in!I16=0,"",RES_hh_tes_in!I16/RES_hh_fec_in!I16)</f>
        <v>2.8516648407263734</v>
      </c>
      <c r="J16" s="78">
        <f>IF(RES_hh_tes_in!J16=0,"",RES_hh_tes_in!J16/RES_hh_fec_in!J16)</f>
        <v>2.9541573192931234</v>
      </c>
      <c r="K16" s="78">
        <f>IF(RES_hh_tes_in!K16=0,"",RES_hh_tes_in!K16/RES_hh_fec_in!K16)</f>
        <v>3.058952459133744</v>
      </c>
      <c r="L16" s="78">
        <f>IF(RES_hh_tes_in!L16=0,"",RES_hh_tes_in!L16/RES_hh_fec_in!L16)</f>
        <v>3.1661055295072873</v>
      </c>
      <c r="M16" s="78">
        <f>IF(RES_hh_tes_in!M16=0,"",RES_hh_tes_in!M16/RES_hh_fec_in!M16)</f>
        <v>3.2888950499190894</v>
      </c>
      <c r="N16" s="78">
        <f>IF(RES_hh_tes_in!N16=0,"",RES_hh_tes_in!N16/RES_hh_fec_in!N16)</f>
        <v>3.4312628031919368</v>
      </c>
      <c r="O16" s="78">
        <f>IF(RES_hh_tes_in!O16=0,"",RES_hh_tes_in!O16/RES_hh_fec_in!O16)</f>
        <v>3.5929548193350795</v>
      </c>
      <c r="P16" s="78">
        <f>IF(RES_hh_tes_in!P16=0,"",RES_hh_tes_in!P16/RES_hh_fec_in!P16)</f>
        <v>3.7582352308246971</v>
      </c>
      <c r="Q16" s="78">
        <f>IF(RES_hh_tes_in!Q16=0,"",RES_hh_tes_in!Q16/RES_hh_fec_in!Q16)</f>
        <v>3.8850854125310392</v>
      </c>
      <c r="R16" s="78">
        <f>IF(RES_hh_tes_in!R16=0,"",RES_hh_tes_in!R16/RES_hh_fec_in!R16)</f>
        <v>3.9125710712894075</v>
      </c>
      <c r="S16" s="78">
        <f>IF(RES_hh_tes_in!S16=0,"",RES_hh_tes_in!S16/RES_hh_fec_in!S16)</f>
        <v>3.9156250333736717</v>
      </c>
      <c r="T16" s="78">
        <f>IF(RES_hh_tes_in!T16=0,"",RES_hh_tes_in!T16/RES_hh_fec_in!T16)</f>
        <v>3.9190183245784085</v>
      </c>
      <c r="U16" s="78">
        <f>IF(RES_hh_tes_in!U16=0,"",RES_hh_tes_in!U16/RES_hh_fec_in!U16)</f>
        <v>3.9227886481392282</v>
      </c>
      <c r="V16" s="78">
        <f>IF(RES_hh_tes_in!V16=0,"",RES_hh_tes_in!V16/RES_hh_fec_in!V16)</f>
        <v>3.9335624852676254</v>
      </c>
      <c r="W16" s="78">
        <f>IF(RES_hh_tes_in!W16=0,"",RES_hh_tes_in!W16/RES_hh_fec_in!W16)</f>
        <v>3.968924307913416</v>
      </c>
      <c r="X16" s="78">
        <f>IF(RES_hh_tes_in!X16=0,"",RES_hh_tes_in!X16/RES_hh_fec_in!X16)</f>
        <v>4.0120601695056131</v>
      </c>
      <c r="Y16" s="78">
        <f>IF(RES_hh_tes_in!Y16=0,"",RES_hh_tes_in!Y16/RES_hh_fec_in!Y16)</f>
        <v>4.0606819531873128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0.66661995993052936</v>
      </c>
      <c r="D17" s="70">
        <f>IF(RES_hh_tes_in!D17=0,"",RES_hh_tes_in!D17/RES_hh_fec_in!D17)</f>
        <v>0.6462762260785766</v>
      </c>
      <c r="E17" s="70">
        <f>IF(RES_hh_tes_in!E17=0,"",RES_hh_tes_in!E17/RES_hh_fec_in!E17)</f>
        <v>0.65583033952286263</v>
      </c>
      <c r="F17" s="70">
        <f>IF(RES_hh_tes_in!F17=0,"",RES_hh_tes_in!F17/RES_hh_fec_in!F17)</f>
        <v>0.65792346369265742</v>
      </c>
      <c r="G17" s="70">
        <f>IF(RES_hh_tes_in!G17=0,"",RES_hh_tes_in!G17/RES_hh_fec_in!G17)</f>
        <v>0.66655461663934157</v>
      </c>
      <c r="H17" s="70">
        <f>IF(RES_hh_tes_in!H17=0,"",RES_hh_tes_in!H17/RES_hh_fec_in!H17)</f>
        <v>0.66949588739243759</v>
      </c>
      <c r="I17" s="70">
        <f>IF(RES_hh_tes_in!I17=0,"",RES_hh_tes_in!I17/RES_hh_fec_in!I17)</f>
        <v>0.69489085537906803</v>
      </c>
      <c r="J17" s="70">
        <f>IF(RES_hh_tes_in!J17=0,"",RES_hh_tes_in!J17/RES_hh_fec_in!J17)</f>
        <v>0.69716273373162818</v>
      </c>
      <c r="K17" s="70">
        <f>IF(RES_hh_tes_in!K17=0,"",RES_hh_tes_in!K17/RES_hh_fec_in!K17)</f>
        <v>0.72143503465232661</v>
      </c>
      <c r="L17" s="70">
        <f>IF(RES_hh_tes_in!L17=0,"",RES_hh_tes_in!L17/RES_hh_fec_in!L17)</f>
        <v>0.7119663084363913</v>
      </c>
      <c r="M17" s="70">
        <f>IF(RES_hh_tes_in!M17=0,"",RES_hh_tes_in!M17/RES_hh_fec_in!M17)</f>
        <v>0.72320100181561864</v>
      </c>
      <c r="N17" s="70">
        <f>IF(RES_hh_tes_in!N17=0,"",RES_hh_tes_in!N17/RES_hh_fec_in!N17)</f>
        <v>0.73164393887937607</v>
      </c>
      <c r="O17" s="70">
        <f>IF(RES_hh_tes_in!O17=0,"",RES_hh_tes_in!O17/RES_hh_fec_in!O17)</f>
        <v>0.75998638064055368</v>
      </c>
      <c r="P17" s="70">
        <f>IF(RES_hh_tes_in!P17=0,"",RES_hh_tes_in!P17/RES_hh_fec_in!P17)</f>
        <v>0.77245380049107315</v>
      </c>
      <c r="Q17" s="70">
        <f>IF(RES_hh_tes_in!Q17=0,"",RES_hh_tes_in!Q17/RES_hh_fec_in!Q17)</f>
        <v>0.78322180672934338</v>
      </c>
      <c r="R17" s="70">
        <f>IF(RES_hh_tes_in!R17=0,"",RES_hh_tes_in!R17/RES_hh_fec_in!R17)</f>
        <v>0.78438045887401064</v>
      </c>
      <c r="S17" s="70">
        <f>IF(RES_hh_tes_in!S17=0,"",RES_hh_tes_in!S17/RES_hh_fec_in!S17)</f>
        <v>0.79035683467566964</v>
      </c>
      <c r="T17" s="70">
        <f>IF(RES_hh_tes_in!T17=0,"",RES_hh_tes_in!T17/RES_hh_fec_in!T17)</f>
        <v>0.81082315145793926</v>
      </c>
      <c r="U17" s="70">
        <f>IF(RES_hh_tes_in!U17=0,"",RES_hh_tes_in!U17/RES_hh_fec_in!U17)</f>
        <v>0.82884440246324764</v>
      </c>
      <c r="V17" s="70">
        <f>IF(RES_hh_tes_in!V17=0,"",RES_hh_tes_in!V17/RES_hh_fec_in!V17)</f>
        <v>0.84088509815108547</v>
      </c>
      <c r="W17" s="70">
        <f>IF(RES_hh_tes_in!W17=0,"",RES_hh_tes_in!W17/RES_hh_fec_in!W17)</f>
        <v>0.86734466497192808</v>
      </c>
      <c r="X17" s="70">
        <f>IF(RES_hh_tes_in!X17=0,"",RES_hh_tes_in!X17/RES_hh_fec_in!X17)</f>
        <v>0.86904720881029063</v>
      </c>
      <c r="Y17" s="70">
        <f>IF(RES_hh_tes_in!Y17=0,"",RES_hh_tes_in!Y17/RES_hh_fec_in!Y17)</f>
        <v>0.8602176531713388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0.64236157333301702</v>
      </c>
      <c r="D18" s="78">
        <f>IF(RES_hh_tes_in!D18=0,"",RES_hh_tes_in!D18/RES_hh_fec_in!D18)</f>
        <v>0.64662269812237705</v>
      </c>
      <c r="E18" s="78">
        <f>IF(RES_hh_tes_in!E18=0,"",RES_hh_tes_in!E18/RES_hh_fec_in!E18)</f>
        <v>0.65108049832406922</v>
      </c>
      <c r="F18" s="78">
        <f>IF(RES_hh_tes_in!F18=0,"",RES_hh_tes_in!F18/RES_hh_fec_in!F18)</f>
        <v>0.65568612420803862</v>
      </c>
      <c r="G18" s="78">
        <f>IF(RES_hh_tes_in!G18=0,"",RES_hh_tes_in!G18/RES_hh_fec_in!G18)</f>
        <v>0.66046585550872117</v>
      </c>
      <c r="H18" s="78">
        <f>IF(RES_hh_tes_in!H18=0,"",RES_hh_tes_in!H18/RES_hh_fec_in!H18)</f>
        <v>0.66540400275801659</v>
      </c>
      <c r="I18" s="78">
        <f>IF(RES_hh_tes_in!I18=0,"",RES_hh_tes_in!I18/RES_hh_fec_in!I18)</f>
        <v>0.67049445051583589</v>
      </c>
      <c r="J18" s="78">
        <f>IF(RES_hh_tes_in!J18=0,"",RES_hh_tes_in!J18/RES_hh_fec_in!J18)</f>
        <v>0.67574101698654598</v>
      </c>
      <c r="K18" s="78">
        <f>IF(RES_hh_tes_in!K18=0,"",RES_hh_tes_in!K18/RES_hh_fec_in!K18)</f>
        <v>0.68113141127666477</v>
      </c>
      <c r="L18" s="78">
        <f>IF(RES_hh_tes_in!L18=0,"",RES_hh_tes_in!L18/RES_hh_fec_in!L18)</f>
        <v>0.68663520789732646</v>
      </c>
      <c r="M18" s="78">
        <f>IF(RES_hh_tes_in!M18=0,"",RES_hh_tes_in!M18/RES_hh_fec_in!M18)</f>
        <v>0.69212670746783134</v>
      </c>
      <c r="N18" s="78">
        <f>IF(RES_hh_tes_in!N18=0,"",RES_hh_tes_in!N18/RES_hh_fec_in!N18)</f>
        <v>0.69725639651351812</v>
      </c>
      <c r="O18" s="78">
        <f>IF(RES_hh_tes_in!O18=0,"",RES_hh_tes_in!O18/RES_hh_fec_in!O18)</f>
        <v>0.70183935238105677</v>
      </c>
      <c r="P18" s="78">
        <f>IF(RES_hh_tes_in!P18=0,"",RES_hh_tes_in!P18/RES_hh_fec_in!P18)</f>
        <v>0.70640266505525995</v>
      </c>
      <c r="Q18" s="78">
        <f>IF(RES_hh_tes_in!Q18=0,"",RES_hh_tes_in!Q18/RES_hh_fec_in!Q18)</f>
        <v>0.71383720191896149</v>
      </c>
      <c r="R18" s="78">
        <f>IF(RES_hh_tes_in!R18=0,"",RES_hh_tes_in!R18/RES_hh_fec_in!R18)</f>
        <v>0.72833419309298231</v>
      </c>
      <c r="S18" s="78">
        <f>IF(RES_hh_tes_in!S18=0,"",RES_hh_tes_in!S18/RES_hh_fec_in!S18)</f>
        <v>0.74718242131861401</v>
      </c>
      <c r="T18" s="78">
        <f>IF(RES_hh_tes_in!T18=0,"",RES_hh_tes_in!T18/RES_hh_fec_in!T18)</f>
        <v>0.76716002458695165</v>
      </c>
      <c r="U18" s="78">
        <f>IF(RES_hh_tes_in!U18=0,"",RES_hh_tes_in!U18/RES_hh_fec_in!U18)</f>
        <v>0.78546630450917543</v>
      </c>
      <c r="V18" s="78">
        <f>IF(RES_hh_tes_in!V18=0,"",RES_hh_tes_in!V18/RES_hh_fec_in!V18)</f>
        <v>0.79998569841812173</v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>
        <f>IF(RES_hh_tes_in!Y18=0,"",RES_hh_tes_in!Y18/RES_hh_fec_in!Y18)</f>
        <v>0.82353961729170944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0.57487261886067698</v>
      </c>
      <c r="D19" s="78">
        <f>IF(RES_hh_tes_in!D19=0,"",RES_hh_tes_in!D19/RES_hh_fec_in!D19)</f>
        <v>0.57692030899895752</v>
      </c>
      <c r="E19" s="78">
        <f>IF(RES_hh_tes_in!E19=0,"",RES_hh_tes_in!E19/RES_hh_fec_in!E19)</f>
        <v>0.57925263712967312</v>
      </c>
      <c r="F19" s="78">
        <f>IF(RES_hh_tes_in!F19=0,"",RES_hh_tes_in!F19/RES_hh_fec_in!F19)</f>
        <v>0.58162377953208433</v>
      </c>
      <c r="G19" s="78">
        <f>IF(RES_hh_tes_in!G19=0,"",RES_hh_tes_in!G19/RES_hh_fec_in!G19)</f>
        <v>0.58425705678339424</v>
      </c>
      <c r="H19" s="78">
        <f>IF(RES_hh_tes_in!H19=0,"",RES_hh_tes_in!H19/RES_hh_fec_in!H19)</f>
        <v>0.58712513728798266</v>
      </c>
      <c r="I19" s="78">
        <f>IF(RES_hh_tes_in!I19=0,"",RES_hh_tes_in!I19/RES_hh_fec_in!I19)</f>
        <v>0.5902830472425985</v>
      </c>
      <c r="J19" s="78">
        <f>IF(RES_hh_tes_in!J19=0,"",RES_hh_tes_in!J19/RES_hh_fec_in!J19)</f>
        <v>0.59395620955281869</v>
      </c>
      <c r="K19" s="78">
        <f>IF(RES_hh_tes_in!K19=0,"",RES_hh_tes_in!K19/RES_hh_fec_in!K19)</f>
        <v>0.59833629298166069</v>
      </c>
      <c r="L19" s="78">
        <f>IF(RES_hh_tes_in!L19=0,"",RES_hh_tes_in!L19/RES_hh_fec_in!L19)</f>
        <v>0.60347457678125171</v>
      </c>
      <c r="M19" s="78">
        <f>IF(RES_hh_tes_in!M19=0,"",RES_hh_tes_in!M19/RES_hh_fec_in!M19)</f>
        <v>0.61394929411683874</v>
      </c>
      <c r="N19" s="78">
        <f>IF(RES_hh_tes_in!N19=0,"",RES_hh_tes_in!N19/RES_hh_fec_in!N19)</f>
        <v>0.63121568902687697</v>
      </c>
      <c r="O19" s="78">
        <f>IF(RES_hh_tes_in!O19=0,"",RES_hh_tes_in!O19/RES_hh_fec_in!O19)</f>
        <v>0.65645813893602045</v>
      </c>
      <c r="P19" s="78">
        <f>IF(RES_hh_tes_in!P19=0,"",RES_hh_tes_in!P19/RES_hh_fec_in!P19)</f>
        <v>0.68706733253853314</v>
      </c>
      <c r="Q19" s="78">
        <f>IF(RES_hh_tes_in!Q19=0,"",RES_hh_tes_in!Q19/RES_hh_fec_in!Q19)</f>
        <v>0.71462667449908845</v>
      </c>
      <c r="R19" s="78">
        <f>IF(RES_hh_tes_in!R19=0,"",RES_hh_tes_in!R19/RES_hh_fec_in!R19)</f>
        <v>0.73250656741337317</v>
      </c>
      <c r="S19" s="78">
        <f>IF(RES_hh_tes_in!S19=0,"",RES_hh_tes_in!S19/RES_hh_fec_in!S19)</f>
        <v>0.74915445176106688</v>
      </c>
      <c r="T19" s="78">
        <f>IF(RES_hh_tes_in!T19=0,"",RES_hh_tes_in!T19/RES_hh_fec_in!T19)</f>
        <v>0.76407945184505222</v>
      </c>
      <c r="U19" s="78">
        <f>IF(RES_hh_tes_in!U19=0,"",RES_hh_tes_in!U19/RES_hh_fec_in!U19)</f>
        <v>0.77679069196826489</v>
      </c>
      <c r="V19" s="78">
        <f>IF(RES_hh_tes_in!V19=0,"",RES_hh_tes_in!V19/RES_hh_fec_in!V19)</f>
        <v>0.78679729643361807</v>
      </c>
      <c r="W19" s="78">
        <f>IF(RES_hh_tes_in!W19=0,"",RES_hh_tes_in!W19/RES_hh_fec_in!W19)</f>
        <v>0.79294788586506015</v>
      </c>
      <c r="X19" s="78">
        <f>IF(RES_hh_tes_in!X19=0,"",RES_hh_tes_in!X19/RES_hh_fec_in!X19)</f>
        <v>0.79639737038906966</v>
      </c>
      <c r="Y19" s="78">
        <f>IF(RES_hh_tes_in!Y19=0,"",RES_hh_tes_in!Y19/RES_hh_fec_in!Y19)</f>
        <v>0.798144104924005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0.51869718938103515</v>
      </c>
      <c r="D20" s="78">
        <f>IF(RES_hh_tes_in!D20=0,"",RES_hh_tes_in!D20/RES_hh_fec_in!D20)</f>
        <v>0.52116842247652551</v>
      </c>
      <c r="E20" s="78">
        <f>IF(RES_hh_tes_in!E20=0,"",RES_hh_tes_in!E20/RES_hh_fec_in!E20)</f>
        <v>0.52398316791013311</v>
      </c>
      <c r="F20" s="78">
        <f>IF(RES_hh_tes_in!F20=0,"",RES_hh_tes_in!F20/RES_hh_fec_in!F20)</f>
        <v>0.52684475593530211</v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>
        <f>IF(RES_hh_tes_in!N20=0,"",RES_hh_tes_in!N20/RES_hh_fec_in!N20)</f>
        <v>0.58669422520852954</v>
      </c>
      <c r="O20" s="78">
        <f>IF(RES_hh_tes_in!O20=0,"",RES_hh_tes_in!O20/RES_hh_fec_in!O20)</f>
        <v>0.61715780778900886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>
        <f>IF(RES_hh_tes_in!R20=0,"",RES_hh_tes_in!R20/RES_hh_fec_in!R20)</f>
        <v>0.7089360460097105</v>
      </c>
      <c r="S20" s="78">
        <f>IF(RES_hh_tes_in!S20=0,"",RES_hh_tes_in!S20/RES_hh_fec_in!S20)</f>
        <v>0.72902736842261651</v>
      </c>
      <c r="T20" s="78">
        <f>IF(RES_hh_tes_in!T20=0,"",RES_hh_tes_in!T20/RES_hh_fec_in!T20)</f>
        <v>0.74703944626009533</v>
      </c>
      <c r="U20" s="78">
        <f>IF(RES_hh_tes_in!U20=0,"",RES_hh_tes_in!U20/RES_hh_fec_in!U20)</f>
        <v>0.76237987140058516</v>
      </c>
      <c r="V20" s="78">
        <f>IF(RES_hh_tes_in!V20=0,"",RES_hh_tes_in!V20/RES_hh_fec_in!V20)</f>
        <v>0.77445623572249889</v>
      </c>
      <c r="W20" s="78" t="str">
        <f>IF(RES_hh_tes_in!W20=0,"",RES_hh_tes_in!W20/RES_hh_fec_in!W20)</f>
        <v/>
      </c>
      <c r="X20" s="78">
        <f>IF(RES_hh_tes_in!X20=0,"",RES_hh_tes_in!X20/RES_hh_fec_in!X20)</f>
        <v>0.78528034191455054</v>
      </c>
      <c r="Y20" s="78">
        <f>IF(RES_hh_tes_in!Y20=0,"",RES_hh_tes_in!Y20/RES_hh_fec_in!Y20)</f>
        <v>0.78700269352422225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0.57027361959614142</v>
      </c>
      <c r="D21" s="78">
        <f>IF(RES_hh_tes_in!D21=0,"",RES_hh_tes_in!D21/RES_hh_fec_in!D21)</f>
        <v>0.5770181806697402</v>
      </c>
      <c r="E21" s="78">
        <f>IF(RES_hh_tes_in!E21=0,"",RES_hh_tes_in!E21/RES_hh_fec_in!E21)</f>
        <v>0.58406823065886737</v>
      </c>
      <c r="F21" s="78">
        <f>IF(RES_hh_tes_in!F21=0,"",RES_hh_tes_in!F21/RES_hh_fec_in!F21)</f>
        <v>0.59117259560980528</v>
      </c>
      <c r="G21" s="78">
        <f>IF(RES_hh_tes_in!G21=0,"",RES_hh_tes_in!G21/RES_hh_fec_in!G21)</f>
        <v>0.5985561138387101</v>
      </c>
      <c r="H21" s="78">
        <f>IF(RES_hh_tes_in!H21=0,"",RES_hh_tes_in!H21/RES_hh_fec_in!H21)</f>
        <v>0.60618893467128265</v>
      </c>
      <c r="I21" s="78">
        <f>IF(RES_hh_tes_in!I21=0,"",RES_hh_tes_in!I21/RES_hh_fec_in!I21)</f>
        <v>0.6141240692749721</v>
      </c>
      <c r="J21" s="78">
        <f>IF(RES_hh_tes_in!J21=0,"",RES_hh_tes_in!J21/RES_hh_fec_in!J21)</f>
        <v>0.62258409196381437</v>
      </c>
      <c r="K21" s="78">
        <f>IF(RES_hh_tes_in!K21=0,"",RES_hh_tes_in!K21/RES_hh_fec_in!K21)</f>
        <v>0.63175511540049856</v>
      </c>
      <c r="L21" s="78">
        <f>IF(RES_hh_tes_in!L21=0,"",RES_hh_tes_in!L21/RES_hh_fec_in!L21)</f>
        <v>0.64168135936574322</v>
      </c>
      <c r="M21" s="78">
        <f>IF(RES_hh_tes_in!M21=0,"",RES_hh_tes_in!M21/RES_hh_fec_in!M21)</f>
        <v>0.65699579554969367</v>
      </c>
      <c r="N21" s="78">
        <f>IF(RES_hh_tes_in!N21=0,"",RES_hh_tes_in!N21/RES_hh_fec_in!N21)</f>
        <v>0.67912892214758613</v>
      </c>
      <c r="O21" s="78">
        <f>IF(RES_hh_tes_in!O21=0,"",RES_hh_tes_in!O21/RES_hh_fec_in!O21)</f>
        <v>0.70910174239110035</v>
      </c>
      <c r="P21" s="78">
        <f>IF(RES_hh_tes_in!P21=0,"",RES_hh_tes_in!P21/RES_hh_fec_in!P21)</f>
        <v>0.7439521685510444</v>
      </c>
      <c r="Q21" s="78">
        <f>IF(RES_hh_tes_in!Q21=0,"",RES_hh_tes_in!Q21/RES_hh_fec_in!Q21)</f>
        <v>0.77446457398352087</v>
      </c>
      <c r="R21" s="78">
        <f>IF(RES_hh_tes_in!R21=0,"",RES_hh_tes_in!R21/RES_hh_fec_in!R21)</f>
        <v>0.79311598936686933</v>
      </c>
      <c r="S21" s="78">
        <f>IF(RES_hh_tes_in!S21=0,"",RES_hh_tes_in!S21/RES_hh_fec_in!S21)</f>
        <v>0.80899977822047286</v>
      </c>
      <c r="T21" s="78">
        <f>IF(RES_hh_tes_in!T21=0,"",RES_hh_tes_in!T21/RES_hh_fec_in!T21)</f>
        <v>0.82236525802007121</v>
      </c>
      <c r="U21" s="78">
        <f>IF(RES_hh_tes_in!U21=0,"",RES_hh_tes_in!U21/RES_hh_fec_in!U21)</f>
        <v>0.83344984725157967</v>
      </c>
      <c r="V21" s="78">
        <f>IF(RES_hh_tes_in!V21=0,"",RES_hh_tes_in!V21/RES_hh_fec_in!V21)</f>
        <v>0.84246177757030105</v>
      </c>
      <c r="W21" s="78">
        <f>IF(RES_hh_tes_in!W21=0,"",RES_hh_tes_in!W21/RES_hh_fec_in!W21)</f>
        <v>0.84842592541898354</v>
      </c>
      <c r="X21" s="78">
        <f>IF(RES_hh_tes_in!X21=0,"",RES_hh_tes_in!X21/RES_hh_fec_in!X21)</f>
        <v>0.85094395680143964</v>
      </c>
      <c r="Y21" s="78">
        <f>IF(RES_hh_tes_in!Y21=0,"",RES_hh_tes_in!Y21/RES_hh_fec_in!Y21)</f>
        <v>0.85242034948231371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0.57385867687046122</v>
      </c>
      <c r="D22" s="78">
        <f>IF(RES_hh_tes_in!D22=0,"",RES_hh_tes_in!D22/RES_hh_fec_in!D22)</f>
        <v>0.58760280638426199</v>
      </c>
      <c r="E22" s="78">
        <f>IF(RES_hh_tes_in!E22=0,"",RES_hh_tes_in!E22/RES_hh_fec_in!E22)</f>
        <v>0.60147777839586447</v>
      </c>
      <c r="F22" s="78">
        <f>IF(RES_hh_tes_in!F22=0,"",RES_hh_tes_in!F22/RES_hh_fec_in!F22)</f>
        <v>0.615470022490471</v>
      </c>
      <c r="G22" s="78">
        <f>IF(RES_hh_tes_in!G22=0,"",RES_hh_tes_in!G22/RES_hh_fec_in!G22)</f>
        <v>0.6295657331915695</v>
      </c>
      <c r="H22" s="78">
        <f>IF(RES_hh_tes_in!H22=0,"",RES_hh_tes_in!H22/RES_hh_fec_in!H22)</f>
        <v>0.6437486524991668</v>
      </c>
      <c r="I22" s="78">
        <f>IF(RES_hh_tes_in!I22=0,"",RES_hh_tes_in!I22/RES_hh_fec_in!I22)</f>
        <v>0.65799733429987683</v>
      </c>
      <c r="J22" s="78">
        <f>IF(RES_hh_tes_in!J22=0,"",RES_hh_tes_in!J22/RES_hh_fec_in!J22)</f>
        <v>0.67226545218744438</v>
      </c>
      <c r="K22" s="78">
        <f>IF(RES_hh_tes_in!K22=0,"",RES_hh_tes_in!K22/RES_hh_fec_in!K22)</f>
        <v>0.68649174892838083</v>
      </c>
      <c r="L22" s="78">
        <f>IF(RES_hh_tes_in!L22=0,"",RES_hh_tes_in!L22/RES_hh_fec_in!L22)</f>
        <v>0.70062185544237643</v>
      </c>
      <c r="M22" s="78">
        <f>IF(RES_hh_tes_in!M22=0,"",RES_hh_tes_in!M22/RES_hh_fec_in!M22)</f>
        <v>0.71360152055235271</v>
      </c>
      <c r="N22" s="78">
        <f>IF(RES_hh_tes_in!N22=0,"",RES_hh_tes_in!N22/RES_hh_fec_in!N22)</f>
        <v>0.72485387826106318</v>
      </c>
      <c r="O22" s="78">
        <f>IF(RES_hh_tes_in!O22=0,"",RES_hh_tes_in!O22/RES_hh_fec_in!O22)</f>
        <v>0.73404575692077978</v>
      </c>
      <c r="P22" s="78">
        <f>IF(RES_hh_tes_in!P22=0,"",RES_hh_tes_in!P22/RES_hh_fec_in!P22)</f>
        <v>0.74197344993819803</v>
      </c>
      <c r="Q22" s="78">
        <f>IF(RES_hh_tes_in!Q22=0,"",RES_hh_tes_in!Q22/RES_hh_fec_in!Q22)</f>
        <v>0.75143266990402435</v>
      </c>
      <c r="R22" s="78">
        <f>IF(RES_hh_tes_in!R22=0,"",RES_hh_tes_in!R22/RES_hh_fec_in!R22)</f>
        <v>0.76560135808152463</v>
      </c>
      <c r="S22" s="78">
        <f>IF(RES_hh_tes_in!S22=0,"",RES_hh_tes_in!S22/RES_hh_fec_in!S22)</f>
        <v>0.78154804737286743</v>
      </c>
      <c r="T22" s="78">
        <f>IF(RES_hh_tes_in!T22=0,"",RES_hh_tes_in!T22/RES_hh_fec_in!T22)</f>
        <v>0.79763316114302119</v>
      </c>
      <c r="U22" s="78">
        <f>IF(RES_hh_tes_in!U22=0,"",RES_hh_tes_in!U22/RES_hh_fec_in!U22)</f>
        <v>0.81249176830042336</v>
      </c>
      <c r="V22" s="78">
        <f>IF(RES_hh_tes_in!V22=0,"",RES_hh_tes_in!V22/RES_hh_fec_in!V22)</f>
        <v>0.82495550045475641</v>
      </c>
      <c r="W22" s="78">
        <f>IF(RES_hh_tes_in!W22=0,"",RES_hh_tes_in!W22/RES_hh_fec_in!W22)</f>
        <v>0.8349679422948536</v>
      </c>
      <c r="X22" s="78">
        <f>IF(RES_hh_tes_in!X22=0,"",RES_hh_tes_in!X22/RES_hh_fec_in!X22)</f>
        <v>0.84134681510368137</v>
      </c>
      <c r="Y22" s="78">
        <f>IF(RES_hh_tes_in!Y22=0,"",RES_hh_tes_in!Y22/RES_hh_fec_in!Y22)</f>
        <v>0.84735828716484618</v>
      </c>
      <c r="DA22" s="89" t="s">
        <v>740</v>
      </c>
    </row>
    <row r="23" spans="1:105" ht="12" customHeight="1" x14ac:dyDescent="0.25">
      <c r="A23" s="28" t="s">
        <v>197</v>
      </c>
      <c r="B23" s="78"/>
      <c r="C23" s="78">
        <f>IF(RES_hh_tes_in!C23=0,"",RES_hh_tes_in!C23/RES_hh_fec_in!C23)</f>
        <v>0.82183232567830855</v>
      </c>
      <c r="D23" s="78">
        <f>IF(RES_hh_tes_in!D23=0,"",RES_hh_tes_in!D23/RES_hh_fec_in!D23)</f>
        <v>0.82666819527645019</v>
      </c>
      <c r="E23" s="78">
        <f>IF(RES_hh_tes_in!E23=0,"",RES_hh_tes_in!E23/RES_hh_fec_in!E23)</f>
        <v>0.83150480114583813</v>
      </c>
      <c r="F23" s="78">
        <f>IF(RES_hh_tes_in!F23=0,"",RES_hh_tes_in!F23/RES_hh_fec_in!F23)</f>
        <v>0.83634150741585034</v>
      </c>
      <c r="G23" s="78">
        <f>IF(RES_hh_tes_in!G23=0,"",RES_hh_tes_in!G23/RES_hh_fec_in!G23)</f>
        <v>0.84117889174837424</v>
      </c>
      <c r="H23" s="78">
        <f>IF(RES_hh_tes_in!H23=0,"",RES_hh_tes_in!H23/RES_hh_fec_in!H23)</f>
        <v>0.84601688344494863</v>
      </c>
      <c r="I23" s="78">
        <f>IF(RES_hh_tes_in!I23=0,"",RES_hh_tes_in!I23/RES_hh_fec_in!I23)</f>
        <v>0.85085562484148003</v>
      </c>
      <c r="J23" s="78">
        <f>IF(RES_hh_tes_in!J23=0,"",RES_hh_tes_in!J23/RES_hh_fec_in!J23)</f>
        <v>0.85569569903793508</v>
      </c>
      <c r="K23" s="78">
        <f>IF(RES_hh_tes_in!K23=0,"",RES_hh_tes_in!K23/RES_hh_fec_in!K23)</f>
        <v>0.86053760182265693</v>
      </c>
      <c r="L23" s="78">
        <f>IF(RES_hh_tes_in!L23=0,"",RES_hh_tes_in!L23/RES_hh_fec_in!L23)</f>
        <v>0.86538146583935427</v>
      </c>
      <c r="M23" s="78">
        <f>IF(RES_hh_tes_in!M23=0,"",RES_hh_tes_in!M23/RES_hh_fec_in!M23)</f>
        <v>0.87027709239680762</v>
      </c>
      <c r="N23" s="78">
        <f>IF(RES_hh_tes_in!N23=0,"",RES_hh_tes_in!N23/RES_hh_fec_in!N23)</f>
        <v>0.87524310681595974</v>
      </c>
      <c r="O23" s="78">
        <f>IF(RES_hh_tes_in!O23=0,"",RES_hh_tes_in!O23/RES_hh_fec_in!O23)</f>
        <v>0.88025689684504771</v>
      </c>
      <c r="P23" s="78">
        <f>IF(RES_hh_tes_in!P23=0,"",RES_hh_tes_in!P23/RES_hh_fec_in!P23)</f>
        <v>0.88521366076875663</v>
      </c>
      <c r="Q23" s="78">
        <f>IF(RES_hh_tes_in!Q23=0,"",RES_hh_tes_in!Q23/RES_hh_fec_in!Q23)</f>
        <v>0.88982184650557949</v>
      </c>
      <c r="R23" s="78">
        <f>IF(RES_hh_tes_in!R23=0,"",RES_hh_tes_in!R23/RES_hh_fec_in!R23)</f>
        <v>0.89384219095809181</v>
      </c>
      <c r="S23" s="78">
        <f>IF(RES_hh_tes_in!S23=0,"",RES_hh_tes_in!S23/RES_hh_fec_in!S23)</f>
        <v>0.89754443596798572</v>
      </c>
      <c r="T23" s="78">
        <f>IF(RES_hh_tes_in!T23=0,"",RES_hh_tes_in!T23/RES_hh_fec_in!T23)</f>
        <v>0.90099350652060606</v>
      </c>
      <c r="U23" s="78">
        <f>IF(RES_hh_tes_in!U23=0,"",RES_hh_tes_in!U23/RES_hh_fec_in!U23)</f>
        <v>0.90425432760130919</v>
      </c>
      <c r="V23" s="78">
        <f>IF(RES_hh_tes_in!V23=0,"",RES_hh_tes_in!V23/RES_hh_fec_in!V23)</f>
        <v>0.90739182419544639</v>
      </c>
      <c r="W23" s="78">
        <f>IF(RES_hh_tes_in!W23=0,"",RES_hh_tes_in!W23/RES_hh_fec_in!W23)</f>
        <v>0.91032530731873607</v>
      </c>
      <c r="X23" s="78">
        <f>IF(RES_hh_tes_in!X23=0,"",RES_hh_tes_in!X23/RES_hh_fec_in!X23)</f>
        <v>0.91303829513003787</v>
      </c>
      <c r="Y23" s="78">
        <f>IF(RES_hh_tes_in!Y23=0,"",RES_hh_tes_in!Y23/RES_hh_fec_in!Y23)</f>
        <v>0.91563925401562751</v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0.80299105034186824</v>
      </c>
      <c r="D24" s="78">
        <f>IF(RES_hh_tes_in!D24=0,"",RES_hh_tes_in!D24/RES_hh_fec_in!D24)</f>
        <v>0.8048276047066677</v>
      </c>
      <c r="E24" s="78">
        <f>IF(RES_hh_tes_in!E24=0,"",RES_hh_tes_in!E24/RES_hh_fec_in!E24)</f>
        <v>0.80671374124790385</v>
      </c>
      <c r="F24" s="78">
        <f>IF(RES_hh_tes_in!F24=0,"",RES_hh_tes_in!F24/RES_hh_fec_in!F24)</f>
        <v>0.80860663899501761</v>
      </c>
      <c r="G24" s="78">
        <f>IF(RES_hh_tes_in!G24=0,"",RES_hh_tes_in!G24/RES_hh_fec_in!G24)</f>
        <v>0.81054519901025335</v>
      </c>
      <c r="H24" s="78">
        <f>IF(RES_hh_tes_in!H24=0,"",RES_hh_tes_in!H24/RES_hh_fec_in!H24)</f>
        <v>0.81252466029883119</v>
      </c>
      <c r="I24" s="78">
        <f>IF(RES_hh_tes_in!I24=0,"",RES_hh_tes_in!I24/RES_hh_fec_in!I24)</f>
        <v>0.81455460808362412</v>
      </c>
      <c r="J24" s="78">
        <f>IF(RES_hh_tes_in!J24=0,"",RES_hh_tes_in!J24/RES_hh_fec_in!J24)</f>
        <v>0.81667430963946686</v>
      </c>
      <c r="K24" s="78">
        <f>IF(RES_hh_tes_in!K24=0,"",RES_hh_tes_in!K24/RES_hh_fec_in!K24)</f>
        <v>0.81891715247848984</v>
      </c>
      <c r="L24" s="78">
        <f>IF(RES_hh_tes_in!L24=0,"",RES_hh_tes_in!L24/RES_hh_fec_in!L24)</f>
        <v>0.82129206912900676</v>
      </c>
      <c r="M24" s="78">
        <f>IF(RES_hh_tes_in!M24=0,"",RES_hh_tes_in!M24/RES_hh_fec_in!M24)</f>
        <v>0.8245804377185838</v>
      </c>
      <c r="N24" s="78">
        <f>IF(RES_hh_tes_in!N24=0,"",RES_hh_tes_in!N24/RES_hh_fec_in!N24)</f>
        <v>0.82902931040854566</v>
      </c>
      <c r="O24" s="78">
        <f>IF(RES_hh_tes_in!O24=0,"",RES_hh_tes_in!O24/RES_hh_fec_in!O24)</f>
        <v>0.83485525843867758</v>
      </c>
      <c r="P24" s="78">
        <f>IF(RES_hh_tes_in!P24=0,"",RES_hh_tes_in!P24/RES_hh_fec_in!P24)</f>
        <v>0.84164623914689995</v>
      </c>
      <c r="Q24" s="78">
        <f>IF(RES_hh_tes_in!Q24=0,"",RES_hh_tes_in!Q24/RES_hh_fec_in!Q24)</f>
        <v>0.84805337363212652</v>
      </c>
      <c r="R24" s="78">
        <f>IF(RES_hh_tes_in!R24=0,"",RES_hh_tes_in!R24/RES_hh_fec_in!R24)</f>
        <v>0.85296294694448427</v>
      </c>
      <c r="S24" s="78">
        <f>IF(RES_hh_tes_in!S24=0,"",RES_hh_tes_in!S24/RES_hh_fec_in!S24)</f>
        <v>0.85773914105236138</v>
      </c>
      <c r="T24" s="78">
        <f>IF(RES_hh_tes_in!T24=0,"",RES_hh_tes_in!T24/RES_hh_fec_in!T24)</f>
        <v>0.86235004347464395</v>
      </c>
      <c r="U24" s="78">
        <f>IF(RES_hh_tes_in!U24=0,"",RES_hh_tes_in!U24/RES_hh_fec_in!U24)</f>
        <v>0.86676374173023329</v>
      </c>
      <c r="V24" s="78">
        <f>IF(RES_hh_tes_in!V24=0,"",RES_hh_tes_in!V24/RES_hh_fec_in!V24)</f>
        <v>0.87094832333802497</v>
      </c>
      <c r="W24" s="78">
        <f>IF(RES_hh_tes_in!W24=0,"",RES_hh_tes_in!W24/RES_hh_fec_in!W24)</f>
        <v>0.87480312955665918</v>
      </c>
      <c r="X24" s="78">
        <f>IF(RES_hh_tes_in!X24=0,"",RES_hh_tes_in!X24/RES_hh_fec_in!X24)</f>
        <v>0.87945949154933856</v>
      </c>
      <c r="Y24" s="78">
        <f>IF(RES_hh_tes_in!Y24=0,"",RES_hh_tes_in!Y24/RES_hh_fec_in!Y24)</f>
        <v>0.88393400155456425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0.64386064978934687</v>
      </c>
      <c r="D25" s="79">
        <f>IF(RES_hh_tes_in!D25=0,"",RES_hh_tes_in!D25/RES_hh_fec_in!D25)</f>
        <v>0.64538513236961503</v>
      </c>
      <c r="E25" s="79">
        <f>IF(RES_hh_tes_in!E25=0,"",RES_hh_tes_in!E25/RES_hh_fec_in!E25)</f>
        <v>0.64705406322829517</v>
      </c>
      <c r="F25" s="79">
        <f>IF(RES_hh_tes_in!F25=0,"",RES_hh_tes_in!F25/RES_hh_fec_in!F25)</f>
        <v>0.64874313053569066</v>
      </c>
      <c r="G25" s="79">
        <f>IF(RES_hh_tes_in!G25=0,"",RES_hh_tes_in!G25/RES_hh_fec_in!G25)</f>
        <v>0.65056635334077051</v>
      </c>
      <c r="H25" s="79">
        <f>IF(RES_hh_tes_in!H25=0,"",RES_hh_tes_in!H25/RES_hh_fec_in!H25)</f>
        <v>0.65251086133984482</v>
      </c>
      <c r="I25" s="79">
        <f>IF(RES_hh_tes_in!I25=0,"",RES_hh_tes_in!I25/RES_hh_fec_in!I25)</f>
        <v>0.65460622513077837</v>
      </c>
      <c r="J25" s="79">
        <f>IF(RES_hh_tes_in!J25=0,"",RES_hh_tes_in!J25/RES_hh_fec_in!J25)</f>
        <v>0.65697101385177326</v>
      </c>
      <c r="K25" s="79">
        <f>IF(RES_hh_tes_in!K25=0,"",RES_hh_tes_in!K25/RES_hh_fec_in!K25)</f>
        <v>0.65970997320763625</v>
      </c>
      <c r="L25" s="79">
        <f>IF(RES_hh_tes_in!L25=0,"",RES_hh_tes_in!L25/RES_hh_fec_in!L25)</f>
        <v>0.66285911668540065</v>
      </c>
      <c r="M25" s="79">
        <f>IF(RES_hh_tes_in!M25=0,"",RES_hh_tes_in!M25/RES_hh_fec_in!M25)</f>
        <v>0.66884601773355479</v>
      </c>
      <c r="N25" s="79">
        <f>IF(RES_hh_tes_in!N25=0,"",RES_hh_tes_in!N25/RES_hh_fec_in!N25)</f>
        <v>0.67871787836957365</v>
      </c>
      <c r="O25" s="79">
        <f>IF(RES_hh_tes_in!O25=0,"",RES_hh_tes_in!O25/RES_hh_fec_in!O25)</f>
        <v>0.69377118258448744</v>
      </c>
      <c r="P25" s="79">
        <f>IF(RES_hh_tes_in!P25=0,"",RES_hh_tes_in!P25/RES_hh_fec_in!P25)</f>
        <v>0.71329224893598864</v>
      </c>
      <c r="Q25" s="79">
        <f>IF(RES_hh_tes_in!Q25=0,"",RES_hh_tes_in!Q25/RES_hh_fec_in!Q25)</f>
        <v>0.73212592467340087</v>
      </c>
      <c r="R25" s="79">
        <f>IF(RES_hh_tes_in!R25=0,"",RES_hh_tes_in!R25/RES_hh_fec_in!R25)</f>
        <v>0.74487141424417691</v>
      </c>
      <c r="S25" s="79">
        <f>IF(RES_hh_tes_in!S25=0,"",RES_hh_tes_in!S25/RES_hh_fec_in!S25)</f>
        <v>0.75721959671544337</v>
      </c>
      <c r="T25" s="79">
        <f>IF(RES_hh_tes_in!T25=0,"",RES_hh_tes_in!T25/RES_hh_fec_in!T25)</f>
        <v>0.76947195068566332</v>
      </c>
      <c r="U25" s="79">
        <f>IF(RES_hh_tes_in!U25=0,"",RES_hh_tes_in!U25/RES_hh_fec_in!U25)</f>
        <v>0.7817516456820548</v>
      </c>
      <c r="V25" s="79">
        <f>IF(RES_hh_tes_in!V25=0,"",RES_hh_tes_in!V25/RES_hh_fec_in!V25)</f>
        <v>0.79381502254422476</v>
      </c>
      <c r="W25" s="79">
        <f>IF(RES_hh_tes_in!W25=0,"",RES_hh_tes_in!W25/RES_hh_fec_in!W25)</f>
        <v>0.80483288762769756</v>
      </c>
      <c r="X25" s="79">
        <f>IF(RES_hh_tes_in!X25=0,"",RES_hh_tes_in!X25/RES_hh_fec_in!X25)</f>
        <v>0.81710645190655107</v>
      </c>
      <c r="Y25" s="79">
        <f>IF(RES_hh_tes_in!Y25=0,"",RES_hh_tes_in!Y25/RES_hh_fec_in!Y25)</f>
        <v>0.82855694138993319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0.61256278896143068</v>
      </c>
      <c r="D27" s="70">
        <f>IF(RES_hh_tes_in!D27=0,"",RES_hh_tes_in!D27/RES_hh_fec_in!D27)</f>
        <v>0.61897671928312159</v>
      </c>
      <c r="E27" s="70">
        <f>IF(RES_hh_tes_in!E27=0,"",RES_hh_tes_in!E27/RES_hh_fec_in!E27)</f>
        <v>0.67253153982625125</v>
      </c>
      <c r="F27" s="70">
        <f>IF(RES_hh_tes_in!F27=0,"",RES_hh_tes_in!F27/RES_hh_fec_in!F27)</f>
        <v>0.64124880135817885</v>
      </c>
      <c r="G27" s="70">
        <f>IF(RES_hh_tes_in!G27=0,"",RES_hh_tes_in!G27/RES_hh_fec_in!G27)</f>
        <v>0.61323390024025326</v>
      </c>
      <c r="H27" s="70">
        <f>IF(RES_hh_tes_in!H27=0,"",RES_hh_tes_in!H27/RES_hh_fec_in!H27)</f>
        <v>0.61652066953833318</v>
      </c>
      <c r="I27" s="70">
        <f>IF(RES_hh_tes_in!I27=0,"",RES_hh_tes_in!I27/RES_hh_fec_in!I27)</f>
        <v>0.61250962403842901</v>
      </c>
      <c r="J27" s="70">
        <f>IF(RES_hh_tes_in!J27=0,"",RES_hh_tes_in!J27/RES_hh_fec_in!J27)</f>
        <v>0.63656535546072279</v>
      </c>
      <c r="K27" s="70">
        <f>IF(RES_hh_tes_in!K27=0,"",RES_hh_tes_in!K27/RES_hh_fec_in!K27)</f>
        <v>0.63817295443075039</v>
      </c>
      <c r="L27" s="70">
        <f>IF(RES_hh_tes_in!L27=0,"",RES_hh_tes_in!L27/RES_hh_fec_in!L27)</f>
        <v>0.65581192297182445</v>
      </c>
      <c r="M27" s="70">
        <f>IF(RES_hh_tes_in!M27=0,"",RES_hh_tes_in!M27/RES_hh_fec_in!M27)</f>
        <v>0.64586942040609163</v>
      </c>
      <c r="N27" s="70">
        <f>IF(RES_hh_tes_in!N27=0,"",RES_hh_tes_in!N27/RES_hh_fec_in!N27)</f>
        <v>0.62791342409719608</v>
      </c>
      <c r="O27" s="70">
        <f>IF(RES_hh_tes_in!O27=0,"",RES_hh_tes_in!O27/RES_hh_fec_in!O27)</f>
        <v>0.62533766063783447</v>
      </c>
      <c r="P27" s="70">
        <f>IF(RES_hh_tes_in!P27=0,"",RES_hh_tes_in!P27/RES_hh_fec_in!P27)</f>
        <v>0.62441661256999215</v>
      </c>
      <c r="Q27" s="70">
        <f>IF(RES_hh_tes_in!Q27=0,"",RES_hh_tes_in!Q27/RES_hh_fec_in!Q27)</f>
        <v>0.6322718862840232</v>
      </c>
      <c r="R27" s="70">
        <f>IF(RES_hh_tes_in!R27=0,"",RES_hh_tes_in!R27/RES_hh_fec_in!R27)</f>
        <v>0.64266528152961744</v>
      </c>
      <c r="S27" s="70">
        <f>IF(RES_hh_tes_in!S27=0,"",RES_hh_tes_in!S27/RES_hh_fec_in!S27)</f>
        <v>0.64613753616953939</v>
      </c>
      <c r="T27" s="70">
        <f>IF(RES_hh_tes_in!T27=0,"",RES_hh_tes_in!T27/RES_hh_fec_in!T27)</f>
        <v>0.63583852686365649</v>
      </c>
      <c r="U27" s="70">
        <f>IF(RES_hh_tes_in!U27=0,"",RES_hh_tes_in!U27/RES_hh_fec_in!U27)</f>
        <v>0.64903408191249623</v>
      </c>
      <c r="V27" s="70">
        <f>IF(RES_hh_tes_in!V27=0,"",RES_hh_tes_in!V27/RES_hh_fec_in!V27)</f>
        <v>0.64458012227469763</v>
      </c>
      <c r="W27" s="70">
        <f>IF(RES_hh_tes_in!W27=0,"",RES_hh_tes_in!W27/RES_hh_fec_in!W27)</f>
        <v>0.63071514905166637</v>
      </c>
      <c r="X27" s="70">
        <f>IF(RES_hh_tes_in!X27=0,"",RES_hh_tes_in!X27/RES_hh_fec_in!X27)</f>
        <v>0.627022255163179</v>
      </c>
      <c r="Y27" s="70">
        <f>IF(RES_hh_tes_in!Y27=0,"",RES_hh_tes_in!Y27/RES_hh_fec_in!Y27)</f>
        <v>0.6170950107185218</v>
      </c>
      <c r="DA27" s="88" t="s">
        <v>745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0.59116732629460034</v>
      </c>
      <c r="D28" s="78">
        <f>IF(RES_hh_tes_in!D28=0,"",RES_hh_tes_in!D28/RES_hh_fec_in!D28)</f>
        <v>0.59125650435793486</v>
      </c>
      <c r="E28" s="78">
        <f>IF(RES_hh_tes_in!E28=0,"",RES_hh_tes_in!E28/RES_hh_fec_in!E28)</f>
        <v>0.59134569045430463</v>
      </c>
      <c r="F28" s="78">
        <f>IF(RES_hh_tes_in!F28=0,"",RES_hh_tes_in!F28/RES_hh_fec_in!F28)</f>
        <v>0.59143487764608826</v>
      </c>
      <c r="G28" s="78">
        <f>IF(RES_hh_tes_in!G28=0,"",RES_hh_tes_in!G28/RES_hh_fec_in!G28)</f>
        <v>0.5915240722358247</v>
      </c>
      <c r="H28" s="78">
        <f>IF(RES_hh_tes_in!H28=0,"",RES_hh_tes_in!H28/RES_hh_fec_in!H28)</f>
        <v>0.59161327345216363</v>
      </c>
      <c r="I28" s="78">
        <f>IF(RES_hh_tes_in!I28=0,"",RES_hh_tes_in!I28/RES_hh_fec_in!I28)</f>
        <v>0.59170248284805071</v>
      </c>
      <c r="J28" s="78">
        <f>IF(RES_hh_tes_in!J28=0,"",RES_hh_tes_in!J28/RES_hh_fec_in!J28)</f>
        <v>0.59179170678535675</v>
      </c>
      <c r="K28" s="78">
        <f>IF(RES_hh_tes_in!K28=0,"",RES_hh_tes_in!K28/RES_hh_fec_in!K28)</f>
        <v>0.59188095067334534</v>
      </c>
      <c r="L28" s="78">
        <f>IF(RES_hh_tes_in!L28=0,"",RES_hh_tes_in!L28/RES_hh_fec_in!L28)</f>
        <v>0.59197021595921617</v>
      </c>
      <c r="M28" s="78">
        <f>IF(RES_hh_tes_in!M28=0,"",RES_hh_tes_in!M28/RES_hh_fec_in!M28)</f>
        <v>0.59203800784913008</v>
      </c>
      <c r="N28" s="78">
        <f>IF(RES_hh_tes_in!N28=0,"",RES_hh_tes_in!N28/RES_hh_fec_in!N28)</f>
        <v>0.59207590032677193</v>
      </c>
      <c r="O28" s="78">
        <f>IF(RES_hh_tes_in!O28=0,"",RES_hh_tes_in!O28/RES_hh_fec_in!O28)</f>
        <v>0.59209854766527081</v>
      </c>
      <c r="P28" s="78">
        <f>IF(RES_hh_tes_in!P28=0,"",RES_hh_tes_in!P28/RES_hh_fec_in!P28)</f>
        <v>0.59216174131946742</v>
      </c>
      <c r="Q28" s="78">
        <f>IF(RES_hh_tes_in!Q28=0,"",RES_hh_tes_in!Q28/RES_hh_fec_in!Q28)</f>
        <v>0.59241895425436941</v>
      </c>
      <c r="R28" s="78">
        <f>IF(RES_hh_tes_in!R28=0,"",RES_hh_tes_in!R28/RES_hh_fec_in!R28)</f>
        <v>0.59309458858642516</v>
      </c>
      <c r="S28" s="78">
        <f>IF(RES_hh_tes_in!S28=0,"",RES_hh_tes_in!S28/RES_hh_fec_in!S28)</f>
        <v>0.59404764801619059</v>
      </c>
      <c r="T28" s="78">
        <f>IF(RES_hh_tes_in!T28=0,"",RES_hh_tes_in!T28/RES_hh_fec_in!T28)</f>
        <v>0.59509334107858824</v>
      </c>
      <c r="U28" s="78">
        <f>IF(RES_hh_tes_in!U28=0,"",RES_hh_tes_in!U28/RES_hh_fec_in!U28)</f>
        <v>0.59604687630854358</v>
      </c>
      <c r="V28" s="78">
        <f>IF(RES_hh_tes_in!V28=0,"",RES_hh_tes_in!V28/RES_hh_fec_in!V28)</f>
        <v>0.59672346224098072</v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>
        <f>IF(RES_hh_tes_in!Y28=0,"",RES_hh_tes_in!Y28/RES_hh_fec_in!Y28)</f>
        <v>0.59747717290897429</v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0.58698512749222131</v>
      </c>
      <c r="D29" s="78">
        <f>IF(RES_hh_tes_in!D29=0,"",RES_hh_tes_in!D29/RES_hh_fec_in!D29)</f>
        <v>0.58734895024691236</v>
      </c>
      <c r="E29" s="78">
        <f>IF(RES_hh_tes_in!E29=0,"",RES_hh_tes_in!E29/RES_hh_fec_in!E29)</f>
        <v>0.58771280577424856</v>
      </c>
      <c r="F29" s="78">
        <f>IF(RES_hh_tes_in!F29=0,"",RES_hh_tes_in!F29/RES_hh_fec_in!F29)</f>
        <v>0.5880766657705816</v>
      </c>
      <c r="G29" s="78">
        <f>IF(RES_hh_tes_in!G29=0,"",RES_hh_tes_in!G29/RES_hh_fec_in!G29)</f>
        <v>0.5884405559485929</v>
      </c>
      <c r="H29" s="78">
        <f>IF(RES_hh_tes_in!H29=0,"",RES_hh_tes_in!H29/RES_hh_fec_in!H29)</f>
        <v>0.58880447316137741</v>
      </c>
      <c r="I29" s="78">
        <f>IF(RES_hh_tes_in!I29=0,"",RES_hh_tes_in!I29/RES_hh_fec_in!I29)</f>
        <v>0.58916842374454059</v>
      </c>
      <c r="J29" s="78">
        <f>IF(RES_hh_tes_in!J29=0,"",RES_hh_tes_in!J29/RES_hh_fec_in!J29)</f>
        <v>0.58953243365282193</v>
      </c>
      <c r="K29" s="78">
        <f>IF(RES_hh_tes_in!K29=0,"",RES_hh_tes_in!K29/RES_hh_fec_in!K29)</f>
        <v>0.58989652495457567</v>
      </c>
      <c r="L29" s="78">
        <f>IF(RES_hh_tes_in!L29=0,"",RES_hh_tes_in!L29/RES_hh_fec_in!L29)</f>
        <v>0.59026070355399185</v>
      </c>
      <c r="M29" s="78">
        <f>IF(RES_hh_tes_in!M29=0,"",RES_hh_tes_in!M29/RES_hh_fec_in!M29)</f>
        <v>0.59053727641520881</v>
      </c>
      <c r="N29" s="78">
        <f>IF(RES_hh_tes_in!N29=0,"",RES_hh_tes_in!N29/RES_hh_fec_in!N29)</f>
        <v>0.5906918676350924</v>
      </c>
      <c r="O29" s="78">
        <f>IF(RES_hh_tes_in!O29=0,"",RES_hh_tes_in!O29/RES_hh_fec_in!O29)</f>
        <v>0.59078426274630003</v>
      </c>
      <c r="P29" s="78">
        <f>IF(RES_hh_tes_in!P29=0,"",RES_hh_tes_in!P29/RES_hh_fec_in!P29)</f>
        <v>0.5910420760300733</v>
      </c>
      <c r="Q29" s="78">
        <f>IF(RES_hh_tes_in!Q29=0,"",RES_hh_tes_in!Q29/RES_hh_fec_in!Q29)</f>
        <v>0.59209143632137295</v>
      </c>
      <c r="R29" s="78">
        <f>IF(RES_hh_tes_in!R29=0,"",RES_hh_tes_in!R29/RES_hh_fec_in!R29)</f>
        <v>0.59484784450810835</v>
      </c>
      <c r="S29" s="78">
        <f>IF(RES_hh_tes_in!S29=0,"",RES_hh_tes_in!S29/RES_hh_fec_in!S29)</f>
        <v>0.59873607322889766</v>
      </c>
      <c r="T29" s="78">
        <f>IF(RES_hh_tes_in!T29=0,"",RES_hh_tes_in!T29/RES_hh_fec_in!T29)</f>
        <v>0.60300222250706581</v>
      </c>
      <c r="U29" s="78">
        <f>IF(RES_hh_tes_in!U29=0,"",RES_hh_tes_in!U29/RES_hh_fec_in!U29)</f>
        <v>0.60689239236594816</v>
      </c>
      <c r="V29" s="78">
        <f>IF(RES_hh_tes_in!V29=0,"",RES_hh_tes_in!V29/RES_hh_fec_in!V29)</f>
        <v>0.60965268282887519</v>
      </c>
      <c r="W29" s="78">
        <f>IF(RES_hh_tes_in!W29=0,"",RES_hh_tes_in!W29/RES_hh_fec_in!W29)</f>
        <v>0.61097929938264905</v>
      </c>
      <c r="X29" s="78">
        <f>IF(RES_hh_tes_in!X29=0,"",RES_hh_tes_in!X29/RES_hh_fec_in!X29)</f>
        <v>0.61137984374853727</v>
      </c>
      <c r="Y29" s="78">
        <f>IF(RES_hh_tes_in!Y29=0,"",RES_hh_tes_in!Y29/RES_hh_fec_in!Y29)</f>
        <v>0.61141989818512632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0.58627065605900419</v>
      </c>
      <c r="D30" s="78">
        <f>IF(RES_hh_tes_in!D30=0,"",RES_hh_tes_in!D30/RES_hh_fec_in!D30)</f>
        <v>0.58683305315429846</v>
      </c>
      <c r="E30" s="78">
        <f>IF(RES_hh_tes_in!E30=0,"",RES_hh_tes_in!E30/RES_hh_fec_in!E30)</f>
        <v>0.58739550090953652</v>
      </c>
      <c r="F30" s="78">
        <f>IF(RES_hh_tes_in!F30=0,"",RES_hh_tes_in!F30/RES_hh_fec_in!F30)</f>
        <v>0.58795795557294861</v>
      </c>
      <c r="G30" s="78">
        <f>IF(RES_hh_tes_in!G30=0,"",RES_hh_tes_in!G30/RES_hh_fec_in!G30)</f>
        <v>0.58852045689118881</v>
      </c>
      <c r="H30" s="78">
        <f>IF(RES_hh_tes_in!H30=0,"",RES_hh_tes_in!H30/RES_hh_fec_in!H30)</f>
        <v>0.58908299999977298</v>
      </c>
      <c r="I30" s="78">
        <f>IF(RES_hh_tes_in!I30=0,"",RES_hh_tes_in!I30/RES_hh_fec_in!I30)</f>
        <v>0.58964559469227751</v>
      </c>
      <c r="J30" s="78">
        <f>IF(RES_hh_tes_in!J30=0,"",RES_hh_tes_in!J30/RES_hh_fec_in!J30)</f>
        <v>0.59020828108952983</v>
      </c>
      <c r="K30" s="78">
        <f>IF(RES_hh_tes_in!K30=0,"",RES_hh_tes_in!K30/RES_hh_fec_in!K30)</f>
        <v>0.59077109330478583</v>
      </c>
      <c r="L30" s="78">
        <f>IF(RES_hh_tes_in!L30=0,"",RES_hh_tes_in!L30/RES_hh_fec_in!L30)</f>
        <v>0.59133404046473981</v>
      </c>
      <c r="M30" s="78">
        <f>IF(RES_hh_tes_in!M30=0,"",RES_hh_tes_in!M30/RES_hh_fec_in!M30)</f>
        <v>0.591761566703217</v>
      </c>
      <c r="N30" s="78">
        <f>IF(RES_hh_tes_in!N30=0,"",RES_hh_tes_in!N30/RES_hh_fec_in!N30)</f>
        <v>0.59200053376038853</v>
      </c>
      <c r="O30" s="78">
        <f>IF(RES_hh_tes_in!O30=0,"",RES_hh_tes_in!O30/RES_hh_fec_in!O30)</f>
        <v>0.59214335809309593</v>
      </c>
      <c r="P30" s="78">
        <f>IF(RES_hh_tes_in!P30=0,"",RES_hh_tes_in!P30/RES_hh_fec_in!P30)</f>
        <v>0.59254188578289202</v>
      </c>
      <c r="Q30" s="78">
        <f>IF(RES_hh_tes_in!Q30=0,"",RES_hh_tes_in!Q30/RES_hh_fec_in!Q30)</f>
        <v>0.59416398657822311</v>
      </c>
      <c r="R30" s="78">
        <f>IF(RES_hh_tes_in!R30=0,"",RES_hh_tes_in!R30/RES_hh_fec_in!R30)</f>
        <v>0.59842484145240771</v>
      </c>
      <c r="S30" s="78">
        <f>IF(RES_hh_tes_in!S30=0,"",RES_hh_tes_in!S30/RES_hh_fec_in!S30)</f>
        <v>0.60443526413822224</v>
      </c>
      <c r="T30" s="78">
        <f>IF(RES_hh_tes_in!T30=0,"",RES_hh_tes_in!T30/RES_hh_fec_in!T30)</f>
        <v>0.61102987629811822</v>
      </c>
      <c r="U30" s="78">
        <f>IF(RES_hh_tes_in!U30=0,"",RES_hh_tes_in!U30/RES_hh_fec_in!U30)</f>
        <v>0.61704329959456283</v>
      </c>
      <c r="V30" s="78">
        <f>IF(RES_hh_tes_in!V30=0,"",RES_hh_tes_in!V30/RES_hh_fec_in!V30)</f>
        <v>0.62131015569001558</v>
      </c>
      <c r="W30" s="78">
        <f>IF(RES_hh_tes_in!W30=0,"",RES_hh_tes_in!W30/RES_hh_fec_in!W30)</f>
        <v>0.62336083912526397</v>
      </c>
      <c r="X30" s="78">
        <f>IF(RES_hh_tes_in!X30=0,"",RES_hh_tes_in!X30/RES_hh_fec_in!X30)</f>
        <v>0.62377298278306126</v>
      </c>
      <c r="Y30" s="78">
        <f>IF(RES_hh_tes_in!Y30=0,"",RES_hh_tes_in!Y30/RES_hh_fec_in!Y30)</f>
        <v>0.62381419714884101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0.57347143650566779</v>
      </c>
      <c r="D31" s="78">
        <f>IF(RES_hh_tes_in!D31=0,"",RES_hh_tes_in!D31/RES_hh_fec_in!D31)</f>
        <v>0.57375792021022887</v>
      </c>
      <c r="E31" s="78">
        <f>IF(RES_hh_tes_in!E31=0,"",RES_hh_tes_in!E31/RES_hh_fec_in!E31)</f>
        <v>0.57404442972084146</v>
      </c>
      <c r="F31" s="78">
        <f>IF(RES_hh_tes_in!F31=0,"",RES_hh_tes_in!F31/RES_hh_fec_in!F31)</f>
        <v>0.57433094275046082</v>
      </c>
      <c r="G31" s="78">
        <f>IF(RES_hh_tes_in!G31=0,"",RES_hh_tes_in!G31/RES_hh_fec_in!G31)</f>
        <v>0.57461747954593567</v>
      </c>
      <c r="H31" s="78">
        <f>IF(RES_hh_tes_in!H31=0,"",RES_hh_tes_in!H31/RES_hh_fec_in!H31)</f>
        <v>0.57490403762930931</v>
      </c>
      <c r="I31" s="78">
        <f>IF(RES_hh_tes_in!I31=0,"",RES_hh_tes_in!I31/RES_hh_fec_in!I31)</f>
        <v>0.57519062198940585</v>
      </c>
      <c r="J31" s="78">
        <f>IF(RES_hh_tes_in!J31=0,"",RES_hh_tes_in!J31/RES_hh_fec_in!J31)</f>
        <v>0.5754772530636767</v>
      </c>
      <c r="K31" s="78">
        <f>IF(RES_hh_tes_in!K31=0,"",RES_hh_tes_in!K31/RES_hh_fec_in!K31)</f>
        <v>0.57576394822933075</v>
      </c>
      <c r="L31" s="78">
        <f>IF(RES_hh_tes_in!L31=0,"",RES_hh_tes_in!L31/RES_hh_fec_in!L31)</f>
        <v>0.57605071213548387</v>
      </c>
      <c r="M31" s="78">
        <f>IF(RES_hh_tes_in!M31=0,"",RES_hh_tes_in!M31/RES_hh_fec_in!M31)</f>
        <v>0.57626849295551441</v>
      </c>
      <c r="N31" s="78">
        <f>IF(RES_hh_tes_in!N31=0,"",RES_hh_tes_in!N31/RES_hh_fec_in!N31)</f>
        <v>0.5763902221898568</v>
      </c>
      <c r="O31" s="78">
        <f>IF(RES_hh_tes_in!O31=0,"",RES_hh_tes_in!O31/RES_hh_fec_in!O31)</f>
        <v>0.57646297655554946</v>
      </c>
      <c r="P31" s="78">
        <f>IF(RES_hh_tes_in!P31=0,"",RES_hh_tes_in!P31/RES_hh_fec_in!P31)</f>
        <v>0.57666598558582061</v>
      </c>
      <c r="Q31" s="78">
        <f>IF(RES_hh_tes_in!Q31=0,"",RES_hh_tes_in!Q31/RES_hh_fec_in!Q31)</f>
        <v>0.57749227976284634</v>
      </c>
      <c r="R31" s="78">
        <f>IF(RES_hh_tes_in!R31=0,"",RES_hh_tes_in!R31/RES_hh_fec_in!R31)</f>
        <v>0.57966274881250379</v>
      </c>
      <c r="S31" s="78">
        <f>IF(RES_hh_tes_in!S31=0,"",RES_hh_tes_in!S31/RES_hh_fec_in!S31)</f>
        <v>0.58272444342546947</v>
      </c>
      <c r="T31" s="78">
        <f>IF(RES_hh_tes_in!T31=0,"",RES_hh_tes_in!T31/RES_hh_fec_in!T31)</f>
        <v>0.58608372272744014</v>
      </c>
      <c r="U31" s="78">
        <f>IF(RES_hh_tes_in!U31=0,"",RES_hh_tes_in!U31/RES_hh_fec_in!U31)</f>
        <v>0.58914694584412042</v>
      </c>
      <c r="V31" s="78">
        <f>IF(RES_hh_tes_in!V31=0,"",RES_hh_tes_in!V31/RES_hh_fec_in!V31)</f>
        <v>0.59132047190121118</v>
      </c>
      <c r="W31" s="78">
        <f>IF(RES_hh_tes_in!W31=0,"",RES_hh_tes_in!W31/RES_hh_fec_in!W31)</f>
        <v>0.59236508502657692</v>
      </c>
      <c r="X31" s="78">
        <f>IF(RES_hh_tes_in!X31=0,"",RES_hh_tes_in!X31/RES_hh_fec_in!X31)</f>
        <v>0.59274913345536195</v>
      </c>
      <c r="Y31" s="78">
        <f>IF(RES_hh_tes_in!Y31=0,"",RES_hh_tes_in!Y31/RES_hh_fec_in!Y31)</f>
        <v>0.59278753829824049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0.75148005138005758</v>
      </c>
      <c r="D32" s="81">
        <f>IF(RES_hh_tes_in!D32=0,"",RES_hh_tes_in!D32/RES_hh_fec_in!D32)</f>
        <v>0.75272351385861036</v>
      </c>
      <c r="E32" s="81">
        <f>IF(RES_hh_tes_in!E32=0,"",RES_hh_tes_in!E32/RES_hh_fec_in!E32)</f>
        <v>0.75402560588067802</v>
      </c>
      <c r="F32" s="81">
        <f>IF(RES_hh_tes_in!F32=0,"",RES_hh_tes_in!F32/RES_hh_fec_in!F32)</f>
        <v>0.75533569284049751</v>
      </c>
      <c r="G32" s="81">
        <f>IF(RES_hh_tes_in!G32=0,"",RES_hh_tes_in!G32/RES_hh_fec_in!G32)</f>
        <v>0.75669977416136058</v>
      </c>
      <c r="H32" s="81">
        <f>IF(RES_hh_tes_in!H32=0,"",RES_hh_tes_in!H32/RES_hh_fec_in!H32)</f>
        <v>0.75811222009946089</v>
      </c>
      <c r="I32" s="81">
        <f>IF(RES_hh_tes_in!I32=0,"",RES_hh_tes_in!I32/RES_hh_fec_in!I32)</f>
        <v>0.75958436491404302</v>
      </c>
      <c r="J32" s="81">
        <f>IF(RES_hh_tes_in!J32=0,"",RES_hh_tes_in!J32/RES_hh_fec_in!J32)</f>
        <v>0.76116264106459097</v>
      </c>
      <c r="K32" s="81">
        <f>IF(RES_hh_tes_in!K32=0,"",RES_hh_tes_in!K32/RES_hh_fec_in!K32)</f>
        <v>0.76288652835485771</v>
      </c>
      <c r="L32" s="81">
        <f>IF(RES_hh_tes_in!L32=0,"",RES_hh_tes_in!L32/RES_hh_fec_in!L32)</f>
        <v>0.76476658925093588</v>
      </c>
      <c r="M32" s="81">
        <f>IF(RES_hh_tes_in!M32=0,"",RES_hh_tes_in!M32/RES_hh_fec_in!M32)</f>
        <v>0.76745466088086589</v>
      </c>
      <c r="N32" s="81">
        <f>IF(RES_hh_tes_in!N32=0,"",RES_hh_tes_in!N32/RES_hh_fec_in!N32)</f>
        <v>0.77113631507966218</v>
      </c>
      <c r="O32" s="81">
        <f>IF(RES_hh_tes_in!O32=0,"",RES_hh_tes_in!O32/RES_hh_fec_in!O32)</f>
        <v>0.77625160514703939</v>
      </c>
      <c r="P32" s="81">
        <f>IF(RES_hh_tes_in!P32=0,"",RES_hh_tes_in!P32/RES_hh_fec_in!P32)</f>
        <v>0.78301636369515593</v>
      </c>
      <c r="Q32" s="81">
        <f>IF(RES_hh_tes_in!Q32=0,"",RES_hh_tes_in!Q32/RES_hh_fec_in!Q32)</f>
        <v>0.79177002723761303</v>
      </c>
      <c r="R32" s="81">
        <f>IF(RES_hh_tes_in!R32=0,"",RES_hh_tes_in!R32/RES_hh_fec_in!R32)</f>
        <v>0.80368167046080075</v>
      </c>
      <c r="S32" s="81">
        <f>IF(RES_hh_tes_in!S32=0,"",RES_hh_tes_in!S32/RES_hh_fec_in!S32)</f>
        <v>0.81858702457680232</v>
      </c>
      <c r="T32" s="81">
        <f>IF(RES_hh_tes_in!T32=0,"",RES_hh_tes_in!T32/RES_hh_fec_in!T32)</f>
        <v>0.83463345679618539</v>
      </c>
      <c r="U32" s="81">
        <f>IF(RES_hh_tes_in!U32=0,"",RES_hh_tes_in!U32/RES_hh_fec_in!U32)</f>
        <v>0.84996833432956098</v>
      </c>
      <c r="V32" s="81">
        <f>IF(RES_hh_tes_in!V32=0,"",RES_hh_tes_in!V32/RES_hh_fec_in!V32)</f>
        <v>0.86273902438751937</v>
      </c>
      <c r="W32" s="81">
        <f>IF(RES_hh_tes_in!W32=0,"",RES_hh_tes_in!W32/RES_hh_fec_in!W32)</f>
        <v>0.87230183779289139</v>
      </c>
      <c r="X32" s="81">
        <f>IF(RES_hh_tes_in!X32=0,"",RES_hh_tes_in!X32/RES_hh_fec_in!X32)</f>
        <v>0.87995526787919409</v>
      </c>
      <c r="Y32" s="81">
        <f>IF(RES_hh_tes_in!Y32=0,"",RES_hh_tes_in!Y32/RES_hh_fec_in!Y32)</f>
        <v>0.88674229772236779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966.06088327199518</v>
      </c>
      <c r="D3" s="65">
        <f t="shared" si="0"/>
        <v>1251.5618503927105</v>
      </c>
      <c r="E3" s="65">
        <f t="shared" si="0"/>
        <v>1067.2582358858888</v>
      </c>
      <c r="F3" s="65">
        <f t="shared" si="0"/>
        <v>1145.0438737568863</v>
      </c>
      <c r="G3" s="65">
        <f t="shared" si="0"/>
        <v>1234.6624517349983</v>
      </c>
      <c r="H3" s="65">
        <f t="shared" si="0"/>
        <v>999.8049492401417</v>
      </c>
      <c r="I3" s="65">
        <f t="shared" si="0"/>
        <v>694.05854577397656</v>
      </c>
      <c r="J3" s="65">
        <f t="shared" si="0"/>
        <v>776.80093592386072</v>
      </c>
      <c r="K3" s="65">
        <f t="shared" si="0"/>
        <v>656.6654073115435</v>
      </c>
      <c r="L3" s="65">
        <f t="shared" si="0"/>
        <v>734.30000090290525</v>
      </c>
      <c r="M3" s="65">
        <f t="shared" si="0"/>
        <v>549.80185331828113</v>
      </c>
      <c r="N3" s="65">
        <f t="shared" si="0"/>
        <v>874.30758931303171</v>
      </c>
      <c r="O3" s="65">
        <f t="shared" si="0"/>
        <v>583.64997174191762</v>
      </c>
      <c r="P3" s="65">
        <f t="shared" si="0"/>
        <v>705.66717390865097</v>
      </c>
      <c r="Q3" s="65">
        <f t="shared" si="0"/>
        <v>677.3125180153221</v>
      </c>
      <c r="R3" s="65">
        <f t="shared" ref="R3:V3" si="1">SUM(R4,R15,R17,R27)</f>
        <v>514.61702597192073</v>
      </c>
      <c r="S3" s="65">
        <f t="shared" si="1"/>
        <v>441.17309229661441</v>
      </c>
      <c r="T3" s="65">
        <f t="shared" si="1"/>
        <v>181.75826200409588</v>
      </c>
      <c r="U3" s="65">
        <f t="shared" si="1"/>
        <v>463.36067047941935</v>
      </c>
      <c r="V3" s="65">
        <f t="shared" si="1"/>
        <v>544.01493662929659</v>
      </c>
      <c r="W3" s="65">
        <f t="shared" ref="W3:Y3" si="2">SUM(W4,W15,W17,W27)</f>
        <v>301.13090618909985</v>
      </c>
      <c r="X3" s="65">
        <f t="shared" si="2"/>
        <v>367.62263633183176</v>
      </c>
      <c r="Y3" s="65">
        <f t="shared" si="2"/>
        <v>776.01263855743468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852.72862903048531</v>
      </c>
      <c r="D4" s="69">
        <f t="shared" si="3"/>
        <v>1118.1389501044498</v>
      </c>
      <c r="E4" s="69">
        <f t="shared" si="3"/>
        <v>958.44893509023302</v>
      </c>
      <c r="F4" s="69">
        <f t="shared" si="3"/>
        <v>998.35648536767087</v>
      </c>
      <c r="G4" s="69">
        <f t="shared" si="3"/>
        <v>1068.1413218190639</v>
      </c>
      <c r="H4" s="69">
        <f t="shared" si="3"/>
        <v>858.72342406700454</v>
      </c>
      <c r="I4" s="69">
        <f t="shared" si="3"/>
        <v>578.99417157142693</v>
      </c>
      <c r="J4" s="69">
        <f t="shared" si="3"/>
        <v>666.24460866006837</v>
      </c>
      <c r="K4" s="69">
        <f t="shared" si="3"/>
        <v>562.89523217760552</v>
      </c>
      <c r="L4" s="69">
        <f t="shared" si="3"/>
        <v>645.10050634852519</v>
      </c>
      <c r="M4" s="69">
        <f t="shared" si="3"/>
        <v>464.9660171785124</v>
      </c>
      <c r="N4" s="69">
        <f t="shared" si="3"/>
        <v>730.43673920506194</v>
      </c>
      <c r="O4" s="69">
        <f t="shared" si="3"/>
        <v>480.87204594235436</v>
      </c>
      <c r="P4" s="69">
        <f t="shared" si="3"/>
        <v>587.87612825279211</v>
      </c>
      <c r="Q4" s="69">
        <f t="shared" si="3"/>
        <v>562.03349614832484</v>
      </c>
      <c r="R4" s="69">
        <f t="shared" ref="R4:V4" si="4">SUM(R5:R14)</f>
        <v>422.49107074644775</v>
      </c>
      <c r="S4" s="69">
        <f t="shared" si="4"/>
        <v>347.21348615045093</v>
      </c>
      <c r="T4" s="69">
        <f t="shared" si="4"/>
        <v>116.71311664761213</v>
      </c>
      <c r="U4" s="69">
        <f t="shared" si="4"/>
        <v>351.75864948902858</v>
      </c>
      <c r="V4" s="69">
        <f t="shared" si="4"/>
        <v>404.20411505431696</v>
      </c>
      <c r="W4" s="69">
        <f t="shared" ref="W4:Y4" si="5">SUM(W5:W14)</f>
        <v>198.43523543897649</v>
      </c>
      <c r="X4" s="69">
        <f t="shared" si="5"/>
        <v>238.88979176531353</v>
      </c>
      <c r="Y4" s="69">
        <f t="shared" si="5"/>
        <v>533.06157909404442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690.57195306402639</v>
      </c>
      <c r="D5" s="72">
        <v>927.13585415520492</v>
      </c>
      <c r="E5" s="72">
        <v>752.83002764319258</v>
      </c>
      <c r="F5" s="72">
        <v>798.51276580322372</v>
      </c>
      <c r="G5" s="72">
        <v>866.07618921360552</v>
      </c>
      <c r="H5" s="72">
        <v>706.07996077286646</v>
      </c>
      <c r="I5" s="72">
        <v>429.85639881690423</v>
      </c>
      <c r="J5" s="72">
        <v>541.11851177477843</v>
      </c>
      <c r="K5" s="72">
        <v>422.54467843691253</v>
      </c>
      <c r="L5" s="72">
        <v>495.21725832819379</v>
      </c>
      <c r="M5" s="72">
        <v>317.13685004713443</v>
      </c>
      <c r="N5" s="72">
        <v>541.94443408109123</v>
      </c>
      <c r="O5" s="72">
        <v>319.27631853438652</v>
      </c>
      <c r="P5" s="72">
        <v>449.88408568232768</v>
      </c>
      <c r="Q5" s="72">
        <v>430.36155220766159</v>
      </c>
      <c r="R5" s="72">
        <v>296.07352979891476</v>
      </c>
      <c r="S5" s="72">
        <v>233.15144956285573</v>
      </c>
      <c r="T5" s="72">
        <v>1.1679154331954862</v>
      </c>
      <c r="U5" s="72">
        <v>216.46503199053117</v>
      </c>
      <c r="V5" s="72">
        <v>227.85426528334472</v>
      </c>
      <c r="W5" s="72">
        <v>0</v>
      </c>
      <c r="X5" s="72">
        <v>0</v>
      </c>
      <c r="Y5" s="72">
        <v>387.85315504672712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2.1280599424382576</v>
      </c>
      <c r="D6" s="72">
        <v>1.0586229073425077</v>
      </c>
      <c r="E6" s="72">
        <v>0.98220255520721877</v>
      </c>
      <c r="F6" s="72">
        <v>0.83322860965437262</v>
      </c>
      <c r="G6" s="72">
        <v>1.3355034993174062</v>
      </c>
      <c r="H6" s="72">
        <v>1.6064583952702938</v>
      </c>
      <c r="I6" s="72">
        <v>1.9759985224331933</v>
      </c>
      <c r="J6" s="72">
        <v>1.7813748512013792</v>
      </c>
      <c r="K6" s="72">
        <v>1.590299196209997</v>
      </c>
      <c r="L6" s="72">
        <v>1.5077708322941845</v>
      </c>
      <c r="M6" s="72">
        <v>1.0882107863975161</v>
      </c>
      <c r="N6" s="72">
        <v>1.5162995989088954</v>
      </c>
      <c r="O6" s="72">
        <v>0.97228784182021866</v>
      </c>
      <c r="P6" s="72">
        <v>0.4244055816143929</v>
      </c>
      <c r="Q6" s="72">
        <v>0.62103851689266598</v>
      </c>
      <c r="R6" s="72">
        <v>0.65491833185182557</v>
      </c>
      <c r="S6" s="72">
        <v>0.69678463595778162</v>
      </c>
      <c r="T6" s="72">
        <v>0.5782698577895764</v>
      </c>
      <c r="U6" s="72">
        <v>0.92941311610879251</v>
      </c>
      <c r="V6" s="72">
        <v>0.8645552561501606</v>
      </c>
      <c r="W6" s="72">
        <v>1.6410981921953343</v>
      </c>
      <c r="X6" s="72">
        <v>3.5531011313486984</v>
      </c>
      <c r="Y6" s="72">
        <v>2.2582107664454485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43.258651621811559</v>
      </c>
      <c r="D7" s="72">
        <v>56.043960235496101</v>
      </c>
      <c r="E7" s="72">
        <v>45.401001149466325</v>
      </c>
      <c r="F7" s="72">
        <v>29.118484197818656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5.3931110912958538</v>
      </c>
      <c r="O7" s="72">
        <v>14.244757942712743</v>
      </c>
      <c r="P7" s="72">
        <v>0</v>
      </c>
      <c r="Q7" s="72">
        <v>0</v>
      </c>
      <c r="R7" s="72">
        <v>0.393751596593296</v>
      </c>
      <c r="S7" s="72">
        <v>5.1977092660027893</v>
      </c>
      <c r="T7" s="72">
        <v>7.3110543432445434</v>
      </c>
      <c r="U7" s="72">
        <v>5.6087257311177954</v>
      </c>
      <c r="V7" s="72">
        <v>5.0697185498394868</v>
      </c>
      <c r="W7" s="72">
        <v>0</v>
      </c>
      <c r="X7" s="72">
        <v>10.522703720052645</v>
      </c>
      <c r="Y7" s="72">
        <v>0.8383499744688474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116.76996440220906</v>
      </c>
      <c r="D8" s="72">
        <v>133.90051280640628</v>
      </c>
      <c r="E8" s="72">
        <v>159.23570374236695</v>
      </c>
      <c r="F8" s="72">
        <v>169.8920067569741</v>
      </c>
      <c r="G8" s="72">
        <v>200.72962910614098</v>
      </c>
      <c r="H8" s="72">
        <v>151.03700489886785</v>
      </c>
      <c r="I8" s="72">
        <v>147.16177423208956</v>
      </c>
      <c r="J8" s="72">
        <v>123.34472203408856</v>
      </c>
      <c r="K8" s="72">
        <v>138.76025454448299</v>
      </c>
      <c r="L8" s="72">
        <v>148.37547718803719</v>
      </c>
      <c r="M8" s="72">
        <v>146.74095634498045</v>
      </c>
      <c r="N8" s="72">
        <v>181.582894433766</v>
      </c>
      <c r="O8" s="72">
        <v>146.37868162343491</v>
      </c>
      <c r="P8" s="72">
        <v>137.56763698885007</v>
      </c>
      <c r="Q8" s="72">
        <v>131.05090542377062</v>
      </c>
      <c r="R8" s="72">
        <v>125.36887101908785</v>
      </c>
      <c r="S8" s="72">
        <v>108.16754268563461</v>
      </c>
      <c r="T8" s="72">
        <v>107.65587701338252</v>
      </c>
      <c r="U8" s="72">
        <v>128.75547865127078</v>
      </c>
      <c r="V8" s="72">
        <v>170.41557596498262</v>
      </c>
      <c r="W8" s="72">
        <v>196.79413724678116</v>
      </c>
      <c r="X8" s="72">
        <v>224.8139869139122</v>
      </c>
      <c r="Y8" s="72">
        <v>142.11186330640294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68.990503220477294</v>
      </c>
      <c r="D17" s="69">
        <f t="shared" si="7"/>
        <v>92.118440557241286</v>
      </c>
      <c r="E17" s="69">
        <f t="shared" si="7"/>
        <v>69.060159688892213</v>
      </c>
      <c r="F17" s="69">
        <f t="shared" si="7"/>
        <v>92.610569694831426</v>
      </c>
      <c r="G17" s="69">
        <f t="shared" si="7"/>
        <v>100.73741471804048</v>
      </c>
      <c r="H17" s="69">
        <f t="shared" si="7"/>
        <v>86.666374641348199</v>
      </c>
      <c r="I17" s="69">
        <f t="shared" si="7"/>
        <v>59.161048775572333</v>
      </c>
      <c r="J17" s="69">
        <f t="shared" si="7"/>
        <v>63.095616361226455</v>
      </c>
      <c r="K17" s="69">
        <f t="shared" si="7"/>
        <v>47.250671372017592</v>
      </c>
      <c r="L17" s="69">
        <f t="shared" si="7"/>
        <v>48.102385567188357</v>
      </c>
      <c r="M17" s="69">
        <f t="shared" si="7"/>
        <v>42.687957689133782</v>
      </c>
      <c r="N17" s="69">
        <f t="shared" si="7"/>
        <v>76.981342900128368</v>
      </c>
      <c r="O17" s="69">
        <f t="shared" si="7"/>
        <v>51.109539182052188</v>
      </c>
      <c r="P17" s="69">
        <f t="shared" si="7"/>
        <v>60.923971998108598</v>
      </c>
      <c r="Q17" s="69">
        <f t="shared" si="7"/>
        <v>61.790430054582899</v>
      </c>
      <c r="R17" s="69">
        <f t="shared" ref="R17:V17" si="8">SUM(R18:R26)</f>
        <v>47.153215045207205</v>
      </c>
      <c r="S17" s="69">
        <f t="shared" si="8"/>
        <v>46.600981858801717</v>
      </c>
      <c r="T17" s="69">
        <f t="shared" si="8"/>
        <v>20.023060962827202</v>
      </c>
      <c r="U17" s="69">
        <f t="shared" si="8"/>
        <v>52.913085870704748</v>
      </c>
      <c r="V17" s="69">
        <f t="shared" si="8"/>
        <v>74.359121860943034</v>
      </c>
      <c r="W17" s="69">
        <f t="shared" ref="W17:Y17" si="9">SUM(W18:W26)</f>
        <v>40.500944284321037</v>
      </c>
      <c r="X17" s="69">
        <f t="shared" si="9"/>
        <v>46.31078104019808</v>
      </c>
      <c r="Y17" s="69">
        <f t="shared" si="9"/>
        <v>123.61055016049271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52.427405884794382</v>
      </c>
      <c r="D18" s="72">
        <v>72.644994051038879</v>
      </c>
      <c r="E18" s="72">
        <v>46.262743726338819</v>
      </c>
      <c r="F18" s="72">
        <v>68.576788870873543</v>
      </c>
      <c r="G18" s="72">
        <v>76.791757843149711</v>
      </c>
      <c r="H18" s="72">
        <v>67.80645221061819</v>
      </c>
      <c r="I18" s="72">
        <v>40.586584051381749</v>
      </c>
      <c r="J18" s="72">
        <v>47.844501312067379</v>
      </c>
      <c r="K18" s="72">
        <v>29.58157279450834</v>
      </c>
      <c r="L18" s="72">
        <v>31.321506944730203</v>
      </c>
      <c r="M18" s="72">
        <v>24.006732292572224</v>
      </c>
      <c r="N18" s="72">
        <v>52.477415067167406</v>
      </c>
      <c r="O18" s="72">
        <v>28.570457886355655</v>
      </c>
      <c r="P18" s="72">
        <v>36.737047971904779</v>
      </c>
      <c r="Q18" s="72">
        <v>38.579311882216878</v>
      </c>
      <c r="R18" s="72">
        <v>25.621230288664652</v>
      </c>
      <c r="S18" s="72">
        <v>26.44539727025559</v>
      </c>
      <c r="T18" s="72">
        <v>0.13456729219387592</v>
      </c>
      <c r="U18" s="72">
        <v>28.284249590787265</v>
      </c>
      <c r="V18" s="72">
        <v>41.614399414577214</v>
      </c>
      <c r="W18" s="72">
        <v>0</v>
      </c>
      <c r="X18" s="72">
        <v>0</v>
      </c>
      <c r="Y18" s="72">
        <v>89.543941004812638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3.7131399268566563</v>
      </c>
      <c r="D19" s="72">
        <v>3.1987372504976621</v>
      </c>
      <c r="E19" s="72">
        <v>2.5148550898435427</v>
      </c>
      <c r="F19" s="72">
        <v>3.226295270053253</v>
      </c>
      <c r="G19" s="72">
        <v>4.3577404917940603</v>
      </c>
      <c r="H19" s="72">
        <v>4.5032837606950746</v>
      </c>
      <c r="I19" s="72">
        <v>3.1258127530692348</v>
      </c>
      <c r="J19" s="72">
        <v>1.8434818913920996</v>
      </c>
      <c r="K19" s="72">
        <v>2.54240910736385</v>
      </c>
      <c r="L19" s="72">
        <v>1.939681379864767</v>
      </c>
      <c r="M19" s="72">
        <v>1.6696444822145078</v>
      </c>
      <c r="N19" s="72">
        <v>2.6627376793489841</v>
      </c>
      <c r="O19" s="72">
        <v>2.3224573909891757</v>
      </c>
      <c r="P19" s="72">
        <v>5.1619214047655513</v>
      </c>
      <c r="Q19" s="72">
        <v>3.5910579461816177</v>
      </c>
      <c r="R19" s="72">
        <v>3.0428615602099365</v>
      </c>
      <c r="S19" s="72">
        <v>2.7446170103315755</v>
      </c>
      <c r="T19" s="72">
        <v>2.2733689142988771</v>
      </c>
      <c r="U19" s="72">
        <v>2.4911830661844196</v>
      </c>
      <c r="V19" s="72">
        <v>1.9684152763825669</v>
      </c>
      <c r="W19" s="72">
        <v>2.1145013122598311</v>
      </c>
      <c r="X19" s="72">
        <v>4.1334982320955609</v>
      </c>
      <c r="Y19" s="72">
        <v>6.0633744780753647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3.4976996167779268</v>
      </c>
      <c r="D20" s="72">
        <v>4.8383642021735334</v>
      </c>
      <c r="E20" s="72">
        <v>4.66594572595241</v>
      </c>
      <c r="F20" s="72">
        <v>3.1488963878535374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0.66325047082887123</v>
      </c>
      <c r="O20" s="72">
        <v>1.9202336345699389</v>
      </c>
      <c r="P20" s="72">
        <v>0</v>
      </c>
      <c r="Q20" s="72">
        <v>0</v>
      </c>
      <c r="R20" s="72">
        <v>5.1906742725294948E-2</v>
      </c>
      <c r="S20" s="72">
        <v>0.80504789966336399</v>
      </c>
      <c r="T20" s="72">
        <v>1.0823634796445916</v>
      </c>
      <c r="U20" s="72">
        <v>0.87825983013776499</v>
      </c>
      <c r="V20" s="72">
        <v>0.52418374027469383</v>
      </c>
      <c r="W20" s="72">
        <v>0</v>
      </c>
      <c r="X20" s="72">
        <v>0.19335455758818224</v>
      </c>
      <c r="Y20" s="72">
        <v>1.3710947834716975E-2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9.3522577920483325</v>
      </c>
      <c r="D21" s="72">
        <v>11.436345053531216</v>
      </c>
      <c r="E21" s="72">
        <v>15.616615146757434</v>
      </c>
      <c r="F21" s="72">
        <v>17.658589166051083</v>
      </c>
      <c r="G21" s="72">
        <v>19.587916383096715</v>
      </c>
      <c r="H21" s="72">
        <v>14.356638670034945</v>
      </c>
      <c r="I21" s="72">
        <v>15.44865197112135</v>
      </c>
      <c r="J21" s="72">
        <v>13.407633157766972</v>
      </c>
      <c r="K21" s="72">
        <v>15.126689470145404</v>
      </c>
      <c r="L21" s="72">
        <v>14.84119724259339</v>
      </c>
      <c r="M21" s="72">
        <v>17.011580914347054</v>
      </c>
      <c r="N21" s="72">
        <v>21.177939682783109</v>
      </c>
      <c r="O21" s="72">
        <v>18.296390270137419</v>
      </c>
      <c r="P21" s="72">
        <v>19.025002621438265</v>
      </c>
      <c r="Q21" s="72">
        <v>19.620060226184407</v>
      </c>
      <c r="R21" s="72">
        <v>18.43721645360732</v>
      </c>
      <c r="S21" s="72">
        <v>16.605919678551192</v>
      </c>
      <c r="T21" s="72">
        <v>16.532761276689858</v>
      </c>
      <c r="U21" s="72">
        <v>21.259393383595299</v>
      </c>
      <c r="V21" s="72">
        <v>30.252123429708561</v>
      </c>
      <c r="W21" s="72">
        <v>38.386442972061204</v>
      </c>
      <c r="X21" s="72">
        <v>41.983928250514339</v>
      </c>
      <c r="Y21" s="72">
        <v>27.989523729769996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44.341751021032515</v>
      </c>
      <c r="D27" s="69">
        <f t="shared" si="10"/>
        <v>41.304459731019406</v>
      </c>
      <c r="E27" s="69">
        <f t="shared" si="10"/>
        <v>39.74914110676346</v>
      </c>
      <c r="F27" s="69">
        <f t="shared" si="10"/>
        <v>54.076818694384073</v>
      </c>
      <c r="G27" s="69">
        <f t="shared" si="10"/>
        <v>65.783715197893741</v>
      </c>
      <c r="H27" s="69">
        <f t="shared" si="10"/>
        <v>54.415150531789024</v>
      </c>
      <c r="I27" s="69">
        <f t="shared" si="10"/>
        <v>55.903325426977268</v>
      </c>
      <c r="J27" s="69">
        <f t="shared" si="10"/>
        <v>47.460710902565921</v>
      </c>
      <c r="K27" s="69">
        <f t="shared" si="10"/>
        <v>46.519503761920376</v>
      </c>
      <c r="L27" s="69">
        <f t="shared" si="10"/>
        <v>41.09710898719171</v>
      </c>
      <c r="M27" s="69">
        <f t="shared" si="10"/>
        <v>42.147878450634977</v>
      </c>
      <c r="N27" s="69">
        <f t="shared" si="10"/>
        <v>66.889507207841461</v>
      </c>
      <c r="O27" s="69">
        <f t="shared" si="10"/>
        <v>51.66838661751099</v>
      </c>
      <c r="P27" s="69">
        <f t="shared" si="10"/>
        <v>56.867073657750154</v>
      </c>
      <c r="Q27" s="69">
        <f t="shared" si="10"/>
        <v>53.488591812414413</v>
      </c>
      <c r="R27" s="69">
        <f t="shared" ref="R27:V27" si="11">SUM(R28:R32)</f>
        <v>44.972740180265795</v>
      </c>
      <c r="S27" s="69">
        <f t="shared" si="11"/>
        <v>47.358624287361764</v>
      </c>
      <c r="T27" s="69">
        <f t="shared" si="11"/>
        <v>45.02208439365657</v>
      </c>
      <c r="U27" s="69">
        <f t="shared" si="11"/>
        <v>58.688935119685979</v>
      </c>
      <c r="V27" s="69">
        <f t="shared" si="11"/>
        <v>65.451699714036607</v>
      </c>
      <c r="W27" s="69">
        <f t="shared" ref="W27:Y27" si="12">SUM(W28:W32)</f>
        <v>62.194726465802319</v>
      </c>
      <c r="X27" s="69">
        <f t="shared" si="12"/>
        <v>82.42206352632013</v>
      </c>
      <c r="Y27" s="69">
        <f t="shared" si="12"/>
        <v>119.3405093028975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1.3009986527023392</v>
      </c>
      <c r="D28" s="72">
        <v>2.8236216806212235</v>
      </c>
      <c r="E28" s="72">
        <v>3.2951384876293193</v>
      </c>
      <c r="F28" s="72">
        <v>4.9847660326193832</v>
      </c>
      <c r="G28" s="72">
        <v>5.5199925936967968</v>
      </c>
      <c r="H28" s="72">
        <v>4.3572726028939588</v>
      </c>
      <c r="I28" s="72">
        <v>2.0459209974900547</v>
      </c>
      <c r="J28" s="72">
        <v>4.7134824922808276</v>
      </c>
      <c r="K28" s="72">
        <v>3.4935776699796905</v>
      </c>
      <c r="L28" s="72">
        <v>3.5721280936281992</v>
      </c>
      <c r="M28" s="72">
        <v>3.3033685620655828</v>
      </c>
      <c r="N28" s="72">
        <v>5.8676243203779865</v>
      </c>
      <c r="O28" s="72">
        <v>4.1914985699122278</v>
      </c>
      <c r="P28" s="72">
        <v>5.1301802300026411</v>
      </c>
      <c r="Q28" s="72">
        <v>4.2417869431048638</v>
      </c>
      <c r="R28" s="72">
        <v>3.1743768542281234</v>
      </c>
      <c r="S28" s="72">
        <v>2.5026282249018408</v>
      </c>
      <c r="T28" s="72">
        <v>1.7233247829296472E-2</v>
      </c>
      <c r="U28" s="72">
        <v>1.9666652147761872</v>
      </c>
      <c r="V28" s="72">
        <v>3.7764695558215475</v>
      </c>
      <c r="W28" s="72">
        <v>0</v>
      </c>
      <c r="X28" s="72">
        <v>0</v>
      </c>
      <c r="Y28" s="72">
        <v>5.6279440728438974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38.477299562823532</v>
      </c>
      <c r="D29" s="72">
        <v>32.679826853781279</v>
      </c>
      <c r="E29" s="72">
        <v>25.605613978763284</v>
      </c>
      <c r="F29" s="72">
        <v>37.678088952838898</v>
      </c>
      <c r="G29" s="72">
        <v>48.305981796245234</v>
      </c>
      <c r="H29" s="72">
        <v>41.048031819097467</v>
      </c>
      <c r="I29" s="72">
        <v>43.893107674678788</v>
      </c>
      <c r="J29" s="72">
        <v>33.788949117817552</v>
      </c>
      <c r="K29" s="72">
        <v>32.783284679382248</v>
      </c>
      <c r="L29" s="72">
        <v>27.159608168958929</v>
      </c>
      <c r="M29" s="72">
        <v>27.663841722121216</v>
      </c>
      <c r="N29" s="72">
        <v>47.061278305837973</v>
      </c>
      <c r="O29" s="72">
        <v>35.332844755644217</v>
      </c>
      <c r="P29" s="72">
        <v>38.718476773646856</v>
      </c>
      <c r="Q29" s="72">
        <v>35.575783631191342</v>
      </c>
      <c r="R29" s="72">
        <v>28.495041774288087</v>
      </c>
      <c r="S29" s="72">
        <v>32.845231579713086</v>
      </c>
      <c r="T29" s="72">
        <v>33.682876437880715</v>
      </c>
      <c r="U29" s="72">
        <v>40.923777833896565</v>
      </c>
      <c r="V29" s="72">
        <v>39.886026994389844</v>
      </c>
      <c r="W29" s="72">
        <v>38.775805479840159</v>
      </c>
      <c r="X29" s="72">
        <v>56.286698297323717</v>
      </c>
      <c r="Y29" s="72">
        <v>95.630209075102158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4.5634528055066435</v>
      </c>
      <c r="D30" s="72">
        <v>5.8010111966169049</v>
      </c>
      <c r="E30" s="72">
        <v>10.84838864037086</v>
      </c>
      <c r="F30" s="72">
        <v>11.413963708925792</v>
      </c>
      <c r="G30" s="72">
        <v>11.957740807951712</v>
      </c>
      <c r="H30" s="72">
        <v>9.0098461097975999</v>
      </c>
      <c r="I30" s="72">
        <v>9.9642967548084247</v>
      </c>
      <c r="J30" s="72">
        <v>8.958279292467541</v>
      </c>
      <c r="K30" s="72">
        <v>10.242641412558436</v>
      </c>
      <c r="L30" s="72">
        <v>10.365372724604581</v>
      </c>
      <c r="M30" s="72">
        <v>11.180668166448177</v>
      </c>
      <c r="N30" s="72">
        <v>13.960604581625505</v>
      </c>
      <c r="O30" s="72">
        <v>12.144043291954544</v>
      </c>
      <c r="P30" s="72">
        <v>13.018416654100657</v>
      </c>
      <c r="Q30" s="72">
        <v>13.671021238118207</v>
      </c>
      <c r="R30" s="72">
        <v>13.303321551749582</v>
      </c>
      <c r="S30" s="72">
        <v>12.010764482746833</v>
      </c>
      <c r="T30" s="72">
        <v>11.321974707946563</v>
      </c>
      <c r="U30" s="72">
        <v>15.79849207101323</v>
      </c>
      <c r="V30" s="72">
        <v>21.789203163825206</v>
      </c>
      <c r="W30" s="72">
        <v>23.41892098596216</v>
      </c>
      <c r="X30" s="72">
        <v>26.13536522899641</v>
      </c>
      <c r="Y30" s="72">
        <v>18.082356154951441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13960.045855025068</v>
      </c>
      <c r="D3" s="65">
        <f>IF(RES_hh_fec_in!D3=0,0,1000*11630*RES_hh_fec_in!D3/RES_hh_num_in!D3)</f>
        <v>14218.317794883757</v>
      </c>
      <c r="E3" s="65">
        <f>IF(RES_hh_fec_in!E3=0,0,1000*11630*RES_hh_fec_in!E3/RES_hh_num_in!E3)</f>
        <v>13966.820916912289</v>
      </c>
      <c r="F3" s="65">
        <f>IF(RES_hh_fec_in!F3=0,0,1000*11630*RES_hh_fec_in!F3/RES_hh_num_in!F3)</f>
        <v>13632.036386487678</v>
      </c>
      <c r="G3" s="65">
        <f>IF(RES_hh_fec_in!G3=0,0,1000*11630*RES_hh_fec_in!G3/RES_hh_num_in!G3)</f>
        <v>13819.76112794192</v>
      </c>
      <c r="H3" s="65">
        <f>IF(RES_hh_fec_in!H3=0,0,1000*11630*RES_hh_fec_in!H3/RES_hh_num_in!H3)</f>
        <v>14424.340866309645</v>
      </c>
      <c r="I3" s="65">
        <f>IF(RES_hh_fec_in!I3=0,0,1000*11630*RES_hh_fec_in!I3/RES_hh_num_in!I3)</f>
        <v>13141.221028226137</v>
      </c>
      <c r="J3" s="65">
        <f>IF(RES_hh_fec_in!J3=0,0,1000*11630*RES_hh_fec_in!J3/RES_hh_num_in!J3)</f>
        <v>13134.863451299059</v>
      </c>
      <c r="K3" s="65">
        <f>IF(RES_hh_fec_in!K3=0,0,1000*11630*RES_hh_fec_in!K3/RES_hh_num_in!K3)</f>
        <v>13119.231711522676</v>
      </c>
      <c r="L3" s="65">
        <f>IF(RES_hh_fec_in!L3=0,0,1000*11630*RES_hh_fec_in!L3/RES_hh_num_in!L3)</f>
        <v>14394.686622118801</v>
      </c>
      <c r="M3" s="65">
        <f>IF(RES_hh_fec_in!M3=0,0,1000*11630*RES_hh_fec_in!M3/RES_hh_num_in!M3)</f>
        <v>12864.265259924667</v>
      </c>
      <c r="N3" s="65">
        <f>IF(RES_hh_fec_in!N3=0,0,1000*11630*RES_hh_fec_in!N3/RES_hh_num_in!N3)</f>
        <v>12961.768023946184</v>
      </c>
      <c r="O3" s="65">
        <f>IF(RES_hh_fec_in!O3=0,0,1000*11630*RES_hh_fec_in!O3/RES_hh_num_in!O3)</f>
        <v>12333.909373285294</v>
      </c>
      <c r="P3" s="65">
        <f>IF(RES_hh_fec_in!P3=0,0,1000*11630*RES_hh_fec_in!P3/RES_hh_num_in!P3)</f>
        <v>10767.496659463179</v>
      </c>
      <c r="Q3" s="65">
        <f>IF(RES_hh_fec_in!Q3=0,0,1000*11630*RES_hh_fec_in!Q3/RES_hh_num_in!Q3)</f>
        <v>10403.349631733337</v>
      </c>
      <c r="R3" s="65">
        <f>IF(RES_hh_fec_in!R3=0,0,1000*11630*RES_hh_fec_in!R3/RES_hh_num_in!R3)</f>
        <v>10524.572904954222</v>
      </c>
      <c r="S3" s="65">
        <f>IF(RES_hh_fec_in!S3=0,0,1000*11630*RES_hh_fec_in!S3/RES_hh_num_in!S3)</f>
        <v>9686.7315215059807</v>
      </c>
      <c r="T3" s="65">
        <f>IF(RES_hh_fec_in!T3=0,0,1000*11630*RES_hh_fec_in!T3/RES_hh_num_in!T3)</f>
        <v>12752.91026227128</v>
      </c>
      <c r="U3" s="65">
        <f>IF(RES_hh_fec_in!U3=0,0,1000*11630*RES_hh_fec_in!U3/RES_hh_num_in!U3)</f>
        <v>9743.1507453235481</v>
      </c>
      <c r="V3" s="65">
        <f>IF(RES_hh_fec_in!V3=0,0,1000*11630*RES_hh_fec_in!V3/RES_hh_num_in!V3)</f>
        <v>8882.0393907921552</v>
      </c>
      <c r="W3" s="65">
        <f>IF(RES_hh_fec_in!W3=0,0,1000*11630*RES_hh_fec_in!W3/RES_hh_num_in!W3)</f>
        <v>8429.755186319222</v>
      </c>
      <c r="X3" s="65">
        <f>IF(RES_hh_fec_in!X3=0,0,1000*11630*RES_hh_fec_in!X3/RES_hh_num_in!X3)</f>
        <v>6732.1518885118394</v>
      </c>
      <c r="Y3" s="65">
        <f>IF(RES_hh_fec_in!Y3=0,0,1000*11630*RES_hh_fec_in!Y3/RES_hh_num_in!Y3)</f>
        <v>5460.8490743894345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12296.414625305002</v>
      </c>
      <c r="D4" s="69">
        <f>IF(RES_hh_fec_in!D4=0,0,1000*11630*RES_hh_fec_in!D4/RES_hh_num_in!D4)</f>
        <v>12546.07468744988</v>
      </c>
      <c r="E4" s="69">
        <f>IF(RES_hh_fec_in!E4=0,0,1000*11630*RES_hh_fec_in!E4/RES_hh_num_in!E4)</f>
        <v>11708.033156775879</v>
      </c>
      <c r="F4" s="69">
        <f>IF(RES_hh_fec_in!F4=0,0,1000*11630*RES_hh_fec_in!F4/RES_hh_num_in!F4)</f>
        <v>11436.895755046049</v>
      </c>
      <c r="G4" s="69">
        <f>IF(RES_hh_fec_in!G4=0,0,1000*11630*RES_hh_fec_in!G4/RES_hh_num_in!G4)</f>
        <v>11729.398224674611</v>
      </c>
      <c r="H4" s="69">
        <f>IF(RES_hh_fec_in!H4=0,0,1000*11630*RES_hh_fec_in!H4/RES_hh_num_in!H4)</f>
        <v>12237.627949966611</v>
      </c>
      <c r="I4" s="69">
        <f>IF(RES_hh_fec_in!I4=0,0,1000*11630*RES_hh_fec_in!I4/RES_hh_num_in!I4)</f>
        <v>11001.08789782535</v>
      </c>
      <c r="J4" s="69">
        <f>IF(RES_hh_fec_in!J4=0,0,1000*11630*RES_hh_fec_in!J4/RES_hh_num_in!J4)</f>
        <v>10964.991946622387</v>
      </c>
      <c r="K4" s="69">
        <f>IF(RES_hh_fec_in!K4=0,0,1000*11630*RES_hh_fec_in!K4/RES_hh_num_in!K4)</f>
        <v>10925.809834183343</v>
      </c>
      <c r="L4" s="69">
        <f>IF(RES_hh_fec_in!L4=0,0,1000*11630*RES_hh_fec_in!L4/RES_hh_num_in!L4)</f>
        <v>12124.894461502736</v>
      </c>
      <c r="M4" s="69">
        <f>IF(RES_hh_fec_in!M4=0,0,1000*11630*RES_hh_fec_in!M4/RES_hh_num_in!M4)</f>
        <v>10627.451037050341</v>
      </c>
      <c r="N4" s="69">
        <f>IF(RES_hh_fec_in!N4=0,0,1000*11630*RES_hh_fec_in!N4/RES_hh_num_in!N4)</f>
        <v>10708.322942542713</v>
      </c>
      <c r="O4" s="69">
        <f>IF(RES_hh_fec_in!O4=0,0,1000*11630*RES_hh_fec_in!O4/RES_hh_num_in!O4)</f>
        <v>10096.913545701882</v>
      </c>
      <c r="P4" s="69">
        <f>IF(RES_hh_fec_in!P4=0,0,1000*11630*RES_hh_fec_in!P4/RES_hh_num_in!P4)</f>
        <v>8566.5278936735795</v>
      </c>
      <c r="Q4" s="69">
        <f>IF(RES_hh_fec_in!Q4=0,0,1000*11630*RES_hh_fec_in!Q4/RES_hh_num_in!Q4)</f>
        <v>8211.9851334893938</v>
      </c>
      <c r="R4" s="69">
        <f>IF(RES_hh_fec_in!R4=0,0,1000*11630*RES_hh_fec_in!R4/RES_hh_num_in!R4)</f>
        <v>8349.1150521142663</v>
      </c>
      <c r="S4" s="69">
        <f>IF(RES_hh_fec_in!S4=0,0,1000*11630*RES_hh_fec_in!S4/RES_hh_num_in!S4)</f>
        <v>7573.1716499910026</v>
      </c>
      <c r="T4" s="69">
        <f>IF(RES_hh_fec_in!T4=0,0,1000*11630*RES_hh_fec_in!T4/RES_hh_num_in!T4)</f>
        <v>10255.079271019722</v>
      </c>
      <c r="U4" s="69">
        <f>IF(RES_hh_fec_in!U4=0,0,1000*11630*RES_hh_fec_in!U4/RES_hh_num_in!U4)</f>
        <v>7480.4795812425982</v>
      </c>
      <c r="V4" s="69">
        <f>IF(RES_hh_fec_in!V4=0,0,1000*11630*RES_hh_fec_in!V4/RES_hh_num_in!V4)</f>
        <v>6674.124120762438</v>
      </c>
      <c r="W4" s="69">
        <f>IF(RES_hh_fec_in!W4=0,0,1000*11630*RES_hh_fec_in!W4/RES_hh_num_in!W4)</f>
        <v>6108.0889903116313</v>
      </c>
      <c r="X4" s="69">
        <f>IF(RES_hh_fec_in!X4=0,0,1000*11630*RES_hh_fec_in!X4/RES_hh_num_in!X4)</f>
        <v>4785.3710708020944</v>
      </c>
      <c r="Y4" s="69">
        <f>IF(RES_hh_fec_in!Y4=0,0,1000*11630*RES_hh_fec_in!Y4/RES_hh_num_in!Y4)</f>
        <v>3893.0693810470048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12201.62837273253</v>
      </c>
      <c r="D5" s="72">
        <f>IF(RES_hh_fec_in!D5=0,0,1000*11630*RES_hh_fec_in!D5/RES_hh_num_in!D5)</f>
        <v>12438.433640395564</v>
      </c>
      <c r="E5" s="72">
        <f>IF(RES_hh_fec_in!E5=0,0,1000*11630*RES_hh_fec_in!E5/RES_hh_num_in!E5)</f>
        <v>11470.450229575721</v>
      </c>
      <c r="F5" s="72">
        <f>IF(RES_hh_fec_in!F5=0,0,1000*11630*RES_hh_fec_in!F5/RES_hh_num_in!F5)</f>
        <v>11191.761595800292</v>
      </c>
      <c r="G5" s="72">
        <f>IF(RES_hh_fec_in!G5=0,0,1000*11630*RES_hh_fec_in!G5/RES_hh_num_in!G5)</f>
        <v>11652.744129950135</v>
      </c>
      <c r="H5" s="72">
        <f>IF(RES_hh_fec_in!H5=0,0,1000*11630*RES_hh_fec_in!H5/RES_hh_num_in!H5)</f>
        <v>12617.490272834892</v>
      </c>
      <c r="I5" s="72">
        <f>IF(RES_hh_fec_in!I5=0,0,1000*11630*RES_hh_fec_in!I5/RES_hh_num_in!I5)</f>
        <v>10977.60768489021</v>
      </c>
      <c r="J5" s="72">
        <f>IF(RES_hh_fec_in!J5=0,0,1000*11630*RES_hh_fec_in!J5/RES_hh_num_in!J5)</f>
        <v>11250.537703255493</v>
      </c>
      <c r="K5" s="72">
        <f>IF(RES_hh_fec_in!K5=0,0,1000*11630*RES_hh_fec_in!K5/RES_hh_num_in!K5)</f>
        <v>11283.551053617439</v>
      </c>
      <c r="L5" s="72">
        <f>IF(RES_hh_fec_in!L5=0,0,1000*11630*RES_hh_fec_in!L5/RES_hh_num_in!L5)</f>
        <v>12720.813897573318</v>
      </c>
      <c r="M5" s="72">
        <f>IF(RES_hh_fec_in!M5=0,0,1000*11630*RES_hh_fec_in!M5/RES_hh_num_in!M5)</f>
        <v>10746.710828892044</v>
      </c>
      <c r="N5" s="72">
        <f>IF(RES_hh_fec_in!N5=0,0,1000*11630*RES_hh_fec_in!N5/RES_hh_num_in!N5)</f>
        <v>11060.45337420959</v>
      </c>
      <c r="O5" s="72">
        <f>IF(RES_hh_fec_in!O5=0,0,1000*11630*RES_hh_fec_in!O5/RES_hh_num_in!O5)</f>
        <v>10537.507088557648</v>
      </c>
      <c r="P5" s="72">
        <f>IF(RES_hh_fec_in!P5=0,0,1000*11630*RES_hh_fec_in!P5/RES_hh_num_in!P5)</f>
        <v>9270.8458175612341</v>
      </c>
      <c r="Q5" s="72">
        <f>IF(RES_hh_fec_in!Q5=0,0,1000*11630*RES_hh_fec_in!Q5/RES_hh_num_in!Q5)</f>
        <v>8769.0743884769217</v>
      </c>
      <c r="R5" s="72">
        <f>IF(RES_hh_fec_in!R5=0,0,1000*11630*RES_hh_fec_in!R5/RES_hh_num_in!R5)</f>
        <v>9152.5076121554648</v>
      </c>
      <c r="S5" s="72">
        <f>IF(RES_hh_fec_in!S5=0,0,1000*11630*RES_hh_fec_in!S5/RES_hh_num_in!S5)</f>
        <v>8986.3636384226338</v>
      </c>
      <c r="T5" s="72">
        <f>IF(RES_hh_fec_in!T5=0,0,1000*11630*RES_hh_fec_in!T5/RES_hh_num_in!T5)</f>
        <v>8699.8530904391391</v>
      </c>
      <c r="U5" s="72">
        <f>IF(RES_hh_fec_in!U5=0,0,1000*11630*RES_hh_fec_in!U5/RES_hh_num_in!U5)</f>
        <v>6879.7779732709705</v>
      </c>
      <c r="V5" s="72">
        <f>IF(RES_hh_fec_in!V5=0,0,1000*11630*RES_hh_fec_in!V5/RES_hh_num_in!V5)</f>
        <v>6986.2134229337571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4182.3186205088805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14706.609622373218</v>
      </c>
      <c r="D6" s="72">
        <f>IF(RES_hh_fec_in!D6=0,0,1000*11630*RES_hh_fec_in!D6/RES_hh_num_in!D6)</f>
        <v>13994.75158389382</v>
      </c>
      <c r="E6" s="72">
        <f>IF(RES_hh_fec_in!E6=0,0,1000*11630*RES_hh_fec_in!E6/RES_hh_num_in!E6)</f>
        <v>13263.300200923466</v>
      </c>
      <c r="F6" s="72">
        <f>IF(RES_hh_fec_in!F6=0,0,1000*11630*RES_hh_fec_in!F6/RES_hh_num_in!F6)</f>
        <v>12736.198690936952</v>
      </c>
      <c r="G6" s="72">
        <f>IF(RES_hh_fec_in!G6=0,0,1000*11630*RES_hh_fec_in!G6/RES_hh_num_in!G6)</f>
        <v>13035.768173378934</v>
      </c>
      <c r="H6" s="72">
        <f>IF(RES_hh_fec_in!H6=0,0,1000*11630*RES_hh_fec_in!H6/RES_hh_num_in!H6)</f>
        <v>13496.039339308656</v>
      </c>
      <c r="I6" s="72">
        <f>IF(RES_hh_fec_in!I6=0,0,1000*11630*RES_hh_fec_in!I6/RES_hh_num_in!I6)</f>
        <v>12867.911328258533</v>
      </c>
      <c r="J6" s="72">
        <f>IF(RES_hh_fec_in!J6=0,0,1000*11630*RES_hh_fec_in!J6/RES_hh_num_in!J6)</f>
        <v>12771.887535836777</v>
      </c>
      <c r="K6" s="72">
        <f>IF(RES_hh_fec_in!K6=0,0,1000*11630*RES_hh_fec_in!K6/RES_hh_num_in!K6)</f>
        <v>12751.892267023433</v>
      </c>
      <c r="L6" s="72">
        <f>IF(RES_hh_fec_in!L6=0,0,1000*11630*RES_hh_fec_in!L6/RES_hh_num_in!L6)</f>
        <v>14152.417599330571</v>
      </c>
      <c r="M6" s="72">
        <f>IF(RES_hh_fec_in!M6=0,0,1000*11630*RES_hh_fec_in!M6/RES_hh_num_in!M6)</f>
        <v>11799.269827364102</v>
      </c>
      <c r="N6" s="72">
        <f>IF(RES_hh_fec_in!N6=0,0,1000*11630*RES_hh_fec_in!N6/RES_hh_num_in!N6)</f>
        <v>12092.443930448813</v>
      </c>
      <c r="O6" s="72">
        <f>IF(RES_hh_fec_in!O6=0,0,1000*11630*RES_hh_fec_in!O6/RES_hh_num_in!O6)</f>
        <v>10891.067374020469</v>
      </c>
      <c r="P6" s="72">
        <f>IF(RES_hh_fec_in!P6=0,0,1000*11630*RES_hh_fec_in!P6/RES_hh_num_in!P6)</f>
        <v>9069.4720460150584</v>
      </c>
      <c r="Q6" s="72">
        <f>IF(RES_hh_fec_in!Q6=0,0,1000*11630*RES_hh_fec_in!Q6/RES_hh_num_in!Q6)</f>
        <v>8490.4518676286116</v>
      </c>
      <c r="R6" s="72">
        <f>IF(RES_hh_fec_in!R6=0,0,1000*11630*RES_hh_fec_in!R6/RES_hh_num_in!R6)</f>
        <v>8683.9477807137882</v>
      </c>
      <c r="S6" s="72">
        <f>IF(RES_hh_fec_in!S6=0,0,1000*11630*RES_hh_fec_in!S6/RES_hh_num_in!S6)</f>
        <v>8473.4083304607448</v>
      </c>
      <c r="T6" s="72">
        <f>IF(RES_hh_fec_in!T6=0,0,1000*11630*RES_hh_fec_in!T6/RES_hh_num_in!T6)</f>
        <v>8292.0195983140402</v>
      </c>
      <c r="U6" s="72">
        <f>IF(RES_hh_fec_in!U6=0,0,1000*11630*RES_hh_fec_in!U6/RES_hh_num_in!U6)</f>
        <v>8315.9493264730172</v>
      </c>
      <c r="V6" s="72">
        <f>IF(RES_hh_fec_in!V6=0,0,1000*11630*RES_hh_fec_in!V6/RES_hh_num_in!V6)</f>
        <v>7521.6025074537883</v>
      </c>
      <c r="W6" s="72">
        <f>IF(RES_hh_fec_in!W6=0,0,1000*11630*RES_hh_fec_in!W6/RES_hh_num_in!W6)</f>
        <v>5985.4311148930283</v>
      </c>
      <c r="X6" s="72">
        <f>IF(RES_hh_fec_in!X6=0,0,1000*11630*RES_hh_fec_in!X6/RES_hh_num_in!X6)</f>
        <v>6684.3603050763913</v>
      </c>
      <c r="Y6" s="72">
        <f>IF(RES_hh_fec_in!Y6=0,0,1000*11630*RES_hh_fec_in!Y6/RES_hh_num_in!Y6)</f>
        <v>4786.2581305710264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16103.593492207552</v>
      </c>
      <c r="D7" s="72">
        <f>IF(RES_hh_fec_in!D7=0,0,1000*11630*RES_hh_fec_in!D7/RES_hh_num_in!D7)</f>
        <v>16501.046098137595</v>
      </c>
      <c r="E7" s="72">
        <f>IF(RES_hh_fec_in!E7=0,0,1000*11630*RES_hh_fec_in!E7/RES_hh_num_in!E7)</f>
        <v>15842.333272389265</v>
      </c>
      <c r="F7" s="72">
        <f>IF(RES_hh_fec_in!F7=0,0,1000*11630*RES_hh_fec_in!F7/RES_hh_num_in!F7)</f>
        <v>14720.985988258115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11984.04896896605</v>
      </c>
      <c r="O7" s="72">
        <f>IF(RES_hh_fec_in!O7=0,0,1000*11630*RES_hh_fec_in!O7/RES_hh_num_in!O7)</f>
        <v>11785.29079271003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8734.0347282289003</v>
      </c>
      <c r="S7" s="72">
        <f>IF(RES_hh_fec_in!S7=0,0,1000*11630*RES_hh_fec_in!S7/RES_hh_num_in!S7)</f>
        <v>8796.6546911788409</v>
      </c>
      <c r="T7" s="72">
        <f>IF(RES_hh_fec_in!T7=0,0,1000*11630*RES_hh_fec_in!T7/RES_hh_num_in!T7)</f>
        <v>10249.387204817527</v>
      </c>
      <c r="U7" s="72">
        <f>IF(RES_hh_fec_in!U7=0,0,1000*11630*RES_hh_fec_in!U7/RES_hh_num_in!U7)</f>
        <v>8162.0196485933848</v>
      </c>
      <c r="V7" s="72">
        <f>IF(RES_hh_fec_in!V7=0,0,1000*11630*RES_hh_fec_in!V7/RES_hh_num_in!V7)</f>
        <v>7517.7187042676114</v>
      </c>
      <c r="W7" s="72">
        <f>IF(RES_hh_fec_in!W7=0,0,1000*11630*RES_hh_fec_in!W7/RES_hh_num_in!W7)</f>
        <v>0</v>
      </c>
      <c r="X7" s="72">
        <f>IF(RES_hh_fec_in!X7=0,0,1000*11630*RES_hh_fec_in!X7/RES_hh_num_in!X7)</f>
        <v>6407.7863440124456</v>
      </c>
      <c r="Y7" s="72">
        <f>IF(RES_hh_fec_in!Y7=0,0,1000*11630*RES_hh_fec_in!Y7/RES_hh_num_in!Y7)</f>
        <v>4827.5152917034766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14614.738812876198</v>
      </c>
      <c r="D8" s="72">
        <f>IF(RES_hh_fec_in!D8=0,0,1000*11630*RES_hh_fec_in!D8/RES_hh_num_in!D8)</f>
        <v>13907.78259852802</v>
      </c>
      <c r="E8" s="72">
        <f>IF(RES_hh_fec_in!E8=0,0,1000*11630*RES_hh_fec_in!E8/RES_hh_num_in!E8)</f>
        <v>13374.08368391393</v>
      </c>
      <c r="F8" s="72">
        <f>IF(RES_hh_fec_in!F8=0,0,1000*11630*RES_hh_fec_in!F8/RES_hh_num_in!F8)</f>
        <v>12984.558640875424</v>
      </c>
      <c r="G8" s="72">
        <f>IF(RES_hh_fec_in!G8=0,0,1000*11630*RES_hh_fec_in!G8/RES_hh_num_in!G8)</f>
        <v>13696.356040011198</v>
      </c>
      <c r="H8" s="72">
        <f>IF(RES_hh_fec_in!H8=0,0,1000*11630*RES_hh_fec_in!H8/RES_hh_num_in!H8)</f>
        <v>13926.812350776103</v>
      </c>
      <c r="I8" s="72">
        <f>IF(RES_hh_fec_in!I8=0,0,1000*11630*RES_hh_fec_in!I8/RES_hh_num_in!I8)</f>
        <v>12987.840108839406</v>
      </c>
      <c r="J8" s="72">
        <f>IF(RES_hh_fec_in!J8=0,0,1000*11630*RES_hh_fec_in!J8/RES_hh_num_in!J8)</f>
        <v>12711.115629359158</v>
      </c>
      <c r="K8" s="72">
        <f>IF(RES_hh_fec_in!K8=0,0,1000*11630*RES_hh_fec_in!K8/RES_hh_num_in!K8)</f>
        <v>12775.948443232781</v>
      </c>
      <c r="L8" s="72">
        <f>IF(RES_hh_fec_in!L8=0,0,1000*11630*RES_hh_fec_in!L8/RES_hh_num_in!L8)</f>
        <v>13938.88053914161</v>
      </c>
      <c r="M8" s="72">
        <f>IF(RES_hh_fec_in!M8=0,0,1000*11630*RES_hh_fec_in!M8/RES_hh_num_in!M8)</f>
        <v>12000.836982074725</v>
      </c>
      <c r="N8" s="72">
        <f>IF(RES_hh_fec_in!N8=0,0,1000*11630*RES_hh_fec_in!N8/RES_hh_num_in!N8)</f>
        <v>11838.162078570629</v>
      </c>
      <c r="O8" s="72">
        <f>IF(RES_hh_fec_in!O8=0,0,1000*11630*RES_hh_fec_in!O8/RES_hh_num_in!O8)</f>
        <v>10992.415150555105</v>
      </c>
      <c r="P8" s="72">
        <f>IF(RES_hh_fec_in!P8=0,0,1000*11630*RES_hh_fec_in!P8/RES_hh_num_in!P8)</f>
        <v>8984.5770079117647</v>
      </c>
      <c r="Q8" s="72">
        <f>IF(RES_hh_fec_in!Q8=0,0,1000*11630*RES_hh_fec_in!Q8/RES_hh_num_in!Q8)</f>
        <v>8187.3689867355315</v>
      </c>
      <c r="R8" s="72">
        <f>IF(RES_hh_fec_in!R8=0,0,1000*11630*RES_hh_fec_in!R8/RES_hh_num_in!R8)</f>
        <v>8463.3440807691622</v>
      </c>
      <c r="S8" s="72">
        <f>IF(RES_hh_fec_in!S8=0,0,1000*11630*RES_hh_fec_in!S8/RES_hh_num_in!S8)</f>
        <v>8340.4282701904085</v>
      </c>
      <c r="T8" s="72">
        <f>IF(RES_hh_fec_in!T8=0,0,1000*11630*RES_hh_fec_in!T8/RES_hh_num_in!T8)</f>
        <v>7788.4258457947062</v>
      </c>
      <c r="U8" s="72">
        <f>IF(RES_hh_fec_in!U8=0,0,1000*11630*RES_hh_fec_in!U8/RES_hh_num_in!U8)</f>
        <v>7317.580927487893</v>
      </c>
      <c r="V8" s="72">
        <f>IF(RES_hh_fec_in!V8=0,0,1000*11630*RES_hh_fec_in!V8/RES_hh_num_in!V8)</f>
        <v>6914.8198868821755</v>
      </c>
      <c r="W8" s="72">
        <f>IF(RES_hh_fec_in!W8=0,0,1000*11630*RES_hh_fec_in!W8/RES_hh_num_in!W8)</f>
        <v>6972.4040595327033</v>
      </c>
      <c r="X8" s="72">
        <f>IF(RES_hh_fec_in!X8=0,0,1000*11630*RES_hh_fec_in!X8/RES_hh_num_in!X8)</f>
        <v>5416.7889226825419</v>
      </c>
      <c r="Y8" s="72">
        <f>IF(RES_hh_fec_in!Y8=0,0,1000*11630*RES_hh_fec_in!Y8/RES_hh_num_in!Y8)</f>
        <v>4280.7378987850252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14188.200355713749</v>
      </c>
      <c r="D9" s="72">
        <f>IF(RES_hh_fec_in!D9=0,0,1000*11630*RES_hh_fec_in!D9/RES_hh_num_in!D9)</f>
        <v>13626.928261303441</v>
      </c>
      <c r="E9" s="72">
        <f>IF(RES_hh_fec_in!E9=0,0,1000*11630*RES_hh_fec_in!E9/RES_hh_num_in!E9)</f>
        <v>12956.84018389535</v>
      </c>
      <c r="F9" s="72">
        <f>IF(RES_hh_fec_in!F9=0,0,1000*11630*RES_hh_fec_in!F9/RES_hh_num_in!F9)</f>
        <v>12701.879248384972</v>
      </c>
      <c r="G9" s="72">
        <f>IF(RES_hh_fec_in!G9=0,0,1000*11630*RES_hh_fec_in!G9/RES_hh_num_in!G9)</f>
        <v>12355.481641829116</v>
      </c>
      <c r="H9" s="72">
        <f>IF(RES_hh_fec_in!H9=0,0,1000*11630*RES_hh_fec_in!H9/RES_hh_num_in!H9)</f>
        <v>12724.587083608101</v>
      </c>
      <c r="I9" s="72">
        <f>IF(RES_hh_fec_in!I9=0,0,1000*11630*RES_hh_fec_in!I9/RES_hh_num_in!I9)</f>
        <v>12032.459670134058</v>
      </c>
      <c r="J9" s="72">
        <f>IF(RES_hh_fec_in!J9=0,0,1000*11630*RES_hh_fec_in!J9/RES_hh_num_in!J9)</f>
        <v>11810.36418507507</v>
      </c>
      <c r="K9" s="72">
        <f>IF(RES_hh_fec_in!K9=0,0,1000*11630*RES_hh_fec_in!K9/RES_hh_num_in!K9)</f>
        <v>11450.970264564707</v>
      </c>
      <c r="L9" s="72">
        <f>IF(RES_hh_fec_in!L9=0,0,1000*11630*RES_hh_fec_in!L9/RES_hh_num_in!L9)</f>
        <v>12249.714682774029</v>
      </c>
      <c r="M9" s="72">
        <f>IF(RES_hh_fec_in!M9=0,0,1000*11630*RES_hh_fec_in!M9/RES_hh_num_in!M9)</f>
        <v>11574.396786948675</v>
      </c>
      <c r="N9" s="72">
        <f>IF(RES_hh_fec_in!N9=0,0,1000*11630*RES_hh_fec_in!N9/RES_hh_num_in!N9)</f>
        <v>11348.985455517934</v>
      </c>
      <c r="O9" s="72">
        <f>IF(RES_hh_fec_in!O9=0,0,1000*11630*RES_hh_fec_in!O9/RES_hh_num_in!O9)</f>
        <v>10900.214083460856</v>
      </c>
      <c r="P9" s="72">
        <f>IF(RES_hh_fec_in!P9=0,0,1000*11630*RES_hh_fec_in!P9/RES_hh_num_in!P9)</f>
        <v>9332.0404087130646</v>
      </c>
      <c r="Q9" s="72">
        <f>IF(RES_hh_fec_in!Q9=0,0,1000*11630*RES_hh_fec_in!Q9/RES_hh_num_in!Q9)</f>
        <v>9140.5085643868788</v>
      </c>
      <c r="R9" s="72">
        <f>IF(RES_hh_fec_in!R9=0,0,1000*11630*RES_hh_fec_in!R9/RES_hh_num_in!R9)</f>
        <v>8399.6819571456581</v>
      </c>
      <c r="S9" s="72">
        <f>IF(RES_hh_fec_in!S9=0,0,1000*11630*RES_hh_fec_in!S9/RES_hh_num_in!S9)</f>
        <v>6859.5770414672343</v>
      </c>
      <c r="T9" s="72">
        <f>IF(RES_hh_fec_in!T9=0,0,1000*11630*RES_hh_fec_in!T9/RES_hh_num_in!T9)</f>
        <v>11279.381482266246</v>
      </c>
      <c r="U9" s="72">
        <f>IF(RES_hh_fec_in!U9=0,0,1000*11630*RES_hh_fec_in!U9/RES_hh_num_in!U9)</f>
        <v>9215.0291555392669</v>
      </c>
      <c r="V9" s="72">
        <f>IF(RES_hh_fec_in!V9=0,0,1000*11630*RES_hh_fec_in!V9/RES_hh_num_in!V9)</f>
        <v>7805.736689132329</v>
      </c>
      <c r="W9" s="72">
        <f>IF(RES_hh_fec_in!W9=0,0,1000*11630*RES_hh_fec_in!W9/RES_hh_num_in!W9)</f>
        <v>7038.1941547816496</v>
      </c>
      <c r="X9" s="72">
        <f>IF(RES_hh_fec_in!X9=0,0,1000*11630*RES_hh_fec_in!X9/RES_hh_num_in!X9)</f>
        <v>5600.8058529586597</v>
      </c>
      <c r="Y9" s="72">
        <f>IF(RES_hh_fec_in!Y9=0,0,1000*11630*RES_hh_fec_in!Y9/RES_hh_num_in!Y9)</f>
        <v>4129.8696655884733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7910.7508176095807</v>
      </c>
      <c r="D10" s="72">
        <f>IF(RES_hh_fec_in!D10=0,0,1000*11630*RES_hh_fec_in!D10/RES_hh_num_in!D10)</f>
        <v>11260.663244058698</v>
      </c>
      <c r="E10" s="72">
        <f>IF(RES_hh_fec_in!E10=0,0,1000*11630*RES_hh_fec_in!E10/RES_hh_num_in!E10)</f>
        <v>9905.9134353611553</v>
      </c>
      <c r="F10" s="72">
        <f>IF(RES_hh_fec_in!F10=0,0,1000*11630*RES_hh_fec_in!F10/RES_hh_num_in!F10)</f>
        <v>8303.393484862745</v>
      </c>
      <c r="G10" s="72">
        <f>IF(RES_hh_fec_in!G10=0,0,1000*11630*RES_hh_fec_in!G10/RES_hh_num_in!G10)</f>
        <v>10735.863156949368</v>
      </c>
      <c r="H10" s="72">
        <f>IF(RES_hh_fec_in!H10=0,0,1000*11630*RES_hh_fec_in!H10/RES_hh_num_in!H10)</f>
        <v>11029.677107616973</v>
      </c>
      <c r="I10" s="72">
        <f>IF(RES_hh_fec_in!I10=0,0,1000*11630*RES_hh_fec_in!I10/RES_hh_num_in!I10)</f>
        <v>8628.7837779192923</v>
      </c>
      <c r="J10" s="72">
        <f>IF(RES_hh_fec_in!J10=0,0,1000*11630*RES_hh_fec_in!J10/RES_hh_num_in!J10)</f>
        <v>9283.433311098921</v>
      </c>
      <c r="K10" s="72">
        <f>IF(RES_hh_fec_in!K10=0,0,1000*11630*RES_hh_fec_in!K10/RES_hh_num_in!K10)</f>
        <v>10124.752236599303</v>
      </c>
      <c r="L10" s="72">
        <f>IF(RES_hh_fec_in!L10=0,0,1000*11630*RES_hh_fec_in!L10/RES_hh_num_in!L10)</f>
        <v>9583.5648558381126</v>
      </c>
      <c r="M10" s="72">
        <f>IF(RES_hh_fec_in!M10=0,0,1000*11630*RES_hh_fec_in!M10/RES_hh_num_in!M10)</f>
        <v>8618.9728741231575</v>
      </c>
      <c r="N10" s="72">
        <f>IF(RES_hh_fec_in!N10=0,0,1000*11630*RES_hh_fec_in!N10/RES_hh_num_in!N10)</f>
        <v>9116.1986809915543</v>
      </c>
      <c r="O10" s="72">
        <f>IF(RES_hh_fec_in!O10=0,0,1000*11630*RES_hh_fec_in!O10/RES_hh_num_in!O10)</f>
        <v>8623.4476691288928</v>
      </c>
      <c r="P10" s="72">
        <f>IF(RES_hh_fec_in!P10=0,0,1000*11630*RES_hh_fec_in!P10/RES_hh_num_in!P10)</f>
        <v>8061.6627112625647</v>
      </c>
      <c r="Q10" s="72">
        <f>IF(RES_hh_fec_in!Q10=0,0,1000*11630*RES_hh_fec_in!Q10/RES_hh_num_in!Q10)</f>
        <v>8007.2617893580573</v>
      </c>
      <c r="R10" s="72">
        <f>IF(RES_hh_fec_in!R10=0,0,1000*11630*RES_hh_fec_in!R10/RES_hh_num_in!R10)</f>
        <v>7895.7516067978577</v>
      </c>
      <c r="S10" s="72">
        <f>IF(RES_hh_fec_in!S10=0,0,1000*11630*RES_hh_fec_in!S10/RES_hh_num_in!S10)</f>
        <v>7602.2433676730052</v>
      </c>
      <c r="T10" s="72">
        <f>IF(RES_hh_fec_in!T10=0,0,1000*11630*RES_hh_fec_in!T10/RES_hh_num_in!T10)</f>
        <v>7484.8555832223092</v>
      </c>
      <c r="U10" s="72">
        <f>IF(RES_hh_fec_in!U10=0,0,1000*11630*RES_hh_fec_in!U10/RES_hh_num_in!U10)</f>
        <v>7319.4316781052257</v>
      </c>
      <c r="V10" s="72">
        <f>IF(RES_hh_fec_in!V10=0,0,1000*11630*RES_hh_fec_in!V10/RES_hh_num_in!V10)</f>
        <v>6684.11518150145</v>
      </c>
      <c r="W10" s="72">
        <f>IF(RES_hh_fec_in!W10=0,0,1000*11630*RES_hh_fec_in!W10/RES_hh_num_in!W10)</f>
        <v>6115.1791824250977</v>
      </c>
      <c r="X10" s="72">
        <f>IF(RES_hh_fec_in!X10=0,0,1000*11630*RES_hh_fec_in!X10/RES_hh_num_in!X10)</f>
        <v>5281.3676268800837</v>
      </c>
      <c r="Y10" s="72">
        <f>IF(RES_hh_fec_in!Y10=0,0,1000*11630*RES_hh_fec_in!Y10/RES_hh_num_in!Y10)</f>
        <v>4184.9584475894389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10605.897169735917</v>
      </c>
      <c r="D11" s="72">
        <f>IF(RES_hh_fec_in!D11=0,0,1000*11630*RES_hh_fec_in!D11/RES_hh_num_in!D11)</f>
        <v>9870.9872175616492</v>
      </c>
      <c r="E11" s="72">
        <f>IF(RES_hh_fec_in!E11=0,0,1000*11630*RES_hh_fec_in!E11/RES_hh_num_in!E11)</f>
        <v>9605.0449962962321</v>
      </c>
      <c r="F11" s="72">
        <f>IF(RES_hh_fec_in!F11=0,0,1000*11630*RES_hh_fec_in!F11/RES_hh_num_in!F11)</f>
        <v>9499.8828215525446</v>
      </c>
      <c r="G11" s="72">
        <f>IF(RES_hh_fec_in!G11=0,0,1000*11630*RES_hh_fec_in!G11/RES_hh_num_in!G11)</f>
        <v>9780.9812306296189</v>
      </c>
      <c r="H11" s="72">
        <f>IF(RES_hh_fec_in!H11=0,0,1000*11630*RES_hh_fec_in!H11/RES_hh_num_in!H11)</f>
        <v>9895.8905027875699</v>
      </c>
      <c r="I11" s="72">
        <f>IF(RES_hh_fec_in!I11=0,0,1000*11630*RES_hh_fec_in!I11/RES_hh_num_in!I11)</f>
        <v>9657.090291242459</v>
      </c>
      <c r="J11" s="72">
        <f>IF(RES_hh_fec_in!J11=0,0,1000*11630*RES_hh_fec_in!J11/RES_hh_num_in!J11)</f>
        <v>9489.8851181233513</v>
      </c>
      <c r="K11" s="72">
        <f>IF(RES_hh_fec_in!K11=0,0,1000*11630*RES_hh_fec_in!K11/RES_hh_num_in!K11)</f>
        <v>9627.0381476496204</v>
      </c>
      <c r="L11" s="72">
        <f>IF(RES_hh_fec_in!L11=0,0,1000*11630*RES_hh_fec_in!L11/RES_hh_num_in!L11)</f>
        <v>10713.237329780646</v>
      </c>
      <c r="M11" s="72">
        <f>IF(RES_hh_fec_in!M11=0,0,1000*11630*RES_hh_fec_in!M11/RES_hh_num_in!M11)</f>
        <v>9458.5367634508002</v>
      </c>
      <c r="N11" s="72">
        <f>IF(RES_hh_fec_in!N11=0,0,1000*11630*RES_hh_fec_in!N11/RES_hh_num_in!N11)</f>
        <v>9668.9804453561828</v>
      </c>
      <c r="O11" s="72">
        <f>IF(RES_hh_fec_in!O11=0,0,1000*11630*RES_hh_fec_in!O11/RES_hh_num_in!O11)</f>
        <v>9249.1957424139546</v>
      </c>
      <c r="P11" s="72">
        <f>IF(RES_hh_fec_in!P11=0,0,1000*11630*RES_hh_fec_in!P11/RES_hh_num_in!P11)</f>
        <v>8217.546941227798</v>
      </c>
      <c r="Q11" s="72">
        <f>IF(RES_hh_fec_in!Q11=0,0,1000*11630*RES_hh_fec_in!Q11/RES_hh_num_in!Q11)</f>
        <v>7955.3702232906362</v>
      </c>
      <c r="R11" s="72">
        <f>IF(RES_hh_fec_in!R11=0,0,1000*11630*RES_hh_fec_in!R11/RES_hh_num_in!R11)</f>
        <v>7974.0934666165031</v>
      </c>
      <c r="S11" s="72">
        <f>IF(RES_hh_fec_in!S11=0,0,1000*11630*RES_hh_fec_in!S11/RES_hh_num_in!S11)</f>
        <v>7978.3341547065656</v>
      </c>
      <c r="T11" s="72">
        <f>IF(RES_hh_fec_in!T11=0,0,1000*11630*RES_hh_fec_in!T11/RES_hh_num_in!T11)</f>
        <v>7749.1627592384039</v>
      </c>
      <c r="U11" s="72">
        <f>IF(RES_hh_fec_in!U11=0,0,1000*11630*RES_hh_fec_in!U11/RES_hh_num_in!U11)</f>
        <v>7183.5517823138343</v>
      </c>
      <c r="V11" s="72">
        <f>IF(RES_hh_fec_in!V11=0,0,1000*11630*RES_hh_fec_in!V11/RES_hh_num_in!V11)</f>
        <v>6802.3942153587559</v>
      </c>
      <c r="W11" s="72">
        <f>IF(RES_hh_fec_in!W11=0,0,1000*11630*RES_hh_fec_in!W11/RES_hh_num_in!W11)</f>
        <v>6683.224280043738</v>
      </c>
      <c r="X11" s="72">
        <f>IF(RES_hh_fec_in!X11=0,0,1000*11630*RES_hh_fec_in!X11/RES_hh_num_in!X11)</f>
        <v>5183.638586803102</v>
      </c>
      <c r="Y11" s="72">
        <f>IF(RES_hh_fec_in!Y11=0,0,1000*11630*RES_hh_fec_in!Y11/RES_hh_num_in!Y11)</f>
        <v>4149.5629473224199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5152.7931854329127</v>
      </c>
      <c r="D12" s="72">
        <f>IF(RES_hh_fec_in!D12=0,0,1000*11630*RES_hh_fec_in!D12/RES_hh_num_in!D12)</f>
        <v>2364.336318155013</v>
      </c>
      <c r="E12" s="72">
        <f>IF(RES_hh_fec_in!E12=0,0,1000*11630*RES_hh_fec_in!E12/RES_hh_num_in!E12)</f>
        <v>3395.5906219651824</v>
      </c>
      <c r="F12" s="72">
        <f>IF(RES_hh_fec_in!F12=0,0,1000*11630*RES_hh_fec_in!F12/RES_hh_num_in!F12)</f>
        <v>3245.6697999999283</v>
      </c>
      <c r="G12" s="72">
        <f>IF(RES_hh_fec_in!G12=0,0,1000*11630*RES_hh_fec_in!G12/RES_hh_num_in!G12)</f>
        <v>3438.8956394816682</v>
      </c>
      <c r="H12" s="72">
        <f>IF(RES_hh_fec_in!H12=0,0,1000*11630*RES_hh_fec_in!H12/RES_hh_num_in!H12)</f>
        <v>3991.9533857884198</v>
      </c>
      <c r="I12" s="72">
        <f>IF(RES_hh_fec_in!I12=0,0,1000*11630*RES_hh_fec_in!I12/RES_hh_num_in!I12)</f>
        <v>3235.521427996945</v>
      </c>
      <c r="J12" s="72">
        <f>IF(RES_hh_fec_in!J12=0,0,1000*11630*RES_hh_fec_in!J12/RES_hh_num_in!J12)</f>
        <v>3555.5392615981664</v>
      </c>
      <c r="K12" s="72">
        <f>IF(RES_hh_fec_in!K12=0,0,1000*11630*RES_hh_fec_in!K12/RES_hh_num_in!K12)</f>
        <v>3395.0141469128907</v>
      </c>
      <c r="L12" s="72">
        <f>IF(RES_hh_fec_in!L12=0,0,1000*11630*RES_hh_fec_in!L12/RES_hh_num_in!L12)</f>
        <v>3365.3766716204946</v>
      </c>
      <c r="M12" s="72">
        <f>IF(RES_hh_fec_in!M12=0,0,1000*11630*RES_hh_fec_in!M12/RES_hh_num_in!M12)</f>
        <v>3058.1540080649365</v>
      </c>
      <c r="N12" s="72">
        <f>IF(RES_hh_fec_in!N12=0,0,1000*11630*RES_hh_fec_in!N12/RES_hh_num_in!N12)</f>
        <v>2734.686657624849</v>
      </c>
      <c r="O12" s="72">
        <f>IF(RES_hh_fec_in!O12=0,0,1000*11630*RES_hh_fec_in!O12/RES_hh_num_in!O12)</f>
        <v>2480.9749038486721</v>
      </c>
      <c r="P12" s="72">
        <f>IF(RES_hh_fec_in!P12=0,0,1000*11630*RES_hh_fec_in!P12/RES_hh_num_in!P12)</f>
        <v>2221.1146576151609</v>
      </c>
      <c r="Q12" s="72">
        <f>IF(RES_hh_fec_in!Q12=0,0,1000*11630*RES_hh_fec_in!Q12/RES_hh_num_in!Q12)</f>
        <v>2066.7133535846629</v>
      </c>
      <c r="R12" s="72">
        <f>IF(RES_hh_fec_in!R12=0,0,1000*11630*RES_hh_fec_in!R12/RES_hh_num_in!R12)</f>
        <v>2067.093075772028</v>
      </c>
      <c r="S12" s="72">
        <f>IF(RES_hh_fec_in!S12=0,0,1000*11630*RES_hh_fec_in!S12/RES_hh_num_in!S12)</f>
        <v>2040.1003454723377</v>
      </c>
      <c r="T12" s="72">
        <f>IF(RES_hh_fec_in!T12=0,0,1000*11630*RES_hh_fec_in!T12/RES_hh_num_in!T12)</f>
        <v>2020.5010121749974</v>
      </c>
      <c r="U12" s="72">
        <f>IF(RES_hh_fec_in!U12=0,0,1000*11630*RES_hh_fec_in!U12/RES_hh_num_in!U12)</f>
        <v>1940.0606067990404</v>
      </c>
      <c r="V12" s="72">
        <f>IF(RES_hh_fec_in!V12=0,0,1000*11630*RES_hh_fec_in!V12/RES_hh_num_in!V12)</f>
        <v>1759.2674923298453</v>
      </c>
      <c r="W12" s="72">
        <f>IF(RES_hh_fec_in!W12=0,0,1000*11630*RES_hh_fec_in!W12/RES_hh_num_in!W12)</f>
        <v>1541.5613688202113</v>
      </c>
      <c r="X12" s="72">
        <f>IF(RES_hh_fec_in!X12=0,0,1000*11630*RES_hh_fec_in!X12/RES_hh_num_in!X12)</f>
        <v>1446.3972166907745</v>
      </c>
      <c r="Y12" s="72">
        <f>IF(RES_hh_fec_in!Y12=0,0,1000*11630*RES_hh_fec_in!Y12/RES_hh_num_in!Y12)</f>
        <v>1163.4382550576181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11390.207723808358</v>
      </c>
      <c r="D13" s="74">
        <f>IF(RES_hh_fec_in!D13=0,0,1000*11630*RES_hh_fec_in!D13/RES_hh_num_in!D13)</f>
        <v>9909.1543266242916</v>
      </c>
      <c r="E13" s="74">
        <f>IF(RES_hh_fec_in!E13=0,0,1000*11630*RES_hh_fec_in!E13/RES_hh_num_in!E13)</f>
        <v>10575.017922322713</v>
      </c>
      <c r="F13" s="74">
        <f>IF(RES_hh_fec_in!F13=0,0,1000*11630*RES_hh_fec_in!F13/RES_hh_num_in!F13)</f>
        <v>10475.889366721845</v>
      </c>
      <c r="G13" s="74">
        <f>IF(RES_hh_fec_in!G13=0,0,1000*11630*RES_hh_fec_in!G13/RES_hh_num_in!G13)</f>
        <v>9959.7293601405781</v>
      </c>
      <c r="H13" s="74">
        <f>IF(RES_hh_fec_in!H13=0,0,1000*11630*RES_hh_fec_in!H13/RES_hh_num_in!H13)</f>
        <v>10318.769117309937</v>
      </c>
      <c r="I13" s="74">
        <f>IF(RES_hh_fec_in!I13=0,0,1000*11630*RES_hh_fec_in!I13/RES_hh_num_in!I13)</f>
        <v>10449.506139538282</v>
      </c>
      <c r="J13" s="74">
        <f>IF(RES_hh_fec_in!J13=0,0,1000*11630*RES_hh_fec_in!J13/RES_hh_num_in!J13)</f>
        <v>10415.717025338532</v>
      </c>
      <c r="K13" s="74">
        <f>IF(RES_hh_fec_in!K13=0,0,1000*11630*RES_hh_fec_in!K13/RES_hh_num_in!K13)</f>
        <v>10725.782975759854</v>
      </c>
      <c r="L13" s="74">
        <f>IF(RES_hh_fec_in!L13=0,0,1000*11630*RES_hh_fec_in!L13/RES_hh_num_in!L13)</f>
        <v>11724.858436361808</v>
      </c>
      <c r="M13" s="74">
        <f>IF(RES_hh_fec_in!M13=0,0,1000*11630*RES_hh_fec_in!M13/RES_hh_num_in!M13)</f>
        <v>10082.351639520681</v>
      </c>
      <c r="N13" s="74">
        <f>IF(RES_hh_fec_in!N13=0,0,1000*11630*RES_hh_fec_in!N13/RES_hh_num_in!N13)</f>
        <v>10181.057618886187</v>
      </c>
      <c r="O13" s="74">
        <f>IF(RES_hh_fec_in!O13=0,0,1000*11630*RES_hh_fec_in!O13/RES_hh_num_in!O13)</f>
        <v>9971.7875262361449</v>
      </c>
      <c r="P13" s="74">
        <f>IF(RES_hh_fec_in!P13=0,0,1000*11630*RES_hh_fec_in!P13/RES_hh_num_in!P13)</f>
        <v>8643.3625565703023</v>
      </c>
      <c r="Q13" s="74">
        <f>IF(RES_hh_fec_in!Q13=0,0,1000*11630*RES_hh_fec_in!Q13/RES_hh_num_in!Q13)</f>
        <v>8466.6513013142849</v>
      </c>
      <c r="R13" s="74">
        <f>IF(RES_hh_fec_in!R13=0,0,1000*11630*RES_hh_fec_in!R13/RES_hh_num_in!R13)</f>
        <v>8150.940517679167</v>
      </c>
      <c r="S13" s="74">
        <f>IF(RES_hh_fec_in!S13=0,0,1000*11630*RES_hh_fec_in!S13/RES_hh_num_in!S13)</f>
        <v>8068.2215961013344</v>
      </c>
      <c r="T13" s="74">
        <f>IF(RES_hh_fec_in!T13=0,0,1000*11630*RES_hh_fec_in!T13/RES_hh_num_in!T13)</f>
        <v>7718.0576645716492</v>
      </c>
      <c r="U13" s="74">
        <f>IF(RES_hh_fec_in!U13=0,0,1000*11630*RES_hh_fec_in!U13/RES_hh_num_in!U13)</f>
        <v>6880.5323047281554</v>
      </c>
      <c r="V13" s="74">
        <f>IF(RES_hh_fec_in!V13=0,0,1000*11630*RES_hh_fec_in!V13/RES_hh_num_in!V13)</f>
        <v>6549.3216421570924</v>
      </c>
      <c r="W13" s="74">
        <f>IF(RES_hh_fec_in!W13=0,0,1000*11630*RES_hh_fec_in!W13/RES_hh_num_in!W13)</f>
        <v>7594.2418640229071</v>
      </c>
      <c r="X13" s="74">
        <f>IF(RES_hh_fec_in!X13=0,0,1000*11630*RES_hh_fec_in!X13/RES_hh_num_in!X13)</f>
        <v>0</v>
      </c>
      <c r="Y13" s="74">
        <f>IF(RES_hh_fec_in!Y13=0,0,1000*11630*RES_hh_fec_in!Y13/RES_hh_num_in!Y13)</f>
        <v>0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63.718803309603409</v>
      </c>
      <c r="D14" s="76">
        <f>IF(RES_hh_fec_in!D14=0,0,1000*11630*RES_hh_fec_in!D14/RES_hh_num_in!D14)</f>
        <v>70.224106372391176</v>
      </c>
      <c r="E14" s="76">
        <f>IF(RES_hh_fec_in!E14=0,0,1000*11630*RES_hh_fec_in!E14/RES_hh_num_in!E14)</f>
        <v>67.108368698022929</v>
      </c>
      <c r="F14" s="76">
        <f>IF(RES_hh_fec_in!F14=0,0,1000*11630*RES_hh_fec_in!F14/RES_hh_num_in!F14)</f>
        <v>65.969297764674124</v>
      </c>
      <c r="G14" s="76">
        <f>IF(RES_hh_fec_in!G14=0,0,1000*11630*RES_hh_fec_in!G14/RES_hh_num_in!G14)</f>
        <v>67.607011031586381</v>
      </c>
      <c r="H14" s="76">
        <f>IF(RES_hh_fec_in!H14=0,0,1000*11630*RES_hh_fec_in!H14/RES_hh_num_in!H14)</f>
        <v>69.272889735618733</v>
      </c>
      <c r="I14" s="76">
        <f>IF(RES_hh_fec_in!I14=0,0,1000*11630*RES_hh_fec_in!I14/RES_hh_num_in!I14)</f>
        <v>59.75682821580623</v>
      </c>
      <c r="J14" s="76">
        <f>IF(RES_hh_fec_in!J14=0,0,1000*11630*RES_hh_fec_in!J14/RES_hh_num_in!J14)</f>
        <v>58.318015797447316</v>
      </c>
      <c r="K14" s="76">
        <f>IF(RES_hh_fec_in!K14=0,0,1000*11630*RES_hh_fec_in!K14/RES_hh_num_in!K14)</f>
        <v>58.495149973137238</v>
      </c>
      <c r="L14" s="76">
        <f>IF(RES_hh_fec_in!L14=0,0,1000*11630*RES_hh_fec_in!L14/RES_hh_num_in!L14)</f>
        <v>65.814496480271728</v>
      </c>
      <c r="M14" s="76">
        <f>IF(RES_hh_fec_in!M14=0,0,1000*11630*RES_hh_fec_in!M14/RES_hh_num_in!M14)</f>
        <v>58.184601977426908</v>
      </c>
      <c r="N14" s="76">
        <f>IF(RES_hh_fec_in!N14=0,0,1000*11630*RES_hh_fec_in!N14/RES_hh_num_in!N14)</f>
        <v>59.425300499066104</v>
      </c>
      <c r="O14" s="76">
        <f>IF(RES_hh_fec_in!O14=0,0,1000*11630*RES_hh_fec_in!O14/RES_hh_num_in!O14)</f>
        <v>59.045093099648639</v>
      </c>
      <c r="P14" s="76">
        <f>IF(RES_hh_fec_in!P14=0,0,1000*11630*RES_hh_fec_in!P14/RES_hh_num_in!P14)</f>
        <v>54.351828274006294</v>
      </c>
      <c r="Q14" s="76">
        <f>IF(RES_hh_fec_in!Q14=0,0,1000*11630*RES_hh_fec_in!Q14/RES_hh_num_in!Q14)</f>
        <v>52.59795422645724</v>
      </c>
      <c r="R14" s="76">
        <f>IF(RES_hh_fec_in!R14=0,0,1000*11630*RES_hh_fec_in!R14/RES_hh_num_in!R14)</f>
        <v>55.177709820521592</v>
      </c>
      <c r="S14" s="76">
        <f>IF(RES_hh_fec_in!S14=0,0,1000*11630*RES_hh_fec_in!S14/RES_hh_num_in!S14)</f>
        <v>48.650978735244109</v>
      </c>
      <c r="T14" s="76">
        <f>IF(RES_hh_fec_in!T14=0,0,1000*11630*RES_hh_fec_in!T14/RES_hh_num_in!T14)</f>
        <v>64.329074575209958</v>
      </c>
      <c r="U14" s="76">
        <f>IF(RES_hh_fec_in!U14=0,0,1000*11630*RES_hh_fec_in!U14/RES_hh_num_in!U14)</f>
        <v>50.134215257521426</v>
      </c>
      <c r="V14" s="76">
        <f>IF(RES_hh_fec_in!V14=0,0,1000*11630*RES_hh_fec_in!V14/RES_hh_num_in!V14)</f>
        <v>51.47407026654313</v>
      </c>
      <c r="W14" s="76">
        <f>IF(RES_hh_fec_in!W14=0,0,1000*11630*RES_hh_fec_in!W14/RES_hh_num_in!W14)</f>
        <v>54.959890643965224</v>
      </c>
      <c r="X14" s="76">
        <f>IF(RES_hh_fec_in!X14=0,0,1000*11630*RES_hh_fec_in!X14/RES_hh_num_in!X14)</f>
        <v>41.948474957814938</v>
      </c>
      <c r="Y14" s="76">
        <f>IF(RES_hh_fec_in!Y14=0,0,1000*11630*RES_hh_fec_in!Y14/RES_hh_num_in!Y14)</f>
        <v>24.40620791208897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2.7919435526984379E-2</v>
      </c>
      <c r="D15" s="69">
        <f t="shared" si="0"/>
        <v>5.3474036462497383E-2</v>
      </c>
      <c r="E15" s="69">
        <f t="shared" si="0"/>
        <v>0.18170764844056989</v>
      </c>
      <c r="F15" s="69">
        <f t="shared" si="0"/>
        <v>0.42302477451065379</v>
      </c>
      <c r="G15" s="69">
        <f t="shared" si="0"/>
        <v>0.21645109223935927</v>
      </c>
      <c r="H15" s="69">
        <f t="shared" si="0"/>
        <v>0.53281593346180067</v>
      </c>
      <c r="I15" s="69">
        <f t="shared" si="0"/>
        <v>1.3260500468574676</v>
      </c>
      <c r="J15" s="69">
        <f t="shared" si="0"/>
        <v>1.7136749431593858</v>
      </c>
      <c r="K15" s="69">
        <f t="shared" si="0"/>
        <v>2.2239264265281276</v>
      </c>
      <c r="L15" s="69">
        <f t="shared" si="0"/>
        <v>2.2284968711920632</v>
      </c>
      <c r="M15" s="69">
        <f t="shared" si="0"/>
        <v>2.8831222602176179</v>
      </c>
      <c r="N15" s="69">
        <f t="shared" si="0"/>
        <v>2.8541312904990637</v>
      </c>
      <c r="O15" s="69">
        <f t="shared" si="0"/>
        <v>4.9169107216953662</v>
      </c>
      <c r="P15" s="69">
        <f t="shared" si="0"/>
        <v>6.4837836411928542</v>
      </c>
      <c r="Q15" s="69">
        <f t="shared" si="0"/>
        <v>15.072548111206778</v>
      </c>
      <c r="R15" s="69">
        <f t="shared" si="0"/>
        <v>10.99412771167945</v>
      </c>
      <c r="S15" s="69">
        <f t="shared" si="0"/>
        <v>9.3164586183271272</v>
      </c>
      <c r="T15" s="69">
        <f t="shared" si="0"/>
        <v>10.508078544705555</v>
      </c>
      <c r="U15" s="69">
        <f t="shared" si="0"/>
        <v>11.422367786608595</v>
      </c>
      <c r="V15" s="69">
        <f t="shared" si="0"/>
        <v>7.0002249346221648</v>
      </c>
      <c r="W15" s="69">
        <f t="shared" si="0"/>
        <v>5.1151501561817057</v>
      </c>
      <c r="X15" s="69">
        <f t="shared" si="0"/>
        <v>3.6767101899854842</v>
      </c>
      <c r="Y15" s="69">
        <f t="shared" si="0"/>
        <v>1.2310647440134785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2.7919435526984379E-2</v>
      </c>
      <c r="D16" s="72">
        <f>IF(RES_hh_fec_in!D16=0,0,1000*11630*RES_hh_fec_in!D16/RES_hh_num_in!D$3)</f>
        <v>5.3474036462497383E-2</v>
      </c>
      <c r="E16" s="72">
        <f>IF(RES_hh_fec_in!E16=0,0,1000*11630*RES_hh_fec_in!E16/RES_hh_num_in!E$3)</f>
        <v>0.18170764844056989</v>
      </c>
      <c r="F16" s="72">
        <f>IF(RES_hh_fec_in!F16=0,0,1000*11630*RES_hh_fec_in!F16/RES_hh_num_in!F$3)</f>
        <v>0.42302477451065379</v>
      </c>
      <c r="G16" s="72">
        <f>IF(RES_hh_fec_in!G16=0,0,1000*11630*RES_hh_fec_in!G16/RES_hh_num_in!G$3)</f>
        <v>0.21645109223935927</v>
      </c>
      <c r="H16" s="72">
        <f>IF(RES_hh_fec_in!H16=0,0,1000*11630*RES_hh_fec_in!H16/RES_hh_num_in!H$3)</f>
        <v>0.53281593346180067</v>
      </c>
      <c r="I16" s="72">
        <f>IF(RES_hh_fec_in!I16=0,0,1000*11630*RES_hh_fec_in!I16/RES_hh_num_in!I$3)</f>
        <v>1.3260500468574676</v>
      </c>
      <c r="J16" s="72">
        <f>IF(RES_hh_fec_in!J16=0,0,1000*11630*RES_hh_fec_in!J16/RES_hh_num_in!J$3)</f>
        <v>1.7136749431593858</v>
      </c>
      <c r="K16" s="72">
        <f>IF(RES_hh_fec_in!K16=0,0,1000*11630*RES_hh_fec_in!K16/RES_hh_num_in!K$3)</f>
        <v>2.2239264265281276</v>
      </c>
      <c r="L16" s="72">
        <f>IF(RES_hh_fec_in!L16=0,0,1000*11630*RES_hh_fec_in!L16/RES_hh_num_in!L$3)</f>
        <v>2.2284968711920632</v>
      </c>
      <c r="M16" s="72">
        <f>IF(RES_hh_fec_in!M16=0,0,1000*11630*RES_hh_fec_in!M16/RES_hh_num_in!M$3)</f>
        <v>2.8831222602176179</v>
      </c>
      <c r="N16" s="72">
        <f>IF(RES_hh_fec_in!N16=0,0,1000*11630*RES_hh_fec_in!N16/RES_hh_num_in!N$3)</f>
        <v>2.8541312904990637</v>
      </c>
      <c r="O16" s="72">
        <f>IF(RES_hh_fec_in!O16=0,0,1000*11630*RES_hh_fec_in!O16/RES_hh_num_in!O$3)</f>
        <v>4.9169107216953662</v>
      </c>
      <c r="P16" s="72">
        <f>IF(RES_hh_fec_in!P16=0,0,1000*11630*RES_hh_fec_in!P16/RES_hh_num_in!P$3)</f>
        <v>6.4837836411928542</v>
      </c>
      <c r="Q16" s="72">
        <f>IF(RES_hh_fec_in!Q16=0,0,1000*11630*RES_hh_fec_in!Q16/RES_hh_num_in!Q$3)</f>
        <v>15.072548111206778</v>
      </c>
      <c r="R16" s="72">
        <f>IF(RES_hh_fec_in!R16=0,0,1000*11630*RES_hh_fec_in!R16/RES_hh_num_in!R$3)</f>
        <v>10.99412771167945</v>
      </c>
      <c r="S16" s="72">
        <f>IF(RES_hh_fec_in!S16=0,0,1000*11630*RES_hh_fec_in!S16/RES_hh_num_in!S$3)</f>
        <v>9.3164586183271272</v>
      </c>
      <c r="T16" s="72">
        <f>IF(RES_hh_fec_in!T16=0,0,1000*11630*RES_hh_fec_in!T16/RES_hh_num_in!T$3)</f>
        <v>10.508078544705555</v>
      </c>
      <c r="U16" s="72">
        <f>IF(RES_hh_fec_in!U16=0,0,1000*11630*RES_hh_fec_in!U16/RES_hh_num_in!U$3)</f>
        <v>11.422367786608595</v>
      </c>
      <c r="V16" s="72">
        <f>IF(RES_hh_fec_in!V16=0,0,1000*11630*RES_hh_fec_in!V16/RES_hh_num_in!V$3)</f>
        <v>7.0002249346221648</v>
      </c>
      <c r="W16" s="72">
        <f>IF(RES_hh_fec_in!W16=0,0,1000*11630*RES_hh_fec_in!W16/RES_hh_num_in!W$3)</f>
        <v>5.1151501561817057</v>
      </c>
      <c r="X16" s="72">
        <f>IF(RES_hh_fec_in!X16=0,0,1000*11630*RES_hh_fec_in!X16/RES_hh_num_in!X$3)</f>
        <v>3.6767101899854842</v>
      </c>
      <c r="Y16" s="72">
        <f>IF(RES_hh_fec_in!Y16=0,0,1000*11630*RES_hh_fec_in!Y16/RES_hh_num_in!Y$3)</f>
        <v>1.2310647440134785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1082.7011622398004</v>
      </c>
      <c r="D17" s="69">
        <f>IF(RES_hh_fec_in!D17=0,0,1000*11630*RES_hh_fec_in!D17/RES_hh_num_in!D17)</f>
        <v>1109.108830733031</v>
      </c>
      <c r="E17" s="69">
        <f>IF(RES_hh_fec_in!E17=0,0,1000*11630*RES_hh_fec_in!E17/RES_hh_num_in!E17)</f>
        <v>1344.7675711904319</v>
      </c>
      <c r="F17" s="69">
        <f>IF(RES_hh_fec_in!F17=0,0,1000*11630*RES_hh_fec_in!F17/RES_hh_num_in!F17)</f>
        <v>1312.6358711875553</v>
      </c>
      <c r="G17" s="69">
        <f>IF(RES_hh_fec_in!G17=0,0,1000*11630*RES_hh_fec_in!G17/RES_hh_num_in!G17)</f>
        <v>1253.8253032368768</v>
      </c>
      <c r="H17" s="69">
        <f>IF(RES_hh_fec_in!H17=0,0,1000*11630*RES_hh_fec_in!H17/RES_hh_num_in!H17)</f>
        <v>1309.1663143651665</v>
      </c>
      <c r="I17" s="69">
        <f>IF(RES_hh_fec_in!I17=0,0,1000*11630*RES_hh_fec_in!I17/RES_hh_num_in!I17)</f>
        <v>1249.1536700467088</v>
      </c>
      <c r="J17" s="69">
        <f>IF(RES_hh_fec_in!J17=0,0,1000*11630*RES_hh_fec_in!J17/RES_hh_num_in!J17)</f>
        <v>1283.8836379858469</v>
      </c>
      <c r="K17" s="69">
        <f>IF(RES_hh_fec_in!K17=0,0,1000*11630*RES_hh_fec_in!K17/RES_hh_num_in!K17)</f>
        <v>1289.0350658227653</v>
      </c>
      <c r="L17" s="69">
        <f>IF(RES_hh_fec_in!L17=0,0,1000*11630*RES_hh_fec_in!L17/RES_hh_num_in!L17)</f>
        <v>1340.788436717334</v>
      </c>
      <c r="M17" s="69">
        <f>IF(RES_hh_fec_in!M17=0,0,1000*11630*RES_hh_fec_in!M17/RES_hh_num_in!M17)</f>
        <v>1346.956559488736</v>
      </c>
      <c r="N17" s="69">
        <f>IF(RES_hh_fec_in!N17=0,0,1000*11630*RES_hh_fec_in!N17/RES_hh_num_in!N17)</f>
        <v>1346.2892931801268</v>
      </c>
      <c r="O17" s="69">
        <f>IF(RES_hh_fec_in!O17=0,0,1000*11630*RES_hh_fec_in!O17/RES_hh_num_in!O17)</f>
        <v>1338.0525180512998</v>
      </c>
      <c r="P17" s="69">
        <f>IF(RES_hh_fec_in!P17=0,0,1000*11630*RES_hh_fec_in!P17/RES_hh_num_in!P17)</f>
        <v>1326.3967399423773</v>
      </c>
      <c r="Q17" s="69">
        <f>IF(RES_hh_fec_in!Q17=0,0,1000*11630*RES_hh_fec_in!Q17/RES_hh_num_in!Q17)</f>
        <v>1323.9026933040846</v>
      </c>
      <c r="R17" s="69">
        <f>IF(RES_hh_fec_in!R17=0,0,1000*11630*RES_hh_fec_in!R17/RES_hh_num_in!R17)</f>
        <v>1309.3985792012691</v>
      </c>
      <c r="S17" s="69">
        <f>IF(RES_hh_fec_in!S17=0,0,1000*11630*RES_hh_fec_in!S17/RES_hh_num_in!S17)</f>
        <v>1250.3915909543707</v>
      </c>
      <c r="T17" s="69">
        <f>IF(RES_hh_fec_in!T17=0,0,1000*11630*RES_hh_fec_in!T17/RES_hh_num_in!T17)</f>
        <v>1553.5824377578192</v>
      </c>
      <c r="U17" s="69">
        <f>IF(RES_hh_fec_in!U17=0,0,1000*11630*RES_hh_fec_in!U17/RES_hh_num_in!U17)</f>
        <v>1334.728967130626</v>
      </c>
      <c r="V17" s="69">
        <f>IF(RES_hh_fec_in!V17=0,0,1000*11630*RES_hh_fec_in!V17/RES_hh_num_in!V17)</f>
        <v>1307.8134133541496</v>
      </c>
      <c r="W17" s="69">
        <f>IF(RES_hh_fec_in!W17=0,0,1000*11630*RES_hh_fec_in!W17/RES_hh_num_in!W17)</f>
        <v>1402.561122109553</v>
      </c>
      <c r="X17" s="69">
        <f>IF(RES_hh_fec_in!X17=0,0,1000*11630*RES_hh_fec_in!X17/RES_hh_num_in!X17)</f>
        <v>1199.586658535055</v>
      </c>
      <c r="Y17" s="69">
        <f>IF(RES_hh_fec_in!Y17=0,0,1000*11630*RES_hh_fec_in!Y17/RES_hh_num_in!Y17)</f>
        <v>946.80273420494973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1107.4876268257174</v>
      </c>
      <c r="D18" s="72">
        <f>IF(RES_hh_fec_in!D18=0,0,1000*11630*RES_hh_fec_in!D18/RES_hh_num_in!D18)</f>
        <v>1203.9077165951285</v>
      </c>
      <c r="E18" s="72">
        <f>IF(RES_hh_fec_in!E18=0,0,1000*11630*RES_hh_fec_in!E18/RES_hh_num_in!E18)</f>
        <v>1221.2241460614694</v>
      </c>
      <c r="F18" s="72">
        <f>IF(RES_hh_fec_in!F18=0,0,1000*11630*RES_hh_fec_in!F18/RES_hh_num_in!F18)</f>
        <v>1264.5059628937977</v>
      </c>
      <c r="G18" s="72">
        <f>IF(RES_hh_fec_in!G18=0,0,1000*11630*RES_hh_fec_in!G18/RES_hh_num_in!G18)</f>
        <v>1292.8256755342541</v>
      </c>
      <c r="H18" s="72">
        <f>IF(RES_hh_fec_in!H18=0,0,1000*11630*RES_hh_fec_in!H18/RES_hh_num_in!H18)</f>
        <v>1348.2714640863865</v>
      </c>
      <c r="I18" s="72">
        <f>IF(RES_hh_fec_in!I18=0,0,1000*11630*RES_hh_fec_in!I18/RES_hh_num_in!I18)</f>
        <v>1272.1027529544815</v>
      </c>
      <c r="J18" s="72">
        <f>IF(RES_hh_fec_in!J18=0,0,1000*11630*RES_hh_fec_in!J18/RES_hh_num_in!J18)</f>
        <v>1340.1980875087195</v>
      </c>
      <c r="K18" s="72">
        <f>IF(RES_hh_fec_in!K18=0,0,1000*11630*RES_hh_fec_in!K18/RES_hh_num_in!K18)</f>
        <v>1377.9708006577982</v>
      </c>
      <c r="L18" s="72">
        <f>IF(RES_hh_fec_in!L18=0,0,1000*11630*RES_hh_fec_in!L18/RES_hh_num_in!L18)</f>
        <v>1405.2784577557929</v>
      </c>
      <c r="M18" s="72">
        <f>IF(RES_hh_fec_in!M18=0,0,1000*11630*RES_hh_fec_in!M18/RES_hh_num_in!M18)</f>
        <v>1389.0615242565893</v>
      </c>
      <c r="N18" s="72">
        <f>IF(RES_hh_fec_in!N18=0,0,1000*11630*RES_hh_fec_in!N18/RES_hh_num_in!N18)</f>
        <v>1423.2897244599822</v>
      </c>
      <c r="O18" s="72">
        <f>IF(RES_hh_fec_in!O18=0,0,1000*11630*RES_hh_fec_in!O18/RES_hh_num_in!O18)</f>
        <v>1436.0654849512421</v>
      </c>
      <c r="P18" s="72">
        <f>IF(RES_hh_fec_in!P18=0,0,1000*11630*RES_hh_fec_in!P18/RES_hh_num_in!P18)</f>
        <v>1448.5109909226319</v>
      </c>
      <c r="Q18" s="72">
        <f>IF(RES_hh_fec_in!Q18=0,0,1000*11630*RES_hh_fec_in!Q18/RES_hh_num_in!Q18)</f>
        <v>1424.652229926987</v>
      </c>
      <c r="R18" s="72">
        <f>IF(RES_hh_fec_in!R18=0,0,1000*11630*RES_hh_fec_in!R18/RES_hh_num_in!R18)</f>
        <v>1449.8985958891501</v>
      </c>
      <c r="S18" s="72">
        <f>IF(RES_hh_fec_in!S18=0,0,1000*11630*RES_hh_fec_in!S18/RES_hh_num_in!S18)</f>
        <v>1481.4831998575644</v>
      </c>
      <c r="T18" s="72">
        <f>IF(RES_hh_fec_in!T18=0,0,1000*11630*RES_hh_fec_in!T18/RES_hh_num_in!T18)</f>
        <v>1511.3072096700528</v>
      </c>
      <c r="U18" s="72">
        <f>IF(RES_hh_fec_in!U18=0,0,1000*11630*RES_hh_fec_in!U18/RES_hh_num_in!U18)</f>
        <v>1251.6845597667968</v>
      </c>
      <c r="V18" s="72">
        <f>IF(RES_hh_fec_in!V18=0,0,1000*11630*RES_hh_fec_in!V18/RES_hh_num_in!V18)</f>
        <v>1317.7422224174998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1002.276224696365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1310.5045503170302</v>
      </c>
      <c r="D19" s="72">
        <f>IF(RES_hh_fec_in!D19=0,0,1000*11630*RES_hh_fec_in!D19/RES_hh_num_in!D19)</f>
        <v>1325.0614746044851</v>
      </c>
      <c r="E19" s="72">
        <f>IF(RES_hh_fec_in!E19=0,0,1000*11630*RES_hh_fec_in!E19/RES_hh_num_in!E19)</f>
        <v>1386.2826870356582</v>
      </c>
      <c r="F19" s="72">
        <f>IF(RES_hh_fec_in!F19=0,0,1000*11630*RES_hh_fec_in!F19/RES_hh_num_in!F19)</f>
        <v>1424.1194975567914</v>
      </c>
      <c r="G19" s="72">
        <f>IF(RES_hh_fec_in!G19=0,0,1000*11630*RES_hh_fec_in!G19/RES_hh_num_in!G19)</f>
        <v>1432.0374153634743</v>
      </c>
      <c r="H19" s="72">
        <f>IF(RES_hh_fec_in!H19=0,0,1000*11630*RES_hh_fec_in!H19/RES_hh_num_in!H19)</f>
        <v>1449.2493157853701</v>
      </c>
      <c r="I19" s="72">
        <f>IF(RES_hh_fec_in!I19=0,0,1000*11630*RES_hh_fec_in!I19/RES_hh_num_in!I19)</f>
        <v>1499.7712558622136</v>
      </c>
      <c r="J19" s="72">
        <f>IF(RES_hh_fec_in!J19=0,0,1000*11630*RES_hh_fec_in!J19/RES_hh_num_in!J19)</f>
        <v>1531.775298888233</v>
      </c>
      <c r="K19" s="72">
        <f>IF(RES_hh_fec_in!K19=0,0,1000*11630*RES_hh_fec_in!K19/RES_hh_num_in!K19)</f>
        <v>1565.3358572706522</v>
      </c>
      <c r="L19" s="72">
        <f>IF(RES_hh_fec_in!L19=0,0,1000*11630*RES_hh_fec_in!L19/RES_hh_num_in!L19)</f>
        <v>1583.9052741120404</v>
      </c>
      <c r="M19" s="72">
        <f>IF(RES_hh_fec_in!M19=0,0,1000*11630*RES_hh_fec_in!M19/RES_hh_num_in!M19)</f>
        <v>1549.6692730549091</v>
      </c>
      <c r="N19" s="72">
        <f>IF(RES_hh_fec_in!N19=0,0,1000*11630*RES_hh_fec_in!N19/RES_hh_num_in!N19)</f>
        <v>1585.5349427312333</v>
      </c>
      <c r="O19" s="72">
        <f>IF(RES_hh_fec_in!O19=0,0,1000*11630*RES_hh_fec_in!O19/RES_hh_num_in!O19)</f>
        <v>1507.9474287022724</v>
      </c>
      <c r="P19" s="72">
        <f>IF(RES_hh_fec_in!P19=0,0,1000*11630*RES_hh_fec_in!P19/RES_hh_num_in!P19)</f>
        <v>1465.1015569724143</v>
      </c>
      <c r="Q19" s="72">
        <f>IF(RES_hh_fec_in!Q19=0,0,1000*11630*RES_hh_fec_in!Q19/RES_hh_num_in!Q19)</f>
        <v>1412.2294065752908</v>
      </c>
      <c r="R19" s="72">
        <f>IF(RES_hh_fec_in!R19=0,0,1000*11630*RES_hh_fec_in!R19/RES_hh_num_in!R19)</f>
        <v>1425.024989514344</v>
      </c>
      <c r="S19" s="72">
        <f>IF(RES_hh_fec_in!S19=0,0,1000*11630*RES_hh_fec_in!S19/RES_hh_num_in!S19)</f>
        <v>1435.2943300146453</v>
      </c>
      <c r="T19" s="72">
        <f>IF(RES_hh_fec_in!T19=0,0,1000*11630*RES_hh_fec_in!T19/RES_hh_num_in!T19)</f>
        <v>1454.1974840612281</v>
      </c>
      <c r="U19" s="72">
        <f>IF(RES_hh_fec_in!U19=0,0,1000*11630*RES_hh_fec_in!U19/RES_hh_num_in!U19)</f>
        <v>1520.399964939028</v>
      </c>
      <c r="V19" s="72">
        <f>IF(RES_hh_fec_in!V19=0,0,1000*11630*RES_hh_fec_in!V19/RES_hh_num_in!V19)</f>
        <v>1515.7119498672587</v>
      </c>
      <c r="W19" s="72">
        <f>IF(RES_hh_fec_in!W19=0,0,1000*11630*RES_hh_fec_in!W19/RES_hh_num_in!W19)</f>
        <v>1583.3343683667395</v>
      </c>
      <c r="X19" s="72">
        <f>IF(RES_hh_fec_in!X19=0,0,1000*11630*RES_hh_fec_in!X19/RES_hh_num_in!X19)</f>
        <v>1517.0002204561961</v>
      </c>
      <c r="Y19" s="72">
        <f>IF(RES_hh_fec_in!Y19=0,0,1000*11630*RES_hh_fec_in!Y19/RES_hh_num_in!Y19)</f>
        <v>1229.2004134779197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1409.4146445623776</v>
      </c>
      <c r="D20" s="72">
        <f>IF(RES_hh_fec_in!D20=0,0,1000*11630*RES_hh_fec_in!D20/RES_hh_num_in!D20)</f>
        <v>1507.439962348845</v>
      </c>
      <c r="E20" s="72">
        <f>IF(RES_hh_fec_in!E20=0,0,1000*11630*RES_hh_fec_in!E20/RES_hh_num_in!E20)</f>
        <v>1721.9112582422824</v>
      </c>
      <c r="F20" s="72">
        <f>IF(RES_hh_fec_in!F20=0,0,1000*11630*RES_hh_fec_in!F20/RES_hh_num_in!F20)</f>
        <v>1675.3093917059152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1566.6786729296712</v>
      </c>
      <c r="O20" s="72">
        <f>IF(RES_hh_fec_in!O20=0,0,1000*11630*RES_hh_fec_in!O20/RES_hh_num_in!O20)</f>
        <v>1621.61673908326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1389.8727246881872</v>
      </c>
      <c r="S20" s="72">
        <f>IF(RES_hh_fec_in!S20=0,0,1000*11630*RES_hh_fec_in!S20/RES_hh_num_in!S20)</f>
        <v>1414.849211466852</v>
      </c>
      <c r="T20" s="72">
        <f>IF(RES_hh_fec_in!T20=0,0,1000*11630*RES_hh_fec_in!T20/RES_hh_num_in!T20)</f>
        <v>1586.1778513045147</v>
      </c>
      <c r="U20" s="72">
        <f>IF(RES_hh_fec_in!U20=0,0,1000*11630*RES_hh_fec_in!U20/RES_hh_num_in!U20)</f>
        <v>1342.1614554826799</v>
      </c>
      <c r="V20" s="72">
        <f>IF(RES_hh_fec_in!V20=0,0,1000*11630*RES_hh_fec_in!V20/RES_hh_num_in!V20)</f>
        <v>1352.3752756941817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1267.178150157381</v>
      </c>
      <c r="Y20" s="72">
        <f>IF(RES_hh_fec_in!Y20=0,0,1000*11630*RES_hh_fec_in!Y20/RES_hh_num_in!Y20)</f>
        <v>1253.6113428638673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1269.4489735488744</v>
      </c>
      <c r="D21" s="72">
        <f>IF(RES_hh_fec_in!D21=0,0,1000*11630*RES_hh_fec_in!D21/RES_hh_num_in!D21)</f>
        <v>1249.0734019958595</v>
      </c>
      <c r="E21" s="72">
        <f>IF(RES_hh_fec_in!E21=0,0,1000*11630*RES_hh_fec_in!E21/RES_hh_num_in!E21)</f>
        <v>1420.5161700762858</v>
      </c>
      <c r="F21" s="72">
        <f>IF(RES_hh_fec_in!F21=0,0,1000*11630*RES_hh_fec_in!F21/RES_hh_num_in!F21)</f>
        <v>1435.222681495957</v>
      </c>
      <c r="G21" s="72">
        <f>IF(RES_hh_fec_in!G21=0,0,1000*11630*RES_hh_fec_in!G21/RES_hh_num_in!G21)</f>
        <v>1421.1073027281755</v>
      </c>
      <c r="H21" s="72">
        <f>IF(RES_hh_fec_in!H21=0,0,1000*11630*RES_hh_fec_in!H21/RES_hh_num_in!H21)</f>
        <v>1424.9348105323083</v>
      </c>
      <c r="I21" s="72">
        <f>IF(RES_hh_fec_in!I21=0,0,1000*11630*RES_hh_fec_in!I21/RES_hh_num_in!I21)</f>
        <v>1425.1212919503919</v>
      </c>
      <c r="J21" s="72">
        <f>IF(RES_hh_fec_in!J21=0,0,1000*11630*RES_hh_fec_in!J21/RES_hh_num_in!J21)</f>
        <v>1430.2189283654934</v>
      </c>
      <c r="K21" s="72">
        <f>IF(RES_hh_fec_in!K21=0,0,1000*11630*RES_hh_fec_in!K21/RES_hh_num_in!K21)</f>
        <v>1464.9819447472889</v>
      </c>
      <c r="L21" s="72">
        <f>IF(RES_hh_fec_in!L21=0,0,1000*11630*RES_hh_fec_in!L21/RES_hh_num_in!L21)</f>
        <v>1466.9787080541453</v>
      </c>
      <c r="M21" s="72">
        <f>IF(RES_hh_fec_in!M21=0,0,1000*11630*RES_hh_fec_in!M21/RES_hh_num_in!M21)</f>
        <v>1465.3769929199657</v>
      </c>
      <c r="N21" s="72">
        <f>IF(RES_hh_fec_in!N21=0,0,1000*11630*RES_hh_fec_in!N21/RES_hh_num_in!N21)</f>
        <v>1444.2264865653967</v>
      </c>
      <c r="O21" s="72">
        <f>IF(RES_hh_fec_in!O21=0,0,1000*11630*RES_hh_fec_in!O21/RES_hh_num_in!O21)</f>
        <v>1438.8308783507516</v>
      </c>
      <c r="P21" s="72">
        <f>IF(RES_hh_fec_in!P21=0,0,1000*11630*RES_hh_fec_in!P21/RES_hh_num_in!P21)</f>
        <v>1349.9442372148631</v>
      </c>
      <c r="Q21" s="72">
        <f>IF(RES_hh_fec_in!Q21=0,0,1000*11630*RES_hh_fec_in!Q21/RES_hh_num_in!Q21)</f>
        <v>1299.9954779561342</v>
      </c>
      <c r="R21" s="72">
        <f>IF(RES_hh_fec_in!R21=0,0,1000*11630*RES_hh_fec_in!R21/RES_hh_num_in!R21)</f>
        <v>1315.4005113741789</v>
      </c>
      <c r="S21" s="72">
        <f>IF(RES_hh_fec_in!S21=0,0,1000*11630*RES_hh_fec_in!S21/RES_hh_num_in!S21)</f>
        <v>1354.459280841251</v>
      </c>
      <c r="T21" s="72">
        <f>IF(RES_hh_fec_in!T21=0,0,1000*11630*RES_hh_fec_in!T21/RES_hh_num_in!T21)</f>
        <v>1256.9913714458085</v>
      </c>
      <c r="U21" s="72">
        <f>IF(RES_hh_fec_in!U21=0,0,1000*11630*RES_hh_fec_in!U21/RES_hh_num_in!U21)</f>
        <v>1280.5382503036647</v>
      </c>
      <c r="V21" s="72">
        <f>IF(RES_hh_fec_in!V21=0,0,1000*11630*RES_hh_fec_in!V21/RES_hh_num_in!V21)</f>
        <v>1283.9003101612664</v>
      </c>
      <c r="W21" s="72">
        <f>IF(RES_hh_fec_in!W21=0,0,1000*11630*RES_hh_fec_in!W21/RES_hh_num_in!W21)</f>
        <v>1430.1372687799812</v>
      </c>
      <c r="X21" s="72">
        <f>IF(RES_hh_fec_in!X21=0,0,1000*11630*RES_hh_fec_in!X21/RES_hh_num_in!X21)</f>
        <v>1191.3987012906273</v>
      </c>
      <c r="Y21" s="72">
        <f>IF(RES_hh_fec_in!Y21=0,0,1000*11630*RES_hh_fec_in!Y21/RES_hh_num_in!Y21)</f>
        <v>909.56455785699222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1258.2450521337582</v>
      </c>
      <c r="D22" s="72">
        <f>IF(RES_hh_fec_in!D22=0,0,1000*11630*RES_hh_fec_in!D22/RES_hh_num_in!D22)</f>
        <v>1298.2597140425814</v>
      </c>
      <c r="E22" s="72">
        <f>IF(RES_hh_fec_in!E22=0,0,1000*11630*RES_hh_fec_in!E22/RES_hh_num_in!E22)</f>
        <v>1346.5173089358664</v>
      </c>
      <c r="F22" s="72">
        <f>IF(RES_hh_fec_in!F22=0,0,1000*11630*RES_hh_fec_in!F22/RES_hh_num_in!F22)</f>
        <v>1396.1326543451496</v>
      </c>
      <c r="G22" s="72">
        <f>IF(RES_hh_fec_in!G22=0,0,1000*11630*RES_hh_fec_in!G22/RES_hh_num_in!G22)</f>
        <v>1320.3534170782852</v>
      </c>
      <c r="H22" s="72">
        <f>IF(RES_hh_fec_in!H22=0,0,1000*11630*RES_hh_fec_in!H22/RES_hh_num_in!H22)</f>
        <v>1314.0241170462409</v>
      </c>
      <c r="I22" s="72">
        <f>IF(RES_hh_fec_in!I22=0,0,1000*11630*RES_hh_fec_in!I22/RES_hh_num_in!I22)</f>
        <v>1340.0284252928673</v>
      </c>
      <c r="J22" s="72">
        <f>IF(RES_hh_fec_in!J22=0,0,1000*11630*RES_hh_fec_in!J22/RES_hh_num_in!J22)</f>
        <v>1348.501061372983</v>
      </c>
      <c r="K22" s="72">
        <f>IF(RES_hh_fec_in!K22=0,0,1000*11630*RES_hh_fec_in!K22/RES_hh_num_in!K22)</f>
        <v>1327.2138204623996</v>
      </c>
      <c r="L22" s="72">
        <f>IF(RES_hh_fec_in!L22=0,0,1000*11630*RES_hh_fec_in!L22/RES_hh_num_in!L22)</f>
        <v>1284.6501286381047</v>
      </c>
      <c r="M22" s="72">
        <f>IF(RES_hh_fec_in!M22=0,0,1000*11630*RES_hh_fec_in!M22/RES_hh_num_in!M22)</f>
        <v>1412.7429397128633</v>
      </c>
      <c r="N22" s="72">
        <f>IF(RES_hh_fec_in!N22=0,0,1000*11630*RES_hh_fec_in!N22/RES_hh_num_in!N22)</f>
        <v>1379.2642829679485</v>
      </c>
      <c r="O22" s="72">
        <f>IF(RES_hh_fec_in!O22=0,0,1000*11630*RES_hh_fec_in!O22/RES_hh_num_in!O22)</f>
        <v>1386.467633852104</v>
      </c>
      <c r="P22" s="72">
        <f>IF(RES_hh_fec_in!P22=0,0,1000*11630*RES_hh_fec_in!P22/RES_hh_num_in!P22)</f>
        <v>1342.3356166471069</v>
      </c>
      <c r="Q22" s="72">
        <f>IF(RES_hh_fec_in!Q22=0,0,1000*11630*RES_hh_fec_in!Q22/RES_hh_num_in!Q22)</f>
        <v>1369.1850310072598</v>
      </c>
      <c r="R22" s="72">
        <f>IF(RES_hh_fec_in!R22=0,0,1000*11630*RES_hh_fec_in!R22/RES_hh_num_in!R22)</f>
        <v>1225.3346735742464</v>
      </c>
      <c r="S22" s="72">
        <f>IF(RES_hh_fec_in!S22=0,0,1000*11630*RES_hh_fec_in!S22/RES_hh_num_in!S22)</f>
        <v>1027.6603385074902</v>
      </c>
      <c r="T22" s="72">
        <f>IF(RES_hh_fec_in!T22=0,0,1000*11630*RES_hh_fec_in!T22/RES_hh_num_in!T22)</f>
        <v>1712.7720843470406</v>
      </c>
      <c r="U22" s="72">
        <f>IF(RES_hh_fec_in!U22=0,0,1000*11630*RES_hh_fec_in!U22/RES_hh_num_in!U22)</f>
        <v>1479.7638080643706</v>
      </c>
      <c r="V22" s="72">
        <f>IF(RES_hh_fec_in!V22=0,0,1000*11630*RES_hh_fec_in!V22/RES_hh_num_in!V22)</f>
        <v>1322.7632655841792</v>
      </c>
      <c r="W22" s="72">
        <f>IF(RES_hh_fec_in!W22=0,0,1000*11630*RES_hh_fec_in!W22/RES_hh_num_in!W22)</f>
        <v>1415.3131471973431</v>
      </c>
      <c r="X22" s="72">
        <f>IF(RES_hh_fec_in!X22=0,0,1000*11630*RES_hh_fec_in!X22/RES_hh_num_in!X22)</f>
        <v>1230.2798164668759</v>
      </c>
      <c r="Y22" s="72">
        <f>IF(RES_hh_fec_in!Y22=0,0,1000*11630*RES_hh_fec_in!Y22/RES_hh_num_in!Y22)</f>
        <v>878.41028067007528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668.07549609719831</v>
      </c>
      <c r="D23" s="72">
        <f>IF(RES_hh_fec_in!D23=0,0,1000*11630*RES_hh_fec_in!D23/RES_hh_num_in!D23)</f>
        <v>1011.8816419565042</v>
      </c>
      <c r="E23" s="72">
        <f>IF(RES_hh_fec_in!E23=0,0,1000*11630*RES_hh_fec_in!E23/RES_hh_num_in!E23)</f>
        <v>1012.4088309159175</v>
      </c>
      <c r="F23" s="72">
        <f>IF(RES_hh_fec_in!F23=0,0,1000*11630*RES_hh_fec_in!F23/RES_hh_num_in!F23)</f>
        <v>889.24865006169659</v>
      </c>
      <c r="G23" s="72">
        <f>IF(RES_hh_fec_in!G23=0,0,1000*11630*RES_hh_fec_in!G23/RES_hh_num_in!G23)</f>
        <v>1114.5724972693217</v>
      </c>
      <c r="H23" s="72">
        <f>IF(RES_hh_fec_in!H23=0,0,1000*11630*RES_hh_fec_in!H23/RES_hh_num_in!H23)</f>
        <v>1114.5509225850014</v>
      </c>
      <c r="I23" s="72">
        <f>IF(RES_hh_fec_in!I23=0,0,1000*11630*RES_hh_fec_in!I23/RES_hh_num_in!I23)</f>
        <v>947.36424048114611</v>
      </c>
      <c r="J23" s="72">
        <f>IF(RES_hh_fec_in!J23=0,0,1000*11630*RES_hh_fec_in!J23/RES_hh_num_in!J23)</f>
        <v>1049.9848757473167</v>
      </c>
      <c r="K23" s="72">
        <f>IF(RES_hh_fec_in!K23=0,0,1000*11630*RES_hh_fec_in!K23/RES_hh_num_in!K23)</f>
        <v>1160.5923984141625</v>
      </c>
      <c r="L23" s="72">
        <f>IF(RES_hh_fec_in!L23=0,0,1000*11630*RES_hh_fec_in!L23/RES_hh_num_in!L23)</f>
        <v>1008.0582872634957</v>
      </c>
      <c r="M23" s="72">
        <f>IF(RES_hh_fec_in!M23=0,0,1000*11630*RES_hh_fec_in!M23/RES_hh_num_in!M23)</f>
        <v>1058.9968351319512</v>
      </c>
      <c r="N23" s="72">
        <f>IF(RES_hh_fec_in!N23=0,0,1000*11630*RES_hh_fec_in!N23/RES_hh_num_in!N23)</f>
        <v>1118.6248230537012</v>
      </c>
      <c r="O23" s="72">
        <f>IF(RES_hh_fec_in!O23=0,0,1000*11630*RES_hh_fec_in!O23/RES_hh_num_in!O23)</f>
        <v>1114.2206390382753</v>
      </c>
      <c r="P23" s="72">
        <f>IF(RES_hh_fec_in!P23=0,0,1000*11630*RES_hh_fec_in!P23/RES_hh_num_in!P23)</f>
        <v>1175.1655217115028</v>
      </c>
      <c r="Q23" s="72">
        <f>IF(RES_hh_fec_in!Q23=0,0,1000*11630*RES_hh_fec_in!Q23/RES_hh_num_in!Q23)</f>
        <v>1200.6362718217983</v>
      </c>
      <c r="R23" s="72">
        <f>IF(RES_hh_fec_in!R23=0,0,1000*11630*RES_hh_fec_in!R23/RES_hh_num_in!R23)</f>
        <v>1192.4414082143526</v>
      </c>
      <c r="S23" s="72">
        <f>IF(RES_hh_fec_in!S23=0,0,1000*11630*RES_hh_fec_in!S23/RES_hh_num_in!S23)</f>
        <v>1183.6697046253237</v>
      </c>
      <c r="T23" s="72">
        <f>IF(RES_hh_fec_in!T23=0,0,1000*11630*RES_hh_fec_in!T23/RES_hh_num_in!T23)</f>
        <v>1182.5679901800729</v>
      </c>
      <c r="U23" s="72">
        <f>IF(RES_hh_fec_in!U23=0,0,1000*11630*RES_hh_fec_in!U23/RES_hh_num_in!U23)</f>
        <v>1220.0457871475769</v>
      </c>
      <c r="V23" s="72">
        <f>IF(RES_hh_fec_in!V23=0,0,1000*11630*RES_hh_fec_in!V23/RES_hh_num_in!V23)</f>
        <v>1184.0766815654124</v>
      </c>
      <c r="W23" s="72">
        <f>IF(RES_hh_fec_in!W23=0,0,1000*11630*RES_hh_fec_in!W23/RES_hh_num_in!W23)</f>
        <v>1179.059305390542</v>
      </c>
      <c r="X23" s="72">
        <f>IF(RES_hh_fec_in!X23=0,0,1000*11630*RES_hh_fec_in!X23/RES_hh_num_in!X23)</f>
        <v>1094.7167580847267</v>
      </c>
      <c r="Y23" s="72">
        <f>IF(RES_hh_fec_in!Y23=0,0,1000*11630*RES_hh_fec_in!Y23/RES_hh_num_in!Y23)</f>
        <v>886.70423352174669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930.36010528959434</v>
      </c>
      <c r="D24" s="72">
        <f>IF(RES_hh_fec_in!D24=0,0,1000*11630*RES_hh_fec_in!D24/RES_hh_num_in!D24)</f>
        <v>894.99281497247114</v>
      </c>
      <c r="E24" s="72">
        <f>IF(RES_hh_fec_in!E24=0,0,1000*11630*RES_hh_fec_in!E24/RES_hh_num_in!E24)</f>
        <v>1033.6717621832699</v>
      </c>
      <c r="F24" s="72">
        <f>IF(RES_hh_fec_in!F24=0,0,1000*11630*RES_hh_fec_in!F24/RES_hh_num_in!F24)</f>
        <v>1065.9723497393313</v>
      </c>
      <c r="G24" s="72">
        <f>IF(RES_hh_fec_in!G24=0,0,1000*11630*RES_hh_fec_in!G24/RES_hh_num_in!G24)</f>
        <v>1023.4227197608714</v>
      </c>
      <c r="H24" s="72">
        <f>IF(RES_hh_fec_in!H24=0,0,1000*11630*RES_hh_fec_in!H24/RES_hh_num_in!H24)</f>
        <v>1031.828772590781</v>
      </c>
      <c r="I24" s="72">
        <f>IF(RES_hh_fec_in!I24=0,0,1000*11630*RES_hh_fec_in!I24/RES_hh_num_in!I24)</f>
        <v>1081.4321929354762</v>
      </c>
      <c r="J24" s="72">
        <f>IF(RES_hh_fec_in!J24=0,0,1000*11630*RES_hh_fec_in!J24/RES_hh_num_in!J24)</f>
        <v>1090.7511493229351</v>
      </c>
      <c r="K24" s="72">
        <f>IF(RES_hh_fec_in!K24=0,0,1000*11630*RES_hh_fec_in!K24/RES_hh_num_in!K24)</f>
        <v>1128.3141732035374</v>
      </c>
      <c r="L24" s="72">
        <f>IF(RES_hh_fec_in!L24=0,0,1000*11630*RES_hh_fec_in!L24/RES_hh_num_in!L24)</f>
        <v>1151.8837147653983</v>
      </c>
      <c r="M24" s="72">
        <f>IF(RES_hh_fec_in!M24=0,0,1000*11630*RES_hh_fec_in!M24/RES_hh_num_in!M24)</f>
        <v>1174.4457387680247</v>
      </c>
      <c r="N24" s="72">
        <f>IF(RES_hh_fec_in!N24=0,0,1000*11630*RES_hh_fec_in!N24/RES_hh_num_in!N24)</f>
        <v>1187.525564561342</v>
      </c>
      <c r="O24" s="72">
        <f>IF(RES_hh_fec_in!O24=0,0,1000*11630*RES_hh_fec_in!O24/RES_hh_num_in!O24)</f>
        <v>1200.4323906018731</v>
      </c>
      <c r="P24" s="72">
        <f>IF(RES_hh_fec_in!P24=0,0,1000*11630*RES_hh_fec_in!P24/RES_hh_num_in!P24)</f>
        <v>1188.9200815449481</v>
      </c>
      <c r="Q24" s="72">
        <f>IF(RES_hh_fec_in!Q24=0,0,1000*11630*RES_hh_fec_in!Q24/RES_hh_num_in!Q24)</f>
        <v>1211.169735261705</v>
      </c>
      <c r="R24" s="72">
        <f>IF(RES_hh_fec_in!R24=0,0,1000*11630*RES_hh_fec_in!R24/RES_hh_num_in!R24)</f>
        <v>1193.9183026722576</v>
      </c>
      <c r="S24" s="72">
        <f>IF(RES_hh_fec_in!S24=0,0,1000*11630*RES_hh_fec_in!S24/RES_hh_num_in!S24)</f>
        <v>1262.8623388741221</v>
      </c>
      <c r="T24" s="72">
        <f>IF(RES_hh_fec_in!T24=0,0,1000*11630*RES_hh_fec_in!T24/RES_hh_num_in!T24)</f>
        <v>1131.4034290562104</v>
      </c>
      <c r="U24" s="72">
        <f>IF(RES_hh_fec_in!U24=0,0,1000*11630*RES_hh_fec_in!U24/RES_hh_num_in!U24)</f>
        <v>1235.4038111571199</v>
      </c>
      <c r="V24" s="72">
        <f>IF(RES_hh_fec_in!V24=0,0,1000*11630*RES_hh_fec_in!V24/RES_hh_num_in!V24)</f>
        <v>1243.8164235474562</v>
      </c>
      <c r="W24" s="72">
        <f>IF(RES_hh_fec_in!W24=0,0,1000*11630*RES_hh_fec_in!W24/RES_hh_num_in!W24)</f>
        <v>1352.7465671194072</v>
      </c>
      <c r="X24" s="72">
        <f>IF(RES_hh_fec_in!X24=0,0,1000*11630*RES_hh_fec_in!X24/RES_hh_num_in!X24)</f>
        <v>1102.2419860387072</v>
      </c>
      <c r="Y24" s="72">
        <f>IF(RES_hh_fec_in!Y24=0,0,1000*11630*RES_hh_fec_in!Y24/RES_hh_num_in!Y24)</f>
        <v>862.9153402544963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1003.124342494489</v>
      </c>
      <c r="D25" s="74">
        <f>IF(RES_hh_fec_in!D25=0,0,1000*11630*RES_hh_fec_in!D25/RES_hh_num_in!D25)</f>
        <v>758.73786790384975</v>
      </c>
      <c r="E25" s="74">
        <f>IF(RES_hh_fec_in!E25=0,0,1000*11630*RES_hh_fec_in!E25/RES_hh_num_in!E25)</f>
        <v>1599.8819922484006</v>
      </c>
      <c r="F25" s="74">
        <f>IF(RES_hh_fec_in!F25=0,0,1000*11630*RES_hh_fec_in!F25/RES_hh_num_in!F25)</f>
        <v>1482.8459778349782</v>
      </c>
      <c r="G25" s="74">
        <f>IF(RES_hh_fec_in!G25=0,0,1000*11630*RES_hh_fec_in!G25/RES_hh_num_in!G25)</f>
        <v>1171.1405575976416</v>
      </c>
      <c r="H25" s="74">
        <f>IF(RES_hh_fec_in!H25=0,0,1000*11630*RES_hh_fec_in!H25/RES_hh_num_in!H25)</f>
        <v>1390.3073459692412</v>
      </c>
      <c r="I25" s="74">
        <f>IF(RES_hh_fec_in!I25=0,0,1000*11630*RES_hh_fec_in!I25/RES_hh_num_in!I25)</f>
        <v>1272.2648242705773</v>
      </c>
      <c r="J25" s="74">
        <f>IF(RES_hh_fec_in!J25=0,0,1000*11630*RES_hh_fec_in!J25/RES_hh_num_in!J25)</f>
        <v>1334.5772504023339</v>
      </c>
      <c r="K25" s="74">
        <f>IF(RES_hh_fec_in!K25=0,0,1000*11630*RES_hh_fec_in!K25/RES_hh_num_in!K25)</f>
        <v>1005.7715977362406</v>
      </c>
      <c r="L25" s="74">
        <f>IF(RES_hh_fec_in!L25=0,0,1000*11630*RES_hh_fec_in!L25/RES_hh_num_in!L25)</f>
        <v>1410.4027556561402</v>
      </c>
      <c r="M25" s="74">
        <f>IF(RES_hh_fec_in!M25=0,0,1000*11630*RES_hh_fec_in!M25/RES_hh_num_in!M25)</f>
        <v>1371.1077629639178</v>
      </c>
      <c r="N25" s="74">
        <f>IF(RES_hh_fec_in!N25=0,0,1000*11630*RES_hh_fec_in!N25/RES_hh_num_in!N25)</f>
        <v>1291.3449350019428</v>
      </c>
      <c r="O25" s="74">
        <f>IF(RES_hh_fec_in!O25=0,0,1000*11630*RES_hh_fec_in!O25/RES_hh_num_in!O25)</f>
        <v>820.46284440386614</v>
      </c>
      <c r="P25" s="74">
        <f>IF(RES_hh_fec_in!P25=0,0,1000*11630*RES_hh_fec_in!P25/RES_hh_num_in!P25)</f>
        <v>787.06465785097578</v>
      </c>
      <c r="Q25" s="74">
        <f>IF(RES_hh_fec_in!Q25=0,0,1000*11630*RES_hh_fec_in!Q25/RES_hh_num_in!Q25)</f>
        <v>836.45553140644415</v>
      </c>
      <c r="R25" s="74">
        <f>IF(RES_hh_fec_in!R25=0,0,1000*11630*RES_hh_fec_in!R25/RES_hh_num_in!R25)</f>
        <v>953.44516578428181</v>
      </c>
      <c r="S25" s="74">
        <f>IF(RES_hh_fec_in!S25=0,0,1000*11630*RES_hh_fec_in!S25/RES_hh_num_in!S25)</f>
        <v>1135.880474266181</v>
      </c>
      <c r="T25" s="74">
        <f>IF(RES_hh_fec_in!T25=0,0,1000*11630*RES_hh_fec_in!T25/RES_hh_num_in!T25)</f>
        <v>753.19475561958507</v>
      </c>
      <c r="U25" s="74">
        <f>IF(RES_hh_fec_in!U25=0,0,1000*11630*RES_hh_fec_in!U25/RES_hh_num_in!U25)</f>
        <v>869.32025237556377</v>
      </c>
      <c r="V25" s="74">
        <f>IF(RES_hh_fec_in!V25=0,0,1000*11630*RES_hh_fec_in!V25/RES_hh_num_in!V25)</f>
        <v>737.58836744356404</v>
      </c>
      <c r="W25" s="74">
        <f>IF(RES_hh_fec_in!W25=0,0,1000*11630*RES_hh_fec_in!W25/RES_hh_num_in!W25)</f>
        <v>759.56778906597469</v>
      </c>
      <c r="X25" s="74">
        <f>IF(RES_hh_fec_in!X25=0,0,1000*11630*RES_hh_fec_in!X25/RES_hh_num_in!X25)</f>
        <v>586.86683363855991</v>
      </c>
      <c r="Y25" s="74">
        <f>IF(RES_hh_fec_in!Y25=0,0,1000*11630*RES_hh_fec_in!Y25/RES_hh_num_in!Y25)</f>
        <v>243.93433278112062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483.44988388760163</v>
      </c>
      <c r="L26" s="77">
        <f>IF(RES_hh_fec_in!L26=0,0,1000*11630*RES_hh_fec_in!L26/RES_hh_num_in!L26)</f>
        <v>494.20761931651305</v>
      </c>
      <c r="M26" s="77">
        <f>IF(RES_hh_fec_in!M26=0,0,1000*11630*RES_hh_fec_in!M26/RES_hh_num_in!M26)</f>
        <v>506.05929576502712</v>
      </c>
      <c r="N26" s="77">
        <f>IF(RES_hh_fec_in!N26=0,0,1000*11630*RES_hh_fec_in!N26/RES_hh_num_in!N26)</f>
        <v>516.31825808376789</v>
      </c>
      <c r="O26" s="77">
        <f>IF(RES_hh_fec_in!O26=0,0,1000*11630*RES_hh_fec_in!O26/RES_hh_num_in!O26)</f>
        <v>537.52315611463007</v>
      </c>
      <c r="P26" s="77">
        <f>IF(RES_hh_fec_in!P26=0,0,1000*11630*RES_hh_fec_in!P26/RES_hh_num_in!P26)</f>
        <v>548.08719422539377</v>
      </c>
      <c r="Q26" s="77">
        <f>IF(RES_hh_fec_in!Q26=0,0,1000*11630*RES_hh_fec_in!Q26/RES_hh_num_in!Q26)</f>
        <v>555.57283964073724</v>
      </c>
      <c r="R26" s="77">
        <f>IF(RES_hh_fec_in!R26=0,0,1000*11630*RES_hh_fec_in!R26/RES_hh_num_in!R26)</f>
        <v>567.96657954018906</v>
      </c>
      <c r="S26" s="77">
        <f>IF(RES_hh_fec_in!S26=0,0,1000*11630*RES_hh_fec_in!S26/RES_hh_num_in!S26)</f>
        <v>582.13094619509309</v>
      </c>
      <c r="T26" s="77">
        <f>IF(RES_hh_fec_in!T26=0,0,1000*11630*RES_hh_fec_in!T26/RES_hh_num_in!T26)</f>
        <v>501.21250209011345</v>
      </c>
      <c r="U26" s="77">
        <f>IF(RES_hh_fec_in!U26=0,0,1000*11630*RES_hh_fec_in!U26/RES_hh_num_in!U26)</f>
        <v>577.47564879881452</v>
      </c>
      <c r="V26" s="77">
        <f>IF(RES_hh_fec_in!V26=0,0,1000*11630*RES_hh_fec_in!V26/RES_hh_num_in!V26)</f>
        <v>622.33952462585319</v>
      </c>
      <c r="W26" s="77">
        <f>IF(RES_hh_fec_in!W26=0,0,1000*11630*RES_hh_fec_in!W26/RES_hh_num_in!W26)</f>
        <v>613.87826294754495</v>
      </c>
      <c r="X26" s="77">
        <f>IF(RES_hh_fec_in!X26=0,0,1000*11630*RES_hh_fec_in!X26/RES_hh_num_in!X26)</f>
        <v>637.27484767021781</v>
      </c>
      <c r="Y26" s="77">
        <f>IF(RES_hh_fec_in!Y26=0,0,1000*11630*RES_hh_fec_in!Y26/RES_hh_num_in!Y26)</f>
        <v>567.10532878097263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580.90214804473737</v>
      </c>
      <c r="D27" s="69">
        <f>IF(RES_hh_fec_in!D27=0,0,1000*11630*RES_hh_fec_in!D27/RES_hh_num_in!D27)</f>
        <v>563.08080266438333</v>
      </c>
      <c r="E27" s="69">
        <f>IF(RES_hh_fec_in!E27=0,0,1000*11630*RES_hh_fec_in!E27/RES_hh_num_in!E27)</f>
        <v>913.83848129753869</v>
      </c>
      <c r="F27" s="69">
        <f>IF(RES_hh_fec_in!F27=0,0,1000*11630*RES_hh_fec_in!F27/RES_hh_num_in!F27)</f>
        <v>882.08173547956153</v>
      </c>
      <c r="G27" s="69">
        <f>IF(RES_hh_fec_in!G27=0,0,1000*11630*RES_hh_fec_in!G27/RES_hh_num_in!G27)</f>
        <v>836.32114893819266</v>
      </c>
      <c r="H27" s="69">
        <f>IF(RES_hh_fec_in!H27=0,0,1000*11630*RES_hh_fec_in!H27/RES_hh_num_in!H27)</f>
        <v>877.01378604440379</v>
      </c>
      <c r="I27" s="69">
        <f>IF(RES_hh_fec_in!I27=0,0,1000*11630*RES_hh_fec_in!I27/RES_hh_num_in!I27)</f>
        <v>889.65341030722016</v>
      </c>
      <c r="J27" s="69">
        <f>IF(RES_hh_fec_in!J27=0,0,1000*11630*RES_hh_fec_in!J27/RES_hh_num_in!J27)</f>
        <v>884.27419174766499</v>
      </c>
      <c r="K27" s="69">
        <f>IF(RES_hh_fec_in!K27=0,0,1000*11630*RES_hh_fec_in!K27/RES_hh_num_in!K27)</f>
        <v>902.16288509003903</v>
      </c>
      <c r="L27" s="69">
        <f>IF(RES_hh_fec_in!L27=0,0,1000*11630*RES_hh_fec_in!L27/RES_hh_num_in!L27)</f>
        <v>926.77522702753686</v>
      </c>
      <c r="M27" s="69">
        <f>IF(RES_hh_fec_in!M27=0,0,1000*11630*RES_hh_fec_in!M27/RES_hh_num_in!M27)</f>
        <v>886.97454112536866</v>
      </c>
      <c r="N27" s="69">
        <f>IF(RES_hh_fec_in!N27=0,0,1000*11630*RES_hh_fec_in!N27/RES_hh_num_in!N27)</f>
        <v>904.30165693284493</v>
      </c>
      <c r="O27" s="69">
        <f>IF(RES_hh_fec_in!O27=0,0,1000*11630*RES_hh_fec_in!O27/RES_hh_num_in!O27)</f>
        <v>894.02639881041841</v>
      </c>
      <c r="P27" s="69">
        <f>IF(RES_hh_fec_in!P27=0,0,1000*11630*RES_hh_fec_in!P27/RES_hh_num_in!P27)</f>
        <v>868.08824220602889</v>
      </c>
      <c r="Q27" s="69">
        <f>IF(RES_hh_fec_in!Q27=0,0,1000*11630*RES_hh_fec_in!Q27/RES_hh_num_in!Q27)</f>
        <v>852.38925682865215</v>
      </c>
      <c r="R27" s="69">
        <f>IF(RES_hh_fec_in!R27=0,0,1000*11630*RES_hh_fec_in!R27/RES_hh_num_in!R27)</f>
        <v>855.0651459270091</v>
      </c>
      <c r="S27" s="69">
        <f>IF(RES_hh_fec_in!S27=0,0,1000*11630*RES_hh_fec_in!S27/RES_hh_num_in!S27)</f>
        <v>853.85182194228105</v>
      </c>
      <c r="T27" s="69">
        <f>IF(RES_hh_fec_in!T27=0,0,1000*11630*RES_hh_fec_in!T27/RES_hh_num_in!T27)</f>
        <v>933.74047494903186</v>
      </c>
      <c r="U27" s="69">
        <f>IF(RES_hh_fec_in!U27=0,0,1000*11630*RES_hh_fec_in!U27/RES_hh_num_in!U27)</f>
        <v>916.51982916371492</v>
      </c>
      <c r="V27" s="69">
        <f>IF(RES_hh_fec_in!V27=0,0,1000*11630*RES_hh_fec_in!V27/RES_hh_num_in!V27)</f>
        <v>893.10163174094623</v>
      </c>
      <c r="W27" s="69">
        <f>IF(RES_hh_fec_in!W27=0,0,1000*11630*RES_hh_fec_in!W27/RES_hh_num_in!W27)</f>
        <v>913.98992374185707</v>
      </c>
      <c r="X27" s="69">
        <f>IF(RES_hh_fec_in!X27=0,0,1000*11630*RES_hh_fec_in!X27/RES_hh_num_in!X27)</f>
        <v>743.51744898470565</v>
      </c>
      <c r="Y27" s="69">
        <f>IF(RES_hh_fec_in!Y27=0,0,1000*11630*RES_hh_fec_in!Y27/RES_hh_num_in!Y27)</f>
        <v>619.74589439346664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577.29384909064152</v>
      </c>
      <c r="D28" s="72">
        <f>IF(RES_hh_fec_in!D28=0,0,1000*11630*RES_hh_fec_in!D28/RES_hh_num_in!D28)</f>
        <v>690.82379323905923</v>
      </c>
      <c r="E28" s="72">
        <f>IF(RES_hh_fec_in!E28=0,0,1000*11630*RES_hh_fec_in!E28/RES_hh_num_in!E28)</f>
        <v>890.85298443574891</v>
      </c>
      <c r="F28" s="72">
        <f>IF(RES_hh_fec_in!F28=0,0,1000*11630*RES_hh_fec_in!F28/RES_hh_num_in!F28)</f>
        <v>901.19570886528743</v>
      </c>
      <c r="G28" s="72">
        <f>IF(RES_hh_fec_in!G28=0,0,1000*11630*RES_hh_fec_in!G28/RES_hh_num_in!G28)</f>
        <v>902.07297024825584</v>
      </c>
      <c r="H28" s="72">
        <f>IF(RES_hh_fec_in!H28=0,0,1000*11630*RES_hh_fec_in!H28/RES_hh_num_in!H28)</f>
        <v>950.90748999563971</v>
      </c>
      <c r="I28" s="72">
        <f>IF(RES_hh_fec_in!I28=0,0,1000*11630*RES_hh_fec_in!I28/RES_hh_num_in!I28)</f>
        <v>897.64667160434306</v>
      </c>
      <c r="J28" s="72">
        <f>IF(RES_hh_fec_in!J28=0,0,1000*11630*RES_hh_fec_in!J28/RES_hh_num_in!J28)</f>
        <v>960.91820915114988</v>
      </c>
      <c r="K28" s="72">
        <f>IF(RES_hh_fec_in!K28=0,0,1000*11630*RES_hh_fec_in!K28/RES_hh_num_in!K28)</f>
        <v>986.10940073380789</v>
      </c>
      <c r="L28" s="72">
        <f>IF(RES_hh_fec_in!L28=0,0,1000*11630*RES_hh_fec_in!L28/RES_hh_num_in!L28)</f>
        <v>1008.1198143204252</v>
      </c>
      <c r="M28" s="72">
        <f>IF(RES_hh_fec_in!M28=0,0,1000*11630*RES_hh_fec_in!M28/RES_hh_num_in!M28)</f>
        <v>959.49177906166358</v>
      </c>
      <c r="N28" s="72">
        <f>IF(RES_hh_fec_in!N28=0,0,1000*11630*RES_hh_fec_in!N28/RES_hh_num_in!N28)</f>
        <v>963.40978765785121</v>
      </c>
      <c r="O28" s="72">
        <f>IF(RES_hh_fec_in!O28=0,0,1000*11630*RES_hh_fec_in!O28/RES_hh_num_in!O28)</f>
        <v>934.66464423604202</v>
      </c>
      <c r="P28" s="72">
        <f>IF(RES_hh_fec_in!P28=0,0,1000*11630*RES_hh_fec_in!P28/RES_hh_num_in!P28)</f>
        <v>932.1512242950995</v>
      </c>
      <c r="Q28" s="72">
        <f>IF(RES_hh_fec_in!Q28=0,0,1000*11630*RES_hh_fec_in!Q28/RES_hh_num_in!Q28)</f>
        <v>921.3471898832272</v>
      </c>
      <c r="R28" s="72">
        <f>IF(RES_hh_fec_in!R28=0,0,1000*11630*RES_hh_fec_in!R28/RES_hh_num_in!R28)</f>
        <v>939.27940352377254</v>
      </c>
      <c r="S28" s="72">
        <f>IF(RES_hh_fec_in!S28=0,0,1000*11630*RES_hh_fec_in!S28/RES_hh_num_in!S28)</f>
        <v>978.83545371242849</v>
      </c>
      <c r="T28" s="72">
        <f>IF(RES_hh_fec_in!T28=0,0,1000*11630*RES_hh_fec_in!T28/RES_hh_num_in!T28)</f>
        <v>986.69640560669734</v>
      </c>
      <c r="U28" s="72">
        <f>IF(RES_hh_fec_in!U28=0,0,1000*11630*RES_hh_fec_in!U28/RES_hh_num_in!U28)</f>
        <v>900.59791062410852</v>
      </c>
      <c r="V28" s="72">
        <f>IF(RES_hh_fec_in!V28=0,0,1000*11630*RES_hh_fec_in!V28/RES_hh_num_in!V28)</f>
        <v>1005.8990802217046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676.56620105954426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626.78453320232609</v>
      </c>
      <c r="D29" s="72">
        <f>IF(RES_hh_fec_in!D29=0,0,1000*11630*RES_hh_fec_in!D29/RES_hh_num_in!D29)</f>
        <v>679.81567906276916</v>
      </c>
      <c r="E29" s="72">
        <f>IF(RES_hh_fec_in!E29=0,0,1000*11630*RES_hh_fec_in!E29/RES_hh_num_in!E29)</f>
        <v>903.3041176531168</v>
      </c>
      <c r="F29" s="72">
        <f>IF(RES_hh_fec_in!F29=0,0,1000*11630*RES_hh_fec_in!F29/RES_hh_num_in!F29)</f>
        <v>905.9698213330571</v>
      </c>
      <c r="G29" s="72">
        <f>IF(RES_hh_fec_in!G29=0,0,1000*11630*RES_hh_fec_in!G29/RES_hh_num_in!G29)</f>
        <v>884.61533262293665</v>
      </c>
      <c r="H29" s="72">
        <f>IF(RES_hh_fec_in!H29=0,0,1000*11630*RES_hh_fec_in!H29/RES_hh_num_in!H29)</f>
        <v>898.11167779484254</v>
      </c>
      <c r="I29" s="72">
        <f>IF(RES_hh_fec_in!I29=0,0,1000*11630*RES_hh_fec_in!I29/RES_hh_num_in!I29)</f>
        <v>935.85726488404475</v>
      </c>
      <c r="J29" s="72">
        <f>IF(RES_hh_fec_in!J29=0,0,1000*11630*RES_hh_fec_in!J29/RES_hh_num_in!J29)</f>
        <v>964.41846890509601</v>
      </c>
      <c r="K29" s="72">
        <f>IF(RES_hh_fec_in!K29=0,0,1000*11630*RES_hh_fec_in!K29/RES_hh_num_in!K29)</f>
        <v>994.59714086857309</v>
      </c>
      <c r="L29" s="72">
        <f>IF(RES_hh_fec_in!L29=0,0,1000*11630*RES_hh_fec_in!L29/RES_hh_num_in!L29)</f>
        <v>1007.2414827580706</v>
      </c>
      <c r="M29" s="72">
        <f>IF(RES_hh_fec_in!M29=0,0,1000*11630*RES_hh_fec_in!M29/RES_hh_num_in!M29)</f>
        <v>963.90963428861335</v>
      </c>
      <c r="N29" s="72">
        <f>IF(RES_hh_fec_in!N29=0,0,1000*11630*RES_hh_fec_in!N29/RES_hh_num_in!N29)</f>
        <v>966.67684820955435</v>
      </c>
      <c r="O29" s="72">
        <f>IF(RES_hh_fec_in!O29=0,0,1000*11630*RES_hh_fec_in!O29/RES_hh_num_in!O29)</f>
        <v>927.96430884263827</v>
      </c>
      <c r="P29" s="72">
        <f>IF(RES_hh_fec_in!P29=0,0,1000*11630*RES_hh_fec_in!P29/RES_hh_num_in!P29)</f>
        <v>919.14774637568405</v>
      </c>
      <c r="Q29" s="72">
        <f>IF(RES_hh_fec_in!Q29=0,0,1000*11630*RES_hh_fec_in!Q29/RES_hh_num_in!Q29)</f>
        <v>913.51466475508141</v>
      </c>
      <c r="R29" s="72">
        <f>IF(RES_hh_fec_in!R29=0,0,1000*11630*RES_hh_fec_in!R29/RES_hh_num_in!R29)</f>
        <v>923.70750028631437</v>
      </c>
      <c r="S29" s="72">
        <f>IF(RES_hh_fec_in!S29=0,0,1000*11630*RES_hh_fec_in!S29/RES_hh_num_in!S29)</f>
        <v>929.66460461500412</v>
      </c>
      <c r="T29" s="72">
        <f>IF(RES_hh_fec_in!T29=0,0,1000*11630*RES_hh_fec_in!T29/RES_hh_num_in!T29)</f>
        <v>955.2469145757666</v>
      </c>
      <c r="U29" s="72">
        <f>IF(RES_hh_fec_in!U29=0,0,1000*11630*RES_hh_fec_in!U29/RES_hh_num_in!U29)</f>
        <v>996.31666210956109</v>
      </c>
      <c r="V29" s="72">
        <f>IF(RES_hh_fec_in!V29=0,0,1000*11630*RES_hh_fec_in!V29/RES_hh_num_in!V29)</f>
        <v>927.8216557240462</v>
      </c>
      <c r="W29" s="72">
        <f>IF(RES_hh_fec_in!W29=0,0,1000*11630*RES_hh_fec_in!W29/RES_hh_num_in!W29)</f>
        <v>879.88314711608086</v>
      </c>
      <c r="X29" s="72">
        <f>IF(RES_hh_fec_in!X29=0,0,1000*11630*RES_hh_fec_in!X29/RES_hh_num_in!X29)</f>
        <v>760.73749388273484</v>
      </c>
      <c r="Y29" s="72">
        <f>IF(RES_hh_fec_in!Y29=0,0,1000*11630*RES_hh_fec_in!Y29/RES_hh_num_in!Y29)</f>
        <v>620.87396134335154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605.55550226675234</v>
      </c>
      <c r="D30" s="72">
        <f>IF(RES_hh_fec_in!D30=0,0,1000*11630*RES_hh_fec_in!D30/RES_hh_num_in!D30)</f>
        <v>623.81675257341351</v>
      </c>
      <c r="E30" s="72">
        <f>IF(RES_hh_fec_in!E30=0,0,1000*11630*RES_hh_fec_in!E30/RES_hh_num_in!E30)</f>
        <v>966.32565026295754</v>
      </c>
      <c r="F30" s="72">
        <f>IF(RES_hh_fec_in!F30=0,0,1000*11630*RES_hh_fec_in!F30/RES_hh_num_in!F30)</f>
        <v>939.35341511444619</v>
      </c>
      <c r="G30" s="72">
        <f>IF(RES_hh_fec_in!G30=0,0,1000*11630*RES_hh_fec_in!G30/RES_hh_num_in!G30)</f>
        <v>884.02315745866724</v>
      </c>
      <c r="H30" s="72">
        <f>IF(RES_hh_fec_in!H30=0,0,1000*11630*RES_hh_fec_in!H30/RES_hh_num_in!H30)</f>
        <v>919.61232872439541</v>
      </c>
      <c r="I30" s="72">
        <f>IF(RES_hh_fec_in!I30=0,0,1000*11630*RES_hh_fec_in!I30/RES_hh_num_in!I30)</f>
        <v>926.96598191946271</v>
      </c>
      <c r="J30" s="72">
        <f>IF(RES_hh_fec_in!J30=0,0,1000*11630*RES_hh_fec_in!J30/RES_hh_num_in!J30)</f>
        <v>948.38597438990325</v>
      </c>
      <c r="K30" s="72">
        <f>IF(RES_hh_fec_in!K30=0,0,1000*11630*RES_hh_fec_in!K30/RES_hh_num_in!K30)</f>
        <v>978.25650607683849</v>
      </c>
      <c r="L30" s="72">
        <f>IF(RES_hh_fec_in!L30=0,0,1000*11630*RES_hh_fec_in!L30/RES_hh_num_in!L30)</f>
        <v>1011.7616212583362</v>
      </c>
      <c r="M30" s="72">
        <f>IF(RES_hh_fec_in!M30=0,0,1000*11630*RES_hh_fec_in!M30/RES_hh_num_in!M30)</f>
        <v>959.36417573748076</v>
      </c>
      <c r="N30" s="72">
        <f>IF(RES_hh_fec_in!N30=0,0,1000*11630*RES_hh_fec_in!N30/RES_hh_num_in!N30)</f>
        <v>954.42046402826429</v>
      </c>
      <c r="O30" s="72">
        <f>IF(RES_hh_fec_in!O30=0,0,1000*11630*RES_hh_fec_in!O30/RES_hh_num_in!O30)</f>
        <v>958.18976004182844</v>
      </c>
      <c r="P30" s="72">
        <f>IF(RES_hh_fec_in!P30=0,0,1000*11630*RES_hh_fec_in!P30/RES_hh_num_in!P30)</f>
        <v>909.82807426262423</v>
      </c>
      <c r="Q30" s="72">
        <f>IF(RES_hh_fec_in!Q30=0,0,1000*11630*RES_hh_fec_in!Q30/RES_hh_num_in!Q30)</f>
        <v>893.32913986661265</v>
      </c>
      <c r="R30" s="72">
        <f>IF(RES_hh_fec_in!R30=0,0,1000*11630*RES_hh_fec_in!R30/RES_hh_num_in!R30)</f>
        <v>933.46755180109426</v>
      </c>
      <c r="S30" s="72">
        <f>IF(RES_hh_fec_in!S30=0,0,1000*11630*RES_hh_fec_in!S30/RES_hh_num_in!S30)</f>
        <v>967.2284186570696</v>
      </c>
      <c r="T30" s="72">
        <f>IF(RES_hh_fec_in!T30=0,0,1000*11630*RES_hh_fec_in!T30/RES_hh_num_in!T30)</f>
        <v>855.53254120625252</v>
      </c>
      <c r="U30" s="72">
        <f>IF(RES_hh_fec_in!U30=0,0,1000*11630*RES_hh_fec_in!U30/RES_hh_num_in!U30)</f>
        <v>947.29645975850167</v>
      </c>
      <c r="V30" s="72">
        <f>IF(RES_hh_fec_in!V30=0,0,1000*11630*RES_hh_fec_in!V30/RES_hh_num_in!V30)</f>
        <v>922.61460342634905</v>
      </c>
      <c r="W30" s="72">
        <f>IF(RES_hh_fec_in!W30=0,0,1000*11630*RES_hh_fec_in!W30/RES_hh_num_in!W30)</f>
        <v>992.19829236255964</v>
      </c>
      <c r="X30" s="72">
        <f>IF(RES_hh_fec_in!X30=0,0,1000*11630*RES_hh_fec_in!X30/RES_hh_num_in!X30)</f>
        <v>762.9730480498597</v>
      </c>
      <c r="Y30" s="72">
        <f>IF(RES_hh_fec_in!Y30=0,0,1000*11630*RES_hh_fec_in!Y30/RES_hh_num_in!Y30)</f>
        <v>642.40349133684697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611.64088725076112</v>
      </c>
      <c r="D31" s="72">
        <f>IF(RES_hh_fec_in!D31=0,0,1000*11630*RES_hh_fec_in!D31/RES_hh_num_in!D31)</f>
        <v>694.579607633043</v>
      </c>
      <c r="E31" s="72">
        <f>IF(RES_hh_fec_in!E31=0,0,1000*11630*RES_hh_fec_in!E31/RES_hh_num_in!E31)</f>
        <v>934.08767587971261</v>
      </c>
      <c r="F31" s="72">
        <f>IF(RES_hh_fec_in!F31=0,0,1000*11630*RES_hh_fec_in!F31/RES_hh_num_in!F31)</f>
        <v>964.49312352814059</v>
      </c>
      <c r="G31" s="72">
        <f>IF(RES_hh_fec_in!G31=0,0,1000*11630*RES_hh_fec_in!G31/RES_hh_num_in!G31)</f>
        <v>908.35748707145592</v>
      </c>
      <c r="H31" s="72">
        <f>IF(RES_hh_fec_in!H31=0,0,1000*11630*RES_hh_fec_in!H31/RES_hh_num_in!H31)</f>
        <v>923.60186854240806</v>
      </c>
      <c r="I31" s="72">
        <f>IF(RES_hh_fec_in!I31=0,0,1000*11630*RES_hh_fec_in!I31/RES_hh_num_in!I31)</f>
        <v>959.17330949360121</v>
      </c>
      <c r="J31" s="72">
        <f>IF(RES_hh_fec_in!J31=0,0,1000*11630*RES_hh_fec_in!J31/RES_hh_num_in!J31)</f>
        <v>989.12054107180677</v>
      </c>
      <c r="K31" s="72">
        <f>IF(RES_hh_fec_in!K31=0,0,1000*11630*RES_hh_fec_in!K31/RES_hh_num_in!K31)</f>
        <v>993.44675445232383</v>
      </c>
      <c r="L31" s="72">
        <f>IF(RES_hh_fec_in!L31=0,0,1000*11630*RES_hh_fec_in!L31/RES_hh_num_in!L31)</f>
        <v>971.41202989790497</v>
      </c>
      <c r="M31" s="72">
        <f>IF(RES_hh_fec_in!M31=0,0,1000*11630*RES_hh_fec_in!M31/RES_hh_num_in!M31)</f>
        <v>1037.5359633061664</v>
      </c>
      <c r="N31" s="72">
        <f>IF(RES_hh_fec_in!N31=0,0,1000*11630*RES_hh_fec_in!N31/RES_hh_num_in!N31)</f>
        <v>983.68265665338731</v>
      </c>
      <c r="O31" s="72">
        <f>IF(RES_hh_fec_in!O31=0,0,1000*11630*RES_hh_fec_in!O31/RES_hh_num_in!O31)</f>
        <v>966.8275284900925</v>
      </c>
      <c r="P31" s="72">
        <f>IF(RES_hh_fec_in!P31=0,0,1000*11630*RES_hh_fec_in!P31/RES_hh_num_in!P31)</f>
        <v>945.04041425880632</v>
      </c>
      <c r="Q31" s="72">
        <f>IF(RES_hh_fec_in!Q31=0,0,1000*11630*RES_hh_fec_in!Q31/RES_hh_num_in!Q31)</f>
        <v>965.03351856149231</v>
      </c>
      <c r="R31" s="72">
        <f>IF(RES_hh_fec_in!R31=0,0,1000*11630*RES_hh_fec_in!R31/RES_hh_num_in!R31)</f>
        <v>855.51430051363218</v>
      </c>
      <c r="S31" s="72">
        <f>IF(RES_hh_fec_in!S31=0,0,1000*11630*RES_hh_fec_in!S31/RES_hh_num_in!S31)</f>
        <v>722.46840123608888</v>
      </c>
      <c r="T31" s="72">
        <f>IF(RES_hh_fec_in!T31=0,0,1000*11630*RES_hh_fec_in!T31/RES_hh_num_in!T31)</f>
        <v>1219.9766119912017</v>
      </c>
      <c r="U31" s="72">
        <f>IF(RES_hh_fec_in!U31=0,0,1000*11630*RES_hh_fec_in!U31/RES_hh_num_in!U31)</f>
        <v>1052.6871166753108</v>
      </c>
      <c r="V31" s="72">
        <f>IF(RES_hh_fec_in!V31=0,0,1000*11630*RES_hh_fec_in!V31/RES_hh_num_in!V31)</f>
        <v>947.25834063011916</v>
      </c>
      <c r="W31" s="72">
        <f>IF(RES_hh_fec_in!W31=0,0,1000*11630*RES_hh_fec_in!W31/RES_hh_num_in!W31)</f>
        <v>999.2598690688767</v>
      </c>
      <c r="X31" s="72">
        <f>IF(RES_hh_fec_in!X31=0,0,1000*11630*RES_hh_fec_in!X31/RES_hh_num_in!X31)</f>
        <v>741.3713690117952</v>
      </c>
      <c r="Y31" s="72">
        <f>IF(RES_hh_fec_in!Y31=0,0,1000*11630*RES_hh_fec_in!Y31/RES_hh_num_in!Y31)</f>
        <v>668.53017537997391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425.36900464075023</v>
      </c>
      <c r="D32" s="77">
        <f>IF(RES_hh_fec_in!D32=0,0,1000*11630*RES_hh_fec_in!D32/RES_hh_num_in!D32)</f>
        <v>335.73342263891385</v>
      </c>
      <c r="E32" s="77">
        <f>IF(RES_hh_fec_in!E32=0,0,1000*11630*RES_hh_fec_in!E32/RES_hh_num_in!E32)</f>
        <v>906.81621608431556</v>
      </c>
      <c r="F32" s="77">
        <f>IF(RES_hh_fec_in!F32=0,0,1000*11630*RES_hh_fec_in!F32/RES_hh_num_in!F32)</f>
        <v>819.41089446717922</v>
      </c>
      <c r="G32" s="77">
        <f>IF(RES_hh_fec_in!G32=0,0,1000*11630*RES_hh_fec_in!G32/RES_hh_num_in!G32)</f>
        <v>632.33427230744439</v>
      </c>
      <c r="H32" s="77">
        <f>IF(RES_hh_fec_in!H32=0,0,1000*11630*RES_hh_fec_in!H32/RES_hh_num_in!H32)</f>
        <v>757.10295261809006</v>
      </c>
      <c r="I32" s="77">
        <f>IF(RES_hh_fec_in!I32=0,0,1000*11630*RES_hh_fec_in!I32/RES_hh_num_in!I32)</f>
        <v>686.94195117436914</v>
      </c>
      <c r="J32" s="77">
        <f>IF(RES_hh_fec_in!J32=0,0,1000*11630*RES_hh_fec_in!J32/RES_hh_num_in!J32)</f>
        <v>729.40253074535781</v>
      </c>
      <c r="K32" s="77">
        <f>IF(RES_hh_fec_in!K32=0,0,1000*11630*RES_hh_fec_in!K32/RES_hh_num_in!K32)</f>
        <v>734.66249571965261</v>
      </c>
      <c r="L32" s="77">
        <f>IF(RES_hh_fec_in!L32=0,0,1000*11630*RES_hh_fec_in!L32/RES_hh_num_in!L32)</f>
        <v>819.4026176861845</v>
      </c>
      <c r="M32" s="77">
        <f>IF(RES_hh_fec_in!M32=0,0,1000*11630*RES_hh_fec_in!M32/RES_hh_num_in!M32)</f>
        <v>750.58408900071709</v>
      </c>
      <c r="N32" s="77">
        <f>IF(RES_hh_fec_in!N32=0,0,1000*11630*RES_hh_fec_in!N32/RES_hh_num_in!N32)</f>
        <v>730.43217711315822</v>
      </c>
      <c r="O32" s="77">
        <f>IF(RES_hh_fec_in!O32=0,0,1000*11630*RES_hh_fec_in!O32/RES_hh_num_in!O32)</f>
        <v>744.01166004644813</v>
      </c>
      <c r="P32" s="77">
        <f>IF(RES_hh_fec_in!P32=0,0,1000*11630*RES_hh_fec_in!P32/RES_hh_num_in!P32)</f>
        <v>688.96777915725613</v>
      </c>
      <c r="Q32" s="77">
        <f>IF(RES_hh_fec_in!Q32=0,0,1000*11630*RES_hh_fec_in!Q32/RES_hh_num_in!Q32)</f>
        <v>681.18201675026523</v>
      </c>
      <c r="R32" s="77">
        <f>IF(RES_hh_fec_in!R32=0,0,1000*11630*RES_hh_fec_in!R32/RES_hh_num_in!R32)</f>
        <v>690.69436316789358</v>
      </c>
      <c r="S32" s="77">
        <f>IF(RES_hh_fec_in!S32=0,0,1000*11630*RES_hh_fec_in!S32/RES_hh_num_in!S32)</f>
        <v>695.35251612188722</v>
      </c>
      <c r="T32" s="77">
        <f>IF(RES_hh_fec_in!T32=0,0,1000*11630*RES_hh_fec_in!T32/RES_hh_num_in!T32)</f>
        <v>686.27137493687076</v>
      </c>
      <c r="U32" s="77">
        <f>IF(RES_hh_fec_in!U32=0,0,1000*11630*RES_hh_fec_in!U32/RES_hh_num_in!U32)</f>
        <v>682.09348853562778</v>
      </c>
      <c r="V32" s="77">
        <f>IF(RES_hh_fec_in!V32=0,0,1000*11630*RES_hh_fec_in!V32/RES_hh_num_in!V32)</f>
        <v>705.80410522361683</v>
      </c>
      <c r="W32" s="77">
        <f>IF(RES_hh_fec_in!W32=0,0,1000*11630*RES_hh_fec_in!W32/RES_hh_num_in!W32)</f>
        <v>789.7000791847646</v>
      </c>
      <c r="X32" s="77">
        <f>IF(RES_hh_fec_in!X32=0,0,1000*11630*RES_hh_fec_in!X32/RES_hh_num_in!X32)</f>
        <v>495.7819923503389</v>
      </c>
      <c r="Y32" s="77">
        <f>IF(RES_hh_fec_in!Y32=0,0,1000*11630*RES_hh_fec_in!Y32/RES_hh_num_in!Y32)</f>
        <v>365.27230118661652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8967.6532462249124</v>
      </c>
      <c r="D3" s="65">
        <f>IF(RES_hh_tes_in!D3=0,0,1000*11630*RES_hh_tes_in!D3/RES_hh_num_in!D3)</f>
        <v>8845.61221387144</v>
      </c>
      <c r="E3" s="65">
        <f>IF(RES_hh_tes_in!E3=0,0,1000*11630*RES_hh_tes_in!E3/RES_hh_num_in!E3)</f>
        <v>8877.1819822262478</v>
      </c>
      <c r="F3" s="65">
        <f>IF(RES_hh_tes_in!F3=0,0,1000*11630*RES_hh_tes_in!F3/RES_hh_num_in!F3)</f>
        <v>8686.2803192907886</v>
      </c>
      <c r="G3" s="65">
        <f>IF(RES_hh_tes_in!G3=0,0,1000*11630*RES_hh_tes_in!G3/RES_hh_num_in!G3)</f>
        <v>8905.7063069898104</v>
      </c>
      <c r="H3" s="65">
        <f>IF(RES_hh_tes_in!H3=0,0,1000*11630*RES_hh_tes_in!H3/RES_hh_num_in!H3)</f>
        <v>9420.0307046429152</v>
      </c>
      <c r="I3" s="65">
        <f>IF(RES_hh_tes_in!I3=0,0,1000*11630*RES_hh_tes_in!I3/RES_hh_num_in!I3)</f>
        <v>8797.2652530030464</v>
      </c>
      <c r="J3" s="65">
        <f>IF(RES_hh_tes_in!J3=0,0,1000*11630*RES_hh_tes_in!J3/RES_hh_num_in!J3)</f>
        <v>8896.12448854582</v>
      </c>
      <c r="K3" s="65">
        <f>IF(RES_hh_tes_in!K3=0,0,1000*11630*RES_hh_tes_in!K3/RES_hh_num_in!K3)</f>
        <v>9016.0330987466696</v>
      </c>
      <c r="L3" s="65">
        <f>IF(RES_hh_tes_in!L3=0,0,1000*11630*RES_hh_tes_in!L3/RES_hh_num_in!L3)</f>
        <v>9941.5388683641431</v>
      </c>
      <c r="M3" s="65">
        <f>IF(RES_hh_tes_in!M3=0,0,1000*11630*RES_hh_tes_in!M3/RES_hh_num_in!M3)</f>
        <v>8996.65837453317</v>
      </c>
      <c r="N3" s="65">
        <f>IF(RES_hh_tes_in!N3=0,0,1000*11630*RES_hh_tes_in!N3/RES_hh_num_in!N3)</f>
        <v>9152.2680344596265</v>
      </c>
      <c r="O3" s="65">
        <f>IF(RES_hh_tes_in!O3=0,0,1000*11630*RES_hh_tes_in!O3/RES_hh_num_in!O3)</f>
        <v>8928.9989471697081</v>
      </c>
      <c r="P3" s="65">
        <f>IF(RES_hh_tes_in!P3=0,0,1000*11630*RES_hh_tes_in!P3/RES_hh_num_in!P3)</f>
        <v>8078.1440442070598</v>
      </c>
      <c r="Q3" s="65">
        <f>IF(RES_hh_tes_in!Q3=0,0,1000*11630*RES_hh_tes_in!Q3/RES_hh_num_in!Q3)</f>
        <v>7896.509484889355</v>
      </c>
      <c r="R3" s="65">
        <f>IF(RES_hh_tes_in!R3=0,0,1000*11630*RES_hh_tes_in!R3/RES_hh_num_in!R3)</f>
        <v>7948.8372847756527</v>
      </c>
      <c r="S3" s="65">
        <f>IF(RES_hh_tes_in!S3=0,0,1000*11630*RES_hh_tes_in!S3/RES_hh_num_in!S3)</f>
        <v>7396.5196802567425</v>
      </c>
      <c r="T3" s="65">
        <f>IF(RES_hh_tes_in!T3=0,0,1000*11630*RES_hh_tes_in!T3/RES_hh_num_in!T3)</f>
        <v>9667.8404368971678</v>
      </c>
      <c r="U3" s="65">
        <f>IF(RES_hh_tes_in!U3=0,0,1000*11630*RES_hh_tes_in!U3/RES_hh_num_in!U3)</f>
        <v>7817.0829020936462</v>
      </c>
      <c r="V3" s="65">
        <f>IF(RES_hh_tes_in!V3=0,0,1000*11630*RES_hh_tes_in!V3/RES_hh_num_in!V3)</f>
        <v>7345.5608064349244</v>
      </c>
      <c r="W3" s="65">
        <f>IF(RES_hh_tes_in!W3=0,0,1000*11630*RES_hh_tes_in!W3/RES_hh_num_in!W3)</f>
        <v>7323.2219231572126</v>
      </c>
      <c r="X3" s="65">
        <f>IF(RES_hh_tes_in!X3=0,0,1000*11630*RES_hh_tes_in!X3/RES_hh_num_in!X3)</f>
        <v>5982.1360354836706</v>
      </c>
      <c r="Y3" s="65">
        <f>IF(RES_hh_tes_in!Y3=0,0,1000*11630*RES_hh_tes_in!Y3/RES_hh_num_in!Y3)</f>
        <v>4665.0084442762045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7890.0007147856413</v>
      </c>
      <c r="D4" s="69">
        <f>IF(RES_hh_tes_in!D4=0,0,1000*11630*RES_hh_tes_in!D4/RES_hh_num_in!D4)</f>
        <v>7780.1613720917248</v>
      </c>
      <c r="E4" s="69">
        <f>IF(RES_hh_tes_in!E4=0,0,1000*11630*RES_hh_tes_in!E4/RES_hh_num_in!E4)</f>
        <v>7380.2109286849491</v>
      </c>
      <c r="F4" s="69">
        <f>IF(RES_hh_tes_in!F4=0,0,1000*11630*RES_hh_tes_in!F4/RES_hh_num_in!F4)</f>
        <v>7255.9522012446514</v>
      </c>
      <c r="G4" s="69">
        <f>IF(RES_hh_tes_in!G4=0,0,1000*11630*RES_hh_tes_in!G4/RES_hh_num_in!G4)</f>
        <v>7556.528795177368</v>
      </c>
      <c r="H4" s="69">
        <f>IF(RES_hh_tes_in!H4=0,0,1000*11630*RES_hh_tes_in!H4/RES_hh_num_in!H4)</f>
        <v>8001.3863070292718</v>
      </c>
      <c r="I4" s="69">
        <f>IF(RES_hh_tes_in!I4=0,0,1000*11630*RES_hh_tes_in!I4/RES_hh_num_in!I4)</f>
        <v>7380.5370645569383</v>
      </c>
      <c r="J4" s="69">
        <f>IF(RES_hh_tes_in!J4=0,0,1000*11630*RES_hh_tes_in!J4/RES_hh_num_in!J4)</f>
        <v>7433.0878811234788</v>
      </c>
      <c r="K4" s="69">
        <f>IF(RES_hh_tes_in!K4=0,0,1000*11630*RES_hh_tes_in!K4/RES_hh_num_in!K4)</f>
        <v>7503.5392023997183</v>
      </c>
      <c r="L4" s="69">
        <f>IF(RES_hh_tes_in!L4=0,0,1000*11630*RES_hh_tes_in!L4/RES_hh_num_in!L4)</f>
        <v>8372.0967746143524</v>
      </c>
      <c r="M4" s="69">
        <f>IF(RES_hh_tes_in!M4=0,0,1000*11630*RES_hh_tes_in!M4/RES_hh_num_in!M4)</f>
        <v>7440.1860219872551</v>
      </c>
      <c r="N4" s="69">
        <f>IF(RES_hh_tes_in!N4=0,0,1000*11630*RES_hh_tes_in!N4/RES_hh_num_in!N4)</f>
        <v>7589.6472087722022</v>
      </c>
      <c r="O4" s="69">
        <f>IF(RES_hh_tes_in!O4=0,0,1000*11630*RES_hh_tes_in!O4/RES_hh_num_in!O4)</f>
        <v>7335.3626420145902</v>
      </c>
      <c r="P4" s="69">
        <f>IF(RES_hh_tes_in!P4=0,0,1000*11630*RES_hh_tes_in!P4/RES_hh_num_in!P4)</f>
        <v>6487.1475377600964</v>
      </c>
      <c r="Q4" s="69">
        <f>IF(RES_hh_tes_in!Q4=0,0,1000*11630*RES_hh_tes_in!Q4/RES_hh_num_in!Q4)</f>
        <v>6262.1001254460753</v>
      </c>
      <c r="R4" s="69">
        <f>IF(RES_hh_tes_in!R4=0,0,1000*11630*RES_hh_tes_in!R4/RES_hh_num_in!R4)</f>
        <v>6329.234637600659</v>
      </c>
      <c r="S4" s="69">
        <f>IF(RES_hh_tes_in!S4=0,0,1000*11630*RES_hh_tes_in!S4/RES_hh_num_in!S4)</f>
        <v>5820.0786692530019</v>
      </c>
      <c r="T4" s="69">
        <f>IF(RES_hh_tes_in!T4=0,0,1000*11630*RES_hh_tes_in!T4/RES_hh_num_in!T4)</f>
        <v>7773.270308227291</v>
      </c>
      <c r="U4" s="69">
        <f>IF(RES_hh_tes_in!U4=0,0,1000*11630*RES_hh_tes_in!U4/RES_hh_num_in!U4)</f>
        <v>6071.1401283178266</v>
      </c>
      <c r="V4" s="69">
        <f>IF(RES_hh_tes_in!V4=0,0,1000*11630*RES_hh_tes_in!V4/RES_hh_num_in!V4)</f>
        <v>5642.6286148007393</v>
      </c>
      <c r="W4" s="69">
        <f>IF(RES_hh_tes_in!W4=0,0,1000*11630*RES_hh_tes_in!W4/RES_hh_num_in!W4)</f>
        <v>5509.9490818203885</v>
      </c>
      <c r="X4" s="69">
        <f>IF(RES_hh_tes_in!X4=0,0,1000*11630*RES_hh_tes_in!X4/RES_hh_num_in!X4)</f>
        <v>4458.6854280340976</v>
      </c>
      <c r="Y4" s="69">
        <f>IF(RES_hh_tes_in!Y4=0,0,1000*11630*RES_hh_tes_in!Y4/RES_hh_num_in!Y4)</f>
        <v>3463.1109565095003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7616.2957029203426</v>
      </c>
      <c r="D5" s="72">
        <f>IF(RES_hh_tes_in!D5=0,0,1000*11630*RES_hh_tes_in!D5/RES_hh_num_in!D5)</f>
        <v>7819.4273781833353</v>
      </c>
      <c r="E5" s="72">
        <f>IF(RES_hh_tes_in!E5=0,0,1000*11630*RES_hh_tes_in!E5/RES_hh_num_in!E5)</f>
        <v>7264.2708221412549</v>
      </c>
      <c r="F5" s="72">
        <f>IF(RES_hh_tes_in!F5=0,0,1000*11630*RES_hh_tes_in!F5/RES_hh_num_in!F5)</f>
        <v>7141.573248562162</v>
      </c>
      <c r="G5" s="72">
        <f>IF(RES_hh_tes_in!G5=0,0,1000*11630*RES_hh_tes_in!G5/RES_hh_num_in!G5)</f>
        <v>7493.8608156516175</v>
      </c>
      <c r="H5" s="72">
        <f>IF(RES_hh_tes_in!H5=0,0,1000*11630*RES_hh_tes_in!H5/RES_hh_num_in!H5)</f>
        <v>8179.3163610427318</v>
      </c>
      <c r="I5" s="72">
        <f>IF(RES_hh_tes_in!I5=0,0,1000*11630*RES_hh_tes_in!I5/RES_hh_num_in!I5)</f>
        <v>7174.5808588191667</v>
      </c>
      <c r="J5" s="72">
        <f>IF(RES_hh_tes_in!J5=0,0,1000*11630*RES_hh_tes_in!J5/RES_hh_num_in!J5)</f>
        <v>7414.5636217713927</v>
      </c>
      <c r="K5" s="72">
        <f>IF(RES_hh_tes_in!K5=0,0,1000*11630*RES_hh_tes_in!K5/RES_hh_num_in!K5)</f>
        <v>7499.8005622217433</v>
      </c>
      <c r="L5" s="72">
        <f>IF(RES_hh_tes_in!L5=0,0,1000*11630*RES_hh_tes_in!L5/RES_hh_num_in!L5)</f>
        <v>8528.1725403949258</v>
      </c>
      <c r="M5" s="72">
        <f>IF(RES_hh_tes_in!M5=0,0,1000*11630*RES_hh_tes_in!M5/RES_hh_num_in!M5)</f>
        <v>7266.3059029894748</v>
      </c>
      <c r="N5" s="72">
        <f>IF(RES_hh_tes_in!N5=0,0,1000*11630*RES_hh_tes_in!N5/RES_hh_num_in!N5)</f>
        <v>7537.6557062219154</v>
      </c>
      <c r="O5" s="72">
        <f>IF(RES_hh_tes_in!O5=0,0,1000*11630*RES_hh_tes_in!O5/RES_hh_num_in!O5)</f>
        <v>7231.6724348449634</v>
      </c>
      <c r="P5" s="72">
        <f>IF(RES_hh_tes_in!P5=0,0,1000*11630*RES_hh_tes_in!P5/RES_hh_num_in!P5)</f>
        <v>6406.5429603807052</v>
      </c>
      <c r="Q5" s="72">
        <f>IF(RES_hh_tes_in!Q5=0,0,1000*11630*RES_hh_tes_in!Q5/RES_hh_num_in!Q5)</f>
        <v>6127.8398422718528</v>
      </c>
      <c r="R5" s="72">
        <f>IF(RES_hh_tes_in!R5=0,0,1000*11630*RES_hh_tes_in!R5/RES_hh_num_in!R5)</f>
        <v>6534.2634773631526</v>
      </c>
      <c r="S5" s="72">
        <f>IF(RES_hh_tes_in!S5=0,0,1000*11630*RES_hh_tes_in!S5/RES_hh_num_in!S5)</f>
        <v>6592.4242242471737</v>
      </c>
      <c r="T5" s="72">
        <f>IF(RES_hh_tes_in!T5=0,0,1000*11630*RES_hh_tes_in!T5/RES_hh_num_in!T5)</f>
        <v>6563.6338531146366</v>
      </c>
      <c r="U5" s="72">
        <f>IF(RES_hh_tes_in!U5=0,0,1000*11630*RES_hh_tes_in!U5/RES_hh_num_in!U5)</f>
        <v>5321.9168589494329</v>
      </c>
      <c r="V5" s="72">
        <f>IF(RES_hh_tes_in!V5=0,0,1000*11630*RES_hh_tes_in!V5/RES_hh_num_in!V5)</f>
        <v>5510.1177355891314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3401.1820539243281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7913.5379416288315</v>
      </c>
      <c r="D6" s="72">
        <f>IF(RES_hh_tes_in!D6=0,0,1000*11630*RES_hh_tes_in!D6/RES_hh_num_in!D6)</f>
        <v>7598.1844263330195</v>
      </c>
      <c r="E6" s="72">
        <f>IF(RES_hh_tes_in!E6=0,0,1000*11630*RES_hh_tes_in!E6/RES_hh_num_in!E6)</f>
        <v>7268.6270610704332</v>
      </c>
      <c r="F6" s="72">
        <f>IF(RES_hh_tes_in!F6=0,0,1000*11630*RES_hh_tes_in!F6/RES_hh_num_in!F6)</f>
        <v>7044.2924090057586</v>
      </c>
      <c r="G6" s="72">
        <f>IF(RES_hh_tes_in!G6=0,0,1000*11630*RES_hh_tes_in!G6/RES_hh_num_in!G6)</f>
        <v>7278.9841814901301</v>
      </c>
      <c r="H6" s="72">
        <f>IF(RES_hh_tes_in!H6=0,0,1000*11630*RES_hh_tes_in!H6/RES_hh_num_in!H6)</f>
        <v>7610.0241216898994</v>
      </c>
      <c r="I6" s="72">
        <f>IF(RES_hh_tes_in!I6=0,0,1000*11630*RES_hh_tes_in!I6/RES_hh_num_in!I6)</f>
        <v>7329.6606100351046</v>
      </c>
      <c r="J6" s="72">
        <f>IF(RES_hh_tes_in!J6=0,0,1000*11630*RES_hh_tes_in!J6/RES_hh_num_in!J6)</f>
        <v>7354.641267518351</v>
      </c>
      <c r="K6" s="72">
        <f>IF(RES_hh_tes_in!K6=0,0,1000*11630*RES_hh_tes_in!K6/RES_hh_num_in!K6)</f>
        <v>7431.7310861631076</v>
      </c>
      <c r="L6" s="72">
        <f>IF(RES_hh_tes_in!L6=0,0,1000*11630*RES_hh_tes_in!L6/RES_hh_num_in!L6)</f>
        <v>8356.9987451876332</v>
      </c>
      <c r="M6" s="72">
        <f>IF(RES_hh_tes_in!M6=0,0,1000*11630*RES_hh_tes_in!M6/RES_hh_num_in!M6)</f>
        <v>7131.9702346251679</v>
      </c>
      <c r="N6" s="72">
        <f>IF(RES_hh_tes_in!N6=0,0,1000*11630*RES_hh_tes_in!N6/RES_hh_num_in!N6)</f>
        <v>7573.0145828982804</v>
      </c>
      <c r="O6" s="72">
        <f>IF(RES_hh_tes_in!O6=0,0,1000*11630*RES_hh_tes_in!O6/RES_hh_num_in!O6)</f>
        <v>7153.1396685463378</v>
      </c>
      <c r="P6" s="72">
        <f>IF(RES_hh_tes_in!P6=0,0,1000*11630*RES_hh_tes_in!P6/RES_hh_num_in!P6)</f>
        <v>6275.8341271166237</v>
      </c>
      <c r="Q6" s="72">
        <f>IF(RES_hh_tes_in!Q6=0,0,1000*11630*RES_hh_tes_in!Q6/RES_hh_num_in!Q6)</f>
        <v>6113.7046698189997</v>
      </c>
      <c r="R6" s="72">
        <f>IF(RES_hh_tes_in!R6=0,0,1000*11630*RES_hh_tes_in!R6/RES_hh_num_in!R6)</f>
        <v>6345.3406303631018</v>
      </c>
      <c r="S6" s="72">
        <f>IF(RES_hh_tes_in!S6=0,0,1000*11630*RES_hh_tes_in!S6/RES_hh_num_in!S6)</f>
        <v>6232.8965863576323</v>
      </c>
      <c r="T6" s="72">
        <f>IF(RES_hh_tes_in!T6=0,0,1000*11630*RES_hh_tes_in!T6/RES_hh_num_in!T6)</f>
        <v>6112.316167585951</v>
      </c>
      <c r="U6" s="72">
        <f>IF(RES_hh_tes_in!U6=0,0,1000*11630*RES_hh_tes_in!U6/RES_hh_num_in!U6)</f>
        <v>6134.2834175998996</v>
      </c>
      <c r="V6" s="72">
        <f>IF(RES_hh_tes_in!V6=0,0,1000*11630*RES_hh_tes_in!V6/RES_hh_num_in!V6)</f>
        <v>5561.3209900182483</v>
      </c>
      <c r="W6" s="72">
        <f>IF(RES_hh_tes_in!W6=0,0,1000*11630*RES_hh_tes_in!W6/RES_hh_num_in!W6)</f>
        <v>4441.4224702855099</v>
      </c>
      <c r="X6" s="72">
        <f>IF(RES_hh_tes_in!X6=0,0,1000*11630*RES_hh_tes_in!X6/RES_hh_num_in!X6)</f>
        <v>4974.4548870878316</v>
      </c>
      <c r="Y6" s="72">
        <f>IF(RES_hh_tes_in!Y6=0,0,1000*11630*RES_hh_tes_in!Y6/RES_hh_num_in!Y6)</f>
        <v>3570.8009947453329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7810.3634697176476</v>
      </c>
      <c r="D7" s="72">
        <f>IF(RES_hh_tes_in!D7=0,0,1000*11630*RES_hh_tes_in!D7/RES_hh_num_in!D7)</f>
        <v>8083.229107479945</v>
      </c>
      <c r="E7" s="72">
        <f>IF(RES_hh_tes_in!E7=0,0,1000*11630*RES_hh_tes_in!E7/RES_hh_num_in!E7)</f>
        <v>7841.5454850862006</v>
      </c>
      <c r="F7" s="72">
        <f>IF(RES_hh_tes_in!F7=0,0,1000*11630*RES_hh_tes_in!F7/RES_hh_num_in!F7)</f>
        <v>7361.3579490328002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6872.6749482011264</v>
      </c>
      <c r="O7" s="72">
        <f>IF(RES_hh_tes_in!O7=0,0,1000*11630*RES_hh_tes_in!O7/RES_hh_num_in!O7)</f>
        <v>7119.761326372899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5924.8744352463673</v>
      </c>
      <c r="S7" s="72">
        <f>IF(RES_hh_tes_in!S7=0,0,1000*11630*RES_hh_tes_in!S7/RES_hh_num_in!S7)</f>
        <v>6011.8280726855237</v>
      </c>
      <c r="T7" s="72">
        <f>IF(RES_hh_tes_in!T7=0,0,1000*11630*RES_hh_tes_in!T7/RES_hh_num_in!T7)</f>
        <v>7021.8587945725358</v>
      </c>
      <c r="U7" s="72">
        <f>IF(RES_hh_tes_in!U7=0,0,1000*11630*RES_hh_tes_in!U7/RES_hh_num_in!U7)</f>
        <v>5595.8173120472375</v>
      </c>
      <c r="V7" s="72">
        <f>IF(RES_hh_tes_in!V7=0,0,1000*11630*RES_hh_tes_in!V7/RES_hh_num_in!V7)</f>
        <v>5164.7089730940843</v>
      </c>
      <c r="W7" s="72">
        <f>IF(RES_hh_tes_in!W7=0,0,1000*11630*RES_hh_tes_in!W7/RES_hh_num_in!W7)</f>
        <v>0</v>
      </c>
      <c r="X7" s="72">
        <f>IF(RES_hh_tes_in!X7=0,0,1000*11630*RES_hh_tes_in!X7/RES_hh_num_in!X7)</f>
        <v>4421.8085562773831</v>
      </c>
      <c r="Y7" s="72">
        <f>IF(RES_hh_tes_in!Y7=0,0,1000*11630*RES_hh_tes_in!Y7/RES_hh_num_in!Y7)</f>
        <v>3334.7438028043275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7735.2139748773207</v>
      </c>
      <c r="D8" s="72">
        <f>IF(RES_hh_tes_in!D8=0,0,1000*11630*RES_hh_tes_in!D8/RES_hh_num_in!D8)</f>
        <v>7431.7878878421252</v>
      </c>
      <c r="E8" s="72">
        <f>IF(RES_hh_tes_in!E8=0,0,1000*11630*RES_hh_tes_in!E8/RES_hh_num_in!E8)</f>
        <v>7218.9231328921087</v>
      </c>
      <c r="F8" s="72">
        <f>IF(RES_hh_tes_in!F8=0,0,1000*11630*RES_hh_tes_in!F8/RES_hh_num_in!F8)</f>
        <v>7078.6310481416358</v>
      </c>
      <c r="G8" s="72">
        <f>IF(RES_hh_tes_in!G8=0,0,1000*11630*RES_hh_tes_in!G8/RES_hh_num_in!G8)</f>
        <v>7544.4049279999335</v>
      </c>
      <c r="H8" s="72">
        <f>IF(RES_hh_tes_in!H8=0,0,1000*11630*RES_hh_tes_in!H8/RES_hh_num_in!H8)</f>
        <v>7753.8430940321614</v>
      </c>
      <c r="I8" s="72">
        <f>IF(RES_hh_tes_in!I8=0,0,1000*11630*RES_hh_tes_in!I8/RES_hh_num_in!I8)</f>
        <v>7312.1796314706753</v>
      </c>
      <c r="J8" s="72">
        <f>IF(RES_hh_tes_in!J8=0,0,1000*11630*RES_hh_tes_in!J8/RES_hh_num_in!J8)</f>
        <v>7243.7609066666209</v>
      </c>
      <c r="K8" s="72">
        <f>IF(RES_hh_tes_in!K8=0,0,1000*11630*RES_hh_tes_in!K8/RES_hh_num_in!K8)</f>
        <v>7379.8611714481203</v>
      </c>
      <c r="L8" s="72">
        <f>IF(RES_hh_tes_in!L8=0,0,1000*11630*RES_hh_tes_in!L8/RES_hh_num_in!L8)</f>
        <v>8173.0539586563109</v>
      </c>
      <c r="M8" s="72">
        <f>IF(RES_hh_tes_in!M8=0,0,1000*11630*RES_hh_tes_in!M8/RES_hh_num_in!M8)</f>
        <v>7230.1462824038554</v>
      </c>
      <c r="N8" s="72">
        <f>IF(RES_hh_tes_in!N8=0,0,1000*11630*RES_hh_tes_in!N8/RES_hh_num_in!N8)</f>
        <v>7434.4707148218777</v>
      </c>
      <c r="O8" s="72">
        <f>IF(RES_hh_tes_in!O8=0,0,1000*11630*RES_hh_tes_in!O8/RES_hh_num_in!O8)</f>
        <v>7302.332275676622</v>
      </c>
      <c r="P8" s="72">
        <f>IF(RES_hh_tes_in!P8=0,0,1000*11630*RES_hh_tes_in!P8/RES_hh_num_in!P8)</f>
        <v>6352.6982549999948</v>
      </c>
      <c r="Q8" s="72">
        <f>IF(RES_hh_tes_in!Q8=0,0,1000*11630*RES_hh_tes_in!Q8/RES_hh_num_in!Q8)</f>
        <v>6084.3667054752877</v>
      </c>
      <c r="R8" s="72">
        <f>IF(RES_hh_tes_in!R8=0,0,1000*11630*RES_hh_tes_in!R8/RES_hh_num_in!R8)</f>
        <v>6444.6680716926276</v>
      </c>
      <c r="S8" s="72">
        <f>IF(RES_hh_tes_in!S8=0,0,1000*11630*RES_hh_tes_in!S8/RES_hh_num_in!S8)</f>
        <v>6468.2697196206509</v>
      </c>
      <c r="T8" s="72">
        <f>IF(RES_hh_tes_in!T8=0,0,1000*11630*RES_hh_tes_in!T8/RES_hh_num_in!T8)</f>
        <v>6129.2594367511219</v>
      </c>
      <c r="U8" s="72">
        <f>IF(RES_hh_tes_in!U8=0,0,1000*11630*RES_hh_tes_in!U8/RES_hh_num_in!U8)</f>
        <v>5831.7635842963036</v>
      </c>
      <c r="V8" s="72">
        <f>IF(RES_hh_tes_in!V8=0,0,1000*11630*RES_hh_tes_in!V8/RES_hh_num_in!V8)</f>
        <v>5573.7147825423999</v>
      </c>
      <c r="W8" s="72">
        <f>IF(RES_hh_tes_in!W8=0,0,1000*11630*RES_hh_tes_in!W8/RES_hh_num_in!W8)</f>
        <v>5667.9906814147807</v>
      </c>
      <c r="X8" s="72">
        <f>IF(RES_hh_tes_in!X8=0,0,1000*11630*RES_hh_tes_in!X8/RES_hh_num_in!X8)</f>
        <v>4425.3213313362749</v>
      </c>
      <c r="Y8" s="72">
        <f>IF(RES_hh_tes_in!Y8=0,0,1000*11630*RES_hh_tes_in!Y8/RES_hh_num_in!Y8)</f>
        <v>3509.439202206182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7812.1019579552903</v>
      </c>
      <c r="D9" s="72">
        <f>IF(RES_hh_tes_in!D9=0,0,1000*11630*RES_hh_tes_in!D9/RES_hh_num_in!D9)</f>
        <v>7651.3313720607439</v>
      </c>
      <c r="E9" s="72">
        <f>IF(RES_hh_tes_in!E9=0,0,1000*11630*RES_hh_tes_in!E9/RES_hh_num_in!E9)</f>
        <v>7417.4062949551171</v>
      </c>
      <c r="F9" s="72">
        <f>IF(RES_hh_tes_in!F9=0,0,1000*11630*RES_hh_tes_in!F9/RES_hh_num_in!F9)</f>
        <v>7412.1475157829245</v>
      </c>
      <c r="G9" s="72">
        <f>IF(RES_hh_tes_in!G9=0,0,1000*11630*RES_hh_tes_in!G9/RES_hh_num_in!G9)</f>
        <v>7347.8818944526265</v>
      </c>
      <c r="H9" s="72">
        <f>IF(RES_hh_tes_in!H9=0,0,1000*11630*RES_hh_tes_in!H9/RES_hh_num_in!H9)</f>
        <v>7710.2622800989784</v>
      </c>
      <c r="I9" s="72">
        <f>IF(RES_hh_tes_in!I9=0,0,1000*11630*RES_hh_tes_in!I9/RES_hh_num_in!I9)</f>
        <v>7426.6049495889738</v>
      </c>
      <c r="J9" s="72">
        <f>IF(RES_hh_tes_in!J9=0,0,1000*11630*RES_hh_tes_in!J9/RES_hh_num_in!J9)</f>
        <v>7422.9272725926839</v>
      </c>
      <c r="K9" s="72">
        <f>IF(RES_hh_tes_in!K9=0,0,1000*11630*RES_hh_tes_in!K9/RES_hh_num_in!K9)</f>
        <v>7326.00893732854</v>
      </c>
      <c r="L9" s="72">
        <f>IF(RES_hh_tes_in!L9=0,0,1000*11630*RES_hh_tes_in!L9/RES_hh_num_in!L9)</f>
        <v>7974.0502480673676</v>
      </c>
      <c r="M9" s="72">
        <f>IF(RES_hh_tes_in!M9=0,0,1000*11630*RES_hh_tes_in!M9/RES_hh_num_in!M9)</f>
        <v>7653.3781227740974</v>
      </c>
      <c r="N9" s="72">
        <f>IF(RES_hh_tes_in!N9=0,0,1000*11630*RES_hh_tes_in!N9/RES_hh_num_in!N9)</f>
        <v>7605.4249855270327</v>
      </c>
      <c r="O9" s="72">
        <f>IF(RES_hh_tes_in!O9=0,0,1000*11630*RES_hh_tes_in!O9/RES_hh_num_in!O9)</f>
        <v>7384.0031770078213</v>
      </c>
      <c r="P9" s="72">
        <f>IF(RES_hh_tes_in!P9=0,0,1000*11630*RES_hh_tes_in!P9/RES_hh_num_in!P9)</f>
        <v>6380.2615572787035</v>
      </c>
      <c r="Q9" s="72">
        <f>IF(RES_hh_tes_in!Q9=0,0,1000*11630*RES_hh_tes_in!Q9/RES_hh_num_in!Q9)</f>
        <v>6317.7603406499748</v>
      </c>
      <c r="R9" s="72">
        <f>IF(RES_hh_tes_in!R9=0,0,1000*11630*RES_hh_tes_in!R9/RES_hh_num_in!R9)</f>
        <v>5899.930502991765</v>
      </c>
      <c r="S9" s="72">
        <f>IF(RES_hh_tes_in!S9=0,0,1000*11630*RES_hh_tes_in!S9/RES_hh_num_in!S9)</f>
        <v>4904.7589337095123</v>
      </c>
      <c r="T9" s="72">
        <f>IF(RES_hh_tes_in!T9=0,0,1000*11630*RES_hh_tes_in!T9/RES_hh_num_in!T9)</f>
        <v>8208.6528255681114</v>
      </c>
      <c r="U9" s="72">
        <f>IF(RES_hh_tes_in!U9=0,0,1000*11630*RES_hh_tes_in!U9/RES_hh_num_in!U9)</f>
        <v>6814.7003784157996</v>
      </c>
      <c r="V9" s="72">
        <f>IF(RES_hh_tes_in!V9=0,0,1000*11630*RES_hh_tes_in!V9/RES_hh_num_in!V9)</f>
        <v>5849.51895037137</v>
      </c>
      <c r="W9" s="72">
        <f>IF(RES_hh_tes_in!W9=0,0,1000*11630*RES_hh_tes_in!W9/RES_hh_num_in!W9)</f>
        <v>5330.1198366487042</v>
      </c>
      <c r="X9" s="72">
        <f>IF(RES_hh_tes_in!X9=0,0,1000*11630*RES_hh_tes_in!X9/RES_hh_num_in!X9)</f>
        <v>4282.3547751996066</v>
      </c>
      <c r="Y9" s="72">
        <f>IF(RES_hh_tes_in!Y9=0,0,1000*11630*RES_hh_tes_in!Y9/RES_hh_num_in!Y9)</f>
        <v>3186.0265944772154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5963.1597841105731</v>
      </c>
      <c r="D10" s="72">
        <f>IF(RES_hh_tes_in!D10=0,0,1000*11630*RES_hh_tes_in!D10/RES_hh_num_in!D10)</f>
        <v>8554.360045480249</v>
      </c>
      <c r="E10" s="72">
        <f>IF(RES_hh_tes_in!E10=0,0,1000*11630*RES_hh_tes_in!E10/RES_hh_num_in!E10)</f>
        <v>7583.2876977333108</v>
      </c>
      <c r="F10" s="72">
        <f>IF(RES_hh_tes_in!F10=0,0,1000*11630*RES_hh_tes_in!F10/RES_hh_num_in!F10)</f>
        <v>6405.1994693407396</v>
      </c>
      <c r="G10" s="72">
        <f>IF(RES_hh_tes_in!G10=0,0,1000*11630*RES_hh_tes_in!G10/RES_hh_num_in!G10)</f>
        <v>8344.5592921055704</v>
      </c>
      <c r="H10" s="72">
        <f>IF(RES_hh_tes_in!H10=0,0,1000*11630*RES_hh_tes_in!H10/RES_hh_num_in!H10)</f>
        <v>8637.6244019929218</v>
      </c>
      <c r="I10" s="72">
        <f>IF(RES_hh_tes_in!I10=0,0,1000*11630*RES_hh_tes_in!I10/RES_hh_num_in!I10)</f>
        <v>6808.0434378191285</v>
      </c>
      <c r="J10" s="72">
        <f>IF(RES_hh_tes_in!J10=0,0,1000*11630*RES_hh_tes_in!J10/RES_hh_num_in!J10)</f>
        <v>7379.032798807466</v>
      </c>
      <c r="K10" s="72">
        <f>IF(RES_hh_tes_in!K10=0,0,1000*11630*RES_hh_tes_in!K10/RES_hh_num_in!K10)</f>
        <v>8107.1991670112102</v>
      </c>
      <c r="L10" s="72">
        <f>IF(RES_hh_tes_in!L10=0,0,1000*11630*RES_hh_tes_in!L10/RES_hh_num_in!L10)</f>
        <v>7730.1350491490384</v>
      </c>
      <c r="M10" s="72">
        <f>IF(RES_hh_tes_in!M10=0,0,1000*11630*RES_hh_tes_in!M10/RES_hh_num_in!M10)</f>
        <v>7003.2493230421796</v>
      </c>
      <c r="N10" s="72">
        <f>IF(RES_hh_tes_in!N10=0,0,1000*11630*RES_hh_tes_in!N10/RES_hh_num_in!N10)</f>
        <v>7462.1511108108807</v>
      </c>
      <c r="O10" s="72">
        <f>IF(RES_hh_tes_in!O10=0,0,1000*11630*RES_hh_tes_in!O10/RES_hh_num_in!O10)</f>
        <v>7111.2243975495503</v>
      </c>
      <c r="P10" s="72">
        <f>IF(RES_hh_tes_in!P10=0,0,1000*11630*RES_hh_tes_in!P10/RES_hh_num_in!P10)</f>
        <v>6696.4020832529086</v>
      </c>
      <c r="Q10" s="72">
        <f>IF(RES_hh_tes_in!Q10=0,0,1000*11630*RES_hh_tes_in!Q10/RES_hh_num_in!Q10)</f>
        <v>6695.950192739444</v>
      </c>
      <c r="R10" s="72">
        <f>IF(RES_hh_tes_in!R10=0,0,1000*11630*RES_hh_tes_in!R10/RES_hh_num_in!R10)</f>
        <v>6641.187349970528</v>
      </c>
      <c r="S10" s="72">
        <f>IF(RES_hh_tes_in!S10=0,0,1000*11630*RES_hh_tes_in!S10/RES_hh_num_in!S10)</f>
        <v>6428.4382546026272</v>
      </c>
      <c r="T10" s="72">
        <f>IF(RES_hh_tes_in!T10=0,0,1000*11630*RES_hh_tes_in!T10/RES_hh_num_in!T10)</f>
        <v>6360.4743822091177</v>
      </c>
      <c r="U10" s="72">
        <f>IF(RES_hh_tes_in!U10=0,0,1000*11630*RES_hh_tes_in!U10/RES_hh_num_in!U10)</f>
        <v>6248.8372649196008</v>
      </c>
      <c r="V10" s="72">
        <f>IF(RES_hh_tes_in!V10=0,0,1000*11630*RES_hh_tes_in!V10/RES_hh_num_in!V10)</f>
        <v>5731.8724886404389</v>
      </c>
      <c r="W10" s="72">
        <f>IF(RES_hh_tes_in!W10=0,0,1000*11630*RES_hh_tes_in!W10/RES_hh_num_in!W10)</f>
        <v>5265.738011149042</v>
      </c>
      <c r="X10" s="72">
        <f>IF(RES_hh_tes_in!X10=0,0,1000*11630*RES_hh_tes_in!X10/RES_hh_num_in!X10)</f>
        <v>4561.3915715587627</v>
      </c>
      <c r="Y10" s="72">
        <f>IF(RES_hh_tes_in!Y10=0,0,1000*11630*RES_hh_tes_in!Y10/RES_hh_num_in!Y10)</f>
        <v>3624.8132466385373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8110.1273647841635</v>
      </c>
      <c r="D11" s="72">
        <f>IF(RES_hh_tes_in!D11=0,0,1000*11630*RES_hh_tes_in!D11/RES_hh_num_in!D11)</f>
        <v>7560.5874661501557</v>
      </c>
      <c r="E11" s="72">
        <f>IF(RES_hh_tes_in!E11=0,0,1000*11630*RES_hh_tes_in!E11/RES_hh_num_in!E11)</f>
        <v>7369.31496591415</v>
      </c>
      <c r="F11" s="72">
        <f>IF(RES_hh_tes_in!F11=0,0,1000*11630*RES_hh_tes_in!F11/RES_hh_num_in!F11)</f>
        <v>7300.9623999061932</v>
      </c>
      <c r="G11" s="72">
        <f>IF(RES_hh_tes_in!G11=0,0,1000*11630*RES_hh_tes_in!G11/RES_hh_num_in!G11)</f>
        <v>7529.9980375561436</v>
      </c>
      <c r="H11" s="72">
        <f>IF(RES_hh_tes_in!H11=0,0,1000*11630*RES_hh_tes_in!H11/RES_hh_num_in!H11)</f>
        <v>7631.8951080606366</v>
      </c>
      <c r="I11" s="72">
        <f>IF(RES_hh_tes_in!I11=0,0,1000*11630*RES_hh_tes_in!I11/RES_hh_num_in!I11)</f>
        <v>7461.1710036927916</v>
      </c>
      <c r="J11" s="72">
        <f>IF(RES_hh_tes_in!J11=0,0,1000*11630*RES_hh_tes_in!J11/RES_hh_num_in!J11)</f>
        <v>7345.7809052293624</v>
      </c>
      <c r="K11" s="72">
        <f>IF(RES_hh_tes_in!K11=0,0,1000*11630*RES_hh_tes_in!K11/RES_hh_num_in!K11)</f>
        <v>7466.7528798288949</v>
      </c>
      <c r="L11" s="72">
        <f>IF(RES_hh_tes_in!L11=0,0,1000*11630*RES_hh_tes_in!L11/RES_hh_num_in!L11)</f>
        <v>8326.6590830583627</v>
      </c>
      <c r="M11" s="72">
        <f>IF(RES_hh_tes_in!M11=0,0,1000*11630*RES_hh_tes_in!M11/RES_hh_num_in!M11)</f>
        <v>7372.7960911959763</v>
      </c>
      <c r="N11" s="72">
        <f>IF(RES_hh_tes_in!N11=0,0,1000*11630*RES_hh_tes_in!N11/RES_hh_num_in!N11)</f>
        <v>7566.3323355298062</v>
      </c>
      <c r="O11" s="72">
        <f>IF(RES_hh_tes_in!O11=0,0,1000*11630*RES_hh_tes_in!O11/RES_hh_num_in!O11)</f>
        <v>7274.787373851841</v>
      </c>
      <c r="P11" s="72">
        <f>IF(RES_hh_tes_in!P11=0,0,1000*11630*RES_hh_tes_in!P11/RES_hh_num_in!P11)</f>
        <v>6501.6312375802481</v>
      </c>
      <c r="Q11" s="72">
        <f>IF(RES_hh_tes_in!Q11=0,0,1000*11630*RES_hh_tes_in!Q11/RES_hh_num_in!Q11)</f>
        <v>6329.1535135379681</v>
      </c>
      <c r="R11" s="72">
        <f>IF(RES_hh_tes_in!R11=0,0,1000*11630*RES_hh_tes_in!R11/RES_hh_num_in!R11)</f>
        <v>6370.8961839874901</v>
      </c>
      <c r="S11" s="72">
        <f>IF(RES_hh_tes_in!S11=0,0,1000*11630*RES_hh_tes_in!S11/RES_hh_num_in!S11)</f>
        <v>6400.4156022737734</v>
      </c>
      <c r="T11" s="72">
        <f>IF(RES_hh_tes_in!T11=0,0,1000*11630*RES_hh_tes_in!T11/RES_hh_num_in!T11)</f>
        <v>6241.0710414072337</v>
      </c>
      <c r="U11" s="72">
        <f>IF(RES_hh_tes_in!U11=0,0,1000*11630*RES_hh_tes_in!U11/RES_hh_num_in!U11)</f>
        <v>5807.2780788475175</v>
      </c>
      <c r="V11" s="72">
        <f>IF(RES_hh_tes_in!V11=0,0,1000*11630*RES_hh_tes_in!V11/RES_hh_num_in!V11)</f>
        <v>5518.6653265843888</v>
      </c>
      <c r="W11" s="72">
        <f>IF(RES_hh_tes_in!W11=0,0,1000*11630*RES_hh_tes_in!W11/RES_hh_num_in!W11)</f>
        <v>5439.6515245902756</v>
      </c>
      <c r="X11" s="72">
        <f>IF(RES_hh_tes_in!X11=0,0,1000*11630*RES_hh_tes_in!X11/RES_hh_num_in!X11)</f>
        <v>4241.5566276028485</v>
      </c>
      <c r="Y11" s="72">
        <f>IF(RES_hh_tes_in!Y11=0,0,1000*11630*RES_hh_tes_in!Y11/RES_hh_num_in!Y11)</f>
        <v>3412.6905664813594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7729.4304964546154</v>
      </c>
      <c r="D12" s="72">
        <f>IF(RES_hh_tes_in!D12=0,0,1000*11630*RES_hh_tes_in!D12/RES_hh_num_in!D12)</f>
        <v>3760.2017480437007</v>
      </c>
      <c r="E12" s="72">
        <f>IF(RES_hh_tes_in!E12=0,0,1000*11630*RES_hh_tes_in!E12/RES_hh_num_in!E12)</f>
        <v>5712.2033284433246</v>
      </c>
      <c r="F12" s="72">
        <f>IF(RES_hh_tes_in!F12=0,0,1000*11630*RES_hh_tes_in!F12/RES_hh_num_in!F12)</f>
        <v>5760.2027109753271</v>
      </c>
      <c r="G12" s="72">
        <f>IF(RES_hh_tes_in!G12=0,0,1000*11630*RES_hh_tes_in!G12/RES_hh_num_in!G12)</f>
        <v>6426.1614943519753</v>
      </c>
      <c r="H12" s="72">
        <f>IF(RES_hh_tes_in!H12=0,0,1000*11630*RES_hh_tes_in!H12/RES_hh_num_in!H12)</f>
        <v>7839.9997497740242</v>
      </c>
      <c r="I12" s="72">
        <f>IF(RES_hh_tes_in!I12=0,0,1000*11630*RES_hh_tes_in!I12/RES_hh_num_in!I12)</f>
        <v>6667.6884392395068</v>
      </c>
      <c r="J12" s="72">
        <f>IF(RES_hh_tes_in!J12=0,0,1000*11630*RES_hh_tes_in!J12/RES_hh_num_in!J12)</f>
        <v>7679.8474635395796</v>
      </c>
      <c r="K12" s="72">
        <f>IF(RES_hh_tes_in!K12=0,0,1000*11630*RES_hh_tes_in!K12/RES_hh_num_in!K12)</f>
        <v>7680.2631576956655</v>
      </c>
      <c r="L12" s="72">
        <f>IF(RES_hh_tes_in!L12=0,0,1000*11630*RES_hh_tes_in!L12/RES_hh_num_in!L12)</f>
        <v>7968.2775073368348</v>
      </c>
      <c r="M12" s="72">
        <f>IF(RES_hh_tes_in!M12=0,0,1000*11630*RES_hh_tes_in!M12/RES_hh_num_in!M12)</f>
        <v>7635.3907325853952</v>
      </c>
      <c r="N12" s="72">
        <f>IF(RES_hh_tes_in!N12=0,0,1000*11630*RES_hh_tes_in!N12/RES_hh_num_in!N12)</f>
        <v>7263.9596048167168</v>
      </c>
      <c r="O12" s="72">
        <f>IF(RES_hh_tes_in!O12=0,0,1000*11630*RES_hh_tes_in!O12/RES_hh_num_in!O12)</f>
        <v>7067.3524570124027</v>
      </c>
      <c r="P12" s="72">
        <f>IF(RES_hh_tes_in!P12=0,0,1000*11630*RES_hh_tes_in!P12/RES_hh_num_in!P12)</f>
        <v>6784.3886040077896</v>
      </c>
      <c r="Q12" s="72">
        <f>IF(RES_hh_tes_in!Q12=0,0,1000*11630*RES_hh_tes_in!Q12/RES_hh_num_in!Q12)</f>
        <v>6643.6611051916379</v>
      </c>
      <c r="R12" s="72">
        <f>IF(RES_hh_tes_in!R12=0,0,1000*11630*RES_hh_tes_in!R12/RES_hh_num_in!R12)</f>
        <v>6646.4650783887273</v>
      </c>
      <c r="S12" s="72">
        <f>IF(RES_hh_tes_in!S12=0,0,1000*11630*RES_hh_tes_in!S12/RES_hh_num_in!S12)</f>
        <v>6559.8471420880596</v>
      </c>
      <c r="T12" s="72">
        <f>IF(RES_hh_tes_in!T12=0,0,1000*11630*RES_hh_tes_in!T12/RES_hh_num_in!T12)</f>
        <v>6497.0174689113865</v>
      </c>
      <c r="U12" s="72">
        <f>IF(RES_hh_tes_in!U12=0,0,1000*11630*RES_hh_tes_in!U12/RES_hh_num_in!U12)</f>
        <v>6238.5613479480953</v>
      </c>
      <c r="V12" s="72">
        <f>IF(RES_hh_tes_in!V12=0,0,1000*11630*RES_hh_tes_in!V12/RES_hh_num_in!V12)</f>
        <v>5673.8296873514082</v>
      </c>
      <c r="W12" s="72">
        <f>IF(RES_hh_tes_in!W12=0,0,1000*11630*RES_hh_tes_in!W12/RES_hh_num_in!W12)</f>
        <v>5049.3493457128052</v>
      </c>
      <c r="X12" s="72">
        <f>IF(RES_hh_tes_in!X12=0,0,1000*11630*RES_hh_tes_in!X12/RES_hh_num_in!X12)</f>
        <v>4835.2119561911422</v>
      </c>
      <c r="Y12" s="72">
        <f>IF(RES_hh_tes_in!Y12=0,0,1000*11630*RES_hh_tes_in!Y12/RES_hh_num_in!Y12)</f>
        <v>3979.3610042689083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7979.9170668414699</v>
      </c>
      <c r="D13" s="74">
        <f>IF(RES_hh_tes_in!D13=0,0,1000*11630*RES_hh_tes_in!D13/RES_hh_num_in!D13)</f>
        <v>6982.2893834180468</v>
      </c>
      <c r="E13" s="74">
        <f>IF(RES_hh_tes_in!E13=0,0,1000*11630*RES_hh_tes_in!E13/RES_hh_num_in!E13)</f>
        <v>7494.0355295441832</v>
      </c>
      <c r="F13" s="74">
        <f>IF(RES_hh_tes_in!F13=0,0,1000*11630*RES_hh_tes_in!F13/RES_hh_num_in!F13)</f>
        <v>7465.9270672149823</v>
      </c>
      <c r="G13" s="74">
        <f>IF(RES_hh_tes_in!G13=0,0,1000*11630*RES_hh_tes_in!G13/RES_hh_num_in!G13)</f>
        <v>7138.0317770402362</v>
      </c>
      <c r="H13" s="74">
        <f>IF(RES_hh_tes_in!H13=0,0,1000*11630*RES_hh_tes_in!H13/RES_hh_num_in!H13)</f>
        <v>7436.656645848333</v>
      </c>
      <c r="I13" s="74">
        <f>IF(RES_hh_tes_in!I13=0,0,1000*11630*RES_hh_tes_in!I13/RES_hh_num_in!I13)</f>
        <v>7572.5877190232259</v>
      </c>
      <c r="J13" s="74">
        <f>IF(RES_hh_tes_in!J13=0,0,1000*11630*RES_hh_tes_in!J13/RES_hh_num_in!J13)</f>
        <v>7589.4705865006945</v>
      </c>
      <c r="K13" s="74">
        <f>IF(RES_hh_tes_in!K13=0,0,1000*11630*RES_hh_tes_in!K13/RES_hh_num_in!K13)</f>
        <v>7857.7145107901415</v>
      </c>
      <c r="L13" s="74">
        <f>IF(RES_hh_tes_in!L13=0,0,1000*11630*RES_hh_tes_in!L13/RES_hh_num_in!L13)</f>
        <v>8635.5555470189829</v>
      </c>
      <c r="M13" s="74">
        <f>IF(RES_hh_tes_in!M13=0,0,1000*11630*RES_hh_tes_in!M13/RES_hh_num_in!M13)</f>
        <v>7457.7534618152495</v>
      </c>
      <c r="N13" s="74">
        <f>IF(RES_hh_tes_in!N13=0,0,1000*11630*RES_hh_tes_in!N13/RES_hh_num_in!N13)</f>
        <v>7552.7313124189477</v>
      </c>
      <c r="O13" s="74">
        <f>IF(RES_hh_tes_in!O13=0,0,1000*11630*RES_hh_tes_in!O13/RES_hh_num_in!O13)</f>
        <v>7412.3675463748123</v>
      </c>
      <c r="P13" s="74">
        <f>IF(RES_hh_tes_in!P13=0,0,1000*11630*RES_hh_tes_in!P13/RES_hh_num_in!P13)</f>
        <v>6445.1052975027114</v>
      </c>
      <c r="Q13" s="74">
        <f>IF(RES_hh_tes_in!Q13=0,0,1000*11630*RES_hh_tes_in!Q13/RES_hh_num_in!Q13)</f>
        <v>6375.0059567281814</v>
      </c>
      <c r="R13" s="74">
        <f>IF(RES_hh_tes_in!R13=0,0,1000*11630*RES_hh_tes_in!R13/RES_hh_num_in!R13)</f>
        <v>6276.3400617208563</v>
      </c>
      <c r="S13" s="74">
        <f>IF(RES_hh_tes_in!S13=0,0,1000*11630*RES_hh_tes_in!S13/RES_hh_num_in!S13)</f>
        <v>6398.0714962240709</v>
      </c>
      <c r="T13" s="74">
        <f>IF(RES_hh_tes_in!T13=0,0,1000*11630*RES_hh_tes_in!T13/RES_hh_num_in!T13)</f>
        <v>6319.1107548168857</v>
      </c>
      <c r="U13" s="74">
        <f>IF(RES_hh_tes_in!U13=0,0,1000*11630*RES_hh_tes_in!U13/RES_hh_num_in!U13)</f>
        <v>5808.0405525858459</v>
      </c>
      <c r="V13" s="74">
        <f>IF(RES_hh_tes_in!V13=0,0,1000*11630*RES_hh_tes_in!V13/RES_hh_num_in!V13)</f>
        <v>5671.7995962662508</v>
      </c>
      <c r="W13" s="74">
        <f>IF(RES_hh_tes_in!W13=0,0,1000*11630*RES_hh_tes_in!W13/RES_hh_num_in!W13)</f>
        <v>6711.6706531253212</v>
      </c>
      <c r="X13" s="74">
        <f>IF(RES_hh_tes_in!X13=0,0,1000*11630*RES_hh_tes_in!X13/RES_hh_num_in!X13)</f>
        <v>0</v>
      </c>
      <c r="Y13" s="74">
        <f>IF(RES_hh_tes_in!Y13=0,0,1000*11630*RES_hh_tes_in!Y13/RES_hh_num_in!Y13)</f>
        <v>0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63.718803309603409</v>
      </c>
      <c r="D14" s="76">
        <f>IF(RES_hh_tes_in!D14=0,0,1000*11630*RES_hh_tes_in!D14/RES_hh_num_in!D14)</f>
        <v>70.224106372391176</v>
      </c>
      <c r="E14" s="76">
        <f>IF(RES_hh_tes_in!E14=0,0,1000*11630*RES_hh_tes_in!E14/RES_hh_num_in!E14)</f>
        <v>67.108368698022929</v>
      </c>
      <c r="F14" s="76">
        <f>IF(RES_hh_tes_in!F14=0,0,1000*11630*RES_hh_tes_in!F14/RES_hh_num_in!F14)</f>
        <v>65.969297764674124</v>
      </c>
      <c r="G14" s="76">
        <f>IF(RES_hh_tes_in!G14=0,0,1000*11630*RES_hh_tes_in!G14/RES_hh_num_in!G14)</f>
        <v>67.607011031586381</v>
      </c>
      <c r="H14" s="76">
        <f>IF(RES_hh_tes_in!H14=0,0,1000*11630*RES_hh_tes_in!H14/RES_hh_num_in!H14)</f>
        <v>69.272889735618733</v>
      </c>
      <c r="I14" s="76">
        <f>IF(RES_hh_tes_in!I14=0,0,1000*11630*RES_hh_tes_in!I14/RES_hh_num_in!I14)</f>
        <v>59.75682821580623</v>
      </c>
      <c r="J14" s="76">
        <f>IF(RES_hh_tes_in!J14=0,0,1000*11630*RES_hh_tes_in!J14/RES_hh_num_in!J14)</f>
        <v>58.318015797447316</v>
      </c>
      <c r="K14" s="76">
        <f>IF(RES_hh_tes_in!K14=0,0,1000*11630*RES_hh_tes_in!K14/RES_hh_num_in!K14)</f>
        <v>58.495149973137238</v>
      </c>
      <c r="L14" s="76">
        <f>IF(RES_hh_tes_in!L14=0,0,1000*11630*RES_hh_tes_in!L14/RES_hh_num_in!L14)</f>
        <v>65.814496480271728</v>
      </c>
      <c r="M14" s="76">
        <f>IF(RES_hh_tes_in!M14=0,0,1000*11630*RES_hh_tes_in!M14/RES_hh_num_in!M14)</f>
        <v>58.184601977426908</v>
      </c>
      <c r="N14" s="76">
        <f>IF(RES_hh_tes_in!N14=0,0,1000*11630*RES_hh_tes_in!N14/RES_hh_num_in!N14)</f>
        <v>59.425300499066104</v>
      </c>
      <c r="O14" s="76">
        <f>IF(RES_hh_tes_in!O14=0,0,1000*11630*RES_hh_tes_in!O14/RES_hh_num_in!O14)</f>
        <v>59.045093099648639</v>
      </c>
      <c r="P14" s="76">
        <f>IF(RES_hh_tes_in!P14=0,0,1000*11630*RES_hh_tes_in!P14/RES_hh_num_in!P14)</f>
        <v>54.351828274006294</v>
      </c>
      <c r="Q14" s="76">
        <f>IF(RES_hh_tes_in!Q14=0,0,1000*11630*RES_hh_tes_in!Q14/RES_hh_num_in!Q14)</f>
        <v>52.59795422645724</v>
      </c>
      <c r="R14" s="76">
        <f>IF(RES_hh_tes_in!R14=0,0,1000*11630*RES_hh_tes_in!R14/RES_hh_num_in!R14)</f>
        <v>55.177709820521592</v>
      </c>
      <c r="S14" s="76">
        <f>IF(RES_hh_tes_in!S14=0,0,1000*11630*RES_hh_tes_in!S14/RES_hh_num_in!S14)</f>
        <v>48.650978735244109</v>
      </c>
      <c r="T14" s="76">
        <f>IF(RES_hh_tes_in!T14=0,0,1000*11630*RES_hh_tes_in!T14/RES_hh_num_in!T14)</f>
        <v>64.329074575209958</v>
      </c>
      <c r="U14" s="76">
        <f>IF(RES_hh_tes_in!U14=0,0,1000*11630*RES_hh_tes_in!U14/RES_hh_num_in!U14)</f>
        <v>50.134215257521426</v>
      </c>
      <c r="V14" s="76">
        <f>IF(RES_hh_tes_in!V14=0,0,1000*11630*RES_hh_tes_in!V14/RES_hh_num_in!V14)</f>
        <v>51.47407026654313</v>
      </c>
      <c r="W14" s="76">
        <f>IF(RES_hh_tes_in!W14=0,0,1000*11630*RES_hh_tes_in!W14/RES_hh_num_in!W14)</f>
        <v>54.959890643965224</v>
      </c>
      <c r="X14" s="76">
        <f>IF(RES_hh_tes_in!X14=0,0,1000*11630*RES_hh_tes_in!X14/RES_hh_num_in!X14)</f>
        <v>41.948474957814938</v>
      </c>
      <c r="Y14" s="76">
        <f>IF(RES_hh_tes_in!Y14=0,0,1000*11630*RES_hh_tes_in!Y14/RES_hh_num_in!Y14)</f>
        <v>24.40620791208897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6.3286130268012802E-2</v>
      </c>
      <c r="D15" s="69">
        <f t="shared" si="0"/>
        <v>0.12626441864228855</v>
      </c>
      <c r="E15" s="69">
        <f t="shared" si="0"/>
        <v>0.44647976862570055</v>
      </c>
      <c r="F15" s="69">
        <f t="shared" si="0"/>
        <v>1.0803235309803194</v>
      </c>
      <c r="G15" s="69">
        <f t="shared" si="0"/>
        <v>0.57398746390361122</v>
      </c>
      <c r="H15" s="69">
        <f t="shared" si="0"/>
        <v>1.4658076670057207</v>
      </c>
      <c r="I15" s="69">
        <f t="shared" si="0"/>
        <v>3.7814502956669998</v>
      </c>
      <c r="J15" s="69">
        <f t="shared" si="0"/>
        <v>5.0624653762235265</v>
      </c>
      <c r="K15" s="69">
        <f t="shared" si="0"/>
        <v>6.802885211360735</v>
      </c>
      <c r="L15" s="69">
        <f t="shared" si="0"/>
        <v>7.0556562663708808</v>
      </c>
      <c r="M15" s="69">
        <f t="shared" si="0"/>
        <v>9.4822865299412609</v>
      </c>
      <c r="N15" s="69">
        <f t="shared" si="0"/>
        <v>9.7932745325156354</v>
      </c>
      <c r="O15" s="69">
        <f t="shared" si="0"/>
        <v>17.666238073755693</v>
      </c>
      <c r="P15" s="69">
        <f t="shared" si="0"/>
        <v>24.367584109375823</v>
      </c>
      <c r="Q15" s="69">
        <f t="shared" si="0"/>
        <v>58.558136796521715</v>
      </c>
      <c r="R15" s="69">
        <f t="shared" si="0"/>
        <v>43.01530603877822</v>
      </c>
      <c r="S15" s="69">
        <f t="shared" si="0"/>
        <v>36.47975858831159</v>
      </c>
      <c r="T15" s="69">
        <f t="shared" si="0"/>
        <v>41.181352372810281</v>
      </c>
      <c r="U15" s="69">
        <f t="shared" si="0"/>
        <v>44.807534688179395</v>
      </c>
      <c r="V15" s="69">
        <f t="shared" si="0"/>
        <v>27.535822191264764</v>
      </c>
      <c r="W15" s="69">
        <f t="shared" si="0"/>
        <v>20.30164379349668</v>
      </c>
      <c r="X15" s="69">
        <f t="shared" si="0"/>
        <v>14.751182508056178</v>
      </c>
      <c r="Y15" s="69">
        <f t="shared" si="0"/>
        <v>4.9989623892206918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6.3286130268012802E-2</v>
      </c>
      <c r="D16" s="72">
        <f>IF(RES_hh_tes_in!D16=0,0,1000*11630*RES_hh_tes_in!D16/RES_hh_num_in!D$3)</f>
        <v>0.12626441864228855</v>
      </c>
      <c r="E16" s="72">
        <f>IF(RES_hh_tes_in!E16=0,0,1000*11630*RES_hh_tes_in!E16/RES_hh_num_in!E$3)</f>
        <v>0.44647976862570055</v>
      </c>
      <c r="F16" s="72">
        <f>IF(RES_hh_tes_in!F16=0,0,1000*11630*RES_hh_tes_in!F16/RES_hh_num_in!F$3)</f>
        <v>1.0803235309803194</v>
      </c>
      <c r="G16" s="72">
        <f>IF(RES_hh_tes_in!G16=0,0,1000*11630*RES_hh_tes_in!G16/RES_hh_num_in!G$3)</f>
        <v>0.57398746390361122</v>
      </c>
      <c r="H16" s="72">
        <f>IF(RES_hh_tes_in!H16=0,0,1000*11630*RES_hh_tes_in!H16/RES_hh_num_in!H$3)</f>
        <v>1.4658076670057207</v>
      </c>
      <c r="I16" s="72">
        <f>IF(RES_hh_tes_in!I16=0,0,1000*11630*RES_hh_tes_in!I16/RES_hh_num_in!I$3)</f>
        <v>3.7814502956669998</v>
      </c>
      <c r="J16" s="72">
        <f>IF(RES_hh_tes_in!J16=0,0,1000*11630*RES_hh_tes_in!J16/RES_hh_num_in!J$3)</f>
        <v>5.0624653762235265</v>
      </c>
      <c r="K16" s="72">
        <f>IF(RES_hh_tes_in!K16=0,0,1000*11630*RES_hh_tes_in!K16/RES_hh_num_in!K$3)</f>
        <v>6.802885211360735</v>
      </c>
      <c r="L16" s="72">
        <f>IF(RES_hh_tes_in!L16=0,0,1000*11630*RES_hh_tes_in!L16/RES_hh_num_in!L$3)</f>
        <v>7.0556562663708808</v>
      </c>
      <c r="M16" s="72">
        <f>IF(RES_hh_tes_in!M16=0,0,1000*11630*RES_hh_tes_in!M16/RES_hh_num_in!M$3)</f>
        <v>9.4822865299412609</v>
      </c>
      <c r="N16" s="72">
        <f>IF(RES_hh_tes_in!N16=0,0,1000*11630*RES_hh_tes_in!N16/RES_hh_num_in!N$3)</f>
        <v>9.7932745325156354</v>
      </c>
      <c r="O16" s="72">
        <f>IF(RES_hh_tes_in!O16=0,0,1000*11630*RES_hh_tes_in!O16/RES_hh_num_in!O$3)</f>
        <v>17.666238073755693</v>
      </c>
      <c r="P16" s="72">
        <f>IF(RES_hh_tes_in!P16=0,0,1000*11630*RES_hh_tes_in!P16/RES_hh_num_in!P$3)</f>
        <v>24.367584109375823</v>
      </c>
      <c r="Q16" s="72">
        <f>IF(RES_hh_tes_in!Q16=0,0,1000*11630*RES_hh_tes_in!Q16/RES_hh_num_in!Q$3)</f>
        <v>58.558136796521715</v>
      </c>
      <c r="R16" s="72">
        <f>IF(RES_hh_tes_in!R16=0,0,1000*11630*RES_hh_tes_in!R16/RES_hh_num_in!R$3)</f>
        <v>43.01530603877822</v>
      </c>
      <c r="S16" s="72">
        <f>IF(RES_hh_tes_in!S16=0,0,1000*11630*RES_hh_tes_in!S16/RES_hh_num_in!S$3)</f>
        <v>36.47975858831159</v>
      </c>
      <c r="T16" s="72">
        <f>IF(RES_hh_tes_in!T16=0,0,1000*11630*RES_hh_tes_in!T16/RES_hh_num_in!T$3)</f>
        <v>41.181352372810281</v>
      </c>
      <c r="U16" s="72">
        <f>IF(RES_hh_tes_in!U16=0,0,1000*11630*RES_hh_tes_in!U16/RES_hh_num_in!U$3)</f>
        <v>44.807534688179395</v>
      </c>
      <c r="V16" s="72">
        <f>IF(RES_hh_tes_in!V16=0,0,1000*11630*RES_hh_tes_in!V16/RES_hh_num_in!V$3)</f>
        <v>27.535822191264764</v>
      </c>
      <c r="W16" s="72">
        <f>IF(RES_hh_tes_in!W16=0,0,1000*11630*RES_hh_tes_in!W16/RES_hh_num_in!W$3)</f>
        <v>20.30164379349668</v>
      </c>
      <c r="X16" s="72">
        <f>IF(RES_hh_tes_in!X16=0,0,1000*11630*RES_hh_tes_in!X16/RES_hh_num_in!X$3)</f>
        <v>14.751182508056178</v>
      </c>
      <c r="Y16" s="72">
        <f>IF(RES_hh_tes_in!Y16=0,0,1000*11630*RES_hh_tes_in!Y16/RES_hh_num_in!Y$3)</f>
        <v>4.9989623892206918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721.75020538903334</v>
      </c>
      <c r="D17" s="69">
        <f>IF(RES_hh_tes_in!D17=0,0,1000*11630*RES_hh_tes_in!D17/RES_hh_num_in!D17)</f>
        <v>716.79066943656608</v>
      </c>
      <c r="E17" s="69">
        <f>IF(RES_hh_tes_in!E17=0,0,1000*11630*RES_hh_tes_in!E17/RES_hh_num_in!E17)</f>
        <v>881.93937279315628</v>
      </c>
      <c r="F17" s="69">
        <f>IF(RES_hh_tes_in!F17=0,0,1000*11630*RES_hh_tes_in!F17/RES_hh_num_in!F17)</f>
        <v>863.61393893894524</v>
      </c>
      <c r="G17" s="69">
        <f>IF(RES_hh_tes_in!G17=0,0,1000*11630*RES_hh_tes_in!G17/RES_hh_num_in!G17)</f>
        <v>835.74304433176258</v>
      </c>
      <c r="H17" s="69">
        <f>IF(RES_hh_tes_in!H17=0,0,1000*11630*RES_hh_tes_in!H17/RES_hh_num_in!H17)</f>
        <v>876.4814633801941</v>
      </c>
      <c r="I17" s="69">
        <f>IF(RES_hh_tes_in!I17=0,0,1000*11630*RES_hh_tes_in!I17/RES_hh_num_in!I17)</f>
        <v>868.02546227865946</v>
      </c>
      <c r="J17" s="69">
        <f>IF(RES_hh_tes_in!J17=0,0,1000*11630*RES_hh_tes_in!J17/RES_hh_num_in!J17)</f>
        <v>895.07582685152101</v>
      </c>
      <c r="K17" s="69">
        <f>IF(RES_hh_tes_in!K17=0,0,1000*11630*RES_hh_tes_in!K17/RES_hh_num_in!K17)</f>
        <v>929.95505737991084</v>
      </c>
      <c r="L17" s="69">
        <f>IF(RES_hh_tes_in!L17=0,0,1000*11630*RES_hh_tes_in!L17/RES_hh_num_in!L17)</f>
        <v>954.59619368384028</v>
      </c>
      <c r="M17" s="69">
        <f>IF(RES_hh_tes_in!M17=0,0,1000*11630*RES_hh_tes_in!M17/RES_hh_num_in!M17)</f>
        <v>974.12033322437276</v>
      </c>
      <c r="N17" s="69">
        <f>IF(RES_hh_tes_in!N17=0,0,1000*11630*RES_hh_tes_in!N17/RES_hh_num_in!N17)</f>
        <v>985.00440133343898</v>
      </c>
      <c r="O17" s="69">
        <f>IF(RES_hh_tes_in!O17=0,0,1000*11630*RES_hh_tes_in!O17/RES_hh_num_in!O17)</f>
        <v>1016.9016903007864</v>
      </c>
      <c r="P17" s="69">
        <f>IF(RES_hh_tes_in!P17=0,0,1000*11630*RES_hh_tes_in!P17/RES_hh_num_in!P17)</f>
        <v>1024.580202727459</v>
      </c>
      <c r="Q17" s="69">
        <f>IF(RES_hh_tes_in!Q17=0,0,1000*11630*RES_hh_tes_in!Q17/RES_hh_num_in!Q17)</f>
        <v>1036.9094593834689</v>
      </c>
      <c r="R17" s="69">
        <f>IF(RES_hh_tes_in!R17=0,0,1000*11630*RES_hh_tes_in!R17/RES_hh_num_in!R17)</f>
        <v>1027.0666584028691</v>
      </c>
      <c r="S17" s="69">
        <f>IF(RES_hh_tes_in!S17=0,0,1000*11630*RES_hh_tes_in!S17/RES_hh_num_in!S17)</f>
        <v>988.25553993177095</v>
      </c>
      <c r="T17" s="69">
        <f>IF(RES_hh_tes_in!T17=0,0,1000*11630*RES_hh_tes_in!T17/RES_hh_num_in!T17)</f>
        <v>1259.6806082325027</v>
      </c>
      <c r="U17" s="69">
        <f>IF(RES_hh_tes_in!U17=0,0,1000*11630*RES_hh_tes_in!U17/RES_hh_num_in!U17)</f>
        <v>1106.2826332117713</v>
      </c>
      <c r="V17" s="69">
        <f>IF(RES_hh_tes_in!V17=0,0,1000*11630*RES_hh_tes_in!V17/RES_hh_num_in!V17)</f>
        <v>1099.7208104516103</v>
      </c>
      <c r="W17" s="69">
        <f>IF(RES_hh_tes_in!W17=0,0,1000*11630*RES_hh_tes_in!W17/RES_hh_num_in!W17)</f>
        <v>1216.5039065587616</v>
      </c>
      <c r="X17" s="69">
        <f>IF(RES_hh_tes_in!X17=0,0,1000*11630*RES_hh_tes_in!X17/RES_hh_num_in!X17)</f>
        <v>1042.4974373259527</v>
      </c>
      <c r="Y17" s="69">
        <f>IF(RES_hh_tes_in!Y17=0,0,1000*11630*RES_hh_tes_in!Y17/RES_hh_num_in!Y17)</f>
        <v>814.45642603398869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711.40749441461708</v>
      </c>
      <c r="D18" s="72">
        <f>IF(RES_hh_tes_in!D18=0,0,1000*11630*RES_hh_tes_in!D18/RES_hh_num_in!D18)</f>
        <v>778.47405599509204</v>
      </c>
      <c r="E18" s="72">
        <f>IF(RES_hh_tes_in!E18=0,0,1000*11630*RES_hh_tes_in!E18/RES_hh_num_in!E18)</f>
        <v>795.11522558308729</v>
      </c>
      <c r="F18" s="72">
        <f>IF(RES_hh_tes_in!F18=0,0,1000*11630*RES_hh_tes_in!F18/RES_hh_num_in!F18)</f>
        <v>829.11901384778798</v>
      </c>
      <c r="G18" s="72">
        <f>IF(RES_hh_tes_in!G18=0,0,1000*11630*RES_hh_tes_in!G18/RES_hh_num_in!G18)</f>
        <v>853.86721581537142</v>
      </c>
      <c r="H18" s="72">
        <f>IF(RES_hh_tes_in!H18=0,0,1000*11630*RES_hh_tes_in!H18/RES_hh_num_in!H18)</f>
        <v>897.14522900749307</v>
      </c>
      <c r="I18" s="72">
        <f>IF(RES_hh_tes_in!I18=0,0,1000*11630*RES_hh_tes_in!I18/RES_hh_num_in!I18)</f>
        <v>852.9378363418972</v>
      </c>
      <c r="J18" s="72">
        <f>IF(RES_hh_tes_in!J18=0,0,1000*11630*RES_hh_tes_in!J18/RES_hh_num_in!J18)</f>
        <v>905.62681861656597</v>
      </c>
      <c r="K18" s="72">
        <f>IF(RES_hh_tes_in!K18=0,0,1000*11630*RES_hh_tes_in!K18/RES_hh_num_in!K18)</f>
        <v>938.57919615008188</v>
      </c>
      <c r="L18" s="72">
        <f>IF(RES_hh_tes_in!L18=0,0,1000*11630*RES_hh_tes_in!L18/RES_hh_num_in!L18)</f>
        <v>964.91366599478306</v>
      </c>
      <c r="M18" s="72">
        <f>IF(RES_hh_tes_in!M18=0,0,1000*11630*RES_hh_tes_in!M18/RES_hh_num_in!M18)</f>
        <v>961.40657925396022</v>
      </c>
      <c r="N18" s="72">
        <f>IF(RES_hh_tes_in!N18=0,0,1000*11630*RES_hh_tes_in!N18/RES_hh_num_in!N18)</f>
        <v>992.39786447168535</v>
      </c>
      <c r="O18" s="72">
        <f>IF(RES_hh_tes_in!O18=0,0,1000*11630*RES_hh_tes_in!O18/RES_hh_num_in!O18)</f>
        <v>1007.8872699349682</v>
      </c>
      <c r="P18" s="72">
        <f>IF(RES_hh_tes_in!P18=0,0,1000*11630*RES_hh_tes_in!P18/RES_hh_num_in!P18)</f>
        <v>1023.2320243495825</v>
      </c>
      <c r="Q18" s="72">
        <f>IF(RES_hh_tes_in!Q18=0,0,1000*11630*RES_hh_tes_in!Q18/RES_hh_num_in!Q18)</f>
        <v>1016.9697615186896</v>
      </c>
      <c r="R18" s="72">
        <f>IF(RES_hh_tes_in!R18=0,0,1000*11630*RES_hh_tes_in!R18/RES_hh_num_in!R18)</f>
        <v>1056.0107239035722</v>
      </c>
      <c r="S18" s="72">
        <f>IF(RES_hh_tes_in!S18=0,0,1000*11630*RES_hh_tes_in!S18/RES_hh_num_in!S18)</f>
        <v>1106.9382044124231</v>
      </c>
      <c r="T18" s="72">
        <f>IF(RES_hh_tes_in!T18=0,0,1000*11630*RES_hh_tes_in!T18/RES_hh_num_in!T18)</f>
        <v>1159.4144761289147</v>
      </c>
      <c r="U18" s="72">
        <f>IF(RES_hh_tes_in!U18=0,0,1000*11630*RES_hh_tes_in!U18/RES_hh_num_in!U18)</f>
        <v>983.15604557122015</v>
      </c>
      <c r="V18" s="72">
        <f>IF(RES_hh_tes_in!V18=0,0,1000*11630*RES_hh_tes_in!V18/RES_hh_num_in!V18)</f>
        <v>1054.1749321357113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825.41417850702396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753.37318286958498</v>
      </c>
      <c r="D19" s="72">
        <f>IF(RES_hh_tes_in!D19=0,0,1000*11630*RES_hh_tes_in!D19/RES_hh_num_in!D19)</f>
        <v>764.45487537143367</v>
      </c>
      <c r="E19" s="72">
        <f>IF(RES_hh_tes_in!E19=0,0,1000*11630*RES_hh_tes_in!E19/RES_hh_num_in!E19)</f>
        <v>803.00790227261439</v>
      </c>
      <c r="F19" s="72">
        <f>IF(RES_hh_tes_in!F19=0,0,1000*11630*RES_hh_tes_in!F19/RES_hh_num_in!F19)</f>
        <v>828.30176467431397</v>
      </c>
      <c r="G19" s="72">
        <f>IF(RES_hh_tes_in!G19=0,0,1000*11630*RES_hh_tes_in!G19/RES_hh_num_in!G19)</f>
        <v>836.67796550396258</v>
      </c>
      <c r="H19" s="72">
        <f>IF(RES_hh_tes_in!H19=0,0,1000*11630*RES_hh_tes_in!H19/RES_hh_num_in!H19)</f>
        <v>850.89070349500037</v>
      </c>
      <c r="I19" s="72">
        <f>IF(RES_hh_tes_in!I19=0,0,1000*11630*RES_hh_tes_in!I19/RES_hh_num_in!I19)</f>
        <v>885.28954707720629</v>
      </c>
      <c r="J19" s="72">
        <f>IF(RES_hh_tes_in!J19=0,0,1000*11630*RES_hh_tes_in!J19/RES_hh_num_in!J19)</f>
        <v>909.80745041429066</v>
      </c>
      <c r="K19" s="72">
        <f>IF(RES_hh_tes_in!K19=0,0,1000*11630*RES_hh_tes_in!K19/RES_hh_num_in!K19)</f>
        <v>936.59725411059196</v>
      </c>
      <c r="L19" s="72">
        <f>IF(RES_hh_tes_in!L19=0,0,1000*11630*RES_hh_tes_in!L19/RES_hh_num_in!L19)</f>
        <v>955.84656495635613</v>
      </c>
      <c r="M19" s="72">
        <f>IF(RES_hh_tes_in!M19=0,0,1000*11630*RES_hh_tes_in!M19/RES_hh_num_in!M19)</f>
        <v>951.41835630661603</v>
      </c>
      <c r="N19" s="72">
        <f>IF(RES_hh_tes_in!N19=0,0,1000*11630*RES_hh_tes_in!N19/RES_hh_num_in!N19)</f>
        <v>1000.8145313522851</v>
      </c>
      <c r="O19" s="72">
        <f>IF(RES_hh_tes_in!O19=0,0,1000*11630*RES_hh_tes_in!O19/RES_hh_num_in!O19)</f>
        <v>989.90436265925098</v>
      </c>
      <c r="P19" s="72">
        <f>IF(RES_hh_tes_in!P19=0,0,1000*11630*RES_hh_tes_in!P19/RES_hh_num_in!P19)</f>
        <v>1006.6234186470884</v>
      </c>
      <c r="Q19" s="72">
        <f>IF(RES_hh_tes_in!Q19=0,0,1000*11630*RES_hh_tes_in!Q19/RES_hh_num_in!Q19)</f>
        <v>1009.2168044507213</v>
      </c>
      <c r="R19" s="72">
        <f>IF(RES_hh_tes_in!R19=0,0,1000*11630*RES_hh_tes_in!R19/RES_hh_num_in!R19)</f>
        <v>1043.8401635474304</v>
      </c>
      <c r="S19" s="72">
        <f>IF(RES_hh_tes_in!S19=0,0,1000*11630*RES_hh_tes_in!S19/RES_hh_num_in!S19)</f>
        <v>1075.2571369178895</v>
      </c>
      <c r="T19" s="72">
        <f>IF(RES_hh_tes_in!T19=0,0,1000*11630*RES_hh_tes_in!T19/RES_hh_num_in!T19)</f>
        <v>1111.1224164959572</v>
      </c>
      <c r="U19" s="72">
        <f>IF(RES_hh_tes_in!U19=0,0,1000*11630*RES_hh_tes_in!U19/RES_hh_num_in!U19)</f>
        <v>1181.0325408335132</v>
      </c>
      <c r="V19" s="72">
        <f>IF(RES_hh_tes_in!V19=0,0,1000*11630*RES_hh_tes_in!V19/RES_hh_num_in!V19)</f>
        <v>1192.5580643276867</v>
      </c>
      <c r="W19" s="72">
        <f>IF(RES_hh_tes_in!W19=0,0,1000*11630*RES_hh_tes_in!W19/RES_hh_num_in!W19)</f>
        <v>1255.5016400138963</v>
      </c>
      <c r="X19" s="72">
        <f>IF(RES_hh_tes_in!X19=0,0,1000*11630*RES_hh_tes_in!X19/RES_hh_num_in!X19)</f>
        <v>1208.1349864509536</v>
      </c>
      <c r="Y19" s="72">
        <f>IF(RES_hh_tes_in!Y19=0,0,1000*11630*RES_hh_tes_in!Y19/RES_hh_num_in!Y19)</f>
        <v>981.07906378755092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731.05941480697584</v>
      </c>
      <c r="D20" s="72">
        <f>IF(RES_hh_tes_in!D20=0,0,1000*11630*RES_hh_tes_in!D20/RES_hh_num_in!D20)</f>
        <v>785.63010715542055</v>
      </c>
      <c r="E20" s="72">
        <f>IF(RES_hh_tes_in!E20=0,0,1000*11630*RES_hh_tes_in!E20/RES_hh_num_in!E20)</f>
        <v>902.25251595391455</v>
      </c>
      <c r="F20" s="72">
        <f>IF(RES_hh_tes_in!F20=0,0,1000*11630*RES_hh_tes_in!F20/RES_hh_num_in!F20)</f>
        <v>882.62796758942238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919.16133016520064</v>
      </c>
      <c r="O20" s="72">
        <f>IF(RES_hh_tes_in!O20=0,0,1000*11630*RES_hh_tes_in!O20/RES_hh_num_in!O20)</f>
        <v>1000.7934317665859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985.33087389718651</v>
      </c>
      <c r="S20" s="72">
        <f>IF(RES_hh_tes_in!S20=0,0,1000*11630*RES_hh_tes_in!S20/RES_hh_num_in!S20)</f>
        <v>1031.4637973504932</v>
      </c>
      <c r="T20" s="72">
        <f>IF(RES_hh_tes_in!T20=0,0,1000*11630*RES_hh_tes_in!T20/RES_hh_num_in!T20)</f>
        <v>1184.9374237085524</v>
      </c>
      <c r="U20" s="72">
        <f>IF(RES_hh_tes_in!U20=0,0,1000*11630*RES_hh_tes_in!U20/RES_hh_num_in!U20)</f>
        <v>1023.2368778297077</v>
      </c>
      <c r="V20" s="72">
        <f>IF(RES_hh_tes_in!V20=0,0,1000*11630*RES_hh_tes_in!V20/RES_hh_num_in!V20)</f>
        <v>1047.3554652982925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995.09009102223581</v>
      </c>
      <c r="Y20" s="72">
        <f>IF(RES_hh_tes_in!Y20=0,0,1000*11630*RES_hh_tes_in!Y20/RES_hh_num_in!Y20)</f>
        <v>986.59550346638093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723.93326103832305</v>
      </c>
      <c r="D21" s="72">
        <f>IF(RES_hh_tes_in!D21=0,0,1000*11630*RES_hh_tes_in!D21/RES_hh_num_in!D21)</f>
        <v>720.73806194261385</v>
      </c>
      <c r="E21" s="72">
        <f>IF(RES_hh_tes_in!E21=0,0,1000*11630*RES_hh_tes_in!E21/RES_hh_num_in!E21)</f>
        <v>829.678366078767</v>
      </c>
      <c r="F21" s="72">
        <f>IF(RES_hh_tes_in!F21=0,0,1000*11630*RES_hh_tes_in!F21/RES_hh_num_in!F21)</f>
        <v>848.46431789802966</v>
      </c>
      <c r="G21" s="72">
        <f>IF(RES_hh_tes_in!G21=0,0,1000*11630*RES_hh_tes_in!G21/RES_hh_num_in!G21)</f>
        <v>850.61246446878806</v>
      </c>
      <c r="H21" s="72">
        <f>IF(RES_hh_tes_in!H21=0,0,1000*11630*RES_hh_tes_in!H21/RES_hh_num_in!H21)</f>
        <v>863.77971477260587</v>
      </c>
      <c r="I21" s="72">
        <f>IF(RES_hh_tes_in!I21=0,0,1000*11630*RES_hh_tes_in!I21/RES_hh_num_in!I21)</f>
        <v>875.2012870229803</v>
      </c>
      <c r="J21" s="72">
        <f>IF(RES_hh_tes_in!J21=0,0,1000*11630*RES_hh_tes_in!J21/RES_hh_num_in!J21)</f>
        <v>890.43155282589032</v>
      </c>
      <c r="K21" s="72">
        <f>IF(RES_hh_tes_in!K21=0,0,1000*11630*RES_hh_tes_in!K21/RES_hh_num_in!K21)</f>
        <v>925.50983756347046</v>
      </c>
      <c r="L21" s="72">
        <f>IF(RES_hh_tes_in!L21=0,0,1000*11630*RES_hh_tes_in!L21/RES_hh_num_in!L21)</f>
        <v>941.33289154478575</v>
      </c>
      <c r="M21" s="72">
        <f>IF(RES_hh_tes_in!M21=0,0,1000*11630*RES_hh_tes_in!M21/RES_hh_num_in!M21)</f>
        <v>962.74652324367059</v>
      </c>
      <c r="N21" s="72">
        <f>IF(RES_hh_tes_in!N21=0,0,1000*11630*RES_hh_tes_in!N21/RES_hh_num_in!N21)</f>
        <v>980.81597715815326</v>
      </c>
      <c r="O21" s="72">
        <f>IF(RES_hh_tes_in!O21=0,0,1000*11630*RES_hh_tes_in!O21/RES_hh_num_in!O21)</f>
        <v>1020.2774828446352</v>
      </c>
      <c r="P21" s="72">
        <f>IF(RES_hh_tes_in!P21=0,0,1000*11630*RES_hh_tes_in!P21/RES_hh_num_in!P21)</f>
        <v>1004.2939426989827</v>
      </c>
      <c r="Q21" s="72">
        <f>IF(RES_hh_tes_in!Q21=0,0,1000*11630*RES_hh_tes_in!Q21/RES_hh_num_in!Q21)</f>
        <v>1006.800444015801</v>
      </c>
      <c r="R21" s="72">
        <f>IF(RES_hh_tes_in!R21=0,0,1000*11630*RES_hh_tes_in!R21/RES_hh_num_in!R21)</f>
        <v>1043.2651779922176</v>
      </c>
      <c r="S21" s="72">
        <f>IF(RES_hh_tes_in!S21=0,0,1000*11630*RES_hh_tes_in!S21/RES_hh_num_in!S21)</f>
        <v>1095.7572578092334</v>
      </c>
      <c r="T21" s="72">
        <f>IF(RES_hh_tes_in!T21=0,0,1000*11630*RES_hh_tes_in!T21/RES_hh_num_in!T21)</f>
        <v>1033.7060335080355</v>
      </c>
      <c r="U21" s="72">
        <f>IF(RES_hh_tes_in!U21=0,0,1000*11630*RES_hh_tes_in!U21/RES_hh_num_in!U21)</f>
        <v>1067.2644091153945</v>
      </c>
      <c r="V21" s="72">
        <f>IF(RES_hh_tes_in!V21=0,0,1000*11630*RES_hh_tes_in!V21/RES_hh_num_in!V21)</f>
        <v>1081.6369375215211</v>
      </c>
      <c r="W21" s="72">
        <f>IF(RES_hh_tes_in!W21=0,0,1000*11630*RES_hh_tes_in!W21/RES_hh_num_in!W21)</f>
        <v>1213.3655357408331</v>
      </c>
      <c r="X21" s="72">
        <f>IF(RES_hh_tes_in!X21=0,0,1000*11630*RES_hh_tes_in!X21/RES_hh_num_in!X21)</f>
        <v>1013.8135250043429</v>
      </c>
      <c r="Y21" s="72">
        <f>IF(RES_hh_tes_in!Y21=0,0,1000*11630*RES_hh_tes_in!Y21/RES_hh_num_in!Y21)</f>
        <v>775.33133828518351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722.05484079628297</v>
      </c>
      <c r="D22" s="72">
        <f>IF(RES_hh_tes_in!D22=0,0,1000*11630*RES_hh_tes_in!D22/RES_hh_num_in!D22)</f>
        <v>762.86105138705022</v>
      </c>
      <c r="E22" s="72">
        <f>IF(RES_hh_tes_in!E22=0,0,1000*11630*RES_hh_tes_in!E22/RES_hh_num_in!E22)</f>
        <v>809.90023955032291</v>
      </c>
      <c r="F22" s="72">
        <f>IF(RES_hh_tes_in!F22=0,0,1000*11630*RES_hh_tes_in!F22/RES_hh_num_in!F22)</f>
        <v>859.27779616949022</v>
      </c>
      <c r="G22" s="72">
        <f>IF(RES_hh_tes_in!G22=0,0,1000*11630*RES_hh_tes_in!G22/RES_hh_num_in!G22)</f>
        <v>831.24926709488466</v>
      </c>
      <c r="H22" s="72">
        <f>IF(RES_hh_tes_in!H22=0,0,1000*11630*RES_hh_tes_in!H22/RES_hh_num_in!H22)</f>
        <v>845.90125469992518</v>
      </c>
      <c r="I22" s="72">
        <f>IF(RES_hh_tes_in!I22=0,0,1000*11630*RES_hh_tes_in!I22/RES_hh_num_in!I22)</f>
        <v>881.73513172876824</v>
      </c>
      <c r="J22" s="72">
        <f>IF(RES_hh_tes_in!J22=0,0,1000*11630*RES_hh_tes_in!J22/RES_hh_num_in!J22)</f>
        <v>906.55067579915715</v>
      </c>
      <c r="K22" s="72">
        <f>IF(RES_hh_tes_in!K22=0,0,1000*11630*RES_hh_tes_in!K22/RES_hh_num_in!K22)</f>
        <v>911.12133681115074</v>
      </c>
      <c r="L22" s="72">
        <f>IF(RES_hh_tes_in!L22=0,0,1000*11630*RES_hh_tes_in!L22/RES_hh_num_in!L22)</f>
        <v>900.0539567207162</v>
      </c>
      <c r="M22" s="72">
        <f>IF(RES_hh_tes_in!M22=0,0,1000*11630*RES_hh_tes_in!M22/RES_hh_num_in!M22)</f>
        <v>1008.1355099287</v>
      </c>
      <c r="N22" s="72">
        <f>IF(RES_hh_tes_in!N22=0,0,1000*11630*RES_hh_tes_in!N22/RES_hh_num_in!N22)</f>
        <v>999.76506465628188</v>
      </c>
      <c r="O22" s="72">
        <f>IF(RES_hh_tes_in!O22=0,0,1000*11630*RES_hh_tes_in!O22/RES_hh_num_in!O22)</f>
        <v>1017.7306837371303</v>
      </c>
      <c r="P22" s="72">
        <f>IF(RES_hh_tes_in!P22=0,0,1000*11630*RES_hh_tes_in!P22/RES_hh_num_in!P22)</f>
        <v>995.97738845857214</v>
      </c>
      <c r="Q22" s="72">
        <f>IF(RES_hh_tes_in!Q22=0,0,1000*11630*RES_hh_tes_in!Q22/RES_hh_num_in!Q22)</f>
        <v>1028.8503634424096</v>
      </c>
      <c r="R22" s="72">
        <f>IF(RES_hh_tes_in!R22=0,0,1000*11630*RES_hh_tes_in!R22/RES_hh_num_in!R22)</f>
        <v>938.11789019282469</v>
      </c>
      <c r="S22" s="72">
        <f>IF(RES_hh_tes_in!S22=0,0,1000*11630*RES_hh_tes_in!S22/RES_hh_num_in!S22)</f>
        <v>803.16593092306891</v>
      </c>
      <c r="T22" s="72">
        <f>IF(RES_hh_tes_in!T22=0,0,1000*11630*RES_hh_tes_in!T22/RES_hh_num_in!T22)</f>
        <v>1366.1638119552513</v>
      </c>
      <c r="U22" s="72">
        <f>IF(RES_hh_tes_in!U22=0,0,1000*11630*RES_hh_tes_in!U22/RES_hh_num_in!U22)</f>
        <v>1202.2959130811887</v>
      </c>
      <c r="V22" s="72">
        <f>IF(RES_hh_tes_in!V22=0,0,1000*11630*RES_hh_tes_in!V22/RES_hh_num_in!V22)</f>
        <v>1091.2208317431644</v>
      </c>
      <c r="W22" s="72">
        <f>IF(RES_hh_tes_in!W22=0,0,1000*11630*RES_hh_tes_in!W22/RES_hh_num_in!W22)</f>
        <v>1181.7411062182189</v>
      </c>
      <c r="X22" s="72">
        <f>IF(RES_hh_tes_in!X22=0,0,1000*11630*RES_hh_tes_in!X22/RES_hh_num_in!X22)</f>
        <v>1035.0920052707477</v>
      </c>
      <c r="Y22" s="72">
        <f>IF(RES_hh_tes_in!Y22=0,0,1000*11630*RES_hh_tes_in!Y22/RES_hh_num_in!Y22)</f>
        <v>744.32823085658674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549.0460386862502</v>
      </c>
      <c r="D23" s="72">
        <f>IF(RES_hh_tes_in!D23=0,0,1000*11630*RES_hh_tes_in!D23/RES_hh_num_in!D23)</f>
        <v>836.49037078955428</v>
      </c>
      <c r="E23" s="72">
        <f>IF(RES_hh_tes_in!E23=0,0,1000*11630*RES_hh_tes_in!E23/RES_hh_num_in!E23)</f>
        <v>841.82280362903043</v>
      </c>
      <c r="F23" s="72">
        <f>IF(RES_hh_tes_in!F23=0,0,1000*11630*RES_hh_tes_in!F23/RES_hh_num_in!F23)</f>
        <v>743.71555646010938</v>
      </c>
      <c r="G23" s="72">
        <f>IF(RES_hh_tes_in!G23=0,0,1000*11630*RES_hh_tes_in!G23/RES_hh_num_in!G23)</f>
        <v>937.55485802622582</v>
      </c>
      <c r="H23" s="72">
        <f>IF(RES_hh_tes_in!H23=0,0,1000*11630*RES_hh_tes_in!H23/RES_hh_num_in!H23)</f>
        <v>942.92889796605505</v>
      </c>
      <c r="I23" s="72">
        <f>IF(RES_hh_tes_in!I23=0,0,1000*11630*RES_hh_tes_in!I23/RES_hh_num_in!I23)</f>
        <v>806.07019278705968</v>
      </c>
      <c r="J23" s="72">
        <f>IF(RES_hh_tes_in!J23=0,0,1000*11630*RES_hh_tes_in!J23/RES_hh_num_in!J23)</f>
        <v>898.46754223185962</v>
      </c>
      <c r="K23" s="72">
        <f>IF(RES_hh_tes_in!K23=0,0,1000*11630*RES_hh_tes_in!K23/RES_hh_num_in!K23)</f>
        <v>998.73339922492903</v>
      </c>
      <c r="L23" s="72">
        <f>IF(RES_hh_tes_in!L23=0,0,1000*11630*RES_hh_tes_in!L23/RES_hh_num_in!L23)</f>
        <v>872.35495828359274</v>
      </c>
      <c r="M23" s="72">
        <f>IF(RES_hh_tes_in!M23=0,0,1000*11630*RES_hh_tes_in!M23/RES_hh_num_in!M23)</f>
        <v>921.62068653605604</v>
      </c>
      <c r="N23" s="72">
        <f>IF(RES_hh_tes_in!N23=0,0,1000*11630*RES_hh_tes_in!N23/RES_hh_num_in!N23)</f>
        <v>979.06866549097481</v>
      </c>
      <c r="O23" s="72">
        <f>IF(RES_hh_tes_in!O23=0,0,1000*11630*RES_hh_tes_in!O23/RES_hh_num_in!O23)</f>
        <v>980.80040212053802</v>
      </c>
      <c r="P23" s="72">
        <f>IF(RES_hh_tes_in!P23=0,0,1000*11630*RES_hh_tes_in!P23/RES_hh_num_in!P23)</f>
        <v>1040.2725734834653</v>
      </c>
      <c r="Q23" s="72">
        <f>IF(RES_hh_tes_in!Q23=0,0,1000*11630*RES_hh_tes_in!Q23/RES_hh_num_in!Q23)</f>
        <v>1068.3523843740475</v>
      </c>
      <c r="R23" s="72">
        <f>IF(RES_hh_tes_in!R23=0,0,1000*11630*RES_hh_tes_in!R23/RES_hh_num_in!R23)</f>
        <v>1065.8544409074693</v>
      </c>
      <c r="S23" s="72">
        <f>IF(RES_hh_tes_in!S23=0,0,1000*11630*RES_hh_tes_in!S23/RES_hh_num_in!S23)</f>
        <v>1062.3961574103284</v>
      </c>
      <c r="T23" s="72">
        <f>IF(RES_hh_tes_in!T23=0,0,1000*11630*RES_hh_tes_in!T23/RES_hh_num_in!T23)</f>
        <v>1065.4860801713694</v>
      </c>
      <c r="U23" s="72">
        <f>IF(RES_hh_tes_in!U23=0,0,1000*11630*RES_hh_tes_in!U23/RES_hh_num_in!U23)</f>
        <v>1103.2316828999421</v>
      </c>
      <c r="V23" s="72">
        <f>IF(RES_hh_tes_in!V23=0,0,1000*11630*RES_hh_tes_in!V23/RES_hh_num_in!V23)</f>
        <v>1074.4215000729303</v>
      </c>
      <c r="W23" s="72">
        <f>IF(RES_hh_tes_in!W23=0,0,1000*11630*RES_hh_tes_in!W23/RES_hh_num_in!W23)</f>
        <v>1073.3275245266607</v>
      </c>
      <c r="X23" s="72">
        <f>IF(RES_hh_tes_in!X23=0,0,1000*11630*RES_hh_tes_in!X23/RES_hh_num_in!X23)</f>
        <v>999.5183224519609</v>
      </c>
      <c r="Y23" s="72">
        <f>IF(RES_hh_tes_in!Y23=0,0,1000*11630*RES_hh_tes_in!Y23/RES_hh_num_in!Y23)</f>
        <v>811.90120291435096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747.07083814266252</v>
      </c>
      <c r="D24" s="72">
        <f>IF(RES_hh_tes_in!D24=0,0,1000*11630*RES_hh_tes_in!D24/RES_hh_num_in!D24)</f>
        <v>720.31492350397173</v>
      </c>
      <c r="E24" s="72">
        <f>IF(RES_hh_tes_in!E24=0,0,1000*11630*RES_hh_tes_in!E24/RES_hh_num_in!E24)</f>
        <v>833.87721449317905</v>
      </c>
      <c r="F24" s="72">
        <f>IF(RES_hh_tes_in!F24=0,0,1000*11630*RES_hh_tes_in!F24/RES_hh_num_in!F24)</f>
        <v>861.95231898434224</v>
      </c>
      <c r="G24" s="72">
        <f>IF(RES_hh_tes_in!G24=0,0,1000*11630*RES_hh_tes_in!G24/RES_hh_num_in!G24)</f>
        <v>829.5303720601903</v>
      </c>
      <c r="H24" s="72">
        <f>IF(RES_hh_tes_in!H24=0,0,1000*11630*RES_hh_tes_in!H24/RES_hh_num_in!H24)</f>
        <v>838.3863229358841</v>
      </c>
      <c r="I24" s="72">
        <f>IF(RES_hh_tes_in!I24=0,0,1000*11630*RES_hh_tes_in!I24/RES_hh_num_in!I24)</f>
        <v>880.88557608557096</v>
      </c>
      <c r="J24" s="72">
        <f>IF(RES_hh_tes_in!J24=0,0,1000*11630*RES_hh_tes_in!J24/RES_hh_num_in!J24)</f>
        <v>890.78844186176309</v>
      </c>
      <c r="K24" s="72">
        <f>IF(RES_hh_tes_in!K24=0,0,1000*11630*RES_hh_tes_in!K24/RES_hh_num_in!K24)</f>
        <v>923.9958298209624</v>
      </c>
      <c r="L24" s="72">
        <f>IF(RES_hh_tes_in!L24=0,0,1000*11630*RES_hh_tes_in!L24/RES_hh_num_in!L24)</f>
        <v>946.03295949568064</v>
      </c>
      <c r="M24" s="72">
        <f>IF(RES_hh_tes_in!M24=0,0,1000*11630*RES_hh_tes_in!M24/RES_hh_num_in!M24)</f>
        <v>968.42498135006326</v>
      </c>
      <c r="N24" s="72">
        <f>IF(RES_hh_tes_in!N24=0,0,1000*11630*RES_hh_tes_in!N24/RES_hh_num_in!N24)</f>
        <v>984.49349988080814</v>
      </c>
      <c r="O24" s="72">
        <f>IF(RES_hh_tes_in!O24=0,0,1000*11630*RES_hh_tes_in!O24/RES_hh_num_in!O24)</f>
        <v>1002.1872936940863</v>
      </c>
      <c r="P24" s="72">
        <f>IF(RES_hh_tes_in!P24=0,0,1000*11630*RES_hh_tes_in!P24/RES_hh_num_in!P24)</f>
        <v>1000.6501152785311</v>
      </c>
      <c r="Q24" s="72">
        <f>IF(RES_hh_tes_in!Q24=0,0,1000*11630*RES_hh_tes_in!Q24/RES_hh_num_in!Q24)</f>
        <v>1027.1365800298186</v>
      </c>
      <c r="R24" s="72">
        <f>IF(RES_hh_tes_in!R24=0,0,1000*11630*RES_hh_tes_in!R24/RES_hh_num_in!R24)</f>
        <v>1018.3680738582857</v>
      </c>
      <c r="S24" s="72">
        <f>IF(RES_hh_tes_in!S24=0,0,1000*11630*RES_hh_tes_in!S24/RES_hh_num_in!S24)</f>
        <v>1083.2064578132656</v>
      </c>
      <c r="T24" s="72">
        <f>IF(RES_hh_tes_in!T24=0,0,1000*11630*RES_hh_tes_in!T24/RES_hh_num_in!T24)</f>
        <v>975.66579623398411</v>
      </c>
      <c r="U24" s="72">
        <f>IF(RES_hh_tes_in!U24=0,0,1000*11630*RES_hh_tes_in!U24/RES_hh_num_in!U24)</f>
        <v>1070.8032299063357</v>
      </c>
      <c r="V24" s="72">
        <f>IF(RES_hh_tes_in!V24=0,0,1000*11630*RES_hh_tes_in!V24/RES_hh_num_in!V24)</f>
        <v>1083.2998286289558</v>
      </c>
      <c r="W24" s="72">
        <f>IF(RES_hh_tes_in!W24=0,0,1000*11630*RES_hh_tes_in!W24/RES_hh_num_in!W24)</f>
        <v>1183.3869304130849</v>
      </c>
      <c r="X24" s="72">
        <f>IF(RES_hh_tes_in!X24=0,0,1000*11630*RES_hh_tes_in!X24/RES_hh_num_in!X24)</f>
        <v>969.37717660593432</v>
      </c>
      <c r="Y24" s="72">
        <f>IF(RES_hh_tes_in!Y24=0,0,1000*11630*RES_hh_tes_in!Y24/RES_hh_num_in!Y24)</f>
        <v>762.7602097139752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645.87229097801298</v>
      </c>
      <c r="D25" s="74">
        <f>IF(RES_hh_tes_in!D25=0,0,1000*11630*RES_hh_tes_in!D25/RES_hh_num_in!D25)</f>
        <v>489.67813931096561</v>
      </c>
      <c r="E25" s="74">
        <f>IF(RES_hh_tes_in!E25=0,0,1000*11630*RES_hh_tes_in!E25/RES_hh_num_in!E25)</f>
        <v>1035.2101437701074</v>
      </c>
      <c r="F25" s="74">
        <f>IF(RES_hh_tes_in!F25=0,0,1000*11630*RES_hh_tes_in!F25/RES_hh_num_in!F25)</f>
        <v>961.98614176292097</v>
      </c>
      <c r="G25" s="74">
        <f>IF(RES_hh_tes_in!G25=0,0,1000*11630*RES_hh_tes_in!G25/RES_hh_num_in!G25)</f>
        <v>761.90464180577442</v>
      </c>
      <c r="H25" s="74">
        <f>IF(RES_hh_tes_in!H25=0,0,1000*11630*RES_hh_tes_in!H25/RES_hh_num_in!H25)</f>
        <v>907.19064384550325</v>
      </c>
      <c r="I25" s="74">
        <f>IF(RES_hh_tes_in!I25=0,0,1000*11630*RES_hh_tes_in!I25/RES_hh_num_in!I25)</f>
        <v>832.83247398243566</v>
      </c>
      <c r="J25" s="74">
        <f>IF(RES_hh_tes_in!J25=0,0,1000*11630*RES_hh_tes_in!J25/RES_hh_num_in!J25)</f>
        <v>876.77856926033314</v>
      </c>
      <c r="K25" s="74">
        <f>IF(RES_hh_tes_in!K25=0,0,1000*11630*RES_hh_tes_in!K25/RES_hh_num_in!K25)</f>
        <v>663.51755379557676</v>
      </c>
      <c r="L25" s="74">
        <f>IF(RES_hh_tes_in!L25=0,0,1000*11630*RES_hh_tes_in!L25/RES_hh_num_in!L25)</f>
        <v>934.89832478488393</v>
      </c>
      <c r="M25" s="74">
        <f>IF(RES_hh_tes_in!M25=0,0,1000*11630*RES_hh_tes_in!M25/RES_hh_num_in!M25)</f>
        <v>917.0599671419792</v>
      </c>
      <c r="N25" s="74">
        <f>IF(RES_hh_tes_in!N25=0,0,1000*11630*RES_hh_tes_in!N25/RES_hh_num_in!N25)</f>
        <v>876.45889452781353</v>
      </c>
      <c r="O25" s="74">
        <f>IF(RES_hh_tes_in!O25=0,0,1000*11630*RES_hh_tes_in!O25/RES_hh_num_in!O25)</f>
        <v>569.21347782870259</v>
      </c>
      <c r="P25" s="74">
        <f>IF(RES_hh_tes_in!P25=0,0,1000*11630*RES_hh_tes_in!P25/RES_hh_num_in!P25)</f>
        <v>561.40711985655696</v>
      </c>
      <c r="Q25" s="74">
        <f>IF(RES_hh_tes_in!Q25=0,0,1000*11630*RES_hh_tes_in!Q25/RES_hh_num_in!Q25)</f>
        <v>612.39077937912384</v>
      </c>
      <c r="R25" s="74">
        <f>IF(RES_hh_tes_in!R25=0,0,1000*11630*RES_hh_tes_in!R25/RES_hh_num_in!R25)</f>
        <v>710.19404904201167</v>
      </c>
      <c r="S25" s="74">
        <f>IF(RES_hh_tes_in!S25=0,0,1000*11630*RES_hh_tes_in!S25/RES_hh_num_in!S25)</f>
        <v>860.11095464078414</v>
      </c>
      <c r="T25" s="74">
        <f>IF(RES_hh_tes_in!T25=0,0,1000*11630*RES_hh_tes_in!T25/RES_hh_num_in!T25)</f>
        <v>579.56223785281361</v>
      </c>
      <c r="U25" s="74">
        <f>IF(RES_hh_tes_in!U25=0,0,1000*11630*RES_hh_tes_in!U25/RES_hh_num_in!U25)</f>
        <v>679.59253791933622</v>
      </c>
      <c r="V25" s="74">
        <f>IF(RES_hh_tes_in!V25=0,0,1000*11630*RES_hh_tes_in!V25/RES_hh_num_in!V25)</f>
        <v>585.5087265305707</v>
      </c>
      <c r="W25" s="74">
        <f>IF(RES_hh_tes_in!W25=0,0,1000*11630*RES_hh_tes_in!W25/RES_hh_num_in!W25)</f>
        <v>611.32513702295432</v>
      </c>
      <c r="X25" s="74">
        <f>IF(RES_hh_tes_in!X25=0,0,1000*11630*RES_hh_tes_in!X25/RES_hh_num_in!X25)</f>
        <v>479.53267617603586</v>
      </c>
      <c r="Y25" s="74">
        <f>IF(RES_hh_tes_in!Y25=0,0,1000*11630*RES_hh_tes_in!Y25/RES_hh_num_in!Y25)</f>
        <v>202.1134846691194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483.44988388760163</v>
      </c>
      <c r="L26" s="77">
        <f>IF(RES_hh_tes_in!L26=0,0,1000*11630*RES_hh_tes_in!L26/RES_hh_num_in!L26)</f>
        <v>494.20761931651305</v>
      </c>
      <c r="M26" s="77">
        <f>IF(RES_hh_tes_in!M26=0,0,1000*11630*RES_hh_tes_in!M26/RES_hh_num_in!M26)</f>
        <v>506.05929576502712</v>
      </c>
      <c r="N26" s="77">
        <f>IF(RES_hh_tes_in!N26=0,0,1000*11630*RES_hh_tes_in!N26/RES_hh_num_in!N26)</f>
        <v>516.31825808376789</v>
      </c>
      <c r="O26" s="77">
        <f>IF(RES_hh_tes_in!O26=0,0,1000*11630*RES_hh_tes_in!O26/RES_hh_num_in!O26)</f>
        <v>537.52315611463007</v>
      </c>
      <c r="P26" s="77">
        <f>IF(RES_hh_tes_in!P26=0,0,1000*11630*RES_hh_tes_in!P26/RES_hh_num_in!P26)</f>
        <v>548.08719422539377</v>
      </c>
      <c r="Q26" s="77">
        <f>IF(RES_hh_tes_in!Q26=0,0,1000*11630*RES_hh_tes_in!Q26/RES_hh_num_in!Q26)</f>
        <v>555.57283964073724</v>
      </c>
      <c r="R26" s="77">
        <f>IF(RES_hh_tes_in!R26=0,0,1000*11630*RES_hh_tes_in!R26/RES_hh_num_in!R26)</f>
        <v>567.96657954018906</v>
      </c>
      <c r="S26" s="77">
        <f>IF(RES_hh_tes_in!S26=0,0,1000*11630*RES_hh_tes_in!S26/RES_hh_num_in!S26)</f>
        <v>582.13094619509309</v>
      </c>
      <c r="T26" s="77">
        <f>IF(RES_hh_tes_in!T26=0,0,1000*11630*RES_hh_tes_in!T26/RES_hh_num_in!T26)</f>
        <v>501.21250209011345</v>
      </c>
      <c r="U26" s="77">
        <f>IF(RES_hh_tes_in!U26=0,0,1000*11630*RES_hh_tes_in!U26/RES_hh_num_in!U26)</f>
        <v>577.47564879881452</v>
      </c>
      <c r="V26" s="77">
        <f>IF(RES_hh_tes_in!V26=0,0,1000*11630*RES_hh_tes_in!V26/RES_hh_num_in!V26)</f>
        <v>622.33952462585319</v>
      </c>
      <c r="W26" s="77">
        <f>IF(RES_hh_tes_in!W26=0,0,1000*11630*RES_hh_tes_in!W26/RES_hh_num_in!W26)</f>
        <v>613.87826294754495</v>
      </c>
      <c r="X26" s="77">
        <f>IF(RES_hh_tes_in!X26=0,0,1000*11630*RES_hh_tes_in!X26/RES_hh_num_in!X26)</f>
        <v>637.27484767021781</v>
      </c>
      <c r="Y26" s="77">
        <f>IF(RES_hh_tes_in!Y26=0,0,1000*11630*RES_hh_tes_in!Y26/RES_hh_num_in!Y26)</f>
        <v>567.10532878097263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355.83903991997022</v>
      </c>
      <c r="D27" s="69">
        <f>IF(RES_hh_tes_in!D27=0,0,1000*11630*RES_hh_tes_in!D27/RES_hh_num_in!D27)</f>
        <v>348.53390792450676</v>
      </c>
      <c r="E27" s="69">
        <f>IF(RES_hh_tes_in!E27=0,0,1000*11630*RES_hh_tes_in!E27/RES_hh_num_in!E27)</f>
        <v>614.58520097951657</v>
      </c>
      <c r="F27" s="69">
        <f>IF(RES_hh_tes_in!F27=0,0,1000*11630*RES_hh_tes_in!F27/RES_hh_num_in!F27)</f>
        <v>565.63385557621109</v>
      </c>
      <c r="G27" s="69">
        <f>IF(RES_hh_tes_in!G27=0,0,1000*11630*RES_hh_tes_in!G27/RES_hh_num_in!G27)</f>
        <v>512.86048001677761</v>
      </c>
      <c r="H27" s="69">
        <f>IF(RES_hh_tes_in!H27=0,0,1000*11630*RES_hh_tes_in!H27/RES_hh_num_in!H27)</f>
        <v>540.69712656644435</v>
      </c>
      <c r="I27" s="69">
        <f>IF(RES_hh_tes_in!I27=0,0,1000*11630*RES_hh_tes_in!I27/RES_hh_num_in!I27)</f>
        <v>544.92127587178163</v>
      </c>
      <c r="J27" s="69">
        <f>IF(RES_hh_tes_in!J27=0,0,1000*11630*RES_hh_tes_in!J27/RES_hh_num_in!J27)</f>
        <v>562.89831519459574</v>
      </c>
      <c r="K27" s="69">
        <f>IF(RES_hh_tes_in!K27=0,0,1000*11630*RES_hh_tes_in!K27/RES_hh_num_in!K27)</f>
        <v>575.7359537556797</v>
      </c>
      <c r="L27" s="69">
        <f>IF(RES_hh_tes_in!L27=0,0,1000*11630*RES_hh_tes_in!L27/RES_hh_num_in!L27)</f>
        <v>607.79024379957821</v>
      </c>
      <c r="M27" s="69">
        <f>IF(RES_hh_tes_in!M27=0,0,1000*11630*RES_hh_tes_in!M27/RES_hh_num_in!M27)</f>
        <v>572.869732791601</v>
      </c>
      <c r="N27" s="69">
        <f>IF(RES_hh_tes_in!N27=0,0,1000*11630*RES_hh_tes_in!N27/RES_hh_num_in!N27)</f>
        <v>567.82314982147045</v>
      </c>
      <c r="O27" s="69">
        <f>IF(RES_hh_tes_in!O27=0,0,1000*11630*RES_hh_tes_in!O27/RES_hh_num_in!O27)</f>
        <v>559.06837678057468</v>
      </c>
      <c r="P27" s="69">
        <f>IF(RES_hh_tes_in!P27=0,0,1000*11630*RES_hh_tes_in!P27/RES_hh_num_in!P27)</f>
        <v>542.04871961012748</v>
      </c>
      <c r="Q27" s="69">
        <f>IF(RES_hh_tes_in!Q27=0,0,1000*11630*RES_hh_tes_in!Q27/RES_hh_num_in!Q27)</f>
        <v>538.94176326328852</v>
      </c>
      <c r="R27" s="69">
        <f>IF(RES_hh_tes_in!R27=0,0,1000*11630*RES_hh_tes_in!R27/RES_hh_num_in!R27)</f>
        <v>549.52068273334476</v>
      </c>
      <c r="S27" s="69">
        <f>IF(RES_hh_tes_in!S27=0,0,1000*11630*RES_hh_tes_in!S27/RES_hh_num_in!S27)</f>
        <v>551.70571248365775</v>
      </c>
      <c r="T27" s="69">
        <f>IF(RES_hh_tes_in!T27=0,0,1000*11630*RES_hh_tes_in!T27/RES_hh_num_in!T27)</f>
        <v>593.70816806456332</v>
      </c>
      <c r="U27" s="69">
        <f>IF(RES_hh_tes_in!U27=0,0,1000*11630*RES_hh_tes_in!U27/RES_hh_num_in!U27)</f>
        <v>594.85260587586947</v>
      </c>
      <c r="V27" s="69">
        <f>IF(RES_hh_tes_in!V27=0,0,1000*11630*RES_hh_tes_in!V27/RES_hh_num_in!V27)</f>
        <v>575.67555899131116</v>
      </c>
      <c r="W27" s="69">
        <f>IF(RES_hh_tes_in!W27=0,0,1000*11630*RES_hh_tes_in!W27/RES_hh_num_in!W27)</f>
        <v>576.4672909845666</v>
      </c>
      <c r="X27" s="69">
        <f>IF(RES_hh_tes_in!X27=0,0,1000*11630*RES_hh_tes_in!X27/RES_hh_num_in!X27)</f>
        <v>466.20198761556406</v>
      </c>
      <c r="Y27" s="69">
        <f>IF(RES_hh_tes_in!Y27=0,0,1000*11630*RES_hh_tes_in!Y27/RES_hh_num_in!Y27)</f>
        <v>382.44209934349612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341.27726125323306</v>
      </c>
      <c r="D28" s="72">
        <f>IF(RES_hh_tes_in!D28=0,0,1000*11630*RES_hh_tes_in!D28/RES_hh_num_in!D28)</f>
        <v>408.45406111781494</v>
      </c>
      <c r="E28" s="72">
        <f>IF(RES_hh_tes_in!E28=0,0,1000*11630*RES_hh_tes_in!E28/RES_hh_num_in!E28)</f>
        <v>526.8020731744358</v>
      </c>
      <c r="F28" s="72">
        <f>IF(RES_hh_tes_in!F28=0,0,1000*11630*RES_hh_tes_in!F28/RES_hh_num_in!F28)</f>
        <v>532.99857380792116</v>
      </c>
      <c r="G28" s="72">
        <f>IF(RES_hh_tes_in!G28=0,0,1000*11630*RES_hh_tes_in!G28/RES_hh_num_in!G28)</f>
        <v>533.59787681511432</v>
      </c>
      <c r="H28" s="72">
        <f>IF(RES_hh_tes_in!H28=0,0,1000*11630*RES_hh_tes_in!H28/RES_hh_num_in!H28)</f>
        <v>562.56949290650107</v>
      </c>
      <c r="I28" s="72">
        <f>IF(RES_hh_tes_in!I28=0,0,1000*11630*RES_hh_tes_in!I28/RES_hh_num_in!I28)</f>
        <v>531.13976430857861</v>
      </c>
      <c r="J28" s="72">
        <f>IF(RES_hh_tes_in!J28=0,0,1000*11630*RES_hh_tes_in!J28/RES_hh_num_in!J28)</f>
        <v>568.66342707468755</v>
      </c>
      <c r="K28" s="72">
        <f>IF(RES_hh_tes_in!K28=0,0,1000*11630*RES_hh_tes_in!K28/RES_hh_num_in!K28)</f>
        <v>583.65936957424901</v>
      </c>
      <c r="L28" s="72">
        <f>IF(RES_hh_tes_in!L28=0,0,1000*11630*RES_hh_tes_in!L28/RES_hh_num_in!L28)</f>
        <v>596.77690419602698</v>
      </c>
      <c r="M28" s="72">
        <f>IF(RES_hh_tes_in!M28=0,0,1000*11630*RES_hh_tes_in!M28/RES_hh_num_in!M28)</f>
        <v>568.055601423285</v>
      </c>
      <c r="N28" s="72">
        <f>IF(RES_hh_tes_in!N28=0,0,1000*11630*RES_hh_tes_in!N28/RES_hh_num_in!N28)</f>
        <v>570.41171741114636</v>
      </c>
      <c r="O28" s="72">
        <f>IF(RES_hh_tes_in!O28=0,0,1000*11630*RES_hh_tes_in!O28/RES_hh_num_in!O28)</f>
        <v>553.41357840623743</v>
      </c>
      <c r="P28" s="72">
        <f>IF(RES_hh_tes_in!P28=0,0,1000*11630*RES_hh_tes_in!P28/RES_hh_num_in!P28)</f>
        <v>551.98429215165959</v>
      </c>
      <c r="Q28" s="72">
        <f>IF(RES_hh_tes_in!Q28=0,0,1000*11630*RES_hh_tes_in!Q28/RES_hh_num_in!Q28)</f>
        <v>545.82353873582338</v>
      </c>
      <c r="R28" s="72">
        <f>IF(RES_hh_tes_in!R28=0,0,1000*11630*RES_hh_tes_in!R28/RES_hh_num_in!R28)</f>
        <v>557.08153140063473</v>
      </c>
      <c r="S28" s="72">
        <f>IF(RES_hh_tes_in!S28=0,0,1000*11630*RES_hh_tes_in!S28/RES_hh_num_in!S28)</f>
        <v>581.47489907272893</v>
      </c>
      <c r="T28" s="72">
        <f>IF(RES_hh_tes_in!T28=0,0,1000*11630*RES_hh_tes_in!T28/RES_hh_num_in!T28)</f>
        <v>587.17646064272333</v>
      </c>
      <c r="U28" s="72">
        <f>IF(RES_hh_tes_in!U28=0,0,1000*11630*RES_hh_tes_in!U28/RES_hh_num_in!U28)</f>
        <v>536.79857143750087</v>
      </c>
      <c r="V28" s="72">
        <f>IF(RES_hh_tes_in!V28=0,0,1000*11630*RES_hh_tes_in!V28/RES_hh_num_in!V28)</f>
        <v>600.24358181491368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404.23286109482115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367.91319913191973</v>
      </c>
      <c r="D29" s="72">
        <f>IF(RES_hh_tes_in!D29=0,0,1000*11630*RES_hh_tes_in!D29/RES_hh_num_in!D29)</f>
        <v>399.28902545890935</v>
      </c>
      <c r="E29" s="72">
        <f>IF(RES_hh_tes_in!E29=0,0,1000*11630*RES_hh_tes_in!E29/RES_hh_num_in!E29)</f>
        <v>530.8833974533452</v>
      </c>
      <c r="F29" s="72">
        <f>IF(RES_hh_tes_in!F29=0,0,1000*11630*RES_hh_tes_in!F29/RES_hh_num_in!F29)</f>
        <v>532.77971181831367</v>
      </c>
      <c r="G29" s="72">
        <f>IF(RES_hh_tes_in!G29=0,0,1000*11630*RES_hh_tes_in!G29/RES_hh_num_in!G29)</f>
        <v>520.54353812929025</v>
      </c>
      <c r="H29" s="72">
        <f>IF(RES_hh_tes_in!H29=0,0,1000*11630*RES_hh_tes_in!H29/RES_hh_num_in!H29)</f>
        <v>528.81217328407286</v>
      </c>
      <c r="I29" s="72">
        <f>IF(RES_hh_tes_in!I29=0,0,1000*11630*RES_hh_tes_in!I29/RES_hh_num_in!I29)</f>
        <v>551.37754960160964</v>
      </c>
      <c r="J29" s="72">
        <f>IF(RES_hh_tes_in!J29=0,0,1000*11630*RES_hh_tes_in!J29/RES_hh_num_in!J29)</f>
        <v>568.55596703334959</v>
      </c>
      <c r="K29" s="72">
        <f>IF(RES_hh_tes_in!K29=0,0,1000*11630*RES_hh_tes_in!K29/RES_hh_num_in!K29)</f>
        <v>586.70939712812788</v>
      </c>
      <c r="L29" s="72">
        <f>IF(RES_hh_tes_in!L29=0,0,1000*11630*RES_hh_tes_in!L29/RES_hh_num_in!L29)</f>
        <v>594.53506626154467</v>
      </c>
      <c r="M29" s="72">
        <f>IF(RES_hh_tes_in!M29=0,0,1000*11630*RES_hh_tes_in!M29/RES_hh_num_in!M29)</f>
        <v>569.22457014317763</v>
      </c>
      <c r="N29" s="72">
        <f>IF(RES_hh_tes_in!N29=0,0,1000*11630*RES_hh_tes_in!N29/RES_hh_num_in!N29)</f>
        <v>571.0081528685065</v>
      </c>
      <c r="O29" s="72">
        <f>IF(RES_hh_tes_in!O29=0,0,1000*11630*RES_hh_tes_in!O29/RES_hh_num_in!O29)</f>
        <v>548.22671005447785</v>
      </c>
      <c r="P29" s="72">
        <f>IF(RES_hh_tes_in!P29=0,0,1000*11630*RES_hh_tes_in!P29/RES_hh_num_in!P29)</f>
        <v>543.2549921962476</v>
      </c>
      <c r="Q29" s="72">
        <f>IF(RES_hh_tes_in!Q29=0,0,1000*11630*RES_hh_tes_in!Q29/RES_hh_num_in!Q29)</f>
        <v>540.88420995547358</v>
      </c>
      <c r="R29" s="72">
        <f>IF(RES_hh_tes_in!R29=0,0,1000*11630*RES_hh_tes_in!R29/RES_hh_num_in!R29)</f>
        <v>549.465415501287</v>
      </c>
      <c r="S29" s="72">
        <f>IF(RES_hh_tes_in!S29=0,0,1000*11630*RES_hh_tes_in!S29/RES_hh_num_in!S29)</f>
        <v>556.62373478708344</v>
      </c>
      <c r="T29" s="72">
        <f>IF(RES_hh_tes_in!T29=0,0,1000*11630*RES_hh_tes_in!T29/RES_hh_num_in!T29)</f>
        <v>576.0160125322044</v>
      </c>
      <c r="U29" s="72">
        <f>IF(RES_hh_tes_in!U29=0,0,1000*11630*RES_hh_tes_in!U29/RES_hh_num_in!U29)</f>
        <v>604.65700262172754</v>
      </c>
      <c r="V29" s="72">
        <f>IF(RES_hh_tes_in!V29=0,0,1000*11630*RES_hh_tes_in!V29/RES_hh_num_in!V29)</f>
        <v>565.64896159889383</v>
      </c>
      <c r="W29" s="72">
        <f>IF(RES_hh_tes_in!W29=0,0,1000*11630*RES_hh_tes_in!W29/RES_hh_num_in!W29)</f>
        <v>537.59038876358341</v>
      </c>
      <c r="X29" s="72">
        <f>IF(RES_hh_tes_in!X29=0,0,1000*11630*RES_hh_tes_in!X29/RES_hh_num_in!X29)</f>
        <v>465.09957014368024</v>
      </c>
      <c r="Y29" s="72">
        <f>IF(RES_hh_tes_in!Y29=0,0,1000*11630*RES_hh_tes_in!Y29/RES_hh_num_in!Y29)</f>
        <v>379.61469423034805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355.01942159406872</v>
      </c>
      <c r="D30" s="72">
        <f>IF(RES_hh_tes_in!D30=0,0,1000*11630*RES_hh_tes_in!D30/RES_hh_num_in!D30)</f>
        <v>366.07628952145581</v>
      </c>
      <c r="E30" s="72">
        <f>IF(RES_hh_tes_in!E30=0,0,1000*11630*RES_hh_tes_in!E30/RES_hh_num_in!E30)</f>
        <v>567.61533937794354</v>
      </c>
      <c r="F30" s="72">
        <f>IF(RES_hh_tes_in!F30=0,0,1000*11630*RES_hh_tes_in!F30/RES_hh_num_in!F30)</f>
        <v>552.30031351115713</v>
      </c>
      <c r="G30" s="72">
        <f>IF(RES_hh_tes_in!G30=0,0,1000*11630*RES_hh_tes_in!G30/RES_hh_num_in!G30)</f>
        <v>520.26571252996621</v>
      </c>
      <c r="H30" s="72">
        <f>IF(RES_hh_tes_in!H30=0,0,1000*11630*RES_hh_tes_in!H30/RES_hh_num_in!H30)</f>
        <v>541.72798944174428</v>
      </c>
      <c r="I30" s="72">
        <f>IF(RES_hh_tes_in!I30=0,0,1000*11630*RES_hh_tes_in!I30/RES_hh_num_in!I30)</f>
        <v>546.58140766841257</v>
      </c>
      <c r="J30" s="72">
        <f>IF(RES_hh_tes_in!J30=0,0,1000*11630*RES_hh_tes_in!J30/RES_hh_num_in!J30)</f>
        <v>559.7452557540837</v>
      </c>
      <c r="K30" s="72">
        <f>IF(RES_hh_tes_in!K30=0,0,1000*11630*RES_hh_tes_in!K30/RES_hh_num_in!K30)</f>
        <v>577.9256656275337</v>
      </c>
      <c r="L30" s="72">
        <f>IF(RES_hh_tes_in!L30=0,0,1000*11630*RES_hh_tes_in!L30/RES_hh_num_in!L30)</f>
        <v>598.28908748584774</v>
      </c>
      <c r="M30" s="72">
        <f>IF(RES_hh_tes_in!M30=0,0,1000*11630*RES_hh_tes_in!M30/RES_hh_num_in!M30)</f>
        <v>567.71484767335198</v>
      </c>
      <c r="N30" s="72">
        <f>IF(RES_hh_tes_in!N30=0,0,1000*11630*RES_hh_tes_in!N30/RES_hh_num_in!N30)</f>
        <v>565.01742413657018</v>
      </c>
      <c r="O30" s="72">
        <f>IF(RES_hh_tes_in!O30=0,0,1000*11630*RES_hh_tes_in!O30/RES_hh_num_in!O30)</f>
        <v>567.38570220158601</v>
      </c>
      <c r="P30" s="72">
        <f>IF(RES_hh_tes_in!P30=0,0,1000*11630*RES_hh_tes_in!P30/RES_hh_num_in!P30)</f>
        <v>539.11124286179245</v>
      </c>
      <c r="Q30" s="72">
        <f>IF(RES_hh_tes_in!Q30=0,0,1000*11630*RES_hh_tes_in!Q30/RES_hh_num_in!Q30)</f>
        <v>530.78400306964159</v>
      </c>
      <c r="R30" s="72">
        <f>IF(RES_hh_tes_in!R30=0,0,1000*11630*RES_hh_tes_in!R30/RES_hh_num_in!R30)</f>
        <v>558.6101716875371</v>
      </c>
      <c r="S30" s="72">
        <f>IF(RES_hh_tes_in!S30=0,0,1000*11630*RES_hh_tes_in!S30/RES_hh_num_in!S30)</f>
        <v>584.62696471298079</v>
      </c>
      <c r="T30" s="72">
        <f>IF(RES_hh_tes_in!T30=0,0,1000*11630*RES_hh_tes_in!T30/RES_hh_num_in!T30)</f>
        <v>522.75594282227121</v>
      </c>
      <c r="U30" s="72">
        <f>IF(RES_hh_tes_in!U30=0,0,1000*11630*RES_hh_tes_in!U30/RES_hh_num_in!U30)</f>
        <v>584.52293322363391</v>
      </c>
      <c r="V30" s="72">
        <f>IF(RES_hh_tes_in!V30=0,0,1000*11630*RES_hh_tes_in!V30/RES_hh_num_in!V30)</f>
        <v>573.22982289670688</v>
      </c>
      <c r="W30" s="72">
        <f>IF(RES_hh_tes_in!W30=0,0,1000*11630*RES_hh_tes_in!W30/RES_hh_num_in!W30)</f>
        <v>618.49756010577914</v>
      </c>
      <c r="X30" s="72">
        <f>IF(RES_hh_tes_in!X30=0,0,1000*11630*RES_hh_tes_in!X30/RES_hh_num_in!X30)</f>
        <v>475.9219739651449</v>
      </c>
      <c r="Y30" s="72">
        <f>IF(RES_hh_tes_in!Y30=0,0,1000*11630*RES_hh_tes_in!Y30/RES_hh_num_in!Y30)</f>
        <v>400.7404181939076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350.75857823729524</v>
      </c>
      <c r="D31" s="72">
        <f>IF(RES_hh_tes_in!D31=0,0,1000*11630*RES_hh_tes_in!D31/RES_hh_num_in!D31)</f>
        <v>398.52055109597148</v>
      </c>
      <c r="E31" s="72">
        <f>IF(RES_hh_tes_in!E31=0,0,1000*11630*RES_hh_tes_in!E31/RES_hh_num_in!E31)</f>
        <v>536.20782720963587</v>
      </c>
      <c r="F31" s="72">
        <f>IF(RES_hh_tes_in!F31=0,0,1000*11630*RES_hh_tes_in!F31/RES_hh_num_in!F31)</f>
        <v>553.93824491225371</v>
      </c>
      <c r="G31" s="72">
        <f>IF(RES_hh_tes_in!G31=0,0,1000*11630*RES_hh_tes_in!G31/RES_hh_num_in!G31)</f>
        <v>521.95808974767988</v>
      </c>
      <c r="H31" s="72">
        <f>IF(RES_hh_tes_in!H31=0,0,1000*11630*RES_hh_tes_in!H31/RES_hh_num_in!H31)</f>
        <v>530.98244338700488</v>
      </c>
      <c r="I31" s="72">
        <f>IF(RES_hh_tes_in!I31=0,0,1000*11630*RES_hh_tes_in!I31/RES_hh_num_in!I31)</f>
        <v>551.70749248326138</v>
      </c>
      <c r="J31" s="72">
        <f>IF(RES_hh_tes_in!J31=0,0,1000*11630*RES_hh_tes_in!J31/RES_hh_num_in!J31)</f>
        <v>569.21637192486094</v>
      </c>
      <c r="K31" s="72">
        <f>IF(RES_hh_tes_in!K31=0,0,1000*11630*RES_hh_tes_in!K31/RES_hh_num_in!K31)</f>
        <v>571.99082569908444</v>
      </c>
      <c r="L31" s="72">
        <f>IF(RES_hh_tes_in!L31=0,0,1000*11630*RES_hh_tes_in!L31/RES_hh_num_in!L31)</f>
        <v>559.58259159966417</v>
      </c>
      <c r="M31" s="72">
        <f>IF(RES_hh_tes_in!M31=0,0,1000*11630*RES_hh_tes_in!M31/RES_hh_num_in!M31)</f>
        <v>597.89928596159234</v>
      </c>
      <c r="N31" s="72">
        <f>IF(RES_hh_tes_in!N31=0,0,1000*11630*RES_hh_tes_in!N31/RES_hh_num_in!N31)</f>
        <v>566.98506503275462</v>
      </c>
      <c r="O31" s="72">
        <f>IF(RES_hh_tes_in!O31=0,0,1000*11630*RES_hh_tes_in!O31/RES_hh_num_in!O31)</f>
        <v>557.34027488924391</v>
      </c>
      <c r="P31" s="72">
        <f>IF(RES_hh_tes_in!P31=0,0,1000*11630*RES_hh_tes_in!P31/RES_hh_num_in!P31)</f>
        <v>544.97266190698679</v>
      </c>
      <c r="Q31" s="72">
        <f>IF(RES_hh_tes_in!Q31=0,0,1000*11630*RES_hh_tes_in!Q31/RES_hh_num_in!Q31)</f>
        <v>557.29940668163727</v>
      </c>
      <c r="R31" s="72">
        <f>IF(RES_hh_tes_in!R31=0,0,1000*11630*RES_hh_tes_in!R31/RES_hh_num_in!R31)</f>
        <v>495.90977108413847</v>
      </c>
      <c r="S31" s="72">
        <f>IF(RES_hh_tes_in!S31=0,0,1000*11630*RES_hh_tes_in!S31/RES_hh_num_in!S31)</f>
        <v>420.99999700278869</v>
      </c>
      <c r="T31" s="72">
        <f>IF(RES_hh_tes_in!T31=0,0,1000*11630*RES_hh_tes_in!T31/RES_hh_num_in!T31)</f>
        <v>715.00843439621326</v>
      </c>
      <c r="U31" s="72">
        <f>IF(RES_hh_tes_in!U31=0,0,1000*11630*RES_hh_tes_in!U31/RES_hh_num_in!U31)</f>
        <v>620.18739971871264</v>
      </c>
      <c r="V31" s="72">
        <f>IF(RES_hh_tes_in!V31=0,0,1000*11630*RES_hh_tes_in!V31/RES_hh_num_in!V31)</f>
        <v>560.13324899376028</v>
      </c>
      <c r="W31" s="72">
        <f>IF(RES_hh_tes_in!W31=0,0,1000*11630*RES_hh_tes_in!W31/RES_hh_num_in!W31)</f>
        <v>591.92665730463125</v>
      </c>
      <c r="X31" s="72">
        <f>IF(RES_hh_tes_in!X31=0,0,1000*11630*RES_hh_tes_in!X31/RES_hh_num_in!X31)</f>
        <v>439.44723655035693</v>
      </c>
      <c r="Y31" s="72">
        <f>IF(RES_hh_tes_in!Y31=0,0,1000*11630*RES_hh_tes_in!Y31/RES_hh_num_in!Y31)</f>
        <v>396.29635694158571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319.65632146291495</v>
      </c>
      <c r="D32" s="77">
        <f>IF(RES_hh_tes_in!D32=0,0,1000*11630*RES_hh_tes_in!D32/RES_hh_num_in!D32)</f>
        <v>252.71444160854116</v>
      </c>
      <c r="E32" s="77">
        <f>IF(RES_hh_tes_in!E32=0,0,1000*11630*RES_hh_tes_in!E32/RES_hh_num_in!E32)</f>
        <v>683.76264675539971</v>
      </c>
      <c r="F32" s="77">
        <f>IF(RES_hh_tes_in!F32=0,0,1000*11630*RES_hh_tes_in!F32/RES_hh_num_in!F32)</f>
        <v>618.93029569341866</v>
      </c>
      <c r="G32" s="77">
        <f>IF(RES_hh_tes_in!G32=0,0,1000*11630*RES_hh_tes_in!G32/RES_hh_num_in!G32)</f>
        <v>478.48720104953145</v>
      </c>
      <c r="H32" s="77">
        <f>IF(RES_hh_tes_in!H32=0,0,1000*11630*RES_hh_tes_in!H32/RES_hh_num_in!H32)</f>
        <v>573.96900025315722</v>
      </c>
      <c r="I32" s="77">
        <f>IF(RES_hh_tes_in!I32=0,0,1000*11630*RES_hh_tes_in!I32/RES_hh_num_in!I32)</f>
        <v>521.79036571559664</v>
      </c>
      <c r="J32" s="77">
        <f>IF(RES_hh_tes_in!J32=0,0,1000*11630*RES_hh_tes_in!J32/RES_hh_num_in!J32)</f>
        <v>555.19395670133315</v>
      </c>
      <c r="K32" s="77">
        <f>IF(RES_hh_tes_in!K32=0,0,1000*11630*RES_hh_tes_in!K32/RES_hh_num_in!K32)</f>
        <v>560.46412087208125</v>
      </c>
      <c r="L32" s="77">
        <f>IF(RES_hh_tes_in!L32=0,0,1000*11630*RES_hh_tes_in!L32/RES_hh_num_in!L32)</f>
        <v>626.65174515115189</v>
      </c>
      <c r="M32" s="77">
        <f>IF(RES_hh_tes_in!M32=0,0,1000*11630*RES_hh_tes_in!M32/RES_hh_num_in!M32)</f>
        <v>576.03925748661902</v>
      </c>
      <c r="N32" s="77">
        <f>IF(RES_hh_tes_in!N32=0,0,1000*11630*RES_hh_tes_in!N32/RES_hh_num_in!N32)</f>
        <v>563.26277747465588</v>
      </c>
      <c r="O32" s="77">
        <f>IF(RES_hh_tes_in!O32=0,0,1000*11630*RES_hh_tes_in!O32/RES_hh_num_in!O32)</f>
        <v>577.54024535916881</v>
      </c>
      <c r="P32" s="77">
        <f>IF(RES_hh_tes_in!P32=0,0,1000*11630*RES_hh_tes_in!P32/RES_hh_num_in!P32)</f>
        <v>539.47304513884183</v>
      </c>
      <c r="Q32" s="77">
        <f>IF(RES_hh_tes_in!Q32=0,0,1000*11630*RES_hh_tes_in!Q32/RES_hh_num_in!Q32)</f>
        <v>539.33950395612976</v>
      </c>
      <c r="R32" s="77">
        <f>IF(RES_hh_tes_in!R32=0,0,1000*11630*RES_hh_tes_in!R32/RES_hh_num_in!R32)</f>
        <v>555.09839956863163</v>
      </c>
      <c r="S32" s="77">
        <f>IF(RES_hh_tes_in!S32=0,0,1000*11630*RES_hh_tes_in!S32/RES_hh_num_in!S32)</f>
        <v>569.20654720420862</v>
      </c>
      <c r="T32" s="77">
        <f>IF(RES_hh_tes_in!T32=0,0,1000*11630*RES_hh_tes_in!T32/RES_hh_num_in!T32)</f>
        <v>572.78504996383151</v>
      </c>
      <c r="U32" s="77">
        <f>IF(RES_hh_tes_in!U32=0,0,1000*11630*RES_hh_tes_in!U32/RES_hh_num_in!U32)</f>
        <v>579.75786630766709</v>
      </c>
      <c r="V32" s="77">
        <f>IF(RES_hh_tes_in!V32=0,0,1000*11630*RES_hh_tes_in!V32/RES_hh_num_in!V32)</f>
        <v>608.92474514932917</v>
      </c>
      <c r="W32" s="77">
        <f>IF(RES_hh_tes_in!W32=0,0,1000*11630*RES_hh_tes_in!W32/RES_hh_num_in!W32)</f>
        <v>688.856830378062</v>
      </c>
      <c r="X32" s="77">
        <f>IF(RES_hh_tes_in!X32=0,0,1000*11630*RES_hh_tes_in!X32/RES_hh_num_in!X32)</f>
        <v>436.26597588832311</v>
      </c>
      <c r="Y32" s="77">
        <f>IF(RES_hh_tes_in!Y32=0,0,1000*11630*RES_hh_tes_in!Y32/RES_hh_num_in!Y32)</f>
        <v>323.90239964855709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2391.808160533184</v>
      </c>
      <c r="D3" s="65">
        <f>IF(RES_hh_emi_in!D3=0,0,1000000*RES_hh_emi_in!D3/RES_hh_num_in!D3)</f>
        <v>3082.444481533857</v>
      </c>
      <c r="E3" s="65">
        <f>IF(RES_hh_emi_in!E3=0,0,1000000*RES_hh_emi_in!E3/RES_hh_num_in!E3)</f>
        <v>2636.4814475298881</v>
      </c>
      <c r="F3" s="65">
        <f>IF(RES_hh_emi_in!F3=0,0,1000000*RES_hh_emi_in!F3/RES_hh_num_in!F3)</f>
        <v>2819.1802132077501</v>
      </c>
      <c r="G3" s="65">
        <f>IF(RES_hh_emi_in!G3=0,0,1000000*RES_hh_emi_in!G3/RES_hh_num_in!G3)</f>
        <v>2989.3961263661722</v>
      </c>
      <c r="H3" s="65">
        <f>IF(RES_hh_emi_in!H3=0,0,1000000*RES_hh_emi_in!H3/RES_hh_num_in!H3)</f>
        <v>2999.1929074452742</v>
      </c>
      <c r="I3" s="65">
        <f>IF(RES_hh_emi_in!I3=0,0,1000000*RES_hh_emi_in!I3/RES_hh_num_in!I3)</f>
        <v>2083.684224700613</v>
      </c>
      <c r="J3" s="65">
        <f>IF(RES_hh_emi_in!J3=0,0,1000000*RES_hh_emi_in!J3/RES_hh_num_in!J3)</f>
        <v>2296.0606289444599</v>
      </c>
      <c r="K3" s="65">
        <f>IF(RES_hh_emi_in!K3=0,0,1000000*RES_hh_emi_in!K3/RES_hh_num_in!K3)</f>
        <v>1976.3898430769843</v>
      </c>
      <c r="L3" s="65">
        <f>IF(RES_hh_emi_in!L3=0,0,1000000*RES_hh_emi_in!L3/RES_hh_num_in!L3)</f>
        <v>2216.7681039671343</v>
      </c>
      <c r="M3" s="65">
        <f>IF(RES_hh_emi_in!M3=0,0,1000000*RES_hh_emi_in!M3/RES_hh_num_in!M3)</f>
        <v>1637.5870938981805</v>
      </c>
      <c r="N3" s="65">
        <f>IF(RES_hh_emi_in!N3=0,0,1000000*RES_hh_emi_in!N3/RES_hh_num_in!N3)</f>
        <v>2013.2208474958304</v>
      </c>
      <c r="O3" s="65">
        <f>IF(RES_hh_emi_in!O3=0,0,1000000*RES_hh_emi_in!O3/RES_hh_num_in!O3)</f>
        <v>1748.3396441370562</v>
      </c>
      <c r="P3" s="65">
        <f>IF(RES_hh_emi_in!P3=0,0,1000000*RES_hh_emi_in!P3/RES_hh_num_in!P3)</f>
        <v>1950.1810818070926</v>
      </c>
      <c r="Q3" s="65">
        <f>IF(RES_hh_emi_in!Q3=0,0,1000000*RES_hh_emi_in!Q3/RES_hh_num_in!Q3)</f>
        <v>1883.7521881640419</v>
      </c>
      <c r="R3" s="65">
        <f>IF(RES_hh_emi_in!R3=0,0,1000000*RES_hh_emi_in!R3/RES_hh_num_in!R3)</f>
        <v>1536.6885724794356</v>
      </c>
      <c r="S3" s="65">
        <f>IF(RES_hh_emi_in!S3=0,0,1000000*RES_hh_emi_in!S3/RES_hh_num_in!S3)</f>
        <v>1243.2419039123208</v>
      </c>
      <c r="T3" s="65">
        <f>IF(RES_hh_emi_in!T3=0,0,1000000*RES_hh_emi_in!T3/RES_hh_num_in!T3)</f>
        <v>485.31767037839944</v>
      </c>
      <c r="U3" s="65">
        <f>IF(RES_hh_emi_in!U3=0,0,1000000*RES_hh_emi_in!U3/RES_hh_num_in!U3)</f>
        <v>1179.139797385058</v>
      </c>
      <c r="V3" s="65">
        <f>IF(RES_hh_emi_in!V3=0,0,1000000*RES_hh_emi_in!V3/RES_hh_num_in!V3)</f>
        <v>1373.7612161223033</v>
      </c>
      <c r="W3" s="65">
        <f>IF(RES_hh_emi_in!W3=0,0,1000000*RES_hh_emi_in!W3/RES_hh_num_in!W3)</f>
        <v>892.1947818601725</v>
      </c>
      <c r="X3" s="65">
        <f>IF(RES_hh_emi_in!X3=0,0,1000000*RES_hh_emi_in!X3/RES_hh_num_in!X3)</f>
        <v>681.71939281722621</v>
      </c>
      <c r="Y3" s="65">
        <f>IF(RES_hh_emi_in!Y3=0,0,1000000*RES_hh_emi_in!Y3/RES_hh_num_in!Y3)</f>
        <v>873.45334704734205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2111.2161034069613</v>
      </c>
      <c r="D4" s="69">
        <f>IF(RES_hh_emi_in!D4=0,0,1000000*RES_hh_emi_in!D4/RES_hh_num_in!D4)</f>
        <v>2753.840120051646</v>
      </c>
      <c r="E4" s="69">
        <f>IF(RES_hh_emi_in!E4=0,0,1000000*RES_hh_emi_in!E4/RES_hh_num_in!E4)</f>
        <v>2367.6864237760324</v>
      </c>
      <c r="F4" s="69">
        <f>IF(RES_hh_emi_in!F4=0,0,1000000*RES_hh_emi_in!F4/RES_hh_num_in!F4)</f>
        <v>2458.0253331618196</v>
      </c>
      <c r="G4" s="69">
        <f>IF(RES_hh_emi_in!G4=0,0,1000000*RES_hh_emi_in!G4/RES_hh_num_in!G4)</f>
        <v>2586.2109318789771</v>
      </c>
      <c r="H4" s="69">
        <f>IF(RES_hh_emi_in!H4=0,0,1000000*RES_hh_emi_in!H4/RES_hh_num_in!H4)</f>
        <v>2575.9796497069356</v>
      </c>
      <c r="I4" s="69">
        <f>IF(RES_hh_emi_in!I4=0,0,1000000*RES_hh_emi_in!I4/RES_hh_num_in!I4)</f>
        <v>1738.2410011991492</v>
      </c>
      <c r="J4" s="69">
        <f>IF(RES_hh_emi_in!J4=0,0,1000000*RES_hh_emi_in!J4/RES_hh_num_in!J4)</f>
        <v>1969.279315261834</v>
      </c>
      <c r="K4" s="69">
        <f>IF(RES_hh_emi_in!K4=0,0,1000000*RES_hh_emi_in!K4/RES_hh_num_in!K4)</f>
        <v>1694.1663245928744</v>
      </c>
      <c r="L4" s="69">
        <f>IF(RES_hh_emi_in!L4=0,0,1000000*RES_hh_emi_in!L4/RES_hh_num_in!L4)</f>
        <v>1947.4849851124388</v>
      </c>
      <c r="M4" s="69">
        <f>IF(RES_hh_emi_in!M4=0,0,1000000*RES_hh_emi_in!M4/RES_hh_num_in!M4)</f>
        <v>1384.9032051042996</v>
      </c>
      <c r="N4" s="69">
        <f>IF(RES_hh_emi_in!N4=0,0,1000000*RES_hh_emi_in!N4/RES_hh_num_in!N4)</f>
        <v>1681.9372142245077</v>
      </c>
      <c r="O4" s="69">
        <f>IF(RES_hh_emi_in!O4=0,0,1000000*RES_hh_emi_in!O4/RES_hh_num_in!O4)</f>
        <v>1440.4655228015204</v>
      </c>
      <c r="P4" s="69">
        <f>IF(RES_hh_emi_in!P4=0,0,1000000*RES_hh_emi_in!P4/RES_hh_num_in!P4)</f>
        <v>1624.6538682172081</v>
      </c>
      <c r="Q4" s="69">
        <f>IF(RES_hh_emi_in!Q4=0,0,1000000*RES_hh_emi_in!Q4/RES_hh_num_in!Q4)</f>
        <v>1563.1363661980083</v>
      </c>
      <c r="R4" s="69">
        <f>IF(RES_hh_emi_in!R4=0,0,1000000*RES_hh_emi_in!R4/RES_hh_num_in!R4)</f>
        <v>1261.5929276037821</v>
      </c>
      <c r="S4" s="69">
        <f>IF(RES_hh_emi_in!S4=0,0,1000000*RES_hh_emi_in!S4/RES_hh_num_in!S4)</f>
        <v>978.46029851588366</v>
      </c>
      <c r="T4" s="69">
        <f>IF(RES_hh_emi_in!T4=0,0,1000000*RES_hh_emi_in!T4/RES_hh_num_in!T4)</f>
        <v>311.63886169171815</v>
      </c>
      <c r="U4" s="69">
        <f>IF(RES_hh_emi_in!U4=0,0,1000000*RES_hh_emi_in!U4/RES_hh_num_in!U4)</f>
        <v>895.13989665499105</v>
      </c>
      <c r="V4" s="69">
        <f>IF(RES_hh_emi_in!V4=0,0,1000000*RES_hh_emi_in!V4/RES_hh_num_in!V4)</f>
        <v>1020.7071520851227</v>
      </c>
      <c r="W4" s="69">
        <f>IF(RES_hh_emi_in!W4=0,0,1000000*RES_hh_emi_in!W4/RES_hh_num_in!W4)</f>
        <v>587.92663906996245</v>
      </c>
      <c r="X4" s="69">
        <f>IF(RES_hh_emi_in!X4=0,0,1000000*RES_hh_emi_in!X4/RES_hh_num_in!X4)</f>
        <v>442.9972142560955</v>
      </c>
      <c r="Y4" s="69">
        <f>IF(RES_hh_emi_in!Y4=0,0,1000000*RES_hh_emi_in!Y4/RES_hh_num_in!Y4)</f>
        <v>599.99592443180813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4209.0593721141622</v>
      </c>
      <c r="D5" s="72">
        <f>IF(RES_hh_emi_in!D5=0,0,1000000*RES_hh_emi_in!D5/RES_hh_num_in!D5)</f>
        <v>4276.575247263323</v>
      </c>
      <c r="E5" s="72">
        <f>IF(RES_hh_emi_in!E5=0,0,1000000*RES_hh_emi_in!E5/RES_hh_num_in!E5)</f>
        <v>3942.7157337997537</v>
      </c>
      <c r="F5" s="72">
        <f>IF(RES_hh_emi_in!F5=0,0,1000000*RES_hh_emi_in!F5/RES_hh_num_in!F5)</f>
        <v>3840.9610946117914</v>
      </c>
      <c r="G5" s="72">
        <f>IF(RES_hh_emi_in!G5=0,0,1000000*RES_hh_emi_in!G5/RES_hh_num_in!G5)</f>
        <v>3984.0110273502009</v>
      </c>
      <c r="H5" s="72">
        <f>IF(RES_hh_emi_in!H5=0,0,1000000*RES_hh_emi_in!H5/RES_hh_num_in!H5)</f>
        <v>4310.7803751838683</v>
      </c>
      <c r="I5" s="72">
        <f>IF(RES_hh_emi_in!I5=0,0,1000000*RES_hh_emi_in!I5/RES_hh_num_in!I5)</f>
        <v>3751.1575647457021</v>
      </c>
      <c r="J5" s="72">
        <f>IF(RES_hh_emi_in!J5=0,0,1000000*RES_hh_emi_in!J5/RES_hh_num_in!J5)</f>
        <v>3843.0347769949822</v>
      </c>
      <c r="K5" s="72">
        <f>IF(RES_hh_emi_in!K5=0,0,1000000*RES_hh_emi_in!K5/RES_hh_num_in!K5)</f>
        <v>3860.4772638452</v>
      </c>
      <c r="L5" s="72">
        <f>IF(RES_hh_emi_in!L5=0,0,1000000*RES_hh_emi_in!L5/RES_hh_num_in!L5)</f>
        <v>4354.5919323988446</v>
      </c>
      <c r="M5" s="72">
        <f>IF(RES_hh_emi_in!M5=0,0,1000000*RES_hh_emi_in!M5/RES_hh_num_in!M5)</f>
        <v>3682.969841098311</v>
      </c>
      <c r="N5" s="72">
        <f>IF(RES_hh_emi_in!N5=0,0,1000000*RES_hh_emi_in!N5/RES_hh_num_in!N5)</f>
        <v>3786.8023679101366</v>
      </c>
      <c r="O5" s="72">
        <f>IF(RES_hh_emi_in!O5=0,0,1000000*RES_hh_emi_in!O5/RES_hh_num_in!O5)</f>
        <v>3610.8652756063211</v>
      </c>
      <c r="P5" s="72">
        <f>IF(RES_hh_emi_in!P5=0,0,1000000*RES_hh_emi_in!P5/RES_hh_num_in!P5)</f>
        <v>3175.2414559221347</v>
      </c>
      <c r="Q5" s="72">
        <f>IF(RES_hh_emi_in!Q5=0,0,1000000*RES_hh_emi_in!Q5/RES_hh_num_in!Q5)</f>
        <v>3001.6289491104617</v>
      </c>
      <c r="R5" s="72">
        <f>IF(RES_hh_emi_in!R5=0,0,1000000*RES_hh_emi_in!R5/RES_hh_num_in!R5)</f>
        <v>3132.324007097975</v>
      </c>
      <c r="S5" s="72">
        <f>IF(RES_hh_emi_in!S5=0,0,1000000*RES_hh_emi_in!S5/RES_hh_num_in!S5)</f>
        <v>3076.5666384658266</v>
      </c>
      <c r="T5" s="72">
        <f>IF(RES_hh_emi_in!T5=0,0,1000000*RES_hh_emi_in!T5/RES_hh_num_in!T5)</f>
        <v>2979.3761050905259</v>
      </c>
      <c r="U5" s="72">
        <f>IF(RES_hh_emi_in!U5=0,0,1000000*RES_hh_emi_in!U5/RES_hh_num_in!U5)</f>
        <v>2354.0578114114792</v>
      </c>
      <c r="V5" s="72">
        <f>IF(RES_hh_emi_in!V5=0,0,1000000*RES_hh_emi_in!V5/RES_hh_num_in!V5)</f>
        <v>2385.059405900985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1430.1053628855082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3340.7534418183004</v>
      </c>
      <c r="D6" s="72">
        <f>IF(RES_hh_emi_in!D6=0,0,1000000*RES_hh_emi_in!D6/RES_hh_num_in!D6)</f>
        <v>3179.0477697973206</v>
      </c>
      <c r="E6" s="72">
        <f>IF(RES_hh_emi_in!E6=0,0,1000000*RES_hh_emi_in!E6/RES_hh_num_in!E6)</f>
        <v>3012.8912736417751</v>
      </c>
      <c r="F6" s="72">
        <f>IF(RES_hh_emi_in!F6=0,0,1000000*RES_hh_emi_in!F6/RES_hh_num_in!F6)</f>
        <v>2893.1548946332387</v>
      </c>
      <c r="G6" s="72">
        <f>IF(RES_hh_emi_in!G6=0,0,1000000*RES_hh_emi_in!G6/RES_hh_num_in!G6)</f>
        <v>2961.2050982647588</v>
      </c>
      <c r="H6" s="72">
        <f>IF(RES_hh_emi_in!H6=0,0,1000000*RES_hh_emi_in!H6/RES_hh_num_in!H6)</f>
        <v>3065.7602963173545</v>
      </c>
      <c r="I6" s="72">
        <f>IF(RES_hh_emi_in!I6=0,0,1000000*RES_hh_emi_in!I6/RES_hh_num_in!I6)</f>
        <v>2923.0747373272093</v>
      </c>
      <c r="J6" s="72">
        <f>IF(RES_hh_emi_in!J6=0,0,1000000*RES_hh_emi_in!J6/RES_hh_num_in!J6)</f>
        <v>2901.2619726406829</v>
      </c>
      <c r="K6" s="72">
        <f>IF(RES_hh_emi_in!K6=0,0,1000000*RES_hh_emi_in!K6/RES_hh_num_in!K6)</f>
        <v>2896.7198473770436</v>
      </c>
      <c r="L6" s="72">
        <f>IF(RES_hh_emi_in!L6=0,0,1000000*RES_hh_emi_in!L6/RES_hh_num_in!L6)</f>
        <v>3214.8631818639328</v>
      </c>
      <c r="M6" s="72">
        <f>IF(RES_hh_emi_in!M6=0,0,1000000*RES_hh_emi_in!M6/RES_hh_num_in!M6)</f>
        <v>2680.3221339840297</v>
      </c>
      <c r="N6" s="72">
        <f>IF(RES_hh_emi_in!N6=0,0,1000000*RES_hh_emi_in!N6/RES_hh_num_in!N6)</f>
        <v>2746.9195632407527</v>
      </c>
      <c r="O6" s="72">
        <f>IF(RES_hh_emi_in!O6=0,0,1000000*RES_hh_emi_in!O6/RES_hh_num_in!O6)</f>
        <v>2474.01486468249</v>
      </c>
      <c r="P6" s="72">
        <f>IF(RES_hh_emi_in!P6=0,0,1000000*RES_hh_emi_in!P6/RES_hh_num_in!P6)</f>
        <v>2060.2212699727811</v>
      </c>
      <c r="Q6" s="72">
        <f>IF(RES_hh_emi_in!Q6=0,0,1000000*RES_hh_emi_in!Q6/RES_hh_num_in!Q6)</f>
        <v>1928.6910462505155</v>
      </c>
      <c r="R6" s="72">
        <f>IF(RES_hh_emi_in!R6=0,0,1000000*RES_hh_emi_in!R6/RES_hh_num_in!R6)</f>
        <v>1972.6455778669444</v>
      </c>
      <c r="S6" s="72">
        <f>IF(RES_hh_emi_in!S6=0,0,1000000*RES_hh_emi_in!S6/RES_hh_num_in!S6)</f>
        <v>1924.8194363474629</v>
      </c>
      <c r="T6" s="72">
        <f>IF(RES_hh_emi_in!T6=0,0,1000000*RES_hh_emi_in!T6/RES_hh_num_in!T6)</f>
        <v>1883.6151719530176</v>
      </c>
      <c r="U6" s="72">
        <f>IF(RES_hh_emi_in!U6=0,0,1000000*RES_hh_emi_in!U6/RES_hh_num_in!U6)</f>
        <v>1889.0510490016106</v>
      </c>
      <c r="V6" s="72">
        <f>IF(RES_hh_emi_in!V6=0,0,1000000*RES_hh_emi_in!V6/RES_hh_num_in!V6)</f>
        <v>1708.6072255932027</v>
      </c>
      <c r="W6" s="72">
        <f>IF(RES_hh_emi_in!W6=0,0,1000000*RES_hh_emi_in!W6/RES_hh_num_in!W6)</f>
        <v>1359.6505320591004</v>
      </c>
      <c r="X6" s="72">
        <f>IF(RES_hh_emi_in!X6=0,0,1000000*RES_hh_emi_in!X6/RES_hh_num_in!X6)</f>
        <v>1518.4192869011531</v>
      </c>
      <c r="Y6" s="72">
        <f>IF(RES_hh_emi_in!Y6=0,0,1000000*RES_hh_emi_in!Y6/RES_hh_num_in!Y6)</f>
        <v>1087.2463969405146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4295.7945999812873</v>
      </c>
      <c r="D7" s="72">
        <f>IF(RES_hh_emi_in!D7=0,0,1000000*RES_hh_emi_in!D7/RES_hh_num_in!D7)</f>
        <v>4401.8190571391851</v>
      </c>
      <c r="E7" s="72">
        <f>IF(RES_hh_emi_in!E7=0,0,1000000*RES_hh_emi_in!E7/RES_hh_num_in!E7)</f>
        <v>4226.1008237425594</v>
      </c>
      <c r="F7" s="72">
        <f>IF(RES_hh_emi_in!F7=0,0,1000000*RES_hh_emi_in!F7/RES_hh_num_in!F7)</f>
        <v>3926.9702222277351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3196.8649029613835</v>
      </c>
      <c r="O7" s="72">
        <f>IF(RES_hh_emi_in!O7=0,0,1000000*RES_hh_emi_in!O7/RES_hh_num_in!O7)</f>
        <v>3143.8441718633289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2329.891104102343</v>
      </c>
      <c r="S7" s="72">
        <f>IF(RES_hh_emi_in!S7=0,0,1000000*RES_hh_emi_in!S7/RES_hh_num_in!S7)</f>
        <v>2346.5956054188664</v>
      </c>
      <c r="T7" s="72">
        <f>IF(RES_hh_emi_in!T7=0,0,1000000*RES_hh_emi_in!T7/RES_hh_num_in!T7)</f>
        <v>2734.1265307571216</v>
      </c>
      <c r="U7" s="72">
        <f>IF(RES_hh_emi_in!U7=0,0,1000000*RES_hh_emi_in!U7/RES_hh_num_in!U7)</f>
        <v>2177.3003614587715</v>
      </c>
      <c r="V7" s="72">
        <f>IF(RES_hh_emi_in!V7=0,0,1000000*RES_hh_emi_in!V7/RES_hh_num_in!V7)</f>
        <v>2005.4266415504296</v>
      </c>
      <c r="W7" s="72">
        <f>IF(RES_hh_emi_in!W7=0,0,1000000*RES_hh_emi_in!W7/RES_hh_num_in!W7)</f>
        <v>0</v>
      </c>
      <c r="X7" s="72">
        <f>IF(RES_hh_emi_in!X7=0,0,1000000*RES_hh_emi_in!X7/RES_hh_num_in!X7)</f>
        <v>1709.3410851287597</v>
      </c>
      <c r="Y7" s="72">
        <f>IF(RES_hh_emi_in!Y7=0,0,1000000*RES_hh_emi_in!Y7/RES_hh_num_in!Y7)</f>
        <v>1287.7879792148194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2950.8974855881593</v>
      </c>
      <c r="D8" s="72">
        <f>IF(RES_hh_emi_in!D8=0,0,1000000*RES_hh_emi_in!D8/RES_hh_num_in!D8)</f>
        <v>2808.198330741292</v>
      </c>
      <c r="E8" s="72">
        <f>IF(RES_hh_emi_in!E8=0,0,1000000*RES_hh_emi_in!E8/RES_hh_num_in!E8)</f>
        <v>2700.4664339172905</v>
      </c>
      <c r="F8" s="72">
        <f>IF(RES_hh_emi_in!F8=0,0,1000000*RES_hh_emi_in!F8/RES_hh_num_in!F8)</f>
        <v>2621.8711496801461</v>
      </c>
      <c r="G8" s="72">
        <f>IF(RES_hh_emi_in!G8=0,0,1000000*RES_hh_emi_in!G8/RES_hh_num_in!G8)</f>
        <v>2765.7090179688194</v>
      </c>
      <c r="H8" s="72">
        <f>IF(RES_hh_emi_in!H8=0,0,1000000*RES_hh_emi_in!H8/RES_hh_num_in!H8)</f>
        <v>2812.2405812811708</v>
      </c>
      <c r="I8" s="72">
        <f>IF(RES_hh_emi_in!I8=0,0,1000000*RES_hh_emi_in!I8/RES_hh_num_in!I8)</f>
        <v>2622.6902787704648</v>
      </c>
      <c r="J8" s="72">
        <f>IF(RES_hh_emi_in!J8=0,0,1000000*RES_hh_emi_in!J8/RES_hh_num_in!J8)</f>
        <v>2566.8474816158941</v>
      </c>
      <c r="K8" s="72">
        <f>IF(RES_hh_emi_in!K8=0,0,1000000*RES_hh_emi_in!K8/RES_hh_num_in!K8)</f>
        <v>2579.9541600565776</v>
      </c>
      <c r="L8" s="72">
        <f>IF(RES_hh_emi_in!L8=0,0,1000000*RES_hh_emi_in!L8/RES_hh_num_in!L8)</f>
        <v>2814.8330017460385</v>
      </c>
      <c r="M8" s="72">
        <f>IF(RES_hh_emi_in!M8=0,0,1000000*RES_hh_emi_in!M8/RES_hh_num_in!M8)</f>
        <v>2423.4674871177613</v>
      </c>
      <c r="N8" s="72">
        <f>IF(RES_hh_emi_in!N8=0,0,1000000*RES_hh_emi_in!N8/RES_hh_num_in!N8)</f>
        <v>2390.6956109456514</v>
      </c>
      <c r="O8" s="72">
        <f>IF(RES_hh_emi_in!O8=0,0,1000000*RES_hh_emi_in!O8/RES_hh_num_in!O8)</f>
        <v>2219.8768823693495</v>
      </c>
      <c r="P8" s="72">
        <f>IF(RES_hh_emi_in!P8=0,0,1000000*RES_hh_emi_in!P8/RES_hh_num_in!P8)</f>
        <v>1814.4216751586021</v>
      </c>
      <c r="Q8" s="72">
        <f>IF(RES_hh_emi_in!Q8=0,0,1000000*RES_hh_emi_in!Q8/RES_hh_num_in!Q8)</f>
        <v>1653.5139979783312</v>
      </c>
      <c r="R8" s="72">
        <f>IF(RES_hh_emi_in!R8=0,0,1000000*RES_hh_emi_in!R8/RES_hh_num_in!R8)</f>
        <v>1709.2569705521405</v>
      </c>
      <c r="S8" s="72">
        <f>IF(RES_hh_emi_in!S8=0,0,1000000*RES_hh_emi_in!S8/RES_hh_num_in!S8)</f>
        <v>1684.432893447655</v>
      </c>
      <c r="T8" s="72">
        <f>IF(RES_hh_emi_in!T8=0,0,1000000*RES_hh_emi_in!T8/RES_hh_num_in!T8)</f>
        <v>1572.9504838166993</v>
      </c>
      <c r="U8" s="72">
        <f>IF(RES_hh_emi_in!U8=0,0,1000000*RES_hh_emi_in!U8/RES_hh_num_in!U8)</f>
        <v>1477.8586441154548</v>
      </c>
      <c r="V8" s="72">
        <f>IF(RES_hh_emi_in!V8=0,0,1000000*RES_hh_emi_in!V8/RES_hh_num_in!V8)</f>
        <v>1396.5170243547241</v>
      </c>
      <c r="W8" s="72">
        <f>IF(RES_hh_emi_in!W8=0,0,1000000*RES_hh_emi_in!W8/RES_hh_num_in!W8)</f>
        <v>1408.1467238632251</v>
      </c>
      <c r="X8" s="72">
        <f>IF(RES_hh_emi_in!X8=0,0,1000000*RES_hh_emi_in!X8/RES_hh_num_in!X8)</f>
        <v>1093.9746908249663</v>
      </c>
      <c r="Y8" s="72">
        <f>IF(RES_hh_emi_in!Y8=0,0,1000000*RES_hh_emi_in!Y8/RES_hh_num_in!Y8)</f>
        <v>864.53782603862385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170.8091606433145</v>
      </c>
      <c r="D17" s="69">
        <f>IF(RES_hh_emi_in!D17=0,0,1000000*RES_hh_emi_in!D17/RES_hh_num_in!D17)</f>
        <v>226.87650526745944</v>
      </c>
      <c r="E17" s="69">
        <f>IF(RES_hh_emi_in!E17=0,0,1000000*RES_hh_emi_in!E17/RES_hh_num_in!E17)</f>
        <v>170.60147550145803</v>
      </c>
      <c r="F17" s="69">
        <f>IF(RES_hh_emi_in!F17=0,0,1000000*RES_hh_emi_in!F17/RES_hh_num_in!F17)</f>
        <v>228.01387056108507</v>
      </c>
      <c r="G17" s="69">
        <f>IF(RES_hh_emi_in!G17=0,0,1000000*RES_hh_emi_in!G17/RES_hh_num_in!G17)</f>
        <v>243.90799032972365</v>
      </c>
      <c r="H17" s="69">
        <f>IF(RES_hh_emi_in!H17=0,0,1000000*RES_hh_emi_in!H17/RES_hh_num_in!H17)</f>
        <v>259.97988541252408</v>
      </c>
      <c r="I17" s="69">
        <f>IF(RES_hh_emi_in!I17=0,0,1000000*RES_hh_emi_in!I17/RES_hh_num_in!I17)</f>
        <v>177.6117372244675</v>
      </c>
      <c r="J17" s="69">
        <f>IF(RES_hh_emi_in!J17=0,0,1000000*RES_hh_emi_in!J17/RES_hh_num_in!J17)</f>
        <v>186.49740736176938</v>
      </c>
      <c r="K17" s="69">
        <f>IF(RES_hh_emi_in!K17=0,0,1000000*RES_hh_emi_in!K17/RES_hh_num_in!K17)</f>
        <v>142.21207016303018</v>
      </c>
      <c r="L17" s="69">
        <f>IF(RES_hh_emi_in!L17=0,0,1000000*RES_hh_emi_in!L17/RES_hh_num_in!L17)</f>
        <v>145.21562565566694</v>
      </c>
      <c r="M17" s="69">
        <f>IF(RES_hh_emi_in!M17=0,0,1000000*RES_hh_emi_in!M17/RES_hh_num_in!M17)</f>
        <v>127.14625851966494</v>
      </c>
      <c r="N17" s="69">
        <f>IF(RES_hh_emi_in!N17=0,0,1000000*RES_hh_emi_in!N17/RES_hh_num_in!N17)</f>
        <v>177.26077903148033</v>
      </c>
      <c r="O17" s="69">
        <f>IF(RES_hh_emi_in!O17=0,0,1000000*RES_hh_emi_in!O17/RES_hh_num_in!O17)</f>
        <v>153.1000391876494</v>
      </c>
      <c r="P17" s="69">
        <f>IF(RES_hh_emi_in!P17=0,0,1000000*RES_hh_emi_in!P17/RES_hh_num_in!P17)</f>
        <v>168.36942685198053</v>
      </c>
      <c r="Q17" s="69">
        <f>IF(RES_hh_emi_in!Q17=0,0,1000000*RES_hh_emi_in!Q17/RES_hh_num_in!Q17)</f>
        <v>171.85251228486018</v>
      </c>
      <c r="R17" s="69">
        <f>IF(RES_hh_emi_in!R17=0,0,1000000*RES_hh_emi_in!R17/RES_hh_num_in!R17)</f>
        <v>140.80336067153161</v>
      </c>
      <c r="S17" s="69">
        <f>IF(RES_hh_emi_in!S17=0,0,1000000*RES_hh_emi_in!S17/RES_hh_num_in!S17)</f>
        <v>131.32327066621684</v>
      </c>
      <c r="T17" s="69">
        <f>IF(RES_hh_emi_in!T17=0,0,1000000*RES_hh_emi_in!T17/RES_hh_num_in!T17)</f>
        <v>53.464118732082653</v>
      </c>
      <c r="U17" s="69">
        <f>IF(RES_hh_emi_in!U17=0,0,1000000*RES_hh_emi_in!U17/RES_hh_num_in!U17)</f>
        <v>134.65088715459328</v>
      </c>
      <c r="V17" s="69">
        <f>IF(RES_hh_emi_in!V17=0,0,1000000*RES_hh_emi_in!V17/RES_hh_num_in!V17)</f>
        <v>187.77366355123442</v>
      </c>
      <c r="W17" s="69">
        <f>IF(RES_hh_emi_in!W17=0,0,1000000*RES_hh_emi_in!W17/RES_hh_num_in!W17)</f>
        <v>119.99675359854774</v>
      </c>
      <c r="X17" s="69">
        <f>IF(RES_hh_emi_in!X17=0,0,1000000*RES_hh_emi_in!X17/RES_hh_num_in!X17)</f>
        <v>85.878709338012754</v>
      </c>
      <c r="Y17" s="69">
        <f>IF(RES_hh_emi_in!Y17=0,0,1000000*RES_hh_emi_in!Y17/RES_hh_num_in!Y17)</f>
        <v>139.13181745177818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382.03762914206254</v>
      </c>
      <c r="D18" s="72">
        <f>IF(RES_hh_emi_in!D18=0,0,1000000*RES_hh_emi_in!D18/RES_hh_num_in!D18)</f>
        <v>413.92687291904866</v>
      </c>
      <c r="E18" s="72">
        <f>IF(RES_hh_emi_in!E18=0,0,1000000*RES_hh_emi_in!E18/RES_hh_num_in!E18)</f>
        <v>419.76902029161437</v>
      </c>
      <c r="F18" s="72">
        <f>IF(RES_hh_emi_in!F18=0,0,1000000*RES_hh_emi_in!F18/RES_hh_num_in!F18)</f>
        <v>433.97262940288658</v>
      </c>
      <c r="G18" s="72">
        <f>IF(RES_hh_emi_in!G18=0,0,1000000*RES_hh_emi_in!G18/RES_hh_num_in!G18)</f>
        <v>442.01019865626972</v>
      </c>
      <c r="H18" s="72">
        <f>IF(RES_hh_emi_in!H18=0,0,1000000*RES_hh_emi_in!H18/RES_hh_num_in!H18)</f>
        <v>460.63852970168807</v>
      </c>
      <c r="I18" s="72">
        <f>IF(RES_hh_emi_in!I18=0,0,1000000*RES_hh_emi_in!I18/RES_hh_num_in!I18)</f>
        <v>434.69014395979127</v>
      </c>
      <c r="J18" s="72">
        <f>IF(RES_hh_emi_in!J18=0,0,1000000*RES_hh_emi_in!J18/RES_hh_num_in!J18)</f>
        <v>457.79392898419673</v>
      </c>
      <c r="K18" s="72">
        <f>IF(RES_hh_emi_in!K18=0,0,1000000*RES_hh_emi_in!K18/RES_hh_num_in!K18)</f>
        <v>471.44953932534884</v>
      </c>
      <c r="L18" s="72">
        <f>IF(RES_hh_emi_in!L18=0,0,1000000*RES_hh_emi_in!L18/RES_hh_num_in!L18)</f>
        <v>481.05524412118268</v>
      </c>
      <c r="M18" s="72">
        <f>IF(RES_hh_emi_in!M18=0,0,1000000*RES_hh_emi_in!M18/RES_hh_num_in!M18)</f>
        <v>476.04069586698836</v>
      </c>
      <c r="N18" s="72">
        <f>IF(RES_hh_emi_in!N18=0,0,1000000*RES_hh_emi_in!N18/RES_hh_num_in!N18)</f>
        <v>487.29619993469657</v>
      </c>
      <c r="O18" s="72">
        <f>IF(RES_hh_emi_in!O18=0,0,1000000*RES_hh_emi_in!O18/RES_hh_num_in!O18)</f>
        <v>492.09352359419995</v>
      </c>
      <c r="P18" s="72">
        <f>IF(RES_hh_emi_in!P18=0,0,1000000*RES_hh_emi_in!P18/RES_hh_num_in!P18)</f>
        <v>496.11138382045613</v>
      </c>
      <c r="Q18" s="72">
        <f>IF(RES_hh_emi_in!Q18=0,0,1000000*RES_hh_emi_in!Q18/RES_hh_num_in!Q18)</f>
        <v>487.65436194530383</v>
      </c>
      <c r="R18" s="72">
        <f>IF(RES_hh_emi_in!R18=0,0,1000000*RES_hh_emi_in!R18/RES_hh_num_in!R18)</f>
        <v>496.20851161375549</v>
      </c>
      <c r="S18" s="72">
        <f>IF(RES_hh_emi_in!S18=0,0,1000000*RES_hh_emi_in!S18/RES_hh_num_in!S18)</f>
        <v>507.19979421280385</v>
      </c>
      <c r="T18" s="72">
        <f>IF(RES_hh_emi_in!T18=0,0,1000000*RES_hh_emi_in!T18/RES_hh_num_in!T18)</f>
        <v>517.56650843798423</v>
      </c>
      <c r="U18" s="72">
        <f>IF(RES_hh_emi_in!U18=0,0,1000000*RES_hh_emi_in!U18/RES_hh_num_in!U18)</f>
        <v>428.28966672906216</v>
      </c>
      <c r="V18" s="72">
        <f>IF(RES_hh_emi_in!V18=0,0,1000000*RES_hh_emi_in!V18/RES_hh_num_in!V18)</f>
        <v>449.87080867190485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342.71913120203862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297.69421365001654</v>
      </c>
      <c r="D19" s="72">
        <f>IF(RES_hh_emi_in!D19=0,0,1000000*RES_hh_emi_in!D19/RES_hh_num_in!D19)</f>
        <v>301.00096457115478</v>
      </c>
      <c r="E19" s="72">
        <f>IF(RES_hh_emi_in!E19=0,0,1000000*RES_hh_emi_in!E19/RES_hh_num_in!E19)</f>
        <v>314.90797518702016</v>
      </c>
      <c r="F19" s="72">
        <f>IF(RES_hh_emi_in!F19=0,0,1000000*RES_hh_emi_in!F19/RES_hh_num_in!F19)</f>
        <v>323.50298506500081</v>
      </c>
      <c r="G19" s="72">
        <f>IF(RES_hh_emi_in!G19=0,0,1000000*RES_hh_emi_in!G19/RES_hh_num_in!G19)</f>
        <v>325.30161927396688</v>
      </c>
      <c r="H19" s="72">
        <f>IF(RES_hh_emi_in!H19=0,0,1000000*RES_hh_emi_in!H19/RES_hh_num_in!H19)</f>
        <v>329.21147457380471</v>
      </c>
      <c r="I19" s="72">
        <f>IF(RES_hh_emi_in!I19=0,0,1000000*RES_hh_emi_in!I19/RES_hh_num_in!I19)</f>
        <v>340.6880384816605</v>
      </c>
      <c r="J19" s="72">
        <f>IF(RES_hh_emi_in!J19=0,0,1000000*RES_hh_emi_in!J19/RES_hh_num_in!J19)</f>
        <v>347.95807689545103</v>
      </c>
      <c r="K19" s="72">
        <f>IF(RES_hh_emi_in!K19=0,0,1000000*RES_hh_emi_in!K19/RES_hh_num_in!K19)</f>
        <v>355.58169333760139</v>
      </c>
      <c r="L19" s="72">
        <f>IF(RES_hh_emi_in!L19=0,0,1000000*RES_hh_emi_in!L19/RES_hh_num_in!L19)</f>
        <v>359.79992206729122</v>
      </c>
      <c r="M19" s="72">
        <f>IF(RES_hh_emi_in!M19=0,0,1000000*RES_hh_emi_in!M19/RES_hh_num_in!M19)</f>
        <v>352.02287206715323</v>
      </c>
      <c r="N19" s="72">
        <f>IF(RES_hh_emi_in!N19=0,0,1000000*RES_hh_emi_in!N19/RES_hh_num_in!N19)</f>
        <v>360.17011759082703</v>
      </c>
      <c r="O19" s="72">
        <f>IF(RES_hh_emi_in!O19=0,0,1000000*RES_hh_emi_in!O19/RES_hh_num_in!O19)</f>
        <v>342.54533790400819</v>
      </c>
      <c r="P19" s="72">
        <f>IF(RES_hh_emi_in!P19=0,0,1000000*RES_hh_emi_in!P19/RES_hh_num_in!P19)</f>
        <v>332.81246968185371</v>
      </c>
      <c r="Q19" s="72">
        <f>IF(RES_hh_emi_in!Q19=0,0,1000000*RES_hh_emi_in!Q19/RES_hh_num_in!Q19)</f>
        <v>320.80203199764316</v>
      </c>
      <c r="R19" s="72">
        <f>IF(RES_hh_emi_in!R19=0,0,1000000*RES_hh_emi_in!R19/RES_hh_num_in!R19)</f>
        <v>323.70867661807836</v>
      </c>
      <c r="S19" s="72">
        <f>IF(RES_hh_emi_in!S19=0,0,1000000*RES_hh_emi_in!S19/RES_hh_num_in!S19)</f>
        <v>326.04146000612678</v>
      </c>
      <c r="T19" s="72">
        <f>IF(RES_hh_emi_in!T19=0,0,1000000*RES_hh_emi_in!T19/RES_hh_num_in!T19)</f>
        <v>330.33550047934858</v>
      </c>
      <c r="U19" s="72">
        <f>IF(RES_hh_emi_in!U19=0,0,1000000*RES_hh_emi_in!U19/RES_hh_num_in!U19)</f>
        <v>345.37405603554964</v>
      </c>
      <c r="V19" s="72">
        <f>IF(RES_hh_emi_in!V19=0,0,1000000*RES_hh_emi_in!V19/RES_hh_num_in!V19)</f>
        <v>344.30912653184657</v>
      </c>
      <c r="W19" s="72">
        <f>IF(RES_hh_emi_in!W19=0,0,1000000*RES_hh_emi_in!W19/RES_hh_num_in!W19)</f>
        <v>359.67023511818866</v>
      </c>
      <c r="X19" s="72">
        <f>IF(RES_hh_emi_in!X19=0,0,1000000*RES_hh_emi_in!X19/RES_hh_num_in!X19)</f>
        <v>344.60177007882959</v>
      </c>
      <c r="Y19" s="72">
        <f>IF(RES_hh_emi_in!Y19=0,0,1000000*RES_hh_emi_in!Y19/RES_hh_num_in!Y19)</f>
        <v>279.22516592564426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375.9754505834598</v>
      </c>
      <c r="D20" s="72">
        <f>IF(RES_hh_emi_in!D20=0,0,1000000*RES_hh_emi_in!D20/RES_hh_num_in!D20)</f>
        <v>402.12468435617791</v>
      </c>
      <c r="E20" s="72">
        <f>IF(RES_hh_emi_in!E20=0,0,1000000*RES_hh_emi_in!E20/RES_hh_num_in!E20)</f>
        <v>459.33704724871137</v>
      </c>
      <c r="F20" s="72">
        <f>IF(RES_hh_emi_in!F20=0,0,1000000*RES_hh_emi_in!F20/RES_hh_num_in!F20)</f>
        <v>446.90553333146994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417.92720279071909</v>
      </c>
      <c r="O20" s="72">
        <f>IF(RES_hh_emi_in!O20=0,0,1000000*RES_hh_emi_in!O20/RES_hh_num_in!O20)</f>
        <v>432.58248131785064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370.76244803782106</v>
      </c>
      <c r="S20" s="72">
        <f>IF(RES_hh_emi_in!S20=0,0,1000000*RES_hh_emi_in!S20/RES_hh_num_in!S20)</f>
        <v>377.4251756508973</v>
      </c>
      <c r="T20" s="72">
        <f>IF(RES_hh_emi_in!T20=0,0,1000000*RES_hh_emi_in!T20/RES_hh_num_in!T20)</f>
        <v>423.12880361399198</v>
      </c>
      <c r="U20" s="72">
        <f>IF(RES_hh_emi_in!U20=0,0,1000000*RES_hh_emi_in!U20/RES_hh_num_in!U20)</f>
        <v>358.03498986455975</v>
      </c>
      <c r="V20" s="72">
        <f>IF(RES_hh_emi_in!V20=0,0,1000000*RES_hh_emi_in!V20/RES_hh_num_in!V20)</f>
        <v>360.7596285441802</v>
      </c>
      <c r="W20" s="72">
        <f>IF(RES_hh_emi_in!W20=0,0,1000000*RES_hh_emi_in!W20/RES_hh_num_in!W20)</f>
        <v>0</v>
      </c>
      <c r="X20" s="72">
        <f>IF(RES_hh_emi_in!X20=0,0,1000000*RES_hh_emi_in!X20/RES_hh_num_in!X20)</f>
        <v>338.03244333598292</v>
      </c>
      <c r="Y20" s="72">
        <f>IF(RES_hh_emi_in!Y20=0,0,1000000*RES_hh_emi_in!Y20/RES_hh_num_in!Y20)</f>
        <v>334.41336182236523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256.31753205383654</v>
      </c>
      <c r="D21" s="72">
        <f>IF(RES_hh_emi_in!D21=0,0,1000000*RES_hh_emi_in!D21/RES_hh_num_in!D21)</f>
        <v>252.20741103828905</v>
      </c>
      <c r="E21" s="72">
        <f>IF(RES_hh_emi_in!E21=0,0,1000000*RES_hh_emi_in!E21/RES_hh_num_in!E21)</f>
        <v>286.82759333573512</v>
      </c>
      <c r="F21" s="72">
        <f>IF(RES_hh_emi_in!F21=0,0,1000000*RES_hh_emi_in!F21/RES_hh_num_in!F21)</f>
        <v>289.80337692303158</v>
      </c>
      <c r="G21" s="72">
        <f>IF(RES_hh_emi_in!G21=0,0,1000000*RES_hh_emi_in!G21/RES_hh_num_in!G21)</f>
        <v>286.96459636233629</v>
      </c>
      <c r="H21" s="72">
        <f>IF(RES_hh_emi_in!H21=0,0,1000000*RES_hh_emi_in!H21/RES_hh_num_in!H21)</f>
        <v>287.7370211451036</v>
      </c>
      <c r="I21" s="72">
        <f>IF(RES_hh_emi_in!I21=0,0,1000000*RES_hh_emi_in!I21/RES_hh_num_in!I21)</f>
        <v>287.78085710520008</v>
      </c>
      <c r="J21" s="72">
        <f>IF(RES_hh_emi_in!J21=0,0,1000000*RES_hh_emi_in!J21/RES_hh_num_in!J21)</f>
        <v>288.81444882422443</v>
      </c>
      <c r="K21" s="72">
        <f>IF(RES_hh_emi_in!K21=0,0,1000000*RES_hh_emi_in!K21/RES_hh_num_in!K21)</f>
        <v>295.83606098226949</v>
      </c>
      <c r="L21" s="72">
        <f>IF(RES_hh_emi_in!L21=0,0,1000000*RES_hh_emi_in!L21/RES_hh_num_in!L21)</f>
        <v>296.24330796825006</v>
      </c>
      <c r="M21" s="72">
        <f>IF(RES_hh_emi_in!M21=0,0,1000000*RES_hh_emi_in!M21/RES_hh_num_in!M21)</f>
        <v>295.92048488087835</v>
      </c>
      <c r="N21" s="72">
        <f>IF(RES_hh_emi_in!N21=0,0,1000000*RES_hh_emi_in!N21/RES_hh_num_in!N21)</f>
        <v>291.65895007413525</v>
      </c>
      <c r="O21" s="72">
        <f>IF(RES_hh_emi_in!O21=0,0,1000000*RES_hh_emi_in!O21/RES_hh_num_in!O21)</f>
        <v>290.56648250122947</v>
      </c>
      <c r="P21" s="72">
        <f>IF(RES_hh_emi_in!P21=0,0,1000000*RES_hh_emi_in!P21/RES_hh_num_in!P21)</f>
        <v>272.61918753673035</v>
      </c>
      <c r="Q21" s="72">
        <f>IF(RES_hh_emi_in!Q21=0,0,1000000*RES_hh_emi_in!Q21/RES_hh_num_in!Q21)</f>
        <v>262.54596850240074</v>
      </c>
      <c r="R21" s="72">
        <f>IF(RES_hh_emi_in!R21=0,0,1000000*RES_hh_emi_in!R21/RES_hh_num_in!R21)</f>
        <v>265.6582872771292</v>
      </c>
      <c r="S21" s="72">
        <f>IF(RES_hh_emi_in!S21=0,0,1000000*RES_hh_emi_in!S21/RES_hh_num_in!S21)</f>
        <v>273.54659635869916</v>
      </c>
      <c r="T21" s="72">
        <f>IF(RES_hh_emi_in!T21=0,0,1000000*RES_hh_emi_in!T21/RES_hh_num_in!T21)</f>
        <v>253.8619773771955</v>
      </c>
      <c r="U21" s="72">
        <f>IF(RES_hh_emi_in!U21=0,0,1000000*RES_hh_emi_in!U21/RES_hh_num_in!U21)</f>
        <v>258.61750503132816</v>
      </c>
      <c r="V21" s="72">
        <f>IF(RES_hh_emi_in!V21=0,0,1000000*RES_hh_emi_in!V21/RES_hh_num_in!V21)</f>
        <v>259.29650664016941</v>
      </c>
      <c r="W21" s="72">
        <f>IF(RES_hh_emi_in!W21=0,0,1000000*RES_hh_emi_in!W21/RES_hh_num_in!W21)</f>
        <v>288.83052280280509</v>
      </c>
      <c r="X21" s="72">
        <f>IF(RES_hh_emi_in!X21=0,0,1000000*RES_hh_emi_in!X21/RES_hh_num_in!X21)</f>
        <v>240.61488171265509</v>
      </c>
      <c r="Y21" s="72">
        <f>IF(RES_hh_emi_in!Y21=0,0,1000000*RES_hh_emi_in!Y21/RES_hh_num_in!Y21)</f>
        <v>183.69565810479821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109.7828964829081</v>
      </c>
      <c r="D27" s="69">
        <f>IF(RES_hh_emi_in!D27=0,0,1000000*RES_hh_emi_in!D27/RES_hh_num_in!D27)</f>
        <v>101.72785621475167</v>
      </c>
      <c r="E27" s="69">
        <f>IF(RES_hh_emi_in!E27=0,0,1000000*RES_hh_emi_in!E27/RES_hh_num_in!E27)</f>
        <v>98.193548252397363</v>
      </c>
      <c r="F27" s="69">
        <f>IF(RES_hh_emi_in!F27=0,0,1000000*RES_hh_emi_in!F27/RES_hh_num_in!F27)</f>
        <v>133.14100948484614</v>
      </c>
      <c r="G27" s="69">
        <f>IF(RES_hh_emi_in!G27=0,0,1000000*RES_hh_emi_in!G27/RES_hh_num_in!G27)</f>
        <v>159.27720415747103</v>
      </c>
      <c r="H27" s="69">
        <f>IF(RES_hh_emi_in!H27=0,0,1000000*RES_hh_emi_in!H27/RES_hh_num_in!H27)</f>
        <v>163.23337232581497</v>
      </c>
      <c r="I27" s="69">
        <f>IF(RES_hh_emi_in!I27=0,0,1000000*RES_hh_emi_in!I27/RES_hh_num_in!I27)</f>
        <v>167.83148627699634</v>
      </c>
      <c r="J27" s="69">
        <f>IF(RES_hh_emi_in!J27=0,0,1000000*RES_hh_emi_in!J27/RES_hh_num_in!J27)</f>
        <v>140.28390632085672</v>
      </c>
      <c r="K27" s="69">
        <f>IF(RES_hh_emi_in!K27=0,0,1000000*RES_hh_emi_in!K27/RES_hh_num_in!K27)</f>
        <v>140.01144832107983</v>
      </c>
      <c r="L27" s="69">
        <f>IF(RES_hh_emi_in!L27=0,0,1000000*RES_hh_emi_in!L27/RES_hh_num_in!L27)</f>
        <v>124.06749319902823</v>
      </c>
      <c r="M27" s="69">
        <f>IF(RES_hh_emi_in!M27=0,0,1000000*RES_hh_emi_in!M27/RES_hh_num_in!M27)</f>
        <v>125.53763027421591</v>
      </c>
      <c r="N27" s="69">
        <f>IF(RES_hh_emi_in!N27=0,0,1000000*RES_hh_emi_in!N27/RES_hh_num_in!N27)</f>
        <v>154.02285423984236</v>
      </c>
      <c r="O27" s="69">
        <f>IF(RES_hh_emi_in!O27=0,0,1000000*RES_hh_emi_in!O27/RES_hh_num_in!O27)</f>
        <v>154.77408214788616</v>
      </c>
      <c r="P27" s="69">
        <f>IF(RES_hh_emi_in!P27=0,0,1000000*RES_hh_emi_in!P27/RES_hh_num_in!P27)</f>
        <v>157.15778673790345</v>
      </c>
      <c r="Q27" s="69">
        <f>IF(RES_hh_emi_in!Q27=0,0,1000000*RES_hh_emi_in!Q27/RES_hh_num_in!Q27)</f>
        <v>148.76330968117372</v>
      </c>
      <c r="R27" s="69">
        <f>IF(RES_hh_emi_in!R27=0,0,1000000*RES_hh_emi_in!R27/RES_hh_num_in!R27)</f>
        <v>134.29228420412196</v>
      </c>
      <c r="S27" s="69">
        <f>IF(RES_hh_emi_in!S27=0,0,1000000*RES_hh_emi_in!S27/RES_hh_num_in!S27)</f>
        <v>133.45833473022023</v>
      </c>
      <c r="T27" s="69">
        <f>IF(RES_hh_emi_in!T27=0,0,1000000*RES_hh_emi_in!T27/RES_hh_num_in!T27)</f>
        <v>120.21468995459867</v>
      </c>
      <c r="U27" s="69">
        <f>IF(RES_hh_emi_in!U27=0,0,1000000*RES_hh_emi_in!U27/RES_hh_num_in!U27)</f>
        <v>149.34901357547358</v>
      </c>
      <c r="V27" s="69">
        <f>IF(RES_hh_emi_in!V27=0,0,1000000*RES_hh_emi_in!V27/RES_hh_num_in!V27)</f>
        <v>165.28040048594613</v>
      </c>
      <c r="W27" s="69">
        <f>IF(RES_hh_emi_in!W27=0,0,1000000*RES_hh_emi_in!W27/RES_hh_num_in!W27)</f>
        <v>184.27138919166239</v>
      </c>
      <c r="X27" s="69">
        <f>IF(RES_hh_emi_in!X27=0,0,1000000*RES_hh_emi_in!X27/RES_hh_num_in!X27)</f>
        <v>152.84346922311792</v>
      </c>
      <c r="Y27" s="69">
        <f>IF(RES_hh_emi_in!Y27=0,0,1000000*RES_hh_emi_in!Y27/RES_hh_num_in!Y27)</f>
        <v>134.32560516375577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199.14260717929577</v>
      </c>
      <c r="D28" s="72">
        <f>IF(RES_hh_emi_in!D28=0,0,1000000*RES_hh_emi_in!D28/RES_hh_num_in!D28)</f>
        <v>237.51864742776107</v>
      </c>
      <c r="E28" s="72">
        <f>IF(RES_hh_emi_in!E28=0,0,1000000*RES_hh_emi_in!E28/RES_hh_num_in!E28)</f>
        <v>306.21117810884851</v>
      </c>
      <c r="F28" s="72">
        <f>IF(RES_hh_emi_in!F28=0,0,1000000*RES_hh_emi_in!F28/RES_hh_num_in!F28)</f>
        <v>309.28622154367332</v>
      </c>
      <c r="G28" s="72">
        <f>IF(RES_hh_emi_in!G28=0,0,1000000*RES_hh_emi_in!G28/RES_hh_num_in!G28)</f>
        <v>308.41393416564966</v>
      </c>
      <c r="H28" s="72">
        <f>IF(RES_hh_emi_in!H28=0,0,1000000*RES_hh_emi_in!H28/RES_hh_num_in!H28)</f>
        <v>324.8786611164598</v>
      </c>
      <c r="I28" s="72">
        <f>IF(RES_hh_emi_in!I28=0,0,1000000*RES_hh_emi_in!I28/RES_hh_num_in!I28)</f>
        <v>306.73478223239204</v>
      </c>
      <c r="J28" s="72">
        <f>IF(RES_hh_emi_in!J28=0,0,1000000*RES_hh_emi_in!J28/RES_hh_num_in!J28)</f>
        <v>328.2369423593891</v>
      </c>
      <c r="K28" s="72">
        <f>IF(RES_hh_emi_in!K28=0,0,1000000*RES_hh_emi_in!K28/RES_hh_num_in!K28)</f>
        <v>337.38075036018256</v>
      </c>
      <c r="L28" s="72">
        <f>IF(RES_hh_emi_in!L28=0,0,1000000*RES_hh_emi_in!L28/RES_hh_num_in!L28)</f>
        <v>345.09980616638001</v>
      </c>
      <c r="M28" s="72">
        <f>IF(RES_hh_emi_in!M28=0,0,1000000*RES_hh_emi_in!M28/RES_hh_num_in!M28)</f>
        <v>328.82426458944684</v>
      </c>
      <c r="N28" s="72">
        <f>IF(RES_hh_emi_in!N28=0,0,1000000*RES_hh_emi_in!N28/RES_hh_num_in!N28)</f>
        <v>329.84565295283528</v>
      </c>
      <c r="O28" s="72">
        <f>IF(RES_hh_emi_in!O28=0,0,1000000*RES_hh_emi_in!O28/RES_hh_num_in!O28)</f>
        <v>320.27955756951383</v>
      </c>
      <c r="P28" s="72">
        <f>IF(RES_hh_emi_in!P28=0,0,1000000*RES_hh_emi_in!P28/RES_hh_num_in!P28)</f>
        <v>319.25945796270088</v>
      </c>
      <c r="Q28" s="72">
        <f>IF(RES_hh_emi_in!Q28=0,0,1000000*RES_hh_emi_in!Q28/RES_hh_num_in!Q28)</f>
        <v>315.37449391114234</v>
      </c>
      <c r="R28" s="72">
        <f>IF(RES_hh_emi_in!R28=0,0,1000000*RES_hh_emi_in!R28/RES_hh_num_in!R28)</f>
        <v>321.4558839724682</v>
      </c>
      <c r="S28" s="72">
        <f>IF(RES_hh_emi_in!S28=0,0,1000000*RES_hh_emi_in!S28/RES_hh_num_in!S28)</f>
        <v>335.11358126698457</v>
      </c>
      <c r="T28" s="72">
        <f>IF(RES_hh_emi_in!T28=0,0,1000000*RES_hh_emi_in!T28/RES_hh_num_in!T28)</f>
        <v>337.90682018228381</v>
      </c>
      <c r="U28" s="72">
        <f>IF(RES_hh_emi_in!U28=0,0,1000000*RES_hh_emi_in!U28/RES_hh_num_in!U28)</f>
        <v>308.15813456223555</v>
      </c>
      <c r="V28" s="72">
        <f>IF(RES_hh_emi_in!V28=0,0,1000000*RES_hh_emi_in!V28/RES_hh_num_in!V28)</f>
        <v>343.40907118500934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231.34558609133461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142.38037456224041</v>
      </c>
      <c r="D29" s="72">
        <f>IF(RES_hh_emi_in!D29=0,0,1000000*RES_hh_emi_in!D29/RES_hh_num_in!D29)</f>
        <v>154.42692965589868</v>
      </c>
      <c r="E29" s="72">
        <f>IF(RES_hh_emi_in!E29=0,0,1000000*RES_hh_emi_in!E29/RES_hh_num_in!E29)</f>
        <v>205.19456336608206</v>
      </c>
      <c r="F29" s="72">
        <f>IF(RES_hh_emi_in!F29=0,0,1000000*RES_hh_emi_in!F29/RES_hh_num_in!F29)</f>
        <v>205.80010461401727</v>
      </c>
      <c r="G29" s="72">
        <f>IF(RES_hh_emi_in!G29=0,0,1000000*RES_hh_emi_in!G29/RES_hh_num_in!G29)</f>
        <v>200.94921895862637</v>
      </c>
      <c r="H29" s="72">
        <f>IF(RES_hh_emi_in!H29=0,0,1000000*RES_hh_emi_in!H29/RES_hh_num_in!H29)</f>
        <v>204.01504872787643</v>
      </c>
      <c r="I29" s="72">
        <f>IF(RES_hh_emi_in!I29=0,0,1000000*RES_hh_emi_in!I29/RES_hh_num_in!I29)</f>
        <v>212.58933629105962</v>
      </c>
      <c r="J29" s="72">
        <f>IF(RES_hh_emi_in!J29=0,0,1000000*RES_hh_emi_in!J29/RES_hh_num_in!J29)</f>
        <v>219.07729939648164</v>
      </c>
      <c r="K29" s="72">
        <f>IF(RES_hh_emi_in!K29=0,0,1000000*RES_hh_emi_in!K29/RES_hh_num_in!K29)</f>
        <v>225.9326865197051</v>
      </c>
      <c r="L29" s="72">
        <f>IF(RES_hh_emi_in!L29=0,0,1000000*RES_hh_emi_in!L29/RES_hh_num_in!L29)</f>
        <v>228.80497522332334</v>
      </c>
      <c r="M29" s="72">
        <f>IF(RES_hh_emi_in!M29=0,0,1000000*RES_hh_emi_in!M29/RES_hh_num_in!M29)</f>
        <v>218.9617125250015</v>
      </c>
      <c r="N29" s="72">
        <f>IF(RES_hh_emi_in!N29=0,0,1000000*RES_hh_emi_in!N29/RES_hh_num_in!N29)</f>
        <v>219.59031283928243</v>
      </c>
      <c r="O29" s="72">
        <f>IF(RES_hh_emi_in!O29=0,0,1000000*RES_hh_emi_in!O29/RES_hh_num_in!O29)</f>
        <v>210.79637239669373</v>
      </c>
      <c r="P29" s="72">
        <f>IF(RES_hh_emi_in!P29=0,0,1000000*RES_hh_emi_in!P29/RES_hh_num_in!P29)</f>
        <v>208.7936020667004</v>
      </c>
      <c r="Q29" s="72">
        <f>IF(RES_hh_emi_in!Q29=0,0,1000000*RES_hh_emi_in!Q29/RES_hh_num_in!Q29)</f>
        <v>207.51399124576432</v>
      </c>
      <c r="R29" s="72">
        <f>IF(RES_hh_emi_in!R29=0,0,1000000*RES_hh_emi_in!R29/RES_hh_num_in!R29)</f>
        <v>209.82939576503921</v>
      </c>
      <c r="S29" s="72">
        <f>IF(RES_hh_emi_in!S29=0,0,1000000*RES_hh_emi_in!S29/RES_hh_num_in!S29)</f>
        <v>211.18261158434441</v>
      </c>
      <c r="T29" s="72">
        <f>IF(RES_hh_emi_in!T29=0,0,1000000*RES_hh_emi_in!T29/RES_hh_num_in!T29)</f>
        <v>216.99388911503121</v>
      </c>
      <c r="U29" s="72">
        <f>IF(RES_hh_emi_in!U29=0,0,1000000*RES_hh_emi_in!U29/RES_hh_num_in!U29)</f>
        <v>226.32329296480788</v>
      </c>
      <c r="V29" s="72">
        <f>IF(RES_hh_emi_in!V29=0,0,1000000*RES_hh_emi_in!V29/RES_hh_num_in!V29)</f>
        <v>210.76396731427434</v>
      </c>
      <c r="W29" s="72">
        <f>IF(RES_hh_emi_in!W29=0,0,1000000*RES_hh_emi_in!W29/RES_hh_num_in!W29)</f>
        <v>199.87425569888896</v>
      </c>
      <c r="X29" s="72">
        <f>IF(RES_hh_emi_in!X29=0,0,1000000*RES_hh_emi_in!X29/RES_hh_num_in!X29)</f>
        <v>172.80912911040207</v>
      </c>
      <c r="Y29" s="72">
        <f>IF(RES_hh_emi_in!Y29=0,0,1000000*RES_hh_emi_in!Y29/RES_hh_num_in!Y29)</f>
        <v>141.03772905875576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122.26918536844958</v>
      </c>
      <c r="D30" s="72">
        <f>IF(RES_hh_emi_in!D30=0,0,1000000*RES_hh_emi_in!D30/RES_hh_num_in!D30)</f>
        <v>125.95833669779405</v>
      </c>
      <c r="E30" s="72">
        <f>IF(RES_hh_emi_in!E30=0,0,1000000*RES_hh_emi_in!E30/RES_hh_num_in!E30)</f>
        <v>195.11841292776597</v>
      </c>
      <c r="F30" s="72">
        <f>IF(RES_hh_emi_in!F30=0,0,1000000*RES_hh_emi_in!F30/RES_hh_num_in!F30)</f>
        <v>189.67634453811803</v>
      </c>
      <c r="G30" s="72">
        <f>IF(RES_hh_emi_in!G30=0,0,1000000*RES_hh_emi_in!G30/RES_hh_num_in!G30)</f>
        <v>178.51104421747397</v>
      </c>
      <c r="H30" s="72">
        <f>IF(RES_hh_emi_in!H30=0,0,1000000*RES_hh_emi_in!H30/RES_hh_num_in!H30)</f>
        <v>185.69727549614791</v>
      </c>
      <c r="I30" s="72">
        <f>IF(RES_hh_emi_in!I30=0,0,1000000*RES_hh_emi_in!I30/RES_hh_num_in!I30)</f>
        <v>187.18621796679486</v>
      </c>
      <c r="J30" s="72">
        <f>IF(RES_hh_emi_in!J30=0,0,1000000*RES_hh_emi_in!J30/RES_hh_num_in!J30)</f>
        <v>191.5144367296806</v>
      </c>
      <c r="K30" s="72">
        <f>IF(RES_hh_emi_in!K30=0,0,1000000*RES_hh_emi_in!K30/RES_hh_num_in!K30)</f>
        <v>197.54752092727799</v>
      </c>
      <c r="L30" s="72">
        <f>IF(RES_hh_emi_in!L30=0,0,1000000*RES_hh_emi_in!L30/RES_hh_num_in!L30)</f>
        <v>204.31626438154578</v>
      </c>
      <c r="M30" s="72">
        <f>IF(RES_hh_emi_in!M30=0,0,1000000*RES_hh_emi_in!M30/RES_hh_num_in!M30)</f>
        <v>193.73547792358784</v>
      </c>
      <c r="N30" s="72">
        <f>IF(RES_hh_emi_in!N30=0,0,1000000*RES_hh_emi_in!N30/RES_hh_num_in!N30)</f>
        <v>192.74350183796309</v>
      </c>
      <c r="O30" s="72">
        <f>IF(RES_hh_emi_in!O30=0,0,1000000*RES_hh_emi_in!O30/RES_hh_num_in!O30)</f>
        <v>193.50281699763451</v>
      </c>
      <c r="P30" s="72">
        <f>IF(RES_hh_emi_in!P30=0,0,1000000*RES_hh_emi_in!P30/RES_hh_num_in!P30)</f>
        <v>183.73839716173848</v>
      </c>
      <c r="Q30" s="72">
        <f>IF(RES_hh_emi_in!Q30=0,0,1000000*RES_hh_emi_in!Q30/RES_hh_num_in!Q30)</f>
        <v>180.415984666687</v>
      </c>
      <c r="R30" s="72">
        <f>IF(RES_hh_emi_in!R30=0,0,1000000*RES_hh_emi_in!R30/RES_hh_num_in!R30)</f>
        <v>188.52310676174903</v>
      </c>
      <c r="S30" s="72">
        <f>IF(RES_hh_emi_in!S30=0,0,1000000*RES_hh_emi_in!S30/RES_hh_num_in!S30)</f>
        <v>195.3414514319818</v>
      </c>
      <c r="T30" s="72">
        <f>IF(RES_hh_emi_in!T30=0,0,1000000*RES_hh_emi_in!T30/RES_hh_num_in!T30)</f>
        <v>172.78335202201478</v>
      </c>
      <c r="U30" s="72">
        <f>IF(RES_hh_emi_in!U30=0,0,1000000*RES_hh_emi_in!U30/RES_hh_num_in!U30)</f>
        <v>191.31599301282702</v>
      </c>
      <c r="V30" s="72">
        <f>IF(RES_hh_emi_in!V30=0,0,1000000*RES_hh_emi_in!V30/RES_hh_num_in!V30)</f>
        <v>186.33124530798548</v>
      </c>
      <c r="W30" s="72">
        <f>IF(RES_hh_emi_in!W30=0,0,1000000*RES_hh_emi_in!W30/RES_hh_num_in!W30)</f>
        <v>200.38436712554258</v>
      </c>
      <c r="X30" s="72">
        <f>IF(RES_hh_emi_in!X30=0,0,1000000*RES_hh_emi_in!X30/RES_hh_num_in!X30)</f>
        <v>154.09003678414967</v>
      </c>
      <c r="Y30" s="72">
        <f>IF(RES_hh_emi_in!Y30=0,0,1000000*RES_hh_emi_in!Y30/RES_hh_num_in!Y30)</f>
        <v>129.73980911038961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183.74516300313923</v>
      </c>
      <c r="D3" s="65">
        <f>IF(RES_hh_fech_in!D3=0,0,RES_hh_fech_in!D3/RES_summary!D$21)</f>
        <v>186.43567655860085</v>
      </c>
      <c r="E3" s="65">
        <f>IF(RES_hh_fech_in!E3=0,0,RES_hh_fech_in!E3/RES_summary!E$21)</f>
        <v>182.7555843064751</v>
      </c>
      <c r="F3" s="65">
        <f>IF(RES_hh_fech_in!F3=0,0,RES_hh_fech_in!F3/RES_summary!F$21)</f>
        <v>178.1678402794644</v>
      </c>
      <c r="G3" s="65">
        <f>IF(RES_hh_fech_in!G3=0,0,RES_hh_fech_in!G3/RES_summary!G$21)</f>
        <v>180.19053802448278</v>
      </c>
      <c r="H3" s="65">
        <f>IF(RES_hh_fech_in!H3=0,0,RES_hh_fech_in!H3/RES_summary!H$21)</f>
        <v>186.88278409842283</v>
      </c>
      <c r="I3" s="65">
        <f>IF(RES_hh_fech_in!I3=0,0,RES_hh_fech_in!I3/RES_summary!I$21)</f>
        <v>169.77613385652705</v>
      </c>
      <c r="J3" s="65">
        <f>IF(RES_hh_fech_in!J3=0,0,RES_hh_fech_in!J3/RES_summary!J$21)</f>
        <v>169.32834553777408</v>
      </c>
      <c r="K3" s="65">
        <f>IF(RES_hh_fech_in!K3=0,0,RES_hh_fech_in!K3/RES_summary!K$21)</f>
        <v>168.8881316495557</v>
      </c>
      <c r="L3" s="65">
        <f>IF(RES_hh_fech_in!L3=0,0,RES_hh_fech_in!L3/RES_summary!L$21)</f>
        <v>184.97646957192839</v>
      </c>
      <c r="M3" s="65">
        <f>IF(RES_hh_fech_in!M3=0,0,RES_hh_fech_in!M3/RES_summary!M$21)</f>
        <v>165.01246339259581</v>
      </c>
      <c r="N3" s="65">
        <f>IF(RES_hh_fech_in!N3=0,0,RES_hh_fech_in!N3/RES_summary!N$21)</f>
        <v>166.06355030198696</v>
      </c>
      <c r="O3" s="65">
        <f>IF(RES_hh_fech_in!O3=0,0,RES_hh_fech_in!O3/RES_summary!O$21)</f>
        <v>157.94492237512407</v>
      </c>
      <c r="P3" s="65">
        <f>IF(RES_hh_fech_in!P3=0,0,RES_hh_fech_in!P3/RES_summary!P$21)</f>
        <v>137.76673061163001</v>
      </c>
      <c r="Q3" s="65">
        <f>IF(RES_hh_fech_in!Q3=0,0,RES_hh_fech_in!Q3/RES_summary!Q$21)</f>
        <v>132.97253240245448</v>
      </c>
      <c r="R3" s="65">
        <f>IF(RES_hh_fech_in!R3=0,0,RES_hh_fech_in!R3/RES_summary!R$21)</f>
        <v>134.42783427233016</v>
      </c>
      <c r="S3" s="65">
        <f>IF(RES_hh_fech_in!S3=0,0,RES_hh_fech_in!S3/RES_summary!S$21)</f>
        <v>123.58345641130872</v>
      </c>
      <c r="T3" s="65">
        <f>IF(RES_hh_fech_in!T3=0,0,RES_hh_fech_in!T3/RES_summary!T$21)</f>
        <v>162.52846031623966</v>
      </c>
      <c r="U3" s="65">
        <f>IF(RES_hh_fech_in!U3=0,0,RES_hh_fech_in!U3/RES_summary!U$21)</f>
        <v>124.04552824656589</v>
      </c>
      <c r="V3" s="65">
        <f>IF(RES_hh_fech_in!V3=0,0,RES_hh_fech_in!V3/RES_summary!V$21)</f>
        <v>112.99900585356031</v>
      </c>
      <c r="W3" s="65">
        <f>IF(RES_hh_fech_in!W3=0,0,RES_hh_fech_in!W3/RES_summary!W$21)</f>
        <v>107.19428203747785</v>
      </c>
      <c r="X3" s="65">
        <f>IF(RES_hh_fech_in!X3=0,0,RES_hh_fech_in!X3/RES_summary!X$21)</f>
        <v>85.44656381714951</v>
      </c>
      <c r="Y3" s="65">
        <f>IF(RES_hh_fech_in!Y3=0,0,RES_hh_fech_in!Y3/RES_summary!Y$21)</f>
        <v>69.12486012499626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161.84808654246325</v>
      </c>
      <c r="D4" s="69">
        <f>IF(RES_hh_fech_in!D4=0,0,RES_hh_fech_in!D4/RES_summary!D$21)</f>
        <v>164.50862586227476</v>
      </c>
      <c r="E4" s="69">
        <f>IF(RES_hh_fech_in!E4=0,0,RES_hh_fech_in!E4/RES_summary!E$21)</f>
        <v>153.19938970902157</v>
      </c>
      <c r="F4" s="69">
        <f>IF(RES_hh_fech_in!F4=0,0,RES_hh_fech_in!F4/RES_summary!F$21)</f>
        <v>149.47781522925814</v>
      </c>
      <c r="G4" s="69">
        <f>IF(RES_hh_fech_in!G4=0,0,RES_hh_fech_in!G4/RES_summary!G$21)</f>
        <v>152.93510193415941</v>
      </c>
      <c r="H4" s="69">
        <f>IF(RES_hh_fech_in!H4=0,0,RES_hh_fech_in!H4/RES_summary!H$21)</f>
        <v>158.55157634218793</v>
      </c>
      <c r="I4" s="69">
        <f>IF(RES_hh_fech_in!I4=0,0,RES_hh_fech_in!I4/RES_summary!I$21)</f>
        <v>142.12698861825095</v>
      </c>
      <c r="J4" s="69">
        <f>IF(RES_hh_fech_in!J4=0,0,RES_hh_fech_in!J4/RES_summary!J$21)</f>
        <v>141.35540518108368</v>
      </c>
      <c r="K4" s="69">
        <f>IF(RES_hh_fech_in!K4=0,0,RES_hh_fech_in!K4/RES_summary!K$21)</f>
        <v>140.65149928199568</v>
      </c>
      <c r="L4" s="69">
        <f>IF(RES_hh_fech_in!L4=0,0,RES_hh_fech_in!L4/RES_summary!L$21)</f>
        <v>155.80889187088644</v>
      </c>
      <c r="M4" s="69">
        <f>IF(RES_hh_fech_in!M4=0,0,RES_hh_fech_in!M4/RES_summary!M$21)</f>
        <v>136.32040693928781</v>
      </c>
      <c r="N4" s="69">
        <f>IF(RES_hh_fech_in!N4=0,0,RES_hh_fech_in!N4/RES_summary!N$21)</f>
        <v>137.19286769626004</v>
      </c>
      <c r="O4" s="69">
        <f>IF(RES_hh_fech_in!O4=0,0,RES_hh_fech_in!O4/RES_summary!O$21)</f>
        <v>129.298519872247</v>
      </c>
      <c r="P4" s="69">
        <f>IF(RES_hh_fech_in!P4=0,0,RES_hh_fech_in!P4/RES_summary!P$21)</f>
        <v>109.60602802393448</v>
      </c>
      <c r="Q4" s="69">
        <f>IF(RES_hh_fech_in!Q4=0,0,RES_hh_fech_in!Q4/RES_summary!Q$21)</f>
        <v>104.96316070360275</v>
      </c>
      <c r="R4" s="69">
        <f>IF(RES_hh_fech_in!R4=0,0,RES_hh_fech_in!R4/RES_summary!R$21)</f>
        <v>106.64123520089916</v>
      </c>
      <c r="S4" s="69">
        <f>IF(RES_hh_fech_in!S4=0,0,RES_hh_fech_in!S4/RES_summary!S$21)</f>
        <v>96.618629970712377</v>
      </c>
      <c r="T4" s="69">
        <f>IF(RES_hh_fech_in!T4=0,0,RES_hh_fech_in!T4/RES_summary!T$21)</f>
        <v>130.69504999739377</v>
      </c>
      <c r="U4" s="69">
        <f>IF(RES_hh_fech_in!U4=0,0,RES_hh_fech_in!U4/RES_summary!U$21)</f>
        <v>95.238189929296226</v>
      </c>
      <c r="V4" s="69">
        <f>IF(RES_hh_fech_in!V4=0,0,RES_hh_fech_in!V4/RES_summary!V$21)</f>
        <v>84.909485018863577</v>
      </c>
      <c r="W4" s="69">
        <f>IF(RES_hh_fech_in!W4=0,0,RES_hh_fech_in!W4/RES_summary!W$21)</f>
        <v>77.671557413682137</v>
      </c>
      <c r="X4" s="69">
        <f>IF(RES_hh_fech_in!X4=0,0,RES_hh_fech_in!X4/RES_summary!X$21)</f>
        <v>60.737416707396854</v>
      </c>
      <c r="Y4" s="69">
        <f>IF(RES_hh_fech_in!Y4=0,0,RES_hh_fech_in!Y4/RES_summary!Y$21)</f>
        <v>49.279493491928882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160.60048924871109</v>
      </c>
      <c r="D5" s="72">
        <f>IF(RES_hh_fech_in!D5=0,0,RES_hh_fech_in!D5/RES_summary!D$21)</f>
        <v>163.09719789150111</v>
      </c>
      <c r="E5" s="72">
        <f>IF(RES_hh_fech_in!E5=0,0,RES_hh_fech_in!E5/RES_summary!E$21)</f>
        <v>150.09062165507373</v>
      </c>
      <c r="F5" s="72">
        <f>IF(RES_hh_fech_in!F5=0,0,RES_hh_fech_in!F5/RES_summary!F$21)</f>
        <v>146.27396347202321</v>
      </c>
      <c r="G5" s="72">
        <f>IF(RES_hh_fech_in!G5=0,0,RES_hh_fech_in!G5/RES_summary!G$21)</f>
        <v>151.93563874211796</v>
      </c>
      <c r="H5" s="72">
        <f>IF(RES_hh_fech_in!H5=0,0,RES_hh_fech_in!H5/RES_summary!H$21)</f>
        <v>163.47309955976013</v>
      </c>
      <c r="I5" s="72">
        <f>IF(RES_hh_fech_in!I5=0,0,RES_hh_fech_in!I5/RES_summary!I$21)</f>
        <v>141.82363935065294</v>
      </c>
      <c r="J5" s="72">
        <f>IF(RES_hh_fech_in!J5=0,0,RES_hh_fech_in!J5/RES_summary!J$21)</f>
        <v>145.03652381054562</v>
      </c>
      <c r="K5" s="72">
        <f>IF(RES_hh_fech_in!K5=0,0,RES_hh_fech_in!K5/RES_summary!K$21)</f>
        <v>145.2568182132249</v>
      </c>
      <c r="L5" s="72">
        <f>IF(RES_hh_fech_in!L5=0,0,RES_hh_fech_in!L5/RES_summary!L$21)</f>
        <v>163.46665312178092</v>
      </c>
      <c r="M5" s="72">
        <f>IF(RES_hh_fech_in!M5=0,0,RES_hh_fech_in!M5/RES_summary!M$21)</f>
        <v>137.85017577084275</v>
      </c>
      <c r="N5" s="72">
        <f>IF(RES_hh_fech_in!N5=0,0,RES_hh_fech_in!N5/RES_summary!N$21)</f>
        <v>141.70429156559186</v>
      </c>
      <c r="O5" s="72">
        <f>IF(RES_hh_fech_in!O5=0,0,RES_hh_fech_in!O5/RES_summary!O$21)</f>
        <v>134.94064929116934</v>
      </c>
      <c r="P5" s="72">
        <f>IF(RES_hh_fech_in!P5=0,0,RES_hh_fech_in!P5/RES_summary!P$21)</f>
        <v>118.61755417099815</v>
      </c>
      <c r="Q5" s="72">
        <f>IF(RES_hh_fech_in!Q5=0,0,RES_hh_fech_in!Q5/RES_summary!Q$21)</f>
        <v>112.08371049113748</v>
      </c>
      <c r="R5" s="72">
        <f>IF(RES_hh_fech_in!R5=0,0,RES_hh_fech_in!R5/RES_summary!R$21)</f>
        <v>116.90277482746238</v>
      </c>
      <c r="S5" s="72">
        <f>IF(RES_hh_fech_in!S5=0,0,RES_hh_fech_in!S5/RES_summary!S$21)</f>
        <v>114.64815315047726</v>
      </c>
      <c r="T5" s="72">
        <f>IF(RES_hh_fech_in!T5=0,0,RES_hh_fech_in!T5/RES_summary!T$21)</f>
        <v>110.87459244104532</v>
      </c>
      <c r="U5" s="72">
        <f>IF(RES_hh_fech_in!U5=0,0,RES_hh_fech_in!U5/RES_summary!U$21)</f>
        <v>87.590320135721797</v>
      </c>
      <c r="V5" s="72">
        <f>IF(RES_hh_fech_in!V5=0,0,RES_hh_fech_in!V5/RES_summary!V$21)</f>
        <v>88.879944879630443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52.940886243622757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193.57159785501653</v>
      </c>
      <c r="D6" s="72">
        <f>IF(RES_hh_fech_in!D6=0,0,RES_hh_fech_in!D6/RES_summary!D$21)</f>
        <v>183.5041963087678</v>
      </c>
      <c r="E6" s="72">
        <f>IF(RES_hh_fech_in!E6=0,0,RES_hh_fech_in!E6/RES_summary!E$21)</f>
        <v>173.55002920649096</v>
      </c>
      <c r="F6" s="72">
        <f>IF(RES_hh_fech_in!F6=0,0,RES_hh_fech_in!F6/RES_summary!F$21)</f>
        <v>166.45943055020246</v>
      </c>
      <c r="G6" s="72">
        <f>IF(RES_hh_fech_in!G6=0,0,RES_hh_fech_in!G6/RES_summary!G$21)</f>
        <v>169.96835610814841</v>
      </c>
      <c r="H6" s="72">
        <f>IF(RES_hh_fech_in!H6=0,0,RES_hh_fech_in!H6/RES_summary!H$21)</f>
        <v>174.85564362409028</v>
      </c>
      <c r="I6" s="72">
        <f>IF(RES_hh_fech_in!I6=0,0,RES_hh_fech_in!I6/RES_summary!I$21)</f>
        <v>166.2451481051786</v>
      </c>
      <c r="J6" s="72">
        <f>IF(RES_hh_fech_in!J6=0,0,RES_hh_fech_in!J6/RES_summary!J$21)</f>
        <v>164.64903452223334</v>
      </c>
      <c r="K6" s="72">
        <f>IF(RES_hh_fech_in!K6=0,0,RES_hh_fech_in!K6/RES_summary!K$21)</f>
        <v>164.15925164904672</v>
      </c>
      <c r="L6" s="72">
        <f>IF(RES_hh_fech_in!L6=0,0,RES_hh_fech_in!L6/RES_summary!L$21)</f>
        <v>181.86323274375408</v>
      </c>
      <c r="M6" s="72">
        <f>IF(RES_hh_fech_in!M6=0,0,RES_hh_fech_in!M6/RES_summary!M$21)</f>
        <v>151.35155728735967</v>
      </c>
      <c r="N6" s="72">
        <f>IF(RES_hh_fech_in!N6=0,0,RES_hh_fech_in!N6/RES_summary!N$21)</f>
        <v>154.92594584381993</v>
      </c>
      <c r="O6" s="72">
        <f>IF(RES_hh_fech_in!O6=0,0,RES_hh_fech_in!O6/RES_summary!O$21)</f>
        <v>139.46825283942513</v>
      </c>
      <c r="P6" s="72">
        <f>IF(RES_hh_fech_in!P6=0,0,RES_hh_fech_in!P6/RES_summary!P$21)</f>
        <v>116.04104014789252</v>
      </c>
      <c r="Q6" s="72">
        <f>IF(RES_hh_fech_in!Q6=0,0,RES_hh_fech_in!Q6/RES_summary!Q$21)</f>
        <v>108.52243998759269</v>
      </c>
      <c r="R6" s="72">
        <f>IF(RES_hh_fech_in!R6=0,0,RES_hh_fech_in!R6/RES_summary!R$21)</f>
        <v>110.9179729797729</v>
      </c>
      <c r="S6" s="72">
        <f>IF(RES_hh_fech_in!S6=0,0,RES_hh_fech_in!S6/RES_summary!S$21)</f>
        <v>108.10386214770546</v>
      </c>
      <c r="T6" s="72">
        <f>IF(RES_hh_fech_in!T6=0,0,RES_hh_fech_in!T6/RES_summary!T$21)</f>
        <v>105.67699062488683</v>
      </c>
      <c r="U6" s="72">
        <f>IF(RES_hh_fech_in!U6=0,0,RES_hh_fech_in!U6/RES_summary!U$21)</f>
        <v>105.8750248290204</v>
      </c>
      <c r="V6" s="72">
        <f>IF(RES_hh_fech_in!V6=0,0,RES_hh_fech_in!V6/RES_summary!V$21)</f>
        <v>95.69126732865368</v>
      </c>
      <c r="W6" s="72">
        <f>IF(RES_hh_fech_in!W6=0,0,RES_hh_fech_in!W6/RES_summary!W$21)</f>
        <v>76.111817824437836</v>
      </c>
      <c r="X6" s="72">
        <f>IF(RES_hh_fech_in!X6=0,0,RES_hh_fech_in!X6/RES_summary!X$21)</f>
        <v>84.839978188725382</v>
      </c>
      <c r="Y6" s="72">
        <f>IF(RES_hh_fech_in!Y6=0,0,RES_hh_fech_in!Y6/RES_summary!Y$21)</f>
        <v>60.585710993091276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211.95900370892122</v>
      </c>
      <c r="D7" s="72">
        <f>IF(RES_hh_fech_in!D7=0,0,RES_hh_fech_in!D7/RES_summary!D$21)</f>
        <v>216.3676278453934</v>
      </c>
      <c r="E7" s="72">
        <f>IF(RES_hh_fech_in!E7=0,0,RES_hh_fech_in!E7/RES_summary!E$21)</f>
        <v>207.29662757167247</v>
      </c>
      <c r="F7" s="72">
        <f>IF(RES_hh_fech_in!F7=0,0,RES_hh_fech_in!F7/RES_summary!F$21)</f>
        <v>192.4001818915315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153.537211521047</v>
      </c>
      <c r="O7" s="72">
        <f>IF(RES_hh_fech_in!O7=0,0,RES_hh_fech_in!O7/RES_summary!O$21)</f>
        <v>150.91945165858107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111.55772149409019</v>
      </c>
      <c r="S7" s="72">
        <f>IF(RES_hh_fech_in!S7=0,0,RES_hh_fech_in!S7/RES_summary!S$21)</f>
        <v>112.22784374472079</v>
      </c>
      <c r="T7" s="72">
        <f>IF(RES_hh_fech_in!T7=0,0,RES_hh_fech_in!T7/RES_summary!T$21)</f>
        <v>130.62250790803256</v>
      </c>
      <c r="U7" s="72">
        <f>IF(RES_hh_fech_in!U7=0,0,RES_hh_fech_in!U7/RES_summary!U$21)</f>
        <v>103.9152595842337</v>
      </c>
      <c r="V7" s="72">
        <f>IF(RES_hh_fech_in!V7=0,0,RES_hh_fech_in!V7/RES_summary!V$21)</f>
        <v>95.641856840852441</v>
      </c>
      <c r="W7" s="72">
        <f>IF(RES_hh_fech_in!W7=0,0,RES_hh_fech_in!W7/RES_summary!W$21)</f>
        <v>0</v>
      </c>
      <c r="X7" s="72">
        <f>IF(RES_hh_fech_in!X7=0,0,RES_hh_fech_in!X7/RES_summary!X$21)</f>
        <v>81.329615528230477</v>
      </c>
      <c r="Y7" s="72">
        <f>IF(RES_hh_fech_in!Y7=0,0,RES_hh_fech_in!Y7/RES_summary!Y$21)</f>
        <v>61.107954961673016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192.36237425779001</v>
      </c>
      <c r="D8" s="72">
        <f>IF(RES_hh_fech_in!D8=0,0,RES_hh_fech_in!D8/RES_summary!D$21)</f>
        <v>182.36382781650337</v>
      </c>
      <c r="E8" s="72">
        <f>IF(RES_hh_fech_in!E8=0,0,RES_hh_fech_in!E8/RES_summary!E$21)</f>
        <v>174.99962896049888</v>
      </c>
      <c r="F8" s="72">
        <f>IF(RES_hh_fech_in!F8=0,0,RES_hh_fech_in!F8/RES_summary!F$21)</f>
        <v>169.70544271140199</v>
      </c>
      <c r="G8" s="72">
        <f>IF(RES_hh_fech_in!G8=0,0,RES_hh_fech_in!G8/RES_summary!G$21)</f>
        <v>178.58150665387276</v>
      </c>
      <c r="H8" s="72">
        <f>IF(RES_hh_fech_in!H8=0,0,RES_hh_fech_in!H8/RES_summary!H$21)</f>
        <v>180.43676933677557</v>
      </c>
      <c r="I8" s="72">
        <f>IF(RES_hh_fech_in!I8=0,0,RES_hh_fech_in!I8/RES_summary!I$21)</f>
        <v>167.79455090887657</v>
      </c>
      <c r="J8" s="72">
        <f>IF(RES_hh_fech_in!J8=0,0,RES_hh_fech_in!J8/RES_summary!J$21)</f>
        <v>163.86559231766182</v>
      </c>
      <c r="K8" s="72">
        <f>IF(RES_hh_fech_in!K8=0,0,RES_hh_fech_in!K8/RES_summary!K$21)</f>
        <v>164.46893462012045</v>
      </c>
      <c r="L8" s="72">
        <f>IF(RES_hh_fech_in!L8=0,0,RES_hh_fech_in!L8/RES_summary!L$21)</f>
        <v>179.11921110900533</v>
      </c>
      <c r="M8" s="72">
        <f>IF(RES_hh_fech_in!M8=0,0,RES_hh_fech_in!M8/RES_summary!M$21)</f>
        <v>153.93709886830428</v>
      </c>
      <c r="N8" s="72">
        <f>IF(RES_hh_fech_in!N8=0,0,RES_hh_fech_in!N8/RES_summary!N$21)</f>
        <v>151.66813818808629</v>
      </c>
      <c r="O8" s="72">
        <f>IF(RES_hh_fech_in!O8=0,0,RES_hh_fech_in!O8/RES_summary!O$21)</f>
        <v>140.76608681997359</v>
      </c>
      <c r="P8" s="72">
        <f>IF(RES_hh_fech_in!P8=0,0,RES_hh_fech_in!P8/RES_summary!P$21)</f>
        <v>114.95483485667829</v>
      </c>
      <c r="Q8" s="72">
        <f>IF(RES_hh_fech_in!Q8=0,0,RES_hh_fech_in!Q8/RES_summary!Q$21)</f>
        <v>104.6485244097434</v>
      </c>
      <c r="R8" s="72">
        <f>IF(RES_hh_fech_in!R8=0,0,RES_hh_fech_in!R8/RES_summary!R$21)</f>
        <v>108.10025506534244</v>
      </c>
      <c r="S8" s="72">
        <f>IF(RES_hh_fech_in!S8=0,0,RES_hh_fech_in!S8/RES_summary!S$21)</f>
        <v>106.40730067642836</v>
      </c>
      <c r="T8" s="72">
        <f>IF(RES_hh_fech_in!T8=0,0,RES_hh_fech_in!T8/RES_summary!T$21)</f>
        <v>99.258979712978487</v>
      </c>
      <c r="U8" s="72">
        <f>IF(RES_hh_fech_in!U8=0,0,RES_hh_fech_in!U8/RES_summary!U$21)</f>
        <v>93.164235611658711</v>
      </c>
      <c r="V8" s="72">
        <f>IF(RES_hh_fech_in!V8=0,0,RES_hh_fech_in!V8/RES_summary!V$21)</f>
        <v>87.971662643620292</v>
      </c>
      <c r="W8" s="72">
        <f>IF(RES_hh_fech_in!W8=0,0,RES_hh_fech_in!W8/RES_summary!W$21)</f>
        <v>88.662343178100102</v>
      </c>
      <c r="X8" s="72">
        <f>IF(RES_hh_fech_in!X8=0,0,RES_hh_fech_in!X8/RES_summary!X$21)</f>
        <v>68.751568299558343</v>
      </c>
      <c r="Y8" s="72">
        <f>IF(RES_hh_fech_in!Y8=0,0,RES_hh_fech_in!Y8/RES_summary!Y$21)</f>
        <v>54.186703286314462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186.7481822162782</v>
      </c>
      <c r="D9" s="72">
        <f>IF(RES_hh_fech_in!D9=0,0,RES_hh_fech_in!D9/RES_summary!D$21)</f>
        <v>178.68116513233386</v>
      </c>
      <c r="E9" s="72">
        <f>IF(RES_hh_fech_in!E9=0,0,RES_hh_fech_in!E9/RES_summary!E$21)</f>
        <v>169.54000575077907</v>
      </c>
      <c r="F9" s="72">
        <f>IF(RES_hh_fech_in!F9=0,0,RES_hh_fech_in!F9/RES_summary!F$21)</f>
        <v>166.01088267476234</v>
      </c>
      <c r="G9" s="72">
        <f>IF(RES_hh_fech_in!G9=0,0,RES_hh_fech_in!G9/RES_summary!G$21)</f>
        <v>161.09836226412122</v>
      </c>
      <c r="H9" s="72">
        <f>IF(RES_hh_fech_in!H9=0,0,RES_hh_fech_in!H9/RES_summary!H$21)</f>
        <v>164.86065344183086</v>
      </c>
      <c r="I9" s="72">
        <f>IF(RES_hh_fech_in!I9=0,0,RES_hh_fech_in!I9/RES_summary!I$21)</f>
        <v>155.45164937049179</v>
      </c>
      <c r="J9" s="72">
        <f>IF(RES_hh_fech_in!J9=0,0,RES_hh_fech_in!J9/RES_summary!J$21)</f>
        <v>152.2535376992866</v>
      </c>
      <c r="K9" s="72">
        <f>IF(RES_hh_fech_in!K9=0,0,RES_hh_fech_in!K9/RES_summary!K$21)</f>
        <v>147.41206010245023</v>
      </c>
      <c r="L9" s="72">
        <f>IF(RES_hh_fech_in!L9=0,0,RES_hh_fech_in!L9/RES_summary!L$21)</f>
        <v>157.41287287221456</v>
      </c>
      <c r="M9" s="72">
        <f>IF(RES_hh_fech_in!M9=0,0,RES_hh_fech_in!M9/RES_summary!M$21)</f>
        <v>148.46706652167799</v>
      </c>
      <c r="N9" s="72">
        <f>IF(RES_hh_fech_in!N9=0,0,RES_hh_fech_in!N9/RES_summary!N$21)</f>
        <v>145.40090623340302</v>
      </c>
      <c r="O9" s="72">
        <f>IF(RES_hh_fech_in!O9=0,0,RES_hh_fech_in!O9/RES_summary!O$21)</f>
        <v>139.58538328597106</v>
      </c>
      <c r="P9" s="72">
        <f>IF(RES_hh_fech_in!P9=0,0,RES_hh_fech_in!P9/RES_summary!P$21)</f>
        <v>119.40051970335276</v>
      </c>
      <c r="Q9" s="72">
        <f>IF(RES_hh_fech_in!Q9=0,0,RES_hh_fech_in!Q9/RES_summary!Q$21)</f>
        <v>116.83127206889218</v>
      </c>
      <c r="R9" s="72">
        <f>IF(RES_hh_fech_in!R9=0,0,RES_hh_fech_in!R9/RES_summary!R$21)</f>
        <v>107.28711409694679</v>
      </c>
      <c r="S9" s="72">
        <f>IF(RES_hh_fech_in!S9=0,0,RES_hh_fech_in!S9/RES_summary!S$21)</f>
        <v>87.514579961475462</v>
      </c>
      <c r="T9" s="72">
        <f>IF(RES_hh_fech_in!T9=0,0,RES_hh_fech_in!T9/RES_summary!T$21)</f>
        <v>143.74918884638521</v>
      </c>
      <c r="U9" s="72">
        <f>IF(RES_hh_fech_in!U9=0,0,RES_hh_fech_in!U9/RES_summary!U$21)</f>
        <v>117.32171545791013</v>
      </c>
      <c r="V9" s="72">
        <f>IF(RES_hh_fech_in!V9=0,0,RES_hh_fech_in!V9/RES_summary!V$21)</f>
        <v>99.306076793693279</v>
      </c>
      <c r="W9" s="72">
        <f>IF(RES_hh_fech_in!W9=0,0,RES_hh_fech_in!W9/RES_summary!W$21)</f>
        <v>89.498941853804638</v>
      </c>
      <c r="X9" s="72">
        <f>IF(RES_hh_fech_in!X9=0,0,RES_hh_fech_in!X9/RES_summary!X$21)</f>
        <v>71.087168362757453</v>
      </c>
      <c r="Y9" s="72">
        <f>IF(RES_hh_fech_in!Y9=0,0,RES_hh_fech_in!Y9/RES_summary!Y$21)</f>
        <v>52.276973613336274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104.12302463431121</v>
      </c>
      <c r="D10" s="72">
        <f>IF(RES_hh_fech_in!D10=0,0,RES_hh_fech_in!D10/RES_summary!D$21)</f>
        <v>147.65385052513636</v>
      </c>
      <c r="E10" s="72">
        <f>IF(RES_hh_fech_in!E10=0,0,RES_hh_fech_in!E10/RES_summary!E$21)</f>
        <v>129.618687655445</v>
      </c>
      <c r="F10" s="72">
        <f>IF(RES_hh_fech_in!F10=0,0,RES_hh_fech_in!F10/RES_summary!F$21)</f>
        <v>108.52360148150548</v>
      </c>
      <c r="G10" s="72">
        <f>IF(RES_hh_fech_in!G10=0,0,RES_hh_fech_in!G10/RES_summary!G$21)</f>
        <v>139.98078117982786</v>
      </c>
      <c r="H10" s="72">
        <f>IF(RES_hh_fech_in!H10=0,0,RES_hh_fech_in!H10/RES_summary!H$21)</f>
        <v>142.90127948879069</v>
      </c>
      <c r="I10" s="72">
        <f>IF(RES_hh_fech_in!I10=0,0,RES_hh_fech_in!I10/RES_summary!I$21)</f>
        <v>111.47834334058091</v>
      </c>
      <c r="J10" s="72">
        <f>IF(RES_hh_fech_in!J10=0,0,RES_hh_fech_in!J10/RES_summary!J$21)</f>
        <v>119.67755959603615</v>
      </c>
      <c r="K10" s="72">
        <f>IF(RES_hh_fech_in!K10=0,0,RES_hh_fech_in!K10/RES_summary!K$21)</f>
        <v>130.33922460200623</v>
      </c>
      <c r="L10" s="72">
        <f>IF(RES_hh_fech_in!L10=0,0,RES_hh_fech_in!L10/RES_summary!L$21)</f>
        <v>123.15196846470884</v>
      </c>
      <c r="M10" s="72">
        <f>IF(RES_hh_fech_in!M10=0,0,RES_hh_fech_in!M10/RES_summary!M$21)</f>
        <v>110.55726208504444</v>
      </c>
      <c r="N10" s="72">
        <f>IF(RES_hh_fech_in!N10=0,0,RES_hh_fech_in!N10/RES_summary!N$21)</f>
        <v>116.79489367707832</v>
      </c>
      <c r="O10" s="72">
        <f>IF(RES_hh_fech_in!O10=0,0,RES_hh_fech_in!O10/RES_summary!O$21)</f>
        <v>110.42968871302104</v>
      </c>
      <c r="P10" s="72">
        <f>IF(RES_hh_fech_in!P10=0,0,RES_hh_fech_in!P10/RES_summary!P$21)</f>
        <v>103.14643692489464</v>
      </c>
      <c r="Q10" s="72">
        <f>IF(RES_hh_fech_in!Q10=0,0,RES_hh_fech_in!Q10/RES_summary!Q$21)</f>
        <v>102.34644757997515</v>
      </c>
      <c r="R10" s="72">
        <f>IF(RES_hh_fech_in!R10=0,0,RES_hh_fech_in!R10/RES_summary!R$21)</f>
        <v>100.85053313227286</v>
      </c>
      <c r="S10" s="72">
        <f>IF(RES_hh_fech_in!S10=0,0,RES_hh_fech_in!S10/RES_summary!S$21)</f>
        <v>96.98952735204054</v>
      </c>
      <c r="T10" s="72">
        <f>IF(RES_hh_fech_in!T10=0,0,RES_hh_fech_in!T10/RES_summary!T$21)</f>
        <v>95.390152413248003</v>
      </c>
      <c r="U10" s="72">
        <f>IF(RES_hh_fech_in!U10=0,0,RES_hh_fech_in!U10/RES_summary!U$21)</f>
        <v>93.187798557976663</v>
      </c>
      <c r="V10" s="72">
        <f>IF(RES_hh_fech_in!V10=0,0,RES_hh_fech_in!V10/RES_summary!V$21)</f>
        <v>85.036593206663483</v>
      </c>
      <c r="W10" s="72">
        <f>IF(RES_hh_fech_in!W10=0,0,RES_hh_fech_in!W10/RES_summary!W$21)</f>
        <v>77.761717570924233</v>
      </c>
      <c r="X10" s="72">
        <f>IF(RES_hh_fech_in!X10=0,0,RES_hh_fech_in!X10/RES_summary!X$21)</f>
        <v>67.032759130423017</v>
      </c>
      <c r="Y10" s="72">
        <f>IF(RES_hh_fech_in!Y10=0,0,RES_hh_fech_in!Y10/RES_summary!Y$21)</f>
        <v>52.974301867312775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139.59712772334296</v>
      </c>
      <c r="D11" s="72">
        <f>IF(RES_hh_fech_in!D11=0,0,RES_hh_fech_in!D11/RES_summary!D$21)</f>
        <v>129.43192062211554</v>
      </c>
      <c r="E11" s="72">
        <f>IF(RES_hh_fech_in!E11=0,0,RES_hh_fech_in!E11/RES_summary!E$21)</f>
        <v>125.68182989033211</v>
      </c>
      <c r="F11" s="72">
        <f>IF(RES_hh_fech_in!F11=0,0,RES_hh_fech_in!F11/RES_summary!F$21)</f>
        <v>124.16146474650779</v>
      </c>
      <c r="G11" s="72">
        <f>IF(RES_hh_fech_in!G11=0,0,RES_hh_fech_in!G11/RES_summary!G$21)</f>
        <v>127.53044383604238</v>
      </c>
      <c r="H11" s="72">
        <f>IF(RES_hh_fech_in!H11=0,0,RES_hh_fech_in!H11/RES_summary!H$21)</f>
        <v>128.21185976085641</v>
      </c>
      <c r="I11" s="72">
        <f>IF(RES_hh_fech_in!I11=0,0,RES_hh_fech_in!I11/RES_summary!I$21)</f>
        <v>124.7634029158294</v>
      </c>
      <c r="J11" s="72">
        <f>IF(RES_hh_fech_in!J11=0,0,RES_hh_fech_in!J11/RES_summary!J$21)</f>
        <v>122.33903704849288</v>
      </c>
      <c r="K11" s="72">
        <f>IF(RES_hh_fech_in!K11=0,0,RES_hh_fech_in!K11/RES_summary!K$21)</f>
        <v>123.93198945083924</v>
      </c>
      <c r="L11" s="72">
        <f>IF(RES_hh_fech_in!L11=0,0,RES_hh_fech_in!L11/RES_summary!L$21)</f>
        <v>137.66863225101071</v>
      </c>
      <c r="M11" s="72">
        <f>IF(RES_hh_fech_in!M11=0,0,RES_hh_fech_in!M11/RES_summary!M$21)</f>
        <v>121.32651339899273</v>
      </c>
      <c r="N11" s="72">
        <f>IF(RES_hh_fech_in!N11=0,0,RES_hh_fech_in!N11/RES_summary!N$21)</f>
        <v>123.87702183760369</v>
      </c>
      <c r="O11" s="72">
        <f>IF(RES_hh_fech_in!O11=0,0,RES_hh_fech_in!O11/RES_summary!O$21)</f>
        <v>118.44286019581642</v>
      </c>
      <c r="P11" s="72">
        <f>IF(RES_hh_fech_in!P11=0,0,RES_hh_fech_in!P11/RES_summary!P$21)</f>
        <v>105.14092658162906</v>
      </c>
      <c r="Q11" s="72">
        <f>IF(RES_hh_fech_in!Q11=0,0,RES_hh_fech_in!Q11/RES_summary!Q$21)</f>
        <v>101.68318495836078</v>
      </c>
      <c r="R11" s="72">
        <f>IF(RES_hh_fech_in!R11=0,0,RES_hh_fech_in!R11/RES_summary!R$21)</f>
        <v>101.85117483463871</v>
      </c>
      <c r="S11" s="72">
        <f>IF(RES_hh_fech_in!S11=0,0,RES_hh_fech_in!S11/RES_summary!S$21)</f>
        <v>101.78769888005982</v>
      </c>
      <c r="T11" s="72">
        <f>IF(RES_hh_fech_in!T11=0,0,RES_hh_fech_in!T11/RES_summary!T$21)</f>
        <v>98.758594399036625</v>
      </c>
      <c r="U11" s="72">
        <f>IF(RES_hh_fech_in!U11=0,0,RES_hh_fech_in!U11/RES_summary!U$21)</f>
        <v>91.457835233779761</v>
      </c>
      <c r="V11" s="72">
        <f>IF(RES_hh_fech_in!V11=0,0,RES_hh_fech_in!V11/RES_summary!V$21)</f>
        <v>86.541361723345673</v>
      </c>
      <c r="W11" s="72">
        <f>IF(RES_hh_fech_in!W11=0,0,RES_hh_fech_in!W11/RES_summary!W$21)</f>
        <v>84.985081127550444</v>
      </c>
      <c r="X11" s="72">
        <f>IF(RES_hh_fech_in!X11=0,0,RES_hh_fech_in!X11/RES_summary!X$21)</f>
        <v>65.792351784002832</v>
      </c>
      <c r="Y11" s="72">
        <f>IF(RES_hh_fech_in!Y11=0,0,RES_hh_fech_in!Y11/RES_summary!Y$21)</f>
        <v>52.526256339651766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67.822185801633623</v>
      </c>
      <c r="D12" s="72">
        <f>IF(RES_hh_fech_in!D12=0,0,RES_hh_fech_in!D12/RES_summary!D$21)</f>
        <v>31.002024813787404</v>
      </c>
      <c r="E12" s="72">
        <f>IF(RES_hh_fech_in!E12=0,0,RES_hh_fech_in!E12/RES_summary!E$21)</f>
        <v>44.431238280674172</v>
      </c>
      <c r="F12" s="72">
        <f>IF(RES_hh_fech_in!F12=0,0,RES_hh_fech_in!F12/RES_summary!F$21)</f>
        <v>42.420219703892812</v>
      </c>
      <c r="G12" s="72">
        <f>IF(RES_hh_fech_in!G12=0,0,RES_hh_fech_in!G12/RES_summary!G$21)</f>
        <v>44.838434597496594</v>
      </c>
      <c r="H12" s="72">
        <f>IF(RES_hh_fech_in!H12=0,0,RES_hh_fech_in!H12/RES_summary!H$21)</f>
        <v>51.720031413687096</v>
      </c>
      <c r="I12" s="72">
        <f>IF(RES_hh_fech_in!I12=0,0,RES_hh_fech_in!I12/RES_summary!I$21)</f>
        <v>41.800858373464237</v>
      </c>
      <c r="J12" s="72">
        <f>IF(RES_hh_fech_in!J12=0,0,RES_hh_fech_in!J12/RES_summary!J$21)</f>
        <v>45.836302972869682</v>
      </c>
      <c r="K12" s="72">
        <f>IF(RES_hh_fech_in!K12=0,0,RES_hh_fech_in!K12/RES_summary!K$21)</f>
        <v>43.705119995123525</v>
      </c>
      <c r="L12" s="72">
        <f>IF(RES_hh_fech_in!L12=0,0,RES_hh_fech_in!L12/RES_summary!L$21)</f>
        <v>43.246199923486486</v>
      </c>
      <c r="M12" s="72">
        <f>IF(RES_hh_fech_in!M12=0,0,RES_hh_fech_in!M12/RES_summary!M$21)</f>
        <v>39.227543595264038</v>
      </c>
      <c r="N12" s="72">
        <f>IF(RES_hh_fech_in!N12=0,0,RES_hh_fech_in!N12/RES_summary!N$21)</f>
        <v>35.036252345333764</v>
      </c>
      <c r="O12" s="72">
        <f>IF(RES_hh_fech_in!O12=0,0,RES_hh_fech_in!O12/RES_summary!O$21)</f>
        <v>31.770736815348688</v>
      </c>
      <c r="P12" s="72">
        <f>IF(RES_hh_fech_in!P12=0,0,RES_hh_fech_in!P12/RES_summary!P$21)</f>
        <v>28.418462932540749</v>
      </c>
      <c r="Q12" s="72">
        <f>IF(RES_hh_fech_in!Q12=0,0,RES_hh_fech_in!Q12/RES_summary!Q$21)</f>
        <v>26.41611770288392</v>
      </c>
      <c r="R12" s="72">
        <f>IF(RES_hh_fech_in!R12=0,0,RES_hh_fech_in!R12/RES_summary!R$21)</f>
        <v>26.402481879769166</v>
      </c>
      <c r="S12" s="72">
        <f>IF(RES_hh_fech_in!S12=0,0,RES_hh_fech_in!S12/RES_summary!S$21)</f>
        <v>26.027628778564456</v>
      </c>
      <c r="T12" s="72">
        <f>IF(RES_hh_fech_in!T12=0,0,RES_hh_fech_in!T12/RES_summary!T$21)</f>
        <v>25.750115998834012</v>
      </c>
      <c r="U12" s="72">
        <f>IF(RES_hh_fech_in!U12=0,0,RES_hh_fech_in!U12/RES_summary!U$21)</f>
        <v>24.700001990244122</v>
      </c>
      <c r="V12" s="72">
        <f>IF(RES_hh_fech_in!V12=0,0,RES_hh_fech_in!V12/RES_summary!V$21)</f>
        <v>22.381737900177082</v>
      </c>
      <c r="W12" s="72">
        <f>IF(RES_hh_fech_in!W12=0,0,RES_hh_fech_in!W12/RES_summary!W$21)</f>
        <v>19.602771432268316</v>
      </c>
      <c r="X12" s="72">
        <f>IF(RES_hh_fech_in!X12=0,0,RES_hh_fech_in!X12/RES_summary!X$21)</f>
        <v>18.358122949040524</v>
      </c>
      <c r="Y12" s="72">
        <f>IF(RES_hh_fech_in!Y12=0,0,RES_hh_fech_in!Y12/RES_summary!Y$21)</f>
        <v>14.727106636602924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149.92039400052701</v>
      </c>
      <c r="D13" s="74">
        <f>IF(RES_hh_fech_in!D13=0,0,RES_hh_fech_in!D13/RES_summary!D$21)</f>
        <v>129.93238142929627</v>
      </c>
      <c r="E13" s="74">
        <f>IF(RES_hh_fech_in!E13=0,0,RES_hh_fech_in!E13/RES_summary!E$21)</f>
        <v>138.37390705749755</v>
      </c>
      <c r="F13" s="74">
        <f>IF(RES_hh_fech_in!F13=0,0,RES_hh_fech_in!F13/RES_summary!F$21)</f>
        <v>136.91766443093658</v>
      </c>
      <c r="G13" s="74">
        <f>IF(RES_hh_fech_in!G13=0,0,RES_hh_fech_in!G13/RES_summary!G$21)</f>
        <v>129.86107179185612</v>
      </c>
      <c r="H13" s="74">
        <f>IF(RES_hh_fech_in!H13=0,0,RES_hh_fech_in!H13/RES_summary!H$21)</f>
        <v>133.69070510637985</v>
      </c>
      <c r="I13" s="74">
        <f>IF(RES_hh_fech_in!I13=0,0,RES_hh_fech_in!I13/RES_summary!I$21)</f>
        <v>135.00090663343218</v>
      </c>
      <c r="J13" s="74">
        <f>IF(RES_hh_fech_in!J13=0,0,RES_hh_fech_in!J13/RES_summary!J$21)</f>
        <v>134.27441693851554</v>
      </c>
      <c r="K13" s="74">
        <f>IF(RES_hh_fech_in!K13=0,0,RES_hh_fech_in!K13/RES_summary!K$21)</f>
        <v>138.07648855410358</v>
      </c>
      <c r="L13" s="74">
        <f>IF(RES_hh_fech_in!L13=0,0,RES_hh_fech_in!L13/RES_summary!L$21)</f>
        <v>150.66829704067649</v>
      </c>
      <c r="M13" s="74">
        <f>IF(RES_hh_fech_in!M13=0,0,RES_hh_fech_in!M13/RES_summary!M$21)</f>
        <v>129.32830964008178</v>
      </c>
      <c r="N13" s="74">
        <f>IF(RES_hh_fech_in!N13=0,0,RES_hh_fech_in!N13/RES_summary!N$21)</f>
        <v>130.43765101318354</v>
      </c>
      <c r="O13" s="74">
        <f>IF(RES_hh_fech_in!O13=0,0,RES_hh_fech_in!O13/RES_summary!O$21)</f>
        <v>127.69618772973671</v>
      </c>
      <c r="P13" s="74">
        <f>IF(RES_hh_fech_in!P13=0,0,RES_hh_fech_in!P13/RES_summary!P$21)</f>
        <v>110.58910335144111</v>
      </c>
      <c r="Q13" s="74">
        <f>IF(RES_hh_fech_in!Q13=0,0,RES_hh_fech_in!Q13/RES_summary!Q$21)</f>
        <v>108.21822820124891</v>
      </c>
      <c r="R13" s="74">
        <f>IF(RES_hh_fech_in!R13=0,0,RES_hh_fech_in!R13/RES_summary!R$21)</f>
        <v>104.10999961418025</v>
      </c>
      <c r="S13" s="74">
        <f>IF(RES_hh_fech_in!S13=0,0,RES_hh_fech_in!S13/RES_summary!S$21)</f>
        <v>102.93448411622248</v>
      </c>
      <c r="T13" s="74">
        <f>IF(RES_hh_fech_in!T13=0,0,RES_hh_fech_in!T13/RES_summary!T$21)</f>
        <v>98.362177970142369</v>
      </c>
      <c r="U13" s="74">
        <f>IF(RES_hh_fech_in!U13=0,0,RES_hh_fech_in!U13/RES_summary!U$21)</f>
        <v>87.599923953472896</v>
      </c>
      <c r="V13" s="74">
        <f>IF(RES_hh_fech_in!V13=0,0,RES_hh_fech_in!V13/RES_summary!V$21)</f>
        <v>83.321723988994236</v>
      </c>
      <c r="W13" s="74">
        <f>IF(RES_hh_fech_in!W13=0,0,RES_hh_fech_in!W13/RES_summary!W$21)</f>
        <v>96.569744463521573</v>
      </c>
      <c r="X13" s="74">
        <f>IF(RES_hh_fech_in!X13=0,0,RES_hh_fech_in!X13/RES_summary!X$21)</f>
        <v>0</v>
      </c>
      <c r="Y13" s="74">
        <f>IF(RES_hh_fech_in!Y13=0,0,RES_hh_fech_in!Y13/RES_summary!Y$21)</f>
        <v>0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0.83868076237540568</v>
      </c>
      <c r="D14" s="76">
        <f>IF(RES_hh_fech_in!D14=0,0,RES_hh_fech_in!D14/RES_summary!D$21)</f>
        <v>0.92080364014447325</v>
      </c>
      <c r="E14" s="76">
        <f>IF(RES_hh_fech_in!E14=0,0,RES_hh_fech_in!E14/RES_summary!E$21)</f>
        <v>0.87811171964055645</v>
      </c>
      <c r="F14" s="76">
        <f>IF(RES_hh_fech_in!F14=0,0,RES_hh_fech_in!F14/RES_summary!F$21)</f>
        <v>0.86220480742959837</v>
      </c>
      <c r="G14" s="76">
        <f>IF(RES_hh_fech_in!G14=0,0,RES_hh_fech_in!G14/RES_summary!G$21)</f>
        <v>0.88150175529284946</v>
      </c>
      <c r="H14" s="76">
        <f>IF(RES_hh_fech_in!H14=0,0,RES_hh_fech_in!H14/RES_summary!H$21)</f>
        <v>0.89750447637941866</v>
      </c>
      <c r="I14" s="76">
        <f>IF(RES_hh_fech_in!I14=0,0,RES_hh_fech_in!I14/RES_summary!I$21)</f>
        <v>0.77201983318118406</v>
      </c>
      <c r="J14" s="76">
        <f>IF(RES_hh_fech_in!J14=0,0,RES_hh_fech_in!J14/RES_summary!J$21)</f>
        <v>0.75180782553555081</v>
      </c>
      <c r="K14" s="76">
        <f>IF(RES_hh_fech_in!K14=0,0,RES_hh_fech_in!K14/RES_summary!K$21)</f>
        <v>0.75302706795298224</v>
      </c>
      <c r="L14" s="76">
        <f>IF(RES_hh_fech_in!L14=0,0,RES_hh_fech_in!L14/RES_summary!L$21)</f>
        <v>0.84573798132347389</v>
      </c>
      <c r="M14" s="76">
        <f>IF(RES_hh_fech_in!M14=0,0,RES_hh_fech_in!M14/RES_summary!M$21)</f>
        <v>0.74634534579467615</v>
      </c>
      <c r="N14" s="76">
        <f>IF(RES_hh_fech_in!N14=0,0,RES_hh_fech_in!N14/RES_summary!N$21)</f>
        <v>0.76134493075374043</v>
      </c>
      <c r="O14" s="76">
        <f>IF(RES_hh_fech_in!O14=0,0,RES_hh_fech_in!O14/RES_summary!O$21)</f>
        <v>0.75611652104850124</v>
      </c>
      <c r="P14" s="76">
        <f>IF(RES_hh_fech_in!P14=0,0,RES_hh_fech_in!P14/RES_summary!P$21)</f>
        <v>0.69541453514116192</v>
      </c>
      <c r="Q14" s="76">
        <f>IF(RES_hh_fech_in!Q14=0,0,RES_hh_fech_in!Q14/RES_summary!Q$21)</f>
        <v>0.67229146575506316</v>
      </c>
      <c r="R14" s="76">
        <f>IF(RES_hh_fech_in!R14=0,0,RES_hh_fech_in!R14/RES_summary!R$21)</f>
        <v>0.70477159484431007</v>
      </c>
      <c r="S14" s="76">
        <f>IF(RES_hh_fech_in!S14=0,0,RES_hh_fech_in!S14/RES_summary!S$21)</f>
        <v>0.62068986804744231</v>
      </c>
      <c r="T14" s="76">
        <f>IF(RES_hh_fech_in!T14=0,0,RES_hh_fech_in!T14/RES_summary!T$21)</f>
        <v>0.81983682385100975</v>
      </c>
      <c r="U14" s="76">
        <f>IF(RES_hh_fech_in!U14=0,0,RES_hh_fech_in!U14/RES_summary!U$21)</f>
        <v>0.6382868722246966</v>
      </c>
      <c r="V14" s="76">
        <f>IF(RES_hh_fech_in!V14=0,0,RES_hh_fech_in!V14/RES_summary!V$21)</f>
        <v>0.65486297813377836</v>
      </c>
      <c r="W14" s="76">
        <f>IF(RES_hh_fech_in!W14=0,0,RES_hh_fech_in!W14/RES_summary!W$21)</f>
        <v>0.69887984742420139</v>
      </c>
      <c r="X14" s="76">
        <f>IF(RES_hh_fech_in!X14=0,0,RES_hh_fech_in!X14/RES_summary!X$21)</f>
        <v>0.53242307985231208</v>
      </c>
      <c r="Y14" s="76">
        <f>IF(RES_hh_fech_in!Y14=0,0,RES_hh_fech_in!Y14/RES_summary!Y$21)</f>
        <v>0.30894018221760788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3.6748168918189912E-4</v>
      </c>
      <c r="D15" s="69">
        <f>IF(RES_hh_fech_in!D15=0,0,RES_hh_fech_in!D15/RES_summary!D$21)</f>
        <v>7.0117072286795775E-4</v>
      </c>
      <c r="E15" s="69">
        <f>IF(RES_hh_fech_in!E15=0,0,RES_hh_fech_in!E15/RES_summary!E$21)</f>
        <v>2.3776411010969973E-3</v>
      </c>
      <c r="F15" s="69">
        <f>IF(RES_hh_fech_in!F15=0,0,RES_hh_fech_in!F15/RES_summary!F$21)</f>
        <v>5.5288445777608207E-3</v>
      </c>
      <c r="G15" s="69">
        <f>IF(RES_hh_fech_in!G15=0,0,RES_hh_fech_in!G15/RES_summary!G$21)</f>
        <v>2.8222223528696733E-3</v>
      </c>
      <c r="H15" s="69">
        <f>IF(RES_hh_fech_in!H15=0,0,RES_hh_fech_in!H15/RES_summary!H$21)</f>
        <v>6.9032010530139798E-3</v>
      </c>
      <c r="I15" s="69">
        <f>IF(RES_hh_fech_in!I15=0,0,RES_hh_fech_in!I15/RES_summary!I$21)</f>
        <v>1.7131714760155486E-2</v>
      </c>
      <c r="J15" s="69">
        <f>IF(RES_hh_fech_in!J15=0,0,RES_hh_fech_in!J15/RES_summary!J$21)</f>
        <v>2.2091873584420031E-2</v>
      </c>
      <c r="K15" s="69">
        <f>IF(RES_hh_fech_in!K15=0,0,RES_hh_fech_in!K15/RES_summary!K$21)</f>
        <v>2.8629327338774106E-2</v>
      </c>
      <c r="L15" s="69">
        <f>IF(RES_hh_fech_in!L15=0,0,RES_hh_fech_in!L15/RES_summary!L$21)</f>
        <v>2.8636919615310133E-2</v>
      </c>
      <c r="M15" s="69">
        <f>IF(RES_hh_fech_in!M15=0,0,RES_hh_fech_in!M15/RES_summary!M$21)</f>
        <v>3.6982376902831661E-2</v>
      </c>
      <c r="N15" s="69">
        <f>IF(RES_hh_fech_in!N15=0,0,RES_hh_fech_in!N15/RES_summary!N$21)</f>
        <v>3.6566552823089939E-2</v>
      </c>
      <c r="O15" s="69">
        <f>IF(RES_hh_fech_in!O15=0,0,RES_hh_fech_in!O15/RES_summary!O$21)</f>
        <v>6.2964714492363114E-2</v>
      </c>
      <c r="P15" s="69">
        <f>IF(RES_hh_fech_in!P15=0,0,RES_hh_fech_in!P15/RES_summary!P$21)</f>
        <v>8.2957970872019102E-2</v>
      </c>
      <c r="Q15" s="69">
        <f>IF(RES_hh_fech_in!Q15=0,0,RES_hh_fech_in!Q15/RES_summary!Q$21)</f>
        <v>0.19265284384862733</v>
      </c>
      <c r="R15" s="69">
        <f>IF(RES_hh_fech_in!R15=0,0,RES_hh_fech_in!R15/RES_summary!R$21)</f>
        <v>0.14042534469961998</v>
      </c>
      <c r="S15" s="69">
        <f>IF(RES_hh_fech_in!S15=0,0,RES_hh_fech_in!S15/RES_summary!S$21)</f>
        <v>0.11885950952698561</v>
      </c>
      <c r="T15" s="69">
        <f>IF(RES_hh_fech_in!T15=0,0,RES_hh_fech_in!T15/RES_summary!T$21)</f>
        <v>0.13391937931263526</v>
      </c>
      <c r="U15" s="69">
        <f>IF(RES_hh_fech_in!U15=0,0,RES_hh_fech_in!U15/RES_summary!U$21)</f>
        <v>0.14542458419792917</v>
      </c>
      <c r="V15" s="69">
        <f>IF(RES_hh_fech_in!V15=0,0,RES_hh_fech_in!V15/RES_summary!V$21)</f>
        <v>8.9058202014240431E-2</v>
      </c>
      <c r="W15" s="69">
        <f>IF(RES_hh_fech_in!W15=0,0,RES_hh_fech_in!W15/RES_summary!W$21)</f>
        <v>6.5045168737006637E-2</v>
      </c>
      <c r="X15" s="69">
        <f>IF(RES_hh_fech_in!X15=0,0,RES_hh_fech_in!X15/RES_summary!X$21)</f>
        <v>4.6665948286440849E-2</v>
      </c>
      <c r="Y15" s="69">
        <f>IF(RES_hh_fech_in!Y15=0,0,RES_hh_fech_in!Y15/RES_summary!Y$21)</f>
        <v>1.5583140474223885E-2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3.6748168918189912E-4</v>
      </c>
      <c r="D16" s="72">
        <f>IF(RES_hh_fech_in!D16=0,0,RES_hh_fech_in!D16/RES_summary!D$21)</f>
        <v>7.0117072286795775E-4</v>
      </c>
      <c r="E16" s="72">
        <f>IF(RES_hh_fech_in!E16=0,0,RES_hh_fech_in!E16/RES_summary!E$21)</f>
        <v>2.3776411010969973E-3</v>
      </c>
      <c r="F16" s="72">
        <f>IF(RES_hh_fech_in!F16=0,0,RES_hh_fech_in!F16/RES_summary!F$21)</f>
        <v>5.5288445777608207E-3</v>
      </c>
      <c r="G16" s="72">
        <f>IF(RES_hh_fech_in!G16=0,0,RES_hh_fech_in!G16/RES_summary!G$21)</f>
        <v>2.8222223528696733E-3</v>
      </c>
      <c r="H16" s="72">
        <f>IF(RES_hh_fech_in!H16=0,0,RES_hh_fech_in!H16/RES_summary!H$21)</f>
        <v>6.9032010530139798E-3</v>
      </c>
      <c r="I16" s="72">
        <f>IF(RES_hh_fech_in!I16=0,0,RES_hh_fech_in!I16/RES_summary!I$21)</f>
        <v>1.7131714760155486E-2</v>
      </c>
      <c r="J16" s="72">
        <f>IF(RES_hh_fech_in!J16=0,0,RES_hh_fech_in!J16/RES_summary!J$21)</f>
        <v>2.2091873584420031E-2</v>
      </c>
      <c r="K16" s="72">
        <f>IF(RES_hh_fech_in!K16=0,0,RES_hh_fech_in!K16/RES_summary!K$21)</f>
        <v>2.8629327338774106E-2</v>
      </c>
      <c r="L16" s="72">
        <f>IF(RES_hh_fech_in!L16=0,0,RES_hh_fech_in!L16/RES_summary!L$21)</f>
        <v>2.8636919615310133E-2</v>
      </c>
      <c r="M16" s="72">
        <f>IF(RES_hh_fech_in!M16=0,0,RES_hh_fech_in!M16/RES_summary!M$21)</f>
        <v>3.6982376902831661E-2</v>
      </c>
      <c r="N16" s="72">
        <f>IF(RES_hh_fech_in!N16=0,0,RES_hh_fech_in!N16/RES_summary!N$21)</f>
        <v>3.6566552823089939E-2</v>
      </c>
      <c r="O16" s="72">
        <f>IF(RES_hh_fech_in!O16=0,0,RES_hh_fech_in!O16/RES_summary!O$21)</f>
        <v>6.2964714492363114E-2</v>
      </c>
      <c r="P16" s="72">
        <f>IF(RES_hh_fech_in!P16=0,0,RES_hh_fech_in!P16/RES_summary!P$21)</f>
        <v>8.2957970872019102E-2</v>
      </c>
      <c r="Q16" s="72">
        <f>IF(RES_hh_fech_in!Q16=0,0,RES_hh_fech_in!Q16/RES_summary!Q$21)</f>
        <v>0.19265284384862733</v>
      </c>
      <c r="R16" s="72">
        <f>IF(RES_hh_fech_in!R16=0,0,RES_hh_fech_in!R16/RES_summary!R$21)</f>
        <v>0.14042534469961998</v>
      </c>
      <c r="S16" s="72">
        <f>IF(RES_hh_fech_in!S16=0,0,RES_hh_fech_in!S16/RES_summary!S$21)</f>
        <v>0.11885950952698561</v>
      </c>
      <c r="T16" s="72">
        <f>IF(RES_hh_fech_in!T16=0,0,RES_hh_fech_in!T16/RES_summary!T$21)</f>
        <v>0.13391937931263526</v>
      </c>
      <c r="U16" s="72">
        <f>IF(RES_hh_fech_in!U16=0,0,RES_hh_fech_in!U16/RES_summary!U$21)</f>
        <v>0.14542458419792917</v>
      </c>
      <c r="V16" s="72">
        <f>IF(RES_hh_fech_in!V16=0,0,RES_hh_fech_in!V16/RES_summary!V$21)</f>
        <v>8.9058202014240431E-2</v>
      </c>
      <c r="W16" s="72">
        <f>IF(RES_hh_fech_in!W16=0,0,RES_hh_fech_in!W16/RES_summary!W$21)</f>
        <v>6.5045168737006637E-2</v>
      </c>
      <c r="X16" s="72">
        <f>IF(RES_hh_fech_in!X16=0,0,RES_hh_fech_in!X16/RES_summary!X$21)</f>
        <v>4.6665948286440849E-2</v>
      </c>
      <c r="Y16" s="72">
        <f>IF(RES_hh_fech_in!Y16=0,0,RES_hh_fech_in!Y16/RES_summary!Y$21)</f>
        <v>1.5583140474223885E-2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14.250748429155728</v>
      </c>
      <c r="D17" s="69">
        <f>IF(RES_hh_fech_in!D17=0,0,RES_hh_fech_in!D17/RES_summary!D$21)</f>
        <v>14.543032320548994</v>
      </c>
      <c r="E17" s="69">
        <f>IF(RES_hh_fech_in!E17=0,0,RES_hh_fech_in!E17/RES_summary!E$21)</f>
        <v>17.596257923785199</v>
      </c>
      <c r="F17" s="69">
        <f>IF(RES_hh_fech_in!F17=0,0,RES_hh_fech_in!F17/RES_summary!F$21)</f>
        <v>17.155873973066537</v>
      </c>
      <c r="G17" s="69">
        <f>IF(RES_hh_fech_in!G17=0,0,RES_hh_fech_in!G17/RES_summary!G$21)</f>
        <v>16.348144796957779</v>
      </c>
      <c r="H17" s="69">
        <f>IF(RES_hh_fech_in!H17=0,0,RES_hh_fech_in!H17/RES_summary!H$21)</f>
        <v>16.96165169306817</v>
      </c>
      <c r="I17" s="69">
        <f>IF(RES_hh_fech_in!I17=0,0,RES_hh_fech_in!I17/RES_summary!I$21)</f>
        <v>16.138262969453237</v>
      </c>
      <c r="J17" s="69">
        <f>IF(RES_hh_fech_in!J17=0,0,RES_hh_fech_in!J17/RES_summary!J$21)</f>
        <v>16.551210683629979</v>
      </c>
      <c r="K17" s="69">
        <f>IF(RES_hh_fech_in!K17=0,0,RES_hh_fech_in!K17/RES_summary!K$21)</f>
        <v>16.594167149769881</v>
      </c>
      <c r="L17" s="69">
        <f>IF(RES_hh_fech_in!L17=0,0,RES_hh_fech_in!L17/RES_summary!L$21)</f>
        <v>17.229573520950421</v>
      </c>
      <c r="M17" s="69">
        <f>IF(RES_hh_fech_in!M17=0,0,RES_hh_fech_in!M17/RES_summary!M$21)</f>
        <v>17.277676996949101</v>
      </c>
      <c r="N17" s="69">
        <f>IF(RES_hh_fech_in!N17=0,0,RES_hh_fech_in!N17/RES_summary!N$21)</f>
        <v>17.248386126492267</v>
      </c>
      <c r="O17" s="69">
        <f>IF(RES_hh_fech_in!O17=0,0,RES_hh_fech_in!O17/RES_summary!O$21)</f>
        <v>17.134761955945773</v>
      </c>
      <c r="P17" s="69">
        <f>IF(RES_hh_fech_in!P17=0,0,RES_hh_fech_in!P17/RES_summary!P$21)</f>
        <v>16.970828794749405</v>
      </c>
      <c r="Q17" s="69">
        <f>IF(RES_hh_fech_in!Q17=0,0,RES_hh_fech_in!Q17/RES_summary!Q$21)</f>
        <v>16.921731943535868</v>
      </c>
      <c r="R17" s="69">
        <f>IF(RES_hh_fech_in!R17=0,0,RES_hh_fech_in!R17/RES_summary!R$21)</f>
        <v>16.724632608933256</v>
      </c>
      <c r="S17" s="69">
        <f>IF(RES_hh_fech_in!S17=0,0,RES_hh_fech_in!S17/RES_summary!S$21)</f>
        <v>15.952513428776465</v>
      </c>
      <c r="T17" s="69">
        <f>IF(RES_hh_fech_in!T17=0,0,RES_hh_fech_in!T17/RES_summary!T$21)</f>
        <v>19.799509005418059</v>
      </c>
      <c r="U17" s="69">
        <f>IF(RES_hh_fech_in!U17=0,0,RES_hh_fech_in!U17/RES_summary!U$21)</f>
        <v>16.993184660842857</v>
      </c>
      <c r="V17" s="69">
        <f>IF(RES_hh_fech_in!V17=0,0,RES_hh_fech_in!V17/RES_summary!V$21)</f>
        <v>16.638252663478692</v>
      </c>
      <c r="W17" s="69">
        <f>IF(RES_hh_fech_in!W17=0,0,RES_hh_fech_in!W17/RES_summary!W$21)</f>
        <v>17.835219312443677</v>
      </c>
      <c r="X17" s="69">
        <f>IF(RES_hh_fech_in!X17=0,0,RES_hh_fech_in!X17/RES_summary!X$21)</f>
        <v>15.225526647375561</v>
      </c>
      <c r="Y17" s="69">
        <f>IF(RES_hh_fech_in!Y17=0,0,RES_hh_fech_in!Y17/RES_summary!Y$21)</f>
        <v>11.984877383779136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14.576993272683334</v>
      </c>
      <c r="D18" s="72">
        <f>IF(RES_hh_fech_in!D18=0,0,RES_hh_fech_in!D18/RES_summary!D$21)</f>
        <v>15.786069273138517</v>
      </c>
      <c r="E18" s="72">
        <f>IF(RES_hh_fech_in!E18=0,0,RES_hh_fech_in!E18/RES_summary!E$21)</f>
        <v>15.979694571180955</v>
      </c>
      <c r="F18" s="72">
        <f>IF(RES_hh_fech_in!F18=0,0,RES_hh_fech_in!F18/RES_summary!F$21)</f>
        <v>16.526826223307932</v>
      </c>
      <c r="G18" s="72">
        <f>IF(RES_hh_fech_in!G18=0,0,RES_hh_fech_in!G18/RES_summary!G$21)</f>
        <v>16.856655617250524</v>
      </c>
      <c r="H18" s="72">
        <f>IF(RES_hh_fech_in!H18=0,0,RES_hh_fech_in!H18/RES_summary!H$21)</f>
        <v>17.468300788525728</v>
      </c>
      <c r="I18" s="72">
        <f>IF(RES_hh_fech_in!I18=0,0,RES_hh_fech_in!I18/RES_summary!I$21)</f>
        <v>16.434750378291874</v>
      </c>
      <c r="J18" s="72">
        <f>IF(RES_hh_fech_in!J18=0,0,RES_hh_fech_in!J18/RES_summary!J$21)</f>
        <v>17.277189495890521</v>
      </c>
      <c r="K18" s="72">
        <f>IF(RES_hh_fech_in!K18=0,0,RES_hh_fech_in!K18/RES_summary!K$21)</f>
        <v>17.739065755377762</v>
      </c>
      <c r="L18" s="72">
        <f>IF(RES_hh_fech_in!L18=0,0,RES_hh_fech_in!L18/RES_summary!L$21)</f>
        <v>18.058291556116483</v>
      </c>
      <c r="M18" s="72">
        <f>IF(RES_hh_fech_in!M18=0,0,RES_hh_fech_in!M18/RES_summary!M$21)</f>
        <v>17.817765670263864</v>
      </c>
      <c r="N18" s="72">
        <f>IF(RES_hh_fech_in!N18=0,0,RES_hh_fech_in!N18/RES_summary!N$21)</f>
        <v>18.234900078099308</v>
      </c>
      <c r="O18" s="72">
        <f>IF(RES_hh_fech_in!O18=0,0,RES_hh_fech_in!O18/RES_summary!O$21)</f>
        <v>18.389891208176</v>
      </c>
      <c r="P18" s="72">
        <f>IF(RES_hh_fech_in!P18=0,0,RES_hh_fech_in!P18/RES_summary!P$21)</f>
        <v>18.53324219971223</v>
      </c>
      <c r="Q18" s="72">
        <f>IF(RES_hh_fech_in!Q18=0,0,RES_hh_fech_in!Q18/RES_summary!Q$21)</f>
        <v>18.209482667808032</v>
      </c>
      <c r="R18" s="72">
        <f>IF(RES_hh_fech_in!R18=0,0,RES_hh_fech_in!R18/RES_summary!R$21)</f>
        <v>18.519205474658513</v>
      </c>
      <c r="S18" s="72">
        <f>IF(RES_hh_fech_in!S18=0,0,RES_hh_fech_in!S18/RES_summary!S$21)</f>
        <v>18.900783411536036</v>
      </c>
      <c r="T18" s="72">
        <f>IF(RES_hh_fech_in!T18=0,0,RES_hh_fech_in!T18/RES_summary!T$21)</f>
        <v>19.26073569098882</v>
      </c>
      <c r="U18" s="72">
        <f>IF(RES_hh_fech_in!U18=0,0,RES_hh_fech_in!U18/RES_summary!U$21)</f>
        <v>15.935899635840702</v>
      </c>
      <c r="V18" s="72">
        <f>IF(RES_hh_fech_in!V18=0,0,RES_hh_fech_in!V18/RES_summary!V$21)</f>
        <v>16.764568873540931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12.687075378748101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17.249146221656588</v>
      </c>
      <c r="D19" s="72">
        <f>IF(RES_hh_fech_in!D19=0,0,RES_hh_fech_in!D19/RES_summary!D$21)</f>
        <v>17.374680750807073</v>
      </c>
      <c r="E19" s="72">
        <f>IF(RES_hh_fech_in!E19=0,0,RES_hh_fech_in!E19/RES_summary!E$21)</f>
        <v>18.139482419823388</v>
      </c>
      <c r="F19" s="72">
        <f>IF(RES_hh_fech_in!F19=0,0,RES_hh_fech_in!F19/RES_summary!F$21)</f>
        <v>18.612941455399397</v>
      </c>
      <c r="G19" s="72">
        <f>IF(RES_hh_fech_in!G19=0,0,RES_hh_fech_in!G19/RES_summary!G$21)</f>
        <v>18.671783828723974</v>
      </c>
      <c r="H19" s="72">
        <f>IF(RES_hh_fech_in!H19=0,0,RES_hh_fech_in!H19/RES_summary!H$21)</f>
        <v>18.776577002509271</v>
      </c>
      <c r="I19" s="72">
        <f>IF(RES_hh_fech_in!I19=0,0,RES_hh_fech_in!I19/RES_summary!I$21)</f>
        <v>19.376081183211433</v>
      </c>
      <c r="J19" s="72">
        <f>IF(RES_hh_fech_in!J19=0,0,RES_hh_fech_in!J19/RES_summary!J$21)</f>
        <v>19.746910811678173</v>
      </c>
      <c r="K19" s="72">
        <f>IF(RES_hh_fech_in!K19=0,0,RES_hh_fech_in!K19/RES_summary!K$21)</f>
        <v>20.151076995332105</v>
      </c>
      <c r="L19" s="72">
        <f>IF(RES_hh_fech_in!L19=0,0,RES_hh_fech_in!L19/RES_summary!L$21)</f>
        <v>20.353705046374763</v>
      </c>
      <c r="M19" s="72">
        <f>IF(RES_hh_fech_in!M19=0,0,RES_hh_fech_in!M19/RES_summary!M$21)</f>
        <v>19.877912886888126</v>
      </c>
      <c r="N19" s="72">
        <f>IF(RES_hh_fech_in!N19=0,0,RES_hh_fech_in!N19/RES_summary!N$21)</f>
        <v>20.313552999203047</v>
      </c>
      <c r="O19" s="72">
        <f>IF(RES_hh_fech_in!O19=0,0,RES_hh_fech_in!O19/RES_summary!O$21)</f>
        <v>19.310393190339131</v>
      </c>
      <c r="P19" s="72">
        <f>IF(RES_hh_fech_in!P19=0,0,RES_hh_fech_in!P19/RES_summary!P$21)</f>
        <v>18.745513270320465</v>
      </c>
      <c r="Q19" s="72">
        <f>IF(RES_hh_fech_in!Q19=0,0,RES_hh_fech_in!Q19/RES_summary!Q$21)</f>
        <v>18.05069782070219</v>
      </c>
      <c r="R19" s="72">
        <f>IF(RES_hh_fech_in!R19=0,0,RES_hh_fech_in!R19/RES_summary!R$21)</f>
        <v>18.201500892657506</v>
      </c>
      <c r="S19" s="72">
        <f>IF(RES_hh_fech_in!S19=0,0,RES_hh_fech_in!S19/RES_summary!S$21)</f>
        <v>18.311505163218015</v>
      </c>
      <c r="T19" s="72">
        <f>IF(RES_hh_fech_in!T19=0,0,RES_hh_fech_in!T19/RES_summary!T$21)</f>
        <v>18.532905291386207</v>
      </c>
      <c r="U19" s="72">
        <f>IF(RES_hh_fech_in!U19=0,0,RES_hh_fech_in!U19/RES_summary!U$21)</f>
        <v>19.357066489753777</v>
      </c>
      <c r="V19" s="72">
        <f>IF(RES_hh_fech_in!V19=0,0,RES_hh_fech_in!V19/RES_summary!V$21)</f>
        <v>19.283177653199576</v>
      </c>
      <c r="W19" s="72">
        <f>IF(RES_hh_fech_in!W19=0,0,RES_hh_fech_in!W19/RES_summary!W$21)</f>
        <v>20.133964402404519</v>
      </c>
      <c r="X19" s="72">
        <f>IF(RES_hh_fech_in!X19=0,0,RES_hh_fech_in!X19/RES_summary!X$21)</f>
        <v>19.254238213049831</v>
      </c>
      <c r="Y19" s="72">
        <f>IF(RES_hh_fech_in!Y19=0,0,RES_hh_fech_in!Y19/RES_summary!Y$21)</f>
        <v>15.559541289236032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18.551022417373037</v>
      </c>
      <c r="D20" s="72">
        <f>IF(RES_hh_fech_in!D20=0,0,RES_hh_fech_in!D20/RES_summary!D$21)</f>
        <v>19.766092818174798</v>
      </c>
      <c r="E20" s="72">
        <f>IF(RES_hh_fech_in!E20=0,0,RES_hh_fech_in!E20/RES_summary!E$21)</f>
        <v>22.531175848536318</v>
      </c>
      <c r="F20" s="72">
        <f>IF(RES_hh_fech_in!F20=0,0,RES_hh_fech_in!F20/RES_summary!F$21)</f>
        <v>21.895940390535575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20.071970284336174</v>
      </c>
      <c r="O20" s="72">
        <f>IF(RES_hh_fech_in!O20=0,0,RES_hh_fech_in!O20/RES_summary!O$21)</f>
        <v>20.766013615396368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17.752509482457544</v>
      </c>
      <c r="S20" s="72">
        <f>IF(RES_hh_fech_in!S20=0,0,RES_hh_fech_in!S20/RES_summary!S$21)</f>
        <v>18.050666054457164</v>
      </c>
      <c r="T20" s="72">
        <f>IF(RES_hh_fech_in!T20=0,0,RES_hh_fech_in!T20/RES_summary!T$21)</f>
        <v>20.214918685888279</v>
      </c>
      <c r="U20" s="72">
        <f>IF(RES_hh_fech_in!U20=0,0,RES_hh_fech_in!U20/RES_summary!U$21)</f>
        <v>17.087811847460031</v>
      </c>
      <c r="V20" s="72">
        <f>IF(RES_hh_fech_in!V20=0,0,RES_hh_fech_in!V20/RES_summary!V$21)</f>
        <v>17.205177208828825</v>
      </c>
      <c r="W20" s="72">
        <f>IF(RES_hh_fech_in!W20=0,0,RES_hh_fech_in!W20/RES_summary!W$21)</f>
        <v>0</v>
      </c>
      <c r="X20" s="72">
        <f>IF(RES_hh_fech_in!X20=0,0,RES_hh_fech_in!X20/RES_summary!X$21)</f>
        <v>16.083418863423006</v>
      </c>
      <c r="Y20" s="72">
        <f>IF(RES_hh_fech_in!Y20=0,0,RES_hh_fech_in!Y20/RES_summary!Y$21)</f>
        <v>15.868541237108323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16.708763781384214</v>
      </c>
      <c r="D21" s="72">
        <f>IF(RES_hh_fech_in!D21=0,0,RES_hh_fech_in!D21/RES_summary!D$21)</f>
        <v>16.378297920464728</v>
      </c>
      <c r="E21" s="72">
        <f>IF(RES_hh_fech_in!E21=0,0,RES_hh_fech_in!E21/RES_summary!E$21)</f>
        <v>18.58742689001846</v>
      </c>
      <c r="F21" s="72">
        <f>IF(RES_hh_fech_in!F21=0,0,RES_hh_fech_in!F21/RES_summary!F$21)</f>
        <v>18.758057727582152</v>
      </c>
      <c r="G21" s="72">
        <f>IF(RES_hh_fech_in!G21=0,0,RES_hh_fech_in!G21/RES_summary!G$21)</f>
        <v>18.52927030347638</v>
      </c>
      <c r="H21" s="72">
        <f>IF(RES_hh_fech_in!H21=0,0,RES_hh_fech_in!H21/RES_summary!H$21)</f>
        <v>18.461556546615785</v>
      </c>
      <c r="I21" s="72">
        <f>IF(RES_hh_fech_in!I21=0,0,RES_hh_fech_in!I21/RES_summary!I$21)</f>
        <v>18.41165160408357</v>
      </c>
      <c r="J21" s="72">
        <f>IF(RES_hh_fech_in!J21=0,0,RES_hh_fech_in!J21/RES_summary!J$21)</f>
        <v>18.437694902186863</v>
      </c>
      <c r="K21" s="72">
        <f>IF(RES_hh_fech_in!K21=0,0,RES_hh_fech_in!K21/RES_summary!K$21)</f>
        <v>18.859188479108418</v>
      </c>
      <c r="L21" s="72">
        <f>IF(RES_hh_fech_in!L21=0,0,RES_hh_fech_in!L21/RES_summary!L$21)</f>
        <v>18.851160117378264</v>
      </c>
      <c r="M21" s="72">
        <f>IF(RES_hh_fech_in!M21=0,0,RES_hh_fech_in!M21/RES_summary!M$21)</f>
        <v>18.796679212907801</v>
      </c>
      <c r="N21" s="72">
        <f>IF(RES_hh_fech_in!N21=0,0,RES_hh_fech_in!N21/RES_summary!N$21)</f>
        <v>18.503137639567001</v>
      </c>
      <c r="O21" s="72">
        <f>IF(RES_hh_fech_in!O21=0,0,RES_hh_fech_in!O21/RES_summary!O$21)</f>
        <v>18.425304136275525</v>
      </c>
      <c r="P21" s="72">
        <f>IF(RES_hh_fech_in!P21=0,0,RES_hh_fech_in!P21/RES_summary!P$21)</f>
        <v>17.272111610608516</v>
      </c>
      <c r="Q21" s="72">
        <f>IF(RES_hh_fech_in!Q21=0,0,RES_hh_fech_in!Q21/RES_summary!Q$21)</f>
        <v>16.61615700084521</v>
      </c>
      <c r="R21" s="72">
        <f>IF(RES_hh_fech_in!R21=0,0,RES_hh_fech_in!R21/RES_summary!R$21)</f>
        <v>16.80129384267072</v>
      </c>
      <c r="S21" s="72">
        <f>IF(RES_hh_fech_in!S21=0,0,RES_hh_fech_in!S21/RES_summary!S$21)</f>
        <v>17.28021047379185</v>
      </c>
      <c r="T21" s="72">
        <f>IF(RES_hh_fech_in!T21=0,0,RES_hh_fech_in!T21/RES_summary!T$21)</f>
        <v>16.019627522690705</v>
      </c>
      <c r="U21" s="72">
        <f>IF(RES_hh_fech_in!U21=0,0,RES_hh_fech_in!U21/RES_summary!U$21)</f>
        <v>16.303252187193415</v>
      </c>
      <c r="V21" s="72">
        <f>IF(RES_hh_fech_in!V21=0,0,RES_hh_fech_in!V21/RES_summary!V$21)</f>
        <v>16.334025585802063</v>
      </c>
      <c r="W21" s="72">
        <f>IF(RES_hh_fech_in!W21=0,0,RES_hh_fech_in!W21/RES_summary!W$21)</f>
        <v>18.185882549792975</v>
      </c>
      <c r="X21" s="72">
        <f>IF(RES_hh_fech_in!X21=0,0,RES_hh_fech_in!X21/RES_summary!X$21)</f>
        <v>15.121602549582702</v>
      </c>
      <c r="Y21" s="72">
        <f>IF(RES_hh_fech_in!Y21=0,0,RES_hh_fech_in!Y21/RES_summary!Y$21)</f>
        <v>11.513506778897456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16.561295328337991</v>
      </c>
      <c r="D22" s="72">
        <f>IF(RES_hh_fech_in!D22=0,0,RES_hh_fech_in!D22/RES_summary!D$21)</f>
        <v>17.023246464739973</v>
      </c>
      <c r="E22" s="72">
        <f>IF(RES_hh_fech_in!E22=0,0,RES_hh_fech_in!E22/RES_summary!E$21)</f>
        <v>17.619153208685912</v>
      </c>
      <c r="F22" s="72">
        <f>IF(RES_hh_fech_in!F22=0,0,RES_hh_fech_in!F22/RES_summary!F$21)</f>
        <v>18.247159317655047</v>
      </c>
      <c r="G22" s="72">
        <f>IF(RES_hh_fech_in!G22=0,0,RES_hh_fech_in!G22/RES_summary!G$21)</f>
        <v>17.215579227687531</v>
      </c>
      <c r="H22" s="72">
        <f>IF(RES_hh_fech_in!H22=0,0,RES_hh_fech_in!H22/RES_summary!H$21)</f>
        <v>17.024589729409254</v>
      </c>
      <c r="I22" s="72">
        <f>IF(RES_hh_fech_in!I22=0,0,RES_hh_fech_in!I22/RES_summary!I$21)</f>
        <v>17.312306429928654</v>
      </c>
      <c r="J22" s="72">
        <f>IF(RES_hh_fech_in!J22=0,0,RES_hh_fech_in!J22/RES_summary!J$21)</f>
        <v>17.384227443615824</v>
      </c>
      <c r="K22" s="72">
        <f>IF(RES_hh_fech_in!K22=0,0,RES_hh_fech_in!K22/RES_summary!K$21)</f>
        <v>17.085654660744428</v>
      </c>
      <c r="L22" s="72">
        <f>IF(RES_hh_fech_in!L22=0,0,RES_hh_fech_in!L22/RES_summary!L$21)</f>
        <v>16.508177751189049</v>
      </c>
      <c r="M22" s="72">
        <f>IF(RES_hh_fech_in!M22=0,0,RES_hh_fech_in!M22/RES_summary!M$21)</f>
        <v>18.121531849062805</v>
      </c>
      <c r="N22" s="72">
        <f>IF(RES_hh_fech_in!N22=0,0,RES_hh_fech_in!N22/RES_summary!N$21)</f>
        <v>17.670855026199536</v>
      </c>
      <c r="O22" s="72">
        <f>IF(RES_hh_fech_in!O22=0,0,RES_hh_fech_in!O22/RES_summary!O$21)</f>
        <v>17.754753677589484</v>
      </c>
      <c r="P22" s="72">
        <f>IF(RES_hh_fech_in!P22=0,0,RES_hh_fech_in!P22/RES_summary!P$21)</f>
        <v>17.174761705311546</v>
      </c>
      <c r="Q22" s="72">
        <f>IF(RES_hh_fech_in!Q22=0,0,RES_hh_fech_in!Q22/RES_summary!Q$21)</f>
        <v>17.500517366562271</v>
      </c>
      <c r="R22" s="72">
        <f>IF(RES_hh_fech_in!R22=0,0,RES_hh_fech_in!R22/RES_summary!R$21)</f>
        <v>15.650904593937536</v>
      </c>
      <c r="S22" s="72">
        <f>IF(RES_hh_fech_in!S22=0,0,RES_hh_fech_in!S22/RES_summary!S$21)</f>
        <v>13.110904990770964</v>
      </c>
      <c r="T22" s="72">
        <f>IF(RES_hh_fech_in!T22=0,0,RES_hh_fech_in!T22/RES_summary!T$21)</f>
        <v>21.828288917323796</v>
      </c>
      <c r="U22" s="72">
        <f>IF(RES_hh_fech_in!U22=0,0,RES_hh_fech_in!U22/RES_summary!U$21)</f>
        <v>18.839704737155767</v>
      </c>
      <c r="V22" s="72">
        <f>IF(RES_hh_fech_in!V22=0,0,RES_hh_fech_in!V22/RES_summary!V$21)</f>
        <v>16.828447546131684</v>
      </c>
      <c r="W22" s="72">
        <f>IF(RES_hh_fech_in!W22=0,0,RES_hh_fech_in!W22/RES_summary!W$21)</f>
        <v>17.997376355394106</v>
      </c>
      <c r="X22" s="72">
        <f>IF(RES_hh_fech_in!X22=0,0,RES_hh_fech_in!X22/RES_summary!X$21)</f>
        <v>15.615093745890762</v>
      </c>
      <c r="Y22" s="72">
        <f>IF(RES_hh_fech_in!Y22=0,0,RES_hh_fech_in!Y22/RES_summary!Y$21)</f>
        <v>11.119147765581973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8.7933551367666603</v>
      </c>
      <c r="D23" s="72">
        <f>IF(RES_hh_fech_in!D23=0,0,RES_hh_fech_in!D23/RES_summary!D$21)</f>
        <v>13.268154590219659</v>
      </c>
      <c r="E23" s="72">
        <f>IF(RES_hh_fech_in!E23=0,0,RES_hh_fech_in!E23/RES_summary!E$21)</f>
        <v>13.247350170218825</v>
      </c>
      <c r="F23" s="72">
        <f>IF(RES_hh_fech_in!F23=0,0,RES_hh_fech_in!F23/RES_summary!F$21)</f>
        <v>11.622292294492835</v>
      </c>
      <c r="G23" s="72">
        <f>IF(RES_hh_fech_in!G23=0,0,RES_hh_fech_in!G23/RES_summary!G$21)</f>
        <v>14.532481139937</v>
      </c>
      <c r="H23" s="72">
        <f>IF(RES_hh_fech_in!H23=0,0,RES_hh_fech_in!H23/RES_summary!H$21)</f>
        <v>14.440200863433997</v>
      </c>
      <c r="I23" s="72">
        <f>IF(RES_hh_fech_in!I23=0,0,RES_hh_fech_in!I23/RES_summary!I$21)</f>
        <v>12.23933740687756</v>
      </c>
      <c r="J23" s="72">
        <f>IF(RES_hh_fech_in!J23=0,0,RES_hh_fech_in!J23/RES_summary!J$21)</f>
        <v>13.535900278612678</v>
      </c>
      <c r="K23" s="72">
        <f>IF(RES_hh_fech_in!K23=0,0,RES_hh_fech_in!K23/RES_summary!K$21)</f>
        <v>14.94068296718077</v>
      </c>
      <c r="L23" s="72">
        <f>IF(RES_hh_fech_in!L23=0,0,RES_hh_fech_in!L23/RES_summary!L$21)</f>
        <v>12.953881386636228</v>
      </c>
      <c r="M23" s="72">
        <f>IF(RES_hh_fech_in!M23=0,0,RES_hh_fech_in!M23/RES_summary!M$21)</f>
        <v>13.583960914928246</v>
      </c>
      <c r="N23" s="72">
        <f>IF(RES_hh_fech_in!N23=0,0,RES_hh_fech_in!N23/RES_summary!N$21)</f>
        <v>14.331594982184727</v>
      </c>
      <c r="O23" s="72">
        <f>IF(RES_hh_fech_in!O23=0,0,RES_hh_fech_in!O23/RES_summary!O$21)</f>
        <v>14.268427553297769</v>
      </c>
      <c r="P23" s="72">
        <f>IF(RES_hh_fech_in!P23=0,0,RES_hh_fech_in!P23/RES_summary!P$21)</f>
        <v>15.035872958587555</v>
      </c>
      <c r="Q23" s="72">
        <f>IF(RES_hh_fech_in!Q23=0,0,RES_hh_fech_in!Q23/RES_summary!Q$21)</f>
        <v>15.346177068912572</v>
      </c>
      <c r="R23" s="72">
        <f>IF(RES_hh_fech_in!R23=0,0,RES_hh_fech_in!R23/RES_summary!R$21)</f>
        <v>15.230766839711508</v>
      </c>
      <c r="S23" s="72">
        <f>IF(RES_hh_fech_in!S23=0,0,RES_hh_fech_in!S23/RES_summary!S$21)</f>
        <v>15.101274668569335</v>
      </c>
      <c r="T23" s="72">
        <f>IF(RES_hh_fech_in!T23=0,0,RES_hh_fech_in!T23/RES_summary!T$21)</f>
        <v>15.071144602330675</v>
      </c>
      <c r="U23" s="72">
        <f>IF(RES_hh_fech_in!U23=0,0,RES_hh_fech_in!U23/RES_summary!U$21)</f>
        <v>15.53308863915076</v>
      </c>
      <c r="V23" s="72">
        <f>IF(RES_hh_fech_in!V23=0,0,RES_hh_fech_in!V23/RES_summary!V$21)</f>
        <v>15.064050268678354</v>
      </c>
      <c r="W23" s="72">
        <f>IF(RES_hh_fech_in!W23=0,0,RES_hh_fech_in!W23/RES_summary!W$21)</f>
        <v>14.993130040842011</v>
      </c>
      <c r="X23" s="72">
        <f>IF(RES_hh_fech_in!X23=0,0,RES_hh_fech_in!X23/RES_summary!X$21)</f>
        <v>13.894485282040607</v>
      </c>
      <c r="Y23" s="72">
        <f>IF(RES_hh_fech_in!Y23=0,0,RES_hh_fech_in!Y23/RES_summary!Y$21)</f>
        <v>11.224134796526277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12.245602269029746</v>
      </c>
      <c r="D24" s="72">
        <f>IF(RES_hh_fech_in!D24=0,0,RES_hh_fech_in!D24/RES_summary!D$21)</f>
        <v>11.735466416042609</v>
      </c>
      <c r="E24" s="72">
        <f>IF(RES_hh_fech_in!E24=0,0,RES_hh_fech_in!E24/RES_summary!E$21)</f>
        <v>13.525575218778586</v>
      </c>
      <c r="F24" s="72">
        <f>IF(RES_hh_fech_in!F24=0,0,RES_hh_fech_in!F24/RES_summary!F$21)</f>
        <v>13.932033774421015</v>
      </c>
      <c r="G24" s="72">
        <f>IF(RES_hh_fech_in!G24=0,0,RES_hh_fech_in!G24/RES_summary!G$21)</f>
        <v>13.344014327956327</v>
      </c>
      <c r="H24" s="72">
        <f>IF(RES_hh_fech_in!H24=0,0,RES_hh_fech_in!H24/RES_summary!H$21)</f>
        <v>13.368446816520489</v>
      </c>
      <c r="I24" s="72">
        <f>IF(RES_hh_fech_in!I24=0,0,RES_hh_fech_in!I24/RES_summary!I$21)</f>
        <v>13.971409228275826</v>
      </c>
      <c r="J24" s="72">
        <f>IF(RES_hh_fech_in!J24=0,0,RES_hh_fech_in!J24/RES_summary!J$21)</f>
        <v>14.061439480744014</v>
      </c>
      <c r="K24" s="72">
        <f>IF(RES_hh_fech_in!K24=0,0,RES_hh_fech_in!K24/RES_summary!K$21)</f>
        <v>14.525154888352949</v>
      </c>
      <c r="L24" s="72">
        <f>IF(RES_hh_fech_in!L24=0,0,RES_hh_fech_in!L24/RES_summary!L$21)</f>
        <v>14.802085554769711</v>
      </c>
      <c r="M24" s="72">
        <f>IF(RES_hh_fech_in!M24=0,0,RES_hh_fech_in!M24/RES_summary!M$21)</f>
        <v>15.064846733126499</v>
      </c>
      <c r="N24" s="72">
        <f>IF(RES_hh_fech_in!N24=0,0,RES_hh_fech_in!N24/RES_summary!N$21)</f>
        <v>15.214337346656919</v>
      </c>
      <c r="O24" s="72">
        <f>IF(RES_hh_fech_in!O24=0,0,RES_hh_fech_in!O24/RES_summary!O$21)</f>
        <v>15.372433428193292</v>
      </c>
      <c r="P24" s="72">
        <f>IF(RES_hh_fech_in!P24=0,0,RES_hh_fech_in!P24/RES_summary!P$21)</f>
        <v>15.211858222310893</v>
      </c>
      <c r="Q24" s="72">
        <f>IF(RES_hh_fech_in!Q24=0,0,RES_hh_fech_in!Q24/RES_summary!Q$21)</f>
        <v>15.480812677457404</v>
      </c>
      <c r="R24" s="72">
        <f>IF(RES_hh_fech_in!R24=0,0,RES_hh_fech_in!R24/RES_summary!R$21)</f>
        <v>15.249630856828205</v>
      </c>
      <c r="S24" s="72">
        <f>IF(RES_hh_fech_in!S24=0,0,RES_hh_fech_in!S24/RES_summary!S$21)</f>
        <v>16.111615405385951</v>
      </c>
      <c r="T24" s="72">
        <f>IF(RES_hh_fech_in!T24=0,0,RES_hh_fech_in!T24/RES_summary!T$21)</f>
        <v>14.419081883217924</v>
      </c>
      <c r="U24" s="72">
        <f>IF(RES_hh_fech_in!U24=0,0,RES_hh_fech_in!U24/RES_summary!U$21)</f>
        <v>15.728620274746319</v>
      </c>
      <c r="V24" s="72">
        <f>IF(RES_hh_fech_in!V24=0,0,RES_hh_fech_in!V24/RES_summary!V$21)</f>
        <v>15.824070705079176</v>
      </c>
      <c r="W24" s="72">
        <f>IF(RES_hh_fech_in!W24=0,0,RES_hh_fech_in!W24/RES_summary!W$21)</f>
        <v>17.201768477969711</v>
      </c>
      <c r="X24" s="72">
        <f>IF(RES_hh_fech_in!X24=0,0,RES_hh_fech_in!X24/RES_summary!X$21)</f>
        <v>13.989997813732836</v>
      </c>
      <c r="Y24" s="72">
        <f>IF(RES_hh_fech_in!Y24=0,0,RES_hh_fech_in!Y24/RES_summary!Y$21)</f>
        <v>10.923008745022829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13.20334100175746</v>
      </c>
      <c r="D25" s="74">
        <f>IF(RES_hh_fech_in!D25=0,0,RES_hh_fech_in!D25/RES_summary!D$21)</f>
        <v>9.9488427375132424</v>
      </c>
      <c r="E25" s="74">
        <f>IF(RES_hh_fech_in!E25=0,0,RES_hh_fech_in!E25/RES_summary!E$21)</f>
        <v>20.934425239226403</v>
      </c>
      <c r="F25" s="74">
        <f>IF(RES_hh_fech_in!F25=0,0,RES_hh_fech_in!F25/RES_summary!F$21)</f>
        <v>19.380484165947792</v>
      </c>
      <c r="G25" s="74">
        <f>IF(RES_hh_fech_in!G25=0,0,RES_hh_fech_in!G25/RES_summary!G$21)</f>
        <v>15.270050272369563</v>
      </c>
      <c r="H25" s="74">
        <f>IF(RES_hh_fech_in!H25=0,0,RES_hh_fech_in!H25/RES_summary!H$21)</f>
        <v>18.012920657891733</v>
      </c>
      <c r="I25" s="74">
        <f>IF(RES_hh_fech_in!I25=0,0,RES_hh_fech_in!I25/RES_summary!I$21)</f>
        <v>16.436844235582353</v>
      </c>
      <c r="J25" s="74">
        <f>IF(RES_hh_fech_in!J25=0,0,RES_hh_fech_in!J25/RES_summary!J$21)</f>
        <v>17.204728365914519</v>
      </c>
      <c r="K25" s="74">
        <f>IF(RES_hh_fech_in!K25=0,0,RES_hh_fech_in!K25/RES_summary!K$21)</f>
        <v>12.947624505989241</v>
      </c>
      <c r="L25" s="74">
        <f>IF(RES_hh_fech_in!L25=0,0,RES_hh_fech_in!L25/RES_summary!L$21)</f>
        <v>18.124140473812588</v>
      </c>
      <c r="M25" s="74">
        <f>IF(RES_hh_fech_in!M25=0,0,RES_hh_fech_in!M25/RES_summary!M$21)</f>
        <v>17.587469239165266</v>
      </c>
      <c r="N25" s="74">
        <f>IF(RES_hh_fech_in!N25=0,0,RES_hh_fech_in!N25/RES_summary!N$21)</f>
        <v>16.544450122447397</v>
      </c>
      <c r="O25" s="74">
        <f>IF(RES_hh_fech_in!O25=0,0,RES_hh_fech_in!O25/RES_summary!O$21)</f>
        <v>10.506639569747763</v>
      </c>
      <c r="P25" s="74">
        <f>IF(RES_hh_fech_in!P25=0,0,RES_hh_fech_in!P25/RES_summary!P$21)</f>
        <v>10.070244563000964</v>
      </c>
      <c r="Q25" s="74">
        <f>IF(RES_hh_fech_in!Q25=0,0,RES_hh_fech_in!Q25/RES_summary!Q$21)</f>
        <v>10.691326754402658</v>
      </c>
      <c r="R25" s="74">
        <f>IF(RES_hh_fech_in!R25=0,0,RES_hh_fech_in!R25/RES_summary!R$21)</f>
        <v>12.178125411005576</v>
      </c>
      <c r="S25" s="74">
        <f>IF(RES_hh_fech_in!S25=0,0,RES_hh_fech_in!S25/RES_summary!S$21)</f>
        <v>14.491578998372736</v>
      </c>
      <c r="T25" s="74">
        <f>IF(RES_hh_fech_in!T25=0,0,RES_hh_fech_in!T25/RES_summary!T$21)</f>
        <v>9.5990312353468621</v>
      </c>
      <c r="U25" s="74">
        <f>IF(RES_hh_fech_in!U25=0,0,RES_hh_fech_in!U25/RES_summary!U$21)</f>
        <v>11.067804731762243</v>
      </c>
      <c r="V25" s="74">
        <f>IF(RES_hh_fech_in!V25=0,0,RES_hh_fech_in!V25/RES_summary!V$21)</f>
        <v>9.3837404432902325</v>
      </c>
      <c r="W25" s="74">
        <f>IF(RES_hh_fech_in!W25=0,0,RES_hh_fech_in!W25/RES_summary!W$21)</f>
        <v>9.6588005236334116</v>
      </c>
      <c r="X25" s="74">
        <f>IF(RES_hh_fech_in!X25=0,0,RES_hh_fech_in!X25/RES_summary!X$21)</f>
        <v>7.4486962241950447</v>
      </c>
      <c r="Y25" s="74">
        <f>IF(RES_hh_fech_in!Y25=0,0,RES_hh_fech_in!Y25/RES_summary!Y$21)</f>
        <v>3.0877847754956584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6.2236074056271962</v>
      </c>
      <c r="L26" s="77">
        <f>IF(RES_hh_fech_in!L26=0,0,RES_hh_fech_in!L26/RES_summary!L$21)</f>
        <v>6.3507308673358391</v>
      </c>
      <c r="M26" s="77">
        <f>IF(RES_hh_fech_in!M26=0,0,RES_hh_fech_in!M26/RES_summary!M$21)</f>
        <v>6.4913222270883404</v>
      </c>
      <c r="N26" s="77">
        <f>IF(RES_hh_fech_in!N26=0,0,RES_hh_fech_in!N26/RES_summary!N$21)</f>
        <v>6.6149650930895305</v>
      </c>
      <c r="O26" s="77">
        <f>IF(RES_hh_fech_in!O26=0,0,RES_hh_fech_in!O26/RES_summary!O$21)</f>
        <v>6.8833855185643369</v>
      </c>
      <c r="P26" s="77">
        <f>IF(RES_hh_fech_in!P26=0,0,RES_hh_fech_in!P26/RES_summary!P$21)</f>
        <v>7.0126031357690222</v>
      </c>
      <c r="Q26" s="77">
        <f>IF(RES_hh_fech_in!Q26=0,0,RES_hh_fech_in!Q26/RES_summary!Q$21)</f>
        <v>7.1011674158972635</v>
      </c>
      <c r="R26" s="77">
        <f>IF(RES_hh_fech_in!R26=0,0,RES_hh_fech_in!R26/RES_summary!R$21)</f>
        <v>7.2545002933763092</v>
      </c>
      <c r="S26" s="77">
        <f>IF(RES_hh_fech_in!S26=0,0,RES_hh_fech_in!S26/RES_summary!S$21)</f>
        <v>7.426834764136264</v>
      </c>
      <c r="T26" s="77">
        <f>IF(RES_hh_fech_in!T26=0,0,RES_hh_fech_in!T26/RES_summary!T$21)</f>
        <v>6.3876632533794693</v>
      </c>
      <c r="U26" s="77">
        <f>IF(RES_hh_fech_in!U26=0,0,RES_hh_fech_in!U26/RES_summary!U$21)</f>
        <v>7.3521670532665597</v>
      </c>
      <c r="V26" s="77">
        <f>IF(RES_hh_fech_in!V26=0,0,RES_hh_fech_in!V26/RES_summary!V$21)</f>
        <v>7.9175225972316712</v>
      </c>
      <c r="W26" s="77">
        <f>IF(RES_hh_fech_in!W26=0,0,RES_hh_fech_in!W26/RES_summary!W$21)</f>
        <v>7.8061863245887402</v>
      </c>
      <c r="X26" s="77">
        <f>IF(RES_hh_fech_in!X26=0,0,RES_hh_fech_in!X26/RES_summary!X$21)</f>
        <v>8.0884904028144966</v>
      </c>
      <c r="Y26" s="77">
        <f>IF(RES_hh_fech_in!Y26=0,0,RES_hh_fech_in!Y26/RES_summary!Y$21)</f>
        <v>7.178568020121987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7.645960549831039</v>
      </c>
      <c r="D27" s="69">
        <f>IF(RES_hh_fech_in!D27=0,0,RES_hh_fech_in!D27/RES_summary!D$21)</f>
        <v>7.3833172050542561</v>
      </c>
      <c r="E27" s="69">
        <f>IF(RES_hh_fech_in!E27=0,0,RES_hh_fech_in!E27/RES_summary!E$21)</f>
        <v>11.957559032567232</v>
      </c>
      <c r="F27" s="69">
        <f>IF(RES_hh_fech_in!F27=0,0,RES_hh_fech_in!F27/RES_summary!F$21)</f>
        <v>11.528622232561949</v>
      </c>
      <c r="G27" s="69">
        <f>IF(RES_hh_fech_in!G27=0,0,RES_hh_fech_in!G27/RES_summary!G$21)</f>
        <v>10.90446907101272</v>
      </c>
      <c r="H27" s="69">
        <f>IF(RES_hh_fech_in!H27=0,0,RES_hh_fech_in!H27/RES_summary!H$21)</f>
        <v>11.362652862113688</v>
      </c>
      <c r="I27" s="69">
        <f>IF(RES_hh_fech_in!I27=0,0,RES_hh_fech_in!I27/RES_summary!I$21)</f>
        <v>11.493750554062686</v>
      </c>
      <c r="J27" s="69">
        <f>IF(RES_hh_fech_in!J27=0,0,RES_hh_fech_in!J27/RES_summary!J$21)</f>
        <v>11.399637799475997</v>
      </c>
      <c r="K27" s="69">
        <f>IF(RES_hh_fech_in!K27=0,0,RES_hh_fech_in!K27/RES_summary!K$21)</f>
        <v>11.613835890451346</v>
      </c>
      <c r="L27" s="69">
        <f>IF(RES_hh_fech_in!L27=0,0,RES_hh_fech_in!L27/RES_summary!L$21)</f>
        <v>11.909367260476186</v>
      </c>
      <c r="M27" s="69">
        <f>IF(RES_hh_fech_in!M27=0,0,RES_hh_fech_in!M27/RES_summary!M$21)</f>
        <v>11.377397079456014</v>
      </c>
      <c r="N27" s="69">
        <f>IF(RES_hh_fech_in!N27=0,0,RES_hh_fech_in!N27/RES_summary!N$21)</f>
        <v>11.585729926411553</v>
      </c>
      <c r="O27" s="69">
        <f>IF(RES_hh_fech_in!O27=0,0,RES_hh_fech_in!O27/RES_summary!O$21)</f>
        <v>11.448675832438921</v>
      </c>
      <c r="P27" s="69">
        <f>IF(RES_hh_fech_in!P27=0,0,RES_hh_fech_in!P27/RES_summary!P$21)</f>
        <v>11.106915822074082</v>
      </c>
      <c r="Q27" s="69">
        <f>IF(RES_hh_fech_in!Q27=0,0,RES_hh_fech_in!Q27/RES_summary!Q$21)</f>
        <v>10.894986911467219</v>
      </c>
      <c r="R27" s="69">
        <f>IF(RES_hh_fech_in!R27=0,0,RES_hh_fech_in!R27/RES_summary!R$21)</f>
        <v>10.921541117798142</v>
      </c>
      <c r="S27" s="69">
        <f>IF(RES_hh_fech_in!S27=0,0,RES_hh_fech_in!S27/RES_summary!S$21)</f>
        <v>10.893453502292907</v>
      </c>
      <c r="T27" s="69">
        <f>IF(RES_hh_fech_in!T27=0,0,RES_hh_fech_in!T27/RES_summary!T$21)</f>
        <v>11.899981934115194</v>
      </c>
      <c r="U27" s="69">
        <f>IF(RES_hh_fech_in!U27=0,0,RES_hh_fech_in!U27/RES_summary!U$21)</f>
        <v>11.668729072228878</v>
      </c>
      <c r="V27" s="69">
        <f>IF(RES_hh_fech_in!V27=0,0,RES_hh_fech_in!V27/RES_summary!V$21)</f>
        <v>11.362209969203796</v>
      </c>
      <c r="W27" s="69">
        <f>IF(RES_hh_fech_in!W27=0,0,RES_hh_fech_in!W27/RES_summary!W$21)</f>
        <v>11.622460142615029</v>
      </c>
      <c r="X27" s="69">
        <f>IF(RES_hh_fech_in!X27=0,0,RES_hh_fech_in!X27/RES_summary!X$21)</f>
        <v>9.4369545140906741</v>
      </c>
      <c r="Y27" s="69">
        <f>IF(RES_hh_fech_in!Y27=0,0,RES_hh_fech_in!Y27/RES_summary!Y$21)</f>
        <v>7.8449061088140244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7.5984673333781902</v>
      </c>
      <c r="D28" s="72">
        <f>IF(RES_hh_fech_in!D28=0,0,RES_hh_fech_in!D28/RES_summary!D$21)</f>
        <v>9.058329060674648</v>
      </c>
      <c r="E28" s="72">
        <f>IF(RES_hh_fech_in!E28=0,0,RES_hh_fech_in!E28/RES_summary!E$21)</f>
        <v>11.656794246182349</v>
      </c>
      <c r="F28" s="72">
        <f>IF(RES_hh_fech_in!F28=0,0,RES_hh_fech_in!F28/RES_summary!F$21)</f>
        <v>11.77843783316213</v>
      </c>
      <c r="G28" s="72">
        <f>IF(RES_hh_fech_in!G28=0,0,RES_hh_fech_in!G28/RES_summary!G$21)</f>
        <v>11.761781722676067</v>
      </c>
      <c r="H28" s="72">
        <f>IF(RES_hh_fech_in!H28=0,0,RES_hh_fech_in!H28/RES_summary!H$21)</f>
        <v>12.32002493545437</v>
      </c>
      <c r="I28" s="72">
        <f>IF(RES_hh_fech_in!I28=0,0,RES_hh_fech_in!I28/RES_summary!I$21)</f>
        <v>11.59701835520656</v>
      </c>
      <c r="J28" s="72">
        <f>IF(RES_hh_fech_in!J28=0,0,RES_hh_fech_in!J28/RES_summary!J$21)</f>
        <v>12.387695628201801</v>
      </c>
      <c r="K28" s="72">
        <f>IF(RES_hh_fech_in!K28=0,0,RES_hh_fech_in!K28/RES_summary!K$21)</f>
        <v>12.694506656645231</v>
      </c>
      <c r="L28" s="72">
        <f>IF(RES_hh_fech_in!L28=0,0,RES_hh_fech_in!L28/RES_summary!L$21)</f>
        <v>12.954672029605591</v>
      </c>
      <c r="M28" s="72">
        <f>IF(RES_hh_fech_in!M28=0,0,RES_hh_fech_in!M28/RES_summary!M$21)</f>
        <v>12.307589968712799</v>
      </c>
      <c r="N28" s="72">
        <f>IF(RES_hh_fech_in!N28=0,0,RES_hh_fech_in!N28/RES_summary!N$21)</f>
        <v>12.343011342170152</v>
      </c>
      <c r="O28" s="72">
        <f>IF(RES_hh_fech_in!O28=0,0,RES_hh_fech_in!O28/RES_summary!O$21)</f>
        <v>11.969078919972041</v>
      </c>
      <c r="P28" s="72">
        <f>IF(RES_hh_fech_in!P28=0,0,RES_hh_fech_in!P28/RES_summary!P$21)</f>
        <v>11.926581513624217</v>
      </c>
      <c r="Q28" s="72">
        <f>IF(RES_hh_fech_in!Q28=0,0,RES_hh_fech_in!Q28/RES_summary!Q$21)</f>
        <v>11.776386779019109</v>
      </c>
      <c r="R28" s="72">
        <f>IF(RES_hh_fech_in!R28=0,0,RES_hh_fech_in!R28/RES_summary!R$21)</f>
        <v>11.997189542282525</v>
      </c>
      <c r="S28" s="72">
        <f>IF(RES_hh_fech_in!S28=0,0,RES_hh_fech_in!S28/RES_summary!S$21)</f>
        <v>12.487996426776864</v>
      </c>
      <c r="T28" s="72">
        <f>IF(RES_hh_fech_in!T28=0,0,RES_hh_fech_in!T28/RES_summary!T$21)</f>
        <v>12.574874621148895</v>
      </c>
      <c r="U28" s="72">
        <f>IF(RES_hh_fech_in!U28=0,0,RES_hh_fech_in!U28/RES_summary!U$21)</f>
        <v>11.466018178435899</v>
      </c>
      <c r="V28" s="72">
        <f>IF(RES_hh_fech_in!V28=0,0,RES_hh_fech_in!V28/RES_summary!V$21)</f>
        <v>12.797240707117144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8.5641524562313727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8.2498744930448602</v>
      </c>
      <c r="D29" s="72">
        <f>IF(RES_hh_fech_in!D29=0,0,RES_hh_fech_in!D29/RES_summary!D$21)</f>
        <v>8.9139867240003703</v>
      </c>
      <c r="E29" s="72">
        <f>IF(RES_hh_fech_in!E29=0,0,RES_hh_fech_in!E29/RES_summary!E$21)</f>
        <v>11.81971708595775</v>
      </c>
      <c r="F29" s="72">
        <f>IF(RES_hh_fech_in!F29=0,0,RES_hh_fech_in!F29/RES_summary!F$21)</f>
        <v>11.840834476152088</v>
      </c>
      <c r="G29" s="72">
        <f>IF(RES_hh_fech_in!G29=0,0,RES_hh_fech_in!G29/RES_summary!G$21)</f>
        <v>11.534158315352297</v>
      </c>
      <c r="H29" s="72">
        <f>IF(RES_hh_fech_in!H29=0,0,RES_hh_fech_in!H29/RES_summary!H$21)</f>
        <v>11.635998645153123</v>
      </c>
      <c r="I29" s="72">
        <f>IF(RES_hh_fech_in!I29=0,0,RES_hh_fech_in!I29/RES_summary!I$21)</f>
        <v>12.09067467416337</v>
      </c>
      <c r="J29" s="72">
        <f>IF(RES_hh_fech_in!J29=0,0,RES_hh_fech_in!J29/RES_summary!J$21)</f>
        <v>12.4328192943355</v>
      </c>
      <c r="K29" s="72">
        <f>IF(RES_hh_fech_in!K29=0,0,RES_hh_fech_in!K29/RES_summary!K$21)</f>
        <v>12.803772092671368</v>
      </c>
      <c r="L29" s="72">
        <f>IF(RES_hh_fech_in!L29=0,0,RES_hh_fech_in!L29/RES_summary!L$21)</f>
        <v>12.943385179409887</v>
      </c>
      <c r="M29" s="72">
        <f>IF(RES_hh_fech_in!M29=0,0,RES_hh_fech_in!M29/RES_summary!M$21)</f>
        <v>12.36425866756044</v>
      </c>
      <c r="N29" s="72">
        <f>IF(RES_hh_fech_in!N29=0,0,RES_hh_fech_in!N29/RES_summary!N$21)</f>
        <v>12.384868261169556</v>
      </c>
      <c r="O29" s="72">
        <f>IF(RES_hh_fech_in!O29=0,0,RES_hh_fech_in!O29/RES_summary!O$21)</f>
        <v>11.883276120424103</v>
      </c>
      <c r="P29" s="72">
        <f>IF(RES_hh_fech_in!P29=0,0,RES_hh_fech_in!P29/RES_summary!P$21)</f>
        <v>11.760206106582512</v>
      </c>
      <c r="Q29" s="72">
        <f>IF(RES_hh_fech_in!Q29=0,0,RES_hh_fech_in!Q29/RES_summary!Q$21)</f>
        <v>11.67627376366697</v>
      </c>
      <c r="R29" s="72">
        <f>IF(RES_hh_fech_in!R29=0,0,RES_hh_fech_in!R29/RES_summary!R$21)</f>
        <v>11.798293373610028</v>
      </c>
      <c r="S29" s="72">
        <f>IF(RES_hh_fech_in!S29=0,0,RES_hh_fech_in!S29/RES_summary!S$21)</f>
        <v>11.860674045368087</v>
      </c>
      <c r="T29" s="72">
        <f>IF(RES_hh_fech_in!T29=0,0,RES_hh_fech_in!T29/RES_summary!T$21)</f>
        <v>12.174069059918809</v>
      </c>
      <c r="U29" s="72">
        <f>IF(RES_hh_fech_in!U29=0,0,RES_hh_fech_in!U29/RES_summary!U$21)</f>
        <v>12.6846674020265</v>
      </c>
      <c r="V29" s="72">
        <f>IF(RES_hh_fech_in!V29=0,0,RES_hh_fech_in!V29/RES_summary!V$21)</f>
        <v>11.803924762471805</v>
      </c>
      <c r="W29" s="72">
        <f>IF(RES_hh_fech_in!W29=0,0,RES_hh_fech_in!W29/RES_summary!W$21)</f>
        <v>11.188752240996941</v>
      </c>
      <c r="X29" s="72">
        <f>IF(RES_hh_fech_in!X29=0,0,RES_hh_fech_in!X29/RES_summary!X$21)</f>
        <v>9.6555166751471564</v>
      </c>
      <c r="Y29" s="72">
        <f>IF(RES_hh_fech_in!Y29=0,0,RES_hh_fech_in!Y29/RES_summary!Y$21)</f>
        <v>7.8591854761908175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7.9704533657674324</v>
      </c>
      <c r="D30" s="72">
        <f>IF(RES_hh_fech_in!D30=0,0,RES_hh_fech_in!D30/RES_summary!D$21)</f>
        <v>8.1797087385726499</v>
      </c>
      <c r="E30" s="72">
        <f>IF(RES_hh_fech_in!E30=0,0,RES_hh_fech_in!E30/RES_summary!E$21)</f>
        <v>12.644352633625907</v>
      </c>
      <c r="F30" s="72">
        <f>IF(RES_hh_fech_in!F30=0,0,RES_hh_fech_in!F30/RES_summary!F$21)</f>
        <v>12.277151005551371</v>
      </c>
      <c r="G30" s="72">
        <f>IF(RES_hh_fech_in!G30=0,0,RES_hh_fech_in!G30/RES_summary!G$21)</f>
        <v>11.526437171660552</v>
      </c>
      <c r="H30" s="72">
        <f>IF(RES_hh_fech_in!H30=0,0,RES_hh_fech_in!H30/RES_summary!H$21)</f>
        <v>11.914562604704862</v>
      </c>
      <c r="I30" s="72">
        <f>IF(RES_hh_fech_in!I30=0,0,RES_hh_fech_in!I30/RES_summary!I$21)</f>
        <v>11.975805009958741</v>
      </c>
      <c r="J30" s="72">
        <f>IF(RES_hh_fech_in!J30=0,0,RES_hh_fech_in!J30/RES_summary!J$21)</f>
        <v>12.226136082045803</v>
      </c>
      <c r="K30" s="72">
        <f>IF(RES_hh_fech_in!K30=0,0,RES_hh_fech_in!K30/RES_summary!K$21)</f>
        <v>12.593413792686476</v>
      </c>
      <c r="L30" s="72">
        <f>IF(RES_hh_fech_in!L30=0,0,RES_hh_fech_in!L30/RES_summary!L$21)</f>
        <v>13.001470449600522</v>
      </c>
      <c r="M30" s="72">
        <f>IF(RES_hh_fech_in!M30=0,0,RES_hh_fech_in!M30/RES_summary!M$21)</f>
        <v>12.30595317574911</v>
      </c>
      <c r="N30" s="72">
        <f>IF(RES_hh_fech_in!N30=0,0,RES_hh_fech_in!N30/RES_summary!N$21)</f>
        <v>12.22784194599018</v>
      </c>
      <c r="O30" s="72">
        <f>IF(RES_hh_fech_in!O30=0,0,RES_hh_fech_in!O30/RES_summary!O$21)</f>
        <v>12.270335600020196</v>
      </c>
      <c r="P30" s="72">
        <f>IF(RES_hh_fech_in!P30=0,0,RES_hh_fech_in!P30/RES_summary!P$21)</f>
        <v>11.640963835329034</v>
      </c>
      <c r="Q30" s="72">
        <f>IF(RES_hh_fech_in!Q30=0,0,RES_hh_fech_in!Q30/RES_summary!Q$21)</f>
        <v>11.418268365664666</v>
      </c>
      <c r="R30" s="72">
        <f>IF(RES_hh_fech_in!R30=0,0,RES_hh_fech_in!R30/RES_summary!R$21)</f>
        <v>11.922956160344169</v>
      </c>
      <c r="S30" s="72">
        <f>IF(RES_hh_fech_in!S30=0,0,RES_hh_fech_in!S30/RES_summary!S$21)</f>
        <v>12.339913710987352</v>
      </c>
      <c r="T30" s="72">
        <f>IF(RES_hh_fech_in!T30=0,0,RES_hh_fech_in!T30/RES_summary!T$21)</f>
        <v>10.90326708281312</v>
      </c>
      <c r="U30" s="72">
        <f>IF(RES_hh_fech_in!U30=0,0,RES_hh_fech_in!U30/RES_summary!U$21)</f>
        <v>12.060563654241493</v>
      </c>
      <c r="V30" s="72">
        <f>IF(RES_hh_fech_in!V30=0,0,RES_hh_fech_in!V30/RES_summary!V$21)</f>
        <v>11.737679646099403</v>
      </c>
      <c r="W30" s="72">
        <f>IF(RES_hh_fech_in!W30=0,0,RES_hh_fech_in!W30/RES_summary!W$21)</f>
        <v>12.61697181446338</v>
      </c>
      <c r="X30" s="72">
        <f>IF(RES_hh_fech_in!X30=0,0,RES_hh_fech_in!X30/RES_summary!X$21)</f>
        <v>9.6838910233453763</v>
      </c>
      <c r="Y30" s="72">
        <f>IF(RES_hh_fech_in!Y30=0,0,RES_hh_fech_in!Y30/RES_summary!Y$21)</f>
        <v>8.1317119146776164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8.0505505278710263</v>
      </c>
      <c r="D31" s="72">
        <f>IF(RES_hh_fech_in!D31=0,0,RES_hh_fech_in!D31/RES_summary!D$21)</f>
        <v>9.1075766445078674</v>
      </c>
      <c r="E31" s="72">
        <f>IF(RES_hh_fech_in!E31=0,0,RES_hh_fech_in!E31/RES_summary!E$21)</f>
        <v>12.222519356009171</v>
      </c>
      <c r="F31" s="72">
        <f>IF(RES_hh_fech_in!F31=0,0,RES_hh_fech_in!F31/RES_summary!F$21)</f>
        <v>12.605721692008983</v>
      </c>
      <c r="G31" s="72">
        <f>IF(RES_hh_fech_in!G31=0,0,RES_hh_fech_in!G31/RES_summary!G$21)</f>
        <v>11.843723114941287</v>
      </c>
      <c r="H31" s="72">
        <f>IF(RES_hh_fech_in!H31=0,0,RES_hh_fech_in!H31/RES_summary!H$21)</f>
        <v>11.966251365763133</v>
      </c>
      <c r="I31" s="72">
        <f>IF(RES_hh_fech_in!I31=0,0,RES_hh_fech_in!I31/RES_summary!I$21)</f>
        <v>12.39190299245543</v>
      </c>
      <c r="J31" s="72">
        <f>IF(RES_hh_fech_in!J31=0,0,RES_hh_fech_in!J31/RES_summary!J$21)</f>
        <v>12.751266534145225</v>
      </c>
      <c r="K31" s="72">
        <f>IF(RES_hh_fech_in!K31=0,0,RES_hh_fech_in!K31/RES_summary!K$21)</f>
        <v>12.788962794628045</v>
      </c>
      <c r="L31" s="72">
        <f>IF(RES_hh_fech_in!L31=0,0,RES_hh_fech_in!L31/RES_summary!L$21)</f>
        <v>12.482964895818348</v>
      </c>
      <c r="M31" s="72">
        <f>IF(RES_hh_fech_in!M31=0,0,RES_hh_fech_in!M31/RES_summary!M$21)</f>
        <v>13.308678086490499</v>
      </c>
      <c r="N31" s="72">
        <f>IF(RES_hh_fech_in!N31=0,0,RES_hh_fech_in!N31/RES_summary!N$21)</f>
        <v>12.602743239391751</v>
      </c>
      <c r="O31" s="72">
        <f>IF(RES_hh_fech_in!O31=0,0,RES_hh_fech_in!O31/RES_summary!O$21)</f>
        <v>12.380948677006991</v>
      </c>
      <c r="P31" s="72">
        <f>IF(RES_hh_fech_in!P31=0,0,RES_hh_fech_in!P31/RES_summary!P$21)</f>
        <v>12.091494642245578</v>
      </c>
      <c r="Q31" s="72">
        <f>IF(RES_hh_fech_in!Q31=0,0,RES_hh_fech_in!Q31/RES_summary!Q$21)</f>
        <v>12.334772487598531</v>
      </c>
      <c r="R31" s="72">
        <f>IF(RES_hh_fech_in!R31=0,0,RES_hh_fech_in!R31/RES_summary!R$21)</f>
        <v>10.927278061128622</v>
      </c>
      <c r="S31" s="72">
        <f>IF(RES_hh_fech_in!S31=0,0,RES_hh_fech_in!S31/RES_summary!S$21)</f>
        <v>9.2172619809356569</v>
      </c>
      <c r="T31" s="72">
        <f>IF(RES_hh_fech_in!T31=0,0,RES_hh_fech_in!T31/RES_summary!T$21)</f>
        <v>15.547895836400162</v>
      </c>
      <c r="U31" s="72">
        <f>IF(RES_hh_fech_in!U31=0,0,RES_hh_fech_in!U31/RES_summary!U$21)</f>
        <v>13.402351341943335</v>
      </c>
      <c r="V31" s="72">
        <f>IF(RES_hh_fech_in!V31=0,0,RES_hh_fech_in!V31/RES_summary!V$21)</f>
        <v>12.051201989563596</v>
      </c>
      <c r="W31" s="72">
        <f>IF(RES_hh_fech_in!W31=0,0,RES_hh_fech_in!W31/RES_summary!W$21)</f>
        <v>12.706768093045078</v>
      </c>
      <c r="X31" s="72">
        <f>IF(RES_hh_fech_in!X31=0,0,RES_hh_fech_in!X31/RES_summary!X$21)</f>
        <v>9.4097158001699555</v>
      </c>
      <c r="Y31" s="72">
        <f>IF(RES_hh_fech_in!Y31=0,0,RES_hh_fech_in!Y31/RES_summary!Y$21)</f>
        <v>8.4624303350934085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5.5987994528014671</v>
      </c>
      <c r="D32" s="77">
        <f>IF(RES_hh_fech_in!D32=0,0,RES_hh_fech_in!D32/RES_summary!D$21)</f>
        <v>4.4022569122448232</v>
      </c>
      <c r="E32" s="77">
        <f>IF(RES_hh_fech_in!E32=0,0,RES_hh_fech_in!E32/RES_summary!E$21)</f>
        <v>11.865672826691734</v>
      </c>
      <c r="F32" s="77">
        <f>IF(RES_hh_fech_in!F32=0,0,RES_hh_fech_in!F32/RES_summary!F$21)</f>
        <v>10.709527559168786</v>
      </c>
      <c r="G32" s="77">
        <f>IF(RES_hh_fech_in!G32=0,0,RES_hh_fech_in!G32/RES_summary!G$21)</f>
        <v>8.2447628206846275</v>
      </c>
      <c r="H32" s="77">
        <f>IF(RES_hh_fech_in!H32=0,0,RES_hh_fech_in!H32/RES_summary!H$21)</f>
        <v>9.8090795930146353</v>
      </c>
      <c r="I32" s="77">
        <f>IF(RES_hh_fech_in!I32=0,0,RES_hh_fech_in!I32/RES_summary!I$21)</f>
        <v>8.8748487224848329</v>
      </c>
      <c r="J32" s="77">
        <f>IF(RES_hh_fech_in!J32=0,0,RES_hh_fech_in!J32/RES_summary!J$21)</f>
        <v>9.4031067943809976</v>
      </c>
      <c r="K32" s="77">
        <f>IF(RES_hh_fech_in!K32=0,0,RES_hh_fech_in!K32/RES_summary!K$21)</f>
        <v>9.45754896501413</v>
      </c>
      <c r="L32" s="77">
        <f>IF(RES_hh_fech_in!L32=0,0,RES_hh_fech_in!L32/RES_summary!L$21)</f>
        <v>10.529593825591519</v>
      </c>
      <c r="M32" s="77">
        <f>IF(RES_hh_fech_in!M32=0,0,RES_hh_fech_in!M32/RES_summary!M$21)</f>
        <v>9.6278898955182921</v>
      </c>
      <c r="N32" s="77">
        <f>IF(RES_hh_fech_in!N32=0,0,RES_hh_fech_in!N32/RES_summary!N$21)</f>
        <v>9.3581493174487331</v>
      </c>
      <c r="O32" s="77">
        <f>IF(RES_hh_fech_in!O32=0,0,RES_hh_fech_in!O32/RES_summary!O$21)</f>
        <v>9.5276250486120109</v>
      </c>
      <c r="P32" s="77">
        <f>IF(RES_hh_fech_in!P32=0,0,RES_hh_fech_in!P32/RES_summary!P$21)</f>
        <v>8.8151258768055047</v>
      </c>
      <c r="Q32" s="77">
        <f>IF(RES_hh_fech_in!Q32=0,0,RES_hh_fech_in!Q32/RES_summary!Q$21)</f>
        <v>8.7066666987719348</v>
      </c>
      <c r="R32" s="77">
        <f>IF(RES_hh_fech_in!R32=0,0,RES_hh_fech_in!R32/RES_summary!R$21)</f>
        <v>8.8220727076782097</v>
      </c>
      <c r="S32" s="77">
        <f>IF(RES_hh_fech_in!S32=0,0,RES_hh_fech_in!S32/RES_summary!S$21)</f>
        <v>8.8713171388983696</v>
      </c>
      <c r="T32" s="77">
        <f>IF(RES_hh_fech_in!T32=0,0,RES_hh_fech_in!T32/RES_summary!T$21)</f>
        <v>8.7461314816570752</v>
      </c>
      <c r="U32" s="77">
        <f>IF(RES_hh_fech_in!U32=0,0,RES_hh_fech_in!U32/RES_summary!U$21)</f>
        <v>8.684115571090361</v>
      </c>
      <c r="V32" s="77">
        <f>IF(RES_hh_fech_in!V32=0,0,RES_hh_fech_in!V32/RES_summary!V$21)</f>
        <v>8.9793749733097403</v>
      </c>
      <c r="W32" s="77">
        <f>IF(RES_hh_fech_in!W32=0,0,RES_hh_fech_in!W32/RES_summary!W$21)</f>
        <v>10.041968140490269</v>
      </c>
      <c r="X32" s="77">
        <f>IF(RES_hh_fech_in!X32=0,0,RES_hh_fech_in!X32/RES_summary!X$21)</f>
        <v>6.2926191135181284</v>
      </c>
      <c r="Y32" s="77">
        <f>IF(RES_hh_fech_in!Y32=0,0,RES_hh_fech_in!Y32/RES_summary!Y$21)</f>
        <v>4.623712610091399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118.03420451445703</v>
      </c>
      <c r="D3" s="65">
        <f>IF(RES_hh_tesh_in!D3=0,0,RES_hh_tesh_in!D3/RES_summary!D$21)</f>
        <v>115.98683623892286</v>
      </c>
      <c r="E3" s="65">
        <f>IF(RES_hh_tesh_in!E3=0,0,RES_hh_tesh_in!E3/RES_summary!E$21)</f>
        <v>116.15775628598324</v>
      </c>
      <c r="F3" s="65">
        <f>IF(RES_hh_tesh_in!F3=0,0,RES_hh_tesh_in!F3/RES_summary!F$21)</f>
        <v>113.52785164834809</v>
      </c>
      <c r="G3" s="65">
        <f>IF(RES_hh_tesh_in!G3=0,0,RES_hh_tesh_in!G3/RES_summary!G$21)</f>
        <v>116.11807151282532</v>
      </c>
      <c r="H3" s="65">
        <f>IF(RES_hh_tesh_in!H3=0,0,RES_hh_tesh_in!H3/RES_summary!H$21)</f>
        <v>122.04658643973734</v>
      </c>
      <c r="I3" s="65">
        <f>IF(RES_hh_tesh_in!I3=0,0,RES_hh_tesh_in!I3/RES_summary!I$21)</f>
        <v>113.65501576734593</v>
      </c>
      <c r="J3" s="65">
        <f>IF(RES_hh_tesh_in!J3=0,0,RES_hh_tesh_in!J3/RES_summary!J$21)</f>
        <v>114.68456043938228</v>
      </c>
      <c r="K3" s="65">
        <f>IF(RES_hh_tesh_in!K3=0,0,RES_hh_tesh_in!K3/RES_summary!K$21)</f>
        <v>116.06632296923947</v>
      </c>
      <c r="L3" s="65">
        <f>IF(RES_hh_tesh_in!L3=0,0,RES_hh_tesh_in!L3/RES_summary!L$21)</f>
        <v>127.75205256336605</v>
      </c>
      <c r="M3" s="65">
        <f>IF(RES_hh_tesh_in!M3=0,0,RES_hh_tesh_in!M3/RES_summary!M$21)</f>
        <v>115.40190836301511</v>
      </c>
      <c r="N3" s="65">
        <f>IF(RES_hh_tesh_in!N3=0,0,RES_hh_tesh_in!N3/RES_summary!N$21)</f>
        <v>117.25700693839727</v>
      </c>
      <c r="O3" s="65">
        <f>IF(RES_hh_tesh_in!O3=0,0,RES_hh_tesh_in!O3/RES_summary!O$21)</f>
        <v>114.34250106076749</v>
      </c>
      <c r="P3" s="65">
        <f>IF(RES_hh_tesh_in!P3=0,0,RES_hh_tesh_in!P3/RES_summary!P$21)</f>
        <v>103.35731039230262</v>
      </c>
      <c r="Q3" s="65">
        <f>IF(RES_hh_tesh_in!Q3=0,0,RES_hh_tesh_in!Q3/RES_summary!Q$21)</f>
        <v>100.93084444099296</v>
      </c>
      <c r="R3" s="65">
        <f>IF(RES_hh_tesh_in!R3=0,0,RES_hh_tesh_in!R3/RES_summary!R$21)</f>
        <v>101.52858370837501</v>
      </c>
      <c r="S3" s="65">
        <f>IF(RES_hh_tesh_in!S3=0,0,RES_hh_tesh_in!S3/RES_summary!S$21)</f>
        <v>94.364901666881806</v>
      </c>
      <c r="T3" s="65">
        <f>IF(RES_hh_tesh_in!T3=0,0,RES_hh_tesh_in!T3/RES_summary!T$21)</f>
        <v>123.21103093154925</v>
      </c>
      <c r="U3" s="65">
        <f>IF(RES_hh_tesh_in!U3=0,0,RES_hh_tesh_in!U3/RES_summary!U$21)</f>
        <v>99.523675993910118</v>
      </c>
      <c r="V3" s="65">
        <f>IF(RES_hh_tesh_in!V3=0,0,RES_hh_tesh_in!V3/RES_summary!V$21)</f>
        <v>93.451631100005173</v>
      </c>
      <c r="W3" s="65">
        <f>IF(RES_hh_tesh_in!W3=0,0,RES_hh_tesh_in!W3/RES_summary!W$21)</f>
        <v>93.123406184791193</v>
      </c>
      <c r="X3" s="65">
        <f>IF(RES_hh_tesh_in!X3=0,0,RES_hh_tesh_in!X3/RES_summary!X$21)</f>
        <v>75.927129539529304</v>
      </c>
      <c r="Y3" s="65">
        <f>IF(RES_hh_tesh_in!Y3=0,0,RES_hh_tesh_in!Y3/RES_summary!Y$21)</f>
        <v>59.050900656611446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103.84990726311402</v>
      </c>
      <c r="D4" s="69">
        <f>IF(RES_hh_tesh_in!D4=0,0,RES_hh_tesh_in!D4/RES_summary!D$21)</f>
        <v>102.01626310975783</v>
      </c>
      <c r="E4" s="69">
        <f>IF(RES_hh_tesh_in!E4=0,0,RES_hh_tesh_in!E4/RES_summary!E$21)</f>
        <v>96.569918709534875</v>
      </c>
      <c r="F4" s="69">
        <f>IF(RES_hh_tesh_in!F4=0,0,RES_hh_tesh_in!F4/RES_summary!F$21)</f>
        <v>94.83376483268556</v>
      </c>
      <c r="G4" s="69">
        <f>IF(RES_hh_tesh_in!G4=0,0,RES_hh_tesh_in!G4/RES_summary!G$21)</f>
        <v>98.526666025180589</v>
      </c>
      <c r="H4" s="69">
        <f>IF(RES_hh_tesh_in!H4=0,0,RES_hh_tesh_in!H4/RES_summary!H$21)</f>
        <v>103.66652892938703</v>
      </c>
      <c r="I4" s="69">
        <f>IF(RES_hh_tesh_in!I4=0,0,RES_hh_tesh_in!I4/RES_summary!I$21)</f>
        <v>95.351797668866922</v>
      </c>
      <c r="J4" s="69">
        <f>IF(RES_hh_tesh_in!J4=0,0,RES_hh_tesh_in!J4/RES_summary!J$21)</f>
        <v>95.823795794621418</v>
      </c>
      <c r="K4" s="69">
        <f>IF(RES_hh_tesh_in!K4=0,0,RES_hh_tesh_in!K4/RES_summary!K$21)</f>
        <v>96.595497702769222</v>
      </c>
      <c r="L4" s="69">
        <f>IF(RES_hh_tesh_in!L4=0,0,RES_hh_tesh_in!L4/RES_summary!L$21)</f>
        <v>107.5842041537089</v>
      </c>
      <c r="M4" s="69">
        <f>IF(RES_hh_tesh_in!M4=0,0,RES_hh_tesh_in!M4/RES_summary!M$21)</f>
        <v>95.436731036006677</v>
      </c>
      <c r="N4" s="69">
        <f>IF(RES_hh_tesh_in!N4=0,0,RES_hh_tesh_in!N4/RES_summary!N$21)</f>
        <v>97.237024972196835</v>
      </c>
      <c r="O4" s="69">
        <f>IF(RES_hh_tesh_in!O4=0,0,RES_hh_tesh_in!O4/RES_summary!O$21)</f>
        <v>93.934797801889133</v>
      </c>
      <c r="P4" s="69">
        <f>IF(RES_hh_tesh_in!P4=0,0,RES_hh_tesh_in!P4/RES_summary!P$21)</f>
        <v>83.001010869786583</v>
      </c>
      <c r="Q4" s="69">
        <f>IF(RES_hh_tesh_in!Q4=0,0,RES_hh_tesh_in!Q4/RES_summary!Q$21)</f>
        <v>80.040308296315089</v>
      </c>
      <c r="R4" s="69">
        <f>IF(RES_hh_tesh_in!R4=0,0,RES_hh_tesh_in!R4/RES_summary!R$21)</f>
        <v>80.84178926952606</v>
      </c>
      <c r="S4" s="69">
        <f>IF(RES_hh_tesh_in!S4=0,0,RES_hh_tesh_in!S4/RES_summary!S$21)</f>
        <v>74.252645170885557</v>
      </c>
      <c r="T4" s="69">
        <f>IF(RES_hh_tesh_in!T4=0,0,RES_hh_tesh_in!T4/RES_summary!T$21)</f>
        <v>99.065831158221997</v>
      </c>
      <c r="U4" s="69">
        <f>IF(RES_hh_tesh_in!U4=0,0,RES_hh_tesh_in!U4/RES_summary!U$21)</f>
        <v>77.295097239214471</v>
      </c>
      <c r="V4" s="69">
        <f>IF(RES_hh_tesh_in!V4=0,0,RES_hh_tesh_in!V4/RES_summary!V$21)</f>
        <v>71.786601682304564</v>
      </c>
      <c r="W4" s="69">
        <f>IF(RES_hh_tesh_in!W4=0,0,RES_hh_tesh_in!W4/RES_summary!W$21)</f>
        <v>70.065502833029768</v>
      </c>
      <c r="X4" s="69">
        <f>IF(RES_hh_tesh_in!X4=0,0,RES_hh_tesh_in!X4/RES_summary!X$21)</f>
        <v>56.591021010271156</v>
      </c>
      <c r="Y4" s="69">
        <f>IF(RES_hh_tesh_in!Y4=0,0,RES_hh_tesh_in!Y4/RES_summary!Y$21)</f>
        <v>43.836966963388669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100.24734230435622</v>
      </c>
      <c r="D5" s="72">
        <f>IF(RES_hh_tesh_in!D5=0,0,RES_hh_tesh_in!D5/RES_summary!D$21)</f>
        <v>102.53113304845604</v>
      </c>
      <c r="E5" s="72">
        <f>IF(RES_hh_tesh_in!E5=0,0,RES_hh_tesh_in!E5/RES_summary!E$21)</f>
        <v>95.052844635055209</v>
      </c>
      <c r="F5" s="72">
        <f>IF(RES_hh_tesh_in!F5=0,0,RES_hh_tesh_in!F5/RES_summary!F$21)</f>
        <v>93.338856046125557</v>
      </c>
      <c r="G5" s="72">
        <f>IF(RES_hh_tesh_in!G5=0,0,RES_hh_tesh_in!G5/RES_summary!G$21)</f>
        <v>97.709562397765438</v>
      </c>
      <c r="H5" s="72">
        <f>IF(RES_hh_tesh_in!H5=0,0,RES_hh_tesh_in!H5/RES_summary!H$21)</f>
        <v>105.9718033385965</v>
      </c>
      <c r="I5" s="72">
        <f>IF(RES_hh_tesh_in!I5=0,0,RES_hh_tesh_in!I5/RES_summary!I$21)</f>
        <v>92.690975795555943</v>
      </c>
      <c r="J5" s="72">
        <f>IF(RES_hh_tesh_in!J5=0,0,RES_hh_tesh_in!J5/RES_summary!J$21)</f>
        <v>95.584989947873837</v>
      </c>
      <c r="K5" s="72">
        <f>IF(RES_hh_tesh_in!K5=0,0,RES_hh_tesh_in!K5/RES_summary!K$21)</f>
        <v>96.547368973248155</v>
      </c>
      <c r="L5" s="72">
        <f>IF(RES_hh_tesh_in!L5=0,0,RES_hh_tesh_in!L5/RES_summary!L$21)</f>
        <v>109.5898292081275</v>
      </c>
      <c r="M5" s="72">
        <f>IF(RES_hh_tesh_in!M5=0,0,RES_hh_tesh_in!M5/RES_summary!M$21)</f>
        <v>93.206336513576758</v>
      </c>
      <c r="N5" s="72">
        <f>IF(RES_hh_tesh_in!N5=0,0,RES_hh_tesh_in!N5/RES_summary!N$21)</f>
        <v>96.570920357218014</v>
      </c>
      <c r="O5" s="72">
        <f>IF(RES_hh_tesh_in!O5=0,0,RES_hh_tesh_in!O5/RES_summary!O$21)</f>
        <v>92.606967247374129</v>
      </c>
      <c r="P5" s="72">
        <f>IF(RES_hh_tesh_in!P5=0,0,RES_hh_tesh_in!P5/RES_summary!P$21)</f>
        <v>81.969700673081633</v>
      </c>
      <c r="Q5" s="72">
        <f>IF(RES_hh_tesh_in!Q5=0,0,RES_hh_tesh_in!Q5/RES_summary!Q$21)</f>
        <v>78.324233139108969</v>
      </c>
      <c r="R5" s="72">
        <f>IF(RES_hh_tesh_in!R5=0,0,RES_hh_tesh_in!R5/RES_summary!R$21)</f>
        <v>83.460573246942062</v>
      </c>
      <c r="S5" s="72">
        <f>IF(RES_hh_tesh_in!S5=0,0,RES_hh_tesh_in!S5/RES_summary!S$21)</f>
        <v>84.106240577982277</v>
      </c>
      <c r="T5" s="72">
        <f>IF(RES_hh_tesh_in!T5=0,0,RES_hh_tesh_in!T5/RES_summary!T$21)</f>
        <v>83.64971463668698</v>
      </c>
      <c r="U5" s="72">
        <f>IF(RES_hh_tesh_in!U5=0,0,RES_hh_tesh_in!U5/RES_summary!U$21)</f>
        <v>67.756314698255721</v>
      </c>
      <c r="V5" s="72">
        <f>IF(RES_hh_tesh_in!V5=0,0,RES_hh_tesh_in!V5/RES_summary!V$21)</f>
        <v>70.100772903925616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43.053054668692411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104.15970936748083</v>
      </c>
      <c r="D6" s="72">
        <f>IF(RES_hh_tesh_in!D6=0,0,RES_hh_tesh_in!D6/RES_summary!D$21)</f>
        <v>99.630116204756163</v>
      </c>
      <c r="E6" s="72">
        <f>IF(RES_hh_tesh_in!E6=0,0,RES_hh_tesh_in!E6/RES_summary!E$21)</f>
        <v>95.109845938044401</v>
      </c>
      <c r="F6" s="72">
        <f>IF(RES_hh_tesh_in!F6=0,0,RES_hh_tesh_in!F6/RES_summary!F$21)</f>
        <v>92.067415991760853</v>
      </c>
      <c r="G6" s="72">
        <f>IF(RES_hh_tesh_in!G6=0,0,RES_hh_tesh_in!G6/RES_summary!G$21)</f>
        <v>94.907868796841782</v>
      </c>
      <c r="H6" s="72">
        <f>IF(RES_hh_tesh_in!H6=0,0,RES_hh_tesh_in!H6/RES_summary!H$21)</f>
        <v>98.596012677383271</v>
      </c>
      <c r="I6" s="72">
        <f>IF(RES_hh_tesh_in!I6=0,0,RES_hh_tesh_in!I6/RES_summary!I$21)</f>
        <v>94.694506559122132</v>
      </c>
      <c r="J6" s="72">
        <f>IF(RES_hh_tesh_in!J6=0,0,RES_hh_tesh_in!J6/RES_summary!J$21)</f>
        <v>94.812499762192274</v>
      </c>
      <c r="K6" s="72">
        <f>IF(RES_hh_tesh_in!K6=0,0,RES_hh_tesh_in!K6/RES_summary!K$21)</f>
        <v>95.671088495344094</v>
      </c>
      <c r="L6" s="72">
        <f>IF(RES_hh_tesh_in!L6=0,0,RES_hh_tesh_in!L6/RES_summary!L$21)</f>
        <v>107.39018949717888</v>
      </c>
      <c r="M6" s="72">
        <f>IF(RES_hh_tesh_in!M6=0,0,RES_hh_tesh_in!M6/RES_summary!M$21)</f>
        <v>91.483186445508679</v>
      </c>
      <c r="N6" s="72">
        <f>IF(RES_hh_tesh_in!N6=0,0,RES_hh_tesh_in!N6/RES_summary!N$21)</f>
        <v>97.023931133581186</v>
      </c>
      <c r="O6" s="72">
        <f>IF(RES_hh_tesh_in!O6=0,0,RES_hh_tesh_in!O6/RES_summary!O$21)</f>
        <v>91.601296514637411</v>
      </c>
      <c r="P6" s="72">
        <f>IF(RES_hh_tesh_in!P6=0,0,RES_hh_tesh_in!P6/RES_summary!P$21)</f>
        <v>80.297322293003177</v>
      </c>
      <c r="Q6" s="72">
        <f>IF(RES_hh_tesh_in!Q6=0,0,RES_hh_tesh_in!Q6/RES_summary!Q$21)</f>
        <v>78.143561553173996</v>
      </c>
      <c r="R6" s="72">
        <f>IF(RES_hh_tesh_in!R6=0,0,RES_hh_tesh_in!R6/RES_summary!R$21)</f>
        <v>81.047507235035326</v>
      </c>
      <c r="S6" s="72">
        <f>IF(RES_hh_tesh_in!S6=0,0,RES_hh_tesh_in!S6/RES_summary!S$21)</f>
        <v>79.519381938704612</v>
      </c>
      <c r="T6" s="72">
        <f>IF(RES_hh_tesh_in!T6=0,0,RES_hh_tesh_in!T6/RES_summary!T$21)</f>
        <v>77.897931942859557</v>
      </c>
      <c r="U6" s="72">
        <f>IF(RES_hh_tesh_in!U6=0,0,RES_hh_tesh_in!U6/RES_summary!U$21)</f>
        <v>78.099009944555704</v>
      </c>
      <c r="V6" s="72">
        <f>IF(RES_hh_tesh_in!V6=0,0,RES_hh_tesh_in!V6/RES_summary!V$21)</f>
        <v>70.752190511120119</v>
      </c>
      <c r="W6" s="72">
        <f>IF(RES_hh_tesh_in!W6=0,0,RES_hh_tesh_in!W6/RES_summary!W$21)</f>
        <v>56.477926393406833</v>
      </c>
      <c r="X6" s="72">
        <f>IF(RES_hh_tesh_in!X6=0,0,RES_hh_tesh_in!X6/RES_summary!X$21)</f>
        <v>63.137327262388929</v>
      </c>
      <c r="Y6" s="72">
        <f>IF(RES_hh_tesh_in!Y6=0,0,RES_hh_tesh_in!Y6/RES_summary!Y$21)</f>
        <v>45.200135717643192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102.80170450446248</v>
      </c>
      <c r="D7" s="72">
        <f>IF(RES_hh_tesh_in!D7=0,0,RES_hh_tesh_in!D7/RES_summary!D$21)</f>
        <v>105.9901958284735</v>
      </c>
      <c r="E7" s="72">
        <f>IF(RES_hh_tesh_in!E7=0,0,RES_hh_tesh_in!E7/RES_summary!E$21)</f>
        <v>102.60647254790959</v>
      </c>
      <c r="F7" s="72">
        <f>IF(RES_hh_tesh_in!F7=0,0,RES_hh_tesh_in!F7/RES_summary!F$21)</f>
        <v>96.211395723919935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88.051321383109936</v>
      </c>
      <c r="O7" s="72">
        <f>IF(RES_hh_tesh_in!O7=0,0,RES_hh_tesh_in!O7/RES_summary!O$21)</f>
        <v>91.173861911054786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75.67699381803358</v>
      </c>
      <c r="S7" s="72">
        <f>IF(RES_hh_tesh_in!S7=0,0,RES_hh_tesh_in!S7/RES_summary!S$21)</f>
        <v>76.698986745273842</v>
      </c>
      <c r="T7" s="72">
        <f>IF(RES_hh_tesh_in!T7=0,0,RES_hh_tesh_in!T7/RES_summary!T$21)</f>
        <v>89.489526309633504</v>
      </c>
      <c r="U7" s="72">
        <f>IF(RES_hh_tesh_in!U7=0,0,RES_hh_tesh_in!U7/RES_summary!U$21)</f>
        <v>71.243495311549481</v>
      </c>
      <c r="V7" s="72">
        <f>IF(RES_hh_tesh_in!V7=0,0,RES_hh_tesh_in!V7/RES_summary!V$21)</f>
        <v>65.706416488943773</v>
      </c>
      <c r="W7" s="72">
        <f>IF(RES_hh_tesh_in!W7=0,0,RES_hh_tesh_in!W7/RES_summary!W$21)</f>
        <v>0</v>
      </c>
      <c r="X7" s="72">
        <f>IF(RES_hh_tesh_in!X7=0,0,RES_hh_tesh_in!X7/RES_summary!X$21)</f>
        <v>56.122968294271978</v>
      </c>
      <c r="Y7" s="72">
        <f>IF(RES_hh_tesh_in!Y7=0,0,RES_hh_tesh_in!Y7/RES_summary!Y$21)</f>
        <v>42.212061857307511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101.81257049140557</v>
      </c>
      <c r="D8" s="72">
        <f>IF(RES_hh_tesh_in!D8=0,0,RES_hh_tesh_in!D8/RES_summary!D$21)</f>
        <v>97.448265181442977</v>
      </c>
      <c r="E8" s="72">
        <f>IF(RES_hh_tesh_in!E8=0,0,RES_hh_tesh_in!E8/RES_summary!E$21)</f>
        <v>94.459470989400401</v>
      </c>
      <c r="F8" s="72">
        <f>IF(RES_hh_tesh_in!F8=0,0,RES_hh_tesh_in!F8/RES_summary!F$21)</f>
        <v>92.516214762503537</v>
      </c>
      <c r="G8" s="72">
        <f>IF(RES_hh_tesh_in!G8=0,0,RES_hh_tesh_in!G8/RES_summary!G$21)</f>
        <v>98.368587594633595</v>
      </c>
      <c r="H8" s="72">
        <f>IF(RES_hh_tesh_in!H8=0,0,RES_hh_tesh_in!H8/RES_summary!H$21)</f>
        <v>100.45934149126843</v>
      </c>
      <c r="I8" s="72">
        <f>IF(RES_hh_tesh_in!I8=0,0,RES_hh_tesh_in!I8/RES_summary!I$21)</f>
        <v>94.468663545727637</v>
      </c>
      <c r="J8" s="72">
        <f>IF(RES_hh_tesh_in!J8=0,0,RES_hh_tesh_in!J8/RES_summary!J$21)</f>
        <v>93.383083451526488</v>
      </c>
      <c r="K8" s="72">
        <f>IF(RES_hh_tesh_in!K8=0,0,RES_hh_tesh_in!K8/RES_summary!K$21)</f>
        <v>95.003350233099525</v>
      </c>
      <c r="L8" s="72">
        <f>IF(RES_hh_tesh_in!L8=0,0,RES_hh_tesh_in!L8/RES_summary!L$21)</f>
        <v>105.02643833663311</v>
      </c>
      <c r="M8" s="72">
        <f>IF(RES_hh_tesh_in!M8=0,0,RES_hh_tesh_in!M8/RES_summary!M$21)</f>
        <v>92.742509940693296</v>
      </c>
      <c r="N8" s="72">
        <f>IF(RES_hh_tesh_in!N8=0,0,RES_hh_tesh_in!N8/RES_summary!N$21)</f>
        <v>95.24893511738702</v>
      </c>
      <c r="O8" s="72">
        <f>IF(RES_hh_tesh_in!O8=0,0,RES_hh_tesh_in!O8/RES_summary!O$21)</f>
        <v>93.511819288801306</v>
      </c>
      <c r="P8" s="72">
        <f>IF(RES_hh_tesh_in!P8=0,0,RES_hh_tesh_in!P8/RES_summary!P$21)</f>
        <v>81.280774615739659</v>
      </c>
      <c r="Q8" s="72">
        <f>IF(RES_hh_tesh_in!Q8=0,0,RES_hh_tesh_in!Q8/RES_summary!Q$21)</f>
        <v>77.768572385991092</v>
      </c>
      <c r="R8" s="72">
        <f>IF(RES_hh_tesh_in!R8=0,0,RES_hh_tesh_in!R8/RES_summary!R$21)</f>
        <v>82.316192714467434</v>
      </c>
      <c r="S8" s="72">
        <f>IF(RES_hh_tesh_in!S8=0,0,RES_hh_tesh_in!S8/RES_summary!S$21)</f>
        <v>82.522275669208369</v>
      </c>
      <c r="T8" s="72">
        <f>IF(RES_hh_tesh_in!T8=0,0,RES_hh_tesh_in!T8/RES_summary!T$21)</f>
        <v>78.113864102147588</v>
      </c>
      <c r="U8" s="72">
        <f>IF(RES_hh_tesh_in!U8=0,0,RES_hh_tesh_in!U8/RES_summary!U$21)</f>
        <v>74.247459916427559</v>
      </c>
      <c r="V8" s="72">
        <f>IF(RES_hh_tesh_in!V8=0,0,RES_hh_tesh_in!V8/RES_summary!V$21)</f>
        <v>70.909866712763204</v>
      </c>
      <c r="W8" s="72">
        <f>IF(RES_hh_tesh_in!W8=0,0,RES_hh_tesh_in!W8/RES_summary!W$21)</f>
        <v>72.075188218445163</v>
      </c>
      <c r="X8" s="72">
        <f>IF(RES_hh_tesh_in!X8=0,0,RES_hh_tesh_in!X8/RES_summary!X$21)</f>
        <v>56.167553526930959</v>
      </c>
      <c r="Y8" s="72">
        <f>IF(RES_hh_tesh_in!Y8=0,0,RES_hh_tesh_in!Y8/RES_summary!Y$21)</f>
        <v>44.423402050679123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102.82458686515972</v>
      </c>
      <c r="D9" s="72">
        <f>IF(RES_hh_tesh_in!D9=0,0,RES_hh_tesh_in!D9/RES_summary!D$21)</f>
        <v>100.32699799673136</v>
      </c>
      <c r="E9" s="72">
        <f>IF(RES_hh_tesh_in!E9=0,0,RES_hh_tesh_in!E9/RES_summary!E$21)</f>
        <v>97.056619365083961</v>
      </c>
      <c r="F9" s="72">
        <f>IF(RES_hh_tesh_in!F9=0,0,RES_hh_tesh_in!F9/RES_summary!F$21)</f>
        <v>96.875204648723638</v>
      </c>
      <c r="G9" s="72">
        <f>IF(RES_hh_tesh_in!G9=0,0,RES_hh_tesh_in!G9/RES_summary!G$21)</f>
        <v>95.8061995170644</v>
      </c>
      <c r="H9" s="72">
        <f>IF(RES_hh_tesh_in!H9=0,0,RES_hh_tesh_in!H9/RES_summary!H$21)</f>
        <v>99.894705372599645</v>
      </c>
      <c r="I9" s="72">
        <f>IF(RES_hh_tesh_in!I9=0,0,RES_hh_tesh_in!I9/RES_summary!I$21)</f>
        <v>95.946965149794806</v>
      </c>
      <c r="J9" s="72">
        <f>IF(RES_hh_tesh_in!J9=0,0,RES_hh_tesh_in!J9/RES_summary!J$21)</f>
        <v>95.692810113761041</v>
      </c>
      <c r="K9" s="72">
        <f>IF(RES_hh_tesh_in!K9=0,0,RES_hh_tesh_in!K9/RES_summary!K$21)</f>
        <v>94.310092929196415</v>
      </c>
      <c r="L9" s="72">
        <f>IF(RES_hh_tesh_in!L9=0,0,RES_hh_tesh_in!L9/RES_summary!L$21)</f>
        <v>102.46917503644477</v>
      </c>
      <c r="M9" s="72">
        <f>IF(RES_hh_tesh_in!M9=0,0,RES_hh_tesh_in!M9/RES_summary!M$21)</f>
        <v>98.171388089159308</v>
      </c>
      <c r="N9" s="72">
        <f>IF(RES_hh_tesh_in!N9=0,0,RES_hh_tesh_in!N9/RES_summary!N$21)</f>
        <v>97.439166656798719</v>
      </c>
      <c r="O9" s="72">
        <f>IF(RES_hh_tesh_in!O9=0,0,RES_hh_tesh_in!O9/RES_summary!O$21)</f>
        <v>94.557676184669418</v>
      </c>
      <c r="P9" s="72">
        <f>IF(RES_hh_tesh_in!P9=0,0,RES_hh_tesh_in!P9/RES_summary!P$21)</f>
        <v>81.633438392650191</v>
      </c>
      <c r="Q9" s="72">
        <f>IF(RES_hh_tesh_in!Q9=0,0,RES_hh_tesh_in!Q9/RES_summary!Q$21)</f>
        <v>80.751740674512973</v>
      </c>
      <c r="R9" s="72">
        <f>IF(RES_hh_tesh_in!R9=0,0,RES_hh_tesh_in!R9/RES_summary!R$21)</f>
        <v>75.358390980511928</v>
      </c>
      <c r="S9" s="72">
        <f>IF(RES_hh_tesh_in!S9=0,0,RES_hh_tesh_in!S9/RES_summary!S$21)</f>
        <v>62.574983166027693</v>
      </c>
      <c r="T9" s="72">
        <f>IF(RES_hh_tesh_in!T9=0,0,RES_hh_tesh_in!T9/RES_summary!T$21)</f>
        <v>104.61452935626056</v>
      </c>
      <c r="U9" s="72">
        <f>IF(RES_hh_tesh_in!U9=0,0,RES_hh_tesh_in!U9/RES_summary!U$21)</f>
        <v>86.761780698958972</v>
      </c>
      <c r="V9" s="72">
        <f>IF(RES_hh_tesh_in!V9=0,0,RES_hh_tesh_in!V9/RES_summary!V$21)</f>
        <v>74.418700146585948</v>
      </c>
      <c r="W9" s="72">
        <f>IF(RES_hh_tesh_in!W9=0,0,RES_hh_tesh_in!W9/RES_summary!W$21)</f>
        <v>67.778761830538414</v>
      </c>
      <c r="X9" s="72">
        <f>IF(RES_hh_tesh_in!X9=0,0,RES_hh_tesh_in!X9/RES_summary!X$21)</f>
        <v>54.352977568908372</v>
      </c>
      <c r="Y9" s="72">
        <f>IF(RES_hh_tesh_in!Y9=0,0,RES_hh_tesh_in!Y9/RES_summary!Y$21)</f>
        <v>40.329560421403798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78.488407410979391</v>
      </c>
      <c r="D10" s="72">
        <f>IF(RES_hh_tesh_in!D10=0,0,RES_hh_tesh_in!D10/RES_summary!D$21)</f>
        <v>112.1678334675324</v>
      </c>
      <c r="E10" s="72">
        <f>IF(RES_hh_tesh_in!E10=0,0,RES_hh_tesh_in!E10/RES_summary!E$21)</f>
        <v>99.227174344678303</v>
      </c>
      <c r="F10" s="72">
        <f>IF(RES_hh_tesh_in!F10=0,0,RES_hh_tesh_in!F10/RES_summary!F$21)</f>
        <v>83.714606068891499</v>
      </c>
      <c r="G10" s="72">
        <f>IF(RES_hh_tesh_in!G10=0,0,RES_hh_tesh_in!G10/RES_summary!G$21)</f>
        <v>108.80149189999943</v>
      </c>
      <c r="H10" s="72">
        <f>IF(RES_hh_tesh_in!H10=0,0,RES_hh_tesh_in!H10/RES_summary!H$21)</f>
        <v>111.9096748476867</v>
      </c>
      <c r="I10" s="72">
        <f>IF(RES_hh_tesh_in!I10=0,0,RES_hh_tesh_in!I10/RES_summary!I$21)</f>
        <v>87.955547777302087</v>
      </c>
      <c r="J10" s="72">
        <f>IF(RES_hh_tesh_in!J10=0,0,RES_hh_tesh_in!J10/RES_summary!J$21)</f>
        <v>95.126943658288525</v>
      </c>
      <c r="K10" s="72">
        <f>IF(RES_hh_tesh_in!K10=0,0,RES_hh_tesh_in!K10/RES_summary!K$21)</f>
        <v>104.36660852820938</v>
      </c>
      <c r="L10" s="72">
        <f>IF(RES_hh_tesh_in!L10=0,0,RES_hh_tesh_in!L10/RES_summary!L$21)</f>
        <v>99.334784302191608</v>
      </c>
      <c r="M10" s="72">
        <f>IF(RES_hh_tesh_in!M10=0,0,RES_hh_tesh_in!M10/RES_summary!M$21)</f>
        <v>89.832057968189503</v>
      </c>
      <c r="N10" s="72">
        <f>IF(RES_hh_tesh_in!N10=0,0,RES_hh_tesh_in!N10/RES_summary!N$21)</f>
        <v>95.603570752217578</v>
      </c>
      <c r="O10" s="72">
        <f>IF(RES_hh_tesh_in!O10=0,0,RES_hh_tesh_in!O10/RES_summary!O$21)</f>
        <v>91.064540160787502</v>
      </c>
      <c r="P10" s="72">
        <f>IF(RES_hh_tesh_in!P10=0,0,RES_hh_tesh_in!P10/RES_summary!P$21)</f>
        <v>85.678356915009743</v>
      </c>
      <c r="Q10" s="72">
        <f>IF(RES_hh_tesh_in!Q10=0,0,RES_hh_tesh_in!Q10/RES_summary!Q$21)</f>
        <v>85.585651303436791</v>
      </c>
      <c r="R10" s="72">
        <f>IF(RES_hh_tesh_in!R10=0,0,RES_hh_tesh_in!R10/RES_summary!R$21)</f>
        <v>84.826286113053129</v>
      </c>
      <c r="S10" s="72">
        <f>IF(RES_hh_tesh_in!S10=0,0,RES_hh_tesh_in!S10/RES_summary!S$21)</f>
        <v>82.014105280680027</v>
      </c>
      <c r="T10" s="72">
        <f>IF(RES_hh_tesh_in!T10=0,0,RES_hh_tesh_in!T10/RES_summary!T$21)</f>
        <v>81.060564762197444</v>
      </c>
      <c r="U10" s="72">
        <f>IF(RES_hh_tesh_in!U10=0,0,RES_hh_tesh_in!U10/RES_summary!U$21)</f>
        <v>79.557459359419695</v>
      </c>
      <c r="V10" s="72">
        <f>IF(RES_hh_tesh_in!V10=0,0,RES_hh_tesh_in!V10/RES_summary!V$21)</f>
        <v>72.92197933361976</v>
      </c>
      <c r="W10" s="72">
        <f>IF(RES_hh_tesh_in!W10=0,0,RES_hh_tesh_in!W10/RES_summary!W$21)</f>
        <v>66.960070966075492</v>
      </c>
      <c r="X10" s="72">
        <f>IF(RES_hh_tesh_in!X10=0,0,RES_hh_tesh_in!X10/RES_summary!X$21)</f>
        <v>57.894599300307853</v>
      </c>
      <c r="Y10" s="72">
        <f>IF(RES_hh_tesh_in!Y10=0,0,RES_hh_tesh_in!Y10/RES_summary!Y$21)</f>
        <v>45.883836971110128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106.74726215760056</v>
      </c>
      <c r="D11" s="72">
        <f>IF(RES_hh_tesh_in!D11=0,0,RES_hh_tesh_in!D11/RES_summary!D$21)</f>
        <v>99.137131393939711</v>
      </c>
      <c r="E11" s="72">
        <f>IF(RES_hh_tesh_in!E11=0,0,RES_hh_tesh_in!E11/RES_summary!E$21)</f>
        <v>96.427345245279469</v>
      </c>
      <c r="F11" s="72">
        <f>IF(RES_hh_tesh_in!F11=0,0,RES_hh_tesh_in!F11/RES_summary!F$21)</f>
        <v>95.422038635565485</v>
      </c>
      <c r="G11" s="72">
        <f>IF(RES_hh_tesh_in!G11=0,0,RES_hh_tesh_in!G11/RES_summary!G$21)</f>
        <v>98.180741703789835</v>
      </c>
      <c r="H11" s="72">
        <f>IF(RES_hh_tesh_in!H11=0,0,RES_hh_tesh_in!H11/RES_summary!H$21)</f>
        <v>98.879374729197266</v>
      </c>
      <c r="I11" s="72">
        <f>IF(RES_hh_tesh_in!I11=0,0,RES_hh_tesh_in!I11/RES_summary!I$21)</f>
        <v>96.393536363825589</v>
      </c>
      <c r="J11" s="72">
        <f>IF(RES_hh_tesh_in!J11=0,0,RES_hh_tesh_in!J11/RES_summary!J$21)</f>
        <v>94.698276230838289</v>
      </c>
      <c r="K11" s="72">
        <f>IF(RES_hh_tesh_in!K11=0,0,RES_hh_tesh_in!K11/RES_summary!K$21)</f>
        <v>96.121935422152774</v>
      </c>
      <c r="L11" s="72">
        <f>IF(RES_hh_tesh_in!L11=0,0,RES_hh_tesh_in!L11/RES_summary!L$21)</f>
        <v>107.00031483467292</v>
      </c>
      <c r="M11" s="72">
        <f>IF(RES_hh_tesh_in!M11=0,0,RES_hh_tesh_in!M11/RES_summary!M$21)</f>
        <v>94.572307125037781</v>
      </c>
      <c r="N11" s="72">
        <f>IF(RES_hh_tesh_in!N11=0,0,RES_hh_tesh_in!N11/RES_summary!N$21)</f>
        <v>96.938319531834054</v>
      </c>
      <c r="O11" s="72">
        <f>IF(RES_hh_tesh_in!O11=0,0,RES_hh_tesh_in!O11/RES_summary!O$21)</f>
        <v>93.159086246188835</v>
      </c>
      <c r="P11" s="72">
        <f>IF(RES_hh_tesh_in!P11=0,0,RES_hh_tesh_in!P11/RES_summary!P$21)</f>
        <v>83.186325250137841</v>
      </c>
      <c r="Q11" s="72">
        <f>IF(RES_hh_tesh_in!Q11=0,0,RES_hh_tesh_in!Q11/RES_summary!Q$21)</f>
        <v>80.897364834484904</v>
      </c>
      <c r="R11" s="72">
        <f>IF(RES_hh_tesh_in!R11=0,0,RES_hh_tesh_in!R11/RES_summary!R$21)</f>
        <v>81.373922164969414</v>
      </c>
      <c r="S11" s="72">
        <f>IF(RES_hh_tesh_in!S11=0,0,RES_hh_tesh_in!S11/RES_summary!S$21)</f>
        <v>81.656591889819182</v>
      </c>
      <c r="T11" s="72">
        <f>IF(RES_hh_tesh_in!T11=0,0,RES_hh_tesh_in!T11/RES_summary!T$21)</f>
        <v>79.538838290510569</v>
      </c>
      <c r="U11" s="72">
        <f>IF(RES_hh_tesh_in!U11=0,0,RES_hh_tesh_in!U11/RES_summary!U$21)</f>
        <v>73.935721184556186</v>
      </c>
      <c r="V11" s="72">
        <f>IF(RES_hh_tesh_in!V11=0,0,RES_hh_tesh_in!V11/RES_summary!V$21)</f>
        <v>70.209516993251341</v>
      </c>
      <c r="W11" s="72">
        <f>IF(RES_hh_tesh_in!W11=0,0,RES_hh_tesh_in!W11/RES_summary!W$21)</f>
        <v>69.171586460642118</v>
      </c>
      <c r="X11" s="72">
        <f>IF(RES_hh_tesh_in!X11=0,0,RES_hh_tesh_in!X11/RES_summary!X$21)</f>
        <v>53.835154801392285</v>
      </c>
      <c r="Y11" s="72">
        <f>IF(RES_hh_tesh_in!Y11=0,0,RES_hh_tesh_in!Y11/RES_summary!Y$21)</f>
        <v>43.198732439660745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101.73644708919463</v>
      </c>
      <c r="D12" s="72">
        <f>IF(RES_hh_tesh_in!D12=0,0,RES_hh_tesh_in!D12/RES_summary!D$21)</f>
        <v>49.305112391398225</v>
      </c>
      <c r="E12" s="72">
        <f>IF(RES_hh_tesh_in!E12=0,0,RES_hh_tesh_in!E12/RES_summary!E$21)</f>
        <v>74.744071193964999</v>
      </c>
      <c r="F12" s="72">
        <f>IF(RES_hh_tesh_in!F12=0,0,RES_hh_tesh_in!F12/RES_summary!F$21)</f>
        <v>75.284634480851309</v>
      </c>
      <c r="G12" s="72">
        <f>IF(RES_hh_tesh_in!G12=0,0,RES_hh_tesh_in!G12/RES_summary!G$21)</f>
        <v>83.788242530349692</v>
      </c>
      <c r="H12" s="72">
        <f>IF(RES_hh_tesh_in!H12=0,0,RES_hh_tesh_in!H12/RES_summary!H$21)</f>
        <v>101.57559323842837</v>
      </c>
      <c r="I12" s="72">
        <f>IF(RES_hh_tesh_in!I12=0,0,RES_hh_tesh_in!I12/RES_summary!I$21)</f>
        <v>86.142251358719363</v>
      </c>
      <c r="J12" s="72">
        <f>IF(RES_hh_tesh_in!J12=0,0,RES_hh_tesh_in!J12/RES_summary!J$21)</f>
        <v>99.004901711027259</v>
      </c>
      <c r="K12" s="72">
        <f>IF(RES_hh_tesh_in!K12=0,0,RES_hh_tesh_in!K12/RES_summary!K$21)</f>
        <v>98.870522588672998</v>
      </c>
      <c r="L12" s="72">
        <f>IF(RES_hh_tesh_in!L12=0,0,RES_hh_tesh_in!L12/RES_summary!L$21)</f>
        <v>102.39499341456442</v>
      </c>
      <c r="M12" s="72">
        <f>IF(RES_hh_tesh_in!M12=0,0,RES_hh_tesh_in!M12/RES_summary!M$21)</f>
        <v>97.940660293589985</v>
      </c>
      <c r="N12" s="72">
        <f>IF(RES_hh_tesh_in!N12=0,0,RES_hh_tesh_in!N12/RES_summary!N$21)</f>
        <v>93.064381263230857</v>
      </c>
      <c r="O12" s="72">
        <f>IF(RES_hh_tesh_in!O12=0,0,RES_hh_tesh_in!O12/RES_summary!O$21)</f>
        <v>90.502727191933147</v>
      </c>
      <c r="P12" s="72">
        <f>IF(RES_hh_tesh_in!P12=0,0,RES_hh_tesh_in!P12/RES_summary!P$21)</f>
        <v>86.80411675368488</v>
      </c>
      <c r="Q12" s="72">
        <f>IF(RES_hh_tesh_in!Q12=0,0,RES_hh_tesh_in!Q12/RES_summary!Q$21)</f>
        <v>84.917307680048737</v>
      </c>
      <c r="R12" s="72">
        <f>IF(RES_hh_tesh_in!R12=0,0,RES_hh_tesh_in!R12/RES_summary!R$21)</f>
        <v>84.893697266697387</v>
      </c>
      <c r="S12" s="72">
        <f>IF(RES_hh_tesh_in!S12=0,0,RES_hh_tesh_in!S12/RES_summary!S$21)</f>
        <v>83.69062170756348</v>
      </c>
      <c r="T12" s="72">
        <f>IF(RES_hh_tesh_in!T12=0,0,RES_hh_tesh_in!T12/RES_summary!T$21)</f>
        <v>82.800727375448218</v>
      </c>
      <c r="U12" s="72">
        <f>IF(RES_hh_tesh_in!U12=0,0,RES_hh_tesh_in!U12/RES_summary!U$21)</f>
        <v>79.426630884907993</v>
      </c>
      <c r="V12" s="72">
        <f>IF(RES_hh_tesh_in!V12=0,0,RES_hh_tesh_in!V12/RES_summary!V$21)</f>
        <v>72.183547701643931</v>
      </c>
      <c r="W12" s="72">
        <f>IF(RES_hh_tesh_in!W12=0,0,RES_hh_tesh_in!W12/RES_summary!W$21)</f>
        <v>64.208433804639299</v>
      </c>
      <c r="X12" s="72">
        <f>IF(RES_hh_tesh_in!X12=0,0,RES_hh_tesh_in!X12/RES_summary!X$21)</f>
        <v>61.370012713046378</v>
      </c>
      <c r="Y12" s="72">
        <f>IF(RES_hh_tesh_in!Y12=0,0,RES_hh_tesh_in!Y12/RES_summary!Y$21)</f>
        <v>50.371795495503278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105.03340586596416</v>
      </c>
      <c r="D13" s="74">
        <f>IF(RES_hh_tesh_in!D13=0,0,RES_hh_tesh_in!D13/RES_summary!D$21)</f>
        <v>91.554279761132747</v>
      </c>
      <c r="E13" s="74">
        <f>IF(RES_hh_tesh_in!E13=0,0,RES_hh_tesh_in!E13/RES_summary!E$21)</f>
        <v>98.059311432634203</v>
      </c>
      <c r="F13" s="74">
        <f>IF(RES_hh_tesh_in!F13=0,0,RES_hh_tesh_in!F13/RES_summary!F$21)</f>
        <v>97.578092042667635</v>
      </c>
      <c r="G13" s="74">
        <f>IF(RES_hh_tesh_in!G13=0,0,RES_hh_tesh_in!G13/RES_summary!G$21)</f>
        <v>93.070044730380999</v>
      </c>
      <c r="H13" s="74">
        <f>IF(RES_hh_tesh_in!H13=0,0,RES_hh_tesh_in!H13/RES_summary!H$21)</f>
        <v>96.349851354818995</v>
      </c>
      <c r="I13" s="74">
        <f>IF(RES_hh_tesh_in!I13=0,0,RES_hh_tesh_in!I13/RES_summary!I$21)</f>
        <v>97.832968752578864</v>
      </c>
      <c r="J13" s="74">
        <f>IF(RES_hh_tesh_in!J13=0,0,RES_hh_tesh_in!J13/RES_summary!J$21)</f>
        <v>97.83980645742173</v>
      </c>
      <c r="K13" s="74">
        <f>IF(RES_hh_tesh_in!K13=0,0,RES_hh_tesh_in!K13/RES_summary!K$21)</f>
        <v>101.15491150273489</v>
      </c>
      <c r="L13" s="74">
        <f>IF(RES_hh_tesh_in!L13=0,0,RES_hh_tesh_in!L13/RES_summary!L$21)</f>
        <v>110.9697362515233</v>
      </c>
      <c r="M13" s="74">
        <f>IF(RES_hh_tesh_in!M13=0,0,RES_hh_tesh_in!M13/RES_summary!M$21)</f>
        <v>95.662072045613286</v>
      </c>
      <c r="N13" s="74">
        <f>IF(RES_hh_tesh_in!N13=0,0,RES_hh_tesh_in!N13/RES_summary!N$21)</f>
        <v>96.764065974652979</v>
      </c>
      <c r="O13" s="74">
        <f>IF(RES_hh_tesh_in!O13=0,0,RES_hh_tesh_in!O13/RES_summary!O$21)</f>
        <v>94.920903121263592</v>
      </c>
      <c r="P13" s="74">
        <f>IF(RES_hh_tesh_in!P13=0,0,RES_hh_tesh_in!P13/RES_summary!P$21)</f>
        <v>82.463093638787669</v>
      </c>
      <c r="Q13" s="74">
        <f>IF(RES_hh_tesh_in!Q13=0,0,RES_hh_tesh_in!Q13/RES_summary!Q$21)</f>
        <v>81.483437176920106</v>
      </c>
      <c r="R13" s="74">
        <f>IF(RES_hh_tesh_in!R13=0,0,RES_hh_tesh_in!R13/RES_summary!R$21)</f>
        <v>80.166179594483751</v>
      </c>
      <c r="S13" s="74">
        <f>IF(RES_hh_tesh_in!S13=0,0,RES_hh_tesh_in!S13/RES_summary!S$21)</f>
        <v>81.626685752008541</v>
      </c>
      <c r="T13" s="74">
        <f>IF(RES_hh_tesh_in!T13=0,0,RES_hh_tesh_in!T13/RES_summary!T$21)</f>
        <v>80.53340927102748</v>
      </c>
      <c r="U13" s="74">
        <f>IF(RES_hh_tesh_in!U13=0,0,RES_hh_tesh_in!U13/RES_summary!U$21)</f>
        <v>73.94542866626486</v>
      </c>
      <c r="V13" s="74">
        <f>IF(RES_hh_tesh_in!V13=0,0,RES_hh_tesh_in!V13/RES_summary!V$21)</f>
        <v>72.157720494138786</v>
      </c>
      <c r="W13" s="74">
        <f>IF(RES_hh_tesh_in!W13=0,0,RES_hh_tesh_in!W13/RES_summary!W$21)</f>
        <v>85.346810320350656</v>
      </c>
      <c r="X13" s="74">
        <f>IF(RES_hh_tesh_in!X13=0,0,RES_hh_tesh_in!X13/RES_summary!X$21)</f>
        <v>0</v>
      </c>
      <c r="Y13" s="74">
        <f>IF(RES_hh_tesh_in!Y13=0,0,RES_hh_tesh_in!Y13/RES_summary!Y$21)</f>
        <v>0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0.83868076237540568</v>
      </c>
      <c r="D14" s="76">
        <f>IF(RES_hh_tesh_in!D14=0,0,RES_hh_tesh_in!D14/RES_summary!D$21)</f>
        <v>0.92080364014447325</v>
      </c>
      <c r="E14" s="76">
        <f>IF(RES_hh_tesh_in!E14=0,0,RES_hh_tesh_in!E14/RES_summary!E$21)</f>
        <v>0.87811171964055645</v>
      </c>
      <c r="F14" s="76">
        <f>IF(RES_hh_tesh_in!F14=0,0,RES_hh_tesh_in!F14/RES_summary!F$21)</f>
        <v>0.86220480742959837</v>
      </c>
      <c r="G14" s="76">
        <f>IF(RES_hh_tesh_in!G14=0,0,RES_hh_tesh_in!G14/RES_summary!G$21)</f>
        <v>0.88150175529284946</v>
      </c>
      <c r="H14" s="76">
        <f>IF(RES_hh_tesh_in!H14=0,0,RES_hh_tesh_in!H14/RES_summary!H$21)</f>
        <v>0.89750447637941866</v>
      </c>
      <c r="I14" s="76">
        <f>IF(RES_hh_tesh_in!I14=0,0,RES_hh_tesh_in!I14/RES_summary!I$21)</f>
        <v>0.77201983318118406</v>
      </c>
      <c r="J14" s="76">
        <f>IF(RES_hh_tesh_in!J14=0,0,RES_hh_tesh_in!J14/RES_summary!J$21)</f>
        <v>0.75180782553555081</v>
      </c>
      <c r="K14" s="76">
        <f>IF(RES_hh_tesh_in!K14=0,0,RES_hh_tesh_in!K14/RES_summary!K$21)</f>
        <v>0.75302706795298224</v>
      </c>
      <c r="L14" s="76">
        <f>IF(RES_hh_tesh_in!L14=0,0,RES_hh_tesh_in!L14/RES_summary!L$21)</f>
        <v>0.84573798132347389</v>
      </c>
      <c r="M14" s="76">
        <f>IF(RES_hh_tesh_in!M14=0,0,RES_hh_tesh_in!M14/RES_summary!M$21)</f>
        <v>0.74634534579467615</v>
      </c>
      <c r="N14" s="76">
        <f>IF(RES_hh_tesh_in!N14=0,0,RES_hh_tesh_in!N14/RES_summary!N$21)</f>
        <v>0.76134493075374043</v>
      </c>
      <c r="O14" s="76">
        <f>IF(RES_hh_tesh_in!O14=0,0,RES_hh_tesh_in!O14/RES_summary!O$21)</f>
        <v>0.75611652104850124</v>
      </c>
      <c r="P14" s="76">
        <f>IF(RES_hh_tesh_in!P14=0,0,RES_hh_tesh_in!P14/RES_summary!P$21)</f>
        <v>0.69541453514116192</v>
      </c>
      <c r="Q14" s="76">
        <f>IF(RES_hh_tesh_in!Q14=0,0,RES_hh_tesh_in!Q14/RES_summary!Q$21)</f>
        <v>0.67229146575506316</v>
      </c>
      <c r="R14" s="76">
        <f>IF(RES_hh_tesh_in!R14=0,0,RES_hh_tesh_in!R14/RES_summary!R$21)</f>
        <v>0.70477159484431007</v>
      </c>
      <c r="S14" s="76">
        <f>IF(RES_hh_tesh_in!S14=0,0,RES_hh_tesh_in!S14/RES_summary!S$21)</f>
        <v>0.62068986804744231</v>
      </c>
      <c r="T14" s="76">
        <f>IF(RES_hh_tesh_in!T14=0,0,RES_hh_tesh_in!T14/RES_summary!T$21)</f>
        <v>0.81983682385100975</v>
      </c>
      <c r="U14" s="76">
        <f>IF(RES_hh_tesh_in!U14=0,0,RES_hh_tesh_in!U14/RES_summary!U$21)</f>
        <v>0.6382868722246966</v>
      </c>
      <c r="V14" s="76">
        <f>IF(RES_hh_tesh_in!V14=0,0,RES_hh_tesh_in!V14/RES_summary!V$21)</f>
        <v>0.65486297813377836</v>
      </c>
      <c r="W14" s="76">
        <f>IF(RES_hh_tesh_in!W14=0,0,RES_hh_tesh_in!W14/RES_summary!W$21)</f>
        <v>0.69887984742420139</v>
      </c>
      <c r="X14" s="76">
        <f>IF(RES_hh_tesh_in!X14=0,0,RES_hh_tesh_in!X14/RES_summary!X$21)</f>
        <v>0.53242307985231208</v>
      </c>
      <c r="Y14" s="76">
        <f>IF(RES_hh_tesh_in!Y14=0,0,RES_hh_tesh_in!Y14/RES_summary!Y$21)</f>
        <v>0.30894018221760788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8.3298582559799433E-4</v>
      </c>
      <c r="D15" s="69">
        <f>IF(RES_hh_tesh_in!D15=0,0,RES_hh_tesh_in!D15/RES_summary!D$21)</f>
        <v>1.6556242907528806E-3</v>
      </c>
      <c r="E15" s="69">
        <f>IF(RES_hh_tesh_in!E15=0,0,RES_hh_tesh_in!E15/RES_summary!E$21)</f>
        <v>5.842179224722863E-3</v>
      </c>
      <c r="F15" s="69">
        <f>IF(RES_hh_tesh_in!F15=0,0,RES_hh_tesh_in!F15/RES_summary!F$21)</f>
        <v>1.4119600686265565E-2</v>
      </c>
      <c r="G15" s="69">
        <f>IF(RES_hh_tesh_in!G15=0,0,RES_hh_tesh_in!G15/RES_summary!G$21)</f>
        <v>7.484001277777712E-3</v>
      </c>
      <c r="H15" s="69">
        <f>IF(RES_hh_tesh_in!H15=0,0,RES_hh_tesh_in!H15/RES_summary!H$21)</f>
        <v>1.8991108176225936E-2</v>
      </c>
      <c r="I15" s="69">
        <f>IF(RES_hh_tesh_in!I15=0,0,RES_hh_tesh_in!I15/RES_summary!I$21)</f>
        <v>4.8853908642888452E-2</v>
      </c>
      <c r="J15" s="69">
        <f>IF(RES_hh_tesh_in!J15=0,0,RES_hh_tesh_in!J15/RES_summary!J$21)</f>
        <v>6.5262870046312843E-2</v>
      </c>
      <c r="K15" s="69">
        <f>IF(RES_hh_tesh_in!K15=0,0,RES_hh_tesh_in!K15/RES_summary!K$21)</f>
        <v>8.7575751266287971E-2</v>
      </c>
      <c r="L15" s="69">
        <f>IF(RES_hh_tesh_in!L15=0,0,RES_hh_tesh_in!L15/RES_summary!L$21)</f>
        <v>9.0667509542089117E-2</v>
      </c>
      <c r="M15" s="69">
        <f>IF(RES_hh_tesh_in!M15=0,0,RES_hh_tesh_in!M15/RES_summary!M$21)</f>
        <v>0.12163115632996513</v>
      </c>
      <c r="N15" s="69">
        <f>IF(RES_hh_tesh_in!N15=0,0,RES_hh_tesh_in!N15/RES_summary!N$21)</f>
        <v>0.12546945254282157</v>
      </c>
      <c r="O15" s="69">
        <f>IF(RES_hh_tesh_in!O15=0,0,RES_hh_tesh_in!O15/RES_summary!O$21)</f>
        <v>0.22622937438339341</v>
      </c>
      <c r="P15" s="69">
        <f>IF(RES_hh_tesh_in!P15=0,0,RES_hh_tesh_in!P15/RES_summary!P$21)</f>
        <v>0.31177556880895124</v>
      </c>
      <c r="Q15" s="69">
        <f>IF(RES_hh_tesh_in!Q15=0,0,RES_hh_tesh_in!Q15/RES_summary!Q$21)</f>
        <v>0.74847275331892205</v>
      </c>
      <c r="R15" s="69">
        <f>IF(RES_hh_tesh_in!R15=0,0,RES_hh_tesh_in!R15/RES_summary!R$21)</f>
        <v>0.54942414134757644</v>
      </c>
      <c r="S15" s="69">
        <f>IF(RES_hh_tesh_in!S15=0,0,RES_hh_tesh_in!S15/RES_summary!S$21)</f>
        <v>0.4654092709583813</v>
      </c>
      <c r="T15" s="69">
        <f>IF(RES_hh_tesh_in!T15=0,0,RES_hh_tesh_in!T15/RES_summary!T$21)</f>
        <v>0.52483250154238414</v>
      </c>
      <c r="U15" s="69">
        <f>IF(RES_hh_tesh_in!U15=0,0,RES_hh_tesh_in!U15/RES_summary!U$21)</f>
        <v>0.57046990805200393</v>
      </c>
      <c r="V15" s="69">
        <f>IF(RES_hh_tesh_in!V15=0,0,RES_hh_tesh_in!V15/RES_summary!V$21)</f>
        <v>0.35031600244860184</v>
      </c>
      <c r="W15" s="69">
        <f>IF(RES_hh_tesh_in!W15=0,0,RES_hh_tesh_in!W15/RES_summary!W$21)</f>
        <v>0.25815935131263545</v>
      </c>
      <c r="X15" s="69">
        <f>IF(RES_hh_tesh_in!X15=0,0,RES_hh_tesh_in!X15/RES_summary!X$21)</f>
        <v>0.18722659239223807</v>
      </c>
      <c r="Y15" s="69">
        <f>IF(RES_hh_tesh_in!Y15=0,0,RES_hh_tesh_in!Y15/RES_summary!Y$21)</f>
        <v>6.3278177297663718E-2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8.3298582559799433E-4</v>
      </c>
      <c r="D16" s="72">
        <f>IF(RES_hh_tesh_in!D16=0,0,RES_hh_tesh_in!D16/RES_summary!D$21)</f>
        <v>1.6556242907528806E-3</v>
      </c>
      <c r="E16" s="72">
        <f>IF(RES_hh_tesh_in!E16=0,0,RES_hh_tesh_in!E16/RES_summary!E$21)</f>
        <v>5.842179224722863E-3</v>
      </c>
      <c r="F16" s="72">
        <f>IF(RES_hh_tesh_in!F16=0,0,RES_hh_tesh_in!F16/RES_summary!F$21)</f>
        <v>1.4119600686265565E-2</v>
      </c>
      <c r="G16" s="72">
        <f>IF(RES_hh_tesh_in!G16=0,0,RES_hh_tesh_in!G16/RES_summary!G$21)</f>
        <v>7.484001277777712E-3</v>
      </c>
      <c r="H16" s="72">
        <f>IF(RES_hh_tesh_in!H16=0,0,RES_hh_tesh_in!H16/RES_summary!H$21)</f>
        <v>1.8991108176225936E-2</v>
      </c>
      <c r="I16" s="72">
        <f>IF(RES_hh_tesh_in!I16=0,0,RES_hh_tesh_in!I16/RES_summary!I$21)</f>
        <v>4.8853908642888452E-2</v>
      </c>
      <c r="J16" s="72">
        <f>IF(RES_hh_tesh_in!J16=0,0,RES_hh_tesh_in!J16/RES_summary!J$21)</f>
        <v>6.5262870046312843E-2</v>
      </c>
      <c r="K16" s="72">
        <f>IF(RES_hh_tesh_in!K16=0,0,RES_hh_tesh_in!K16/RES_summary!K$21)</f>
        <v>8.7575751266287971E-2</v>
      </c>
      <c r="L16" s="72">
        <f>IF(RES_hh_tesh_in!L16=0,0,RES_hh_tesh_in!L16/RES_summary!L$21)</f>
        <v>9.0667509542089117E-2</v>
      </c>
      <c r="M16" s="72">
        <f>IF(RES_hh_tesh_in!M16=0,0,RES_hh_tesh_in!M16/RES_summary!M$21)</f>
        <v>0.12163115632996513</v>
      </c>
      <c r="N16" s="72">
        <f>IF(RES_hh_tesh_in!N16=0,0,RES_hh_tesh_in!N16/RES_summary!N$21)</f>
        <v>0.12546945254282157</v>
      </c>
      <c r="O16" s="72">
        <f>IF(RES_hh_tesh_in!O16=0,0,RES_hh_tesh_in!O16/RES_summary!O$21)</f>
        <v>0.22622937438339341</v>
      </c>
      <c r="P16" s="72">
        <f>IF(RES_hh_tesh_in!P16=0,0,RES_hh_tesh_in!P16/RES_summary!P$21)</f>
        <v>0.31177556880895124</v>
      </c>
      <c r="Q16" s="72">
        <f>IF(RES_hh_tesh_in!Q16=0,0,RES_hh_tesh_in!Q16/RES_summary!Q$21)</f>
        <v>0.74847275331892205</v>
      </c>
      <c r="R16" s="72">
        <f>IF(RES_hh_tesh_in!R16=0,0,RES_hh_tesh_in!R16/RES_summary!R$21)</f>
        <v>0.54942414134757644</v>
      </c>
      <c r="S16" s="72">
        <f>IF(RES_hh_tesh_in!S16=0,0,RES_hh_tesh_in!S16/RES_summary!S$21)</f>
        <v>0.4654092709583813</v>
      </c>
      <c r="T16" s="72">
        <f>IF(RES_hh_tesh_in!T16=0,0,RES_hh_tesh_in!T16/RES_summary!T$21)</f>
        <v>0.52483250154238414</v>
      </c>
      <c r="U16" s="72">
        <f>IF(RES_hh_tesh_in!U16=0,0,RES_hh_tesh_in!U16/RES_summary!U$21)</f>
        <v>0.57046990805200393</v>
      </c>
      <c r="V16" s="72">
        <f>IF(RES_hh_tesh_in!V16=0,0,RES_hh_tesh_in!V16/RES_summary!V$21)</f>
        <v>0.35031600244860184</v>
      </c>
      <c r="W16" s="72">
        <f>IF(RES_hh_tesh_in!W16=0,0,RES_hh_tesh_in!W16/RES_summary!W$21)</f>
        <v>0.25815935131263545</v>
      </c>
      <c r="X16" s="72">
        <f>IF(RES_hh_tesh_in!X16=0,0,RES_hh_tesh_in!X16/RES_summary!X$21)</f>
        <v>0.18722659239223807</v>
      </c>
      <c r="Y16" s="72">
        <f>IF(RES_hh_tesh_in!Y16=0,0,RES_hh_tesh_in!Y16/RES_summary!Y$21)</f>
        <v>6.3278177297663718E-2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9.4998333468238449</v>
      </c>
      <c r="D17" s="69">
        <f>IF(RES_hh_tesh_in!D17=0,0,RES_hh_tesh_in!D17/RES_summary!D$21)</f>
        <v>9.3988160438631674</v>
      </c>
      <c r="E17" s="69">
        <f>IF(RES_hh_tesh_in!E17=0,0,RES_hh_tesh_in!E17/RES_summary!E$21)</f>
        <v>11.540159808487909</v>
      </c>
      <c r="F17" s="69">
        <f>IF(RES_hh_tesh_in!F17=0,0,RES_hh_tesh_in!F17/RES_summary!F$21)</f>
        <v>11.287252027034647</v>
      </c>
      <c r="G17" s="69">
        <f>IF(RES_hh_tesh_in!G17=0,0,RES_hh_tesh_in!G17/RES_summary!G$21)</f>
        <v>10.89693138790064</v>
      </c>
      <c r="H17" s="69">
        <f>IF(RES_hh_tesh_in!H17=0,0,RES_hh_tesh_in!H17/RES_summary!H$21)</f>
        <v>11.355756051892117</v>
      </c>
      <c r="I17" s="69">
        <f>IF(RES_hh_tesh_in!I17=0,0,RES_hh_tesh_in!I17/RES_summary!I$21)</f>
        <v>11.214331359175697</v>
      </c>
      <c r="J17" s="69">
        <f>IF(RES_hh_tesh_in!J17=0,0,RES_hh_tesh_in!J17/RES_summary!J$21)</f>
        <v>11.538887286767606</v>
      </c>
      <c r="K17" s="69">
        <f>IF(RES_hh_tesh_in!K17=0,0,RES_hh_tesh_in!K17/RES_summary!K$21)</f>
        <v>11.971613552720735</v>
      </c>
      <c r="L17" s="69">
        <f>IF(RES_hh_tesh_in!L17=0,0,RES_hh_tesh_in!L17/RES_summary!L$21)</f>
        <v>12.266875855644466</v>
      </c>
      <c r="M17" s="69">
        <f>IF(RES_hh_tesh_in!M17=0,0,RES_hh_tesh_in!M17/RES_summary!M$21)</f>
        <v>12.495233313240258</v>
      </c>
      <c r="N17" s="69">
        <f>IF(RES_hh_tesh_in!N17=0,0,RES_hh_tesh_in!N17/RES_summary!N$21)</f>
        <v>12.619677164899185</v>
      </c>
      <c r="O17" s="69">
        <f>IF(RES_hh_tesh_in!O17=0,0,RES_hh_tesh_in!O17/RES_summary!O$21)</f>
        <v>13.022185722036681</v>
      </c>
      <c r="P17" s="69">
        <f>IF(RES_hh_tesh_in!P17=0,0,RES_hh_tesh_in!P17/RES_summary!P$21)</f>
        <v>13.109181199987518</v>
      </c>
      <c r="Q17" s="69">
        <f>IF(RES_hh_tesh_in!Q17=0,0,RES_hh_tesh_in!Q17/RES_summary!Q$21)</f>
        <v>13.253469465805805</v>
      </c>
      <c r="R17" s="69">
        <f>IF(RES_hh_tesh_in!R17=0,0,RES_hh_tesh_in!R17/RES_summary!R$21)</f>
        <v>13.118475000294309</v>
      </c>
      <c r="S17" s="69">
        <f>IF(RES_hh_tesh_in!S17=0,0,RES_hh_tesh_in!S17/RES_summary!S$21)</f>
        <v>12.608178018688879</v>
      </c>
      <c r="T17" s="69">
        <f>IF(RES_hh_tesh_in!T17=0,0,RES_hh_tesh_in!T17/RES_summary!T$21)</f>
        <v>16.053900289092919</v>
      </c>
      <c r="U17" s="69">
        <f>IF(RES_hh_tesh_in!U17=0,0,RES_hh_tesh_in!U17/RES_summary!U$21)</f>
        <v>14.084705986163923</v>
      </c>
      <c r="V17" s="69">
        <f>IF(RES_hh_tesh_in!V17=0,0,RES_hh_tesh_in!V17/RES_summary!V$21)</f>
        <v>13.99085872399184</v>
      </c>
      <c r="W17" s="69">
        <f>IF(RES_hh_tesh_in!W17=0,0,RES_hh_tesh_in!W17/RES_summary!W$21)</f>
        <v>15.46928231925232</v>
      </c>
      <c r="X17" s="69">
        <f>IF(RES_hh_tesh_in!X17=0,0,RES_hh_tesh_in!X17/RES_summary!X$21)</f>
        <v>13.231701435568432</v>
      </c>
      <c r="Y17" s="69">
        <f>IF(RES_hh_tesh_in!Y17=0,0,RES_hh_tesh_in!Y17/RES_summary!Y$21)</f>
        <v>10.309603096620743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9.3637003331056707</v>
      </c>
      <c r="D18" s="72">
        <f>IF(RES_hh_tesh_in!D18=0,0,RES_hh_tesh_in!D18/RES_summary!D$21)</f>
        <v>10.207630706143581</v>
      </c>
      <c r="E18" s="72">
        <f>IF(RES_hh_tesh_in!E18=0,0,RES_hh_tesh_in!E18/RES_summary!E$21)</f>
        <v>10.40406750447092</v>
      </c>
      <c r="F18" s="72">
        <f>IF(RES_hh_tesh_in!F18=0,0,RES_hh_tesh_in!F18/RES_summary!F$21)</f>
        <v>10.836410631820554</v>
      </c>
      <c r="G18" s="72">
        <f>IF(RES_hh_tesh_in!G18=0,0,RES_hh_tesh_in!G18/RES_summary!G$21)</f>
        <v>11.133245473263258</v>
      </c>
      <c r="H18" s="72">
        <f>IF(RES_hh_tesh_in!H18=0,0,RES_hh_tesh_in!H18/RES_summary!H$21)</f>
        <v>11.623477266066036</v>
      </c>
      <c r="I18" s="72">
        <f>IF(RES_hh_tesh_in!I18=0,0,RES_hh_tesh_in!I18/RES_summary!I$21)</f>
        <v>11.019408924257734</v>
      </c>
      <c r="J18" s="72">
        <f>IF(RES_hh_tesh_in!J18=0,0,RES_hh_tesh_in!J18/RES_summary!J$21)</f>
        <v>11.67490560062233</v>
      </c>
      <c r="K18" s="72">
        <f>IF(RES_hh_tesh_in!K18=0,0,RES_hh_tesh_in!K18/RES_summary!K$21)</f>
        <v>12.082634892690011</v>
      </c>
      <c r="L18" s="72">
        <f>IF(RES_hh_tesh_in!L18=0,0,RES_hh_tesh_in!L18/RES_summary!L$21)</f>
        <v>12.399458776904575</v>
      </c>
      <c r="M18" s="72">
        <f>IF(RES_hh_tesh_in!M18=0,0,RES_hh_tesh_in!M18/RES_summary!M$21)</f>
        <v>12.332151487793084</v>
      </c>
      <c r="N18" s="72">
        <f>IF(RES_hh_tesh_in!N18=0,0,RES_hh_tesh_in!N18/RES_summary!N$21)</f>
        <v>12.714400719239595</v>
      </c>
      <c r="O18" s="72">
        <f>IF(RES_hh_tesh_in!O18=0,0,RES_hh_tesh_in!O18/RES_summary!O$21)</f>
        <v>12.906749335904337</v>
      </c>
      <c r="P18" s="72">
        <f>IF(RES_hh_tesh_in!P18=0,0,RES_hh_tesh_in!P18/RES_summary!P$21)</f>
        <v>13.091931681991326</v>
      </c>
      <c r="Q18" s="72">
        <f>IF(RES_hh_tesh_in!Q18=0,0,RES_hh_tesh_in!Q18/RES_summary!Q$21)</f>
        <v>12.998606155979914</v>
      </c>
      <c r="R18" s="72">
        <f>IF(RES_hh_tesh_in!R18=0,0,RES_hh_tesh_in!R18/RES_summary!R$21)</f>
        <v>13.488170576108548</v>
      </c>
      <c r="S18" s="72">
        <f>IF(RES_hh_tesh_in!S18=0,0,RES_hh_tesh_in!S18/RES_summary!S$21)</f>
        <v>14.122333114250189</v>
      </c>
      <c r="T18" s="72">
        <f>IF(RES_hh_tesh_in!T18=0,0,RES_hh_tesh_in!T18/RES_summary!T$21)</f>
        <v>14.776066466261758</v>
      </c>
      <c r="U18" s="72">
        <f>IF(RES_hh_tesh_in!U18=0,0,RES_hh_tesh_in!U18/RES_summary!U$21)</f>
        <v>12.517112195992912</v>
      </c>
      <c r="V18" s="72">
        <f>IF(RES_hh_tesh_in!V18=0,0,RES_hh_tesh_in!V18/RES_summary!V$21)</f>
        <v>13.411415338978344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10.448309201965284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9.9160618615544749</v>
      </c>
      <c r="D19" s="72">
        <f>IF(RES_hh_tesh_in!D19=0,0,RES_hh_tesh_in!D19/RES_summary!D$21)</f>
        <v>10.023806187513854</v>
      </c>
      <c r="E19" s="72">
        <f>IF(RES_hh_tesh_in!E19=0,0,RES_hh_tesh_in!E19/RES_summary!E$21)</f>
        <v>10.507343027850043</v>
      </c>
      <c r="F19" s="72">
        <f>IF(RES_hh_tesh_in!F19=0,0,RES_hh_tesh_in!F19/RES_summary!F$21)</f>
        <v>10.825729357498812</v>
      </c>
      <c r="G19" s="72">
        <f>IF(RES_hh_tesh_in!G19=0,0,RES_hh_tesh_in!G19/RES_summary!G$21)</f>
        <v>10.909121464666047</v>
      </c>
      <c r="H19" s="72">
        <f>IF(RES_hh_tesh_in!H19=0,0,RES_hh_tesh_in!H19/RES_summary!H$21)</f>
        <v>11.024200350396635</v>
      </c>
      <c r="I19" s="72">
        <f>IF(RES_hh_tesh_in!I19=0,0,RES_hh_tesh_in!I19/RES_summary!I$21)</f>
        <v>11.437372244446017</v>
      </c>
      <c r="J19" s="72">
        <f>IF(RES_hh_tesh_in!J19=0,0,RES_hh_tesh_in!J19/RES_summary!J$21)</f>
        <v>11.728800296081941</v>
      </c>
      <c r="K19" s="72">
        <f>IF(RES_hh_tesh_in!K19=0,0,RES_hh_tesh_in!K19/RES_summary!K$21)</f>
        <v>12.057120708975033</v>
      </c>
      <c r="L19" s="72">
        <f>IF(RES_hh_tesh_in!L19=0,0,RES_hh_tesh_in!L19/RES_summary!L$21)</f>
        <v>12.282943538791438</v>
      </c>
      <c r="M19" s="72">
        <f>IF(RES_hh_tesh_in!M19=0,0,RES_hh_tesh_in!M19/RES_summary!M$21)</f>
        <v>12.204030585420975</v>
      </c>
      <c r="N19" s="72">
        <f>IF(RES_hh_tesh_in!N19=0,0,RES_hh_tesh_in!N19/RES_summary!N$21)</f>
        <v>12.822233352975932</v>
      </c>
      <c r="O19" s="72">
        <f>IF(RES_hh_tesh_in!O19=0,0,RES_hh_tesh_in!O19/RES_summary!O$21)</f>
        <v>12.676464775852827</v>
      </c>
      <c r="P19" s="72">
        <f>IF(RES_hh_tesh_in!P19=0,0,RES_hh_tesh_in!P19/RES_summary!P$21)</f>
        <v>12.879429799704756</v>
      </c>
      <c r="Q19" s="72">
        <f>IF(RES_hh_tesh_in!Q19=0,0,RES_hh_tesh_in!Q19/RES_summary!Q$21)</f>
        <v>12.899510155996351</v>
      </c>
      <c r="R19" s="72">
        <f>IF(RES_hh_tesh_in!R19=0,0,RES_hh_tesh_in!R19/RES_summary!R$21)</f>
        <v>13.332718940651999</v>
      </c>
      <c r="S19" s="72">
        <f>IF(RES_hh_tesh_in!S19=0,0,RES_hh_tesh_in!S19/RES_summary!S$21)</f>
        <v>13.71814561147054</v>
      </c>
      <c r="T19" s="72">
        <f>IF(RES_hh_tesh_in!T19=0,0,RES_hh_tesh_in!T19/RES_summary!T$21)</f>
        <v>14.16061211613864</v>
      </c>
      <c r="U19" s="72">
        <f>IF(RES_hh_tesh_in!U19=0,0,RES_hh_tesh_in!U19/RES_summary!U$21)</f>
        <v>15.036389073051549</v>
      </c>
      <c r="V19" s="72">
        <f>IF(RES_hh_tesh_in!V19=0,0,RES_hh_tesh_in!V19/RES_summary!V$21)</f>
        <v>15.171952044186584</v>
      </c>
      <c r="W19" s="72">
        <f>IF(RES_hh_tesh_in!W19=0,0,RES_hh_tesh_in!W19/RES_summary!W$21)</f>
        <v>15.965184506969043</v>
      </c>
      <c r="X19" s="72">
        <f>IF(RES_hh_tesh_in!X19=0,0,RES_hh_tesh_in!X19/RES_summary!X$21)</f>
        <v>15.334024681717626</v>
      </c>
      <c r="Y19" s="72">
        <f>IF(RES_hh_tesh_in!Y19=0,0,RES_hh_tesh_in!Y19/RES_summary!Y$21)</f>
        <v>12.418756155325388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9.6223631880359708</v>
      </c>
      <c r="D20" s="72">
        <f>IF(RES_hh_tesh_in!D20=0,0,RES_hh_tesh_in!D20/RES_summary!D$21)</f>
        <v>10.301463412572739</v>
      </c>
      <c r="E20" s="72">
        <f>IF(RES_hh_tesh_in!E20=0,0,RES_hh_tesh_in!E20/RES_summary!E$21)</f>
        <v>11.805956897856342</v>
      </c>
      <c r="F20" s="72">
        <f>IF(RES_hh_tesh_in!F20=0,0,RES_hh_tesh_in!F20/RES_summary!F$21)</f>
        <v>11.535761371025638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11.776109054377239</v>
      </c>
      <c r="O20" s="72">
        <f>IF(RES_hh_tesh_in!O20=0,0,RES_hh_tesh_in!O20/RES_summary!O$21)</f>
        <v>12.815907439394731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12.585393879243346</v>
      </c>
      <c r="S20" s="72">
        <f>IF(RES_hh_tesh_in!S20=0,0,RES_hh_tesh_in!S20/RES_summary!S$21)</f>
        <v>13.159429571956363</v>
      </c>
      <c r="T20" s="72">
        <f>IF(RES_hh_tesh_in!T20=0,0,RES_hh_tesh_in!T20/RES_summary!T$21)</f>
        <v>15.101341661298834</v>
      </c>
      <c r="U20" s="72">
        <f>IF(RES_hh_tesh_in!U20=0,0,RES_hh_tesh_in!U20/RES_summary!U$21)</f>
        <v>13.027403798783975</v>
      </c>
      <c r="V20" s="72">
        <f>IF(RES_hh_tesh_in!V20=0,0,RES_hh_tesh_in!V20/RES_summary!V$21)</f>
        <v>13.324656776088101</v>
      </c>
      <c r="W20" s="72">
        <f>IF(RES_hh_tesh_in!W20=0,0,RES_hh_tesh_in!W20/RES_summary!W$21)</f>
        <v>0</v>
      </c>
      <c r="X20" s="72">
        <f>IF(RES_hh_tesh_in!X20=0,0,RES_hh_tesh_in!X20/RES_summary!X$21)</f>
        <v>12.629992664223749</v>
      </c>
      <c r="Y20" s="72">
        <f>IF(RES_hh_tesh_in!Y20=0,0,RES_hh_tesh_in!Y20/RES_summary!Y$21)</f>
        <v>12.488584695904445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9.5285672005868882</v>
      </c>
      <c r="D21" s="72">
        <f>IF(RES_hh_tesh_in!D21=0,0,RES_hh_tesh_in!D21/RES_summary!D$21)</f>
        <v>9.4505756685335474</v>
      </c>
      <c r="E21" s="72">
        <f>IF(RES_hh_tesh_in!E21=0,0,RES_hh_tesh_in!E21/RES_summary!E$21)</f>
        <v>10.856325536154136</v>
      </c>
      <c r="F21" s="72">
        <f>IF(RES_hh_tesh_in!F21=0,0,RES_hh_tesh_in!F21/RES_summary!F$21)</f>
        <v>11.089249675413306</v>
      </c>
      <c r="G21" s="72">
        <f>IF(RES_hh_tesh_in!G21=0,0,RES_hh_tesh_in!G21/RES_summary!G$21)</f>
        <v>11.090808025115837</v>
      </c>
      <c r="H21" s="72">
        <f>IF(RES_hh_tesh_in!H21=0,0,RES_hh_tesh_in!H21/RES_summary!H$21)</f>
        <v>11.191191295366666</v>
      </c>
      <c r="I21" s="72">
        <f>IF(RES_hh_tesh_in!I21=0,0,RES_hh_tesh_in!I21/RES_summary!I$21)</f>
        <v>11.30703840517287</v>
      </c>
      <c r="J21" s="72">
        <f>IF(RES_hh_tesh_in!J21=0,0,RES_hh_tesh_in!J21/RES_summary!J$21)</f>
        <v>11.479015538583857</v>
      </c>
      <c r="K21" s="72">
        <f>IF(RES_hh_tesh_in!K21=0,0,RES_hh_tesh_in!K21/RES_summary!K$21)</f>
        <v>11.914388793978894</v>
      </c>
      <c r="L21" s="72">
        <f>IF(RES_hh_tesh_in!L21=0,0,RES_hh_tesh_in!L21/RES_summary!L$21)</f>
        <v>12.09643804974057</v>
      </c>
      <c r="M21" s="72">
        <f>IF(RES_hh_tesh_in!M21=0,0,RES_hh_tesh_in!M21/RES_summary!M$21)</f>
        <v>12.34933921317675</v>
      </c>
      <c r="N21" s="72">
        <f>IF(RES_hh_tesh_in!N21=0,0,RES_hh_tesh_in!N21/RES_summary!N$21)</f>
        <v>12.566015921507571</v>
      </c>
      <c r="O21" s="72">
        <f>IF(RES_hh_tesh_in!O21=0,0,RES_hh_tesh_in!O21/RES_summary!O$21)</f>
        <v>13.065415267118922</v>
      </c>
      <c r="P21" s="72">
        <f>IF(RES_hh_tesh_in!P21=0,0,RES_hh_tesh_in!P21/RES_summary!P$21)</f>
        <v>12.849624888167876</v>
      </c>
      <c r="Q21" s="72">
        <f>IF(RES_hh_tesh_in!Q21=0,0,RES_hh_tesh_in!Q21/RES_summary!Q$21)</f>
        <v>12.868624952902882</v>
      </c>
      <c r="R21" s="72">
        <f>IF(RES_hh_tesh_in!R21=0,0,RES_hh_tesh_in!R21/RES_summary!R$21)</f>
        <v>13.325374788673274</v>
      </c>
      <c r="S21" s="72">
        <f>IF(RES_hh_tesh_in!S21=0,0,RES_hh_tesh_in!S21/RES_summary!S$21)</f>
        <v>13.9796864409007</v>
      </c>
      <c r="T21" s="72">
        <f>IF(RES_hh_tesh_in!T21=0,0,RES_hh_tesh_in!T21/RES_summary!T$21)</f>
        <v>13.173985121082977</v>
      </c>
      <c r="U21" s="72">
        <f>IF(RES_hh_tesh_in!U21=0,0,RES_hh_tesh_in!U21/RES_summary!U$21)</f>
        <v>13.587943045120337</v>
      </c>
      <c r="V21" s="72">
        <f>IF(RES_hh_tesh_in!V21=0,0,RES_hh_tesh_in!V21/RES_summary!V$21)</f>
        <v>13.76079222989358</v>
      </c>
      <c r="W21" s="72">
        <f>IF(RES_hh_tesh_in!W21=0,0,RES_hh_tesh_in!W21/RES_summary!W$21)</f>
        <v>15.429374231869048</v>
      </c>
      <c r="X21" s="72">
        <f>IF(RES_hh_tesh_in!X21=0,0,RES_hh_tesh_in!X21/RES_summary!X$21)</f>
        <v>12.867636306720643</v>
      </c>
      <c r="Y21" s="72">
        <f>IF(RES_hh_tesh_in!Y21=0,0,RES_hh_tesh_in!Y21/RES_summary!Y$21)</f>
        <v>9.8143474722347595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9.5038430243809913</v>
      </c>
      <c r="D22" s="72">
        <f>IF(RES_hh_tesh_in!D22=0,0,RES_hh_tesh_in!D22/RES_summary!D$21)</f>
        <v>10.002907396452173</v>
      </c>
      <c r="E22" s="72">
        <f>IF(RES_hh_tesh_in!E22=0,0,RES_hh_tesh_in!E22/RES_summary!E$21)</f>
        <v>10.597529129176772</v>
      </c>
      <c r="F22" s="72">
        <f>IF(RES_hh_tesh_in!F22=0,0,RES_hh_tesh_in!F22/RES_summary!F$21)</f>
        <v>11.23057955562436</v>
      </c>
      <c r="G22" s="72">
        <f>IF(RES_hh_tesh_in!G22=0,0,RES_hh_tesh_in!G22/RES_summary!G$21)</f>
        <v>10.838338758796652</v>
      </c>
      <c r="H22" s="72">
        <f>IF(RES_hh_tesh_in!H22=0,0,RES_hh_tesh_in!H22/RES_summary!H$21)</f>
        <v>10.959556697658362</v>
      </c>
      <c r="I22" s="72">
        <f>IF(RES_hh_tesh_in!I22=0,0,RES_hh_tesh_in!I22/RES_summary!I$21)</f>
        <v>11.39145148147567</v>
      </c>
      <c r="J22" s="72">
        <f>IF(RES_hh_tesh_in!J22=0,0,RES_hh_tesh_in!J22/RES_summary!J$21)</f>
        <v>11.686815523311772</v>
      </c>
      <c r="K22" s="72">
        <f>IF(RES_hh_tesh_in!K22=0,0,RES_hh_tesh_in!K22/RES_summary!K$21)</f>
        <v>11.729160949640784</v>
      </c>
      <c r="L22" s="72">
        <f>IF(RES_hh_tesh_in!L22=0,0,RES_hh_tesh_in!L22/RES_summary!L$21)</f>
        <v>11.565990126010625</v>
      </c>
      <c r="M22" s="72">
        <f>IF(RES_hh_tesh_in!M22=0,0,RES_hh_tesh_in!M22/RES_summary!M$21)</f>
        <v>12.931552682229105</v>
      </c>
      <c r="N22" s="72">
        <f>IF(RES_hh_tesh_in!N22=0,0,RES_hh_tesh_in!N22/RES_summary!N$21)</f>
        <v>12.808787797929735</v>
      </c>
      <c r="O22" s="72">
        <f>IF(RES_hh_tesh_in!O22=0,0,RES_hh_tesh_in!O22/RES_summary!O$21)</f>
        <v>13.032801602208172</v>
      </c>
      <c r="P22" s="72">
        <f>IF(RES_hh_tesh_in!P22=0,0,RES_hh_tesh_in!P22/RES_summary!P$21)</f>
        <v>12.743217194356456</v>
      </c>
      <c r="Q22" s="72">
        <f>IF(RES_hh_tesh_in!Q22=0,0,RES_hh_tesh_in!Q22/RES_summary!Q$21)</f>
        <v>13.150460489457632</v>
      </c>
      <c r="R22" s="72">
        <f>IF(RES_hh_tesh_in!R22=0,0,RES_hh_tesh_in!R22/RES_summary!R$21)</f>
        <v>11.98235381232295</v>
      </c>
      <c r="S22" s="72">
        <f>IF(RES_hh_tesh_in!S22=0,0,RES_hh_tesh_in!S22/RES_summary!S$21)</f>
        <v>10.246802194828229</v>
      </c>
      <c r="T22" s="72">
        <f>IF(RES_hh_tesh_in!T22=0,0,RES_hh_tesh_in!T22/RES_summary!T$21)</f>
        <v>17.410967091468155</v>
      </c>
      <c r="U22" s="72">
        <f>IF(RES_hh_tesh_in!U22=0,0,RES_hh_tesh_in!U22/RES_summary!U$21)</f>
        <v>15.307105016149551</v>
      </c>
      <c r="V22" s="72">
        <f>IF(RES_hh_tesh_in!V22=0,0,RES_hh_tesh_in!V22/RES_summary!V$21)</f>
        <v>13.882720367295681</v>
      </c>
      <c r="W22" s="72">
        <f>IF(RES_hh_tesh_in!W22=0,0,RES_hh_tesh_in!W22/RES_summary!W$21)</f>
        <v>15.027232302169468</v>
      </c>
      <c r="X22" s="72">
        <f>IF(RES_hh_tesh_in!X22=0,0,RES_hh_tesh_in!X22/RES_summary!X$21)</f>
        <v>13.137709390650606</v>
      </c>
      <c r="Y22" s="72">
        <f>IF(RES_hh_tesh_in!Y22=0,0,RES_hh_tesh_in!Y22/RES_summary!Y$21)</f>
        <v>9.4219020053763654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7.2266635025642447</v>
      </c>
      <c r="D23" s="72">
        <f>IF(RES_hh_tesh_in!D23=0,0,RES_hh_tesh_in!D23/RES_summary!D$21)</f>
        <v>10.968361409745832</v>
      </c>
      <c r="E23" s="72">
        <f>IF(RES_hh_tesh_in!E23=0,0,RES_hh_tesh_in!E23/RES_summary!E$21)</f>
        <v>11.015235268997088</v>
      </c>
      <c r="F23" s="72">
        <f>IF(RES_hh_tesh_in!F23=0,0,RES_hh_tesh_in!F23/RES_summary!F$21)</f>
        <v>9.7202054572037611</v>
      </c>
      <c r="G23" s="72">
        <f>IF(RES_hh_tesh_in!G23=0,0,RES_hh_tesh_in!G23/RES_summary!G$21)</f>
        <v>12.224416379646355</v>
      </c>
      <c r="H23" s="72">
        <f>IF(RES_hh_tesh_in!H23=0,0,RES_hh_tesh_in!H23/RES_summary!H$21)</f>
        <v>12.216653730801484</v>
      </c>
      <c r="I23" s="72">
        <f>IF(RES_hh_tesh_in!I23=0,0,RES_hh_tesh_in!I23/RES_summary!I$21)</f>
        <v>10.413909076974505</v>
      </c>
      <c r="J23" s="72">
        <f>IF(RES_hh_tesh_in!J23=0,0,RES_hh_tesh_in!J23/RES_summary!J$21)</f>
        <v>11.582611651015256</v>
      </c>
      <c r="K23" s="72">
        <f>IF(RES_hh_tesh_in!K23=0,0,RES_hh_tesh_in!K23/RES_summary!K$21)</f>
        <v>12.857019490170359</v>
      </c>
      <c r="L23" s="72">
        <f>IF(RES_hh_tesh_in!L23=0,0,RES_hh_tesh_in!L23/RES_summary!L$21)</f>
        <v>11.210048862676386</v>
      </c>
      <c r="M23" s="72">
        <f>IF(RES_hh_tesh_in!M23=0,0,RES_hh_tesh_in!M23/RES_summary!M$21)</f>
        <v>11.821810008275634</v>
      </c>
      <c r="N23" s="72">
        <f>IF(RES_hh_tesh_in!N23=0,0,RES_hh_tesh_in!N23/RES_summary!N$21)</f>
        <v>12.543629717835381</v>
      </c>
      <c r="O23" s="72">
        <f>IF(RES_hh_tesh_in!O23=0,0,RES_hh_tesh_in!O23/RES_summary!O$21)</f>
        <v>12.559881760924268</v>
      </c>
      <c r="P23" s="72">
        <f>IF(RES_hh_tesh_in!P23=0,0,RES_hh_tesh_in!P23/RES_summary!P$21)</f>
        <v>13.309960144525247</v>
      </c>
      <c r="Q23" s="72">
        <f>IF(RES_hh_tesh_in!Q23=0,0,RES_hh_tesh_in!Q23/RES_summary!Q$21)</f>
        <v>13.655363616261367</v>
      </c>
      <c r="R23" s="72">
        <f>IF(RES_hh_tesh_in!R23=0,0,RES_hh_tesh_in!R23/RES_summary!R$21)</f>
        <v>13.613902001979588</v>
      </c>
      <c r="S23" s="72">
        <f>IF(RES_hh_tesh_in!S23=0,0,RES_hh_tesh_in!S23/RES_summary!S$21)</f>
        <v>13.554065054798695</v>
      </c>
      <c r="T23" s="72">
        <f>IF(RES_hh_tesh_in!T23=0,0,RES_hh_tesh_in!T23/RES_summary!T$21)</f>
        <v>13.579003422533019</v>
      </c>
      <c r="U23" s="72">
        <f>IF(RES_hh_tesh_in!U23=0,0,RES_hh_tesh_in!U23/RES_summary!U$21)</f>
        <v>14.045862622966807</v>
      </c>
      <c r="V23" s="72">
        <f>IF(RES_hh_tesh_in!V23=0,0,RES_hh_tesh_in!V23/RES_summary!V$21)</f>
        <v>13.668996053067957</v>
      </c>
      <c r="W23" s="72">
        <f>IF(RES_hh_tesh_in!W23=0,0,RES_hh_tesh_in!W23/RES_summary!W$21)</f>
        <v>13.648625712099278</v>
      </c>
      <c r="X23" s="72">
        <f>IF(RES_hh_tesh_in!X23=0,0,RES_hh_tesh_in!X23/RES_summary!X$21)</f>
        <v>12.686197153623757</v>
      </c>
      <c r="Y23" s="72">
        <f>IF(RES_hh_tesh_in!Y23=0,0,RES_hh_tesh_in!Y23/RES_summary!Y$21)</f>
        <v>10.277258412062167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9.8331090280769615</v>
      </c>
      <c r="D24" s="72">
        <f>IF(RES_hh_tesh_in!D24=0,0,RES_hh_tesh_in!D24/RES_summary!D$21)</f>
        <v>9.4450273257391153</v>
      </c>
      <c r="E24" s="72">
        <f>IF(RES_hh_tesh_in!E24=0,0,RES_hh_tesh_in!E24/RES_summary!E$21)</f>
        <v>10.911267387270806</v>
      </c>
      <c r="F24" s="72">
        <f>IF(RES_hh_tesh_in!F24=0,0,RES_hh_tesh_in!F24/RES_summary!F$21)</f>
        <v>11.265535004699649</v>
      </c>
      <c r="G24" s="72">
        <f>IF(RES_hh_tesh_in!G24=0,0,RES_hh_tesh_in!G24/RES_summary!G$21)</f>
        <v>10.815926749049034</v>
      </c>
      <c r="H24" s="72">
        <f>IF(RES_hh_tesh_in!H24=0,0,RES_hh_tesh_in!H24/RES_summary!H$21)</f>
        <v>10.8621927083163</v>
      </c>
      <c r="I24" s="72">
        <f>IF(RES_hh_tesh_in!I24=0,0,RES_hh_tesh_in!I24/RES_summary!I$21)</f>
        <v>11.380475768314144</v>
      </c>
      <c r="J24" s="72">
        <f>IF(RES_hh_tesh_in!J24=0,0,RES_hh_tesh_in!J24/RES_summary!J$21)</f>
        <v>11.483616380473761</v>
      </c>
      <c r="K24" s="72">
        <f>IF(RES_hh_tesh_in!K24=0,0,RES_hh_tesh_in!K24/RES_summary!K$21)</f>
        <v>11.894898480479013</v>
      </c>
      <c r="L24" s="72">
        <f>IF(RES_hh_tesh_in!L24=0,0,RES_hh_tesh_in!L24/RES_summary!L$21)</f>
        <v>12.156835472701399</v>
      </c>
      <c r="M24" s="72">
        <f>IF(RES_hh_tesh_in!M24=0,0,RES_hh_tesh_in!M24/RES_summary!M$21)</f>
        <v>12.422177913364823</v>
      </c>
      <c r="N24" s="72">
        <f>IF(RES_hh_tesh_in!N24=0,0,RES_hh_tesh_in!N24/RES_summary!N$21)</f>
        <v>12.613131598821965</v>
      </c>
      <c r="O24" s="72">
        <f>IF(RES_hh_tesh_in!O24=0,0,RES_hh_tesh_in!O24/RES_summary!O$21)</f>
        <v>12.833756882525677</v>
      </c>
      <c r="P24" s="72">
        <f>IF(RES_hh_tesh_in!P24=0,0,RES_hh_tesh_in!P24/RES_summary!P$21)</f>
        <v>12.803003263243809</v>
      </c>
      <c r="Q24" s="72">
        <f>IF(RES_hh_tesh_in!Q24=0,0,RES_hh_tesh_in!Q24/RES_summary!Q$21)</f>
        <v>13.128555417684746</v>
      </c>
      <c r="R24" s="72">
        <f>IF(RES_hh_tesh_in!R24=0,0,RES_hh_tesh_in!R24/RES_summary!R$21)</f>
        <v>13.007370075455727</v>
      </c>
      <c r="S24" s="72">
        <f>IF(RES_hh_tesh_in!S24=0,0,RES_hh_tesh_in!S24/RES_summary!S$21)</f>
        <v>13.819563158781738</v>
      </c>
      <c r="T24" s="72">
        <f>IF(RES_hh_tesh_in!T24=0,0,RES_hh_tesh_in!T24/RES_summary!T$21)</f>
        <v>12.434295888857426</v>
      </c>
      <c r="U24" s="72">
        <f>IF(RES_hh_tesh_in!U24=0,0,RES_hh_tesh_in!U24/RES_summary!U$21)</f>
        <v>13.632997761593129</v>
      </c>
      <c r="V24" s="72">
        <f>IF(RES_hh_tesh_in!V24=0,0,RES_hh_tesh_in!V24/RES_summary!V$21)</f>
        <v>13.781947848971068</v>
      </c>
      <c r="W24" s="72">
        <f>IF(RES_hh_tesh_in!W24=0,0,RES_hh_tesh_in!W24/RES_summary!W$21)</f>
        <v>15.048160898436995</v>
      </c>
      <c r="X24" s="72">
        <f>IF(RES_hh_tesh_in!X24=0,0,RES_hh_tesh_in!X24/RES_summary!X$21)</f>
        <v>12.303636364041836</v>
      </c>
      <c r="Y24" s="72">
        <f>IF(RES_hh_tesh_in!Y24=0,0,RES_hh_tesh_in!Y24/RES_summary!Y$21)</f>
        <v>9.6552188290035268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8.5011117167818835</v>
      </c>
      <c r="D25" s="74">
        <f>IF(RES_hh_tesh_in!D25=0,0,RES_hh_tesh_in!D25/RES_summary!D$21)</f>
        <v>6.4208351870744673</v>
      </c>
      <c r="E25" s="74">
        <f>IF(RES_hh_tesh_in!E25=0,0,RES_hh_tesh_in!E25/RES_summary!E$21)</f>
        <v>13.54570491239042</v>
      </c>
      <c r="F25" s="74">
        <f>IF(RES_hh_tesh_in!F25=0,0,RES_hh_tesh_in!F25/RES_summary!F$21)</f>
        <v>12.572955969114352</v>
      </c>
      <c r="G25" s="74">
        <f>IF(RES_hh_tesh_in!G25=0,0,RES_hh_tesh_in!G25/RES_summary!G$21)</f>
        <v>9.9341809210257068</v>
      </c>
      <c r="H25" s="74">
        <f>IF(RES_hh_tesh_in!H25=0,0,RES_hh_tesh_in!H25/RES_summary!H$21)</f>
        <v>11.75362637372722</v>
      </c>
      <c r="I25" s="74">
        <f>IF(RES_hh_tesh_in!I25=0,0,RES_hh_tesh_in!I25/RES_summary!I$21)</f>
        <v>10.759660558117158</v>
      </c>
      <c r="J25" s="74">
        <f>IF(RES_hh_tesh_in!J25=0,0,RES_hh_tesh_in!J25/RES_summary!J$21)</f>
        <v>11.303007837599225</v>
      </c>
      <c r="K25" s="74">
        <f>IF(RES_hh_tesh_in!K25=0,0,RES_hh_tesh_in!K25/RES_summary!K$21)</f>
        <v>8.5416770159486965</v>
      </c>
      <c r="L25" s="74">
        <f>IF(RES_hh_tesh_in!L25=0,0,RES_hh_tesh_in!L25/RES_summary!L$21)</f>
        <v>12.013751745153529</v>
      </c>
      <c r="M25" s="74">
        <f>IF(RES_hh_tesh_in!M25=0,0,RES_hh_tesh_in!M25/RES_summary!M$21)</f>
        <v>11.76330876262708</v>
      </c>
      <c r="N25" s="74">
        <f>IF(RES_hh_tesh_in!N25=0,0,RES_hh_tesh_in!N25/RES_summary!N$21)</f>
        <v>11.229014085898729</v>
      </c>
      <c r="O25" s="74">
        <f>IF(RES_hh_tesh_in!O25=0,0,RES_hh_tesh_in!O25/RES_summary!O$21)</f>
        <v>7.2892037592928771</v>
      </c>
      <c r="P25" s="74">
        <f>IF(RES_hh_tesh_in!P25=0,0,RES_hh_tesh_in!P25/RES_summary!P$21)</f>
        <v>7.1830273916783698</v>
      </c>
      <c r="Q25" s="74">
        <f>IF(RES_hh_tesh_in!Q25=0,0,RES_hh_tesh_in!Q25/RES_summary!Q$21)</f>
        <v>7.827397486052516</v>
      </c>
      <c r="R25" s="74">
        <f>IF(RES_hh_tesh_in!R25=0,0,RES_hh_tesh_in!R25/RES_summary!R$21)</f>
        <v>9.0711374977386718</v>
      </c>
      <c r="S25" s="74">
        <f>IF(RES_hh_tesh_in!S25=0,0,RES_hh_tesh_in!S25/RES_summary!S$21)</f>
        <v>10.973307604917792</v>
      </c>
      <c r="T25" s="74">
        <f>IF(RES_hh_tesh_in!T25=0,0,RES_hh_tesh_in!T25/RES_summary!T$21)</f>
        <v>7.3861852893549624</v>
      </c>
      <c r="U25" s="74">
        <f>IF(RES_hh_tesh_in!U25=0,0,RES_hh_tesh_in!U25/RES_summary!U$21)</f>
        <v>8.6522745631427664</v>
      </c>
      <c r="V25" s="74">
        <f>IF(RES_hh_tesh_in!V25=0,0,RES_hh_tesh_in!V25/RES_summary!V$21)</f>
        <v>7.4489541315395886</v>
      </c>
      <c r="W25" s="74">
        <f>IF(RES_hh_tesh_in!W25=0,0,RES_hh_tesh_in!W25/RES_summary!W$21)</f>
        <v>7.7737203164557966</v>
      </c>
      <c r="X25" s="74">
        <f>IF(RES_hh_tesh_in!X25=0,0,RES_hh_tesh_in!X25/RES_summary!X$21)</f>
        <v>6.0863777430817372</v>
      </c>
      <c r="Y25" s="74">
        <f>IF(RES_hh_tesh_in!Y25=0,0,RES_hh_tesh_in!Y25/RES_summary!Y$21)</f>
        <v>2.5584055092550839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6.2236074056271962</v>
      </c>
      <c r="L26" s="77">
        <f>IF(RES_hh_tesh_in!L26=0,0,RES_hh_tesh_in!L26/RES_summary!L$21)</f>
        <v>6.3507308673358391</v>
      </c>
      <c r="M26" s="77">
        <f>IF(RES_hh_tesh_in!M26=0,0,RES_hh_tesh_in!M26/RES_summary!M$21)</f>
        <v>6.4913222270883404</v>
      </c>
      <c r="N26" s="77">
        <f>IF(RES_hh_tesh_in!N26=0,0,RES_hh_tesh_in!N26/RES_summary!N$21)</f>
        <v>6.6149650930895305</v>
      </c>
      <c r="O26" s="77">
        <f>IF(RES_hh_tesh_in!O26=0,0,RES_hh_tesh_in!O26/RES_summary!O$21)</f>
        <v>6.8833855185643369</v>
      </c>
      <c r="P26" s="77">
        <f>IF(RES_hh_tesh_in!P26=0,0,RES_hh_tesh_in!P26/RES_summary!P$21)</f>
        <v>7.0126031357690222</v>
      </c>
      <c r="Q26" s="77">
        <f>IF(RES_hh_tesh_in!Q26=0,0,RES_hh_tesh_in!Q26/RES_summary!Q$21)</f>
        <v>7.1011674158972635</v>
      </c>
      <c r="R26" s="77">
        <f>IF(RES_hh_tesh_in!R26=0,0,RES_hh_tesh_in!R26/RES_summary!R$21)</f>
        <v>7.2545002933763092</v>
      </c>
      <c r="S26" s="77">
        <f>IF(RES_hh_tesh_in!S26=0,0,RES_hh_tesh_in!S26/RES_summary!S$21)</f>
        <v>7.426834764136264</v>
      </c>
      <c r="T26" s="77">
        <f>IF(RES_hh_tesh_in!T26=0,0,RES_hh_tesh_in!T26/RES_summary!T$21)</f>
        <v>6.3876632533794693</v>
      </c>
      <c r="U26" s="77">
        <f>IF(RES_hh_tesh_in!U26=0,0,RES_hh_tesh_in!U26/RES_summary!U$21)</f>
        <v>7.3521670532665597</v>
      </c>
      <c r="V26" s="77">
        <f>IF(RES_hh_tesh_in!V26=0,0,RES_hh_tesh_in!V26/RES_summary!V$21)</f>
        <v>7.9175225972316712</v>
      </c>
      <c r="W26" s="77">
        <f>IF(RES_hh_tesh_in!W26=0,0,RES_hh_tesh_in!W26/RES_summary!W$21)</f>
        <v>7.8061863245887402</v>
      </c>
      <c r="X26" s="77">
        <f>IF(RES_hh_tesh_in!X26=0,0,RES_hh_tesh_in!X26/RES_summary!X$21)</f>
        <v>8.0884904028144966</v>
      </c>
      <c r="Y26" s="77">
        <f>IF(RES_hh_tesh_in!Y26=0,0,RES_hh_tesh_in!Y26/RES_summary!Y$21)</f>
        <v>7.178568020121987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4.6836309186935754</v>
      </c>
      <c r="D27" s="69">
        <f>IF(RES_hh_tesh_in!D27=0,0,RES_hh_tesh_in!D27/RES_summary!D$21)</f>
        <v>4.5701014610111095</v>
      </c>
      <c r="E27" s="69">
        <f>IF(RES_hh_tesh_in!E27=0,0,RES_hh_tesh_in!E27/RES_summary!E$21)</f>
        <v>8.04183558873574</v>
      </c>
      <c r="F27" s="69">
        <f>IF(RES_hh_tesh_in!F27=0,0,RES_hh_tesh_in!F27/RES_summary!F$21)</f>
        <v>7.3927151879416018</v>
      </c>
      <c r="G27" s="69">
        <f>IF(RES_hh_tesh_in!G27=0,0,RES_hh_tesh_in!G27/RES_summary!G$21)</f>
        <v>6.6869900984663415</v>
      </c>
      <c r="H27" s="69">
        <f>IF(RES_hh_tesh_in!H27=0,0,RES_hh_tesh_in!H27/RES_summary!H$21)</f>
        <v>7.0053103502819889</v>
      </c>
      <c r="I27" s="69">
        <f>IF(RES_hh_tesh_in!I27=0,0,RES_hh_tesh_in!I27/RES_summary!I$21)</f>
        <v>7.0400328306604214</v>
      </c>
      <c r="J27" s="69">
        <f>IF(RES_hh_tesh_in!J27=0,0,RES_hh_tesh_in!J27/RES_summary!J$21)</f>
        <v>7.2566144879469299</v>
      </c>
      <c r="K27" s="69">
        <f>IF(RES_hh_tesh_in!K27=0,0,RES_hh_tesh_in!K27/RES_summary!K$21)</f>
        <v>7.4116359624832198</v>
      </c>
      <c r="L27" s="69">
        <f>IF(RES_hh_tesh_in!L27=0,0,RES_hh_tesh_in!L27/RES_summary!L$21)</f>
        <v>7.8103050444705771</v>
      </c>
      <c r="M27" s="69">
        <f>IF(RES_hh_tesh_in!M27=0,0,RES_hh_tesh_in!M27/RES_summary!M$21)</f>
        <v>7.3483128574382155</v>
      </c>
      <c r="N27" s="69">
        <f>IF(RES_hh_tesh_in!N27=0,0,RES_hh_tesh_in!N27/RES_summary!N$21)</f>
        <v>7.2748353487584323</v>
      </c>
      <c r="O27" s="69">
        <f>IF(RES_hh_tesh_in!O27=0,0,RES_hh_tesh_in!O27/RES_summary!O$21)</f>
        <v>7.1592881624582674</v>
      </c>
      <c r="P27" s="69">
        <f>IF(RES_hh_tesh_in!P27=0,0,RES_hh_tesh_in!P27/RES_summary!P$21)</f>
        <v>6.9353427537195476</v>
      </c>
      <c r="Q27" s="69">
        <f>IF(RES_hh_tesh_in!Q27=0,0,RES_hh_tesh_in!Q27/RES_summary!Q$21)</f>
        <v>6.8885939255531223</v>
      </c>
      <c r="R27" s="69">
        <f>IF(RES_hh_tesh_in!R27=0,0,RES_hh_tesh_in!R27/RES_summary!R$21)</f>
        <v>7.0188952972070364</v>
      </c>
      <c r="S27" s="69">
        <f>IF(RES_hh_tesh_in!S27=0,0,RES_hh_tesh_in!S27/RES_summary!S$21)</f>
        <v>7.0386692063489784</v>
      </c>
      <c r="T27" s="69">
        <f>IF(RES_hh_tesh_in!T27=0,0,RES_hh_tesh_in!T27/RES_summary!T$21)</f>
        <v>7.5664669826919306</v>
      </c>
      <c r="U27" s="69">
        <f>IF(RES_hh_tesh_in!U27=0,0,RES_hh_tesh_in!U27/RES_summary!U$21)</f>
        <v>7.5734028604797219</v>
      </c>
      <c r="V27" s="69">
        <f>IF(RES_hh_tesh_in!V27=0,0,RES_hh_tesh_in!V27/RES_summary!V$21)</f>
        <v>7.3238546912601725</v>
      </c>
      <c r="W27" s="69">
        <f>IF(RES_hh_tesh_in!W27=0,0,RES_hh_tesh_in!W27/RES_summary!W$21)</f>
        <v>7.3304616811964909</v>
      </c>
      <c r="X27" s="69">
        <f>IF(RES_hh_tesh_in!X27=0,0,RES_hh_tesh_in!X27/RES_summary!X$21)</f>
        <v>5.9171805012974774</v>
      </c>
      <c r="Y27" s="69">
        <f>IF(RES_hh_tesh_in!Y27=0,0,RES_hh_tesh_in!Y27/RES_summary!Y$21)</f>
        <v>4.8410524193043871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4.4919656174100462</v>
      </c>
      <c r="D28" s="72">
        <f>IF(RES_hh_tesh_in!D28=0,0,RES_hh_tesh_in!D28/RES_summary!D$21)</f>
        <v>5.3557959757383884</v>
      </c>
      <c r="E28" s="72">
        <f>IF(RES_hh_tesh_in!E28=0,0,RES_hh_tesh_in!E28/RES_summary!E$21)</f>
        <v>6.8931950419924659</v>
      </c>
      <c r="F28" s="72">
        <f>IF(RES_hh_tesh_in!F28=0,0,RES_hh_tesh_in!F28/RES_summary!F$21)</f>
        <v>6.9661789387183024</v>
      </c>
      <c r="G28" s="72">
        <f>IF(RES_hh_tesh_in!G28=0,0,RES_hh_tesh_in!G28/RES_summary!G$21)</f>
        <v>6.9573770213462414</v>
      </c>
      <c r="H28" s="72">
        <f>IF(RES_hh_tesh_in!H28=0,0,RES_hh_tesh_in!H28/RES_summary!H$21)</f>
        <v>7.288690281076442</v>
      </c>
      <c r="I28" s="72">
        <f>IF(RES_hh_tesh_in!I28=0,0,RES_hh_tesh_in!I28/RES_summary!I$21)</f>
        <v>6.8619845544101379</v>
      </c>
      <c r="J28" s="72">
        <f>IF(RES_hh_tesh_in!J28=0,0,RES_hh_tesh_in!J28/RES_summary!J$21)</f>
        <v>7.3309355389510475</v>
      </c>
      <c r="K28" s="72">
        <f>IF(RES_hh_tesh_in!K28=0,0,RES_hh_tesh_in!K28/RES_summary!K$21)</f>
        <v>7.5136366682642892</v>
      </c>
      <c r="L28" s="72">
        <f>IF(RES_hh_tesh_in!L28=0,0,RES_hh_tesh_in!L28/RES_summary!L$21)</f>
        <v>7.6687799990464383</v>
      </c>
      <c r="M28" s="72">
        <f>IF(RES_hh_tesh_in!M28=0,0,RES_hh_tesh_in!M28/RES_summary!M$21)</f>
        <v>7.2865610465006636</v>
      </c>
      <c r="N28" s="72">
        <f>IF(RES_hh_tesh_in!N28=0,0,RES_hh_tesh_in!N28/RES_summary!N$21)</f>
        <v>7.3079995531589494</v>
      </c>
      <c r="O28" s="72">
        <f>IF(RES_hh_tesh_in!O28=0,0,RES_hh_tesh_in!O28/RES_summary!O$21)</f>
        <v>7.0868742454064533</v>
      </c>
      <c r="P28" s="72">
        <f>IF(RES_hh_tesh_in!P28=0,0,RES_hh_tesh_in!P28/RES_summary!P$21)</f>
        <v>7.0624652770962868</v>
      </c>
      <c r="Q28" s="72">
        <f>IF(RES_hh_tesh_in!Q28=0,0,RES_hh_tesh_in!Q28/RES_summary!Q$21)</f>
        <v>6.9765547405214825</v>
      </c>
      <c r="R28" s="72">
        <f>IF(RES_hh_tesh_in!R28=0,0,RES_hh_tesh_in!R28/RES_summary!R$21)</f>
        <v>7.1154681957734178</v>
      </c>
      <c r="S28" s="72">
        <f>IF(RES_hh_tesh_in!S28=0,0,RES_hh_tesh_in!S28/RES_summary!S$21)</f>
        <v>7.4184649057613878</v>
      </c>
      <c r="T28" s="72">
        <f>IF(RES_hh_tesh_in!T28=0,0,RES_hh_tesh_in!T28/RES_summary!T$21)</f>
        <v>7.4832241519438414</v>
      </c>
      <c r="U28" s="72">
        <f>IF(RES_hh_tesh_in!U28=0,0,RES_hh_tesh_in!U28/RES_summary!U$21)</f>
        <v>6.8342843189536957</v>
      </c>
      <c r="V28" s="72">
        <f>IF(RES_hh_tesh_in!V28=0,0,RES_hh_tesh_in!V28/RES_summary!V$21)</f>
        <v>7.6364137818821591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5.1168855979105681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4.842553631094761</v>
      </c>
      <c r="D29" s="72">
        <f>IF(RES_hh_tesh_in!D29=0,0,RES_hh_tesh_in!D29/RES_summary!D$21)</f>
        <v>5.2356207448565311</v>
      </c>
      <c r="E29" s="72">
        <f>IF(RES_hh_tesh_in!E29=0,0,RES_hh_tesh_in!E29/RES_summary!E$21)</f>
        <v>6.9465990920460543</v>
      </c>
      <c r="F29" s="72">
        <f>IF(RES_hh_tesh_in!F29=0,0,RES_hh_tesh_in!F29/RES_summary!F$21)</f>
        <v>6.9633184586768699</v>
      </c>
      <c r="G29" s="72">
        <f>IF(RES_hh_tesh_in!G29=0,0,RES_hh_tesh_in!G29/RES_summary!G$21)</f>
        <v>6.7871665314849912</v>
      </c>
      <c r="H29" s="72">
        <f>IF(RES_hh_tesh_in!H29=0,0,RES_hh_tesh_in!H29/RES_summary!H$21)</f>
        <v>6.8513280519658846</v>
      </c>
      <c r="I29" s="72">
        <f>IF(RES_hh_tesh_in!I29=0,0,RES_hh_tesh_in!I29/RES_summary!I$21)</f>
        <v>7.1234437397848698</v>
      </c>
      <c r="J29" s="72">
        <f>IF(RES_hh_tesh_in!J29=0,0,RES_hh_tesh_in!J29/RES_summary!J$21)</f>
        <v>7.3295502157553667</v>
      </c>
      <c r="K29" s="72">
        <f>IF(RES_hh_tesh_in!K29=0,0,RES_hh_tesh_in!K29/RES_summary!K$21)</f>
        <v>7.5529006637772156</v>
      </c>
      <c r="L29" s="72">
        <f>IF(RES_hh_tesh_in!L29=0,0,RES_hh_tesh_in!L29/RES_summary!L$21)</f>
        <v>7.6399716423687911</v>
      </c>
      <c r="M29" s="72">
        <f>IF(RES_hh_tesh_in!M29=0,0,RES_hh_tesh_in!M29/RES_summary!M$21)</f>
        <v>7.3015556384342801</v>
      </c>
      <c r="N29" s="72">
        <f>IF(RES_hh_tesh_in!N29=0,0,RES_hh_tesh_in!N29/RES_summary!N$21)</f>
        <v>7.3156409636048263</v>
      </c>
      <c r="O29" s="72">
        <f>IF(RES_hh_tesh_in!O29=0,0,RES_hh_tesh_in!O29/RES_summary!O$21)</f>
        <v>7.0204525218154652</v>
      </c>
      <c r="P29" s="72">
        <f>IF(RES_hh_tesh_in!P29=0,0,RES_hh_tesh_in!P29/RES_summary!P$21)</f>
        <v>6.9507766317760735</v>
      </c>
      <c r="Q29" s="72">
        <f>IF(RES_hh_tesh_in!Q29=0,0,RES_hh_tesh_in!Q29/RES_summary!Q$21)</f>
        <v>6.9134217036111378</v>
      </c>
      <c r="R29" s="72">
        <f>IF(RES_hh_tesh_in!R29=0,0,RES_hh_tesh_in!R29/RES_summary!R$21)</f>
        <v>7.0181893821662227</v>
      </c>
      <c r="S29" s="72">
        <f>IF(RES_hh_tesh_in!S29=0,0,RES_hh_tesh_in!S29/RES_summary!S$21)</f>
        <v>7.1014134037715948</v>
      </c>
      <c r="T29" s="72">
        <f>IF(RES_hh_tesh_in!T29=0,0,RES_hh_tesh_in!T29/RES_summary!T$21)</f>
        <v>7.3409907000855457</v>
      </c>
      <c r="U29" s="72">
        <f>IF(RES_hh_tesh_in!U29=0,0,RES_hh_tesh_in!U29/RES_summary!U$21)</f>
        <v>7.6982281459822186</v>
      </c>
      <c r="V29" s="72">
        <f>IF(RES_hh_tesh_in!V29=0,0,RES_hh_tesh_in!V29/RES_summary!V$21)</f>
        <v>7.1962943993511299</v>
      </c>
      <c r="W29" s="72">
        <f>IF(RES_hh_tesh_in!W29=0,0,RES_hh_tesh_in!W29/RES_summary!W$21)</f>
        <v>6.8360960051703552</v>
      </c>
      <c r="X29" s="72">
        <f>IF(RES_hh_tesh_in!X29=0,0,RES_hh_tesh_in!X29/RES_summary!X$21)</f>
        <v>5.9031882761628651</v>
      </c>
      <c r="Y29" s="72">
        <f>IF(RES_hh_tesh_in!Y29=0,0,RES_hh_tesh_in!Y29/RES_summary!Y$21)</f>
        <v>4.8052623836706125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4.6728429238361713</v>
      </c>
      <c r="D30" s="72">
        <f>IF(RES_hh_tesh_in!D30=0,0,RES_hh_tesh_in!D30/RES_summary!D$21)</f>
        <v>4.8001234529694825</v>
      </c>
      <c r="E30" s="72">
        <f>IF(RES_hh_tesh_in!E30=0,0,RES_hh_tesh_in!E30/RES_summary!E$21)</f>
        <v>7.4272358489055064</v>
      </c>
      <c r="F30" s="72">
        <f>IF(RES_hh_tesh_in!F30=0,0,RES_hh_tesh_in!F30/RES_summary!F$21)</f>
        <v>7.2184486054843546</v>
      </c>
      <c r="G30" s="72">
        <f>IF(RES_hh_tesh_in!G30=0,0,RES_hh_tesh_in!G30/RES_summary!G$21)</f>
        <v>6.7835440705932504</v>
      </c>
      <c r="H30" s="72">
        <f>IF(RES_hh_tesh_in!H30=0,0,RES_hh_tesh_in!H30/RES_summary!H$21)</f>
        <v>7.0186662828646504</v>
      </c>
      <c r="I30" s="72">
        <f>IF(RES_hh_tesh_in!I30=0,0,RES_hh_tesh_in!I30/RES_summary!I$21)</f>
        <v>7.0614806670158785</v>
      </c>
      <c r="J30" s="72">
        <f>IF(RES_hh_tesh_in!J30=0,0,RES_hh_tesh_in!J30/RES_summary!J$21)</f>
        <v>7.2159667613509324</v>
      </c>
      <c r="K30" s="72">
        <f>IF(RES_hh_tesh_in!K30=0,0,RES_hh_tesh_in!K30/RES_summary!K$21)</f>
        <v>7.4398248347449591</v>
      </c>
      <c r="L30" s="72">
        <f>IF(RES_hh_tesh_in!L30=0,0,RES_hh_tesh_in!L30/RES_summary!L$21)</f>
        <v>7.6882120529451941</v>
      </c>
      <c r="M30" s="72">
        <f>IF(RES_hh_tesh_in!M30=0,0,RES_hh_tesh_in!M30/RES_summary!M$21)</f>
        <v>7.2821901310577211</v>
      </c>
      <c r="N30" s="72">
        <f>IF(RES_hh_tesh_in!N30=0,0,RES_hh_tesh_in!N30/RES_summary!N$21)</f>
        <v>7.2388889587638552</v>
      </c>
      <c r="O30" s="72">
        <f>IF(RES_hh_tesh_in!O30=0,0,RES_hh_tesh_in!O30/RES_summary!O$21)</f>
        <v>7.2657977271252214</v>
      </c>
      <c r="P30" s="72">
        <f>IF(RES_hh_tesh_in!P30=0,0,RES_hh_tesh_in!P30/RES_summary!P$21)</f>
        <v>6.8977586633163126</v>
      </c>
      <c r="Q30" s="72">
        <f>IF(RES_hh_tesh_in!Q30=0,0,RES_hh_tesh_in!Q30/RES_summary!Q$21)</f>
        <v>6.7843238519633298</v>
      </c>
      <c r="R30" s="72">
        <f>IF(RES_hh_tesh_in!R30=0,0,RES_hh_tesh_in!R30/RES_summary!R$21)</f>
        <v>7.1349931498979684</v>
      </c>
      <c r="S30" s="72">
        <f>IF(RES_hh_tesh_in!S30=0,0,RES_hh_tesh_in!S30/RES_summary!S$21)</f>
        <v>7.4586790033435095</v>
      </c>
      <c r="T30" s="72">
        <f>IF(RES_hh_tesh_in!T30=0,0,RES_hh_tesh_in!T30/RES_summary!T$21)</f>
        <v>6.6622219368566453</v>
      </c>
      <c r="U30" s="72">
        <f>IF(RES_hh_tesh_in!U30=0,0,RES_hh_tesh_in!U30/RES_summary!U$21)</f>
        <v>7.4418899921834294</v>
      </c>
      <c r="V30" s="72">
        <f>IF(RES_hh_tesh_in!V30=0,0,RES_hh_tesh_in!V30/RES_summary!V$21)</f>
        <v>7.2927395683575469</v>
      </c>
      <c r="W30" s="72">
        <f>IF(RES_hh_tesh_in!W30=0,0,RES_hh_tesh_in!W30/RES_summary!W$21)</f>
        <v>7.8649261374836961</v>
      </c>
      <c r="X30" s="72">
        <f>IF(RES_hh_tesh_in!X30=0,0,RES_hh_tesh_in!X30/RES_summary!X$21)</f>
        <v>6.0405495885782567</v>
      </c>
      <c r="Y30" s="72">
        <f>IF(RES_hh_tesh_in!Y30=0,0,RES_hh_tesh_in!Y30/RES_summary!Y$21)</f>
        <v>5.0726773395002809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4.6167607758796612</v>
      </c>
      <c r="D31" s="72">
        <f>IF(RES_hh_tesh_in!D31=0,0,RES_hh_tesh_in!D31/RES_summary!D$21)</f>
        <v>5.2255442337080877</v>
      </c>
      <c r="E31" s="72">
        <f>IF(RES_hh_tesh_in!E31=0,0,RES_hh_tesh_in!E31/RES_summary!E$21)</f>
        <v>7.0162691534722308</v>
      </c>
      <c r="F31" s="72">
        <f>IF(RES_hh_tesh_in!F31=0,0,RES_hh_tesh_in!F31/RES_summary!F$21)</f>
        <v>7.2398560234214546</v>
      </c>
      <c r="G31" s="72">
        <f>IF(RES_hh_tesh_in!G31=0,0,RES_hh_tesh_in!G31/RES_summary!G$21)</f>
        <v>6.8056103247475006</v>
      </c>
      <c r="H31" s="72">
        <f>IF(RES_hh_tesh_in!H31=0,0,RES_hh_tesh_in!H31/RES_summary!H$21)</f>
        <v>6.8794462254644611</v>
      </c>
      <c r="I31" s="72">
        <f>IF(RES_hh_tesh_in!I31=0,0,RES_hh_tesh_in!I31/RES_summary!I$21)</f>
        <v>7.1277063898628183</v>
      </c>
      <c r="J31" s="72">
        <f>IF(RES_hh_tesh_in!J31=0,0,RES_hh_tesh_in!J31/RES_summary!J$21)</f>
        <v>7.3380638381526833</v>
      </c>
      <c r="K31" s="72">
        <f>IF(RES_hh_tesh_in!K31=0,0,RES_hh_tesh_in!K31/RES_summary!K$21)</f>
        <v>7.3634237123930584</v>
      </c>
      <c r="L31" s="72">
        <f>IF(RES_hh_tesh_in!L31=0,0,RES_hh_tesh_in!L31/RES_summary!L$21)</f>
        <v>7.1908208177984072</v>
      </c>
      <c r="M31" s="72">
        <f>IF(RES_hh_tesh_in!M31=0,0,RES_hh_tesh_in!M31/RES_summary!M$21)</f>
        <v>7.6693718641319579</v>
      </c>
      <c r="N31" s="72">
        <f>IF(RES_hh_tesh_in!N31=0,0,RES_hh_tesh_in!N31/RES_summary!N$21)</f>
        <v>7.2640979759547282</v>
      </c>
      <c r="O31" s="72">
        <f>IF(RES_hh_tesh_in!O31=0,0,RES_hh_tesh_in!O31/RES_summary!O$21)</f>
        <v>7.1371585269289408</v>
      </c>
      <c r="P31" s="72">
        <f>IF(RES_hh_tesh_in!P31=0,0,RES_hh_tesh_in!P31/RES_summary!P$21)</f>
        <v>6.9727536750762162</v>
      </c>
      <c r="Q31" s="72">
        <f>IF(RES_hh_tesh_in!Q31=0,0,RES_hh_tesh_in!Q31/RES_summary!Q$21)</f>
        <v>7.1232358842193104</v>
      </c>
      <c r="R31" s="72">
        <f>IF(RES_hh_tesh_in!R31=0,0,RES_hh_tesh_in!R31/RES_summary!R$21)</f>
        <v>6.3341360379523843</v>
      </c>
      <c r="S31" s="72">
        <f>IF(RES_hh_tesh_in!S31=0,0,RES_hh_tesh_in!S31/RES_summary!S$21)</f>
        <v>5.3711238577474711</v>
      </c>
      <c r="T31" s="72">
        <f>IF(RES_hh_tesh_in!T31=0,0,RES_hh_tesh_in!T31/RES_summary!T$21)</f>
        <v>9.1123686723758741</v>
      </c>
      <c r="U31" s="72">
        <f>IF(RES_hh_tesh_in!U31=0,0,RES_hh_tesh_in!U31/RES_summary!U$21)</f>
        <v>7.8959543602357662</v>
      </c>
      <c r="V31" s="72">
        <f>IF(RES_hh_tesh_in!V31=0,0,RES_hh_tesh_in!V31/RES_summary!V$21)</f>
        <v>7.1261224474455602</v>
      </c>
      <c r="W31" s="72">
        <f>IF(RES_hh_tesh_in!W31=0,0,RES_hh_tesh_in!W31/RES_summary!W$21)</f>
        <v>7.5270457618496414</v>
      </c>
      <c r="X31" s="72">
        <f>IF(RES_hh_tesh_in!X31=0,0,RES_hh_tesh_in!X31/RES_summary!X$21)</f>
        <v>5.5776008866119682</v>
      </c>
      <c r="Y31" s="72">
        <f>IF(RES_hh_tesh_in!Y31=0,0,RES_hh_tesh_in!Y31/RES_summary!Y$21)</f>
        <v>5.0164232463603762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4.2073861004578843</v>
      </c>
      <c r="D32" s="77">
        <f>IF(RES_hh_tesh_in!D32=0,0,RES_hh_tesh_in!D32/RES_summary!D$21)</f>
        <v>3.3136822918932793</v>
      </c>
      <c r="E32" s="77">
        <f>IF(RES_hh_tesh_in!E32=0,0,RES_hh_tesh_in!E32/RES_summary!E$21)</f>
        <v>8.9470211423281292</v>
      </c>
      <c r="F32" s="77">
        <f>IF(RES_hh_tesh_in!F32=0,0,RES_hh_tesh_in!F32/RES_summary!F$21)</f>
        <v>8.089288418899157</v>
      </c>
      <c r="G32" s="77">
        <f>IF(RES_hh_tesh_in!G32=0,0,RES_hh_tesh_in!G32/RES_summary!G$21)</f>
        <v>6.2388101644260399</v>
      </c>
      <c r="H32" s="77">
        <f>IF(RES_hh_tesh_in!H32=0,0,RES_hh_tesh_in!H32/RES_summary!H$21)</f>
        <v>7.4363831073926416</v>
      </c>
      <c r="I32" s="77">
        <f>IF(RES_hh_tesh_in!I32=0,0,RES_hh_tesh_in!I32/RES_summary!I$21)</f>
        <v>6.7411963305768472</v>
      </c>
      <c r="J32" s="77">
        <f>IF(RES_hh_tesh_in!J32=0,0,RES_hh_tesh_in!J32/RES_summary!J$21)</f>
        <v>7.157293601823441</v>
      </c>
      <c r="K32" s="77">
        <f>IF(RES_hh_tesh_in!K32=0,0,RES_hh_tesh_in!K32/RES_summary!K$21)</f>
        <v>7.2150366966657069</v>
      </c>
      <c r="L32" s="77">
        <f>IF(RES_hh_tesh_in!L32=0,0,RES_hh_tesh_in!L32/RES_summary!L$21)</f>
        <v>8.0526815561953402</v>
      </c>
      <c r="M32" s="77">
        <f>IF(RES_hh_tesh_in!M32=0,0,RES_hh_tesh_in!M32/RES_summary!M$21)</f>
        <v>7.3889689747633067</v>
      </c>
      <c r="N32" s="77">
        <f>IF(RES_hh_tesh_in!N32=0,0,RES_hh_tesh_in!N32/RES_summary!N$21)</f>
        <v>7.21640878062267</v>
      </c>
      <c r="O32" s="77">
        <f>IF(RES_hh_tesh_in!O32=0,0,RES_hh_tesh_in!O32/RES_summary!O$21)</f>
        <v>7.3958342372242134</v>
      </c>
      <c r="P32" s="77">
        <f>IF(RES_hh_tesh_in!P32=0,0,RES_hh_tesh_in!P32/RES_summary!P$21)</f>
        <v>6.9023878095713176</v>
      </c>
      <c r="Q32" s="77">
        <f>IF(RES_hh_tesh_in!Q32=0,0,RES_hh_tesh_in!Q32/RES_summary!Q$21)</f>
        <v>6.8936777292354741</v>
      </c>
      <c r="R32" s="77">
        <f>IF(RES_hh_tesh_in!R32=0,0,RES_hh_tesh_in!R32/RES_summary!R$21)</f>
        <v>7.0901381306334628</v>
      </c>
      <c r="S32" s="77">
        <f>IF(RES_hh_tesh_in!S32=0,0,RES_hh_tesh_in!S32/RES_summary!S$21)</f>
        <v>7.2619451008080071</v>
      </c>
      <c r="T32" s="77">
        <f>IF(RES_hh_tesh_in!T32=0,0,RES_hh_tesh_in!T32/RES_summary!T$21)</f>
        <v>7.2998139521293881</v>
      </c>
      <c r="U32" s="77">
        <f>IF(RES_hh_tesh_in!U32=0,0,RES_hh_tesh_in!U32/RES_summary!U$21)</f>
        <v>7.3812232470850789</v>
      </c>
      <c r="V32" s="77">
        <f>IF(RES_hh_tesh_in!V32=0,0,RES_hh_tesh_in!V32/RES_summary!V$21)</f>
        <v>7.7468572040829518</v>
      </c>
      <c r="W32" s="77">
        <f>IF(RES_hh_tesh_in!W32=0,0,RES_hh_tesh_in!W32/RES_summary!W$21)</f>
        <v>8.7596272640073263</v>
      </c>
      <c r="X32" s="77">
        <f>IF(RES_hh_tesh_in!X32=0,0,RES_hh_tesh_in!X32/RES_summary!X$21)</f>
        <v>5.5372233376975828</v>
      </c>
      <c r="Y32" s="77">
        <f>IF(RES_hh_tesh_in!Y32=0,0,RES_hh_tesh_in!Y32/RES_summary!Y$21)</f>
        <v>4.1000415438803337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31.481499766794233</v>
      </c>
      <c r="D3" s="65">
        <f>IF(RES_hh_emih_in!D3=0,0,RES_hh_emih_in!D3/RES_summary!D$21)</f>
        <v>40.418116310206486</v>
      </c>
      <c r="E3" s="65">
        <f>IF(RES_hh_emih_in!E3=0,0,RES_hh_emih_in!E3/RES_summary!E$21)</f>
        <v>34.498309266145206</v>
      </c>
      <c r="F3" s="65">
        <f>IF(RES_hh_emih_in!F3=0,0,RES_hh_emih_in!F3/RES_summary!F$21)</f>
        <v>36.846090760416473</v>
      </c>
      <c r="G3" s="65">
        <f>IF(RES_hh_emih_in!G3=0,0,RES_hh_emih_in!G3/RES_summary!G$21)</f>
        <v>38.97758372169811</v>
      </c>
      <c r="H3" s="65">
        <f>IF(RES_hh_emih_in!H3=0,0,RES_hh_emih_in!H3/RES_summary!H$21)</f>
        <v>38.85775619049241</v>
      </c>
      <c r="I3" s="65">
        <f>IF(RES_hh_emih_in!I3=0,0,RES_hh_emih_in!I3/RES_summary!I$21)</f>
        <v>26.919861639010662</v>
      </c>
      <c r="J3" s="65">
        <f>IF(RES_hh_emih_in!J3=0,0,RES_hh_emih_in!J3/RES_summary!J$21)</f>
        <v>29.599709886221511</v>
      </c>
      <c r="K3" s="65">
        <f>IF(RES_hh_emih_in!K3=0,0,RES_hh_emih_in!K3/RES_summary!K$21)</f>
        <v>25.442708486904944</v>
      </c>
      <c r="L3" s="65">
        <f>IF(RES_hh_emih_in!L3=0,0,RES_hh_emih_in!L3/RES_summary!L$21)</f>
        <v>28.486201089047494</v>
      </c>
      <c r="M3" s="65">
        <f>IF(RES_hh_emih_in!M3=0,0,RES_hh_emih_in!M3/RES_summary!M$21)</f>
        <v>21.005652085383325</v>
      </c>
      <c r="N3" s="65">
        <f>IF(RES_hh_emih_in!N3=0,0,RES_hh_emih_in!N3/RES_summary!N$21)</f>
        <v>25.792978308166699</v>
      </c>
      <c r="O3" s="65">
        <f>IF(RES_hh_emih_in!O3=0,0,RES_hh_emih_in!O3/RES_summary!O$21)</f>
        <v>22.388795070660194</v>
      </c>
      <c r="P3" s="65">
        <f>IF(RES_hh_emih_in!P3=0,0,RES_hh_emih_in!P3/RES_summary!P$21)</f>
        <v>24.95195310834762</v>
      </c>
      <c r="Q3" s="65">
        <f>IF(RES_hh_emih_in!Q3=0,0,RES_hh_emih_in!Q3/RES_summary!Q$21)</f>
        <v>24.077562299240252</v>
      </c>
      <c r="R3" s="65">
        <f>IF(RES_hh_emih_in!R3=0,0,RES_hh_emih_in!R3/RES_summary!R$21)</f>
        <v>19.62775293733857</v>
      </c>
      <c r="S3" s="65">
        <f>IF(RES_hh_emih_in!S3=0,0,RES_hh_emih_in!S3/RES_summary!S$21)</f>
        <v>15.861297621364647</v>
      </c>
      <c r="T3" s="65">
        <f>IF(RES_hh_emih_in!T3=0,0,RES_hh_emih_in!T3/RES_summary!T$21)</f>
        <v>6.1850928226336865</v>
      </c>
      <c r="U3" s="65">
        <f>IF(RES_hh_emih_in!U3=0,0,RES_hh_emih_in!U3/RES_summary!U$21)</f>
        <v>15.012291492398644</v>
      </c>
      <c r="V3" s="65">
        <f>IF(RES_hh_emih_in!V3=0,0,RES_hh_emih_in!V3/RES_summary!V$21)</f>
        <v>17.47725323791359</v>
      </c>
      <c r="W3" s="65">
        <f>IF(RES_hh_emih_in!W3=0,0,RES_hh_emih_in!W3/RES_summary!W$21)</f>
        <v>11.345309201185108</v>
      </c>
      <c r="X3" s="65">
        <f>IF(RES_hh_emih_in!X3=0,0,RES_hh_emih_in!X3/RES_summary!X$21)</f>
        <v>8.6525943811737118</v>
      </c>
      <c r="Y3" s="65">
        <f>IF(RES_hh_emih_in!Y3=0,0,RES_hh_emih_in!Y3/RES_summary!Y$21)</f>
        <v>11.056401599435889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27.788286018826113</v>
      </c>
      <c r="D4" s="69">
        <f>IF(RES_hh_emih_in!D4=0,0,RES_hh_emih_in!D4/RES_summary!D$21)</f>
        <v>36.109338201794266</v>
      </c>
      <c r="E4" s="69">
        <f>IF(RES_hh_emih_in!E4=0,0,RES_hh_emih_in!E4/RES_summary!E$21)</f>
        <v>30.981131526340068</v>
      </c>
      <c r="F4" s="69">
        <f>IF(RES_hh_emih_in!F4=0,0,RES_hh_emih_in!F4/RES_summary!F$21)</f>
        <v>32.1258726536079</v>
      </c>
      <c r="G4" s="69">
        <f>IF(RES_hh_emih_in!G4=0,0,RES_hh_emih_in!G4/RES_summary!G$21)</f>
        <v>33.720607392978259</v>
      </c>
      <c r="H4" s="69">
        <f>IF(RES_hh_emih_in!H4=0,0,RES_hh_emih_in!H4/RES_summary!H$21)</f>
        <v>33.374575183710014</v>
      </c>
      <c r="I4" s="69">
        <f>IF(RES_hh_emih_in!I4=0,0,RES_hh_emih_in!I4/RES_summary!I$21)</f>
        <v>22.456957101673975</v>
      </c>
      <c r="J4" s="69">
        <f>IF(RES_hh_emih_in!J4=0,0,RES_hh_emih_in!J4/RES_summary!J$21)</f>
        <v>25.387002277672536</v>
      </c>
      <c r="K4" s="69">
        <f>IF(RES_hh_emih_in!K4=0,0,RES_hh_emih_in!K4/RES_summary!K$21)</f>
        <v>21.809553452187362</v>
      </c>
      <c r="L4" s="69">
        <f>IF(RES_hh_emih_in!L4=0,0,RES_hh_emih_in!L4/RES_summary!L$21)</f>
        <v>25.025824218840388</v>
      </c>
      <c r="M4" s="69">
        <f>IF(RES_hh_emih_in!M4=0,0,RES_hh_emih_in!M4/RES_summary!M$21)</f>
        <v>17.764426091747122</v>
      </c>
      <c r="N4" s="69">
        <f>IF(RES_hh_emih_in!N4=0,0,RES_hh_emih_in!N4/RES_summary!N$21)</f>
        <v>21.548639403447712</v>
      </c>
      <c r="O4" s="69">
        <f>IF(RES_hh_emih_in!O4=0,0,RES_hh_emih_in!O4/RES_summary!O$21)</f>
        <v>18.446236979470143</v>
      </c>
      <c r="P4" s="69">
        <f>IF(RES_hh_emih_in!P4=0,0,RES_hh_emih_in!P4/RES_summary!P$21)</f>
        <v>20.78693487247217</v>
      </c>
      <c r="Q4" s="69">
        <f>IF(RES_hh_emih_in!Q4=0,0,RES_hh_emih_in!Q4/RES_summary!Q$21)</f>
        <v>19.979545863738149</v>
      </c>
      <c r="R4" s="69">
        <f>IF(RES_hh_emih_in!R4=0,0,RES_hh_emih_in!R4/RES_summary!R$21)</f>
        <v>16.114022537791779</v>
      </c>
      <c r="S4" s="69">
        <f>IF(RES_hh_emih_in!S4=0,0,RES_hh_emih_in!S4/RES_summary!S$21)</f>
        <v>12.483210191525401</v>
      </c>
      <c r="T4" s="69">
        <f>IF(RES_hh_emih_in!T4=0,0,RES_hh_emih_in!T4/RES_summary!T$21)</f>
        <v>3.9716569256592393</v>
      </c>
      <c r="U4" s="69">
        <f>IF(RES_hh_emih_in!U4=0,0,RES_hh_emih_in!U4/RES_summary!U$21)</f>
        <v>11.396529134935133</v>
      </c>
      <c r="V4" s="69">
        <f>IF(RES_hh_emih_in!V4=0,0,RES_hh_emih_in!V4/RES_summary!V$21)</f>
        <v>12.985631832798145</v>
      </c>
      <c r="W4" s="69">
        <f>IF(RES_hh_emih_in!W4=0,0,RES_hh_emih_in!W4/RES_summary!W$21)</f>
        <v>7.4761808110503569</v>
      </c>
      <c r="X4" s="69">
        <f>IF(RES_hh_emih_in!X4=0,0,RES_hh_emih_in!X4/RES_summary!X$21)</f>
        <v>5.6226583068256266</v>
      </c>
      <c r="Y4" s="69">
        <f>IF(RES_hh_emih_in!Y4=0,0,RES_hh_emih_in!Y4/RES_summary!Y$21)</f>
        <v>7.5949058080411707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55.40055587572558</v>
      </c>
      <c r="D5" s="72">
        <f>IF(RES_hh_emih_in!D5=0,0,RES_hh_emih_in!D5/RES_summary!D$21)</f>
        <v>56.075986701056983</v>
      </c>
      <c r="E5" s="72">
        <f>IF(RES_hh_emih_in!E5=0,0,RES_hh_emih_in!E5/RES_summary!E$21)</f>
        <v>51.590359894454977</v>
      </c>
      <c r="F5" s="72">
        <f>IF(RES_hh_emih_in!F5=0,0,RES_hh_emih_in!F5/RES_summary!F$21)</f>
        <v>50.200551364633711</v>
      </c>
      <c r="G5" s="72">
        <f>IF(RES_hh_emih_in!G5=0,0,RES_hh_emih_in!G5/RES_summary!G$21)</f>
        <v>51.9459840056305</v>
      </c>
      <c r="H5" s="72">
        <f>IF(RES_hh_emih_in!H5=0,0,RES_hh_emih_in!H5/RES_summary!H$21)</f>
        <v>55.850776518519304</v>
      </c>
      <c r="I5" s="72">
        <f>IF(RES_hh_emih_in!I5=0,0,RES_hh_emih_in!I5/RES_summary!I$21)</f>
        <v>48.462546019223012</v>
      </c>
      <c r="J5" s="72">
        <f>IF(RES_hh_emih_in!J5=0,0,RES_hh_emih_in!J5/RES_summary!J$21)</f>
        <v>49.542556955042436</v>
      </c>
      <c r="K5" s="72">
        <f>IF(RES_hh_emih_in!K5=0,0,RES_hh_emih_in!K5/RES_summary!K$21)</f>
        <v>49.697177906672707</v>
      </c>
      <c r="L5" s="72">
        <f>IF(RES_hh_emih_in!L5=0,0,RES_hh_emih_in!L5/RES_summary!L$21)</f>
        <v>55.95794220652342</v>
      </c>
      <c r="M5" s="72">
        <f>IF(RES_hh_emih_in!M5=0,0,RES_hh_emih_in!M5/RES_summary!M$21)</f>
        <v>47.242179308406797</v>
      </c>
      <c r="N5" s="72">
        <f>IF(RES_hh_emih_in!N5=0,0,RES_hh_emih_in!N5/RES_summary!N$21)</f>
        <v>48.515746026727321</v>
      </c>
      <c r="O5" s="72">
        <f>IF(RES_hh_emih_in!O5=0,0,RES_hh_emih_in!O5/RES_summary!O$21)</f>
        <v>46.23982700067139</v>
      </c>
      <c r="P5" s="72">
        <f>IF(RES_hh_emih_in!P5=0,0,RES_hh_emih_in!P5/RES_summary!P$21)</f>
        <v>40.626214998678584</v>
      </c>
      <c r="Q5" s="72">
        <f>IF(RES_hh_emih_in!Q5=0,0,RES_hh_emih_in!Q5/RES_summary!Q$21)</f>
        <v>38.365931822406232</v>
      </c>
      <c r="R5" s="72">
        <f>IF(RES_hh_emih_in!R5=0,0,RES_hh_emih_in!R5/RES_summary!R$21)</f>
        <v>40.008419944071754</v>
      </c>
      <c r="S5" s="72">
        <f>IF(RES_hh_emih_in!S5=0,0,RES_hh_emih_in!S5/RES_summary!S$21)</f>
        <v>39.250880259992691</v>
      </c>
      <c r="T5" s="72">
        <f>IF(RES_hh_emih_in!T5=0,0,RES_hh_emih_in!T5/RES_summary!T$21)</f>
        <v>37.970424091819552</v>
      </c>
      <c r="U5" s="72">
        <f>IF(RES_hh_emih_in!U5=0,0,RES_hh_emih_in!U5/RES_summary!U$21)</f>
        <v>29.970833088018153</v>
      </c>
      <c r="V5" s="72">
        <f>IF(RES_hh_emih_in!V5=0,0,RES_hh_emih_in!V5/RES_summary!V$21)</f>
        <v>30.343182450630625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18.102648842116302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43.971724168745553</v>
      </c>
      <c r="D6" s="72">
        <f>IF(RES_hh_emih_in!D6=0,0,RES_hh_emih_in!D6/RES_summary!D$21)</f>
        <v>41.684813233499696</v>
      </c>
      <c r="E6" s="72">
        <f>IF(RES_hh_emih_in!E6=0,0,RES_hh_emih_in!E6/RES_summary!E$21)</f>
        <v>39.423624634546492</v>
      </c>
      <c r="F6" s="72">
        <f>IF(RES_hh_emih_in!F6=0,0,RES_hh_emih_in!F6/RES_summary!F$21)</f>
        <v>37.812924243783996</v>
      </c>
      <c r="G6" s="72">
        <f>IF(RES_hh_emih_in!G6=0,0,RES_hh_emih_in!G6/RES_summary!G$21)</f>
        <v>38.610011773526999</v>
      </c>
      <c r="H6" s="72">
        <f>IF(RES_hh_emih_in!H6=0,0,RES_hh_emih_in!H6/RES_summary!H$21)</f>
        <v>39.720208005648345</v>
      </c>
      <c r="I6" s="72">
        <f>IF(RES_hh_emih_in!I6=0,0,RES_hh_emih_in!I6/RES_summary!I$21)</f>
        <v>37.764247843572377</v>
      </c>
      <c r="J6" s="72">
        <f>IF(RES_hh_emih_in!J6=0,0,RES_hh_emih_in!J6/RES_summary!J$21)</f>
        <v>37.401674682070528</v>
      </c>
      <c r="K6" s="72">
        <f>IF(RES_hh_emih_in!K6=0,0,RES_hh_emih_in!K6/RES_summary!K$21)</f>
        <v>37.290415604597456</v>
      </c>
      <c r="L6" s="72">
        <f>IF(RES_hh_emih_in!L6=0,0,RES_hh_emih_in!L6/RES_summary!L$21)</f>
        <v>41.312051950071186</v>
      </c>
      <c r="M6" s="72">
        <f>IF(RES_hh_emih_in!M6=0,0,RES_hh_emih_in!M6/RES_summary!M$21)</f>
        <v>34.381019753396629</v>
      </c>
      <c r="N6" s="72">
        <f>IF(RES_hh_emih_in!N6=0,0,RES_hh_emih_in!N6/RES_summary!N$21)</f>
        <v>35.192977857882141</v>
      </c>
      <c r="O6" s="72">
        <f>IF(RES_hh_emih_in!O6=0,0,RES_hh_emih_in!O6/RES_summary!O$21)</f>
        <v>31.681608315003817</v>
      </c>
      <c r="P6" s="72">
        <f>IF(RES_hh_emih_in!P6=0,0,RES_hh_emih_in!P6/RES_summary!P$21)</f>
        <v>26.35988267999527</v>
      </c>
      <c r="Q6" s="72">
        <f>IF(RES_hh_emih_in!Q6=0,0,RES_hh_emih_in!Q6/RES_summary!Q$21)</f>
        <v>24.651957467581557</v>
      </c>
      <c r="R6" s="72">
        <f>IF(RES_hh_emih_in!R6=0,0,RES_hh_emih_in!R6/RES_summary!R$21)</f>
        <v>25.196126742085216</v>
      </c>
      <c r="S6" s="72">
        <f>IF(RES_hh_emih_in!S6=0,0,RES_hh_emih_in!S6/RES_summary!S$21)</f>
        <v>24.556873325472772</v>
      </c>
      <c r="T6" s="72">
        <f>IF(RES_hh_emih_in!T6=0,0,RES_hh_emih_in!T6/RES_summary!T$21)</f>
        <v>24.005585190349294</v>
      </c>
      <c r="U6" s="72">
        <f>IF(RES_hh_emih_in!U6=0,0,RES_hh_emih_in!U6/RES_summary!U$21)</f>
        <v>24.050570640160274</v>
      </c>
      <c r="V6" s="72">
        <f>IF(RES_hh_emih_in!V6=0,0,RES_hh_emih_in!V6/RES_summary!V$21)</f>
        <v>21.737228286376972</v>
      </c>
      <c r="W6" s="72">
        <f>IF(RES_hh_emih_in!W6=0,0,RES_hh_emih_in!W6/RES_summary!W$21)</f>
        <v>17.289560536999304</v>
      </c>
      <c r="X6" s="72">
        <f>IF(RES_hh_emih_in!X6=0,0,RES_hh_emih_in!X6/RES_summary!X$21)</f>
        <v>19.272249445350859</v>
      </c>
      <c r="Y6" s="72">
        <f>IF(RES_hh_emih_in!Y6=0,0,RES_hh_emih_in!Y6/RES_summary!Y$21)</f>
        <v>13.762650109190618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56.542183829391831</v>
      </c>
      <c r="D7" s="72">
        <f>IF(RES_hh_emih_in!D7=0,0,RES_hh_emih_in!D7/RES_summary!D$21)</f>
        <v>57.718228404037148</v>
      </c>
      <c r="E7" s="72">
        <f>IF(RES_hh_emih_in!E7=0,0,RES_hh_emih_in!E7/RES_summary!E$21)</f>
        <v>55.298448371019333</v>
      </c>
      <c r="F7" s="72">
        <f>IF(RES_hh_emih_in!F7=0,0,RES_hh_emih_in!F7/RES_summary!F$21)</f>
        <v>51.324672521384947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40.957586545354495</v>
      </c>
      <c r="O7" s="72">
        <f>IF(RES_hh_emih_in!O7=0,0,RES_hh_emih_in!O7/RES_summary!O$21)</f>
        <v>40.259272924443103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29.759137785763517</v>
      </c>
      <c r="S7" s="72">
        <f>IF(RES_hh_emih_in!S7=0,0,RES_hh_emih_in!S7/RES_summary!S$21)</f>
        <v>29.937899597341701</v>
      </c>
      <c r="T7" s="72">
        <f>IF(RES_hh_emih_in!T7=0,0,RES_hh_emih_in!T7/RES_summary!T$21)</f>
        <v>34.844860209546745</v>
      </c>
      <c r="U7" s="72">
        <f>IF(RES_hh_emih_in!U7=0,0,RES_hh_emih_in!U7/RES_summary!U$21)</f>
        <v>27.720434646690183</v>
      </c>
      <c r="V7" s="72">
        <f>IF(RES_hh_emih_in!V7=0,0,RES_hh_emih_in!V7/RES_summary!V$21)</f>
        <v>25.513421730865819</v>
      </c>
      <c r="W7" s="72">
        <f>IF(RES_hh_emih_in!W7=0,0,RES_hh_emih_in!W7/RES_summary!W$21)</f>
        <v>0</v>
      </c>
      <c r="X7" s="72">
        <f>IF(RES_hh_emih_in!X7=0,0,RES_hh_emih_in!X7/RES_summary!X$21)</f>
        <v>21.695488238310759</v>
      </c>
      <c r="Y7" s="72">
        <f>IF(RES_hh_emih_in!Y7=0,0,RES_hh_emih_in!Y7/RES_summary!Y$21)</f>
        <v>16.301158065575894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38.840355191224141</v>
      </c>
      <c r="D8" s="72">
        <f>IF(RES_hh_emih_in!D8=0,0,RES_hh_emih_in!D8/RES_summary!D$21)</f>
        <v>36.822102533879018</v>
      </c>
      <c r="E8" s="72">
        <f>IF(RES_hh_emih_in!E8=0,0,RES_hh_emih_in!E8/RES_summary!E$21)</f>
        <v>35.335551588047679</v>
      </c>
      <c r="F8" s="72">
        <f>IF(RES_hh_emih_in!F8=0,0,RES_hh_emih_in!F8/RES_summary!F$21)</f>
        <v>34.267302916868587</v>
      </c>
      <c r="G8" s="72">
        <f>IF(RES_hh_emih_in!G8=0,0,RES_hh_emih_in!G8/RES_summary!G$21)</f>
        <v>36.061013743526395</v>
      </c>
      <c r="H8" s="72">
        <f>IF(RES_hh_emih_in!H8=0,0,RES_hh_emih_in!H8/RES_summary!H$21)</f>
        <v>36.435588582901566</v>
      </c>
      <c r="I8" s="72">
        <f>IF(RES_hh_emih_in!I8=0,0,RES_hh_emih_in!I8/RES_summary!I$21)</f>
        <v>33.883473603887118</v>
      </c>
      <c r="J8" s="72">
        <f>IF(RES_hh_emih_in!J8=0,0,RES_hh_emih_in!J8/RES_summary!J$21)</f>
        <v>33.090563820580464</v>
      </c>
      <c r="K8" s="72">
        <f>IF(RES_hh_emih_in!K8=0,0,RES_hh_emih_in!K8/RES_summary!K$21)</f>
        <v>33.21258800930822</v>
      </c>
      <c r="L8" s="72">
        <f>IF(RES_hh_emih_in!L8=0,0,RES_hh_emih_in!L8/RES_summary!L$21)</f>
        <v>36.171532230334556</v>
      </c>
      <c r="M8" s="72">
        <f>IF(RES_hh_emih_in!M8=0,0,RES_hh_emih_in!M8/RES_summary!M$21)</f>
        <v>31.086294624766435</v>
      </c>
      <c r="N8" s="72">
        <f>IF(RES_hh_emih_in!N8=0,0,RES_hh_emih_in!N8/RES_summary!N$21)</f>
        <v>30.629108630208652</v>
      </c>
      <c r="O8" s="72">
        <f>IF(RES_hh_emih_in!O8=0,0,RES_hh_emih_in!O8/RES_summary!O$21)</f>
        <v>28.427181622364039</v>
      </c>
      <c r="P8" s="72">
        <f>IF(RES_hh_emih_in!P8=0,0,RES_hh_emih_in!P8/RES_summary!P$21)</f>
        <v>23.21495423151957</v>
      </c>
      <c r="Q8" s="72">
        <f>IF(RES_hh_emih_in!Q8=0,0,RES_hh_emih_in!Q8/RES_summary!Q$21)</f>
        <v>21.134725973585496</v>
      </c>
      <c r="R8" s="72">
        <f>IF(RES_hh_emih_in!R8=0,0,RES_hh_emih_in!R8/RES_summary!R$21)</f>
        <v>21.831927512996565</v>
      </c>
      <c r="S8" s="72">
        <f>IF(RES_hh_emih_in!S8=0,0,RES_hh_emih_in!S8/RES_summary!S$21)</f>
        <v>21.490018444611476</v>
      </c>
      <c r="T8" s="72">
        <f>IF(RES_hh_emih_in!T8=0,0,RES_hh_emih_in!T8/RES_summary!T$21)</f>
        <v>20.046343542833142</v>
      </c>
      <c r="U8" s="72">
        <f>IF(RES_hh_emih_in!U8=0,0,RES_hh_emih_in!U8/RES_summary!U$21)</f>
        <v>18.815449024130594</v>
      </c>
      <c r="V8" s="72">
        <f>IF(RES_hh_emih_in!V8=0,0,RES_hh_emih_in!V8/RES_summary!V$21)</f>
        <v>17.766756987505552</v>
      </c>
      <c r="W8" s="72">
        <f>IF(RES_hh_emih_in!W8=0,0,RES_hh_emih_in!W8/RES_summary!W$21)</f>
        <v>17.906246828249103</v>
      </c>
      <c r="X8" s="72">
        <f>IF(RES_hh_emih_in!X8=0,0,RES_hh_emih_in!X8/RES_summary!X$21)</f>
        <v>13.885066733778803</v>
      </c>
      <c r="Y8" s="72">
        <f>IF(RES_hh_emih_in!Y8=0,0,RES_hh_emih_in!Y8/RES_summary!Y$21)</f>
        <v>10.943546595704071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2.2482273619135511</v>
      </c>
      <c r="D17" s="69">
        <f>IF(RES_hh_emih_in!D17=0,0,RES_hh_emih_in!D17/RES_summary!D$21)</f>
        <v>2.9748860142941811</v>
      </c>
      <c r="E17" s="69">
        <f>IF(RES_hh_emih_in!E17=0,0,RES_hh_emih_in!E17/RES_summary!E$21)</f>
        <v>2.2323170408136446</v>
      </c>
      <c r="F17" s="69">
        <f>IF(RES_hh_emih_in!F17=0,0,RES_hh_emih_in!F17/RES_summary!F$21)</f>
        <v>2.9800931951661935</v>
      </c>
      <c r="G17" s="69">
        <f>IF(RES_hh_emih_in!G17=0,0,RES_hh_emih_in!G17/RES_summary!G$21)</f>
        <v>3.1802222628234671</v>
      </c>
      <c r="H17" s="69">
        <f>IF(RES_hh_emih_in!H17=0,0,RES_hh_emih_in!H17/RES_summary!H$21)</f>
        <v>3.3683178486832124</v>
      </c>
      <c r="I17" s="69">
        <f>IF(RES_hh_emih_in!I17=0,0,RES_hh_emih_in!I17/RES_summary!I$21)</f>
        <v>2.2946295484067254</v>
      </c>
      <c r="J17" s="69">
        <f>IF(RES_hh_emih_in!J17=0,0,RES_hh_emih_in!J17/RES_summary!J$21)</f>
        <v>2.4042349243097347</v>
      </c>
      <c r="K17" s="69">
        <f>IF(RES_hh_emih_in!K17=0,0,RES_hh_emih_in!K17/RES_summary!K$21)</f>
        <v>1.8307421772842569</v>
      </c>
      <c r="L17" s="69">
        <f>IF(RES_hh_emih_in!L17=0,0,RES_hh_emih_in!L17/RES_summary!L$21)</f>
        <v>1.8660686728107589</v>
      </c>
      <c r="M17" s="69">
        <f>IF(RES_hh_emih_in!M17=0,0,RES_hh_emih_in!M17/RES_summary!M$21)</f>
        <v>1.6309300924353449</v>
      </c>
      <c r="N17" s="69">
        <f>IF(RES_hh_emih_in!N17=0,0,RES_hh_emih_in!N17/RES_summary!N$21)</f>
        <v>2.2710292485470456</v>
      </c>
      <c r="O17" s="69">
        <f>IF(RES_hh_emih_in!O17=0,0,RES_hh_emih_in!O17/RES_summary!O$21)</f>
        <v>1.9605603603264288</v>
      </c>
      <c r="P17" s="69">
        <f>IF(RES_hh_emih_in!P17=0,0,RES_hh_emih_in!P17/RES_summary!P$21)</f>
        <v>2.1542338210957741</v>
      </c>
      <c r="Q17" s="69">
        <f>IF(RES_hh_emih_in!Q17=0,0,RES_hh_emih_in!Q17/RES_summary!Q$21)</f>
        <v>2.1965678908394413</v>
      </c>
      <c r="R17" s="69">
        <f>IF(RES_hh_emih_in!R17=0,0,RES_hh_emih_in!R17/RES_summary!R$21)</f>
        <v>1.7984474053507551</v>
      </c>
      <c r="S17" s="69">
        <f>IF(RES_hh_emih_in!S17=0,0,RES_hh_emih_in!S17/RES_summary!S$21)</f>
        <v>1.6754241263048602</v>
      </c>
      <c r="T17" s="69">
        <f>IF(RES_hh_emih_in!T17=0,0,RES_hh_emih_in!T17/RES_summary!T$21)</f>
        <v>0.68136924991915071</v>
      </c>
      <c r="U17" s="69">
        <f>IF(RES_hh_emih_in!U17=0,0,RES_hh_emih_in!U17/RES_summary!U$21)</f>
        <v>1.7143161244813105</v>
      </c>
      <c r="V17" s="69">
        <f>IF(RES_hh_emih_in!V17=0,0,RES_hh_emih_in!V17/RES_summary!V$21)</f>
        <v>2.3888925024096328</v>
      </c>
      <c r="W17" s="69">
        <f>IF(RES_hh_emih_in!W17=0,0,RES_hh_emih_in!W17/RES_summary!W$21)</f>
        <v>1.5259002858944188</v>
      </c>
      <c r="X17" s="69">
        <f>IF(RES_hh_emih_in!X17=0,0,RES_hh_emih_in!X17/RES_summary!X$21)</f>
        <v>1.0899992661346556</v>
      </c>
      <c r="Y17" s="69">
        <f>IF(RES_hh_emih_in!Y17=0,0,RES_hh_emih_in!Y17/RES_summary!Y$21)</f>
        <v>1.7611670436736961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5.0284624541381984</v>
      </c>
      <c r="D18" s="72">
        <f>IF(RES_hh_emih_in!D18=0,0,RES_hh_emih_in!D18/RES_summary!D$21)</f>
        <v>5.4275574446800974</v>
      </c>
      <c r="E18" s="72">
        <f>IF(RES_hh_emih_in!E18=0,0,RES_hh_emih_in!E18/RES_summary!E$21)</f>
        <v>5.4926695941419972</v>
      </c>
      <c r="F18" s="72">
        <f>IF(RES_hh_emih_in!F18=0,0,RES_hh_emih_in!F18/RES_summary!F$21)</f>
        <v>5.6719307320624264</v>
      </c>
      <c r="G18" s="72">
        <f>IF(RES_hh_emih_in!G18=0,0,RES_hh_emih_in!G18/RES_summary!G$21)</f>
        <v>5.7632005915895945</v>
      </c>
      <c r="H18" s="72">
        <f>IF(RES_hh_emih_in!H18=0,0,RES_hh_emih_in!H18/RES_summary!H$21)</f>
        <v>5.9680654867718603</v>
      </c>
      <c r="I18" s="72">
        <f>IF(RES_hh_emih_in!I18=0,0,RES_hh_emih_in!I18/RES_summary!I$21)</f>
        <v>5.6159174180629696</v>
      </c>
      <c r="J18" s="72">
        <f>IF(RES_hh_emih_in!J18=0,0,RES_hh_emih_in!J18/RES_summary!J$21)</f>
        <v>5.9016592657813023</v>
      </c>
      <c r="K18" s="72">
        <f>IF(RES_hh_emih_in!K18=0,0,RES_hh_emih_in!K18/RES_summary!K$21)</f>
        <v>6.0691230717244942</v>
      </c>
      <c r="L18" s="72">
        <f>IF(RES_hh_emih_in!L18=0,0,RES_hh_emih_in!L18/RES_summary!L$21)</f>
        <v>6.1817185092356457</v>
      </c>
      <c r="M18" s="72">
        <f>IF(RES_hh_emih_in!M18=0,0,RES_hh_emih_in!M18/RES_summary!M$21)</f>
        <v>6.1062677356978918</v>
      </c>
      <c r="N18" s="72">
        <f>IF(RES_hh_emih_in!N18=0,0,RES_hh_emih_in!N18/RES_summary!N$21)</f>
        <v>6.243140354026024</v>
      </c>
      <c r="O18" s="72">
        <f>IF(RES_hh_emih_in!O18=0,0,RES_hh_emih_in!O18/RES_summary!O$21)</f>
        <v>6.301625140341411</v>
      </c>
      <c r="P18" s="72">
        <f>IF(RES_hh_emih_in!P18=0,0,RES_hh_emih_in!P18/RES_summary!P$21)</f>
        <v>6.3475890013940601</v>
      </c>
      <c r="Q18" s="72">
        <f>IF(RES_hh_emih_in!Q18=0,0,RES_hh_emih_in!Q18/RES_summary!Q$21)</f>
        <v>6.2330535587475193</v>
      </c>
      <c r="R18" s="72">
        <f>IF(RES_hh_emih_in!R18=0,0,RES_hh_emih_in!R18/RES_summary!R$21)</f>
        <v>6.3379517787685158</v>
      </c>
      <c r="S18" s="72">
        <f>IF(RES_hh_emih_in!S18=0,0,RES_hh_emih_in!S18/RES_summary!S$21)</f>
        <v>6.4708620777566264</v>
      </c>
      <c r="T18" s="72">
        <f>IF(RES_hh_emih_in!T18=0,0,RES_hh_emih_in!T18/RES_summary!T$21)</f>
        <v>6.596085599107484</v>
      </c>
      <c r="U18" s="72">
        <f>IF(RES_hh_emih_in!U18=0,0,RES_hh_emih_in!U18/RES_summary!U$21)</f>
        <v>5.4527964660150534</v>
      </c>
      <c r="V18" s="72">
        <f>IF(RES_hh_emih_in!V18=0,0,RES_hh_emih_in!V18/RES_summary!V$21)</f>
        <v>5.7233425687305699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4.3382286680665931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3.9183160557115104</v>
      </c>
      <c r="D19" s="72">
        <f>IF(RES_hh_emih_in!D19=0,0,RES_hh_emih_in!D19/RES_summary!D$21)</f>
        <v>3.9468324793533345</v>
      </c>
      <c r="E19" s="72">
        <f>IF(RES_hh_emih_in!E19=0,0,RES_hh_emih_in!E19/RES_summary!E$21)</f>
        <v>4.1205648264870813</v>
      </c>
      <c r="F19" s="72">
        <f>IF(RES_hh_emih_in!F19=0,0,RES_hh_emih_in!F19/RES_summary!F$21)</f>
        <v>4.2281157810085279</v>
      </c>
      <c r="G19" s="72">
        <f>IF(RES_hh_emih_in!G19=0,0,RES_hh_emih_in!G19/RES_summary!G$21)</f>
        <v>4.2414824145329391</v>
      </c>
      <c r="H19" s="72">
        <f>IF(RES_hh_emih_in!H19=0,0,RES_hh_emih_in!H19/RES_summary!H$21)</f>
        <v>4.2652872318900066</v>
      </c>
      <c r="I19" s="72">
        <f>IF(RES_hh_emih_in!I19=0,0,RES_hh_emih_in!I19/RES_summary!I$21)</f>
        <v>4.4014706015783096</v>
      </c>
      <c r="J19" s="72">
        <f>IF(RES_hh_emih_in!J19=0,0,RES_hh_emih_in!J19/RES_summary!J$21)</f>
        <v>4.4857082599808145</v>
      </c>
      <c r="K19" s="72">
        <f>IF(RES_hh_emih_in!K19=0,0,RES_hh_emih_in!K19/RES_summary!K$21)</f>
        <v>4.5775186502596412</v>
      </c>
      <c r="L19" s="72">
        <f>IF(RES_hh_emih_in!L19=0,0,RES_hh_emih_in!L19/RES_summary!L$21)</f>
        <v>4.6235476383344922</v>
      </c>
      <c r="M19" s="72">
        <f>IF(RES_hh_emih_in!M19=0,0,RES_hh_emih_in!M19/RES_summary!M$21)</f>
        <v>4.515466691385507</v>
      </c>
      <c r="N19" s="72">
        <f>IF(RES_hh_emih_in!N19=0,0,RES_hh_emih_in!N19/RES_summary!N$21)</f>
        <v>4.6144266992989653</v>
      </c>
      <c r="O19" s="72">
        <f>IF(RES_hh_emih_in!O19=0,0,RES_hh_emih_in!O19/RES_summary!O$21)</f>
        <v>4.3865489171174366</v>
      </c>
      <c r="P19" s="72">
        <f>IF(RES_hh_emih_in!P19=0,0,RES_hh_emih_in!P19/RES_summary!P$21)</f>
        <v>4.2582307944859981</v>
      </c>
      <c r="Q19" s="72">
        <f>IF(RES_hh_emih_in!Q19=0,0,RES_hh_emih_in!Q19/RES_summary!Q$21)</f>
        <v>4.1003965169507106</v>
      </c>
      <c r="R19" s="72">
        <f>IF(RES_hh_emih_in!R19=0,0,RES_hh_emih_in!R19/RES_summary!R$21)</f>
        <v>4.1346529427760785</v>
      </c>
      <c r="S19" s="72">
        <f>IF(RES_hh_emih_in!S19=0,0,RES_hh_emih_in!S19/RES_summary!S$21)</f>
        <v>4.159641512876604</v>
      </c>
      <c r="T19" s="72">
        <f>IF(RES_hh_emih_in!T19=0,0,RES_hh_emih_in!T19/RES_summary!T$21)</f>
        <v>4.2099347659912905</v>
      </c>
      <c r="U19" s="72">
        <f>IF(RES_hh_emih_in!U19=0,0,RES_hh_emih_in!U19/RES_summary!U$21)</f>
        <v>4.3971512238124681</v>
      </c>
      <c r="V19" s="72">
        <f>IF(RES_hh_emih_in!V19=0,0,RES_hh_emih_in!V19/RES_summary!V$21)</f>
        <v>4.3803666357008169</v>
      </c>
      <c r="W19" s="72">
        <f>IF(RES_hh_emih_in!W19=0,0,RES_hh_emih_in!W19/RES_summary!W$21)</f>
        <v>4.573631353650212</v>
      </c>
      <c r="X19" s="72">
        <f>IF(RES_hh_emih_in!X19=0,0,RES_hh_emih_in!X19/RES_summary!X$21)</f>
        <v>4.3737927524764002</v>
      </c>
      <c r="Y19" s="72">
        <f>IF(RES_hh_emih_in!Y19=0,0,RES_hh_emih_in!Y19/RES_summary!Y$21)</f>
        <v>3.5345053992628572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4.9486707400584313</v>
      </c>
      <c r="D20" s="72">
        <f>IF(RES_hh_emih_in!D20=0,0,RES_hh_emih_in!D20/RES_summary!D$21)</f>
        <v>5.2728029201763089</v>
      </c>
      <c r="E20" s="72">
        <f>IF(RES_hh_emih_in!E20=0,0,RES_hh_emih_in!E20/RES_summary!E$21)</f>
        <v>6.0104164693555502</v>
      </c>
      <c r="F20" s="72">
        <f>IF(RES_hh_emih_in!F20=0,0,RES_hh_emih_in!F20/RES_summary!F$21)</f>
        <v>5.8409610585792695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5.3543987930495183</v>
      </c>
      <c r="O20" s="72">
        <f>IF(RES_hh_emih_in!O20=0,0,RES_hh_emih_in!O20/RES_summary!O$21)</f>
        <v>5.5395417920431376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4.7356594295403784</v>
      </c>
      <c r="S20" s="72">
        <f>IF(RES_hh_emih_in!S20=0,0,RES_hh_emih_in!S20/RES_summary!S$21)</f>
        <v>4.8151956766869919</v>
      </c>
      <c r="T20" s="72">
        <f>IF(RES_hh_emih_in!T20=0,0,RES_hh_emih_in!T20/RES_summary!T$21)</f>
        <v>5.392531708647553</v>
      </c>
      <c r="U20" s="72">
        <f>IF(RES_hh_emih_in!U20=0,0,RES_hh_emih_in!U20/RES_summary!U$21)</f>
        <v>4.5583446884284387</v>
      </c>
      <c r="V20" s="72">
        <f>IF(RES_hh_emih_in!V20=0,0,RES_hh_emih_in!V20/RES_summary!V$21)</f>
        <v>4.5896530722271818</v>
      </c>
      <c r="W20" s="72">
        <f>IF(RES_hh_emih_in!W20=0,0,RES_hh_emih_in!W20/RES_summary!W$21)</f>
        <v>0</v>
      </c>
      <c r="X20" s="72">
        <f>IF(RES_hh_emih_in!X20=0,0,RES_hh_emih_in!X20/RES_summary!X$21)</f>
        <v>4.2904128160067208</v>
      </c>
      <c r="Y20" s="72">
        <f>IF(RES_hh_emih_in!Y20=0,0,RES_hh_emih_in!Y20/RES_summary!Y$21)</f>
        <v>4.2330920604110158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3.3737071637799421</v>
      </c>
      <c r="D21" s="72">
        <f>IF(RES_hh_emih_in!D21=0,0,RES_hh_emih_in!D21/RES_summary!D$21)</f>
        <v>3.3070339254152943</v>
      </c>
      <c r="E21" s="72">
        <f>IF(RES_hh_emih_in!E21=0,0,RES_hh_emih_in!E21/RES_summary!E$21)</f>
        <v>3.7531335675549626</v>
      </c>
      <c r="F21" s="72">
        <f>IF(RES_hh_emih_in!F21=0,0,RES_hh_emih_in!F21/RES_summary!F$21)</f>
        <v>3.78766901057074</v>
      </c>
      <c r="G21" s="72">
        <f>IF(RES_hh_emih_in!G21=0,0,RES_hh_emih_in!G21/RES_summary!G$21)</f>
        <v>3.741620751169124</v>
      </c>
      <c r="H21" s="72">
        <f>IF(RES_hh_emih_in!H21=0,0,RES_hh_emih_in!H21/RES_summary!H$21)</f>
        <v>3.727941269426001</v>
      </c>
      <c r="I21" s="72">
        <f>IF(RES_hh_emih_in!I21=0,0,RES_hh_emih_in!I21/RES_summary!I$21)</f>
        <v>3.7179438053964193</v>
      </c>
      <c r="J21" s="72">
        <f>IF(RES_hh_emih_in!J21=0,0,RES_hh_emih_in!J21/RES_summary!J$21)</f>
        <v>3.7232570378927927</v>
      </c>
      <c r="K21" s="72">
        <f>IF(RES_hh_emih_in!K21=0,0,RES_hh_emih_in!K21/RES_summary!K$21)</f>
        <v>3.8083937163772044</v>
      </c>
      <c r="L21" s="72">
        <f>IF(RES_hh_emih_in!L21=0,0,RES_hh_emih_in!L21/RES_summary!L$21)</f>
        <v>3.8068241901198481</v>
      </c>
      <c r="M21" s="72">
        <f>IF(RES_hh_emih_in!M21=0,0,RES_hh_emih_in!M21/RES_summary!M$21)</f>
        <v>3.7958303246936538</v>
      </c>
      <c r="N21" s="72">
        <f>IF(RES_hh_emih_in!N21=0,0,RES_hh_emih_in!N21/RES_summary!N$21)</f>
        <v>3.7366754780043694</v>
      </c>
      <c r="O21" s="72">
        <f>IF(RES_hh_emih_in!O21=0,0,RES_hh_emih_in!O21/RES_summary!O$21)</f>
        <v>3.720920847924571</v>
      </c>
      <c r="P21" s="72">
        <f>IF(RES_hh_emih_in!P21=0,0,RES_hh_emih_in!P21/RES_summary!P$21)</f>
        <v>3.4880766957030702</v>
      </c>
      <c r="Q21" s="72">
        <f>IF(RES_hh_emih_in!Q21=0,0,RES_hh_emih_in!Q21/RES_summary!Q$21)</f>
        <v>3.355784775062161</v>
      </c>
      <c r="R21" s="72">
        <f>IF(RES_hh_emih_in!R21=0,0,RES_hh_emih_in!R21/RES_summary!R$21)</f>
        <v>3.3931893044657788</v>
      </c>
      <c r="S21" s="72">
        <f>IF(RES_hh_emih_in!S21=0,0,RES_hh_emih_in!S21/RES_summary!S$21)</f>
        <v>3.4899113072870032</v>
      </c>
      <c r="T21" s="72">
        <f>IF(RES_hh_emih_in!T21=0,0,RES_hh_emih_in!T21/RES_summary!T$21)</f>
        <v>3.2353239744826152</v>
      </c>
      <c r="U21" s="72">
        <f>IF(RES_hh_emih_in!U21=0,0,RES_hh_emih_in!U21/RES_summary!U$21)</f>
        <v>3.2926048117255831</v>
      </c>
      <c r="V21" s="72">
        <f>IF(RES_hh_emih_in!V21=0,0,RES_hh_emih_in!V21/RES_summary!V$21)</f>
        <v>3.2988198073085853</v>
      </c>
      <c r="W21" s="72">
        <f>IF(RES_hh_emih_in!W21=0,0,RES_hh_emih_in!W21/RES_summary!W$21)</f>
        <v>3.6728208397561901</v>
      </c>
      <c r="X21" s="72">
        <f>IF(RES_hh_emih_in!X21=0,0,RES_hh_emih_in!X21/RES_summary!X$21)</f>
        <v>3.0539588509137228</v>
      </c>
      <c r="Y21" s="72">
        <f>IF(RES_hh_emih_in!Y21=0,0,RES_hh_emih_in!Y21/RES_summary!Y$21)</f>
        <v>2.3252678290661311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1.4449863860545669</v>
      </c>
      <c r="D27" s="69">
        <f>IF(RES_hh_emih_in!D27=0,0,RES_hh_emih_in!D27/RES_summary!D$21)</f>
        <v>1.3338920941180408</v>
      </c>
      <c r="E27" s="69">
        <f>IF(RES_hh_emih_in!E27=0,0,RES_hh_emih_in!E27/RES_summary!E$21)</f>
        <v>1.2848606989914935</v>
      </c>
      <c r="F27" s="69">
        <f>IF(RES_hh_emih_in!F27=0,0,RES_hh_emih_in!F27/RES_summary!F$21)</f>
        <v>1.7401249116423902</v>
      </c>
      <c r="G27" s="69">
        <f>IF(RES_hh_emih_in!G27=0,0,RES_hh_emih_in!G27/RES_summary!G$21)</f>
        <v>2.0767540658963775</v>
      </c>
      <c r="H27" s="69">
        <f>IF(RES_hh_emih_in!H27=0,0,RES_hh_emih_in!H27/RES_summary!H$21)</f>
        <v>2.114863158099185</v>
      </c>
      <c r="I27" s="69">
        <f>IF(RES_hh_emih_in!I27=0,0,RES_hh_emih_in!I27/RES_summary!I$21)</f>
        <v>2.1682749889299622</v>
      </c>
      <c r="J27" s="69">
        <f>IF(RES_hh_emih_in!J27=0,0,RES_hh_emih_in!J27/RES_summary!J$21)</f>
        <v>1.8084726842392442</v>
      </c>
      <c r="K27" s="69">
        <f>IF(RES_hh_emih_in!K27=0,0,RES_hh_emih_in!K27/RES_summary!K$21)</f>
        <v>1.8024128574333262</v>
      </c>
      <c r="L27" s="69">
        <f>IF(RES_hh_emih_in!L27=0,0,RES_hh_emih_in!L27/RES_summary!L$21)</f>
        <v>1.5943081973963429</v>
      </c>
      <c r="M27" s="69">
        <f>IF(RES_hh_emih_in!M27=0,0,RES_hh_emih_in!M27/RES_summary!M$21)</f>
        <v>1.610295901200858</v>
      </c>
      <c r="N27" s="69">
        <f>IF(RES_hh_emih_in!N27=0,0,RES_hh_emih_in!N27/RES_summary!N$21)</f>
        <v>1.9733096561719381</v>
      </c>
      <c r="O27" s="69">
        <f>IF(RES_hh_emih_in!O27=0,0,RES_hh_emih_in!O27/RES_summary!O$21)</f>
        <v>1.9819977308636172</v>
      </c>
      <c r="P27" s="69">
        <f>IF(RES_hh_emih_in!P27=0,0,RES_hh_emih_in!P27/RES_summary!P$21)</f>
        <v>2.0107844147796721</v>
      </c>
      <c r="Q27" s="69">
        <f>IF(RES_hh_emih_in!Q27=0,0,RES_hh_emih_in!Q27/RES_summary!Q$21)</f>
        <v>1.9014485446626663</v>
      </c>
      <c r="R27" s="69">
        <f>IF(RES_hh_emih_in!R27=0,0,RES_hh_emih_in!R27/RES_summary!R$21)</f>
        <v>1.7152829941960375</v>
      </c>
      <c r="S27" s="69">
        <f>IF(RES_hh_emih_in!S27=0,0,RES_hh_emih_in!S27/RES_summary!S$21)</f>
        <v>1.7026633035343837</v>
      </c>
      <c r="T27" s="69">
        <f>IF(RES_hh_emih_in!T27=0,0,RES_hh_emih_in!T27/RES_summary!T$21)</f>
        <v>1.5320666470552966</v>
      </c>
      <c r="U27" s="69">
        <f>IF(RES_hh_emih_in!U27=0,0,RES_hh_emih_in!U27/RES_summary!U$21)</f>
        <v>1.9014462329821986</v>
      </c>
      <c r="V27" s="69">
        <f>IF(RES_hh_emih_in!V27=0,0,RES_hh_emih_in!V27/RES_summary!V$21)</f>
        <v>2.1027289027058154</v>
      </c>
      <c r="W27" s="69">
        <f>IF(RES_hh_emih_in!W27=0,0,RES_hh_emih_in!W27/RES_summary!W$21)</f>
        <v>2.3432281042403327</v>
      </c>
      <c r="X27" s="69">
        <f>IF(RES_hh_emih_in!X27=0,0,RES_hh_emih_in!X27/RES_summary!X$21)</f>
        <v>1.9399368082134301</v>
      </c>
      <c r="Y27" s="69">
        <f>IF(RES_hh_emih_in!Y27=0,0,RES_hh_emih_in!Y27/RES_summary!Y$21)</f>
        <v>1.7003287477210227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2.6211583541366612</v>
      </c>
      <c r="D28" s="72">
        <f>IF(RES_hh_emih_in!D28=0,0,RES_hh_emih_in!D28/RES_summary!D$21)</f>
        <v>3.1144295947874086</v>
      </c>
      <c r="E28" s="72">
        <f>IF(RES_hh_emih_in!E28=0,0,RES_hh_emih_in!E28/RES_summary!E$21)</f>
        <v>4.0067674032172285</v>
      </c>
      <c r="F28" s="72">
        <f>IF(RES_hh_emih_in!F28=0,0,RES_hh_emih_in!F28/RES_summary!F$21)</f>
        <v>4.042305680408333</v>
      </c>
      <c r="G28" s="72">
        <f>IF(RES_hh_emih_in!G28=0,0,RES_hh_emih_in!G28/RES_summary!G$21)</f>
        <v>4.0212903983697119</v>
      </c>
      <c r="H28" s="72">
        <f>IF(RES_hh_emih_in!H28=0,0,RES_hh_emih_in!H28/RES_summary!H$21)</f>
        <v>4.2091509931951085</v>
      </c>
      <c r="I28" s="72">
        <f>IF(RES_hh_emih_in!I28=0,0,RES_hh_emih_in!I28/RES_summary!I$21)</f>
        <v>3.9628163421712692</v>
      </c>
      <c r="J28" s="72">
        <f>IF(RES_hh_emih_in!J28=0,0,RES_hh_emih_in!J28/RES_summary!J$21)</f>
        <v>4.2314728737127556</v>
      </c>
      <c r="K28" s="72">
        <f>IF(RES_hh_emih_in!K28=0,0,RES_hh_emih_in!K28/RES_summary!K$21)</f>
        <v>4.3432119986729845</v>
      </c>
      <c r="L28" s="72">
        <f>IF(RES_hh_emih_in!L28=0,0,RES_hh_emih_in!L28/RES_summary!L$21)</f>
        <v>4.4346463018183888</v>
      </c>
      <c r="M28" s="72">
        <f>IF(RES_hh_emih_in!M28=0,0,RES_hh_emih_in!M28/RES_summary!M$21)</f>
        <v>4.2178935855899073</v>
      </c>
      <c r="N28" s="72">
        <f>IF(RES_hh_emih_in!N28=0,0,RES_hh_emih_in!N28/RES_summary!N$21)</f>
        <v>4.2259157917214951</v>
      </c>
      <c r="O28" s="72">
        <f>IF(RES_hh_emih_in!O28=0,0,RES_hh_emih_in!O28/RES_summary!O$21)</f>
        <v>4.1014189684435447</v>
      </c>
      <c r="P28" s="72">
        <f>IF(RES_hh_emih_in!P28=0,0,RES_hh_emih_in!P28/RES_summary!P$21)</f>
        <v>4.0848242754463273</v>
      </c>
      <c r="Q28" s="72">
        <f>IF(RES_hh_emih_in!Q28=0,0,RES_hh_emih_in!Q28/RES_summary!Q$21)</f>
        <v>4.031023333349216</v>
      </c>
      <c r="R28" s="72">
        <f>IF(RES_hh_emih_in!R28=0,0,RES_hh_emih_in!R28/RES_summary!R$21)</f>
        <v>4.1058785650270817</v>
      </c>
      <c r="S28" s="72">
        <f>IF(RES_hh_emih_in!S28=0,0,RES_hh_emih_in!S28/RES_summary!S$21)</f>
        <v>4.2753837629751201</v>
      </c>
      <c r="T28" s="72">
        <f>IF(RES_hh_emih_in!T28=0,0,RES_hh_emih_in!T28/RES_summary!T$21)</f>
        <v>4.306426853567614</v>
      </c>
      <c r="U28" s="72">
        <f>IF(RES_hh_emih_in!U28=0,0,RES_hh_emih_in!U28/RES_summary!U$21)</f>
        <v>3.9233344104417278</v>
      </c>
      <c r="V28" s="72">
        <f>IF(RES_hh_emih_in!V28=0,0,RES_hh_emih_in!V28/RES_summary!V$21)</f>
        <v>4.3689159592366673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2.9284331174977192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1.8740414898400706</v>
      </c>
      <c r="D29" s="72">
        <f>IF(RES_hh_emih_in!D29=0,0,RES_hh_emih_in!D29/RES_summary!D$21)</f>
        <v>2.0249012242239246</v>
      </c>
      <c r="E29" s="72">
        <f>IF(RES_hh_emih_in!E29=0,0,RES_hh_emih_in!E29/RES_summary!E$21)</f>
        <v>2.6849669332461632</v>
      </c>
      <c r="F29" s="72">
        <f>IF(RES_hh_emih_in!F29=0,0,RES_hh_emih_in!F29/RES_summary!F$21)</f>
        <v>2.6897639596027085</v>
      </c>
      <c r="G29" s="72">
        <f>IF(RES_hh_emih_in!G29=0,0,RES_hh_emih_in!G29/RES_summary!G$21)</f>
        <v>2.6200994029154288</v>
      </c>
      <c r="H29" s="72">
        <f>IF(RES_hh_emih_in!H29=0,0,RES_hh_emih_in!H29/RES_summary!H$21)</f>
        <v>2.6432334522329834</v>
      </c>
      <c r="I29" s="72">
        <f>IF(RES_hh_emih_in!I29=0,0,RES_hh_emih_in!I29/RES_summary!I$21)</f>
        <v>2.7465176589829512</v>
      </c>
      <c r="J29" s="72">
        <f>IF(RES_hh_emih_in!J29=0,0,RES_hh_emih_in!J29/RES_summary!J$21)</f>
        <v>2.8242392309012523</v>
      </c>
      <c r="K29" s="72">
        <f>IF(RES_hh_emih_in!K29=0,0,RES_hh_emih_in!K29/RES_summary!K$21)</f>
        <v>2.9085048685712285</v>
      </c>
      <c r="L29" s="72">
        <f>IF(RES_hh_emih_in!L29=0,0,RES_hh_emih_in!L29/RES_summary!L$21)</f>
        <v>2.9402193773547505</v>
      </c>
      <c r="M29" s="72">
        <f>IF(RES_hh_emih_in!M29=0,0,RES_hh_emih_in!M29/RES_summary!M$21)</f>
        <v>2.8086649989230308</v>
      </c>
      <c r="N29" s="72">
        <f>IF(RES_hh_emih_in!N29=0,0,RES_hh_emih_in!N29/RES_summary!N$21)</f>
        <v>2.8133466742072772</v>
      </c>
      <c r="O29" s="72">
        <f>IF(RES_hh_emih_in!O29=0,0,RES_hh_emih_in!O29/RES_summary!O$21)</f>
        <v>2.6994050035155395</v>
      </c>
      <c r="P29" s="72">
        <f>IF(RES_hh_emih_in!P29=0,0,RES_hh_emih_in!P29/RES_summary!P$21)</f>
        <v>2.6714484191712837</v>
      </c>
      <c r="Q29" s="72">
        <f>IF(RES_hh_emih_in!Q29=0,0,RES_hh_emih_in!Q29/RES_summary!Q$21)</f>
        <v>2.652382348154589</v>
      </c>
      <c r="R29" s="72">
        <f>IF(RES_hh_emih_in!R29=0,0,RES_hh_emih_in!R29/RES_summary!R$21)</f>
        <v>2.6801003227492544</v>
      </c>
      <c r="S29" s="72">
        <f>IF(RES_hh_emih_in!S29=0,0,RES_hh_emih_in!S29/RES_summary!S$21)</f>
        <v>2.6942707161458159</v>
      </c>
      <c r="T29" s="72">
        <f>IF(RES_hh_emih_in!T29=0,0,RES_hh_emih_in!T29/RES_summary!T$21)</f>
        <v>2.7654615276511576</v>
      </c>
      <c r="U29" s="72">
        <f>IF(RES_hh_emih_in!U29=0,0,RES_hh_emih_in!U29/RES_summary!U$21)</f>
        <v>2.8814490470443395</v>
      </c>
      <c r="V29" s="72">
        <f>IF(RES_hh_emih_in!V29=0,0,RES_hh_emih_in!V29/RES_summary!V$21)</f>
        <v>2.6813795490430952</v>
      </c>
      <c r="W29" s="72">
        <f>IF(RES_hh_emih_in!W29=0,0,RES_hh_emih_in!W29/RES_summary!W$21)</f>
        <v>2.5416369590648653</v>
      </c>
      <c r="X29" s="72">
        <f>IF(RES_hh_emih_in!X29=0,0,RES_hh_emih_in!X29/RES_summary!X$21)</f>
        <v>2.1933471679264285</v>
      </c>
      <c r="Y29" s="72">
        <f>IF(RES_hh_emih_in!Y29=0,0,RES_hh_emih_in!Y29/RES_summary!Y$21)</f>
        <v>1.7852925727715063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1.6093336389507491</v>
      </c>
      <c r="D30" s="72">
        <f>IF(RES_hh_emih_in!D30=0,0,RES_hh_emih_in!D30/RES_summary!D$21)</f>
        <v>1.6516108346445399</v>
      </c>
      <c r="E30" s="72">
        <f>IF(RES_hh_emih_in!E30=0,0,RES_hh_emih_in!E30/RES_summary!E$21)</f>
        <v>2.5531206976661984</v>
      </c>
      <c r="F30" s="72">
        <f>IF(RES_hh_emih_in!F30=0,0,RES_hh_emih_in!F30/RES_summary!F$21)</f>
        <v>2.4790298162611655</v>
      </c>
      <c r="G30" s="72">
        <f>IF(RES_hh_emih_in!G30=0,0,RES_hh_emih_in!G30/RES_summary!G$21)</f>
        <v>2.3275366920650331</v>
      </c>
      <c r="H30" s="72">
        <f>IF(RES_hh_emih_in!H30=0,0,RES_hh_emih_in!H30/RES_summary!H$21)</f>
        <v>2.4059070820537678</v>
      </c>
      <c r="I30" s="72">
        <f>IF(RES_hh_emih_in!I30=0,0,RES_hh_emih_in!I30/RES_summary!I$21)</f>
        <v>2.4183256890183658</v>
      </c>
      <c r="J30" s="72">
        <f>IF(RES_hh_emih_in!J30=0,0,RES_hh_emih_in!J30/RES_summary!J$21)</f>
        <v>2.4689120551784849</v>
      </c>
      <c r="K30" s="72">
        <f>IF(RES_hh_emih_in!K30=0,0,RES_hh_emih_in!K30/RES_summary!K$21)</f>
        <v>2.5430934108821512</v>
      </c>
      <c r="L30" s="72">
        <f>IF(RES_hh_emih_in!L30=0,0,RES_hh_emih_in!L30/RES_summary!L$21)</f>
        <v>2.6255313681750785</v>
      </c>
      <c r="M30" s="72">
        <f>IF(RES_hh_emih_in!M30=0,0,RES_hh_emih_in!M30/RES_summary!M$21)</f>
        <v>2.4850831207829356</v>
      </c>
      <c r="N30" s="72">
        <f>IF(RES_hh_emih_in!N30=0,0,RES_hh_emih_in!N30/RES_summary!N$21)</f>
        <v>2.4693907616397093</v>
      </c>
      <c r="O30" s="72">
        <f>IF(RES_hh_emih_in!O30=0,0,RES_hh_emih_in!O30/RES_summary!O$21)</f>
        <v>2.477948109158064</v>
      </c>
      <c r="P30" s="72">
        <f>IF(RES_hh_emih_in!P30=0,0,RES_hh_emih_in!P30/RES_summary!P$21)</f>
        <v>2.3508749587163473</v>
      </c>
      <c r="Q30" s="72">
        <f>IF(RES_hh_emih_in!Q30=0,0,RES_hh_emih_in!Q30/RES_summary!Q$21)</f>
        <v>2.3060236574029904</v>
      </c>
      <c r="R30" s="72">
        <f>IF(RES_hh_emih_in!R30=0,0,RES_hh_emih_in!R30/RES_summary!R$21)</f>
        <v>2.4079602261431088</v>
      </c>
      <c r="S30" s="72">
        <f>IF(RES_hh_emih_in!S30=0,0,RES_hh_emih_in!S30/RES_summary!S$21)</f>
        <v>2.4921689730710059</v>
      </c>
      <c r="T30" s="72">
        <f>IF(RES_hh_emih_in!T30=0,0,RES_hh_emih_in!T30/RES_summary!T$21)</f>
        <v>2.2020238200449382</v>
      </c>
      <c r="U30" s="72">
        <f>IF(RES_hh_emih_in!U30=0,0,RES_hh_emih_in!U30/RES_summary!U$21)</f>
        <v>2.4357514356106122</v>
      </c>
      <c r="V30" s="72">
        <f>IF(RES_hh_emih_in!V30=0,0,RES_hh_emih_in!V30/RES_summary!V$21)</f>
        <v>2.3705417813262359</v>
      </c>
      <c r="W30" s="72">
        <f>IF(RES_hh_emih_in!W30=0,0,RES_hh_emih_in!W30/RES_summary!W$21)</f>
        <v>2.5481236276490247</v>
      </c>
      <c r="X30" s="72">
        <f>IF(RES_hh_emih_in!X30=0,0,RES_hh_emih_in!X30/RES_summary!X$21)</f>
        <v>1.9557586310748323</v>
      </c>
      <c r="Y30" s="72">
        <f>IF(RES_hh_emih_in!Y30=0,0,RES_hh_emih_in!Y30/RES_summary!Y$21)</f>
        <v>1.6422805382882912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1624.1148628364688</v>
      </c>
      <c r="C3" s="19">
        <f t="shared" ref="C3:V3" si="0">SUM(C4,C9,C12)</f>
        <v>1653.3274791183851</v>
      </c>
      <c r="D3" s="19">
        <f t="shared" si="0"/>
        <v>1685.042675607594</v>
      </c>
      <c r="E3" s="19">
        <f t="shared" si="0"/>
        <v>1714.9274304310288</v>
      </c>
      <c r="F3" s="19">
        <f t="shared" si="0"/>
        <v>1751.794652794571</v>
      </c>
      <c r="G3" s="19">
        <f t="shared" si="0"/>
        <v>1797.0925620351147</v>
      </c>
      <c r="H3" s="19">
        <f t="shared" si="0"/>
        <v>1828.5887489945419</v>
      </c>
      <c r="I3" s="19">
        <f t="shared" si="0"/>
        <v>1857.7661053148422</v>
      </c>
      <c r="J3" s="19">
        <f t="shared" si="0"/>
        <v>1879.7362643238498</v>
      </c>
      <c r="K3" s="19">
        <f t="shared" si="0"/>
        <v>1890.8056322037937</v>
      </c>
      <c r="L3" s="19">
        <f t="shared" si="0"/>
        <v>1902.2712511465443</v>
      </c>
      <c r="M3" s="19">
        <f t="shared" si="0"/>
        <v>1889.4800580227816</v>
      </c>
      <c r="N3" s="19">
        <f t="shared" si="0"/>
        <v>1884.2162437638426</v>
      </c>
      <c r="O3" s="19">
        <f t="shared" si="0"/>
        <v>1870.3969492286442</v>
      </c>
      <c r="P3" s="19">
        <f t="shared" si="0"/>
        <v>1867.4884576758373</v>
      </c>
      <c r="Q3" s="19">
        <f t="shared" si="0"/>
        <v>1877.9879621668097</v>
      </c>
      <c r="R3" s="19">
        <f t="shared" si="0"/>
        <v>1925.1934651762688</v>
      </c>
      <c r="S3" s="19">
        <f t="shared" si="0"/>
        <v>1944.1100601891662</v>
      </c>
      <c r="T3" s="19">
        <f t="shared" si="0"/>
        <v>1951.2467755803957</v>
      </c>
      <c r="U3" s="19">
        <f t="shared" si="0"/>
        <v>1958.9198672016814</v>
      </c>
      <c r="V3" s="19">
        <f t="shared" si="0"/>
        <v>2002.3830610490111</v>
      </c>
      <c r="W3" s="19">
        <f t="shared" ref="W3:Y3" si="1">SUM(W4,W9,W12)</f>
        <v>2035.5327481062973</v>
      </c>
      <c r="X3" s="19">
        <f t="shared" si="1"/>
        <v>2146.3444283022277</v>
      </c>
      <c r="Y3" s="19">
        <f t="shared" si="1"/>
        <v>2239.414471591349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1015.194633316088</v>
      </c>
      <c r="C4" s="22">
        <f t="shared" ref="C4:V4" si="2">SUM(C5:C8)</f>
        <v>1009.6621040592897</v>
      </c>
      <c r="D4" s="22">
        <f t="shared" si="2"/>
        <v>1005.7039775002681</v>
      </c>
      <c r="E4" s="22">
        <f t="shared" si="2"/>
        <v>999.26063128428495</v>
      </c>
      <c r="F4" s="22">
        <f t="shared" si="2"/>
        <v>992.23892017624553</v>
      </c>
      <c r="G4" s="22">
        <f t="shared" si="2"/>
        <v>984.74070728390575</v>
      </c>
      <c r="H4" s="22">
        <f t="shared" si="2"/>
        <v>971.30002784735177</v>
      </c>
      <c r="I4" s="22">
        <f t="shared" si="2"/>
        <v>952.44884224073746</v>
      </c>
      <c r="J4" s="22">
        <f t="shared" si="2"/>
        <v>933.43062009971243</v>
      </c>
      <c r="K4" s="22">
        <f t="shared" si="2"/>
        <v>909.56294955341502</v>
      </c>
      <c r="L4" s="22">
        <f t="shared" si="2"/>
        <v>885.95820077511246</v>
      </c>
      <c r="M4" s="22">
        <f t="shared" si="2"/>
        <v>859.35114124371489</v>
      </c>
      <c r="N4" s="22">
        <f t="shared" si="2"/>
        <v>835.75554628271573</v>
      </c>
      <c r="O4" s="22">
        <f t="shared" si="2"/>
        <v>808.49040335765096</v>
      </c>
      <c r="P4" s="22">
        <f t="shared" si="2"/>
        <v>781.5598119033823</v>
      </c>
      <c r="Q4" s="22">
        <f t="shared" si="2"/>
        <v>752.67028550250495</v>
      </c>
      <c r="R4" s="22">
        <f t="shared" si="2"/>
        <v>722.60375691216132</v>
      </c>
      <c r="S4" s="22">
        <f t="shared" si="2"/>
        <v>687.14400493459948</v>
      </c>
      <c r="T4" s="22">
        <f t="shared" si="2"/>
        <v>654.70283915607422</v>
      </c>
      <c r="U4" s="22">
        <f t="shared" si="2"/>
        <v>638.60614260709065</v>
      </c>
      <c r="V4" s="22">
        <f t="shared" si="2"/>
        <v>626.82705756151188</v>
      </c>
      <c r="W4" s="22">
        <f t="shared" ref="W4:Y4" si="3">SUM(W5:W8)</f>
        <v>602.85319582952116</v>
      </c>
      <c r="X4" s="22">
        <f t="shared" si="3"/>
        <v>599.43111775499517</v>
      </c>
      <c r="Y4" s="22">
        <f t="shared" si="3"/>
        <v>610.70487737218468</v>
      </c>
      <c r="DA4" s="57"/>
    </row>
    <row r="5" spans="1:105" ht="12" customHeight="1" x14ac:dyDescent="0.25">
      <c r="A5" s="28" t="s">
        <v>32</v>
      </c>
      <c r="B5" s="29">
        <f>B18*B70/11630</f>
        <v>763.37525056420395</v>
      </c>
      <c r="C5" s="29">
        <f t="shared" ref="C5:V5" si="4">C18*C70/11630</f>
        <v>749.40958520857407</v>
      </c>
      <c r="D5" s="29">
        <f t="shared" si="4"/>
        <v>734.470725293496</v>
      </c>
      <c r="E5" s="29">
        <f t="shared" si="4"/>
        <v>718.22917322670469</v>
      </c>
      <c r="F5" s="29">
        <f t="shared" si="4"/>
        <v>700.97256475612733</v>
      </c>
      <c r="G5" s="29">
        <f t="shared" si="4"/>
        <v>682.84879371948512</v>
      </c>
      <c r="H5" s="29">
        <f t="shared" si="4"/>
        <v>660.69066468442259</v>
      </c>
      <c r="I5" s="29">
        <f t="shared" si="4"/>
        <v>636.99726529406212</v>
      </c>
      <c r="J5" s="29">
        <f t="shared" si="4"/>
        <v>614.29773927214524</v>
      </c>
      <c r="K5" s="29">
        <f t="shared" si="4"/>
        <v>589.64377073974629</v>
      </c>
      <c r="L5" s="29">
        <f t="shared" si="4"/>
        <v>566.16951675988082</v>
      </c>
      <c r="M5" s="29">
        <f t="shared" si="4"/>
        <v>543.80489865596962</v>
      </c>
      <c r="N5" s="29">
        <f t="shared" si="4"/>
        <v>523.95656951265653</v>
      </c>
      <c r="O5" s="29">
        <f t="shared" si="4"/>
        <v>500.44808383586866</v>
      </c>
      <c r="P5" s="29">
        <f t="shared" si="4"/>
        <v>477.03699179998864</v>
      </c>
      <c r="Q5" s="29">
        <f t="shared" si="4"/>
        <v>451.49401287452844</v>
      </c>
      <c r="R5" s="29">
        <f t="shared" si="4"/>
        <v>421.83554677222656</v>
      </c>
      <c r="S5" s="29">
        <f t="shared" si="4"/>
        <v>393.13047185154915</v>
      </c>
      <c r="T5" s="29">
        <f t="shared" si="4"/>
        <v>364.88973553203488</v>
      </c>
      <c r="U5" s="29">
        <f t="shared" si="4"/>
        <v>351.54326860300364</v>
      </c>
      <c r="V5" s="29">
        <f t="shared" si="4"/>
        <v>339.44277188372848</v>
      </c>
      <c r="W5" s="29">
        <f t="shared" ref="W5:Y5" si="5">W18*W70/11630</f>
        <v>319.02389398872276</v>
      </c>
      <c r="X5" s="29">
        <f t="shared" si="5"/>
        <v>310.36397717347984</v>
      </c>
      <c r="Y5" s="29">
        <f t="shared" si="5"/>
        <v>307.54146993709003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236.02644395258295</v>
      </c>
      <c r="C6" s="29">
        <f t="shared" ref="C6:V6" si="6">C19*C71/11630</f>
        <v>241.36005777576361</v>
      </c>
      <c r="D6" s="29">
        <f t="shared" si="6"/>
        <v>249.35049902669672</v>
      </c>
      <c r="E6" s="29">
        <f t="shared" si="6"/>
        <v>256.2010113691727</v>
      </c>
      <c r="F6" s="29">
        <f t="shared" si="6"/>
        <v>263.51378032406762</v>
      </c>
      <c r="G6" s="29">
        <f t="shared" si="6"/>
        <v>271.15932150072388</v>
      </c>
      <c r="H6" s="29">
        <f t="shared" si="6"/>
        <v>277.05503744373596</v>
      </c>
      <c r="I6" s="29">
        <f t="shared" si="6"/>
        <v>279.19124596304414</v>
      </c>
      <c r="J6" s="29">
        <f t="shared" si="6"/>
        <v>280.08581469061357</v>
      </c>
      <c r="K6" s="29">
        <f t="shared" si="6"/>
        <v>278.13505944220879</v>
      </c>
      <c r="L6" s="29">
        <f t="shared" si="6"/>
        <v>274.13928890858494</v>
      </c>
      <c r="M6" s="29">
        <f t="shared" si="6"/>
        <v>264.74800682260866</v>
      </c>
      <c r="N6" s="29">
        <f t="shared" si="6"/>
        <v>254.81868200945277</v>
      </c>
      <c r="O6" s="29">
        <f t="shared" si="6"/>
        <v>245.6375456174755</v>
      </c>
      <c r="P6" s="29">
        <f t="shared" si="6"/>
        <v>236.41210268241841</v>
      </c>
      <c r="Q6" s="29">
        <f t="shared" si="6"/>
        <v>227.71723549861537</v>
      </c>
      <c r="R6" s="29">
        <f t="shared" si="6"/>
        <v>222.92709830071243</v>
      </c>
      <c r="S6" s="29">
        <f t="shared" si="6"/>
        <v>213.02013420764098</v>
      </c>
      <c r="T6" s="29">
        <f t="shared" si="6"/>
        <v>203.04822306105734</v>
      </c>
      <c r="U6" s="29">
        <f t="shared" si="6"/>
        <v>191.22289912935747</v>
      </c>
      <c r="V6" s="29">
        <f t="shared" si="6"/>
        <v>178.82614427404363</v>
      </c>
      <c r="W6" s="29">
        <f t="shared" ref="W6:Y6" si="7">W19*W71/11630</f>
        <v>163.13023857392622</v>
      </c>
      <c r="X6" s="29">
        <f t="shared" si="7"/>
        <v>158.17473172602016</v>
      </c>
      <c r="Y6" s="29">
        <f t="shared" si="7"/>
        <v>157.64361543940939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0.14822202822986952</v>
      </c>
      <c r="C7" s="29">
        <f t="shared" ref="C7:V7" si="8">C20*C72/11630</f>
        <v>0.2931109867458444</v>
      </c>
      <c r="D7" s="29">
        <f t="shared" si="8"/>
        <v>0.43625254892815607</v>
      </c>
      <c r="E7" s="29">
        <f t="shared" si="8"/>
        <v>0.5849601970419247</v>
      </c>
      <c r="F7" s="29">
        <f t="shared" si="8"/>
        <v>0.72732407771509033</v>
      </c>
      <c r="G7" s="29">
        <f t="shared" si="8"/>
        <v>0.86957834090247621</v>
      </c>
      <c r="H7" s="29">
        <f t="shared" si="8"/>
        <v>1.005244145129077</v>
      </c>
      <c r="I7" s="29">
        <f t="shared" si="8"/>
        <v>1.1370242498502499</v>
      </c>
      <c r="J7" s="29">
        <f t="shared" si="8"/>
        <v>1.2677234161715034</v>
      </c>
      <c r="K7" s="29">
        <f t="shared" si="8"/>
        <v>1.3864835601863217</v>
      </c>
      <c r="L7" s="29">
        <f t="shared" si="8"/>
        <v>1.5162949360296936</v>
      </c>
      <c r="M7" s="29">
        <f t="shared" si="8"/>
        <v>1.6496894456757836</v>
      </c>
      <c r="N7" s="29">
        <f t="shared" si="8"/>
        <v>1.7607006485715442</v>
      </c>
      <c r="O7" s="29">
        <f t="shared" si="8"/>
        <v>1.6849861299399036</v>
      </c>
      <c r="P7" s="29">
        <f t="shared" si="8"/>
        <v>1.5688777216191698</v>
      </c>
      <c r="Q7" s="29">
        <f t="shared" si="8"/>
        <v>1.6053562899394134</v>
      </c>
      <c r="R7" s="29">
        <f t="shared" si="8"/>
        <v>1.726452308208507</v>
      </c>
      <c r="S7" s="29">
        <f t="shared" si="8"/>
        <v>1.9424015914429809</v>
      </c>
      <c r="T7" s="29">
        <f t="shared" si="8"/>
        <v>2.8164062149184712</v>
      </c>
      <c r="U7" s="29">
        <f t="shared" si="8"/>
        <v>4.700201425560012</v>
      </c>
      <c r="V7" s="29">
        <f t="shared" si="8"/>
        <v>6.9709693427815385</v>
      </c>
      <c r="W7" s="29">
        <f t="shared" ref="W7:Y7" si="9">W20*W72/11630</f>
        <v>9.0313259692318386</v>
      </c>
      <c r="X7" s="29">
        <f t="shared" si="9"/>
        <v>11.005092129777518</v>
      </c>
      <c r="Y7" s="29">
        <f t="shared" si="9"/>
        <v>13.392458828369101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15.644716771071318</v>
      </c>
      <c r="C8" s="29">
        <f t="shared" ref="C8:V8" si="10">C21*C73/11630</f>
        <v>18.599350088206148</v>
      </c>
      <c r="D8" s="29">
        <f t="shared" si="10"/>
        <v>21.446500631147298</v>
      </c>
      <c r="E8" s="29">
        <f t="shared" si="10"/>
        <v>24.245486491365646</v>
      </c>
      <c r="F8" s="29">
        <f t="shared" si="10"/>
        <v>27.025251018335489</v>
      </c>
      <c r="G8" s="29">
        <f t="shared" si="10"/>
        <v>29.863013722794371</v>
      </c>
      <c r="H8" s="29">
        <f t="shared" si="10"/>
        <v>32.549081574064196</v>
      </c>
      <c r="I8" s="29">
        <f t="shared" si="10"/>
        <v>35.123306733780943</v>
      </c>
      <c r="J8" s="29">
        <f t="shared" si="10"/>
        <v>37.779342720782054</v>
      </c>
      <c r="K8" s="29">
        <f t="shared" si="10"/>
        <v>40.397635811273616</v>
      </c>
      <c r="L8" s="29">
        <f t="shared" si="10"/>
        <v>44.133100170617048</v>
      </c>
      <c r="M8" s="29">
        <f t="shared" si="10"/>
        <v>49.148546319460806</v>
      </c>
      <c r="N8" s="29">
        <f t="shared" si="10"/>
        <v>55.219594112034869</v>
      </c>
      <c r="O8" s="29">
        <f t="shared" si="10"/>
        <v>60.7197877743669</v>
      </c>
      <c r="P8" s="29">
        <f t="shared" si="10"/>
        <v>66.54183969935599</v>
      </c>
      <c r="Q8" s="29">
        <f t="shared" si="10"/>
        <v>71.853680839421671</v>
      </c>
      <c r="R8" s="29">
        <f t="shared" si="10"/>
        <v>76.114659531013729</v>
      </c>
      <c r="S8" s="29">
        <f t="shared" si="10"/>
        <v>79.050997283966495</v>
      </c>
      <c r="T8" s="29">
        <f t="shared" si="10"/>
        <v>83.948474348063527</v>
      </c>
      <c r="U8" s="29">
        <f t="shared" si="10"/>
        <v>91.139773449169567</v>
      </c>
      <c r="V8" s="29">
        <f t="shared" si="10"/>
        <v>101.58717206095822</v>
      </c>
      <c r="W8" s="29">
        <f t="shared" ref="W8:Y8" si="11">W21*W73/11630</f>
        <v>111.66773729764034</v>
      </c>
      <c r="X8" s="29">
        <f t="shared" si="11"/>
        <v>119.88731672571772</v>
      </c>
      <c r="Y8" s="29">
        <f t="shared" si="11"/>
        <v>132.12733316731621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184.7925714413673</v>
      </c>
      <c r="C9" s="22">
        <f t="shared" ref="C9:V9" si="12">SUM(C10:C11)</f>
        <v>202.14199124171338</v>
      </c>
      <c r="D9" s="22">
        <f t="shared" si="12"/>
        <v>220.02786266886474</v>
      </c>
      <c r="E9" s="22">
        <f t="shared" si="12"/>
        <v>240.53484599236705</v>
      </c>
      <c r="F9" s="22">
        <f t="shared" si="12"/>
        <v>267.78859256018796</v>
      </c>
      <c r="G9" s="22">
        <f t="shared" si="12"/>
        <v>302.8701644570524</v>
      </c>
      <c r="H9" s="22">
        <f t="shared" si="12"/>
        <v>330.88100268531406</v>
      </c>
      <c r="I9" s="22">
        <f t="shared" si="12"/>
        <v>364.33563791082025</v>
      </c>
      <c r="J9" s="22">
        <f t="shared" si="12"/>
        <v>391.35372336543657</v>
      </c>
      <c r="K9" s="22">
        <f t="shared" si="12"/>
        <v>416.97154217057897</v>
      </c>
      <c r="L9" s="22">
        <f t="shared" si="12"/>
        <v>442.83105927990664</v>
      </c>
      <c r="M9" s="22">
        <f t="shared" si="12"/>
        <v>458.68411889477773</v>
      </c>
      <c r="N9" s="22">
        <f t="shared" si="12"/>
        <v>471.56975186013415</v>
      </c>
      <c r="O9" s="22">
        <f t="shared" si="12"/>
        <v>482.23073697966049</v>
      </c>
      <c r="P9" s="22">
        <f t="shared" si="12"/>
        <v>501.83575781925765</v>
      </c>
      <c r="Q9" s="22">
        <f t="shared" si="12"/>
        <v>544.82234540812544</v>
      </c>
      <c r="R9" s="22">
        <f t="shared" si="12"/>
        <v>617.35645635153912</v>
      </c>
      <c r="S9" s="22">
        <f t="shared" si="12"/>
        <v>679.59148381215823</v>
      </c>
      <c r="T9" s="22">
        <f t="shared" si="12"/>
        <v>733.42026161754575</v>
      </c>
      <c r="U9" s="22">
        <f t="shared" si="12"/>
        <v>777.77789239421679</v>
      </c>
      <c r="V9" s="22">
        <f t="shared" si="12"/>
        <v>838.86150635974718</v>
      </c>
      <c r="W9" s="22">
        <f t="shared" ref="W9:Y9" si="13">SUM(W10:W11)</f>
        <v>892.59122391322717</v>
      </c>
      <c r="X9" s="22">
        <f t="shared" si="13"/>
        <v>982.63841498010106</v>
      </c>
      <c r="Y9" s="22">
        <f t="shared" si="13"/>
        <v>1053.9824236012555</v>
      </c>
      <c r="DA9" s="57"/>
    </row>
    <row r="10" spans="1:105" ht="12" customHeight="1" x14ac:dyDescent="0.25">
      <c r="A10" s="28" t="s">
        <v>28</v>
      </c>
      <c r="B10" s="29">
        <f>B23*B75/11630</f>
        <v>157.79549818420065</v>
      </c>
      <c r="C10" s="29">
        <f t="shared" ref="C10:V10" si="14">C23*C75/11630</f>
        <v>168.08626253862164</v>
      </c>
      <c r="D10" s="29">
        <f t="shared" si="14"/>
        <v>179.6541339952299</v>
      </c>
      <c r="E10" s="29">
        <f t="shared" si="14"/>
        <v>191.59846792287675</v>
      </c>
      <c r="F10" s="29">
        <f t="shared" si="14"/>
        <v>206.59414413095774</v>
      </c>
      <c r="G10" s="29">
        <f t="shared" si="14"/>
        <v>231.25418740436476</v>
      </c>
      <c r="H10" s="29">
        <f t="shared" si="14"/>
        <v>250.16729677023045</v>
      </c>
      <c r="I10" s="29">
        <f t="shared" si="14"/>
        <v>270.16547196624788</v>
      </c>
      <c r="J10" s="29">
        <f t="shared" si="14"/>
        <v>288.54350580130324</v>
      </c>
      <c r="K10" s="29">
        <f t="shared" si="14"/>
        <v>303.91290938071427</v>
      </c>
      <c r="L10" s="29">
        <f t="shared" si="14"/>
        <v>321.78162193714178</v>
      </c>
      <c r="M10" s="29">
        <f t="shared" si="14"/>
        <v>334.62336967590721</v>
      </c>
      <c r="N10" s="29">
        <f t="shared" si="14"/>
        <v>341.96192161365184</v>
      </c>
      <c r="O10" s="29">
        <f t="shared" si="14"/>
        <v>347.22166690083947</v>
      </c>
      <c r="P10" s="29">
        <f t="shared" si="14"/>
        <v>356.53364752276769</v>
      </c>
      <c r="Q10" s="29">
        <f t="shared" si="14"/>
        <v>383.91667215443596</v>
      </c>
      <c r="R10" s="29">
        <f t="shared" si="14"/>
        <v>429.46661762506449</v>
      </c>
      <c r="S10" s="29">
        <f t="shared" si="14"/>
        <v>468.19245333345526</v>
      </c>
      <c r="T10" s="29">
        <f t="shared" si="14"/>
        <v>496.79913983929072</v>
      </c>
      <c r="U10" s="29">
        <f t="shared" si="14"/>
        <v>518.68909843925144</v>
      </c>
      <c r="V10" s="29">
        <f t="shared" si="14"/>
        <v>552.38424269263226</v>
      </c>
      <c r="W10" s="29">
        <f t="shared" ref="W10:Y10" si="15">W23*W75/11630</f>
        <v>580.79394109547377</v>
      </c>
      <c r="X10" s="29">
        <f t="shared" si="15"/>
        <v>633.57609837511586</v>
      </c>
      <c r="Y10" s="29">
        <f t="shared" si="15"/>
        <v>676.56231575370327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26.997073257166658</v>
      </c>
      <c r="C11" s="29">
        <f t="shared" ref="C11:V11" si="16">C24*C76/11630</f>
        <v>34.055728703091752</v>
      </c>
      <c r="D11" s="29">
        <f t="shared" si="16"/>
        <v>40.373728673634837</v>
      </c>
      <c r="E11" s="29">
        <f t="shared" si="16"/>
        <v>48.936378069490296</v>
      </c>
      <c r="F11" s="29">
        <f t="shared" si="16"/>
        <v>61.194448429230221</v>
      </c>
      <c r="G11" s="29">
        <f t="shared" si="16"/>
        <v>71.615977052687654</v>
      </c>
      <c r="H11" s="29">
        <f t="shared" si="16"/>
        <v>80.713705915083608</v>
      </c>
      <c r="I11" s="29">
        <f t="shared" si="16"/>
        <v>94.170165944572361</v>
      </c>
      <c r="J11" s="29">
        <f t="shared" si="16"/>
        <v>102.81021756413331</v>
      </c>
      <c r="K11" s="29">
        <f t="shared" si="16"/>
        <v>113.05863278986472</v>
      </c>
      <c r="L11" s="29">
        <f t="shared" si="16"/>
        <v>121.04943734276483</v>
      </c>
      <c r="M11" s="29">
        <f t="shared" si="16"/>
        <v>124.06074921887048</v>
      </c>
      <c r="N11" s="29">
        <f t="shared" si="16"/>
        <v>129.60783024648234</v>
      </c>
      <c r="O11" s="29">
        <f t="shared" si="16"/>
        <v>135.00907007882105</v>
      </c>
      <c r="P11" s="29">
        <f t="shared" si="16"/>
        <v>145.30211029648993</v>
      </c>
      <c r="Q11" s="29">
        <f t="shared" si="16"/>
        <v>160.90567325368949</v>
      </c>
      <c r="R11" s="29">
        <f t="shared" si="16"/>
        <v>187.88983872647461</v>
      </c>
      <c r="S11" s="29">
        <f t="shared" si="16"/>
        <v>211.39903047870294</v>
      </c>
      <c r="T11" s="29">
        <f t="shared" si="16"/>
        <v>236.62112177825497</v>
      </c>
      <c r="U11" s="29">
        <f t="shared" si="16"/>
        <v>259.08879395496535</v>
      </c>
      <c r="V11" s="29">
        <f t="shared" si="16"/>
        <v>286.47726366711498</v>
      </c>
      <c r="W11" s="29">
        <f t="shared" ref="W11:Y11" si="17">W24*W76/11630</f>
        <v>311.79728281775346</v>
      </c>
      <c r="X11" s="29">
        <f t="shared" si="17"/>
        <v>349.0623166049852</v>
      </c>
      <c r="Y11" s="29">
        <f t="shared" si="17"/>
        <v>377.42010784755212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424.12765807901343</v>
      </c>
      <c r="C12" s="22">
        <f t="shared" ref="C12:V12" si="18">SUM(C13:C14)</f>
        <v>441.52338381738195</v>
      </c>
      <c r="D12" s="22">
        <f t="shared" si="18"/>
        <v>459.31083543846103</v>
      </c>
      <c r="E12" s="22">
        <f t="shared" si="18"/>
        <v>475.13195315437673</v>
      </c>
      <c r="F12" s="22">
        <f t="shared" si="18"/>
        <v>491.7671400581375</v>
      </c>
      <c r="G12" s="22">
        <f t="shared" si="18"/>
        <v>509.48169029415658</v>
      </c>
      <c r="H12" s="22">
        <f t="shared" si="18"/>
        <v>526.40771846187613</v>
      </c>
      <c r="I12" s="22">
        <f t="shared" si="18"/>
        <v>540.98162516328443</v>
      </c>
      <c r="J12" s="22">
        <f t="shared" si="18"/>
        <v>554.95192085870065</v>
      </c>
      <c r="K12" s="22">
        <f t="shared" si="18"/>
        <v>564.27114047979956</v>
      </c>
      <c r="L12" s="22">
        <f t="shared" si="18"/>
        <v>573.4819910915254</v>
      </c>
      <c r="M12" s="22">
        <f t="shared" si="18"/>
        <v>571.44479788428907</v>
      </c>
      <c r="N12" s="22">
        <f t="shared" si="18"/>
        <v>576.89094562099262</v>
      </c>
      <c r="O12" s="22">
        <f t="shared" si="18"/>
        <v>579.67580889133274</v>
      </c>
      <c r="P12" s="22">
        <f t="shared" si="18"/>
        <v>584.09288795319719</v>
      </c>
      <c r="Q12" s="22">
        <f t="shared" si="18"/>
        <v>580.49533125617938</v>
      </c>
      <c r="R12" s="22">
        <f t="shared" si="18"/>
        <v>585.23325191256822</v>
      </c>
      <c r="S12" s="22">
        <f t="shared" si="18"/>
        <v>577.37457144240841</v>
      </c>
      <c r="T12" s="22">
        <f t="shared" si="18"/>
        <v>563.12367480677563</v>
      </c>
      <c r="U12" s="22">
        <f t="shared" si="18"/>
        <v>542.5358322003741</v>
      </c>
      <c r="V12" s="22">
        <f t="shared" si="18"/>
        <v>536.6944971277519</v>
      </c>
      <c r="W12" s="22">
        <f t="shared" ref="W12:Y12" si="19">SUM(W13:W14)</f>
        <v>540.08832836354884</v>
      </c>
      <c r="X12" s="22">
        <f t="shared" si="19"/>
        <v>564.27489556713124</v>
      </c>
      <c r="Y12" s="22">
        <f t="shared" si="19"/>
        <v>574.72717061790854</v>
      </c>
      <c r="DA12" s="57"/>
    </row>
    <row r="13" spans="1:105" ht="12" customHeight="1" x14ac:dyDescent="0.25">
      <c r="A13" s="30" t="s">
        <v>44</v>
      </c>
      <c r="B13" s="31">
        <f>B26*B78/11630</f>
        <v>329.29872856040566</v>
      </c>
      <c r="C13" s="31">
        <f t="shared" ref="C13:V13" si="20">C26*C78/11630</f>
        <v>344.63420735834438</v>
      </c>
      <c r="D13" s="31">
        <f t="shared" si="20"/>
        <v>358.28616189823902</v>
      </c>
      <c r="E13" s="31">
        <f t="shared" si="20"/>
        <v>370.85209423582234</v>
      </c>
      <c r="F13" s="31">
        <f t="shared" si="20"/>
        <v>381.65694895196128</v>
      </c>
      <c r="G13" s="31">
        <f t="shared" si="20"/>
        <v>391.68178009533204</v>
      </c>
      <c r="H13" s="31">
        <f t="shared" si="20"/>
        <v>399.49714192757926</v>
      </c>
      <c r="I13" s="31">
        <f t="shared" si="20"/>
        <v>405.03661065358222</v>
      </c>
      <c r="J13" s="31">
        <f t="shared" si="20"/>
        <v>409.30814117878202</v>
      </c>
      <c r="K13" s="31">
        <f t="shared" si="20"/>
        <v>409.75233920601653</v>
      </c>
      <c r="L13" s="31">
        <f t="shared" si="20"/>
        <v>406.56133240954352</v>
      </c>
      <c r="M13" s="31">
        <f t="shared" si="20"/>
        <v>396.9204159396545</v>
      </c>
      <c r="N13" s="31">
        <f t="shared" si="20"/>
        <v>391.07992943603728</v>
      </c>
      <c r="O13" s="31">
        <f t="shared" si="20"/>
        <v>386.2348327966601</v>
      </c>
      <c r="P13" s="31">
        <f t="shared" si="20"/>
        <v>378.96665075076157</v>
      </c>
      <c r="Q13" s="31">
        <f t="shared" si="20"/>
        <v>360.38192607780758</v>
      </c>
      <c r="R13" s="31">
        <f t="shared" si="20"/>
        <v>346.51463583639872</v>
      </c>
      <c r="S13" s="31">
        <f t="shared" si="20"/>
        <v>325.83316410311471</v>
      </c>
      <c r="T13" s="31">
        <f t="shared" si="20"/>
        <v>301.63752646640046</v>
      </c>
      <c r="U13" s="31">
        <f t="shared" si="20"/>
        <v>275.94923003348561</v>
      </c>
      <c r="V13" s="31">
        <f t="shared" si="20"/>
        <v>259.76582538602145</v>
      </c>
      <c r="W13" s="31">
        <f t="shared" ref="W13:Y13" si="21">W26*W78/11630</f>
        <v>252.97369096524892</v>
      </c>
      <c r="X13" s="31">
        <f t="shared" si="21"/>
        <v>254.09661531157664</v>
      </c>
      <c r="Y13" s="31">
        <f t="shared" si="21"/>
        <v>246.95025105425862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94.828929518607779</v>
      </c>
      <c r="C14" s="33">
        <f t="shared" ref="C14:V14" si="22">C27*C79/11630</f>
        <v>96.8891764590376</v>
      </c>
      <c r="D14" s="33">
        <f t="shared" si="22"/>
        <v>101.02467354022201</v>
      </c>
      <c r="E14" s="33">
        <f t="shared" si="22"/>
        <v>104.2798589185544</v>
      </c>
      <c r="F14" s="33">
        <f t="shared" si="22"/>
        <v>110.11019110617622</v>
      </c>
      <c r="G14" s="33">
        <f t="shared" si="22"/>
        <v>117.79991019882451</v>
      </c>
      <c r="H14" s="33">
        <f t="shared" si="22"/>
        <v>126.91057653429682</v>
      </c>
      <c r="I14" s="33">
        <f t="shared" si="22"/>
        <v>135.94501450970219</v>
      </c>
      <c r="J14" s="33">
        <f t="shared" si="22"/>
        <v>145.64377967991862</v>
      </c>
      <c r="K14" s="33">
        <f t="shared" si="22"/>
        <v>154.518801273783</v>
      </c>
      <c r="L14" s="33">
        <f t="shared" si="22"/>
        <v>166.92065868198185</v>
      </c>
      <c r="M14" s="33">
        <f t="shared" si="22"/>
        <v>174.52438194463457</v>
      </c>
      <c r="N14" s="33">
        <f t="shared" si="22"/>
        <v>185.81101618495529</v>
      </c>
      <c r="O14" s="33">
        <f t="shared" si="22"/>
        <v>193.44097609467266</v>
      </c>
      <c r="P14" s="33">
        <f t="shared" si="22"/>
        <v>205.12623720243562</v>
      </c>
      <c r="Q14" s="33">
        <f t="shared" si="22"/>
        <v>220.11340517837183</v>
      </c>
      <c r="R14" s="33">
        <f t="shared" si="22"/>
        <v>238.71861607616952</v>
      </c>
      <c r="S14" s="33">
        <f t="shared" si="22"/>
        <v>251.54140733929367</v>
      </c>
      <c r="T14" s="33">
        <f t="shared" si="22"/>
        <v>261.48614834037517</v>
      </c>
      <c r="U14" s="33">
        <f t="shared" si="22"/>
        <v>266.5866021668885</v>
      </c>
      <c r="V14" s="33">
        <f t="shared" si="22"/>
        <v>276.9286717417304</v>
      </c>
      <c r="W14" s="33">
        <f t="shared" ref="W14:Y14" si="23">W27*W79/11630</f>
        <v>287.11463739829992</v>
      </c>
      <c r="X14" s="33">
        <f t="shared" si="23"/>
        <v>310.17828025555457</v>
      </c>
      <c r="Y14" s="33">
        <f t="shared" si="23"/>
        <v>327.77691956364993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54497.692984125963</v>
      </c>
      <c r="C16" s="19">
        <f t="shared" ref="C16:Q16" si="24">SUM(C17,C22,C25)</f>
        <v>55388.889820257544</v>
      </c>
      <c r="D16" s="19">
        <f t="shared" si="24"/>
        <v>57001.290594666687</v>
      </c>
      <c r="E16" s="19">
        <f t="shared" si="24"/>
        <v>58306.373392085647</v>
      </c>
      <c r="F16" s="19">
        <f t="shared" si="24"/>
        <v>60530.23632759149</v>
      </c>
      <c r="G16" s="19">
        <f t="shared" si="24"/>
        <v>63384.552063139825</v>
      </c>
      <c r="H16" s="19">
        <f t="shared" si="24"/>
        <v>66453.96326893926</v>
      </c>
      <c r="I16" s="19">
        <f t="shared" si="24"/>
        <v>69439.814239139669</v>
      </c>
      <c r="J16" s="19">
        <f t="shared" si="24"/>
        <v>72639.604847510433</v>
      </c>
      <c r="K16" s="19">
        <f t="shared" si="24"/>
        <v>75489.224859894239</v>
      </c>
      <c r="L16" s="19">
        <f t="shared" si="24"/>
        <v>79233.658426256356</v>
      </c>
      <c r="M16" s="19">
        <f t="shared" si="24"/>
        <v>81543.385882429226</v>
      </c>
      <c r="N16" s="19">
        <f t="shared" si="24"/>
        <v>85357.28452223193</v>
      </c>
      <c r="O16" s="19">
        <f t="shared" si="24"/>
        <v>87882.600002437728</v>
      </c>
      <c r="P16" s="19">
        <f t="shared" si="24"/>
        <v>91814.035287259583</v>
      </c>
      <c r="Q16" s="19">
        <f t="shared" si="24"/>
        <v>96768.522414553314</v>
      </c>
      <c r="R16" s="19">
        <f t="shared" ref="R16" si="25">SUM(R17,R22,R25)</f>
        <v>99405.98601513973</v>
      </c>
      <c r="S16" s="19">
        <f t="shared" ref="S16" si="26">SUM(S17,S22,S25)</f>
        <v>102840.15647534162</v>
      </c>
      <c r="T16" s="19">
        <f t="shared" ref="T16" si="27">SUM(T17,T22,T25)</f>
        <v>106118.44028051019</v>
      </c>
      <c r="U16" s="19">
        <f t="shared" ref="U16" si="28">SUM(U17,U22,U25)</f>
        <v>109446.98433556013</v>
      </c>
      <c r="V16" s="19">
        <f t="shared" ref="V16:W16" si="29">SUM(V17,V22,V25)</f>
        <v>111934.81565208077</v>
      </c>
      <c r="W16" s="19">
        <f t="shared" si="29"/>
        <v>112471.55123871798</v>
      </c>
      <c r="X16" s="19">
        <f t="shared" ref="X16:Y16" si="30">SUM(X17,X22,X25)</f>
        <v>117376.39489874819</v>
      </c>
      <c r="Y16" s="19">
        <f t="shared" si="30"/>
        <v>124672.66999056944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9105.9421479625726</v>
      </c>
      <c r="C17" s="22">
        <f t="shared" ref="C17:Q17" si="31">SUM(C18:C21)</f>
        <v>9407.3639479250123</v>
      </c>
      <c r="D17" s="22">
        <f t="shared" si="31"/>
        <v>9663.6155859471928</v>
      </c>
      <c r="E17" s="22">
        <f t="shared" si="31"/>
        <v>9890.5768391767524</v>
      </c>
      <c r="F17" s="22">
        <f t="shared" si="31"/>
        <v>10090.808168849129</v>
      </c>
      <c r="G17" s="22">
        <f t="shared" si="31"/>
        <v>10260.99190785162</v>
      </c>
      <c r="H17" s="22">
        <f t="shared" si="31"/>
        <v>10354.18383771283</v>
      </c>
      <c r="I17" s="22">
        <f t="shared" si="31"/>
        <v>10392.051142884355</v>
      </c>
      <c r="J17" s="22">
        <f t="shared" si="31"/>
        <v>10423.583891906375</v>
      </c>
      <c r="K17" s="22">
        <f t="shared" si="31"/>
        <v>10386.630627742828</v>
      </c>
      <c r="L17" s="22">
        <f t="shared" si="31"/>
        <v>10281.605777748648</v>
      </c>
      <c r="M17" s="22">
        <f t="shared" si="31"/>
        <v>10079.293375543202</v>
      </c>
      <c r="N17" s="22">
        <f t="shared" si="31"/>
        <v>9901.3108422481546</v>
      </c>
      <c r="O17" s="22">
        <f t="shared" si="31"/>
        <v>9717.7709837629518</v>
      </c>
      <c r="P17" s="22">
        <f t="shared" si="31"/>
        <v>9555.6774477891995</v>
      </c>
      <c r="Q17" s="22">
        <f t="shared" si="31"/>
        <v>9366.3532190368642</v>
      </c>
      <c r="R17" s="22">
        <f t="shared" ref="R17" si="32">SUM(R18:R21)</f>
        <v>9037.3254579643581</v>
      </c>
      <c r="S17" s="22">
        <f t="shared" ref="S17" si="33">SUM(S18:S21)</f>
        <v>8782.4360889585823</v>
      </c>
      <c r="T17" s="22">
        <f t="shared" ref="T17" si="34">SUM(T18:T21)</f>
        <v>8631.8175302158561</v>
      </c>
      <c r="U17" s="22">
        <f t="shared" ref="U17" si="35">SUM(U18:U21)</f>
        <v>8657.8138855228626</v>
      </c>
      <c r="V17" s="22">
        <f t="shared" ref="V17:W17" si="36">SUM(V18:V21)</f>
        <v>8772.8199809327343</v>
      </c>
      <c r="W17" s="22">
        <f t="shared" si="36"/>
        <v>8653.8039993316906</v>
      </c>
      <c r="X17" s="22">
        <f t="shared" ref="X17:Y17" si="37">SUM(X18:X21)</f>
        <v>8891.0602379013508</v>
      </c>
      <c r="Y17" s="22">
        <f t="shared" si="37"/>
        <v>9355.1150739917721</v>
      </c>
      <c r="DA17" s="57"/>
    </row>
    <row r="18" spans="1:105" ht="12" customHeight="1" x14ac:dyDescent="0.25">
      <c r="A18" s="28" t="s">
        <v>32</v>
      </c>
      <c r="B18" s="29">
        <f>B31*B83/1000000</f>
        <v>1013.4765027467693</v>
      </c>
      <c r="C18" s="29">
        <f t="shared" ref="C18:Q18" si="38">C31*C83/1000000</f>
        <v>994.93532830773074</v>
      </c>
      <c r="D18" s="29">
        <f t="shared" si="38"/>
        <v>975.10211588622894</v>
      </c>
      <c r="E18" s="29">
        <f t="shared" si="38"/>
        <v>953.53941605326315</v>
      </c>
      <c r="F18" s="29">
        <f t="shared" si="38"/>
        <v>930.62910138285008</v>
      </c>
      <c r="G18" s="29">
        <f t="shared" si="38"/>
        <v>906.56751951571005</v>
      </c>
      <c r="H18" s="29">
        <f t="shared" si="38"/>
        <v>877.1498208082013</v>
      </c>
      <c r="I18" s="29">
        <f t="shared" si="38"/>
        <v>845.69385791894365</v>
      </c>
      <c r="J18" s="29">
        <f t="shared" si="38"/>
        <v>815.55738672774623</v>
      </c>
      <c r="K18" s="29">
        <f t="shared" si="38"/>
        <v>782.82614768302017</v>
      </c>
      <c r="L18" s="29">
        <f t="shared" si="38"/>
        <v>751.66112784445386</v>
      </c>
      <c r="M18" s="29">
        <f t="shared" si="38"/>
        <v>721.96928896905615</v>
      </c>
      <c r="N18" s="29">
        <f t="shared" si="38"/>
        <v>695.61813966121019</v>
      </c>
      <c r="O18" s="29">
        <f t="shared" si="38"/>
        <v>664.40767294647901</v>
      </c>
      <c r="P18" s="29">
        <f t="shared" si="38"/>
        <v>633.32650851984863</v>
      </c>
      <c r="Q18" s="29">
        <f t="shared" si="38"/>
        <v>599.41499654460858</v>
      </c>
      <c r="R18" s="29">
        <f t="shared" ref="R18:V18" si="39">R31*R83/1000000</f>
        <v>560.03965855719184</v>
      </c>
      <c r="S18" s="29">
        <f t="shared" si="39"/>
        <v>521.93006708145208</v>
      </c>
      <c r="T18" s="29">
        <f t="shared" si="39"/>
        <v>484.43694340611501</v>
      </c>
      <c r="U18" s="29">
        <f t="shared" si="39"/>
        <v>466.71783263161353</v>
      </c>
      <c r="V18" s="29">
        <f t="shared" si="39"/>
        <v>450.65290376800954</v>
      </c>
      <c r="W18" s="29">
        <f t="shared" ref="W18:Y18" si="40">W31*W83/1000000</f>
        <v>423.54427934804204</v>
      </c>
      <c r="X18" s="29">
        <f t="shared" si="40"/>
        <v>412.0471523433302</v>
      </c>
      <c r="Y18" s="29">
        <f t="shared" si="40"/>
        <v>408.29991956259812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7604.5308118174953</v>
      </c>
      <c r="C19" s="29">
        <f t="shared" ref="C19:Q19" si="41">C32*C84/1000000</f>
        <v>7832.9938945596487</v>
      </c>
      <c r="D19" s="29">
        <f t="shared" si="41"/>
        <v>8021.9226959019015</v>
      </c>
      <c r="E19" s="29">
        <f t="shared" si="41"/>
        <v>8187.1303572372008</v>
      </c>
      <c r="F19" s="29">
        <f t="shared" si="41"/>
        <v>8329.3027051015724</v>
      </c>
      <c r="G19" s="29">
        <f t="shared" si="41"/>
        <v>8443.1620410869018</v>
      </c>
      <c r="H19" s="29">
        <f t="shared" si="41"/>
        <v>8491.7356729441544</v>
      </c>
      <c r="I19" s="29">
        <f t="shared" si="41"/>
        <v>8490.9428457791746</v>
      </c>
      <c r="J19" s="29">
        <f t="shared" si="41"/>
        <v>8478.0637152231739</v>
      </c>
      <c r="K19" s="29">
        <f t="shared" si="41"/>
        <v>8399.8555530716367</v>
      </c>
      <c r="L19" s="29">
        <f t="shared" si="41"/>
        <v>8224.339425804048</v>
      </c>
      <c r="M19" s="29">
        <f t="shared" si="41"/>
        <v>7910.9779495556249</v>
      </c>
      <c r="N19" s="29">
        <f t="shared" si="41"/>
        <v>7592.4643524859839</v>
      </c>
      <c r="O19" s="29">
        <f t="shared" si="41"/>
        <v>7302.9997423308341</v>
      </c>
      <c r="P19" s="29">
        <f t="shared" si="41"/>
        <v>7027.0895438376447</v>
      </c>
      <c r="Q19" s="29">
        <f t="shared" si="41"/>
        <v>6737.1625264139684</v>
      </c>
      <c r="R19" s="29">
        <f t="shared" ref="R19:V19" si="42">R32*R84/1000000</f>
        <v>6387.8211873747932</v>
      </c>
      <c r="S19" s="29">
        <f t="shared" si="42"/>
        <v>6105.6256233318391</v>
      </c>
      <c r="T19" s="29">
        <f t="shared" si="42"/>
        <v>5845.0486379998529</v>
      </c>
      <c r="U19" s="29">
        <f t="shared" si="42"/>
        <v>5604.6377747099077</v>
      </c>
      <c r="V19" s="29">
        <f t="shared" si="42"/>
        <v>5384.3119622818576</v>
      </c>
      <c r="W19" s="29">
        <f t="shared" ref="W19:Y19" si="43">W32*W84/1000000</f>
        <v>5031.2649808958286</v>
      </c>
      <c r="X19" s="29">
        <f t="shared" si="43"/>
        <v>4914.1847485434701</v>
      </c>
      <c r="Y19" s="29">
        <f t="shared" si="43"/>
        <v>4915.6993722789166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7.0990444118960063</v>
      </c>
      <c r="C20" s="29">
        <f t="shared" ref="C20:Q20" si="45">C33*C85/1000000</f>
        <v>13.978666938874573</v>
      </c>
      <c r="D20" s="29">
        <f t="shared" si="45"/>
        <v>20.795092686064475</v>
      </c>
      <c r="E20" s="29">
        <f t="shared" si="45"/>
        <v>27.625423015456199</v>
      </c>
      <c r="F20" s="29">
        <f t="shared" si="45"/>
        <v>34.397226935879672</v>
      </c>
      <c r="G20" s="29">
        <f t="shared" si="45"/>
        <v>41.205752803208632</v>
      </c>
      <c r="H20" s="29">
        <f t="shared" si="45"/>
        <v>47.735222933082028</v>
      </c>
      <c r="I20" s="29">
        <f t="shared" si="45"/>
        <v>54.145199001220014</v>
      </c>
      <c r="J20" s="29">
        <f t="shared" si="45"/>
        <v>60.707979514088123</v>
      </c>
      <c r="K20" s="29">
        <f t="shared" si="45"/>
        <v>66.979517383854741</v>
      </c>
      <c r="L20" s="29">
        <f t="shared" si="45"/>
        <v>73.952267652327649</v>
      </c>
      <c r="M20" s="29">
        <f t="shared" si="45"/>
        <v>81.32806101156099</v>
      </c>
      <c r="N20" s="29">
        <f t="shared" si="45"/>
        <v>87.113548485961218</v>
      </c>
      <c r="O20" s="29">
        <f t="shared" si="45"/>
        <v>83.040823991523297</v>
      </c>
      <c r="P20" s="29">
        <f t="shared" si="45"/>
        <v>77.282184374845329</v>
      </c>
      <c r="Q20" s="29">
        <f t="shared" si="45"/>
        <v>78.878488893680327</v>
      </c>
      <c r="R20" s="29">
        <f t="shared" ref="R20:V20" si="46">R33*R85/1000000</f>
        <v>81.351876368649798</v>
      </c>
      <c r="S20" s="29">
        <f t="shared" si="46"/>
        <v>91.123114776159738</v>
      </c>
      <c r="T20" s="29">
        <f t="shared" si="46"/>
        <v>132.1322878503905</v>
      </c>
      <c r="U20" s="29">
        <f t="shared" si="46"/>
        <v>222.67840859432971</v>
      </c>
      <c r="V20" s="29">
        <f t="shared" si="46"/>
        <v>340.26161303572309</v>
      </c>
      <c r="W20" s="29">
        <f t="shared" ref="W20:Y20" si="47">W33*W85/1000000</f>
        <v>448.71668208326463</v>
      </c>
      <c r="X20" s="29">
        <f t="shared" si="47"/>
        <v>561.07819265807234</v>
      </c>
      <c r="Y20" s="29">
        <f t="shared" si="47"/>
        <v>691.83880748959461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480.83578898641264</v>
      </c>
      <c r="C21" s="29">
        <f t="shared" ref="C21:Q21" si="49">C34*C86/1000000</f>
        <v>565.45605811875839</v>
      </c>
      <c r="D21" s="29">
        <f t="shared" si="49"/>
        <v>645.79568147299756</v>
      </c>
      <c r="E21" s="29">
        <f t="shared" si="49"/>
        <v>722.28164287083416</v>
      </c>
      <c r="F21" s="29">
        <f t="shared" si="49"/>
        <v>796.47913542882691</v>
      </c>
      <c r="G21" s="29">
        <f t="shared" si="49"/>
        <v>870.05659444579726</v>
      </c>
      <c r="H21" s="29">
        <f t="shared" si="49"/>
        <v>937.56312102739048</v>
      </c>
      <c r="I21" s="29">
        <f t="shared" si="49"/>
        <v>1001.2692401850178</v>
      </c>
      <c r="J21" s="29">
        <f t="shared" si="49"/>
        <v>1069.254810441365</v>
      </c>
      <c r="K21" s="29">
        <f t="shared" si="49"/>
        <v>1136.9694096043168</v>
      </c>
      <c r="L21" s="29">
        <f t="shared" si="49"/>
        <v>1231.6529564478174</v>
      </c>
      <c r="M21" s="29">
        <f t="shared" si="49"/>
        <v>1365.0180760069591</v>
      </c>
      <c r="N21" s="29">
        <f t="shared" si="49"/>
        <v>1526.1148016150003</v>
      </c>
      <c r="O21" s="29">
        <f t="shared" si="49"/>
        <v>1667.3227444941156</v>
      </c>
      <c r="P21" s="29">
        <f t="shared" si="49"/>
        <v>1817.9792110568608</v>
      </c>
      <c r="Q21" s="29">
        <f t="shared" si="49"/>
        <v>1950.8972071846074</v>
      </c>
      <c r="R21" s="29">
        <f t="shared" ref="R21:V21" si="50">R34*R86/1000000</f>
        <v>2008.112735663723</v>
      </c>
      <c r="S21" s="29">
        <f t="shared" si="50"/>
        <v>2063.7572837691314</v>
      </c>
      <c r="T21" s="29">
        <f t="shared" si="50"/>
        <v>2170.199660959498</v>
      </c>
      <c r="U21" s="29">
        <f t="shared" si="50"/>
        <v>2363.7798695870115</v>
      </c>
      <c r="V21" s="29">
        <f t="shared" si="50"/>
        <v>2597.593501847145</v>
      </c>
      <c r="W21" s="29">
        <f t="shared" ref="W21:Y21" si="51">W34*W86/1000000</f>
        <v>2750.2780570045552</v>
      </c>
      <c r="X21" s="29">
        <f t="shared" si="51"/>
        <v>3003.7501443564788</v>
      </c>
      <c r="Y21" s="29">
        <f t="shared" si="51"/>
        <v>3339.2769746606618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1988.6963931145096</v>
      </c>
      <c r="C22" s="22">
        <f t="shared" ref="C22:Q22" si="52">SUM(C23:C24)</f>
        <v>2183.0683598967566</v>
      </c>
      <c r="D22" s="22">
        <f t="shared" si="52"/>
        <v>2369.66916234065</v>
      </c>
      <c r="E22" s="22">
        <f t="shared" si="52"/>
        <v>2597.6278452571646</v>
      </c>
      <c r="F22" s="22">
        <f t="shared" si="52"/>
        <v>2913.8171422671876</v>
      </c>
      <c r="G22" s="22">
        <f t="shared" si="52"/>
        <v>3270.0507728263933</v>
      </c>
      <c r="H22" s="22">
        <f t="shared" si="52"/>
        <v>3543.381558873305</v>
      </c>
      <c r="I22" s="22">
        <f t="shared" si="52"/>
        <v>3895.9654494319861</v>
      </c>
      <c r="J22" s="22">
        <f t="shared" si="52"/>
        <v>4153.7377524839003</v>
      </c>
      <c r="K22" s="22">
        <f t="shared" si="52"/>
        <v>4416.4069517310027</v>
      </c>
      <c r="L22" s="22">
        <f t="shared" si="52"/>
        <v>4650.2506588481419</v>
      </c>
      <c r="M22" s="22">
        <f t="shared" si="52"/>
        <v>4797.1563085253329</v>
      </c>
      <c r="N22" s="22">
        <f t="shared" si="52"/>
        <v>4950.1375190169692</v>
      </c>
      <c r="O22" s="22">
        <f t="shared" si="52"/>
        <v>5078.0203415903834</v>
      </c>
      <c r="P22" s="22">
        <f t="shared" si="52"/>
        <v>5289.5228265135192</v>
      </c>
      <c r="Q22" s="22">
        <f t="shared" si="52"/>
        <v>5741.5918835966968</v>
      </c>
      <c r="R22" s="22">
        <f t="shared" ref="R22" si="53">SUM(R23:R24)</f>
        <v>6227.6897282521295</v>
      </c>
      <c r="S22" s="22">
        <f t="shared" ref="S22" si="54">SUM(S23:S24)</f>
        <v>6794.959504116483</v>
      </c>
      <c r="T22" s="22">
        <f t="shared" ref="T22" si="55">SUM(T23:T24)</f>
        <v>7337.430698330998</v>
      </c>
      <c r="U22" s="22">
        <f t="shared" ref="U22" si="56">SUM(U23:U24)</f>
        <v>7863.428798752585</v>
      </c>
      <c r="V22" s="22">
        <f t="shared" ref="V22:W22" si="57">SUM(V23:V24)</f>
        <v>8341.139534136546</v>
      </c>
      <c r="W22" s="22">
        <f t="shared" si="57"/>
        <v>8637.5602620094724</v>
      </c>
      <c r="X22" s="22">
        <f t="shared" ref="X22:Y22" si="58">SUM(X23:X24)</f>
        <v>9244.583821243501</v>
      </c>
      <c r="Y22" s="22">
        <f t="shared" si="58"/>
        <v>10013.850772162881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1436.3528053636353</v>
      </c>
      <c r="C23" s="29">
        <f t="shared" ref="C23:Q23" si="60">C36*C88/1000000</f>
        <v>1504.2360765267542</v>
      </c>
      <c r="D23" s="29">
        <f t="shared" si="60"/>
        <v>1584.3094055645686</v>
      </c>
      <c r="E23" s="29">
        <f t="shared" si="60"/>
        <v>1667.7498401127202</v>
      </c>
      <c r="F23" s="29">
        <f t="shared" si="60"/>
        <v>1777.0785227448398</v>
      </c>
      <c r="G23" s="29">
        <f t="shared" si="60"/>
        <v>1968.3777566502224</v>
      </c>
      <c r="H23" s="29">
        <f t="shared" si="60"/>
        <v>2107.8998124177351</v>
      </c>
      <c r="I23" s="29">
        <f t="shared" si="60"/>
        <v>2256.191793622661</v>
      </c>
      <c r="J23" s="29">
        <f t="shared" si="60"/>
        <v>2395.7954418176346</v>
      </c>
      <c r="K23" s="29">
        <f t="shared" si="60"/>
        <v>2514.6346251438649</v>
      </c>
      <c r="L23" s="29">
        <f t="shared" si="60"/>
        <v>2649.9353678218422</v>
      </c>
      <c r="M23" s="29">
        <f t="shared" si="60"/>
        <v>2766.5587139207678</v>
      </c>
      <c r="N23" s="29">
        <f t="shared" si="60"/>
        <v>2844.4566473703812</v>
      </c>
      <c r="O23" s="29">
        <f t="shared" si="60"/>
        <v>2903.2479145964835</v>
      </c>
      <c r="P23" s="29">
        <f t="shared" si="60"/>
        <v>2969.3938230852018</v>
      </c>
      <c r="Q23" s="29">
        <f t="shared" si="60"/>
        <v>3197.0531738534069</v>
      </c>
      <c r="R23" s="29">
        <f t="shared" ref="R23:V23" si="61">R36*R88/1000000</f>
        <v>3389.0749273323004</v>
      </c>
      <c r="S23" s="29">
        <f t="shared" si="61"/>
        <v>3629.7400821670608</v>
      </c>
      <c r="T23" s="29">
        <f t="shared" si="61"/>
        <v>3806.8349358452456</v>
      </c>
      <c r="U23" s="29">
        <f t="shared" si="61"/>
        <v>3973.4527410895985</v>
      </c>
      <c r="V23" s="29">
        <f t="shared" si="61"/>
        <v>4124.8289861338299</v>
      </c>
      <c r="W23" s="29">
        <f t="shared" ref="W23:Y23" si="62">W36*W88/1000000</f>
        <v>4173.7245120605794</v>
      </c>
      <c r="X23" s="29">
        <f t="shared" si="62"/>
        <v>4419.9477903127035</v>
      </c>
      <c r="Y23" s="29">
        <f t="shared" si="62"/>
        <v>4763.6457787707104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552.34358775087424</v>
      </c>
      <c r="C24" s="29">
        <f t="shared" ref="C24:Q24" si="64">C37*C89/1000000</f>
        <v>678.83228337000253</v>
      </c>
      <c r="D24" s="29">
        <f t="shared" si="64"/>
        <v>785.35975677608144</v>
      </c>
      <c r="E24" s="29">
        <f t="shared" si="64"/>
        <v>929.87800514444427</v>
      </c>
      <c r="F24" s="29">
        <f t="shared" si="64"/>
        <v>1136.7386195223478</v>
      </c>
      <c r="G24" s="29">
        <f t="shared" si="64"/>
        <v>1301.6730161761709</v>
      </c>
      <c r="H24" s="29">
        <f t="shared" si="64"/>
        <v>1435.4817464555701</v>
      </c>
      <c r="I24" s="29">
        <f t="shared" si="64"/>
        <v>1639.7736558093252</v>
      </c>
      <c r="J24" s="29">
        <f t="shared" si="64"/>
        <v>1757.9423106662659</v>
      </c>
      <c r="K24" s="29">
        <f t="shared" si="64"/>
        <v>1901.7723265871375</v>
      </c>
      <c r="L24" s="29">
        <f t="shared" si="64"/>
        <v>2000.3152910262995</v>
      </c>
      <c r="M24" s="29">
        <f t="shared" si="64"/>
        <v>2030.5975946045655</v>
      </c>
      <c r="N24" s="29">
        <f t="shared" si="64"/>
        <v>2105.6808716465875</v>
      </c>
      <c r="O24" s="29">
        <f t="shared" si="64"/>
        <v>2174.7724269938994</v>
      </c>
      <c r="P24" s="29">
        <f t="shared" si="64"/>
        <v>2320.1290034283179</v>
      </c>
      <c r="Q24" s="29">
        <f t="shared" si="64"/>
        <v>2544.5387097432904</v>
      </c>
      <c r="R24" s="29">
        <f t="shared" ref="R24:V24" si="65">R37*R89/1000000</f>
        <v>2838.6148009198287</v>
      </c>
      <c r="S24" s="29">
        <f t="shared" si="65"/>
        <v>3165.2194219494227</v>
      </c>
      <c r="T24" s="29">
        <f t="shared" si="65"/>
        <v>3530.5957624857519</v>
      </c>
      <c r="U24" s="29">
        <f t="shared" si="65"/>
        <v>3889.9760576629865</v>
      </c>
      <c r="V24" s="29">
        <f t="shared" si="65"/>
        <v>4216.3105480027161</v>
      </c>
      <c r="W24" s="29">
        <f t="shared" ref="W24:Y24" si="66">W37*W89/1000000</f>
        <v>4463.8357499488939</v>
      </c>
      <c r="X24" s="29">
        <f t="shared" si="66"/>
        <v>4824.6360309307975</v>
      </c>
      <c r="Y24" s="29">
        <f t="shared" si="66"/>
        <v>5250.2049933921717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43403.054443048881</v>
      </c>
      <c r="C25" s="22">
        <f t="shared" ref="C25:Q25" si="67">SUM(C26:C27)</f>
        <v>43798.457512435773</v>
      </c>
      <c r="D25" s="22">
        <f t="shared" si="67"/>
        <v>44968.005846378845</v>
      </c>
      <c r="E25" s="22">
        <f t="shared" si="67"/>
        <v>45818.168707651726</v>
      </c>
      <c r="F25" s="22">
        <f t="shared" si="67"/>
        <v>47525.611016475174</v>
      </c>
      <c r="G25" s="22">
        <f t="shared" si="67"/>
        <v>49853.509382461816</v>
      </c>
      <c r="H25" s="22">
        <f t="shared" si="67"/>
        <v>52556.397872353118</v>
      </c>
      <c r="I25" s="22">
        <f t="shared" si="67"/>
        <v>55151.797646823332</v>
      </c>
      <c r="J25" s="22">
        <f t="shared" si="67"/>
        <v>58062.283203120154</v>
      </c>
      <c r="K25" s="22">
        <f t="shared" si="67"/>
        <v>60686.187280420403</v>
      </c>
      <c r="L25" s="22">
        <f t="shared" si="67"/>
        <v>64301.801989659565</v>
      </c>
      <c r="M25" s="22">
        <f t="shared" si="67"/>
        <v>66666.936198360694</v>
      </c>
      <c r="N25" s="22">
        <f t="shared" si="67"/>
        <v>70505.836160966806</v>
      </c>
      <c r="O25" s="22">
        <f t="shared" si="67"/>
        <v>73086.808677084395</v>
      </c>
      <c r="P25" s="22">
        <f t="shared" si="67"/>
        <v>76968.835012956872</v>
      </c>
      <c r="Q25" s="22">
        <f t="shared" si="67"/>
        <v>81660.577311919755</v>
      </c>
      <c r="R25" s="22">
        <f t="shared" ref="R25" si="68">SUM(R26:R27)</f>
        <v>84140.970828923237</v>
      </c>
      <c r="S25" s="22">
        <f t="shared" ref="S25" si="69">SUM(S26:S27)</f>
        <v>87262.76088226655</v>
      </c>
      <c r="T25" s="22">
        <f t="shared" ref="T25" si="70">SUM(T26:T27)</f>
        <v>90149.192051963328</v>
      </c>
      <c r="U25" s="22">
        <f t="shared" ref="U25" si="71">SUM(U26:U27)</f>
        <v>92925.741651284683</v>
      </c>
      <c r="V25" s="22">
        <f t="shared" ref="V25:W25" si="72">SUM(V26:V27)</f>
        <v>94820.856137011491</v>
      </c>
      <c r="W25" s="22">
        <f t="shared" si="72"/>
        <v>95180.186977376812</v>
      </c>
      <c r="X25" s="22">
        <f t="shared" ref="X25:Y25" si="73">SUM(X26:X27)</f>
        <v>99240.750839603337</v>
      </c>
      <c r="Y25" s="22">
        <f t="shared" si="73"/>
        <v>105303.70414441479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8118.5573661646604</v>
      </c>
      <c r="C26" s="31">
        <f t="shared" ref="C26:Q26" si="75">C39*C91/1000000</f>
        <v>8388.5121422360298</v>
      </c>
      <c r="D26" s="31">
        <f t="shared" si="75"/>
        <v>8616.9035488639493</v>
      </c>
      <c r="E26" s="31">
        <f t="shared" si="75"/>
        <v>8815.3730948760531</v>
      </c>
      <c r="F26" s="31">
        <f t="shared" si="75"/>
        <v>8963.5747909222264</v>
      </c>
      <c r="G26" s="31">
        <f t="shared" si="75"/>
        <v>9089.9192199771514</v>
      </c>
      <c r="H26" s="31">
        <f t="shared" si="75"/>
        <v>9154.7348390421885</v>
      </c>
      <c r="I26" s="31">
        <f t="shared" si="75"/>
        <v>9165.3245115668633</v>
      </c>
      <c r="J26" s="31">
        <f t="shared" si="75"/>
        <v>9169.0999595655157</v>
      </c>
      <c r="K26" s="31">
        <f t="shared" si="75"/>
        <v>9099.6615174719936</v>
      </c>
      <c r="L26" s="31">
        <f t="shared" si="75"/>
        <v>8936.1629915009071</v>
      </c>
      <c r="M26" s="31">
        <f t="shared" si="75"/>
        <v>8703.8474097470225</v>
      </c>
      <c r="N26" s="31">
        <f t="shared" si="75"/>
        <v>8572.3187170920773</v>
      </c>
      <c r="O26" s="31">
        <f t="shared" si="75"/>
        <v>8450.4941738090911</v>
      </c>
      <c r="P26" s="31">
        <f t="shared" si="75"/>
        <v>8271.9798956725062</v>
      </c>
      <c r="Q26" s="31">
        <f t="shared" si="75"/>
        <v>7838.9281912009237</v>
      </c>
      <c r="R26" s="31">
        <f t="shared" ref="R26:V26" si="76">R39*R91/1000000</f>
        <v>7350.0529065803858</v>
      </c>
      <c r="S26" s="31">
        <f t="shared" si="76"/>
        <v>6906.7202880305713</v>
      </c>
      <c r="T26" s="31">
        <f t="shared" si="76"/>
        <v>6406.9418571319557</v>
      </c>
      <c r="U26" s="31">
        <f t="shared" si="76"/>
        <v>5927.4255453341002</v>
      </c>
      <c r="V26" s="31">
        <f t="shared" si="76"/>
        <v>5507.2778338042399</v>
      </c>
      <c r="W26" s="31">
        <f t="shared" ref="W26:Y26" si="77">W39*W91/1000000</f>
        <v>5235.0297818012123</v>
      </c>
      <c r="X26" s="31">
        <f t="shared" si="77"/>
        <v>5089.8071560289145</v>
      </c>
      <c r="Y26" s="31">
        <f t="shared" si="77"/>
        <v>4985.1716502904583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35284.497076884218</v>
      </c>
      <c r="C27" s="33">
        <f t="shared" ref="C27:Q27" si="79">C40*C92/1000000</f>
        <v>35409.945370199741</v>
      </c>
      <c r="D27" s="33">
        <f t="shared" si="79"/>
        <v>36351.102297514895</v>
      </c>
      <c r="E27" s="33">
        <f t="shared" si="79"/>
        <v>37002.795612775677</v>
      </c>
      <c r="F27" s="33">
        <f t="shared" si="79"/>
        <v>38562.036225552947</v>
      </c>
      <c r="G27" s="33">
        <f t="shared" si="79"/>
        <v>40763.590162484667</v>
      </c>
      <c r="H27" s="33">
        <f t="shared" si="79"/>
        <v>43401.663033310928</v>
      </c>
      <c r="I27" s="33">
        <f t="shared" si="79"/>
        <v>45986.47313525647</v>
      </c>
      <c r="J27" s="33">
        <f t="shared" si="79"/>
        <v>48893.183243554638</v>
      </c>
      <c r="K27" s="33">
        <f t="shared" si="79"/>
        <v>51586.525762948411</v>
      </c>
      <c r="L27" s="33">
        <f t="shared" si="79"/>
        <v>55365.638998158654</v>
      </c>
      <c r="M27" s="33">
        <f t="shared" si="79"/>
        <v>57963.088788613677</v>
      </c>
      <c r="N27" s="33">
        <f t="shared" si="79"/>
        <v>61933.517443874734</v>
      </c>
      <c r="O27" s="33">
        <f t="shared" si="79"/>
        <v>64636.314503275302</v>
      </c>
      <c r="P27" s="33">
        <f t="shared" si="79"/>
        <v>68696.855117284358</v>
      </c>
      <c r="Q27" s="33">
        <f t="shared" si="79"/>
        <v>73821.649120718837</v>
      </c>
      <c r="R27" s="33">
        <f t="shared" ref="R27:V27" si="80">R40*R92/1000000</f>
        <v>76790.917922342851</v>
      </c>
      <c r="S27" s="33">
        <f t="shared" si="80"/>
        <v>80356.040594235979</v>
      </c>
      <c r="T27" s="33">
        <f t="shared" si="80"/>
        <v>83742.250194831373</v>
      </c>
      <c r="U27" s="33">
        <f t="shared" si="80"/>
        <v>86998.31610595058</v>
      </c>
      <c r="V27" s="33">
        <f t="shared" si="80"/>
        <v>89313.57830320725</v>
      </c>
      <c r="W27" s="33">
        <f t="shared" ref="W27:Y27" si="81">W40*W92/1000000</f>
        <v>89945.157195575594</v>
      </c>
      <c r="X27" s="33">
        <f t="shared" si="81"/>
        <v>94150.943683574427</v>
      </c>
      <c r="Y27" s="33">
        <f t="shared" si="81"/>
        <v>100318.53249412433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18490324</v>
      </c>
      <c r="C31" s="34">
        <v>18328966</v>
      </c>
      <c r="D31" s="34">
        <v>18162868</v>
      </c>
      <c r="E31" s="34">
        <v>17989220</v>
      </c>
      <c r="F31" s="34">
        <v>17812440</v>
      </c>
      <c r="G31" s="34">
        <v>17640216</v>
      </c>
      <c r="H31" s="34">
        <v>17348998</v>
      </c>
      <c r="I31" s="34">
        <v>17024038</v>
      </c>
      <c r="J31" s="34">
        <v>16763016</v>
      </c>
      <c r="K31" s="34">
        <v>16453566</v>
      </c>
      <c r="L31" s="34">
        <v>16231826</v>
      </c>
      <c r="M31" s="34">
        <v>16077643</v>
      </c>
      <c r="N31" s="34">
        <v>16075485</v>
      </c>
      <c r="O31" s="34">
        <v>15945196</v>
      </c>
      <c r="P31" s="34">
        <v>15875827</v>
      </c>
      <c r="Q31" s="34">
        <v>15769309</v>
      </c>
      <c r="R31" s="34">
        <v>15477090</v>
      </c>
      <c r="S31" s="34">
        <v>15260089</v>
      </c>
      <c r="T31" s="34">
        <v>15093982</v>
      </c>
      <c r="U31" s="34">
        <v>15010257</v>
      </c>
      <c r="V31" s="34">
        <v>14955179</v>
      </c>
      <c r="W31" s="34">
        <v>14379065</v>
      </c>
      <c r="X31" s="34">
        <v>14481249</v>
      </c>
      <c r="Y31" s="34">
        <v>14942136</v>
      </c>
      <c r="DA31" s="58" t="s">
        <v>985</v>
      </c>
    </row>
    <row r="32" spans="1:105" ht="12" customHeight="1" x14ac:dyDescent="0.25">
      <c r="A32" s="28" t="s">
        <v>47</v>
      </c>
      <c r="B32" s="34">
        <v>10241361</v>
      </c>
      <c r="C32" s="34">
        <v>10701807</v>
      </c>
      <c r="D32" s="34">
        <v>11175339</v>
      </c>
      <c r="E32" s="34">
        <v>11651024</v>
      </c>
      <c r="F32" s="34">
        <v>12127400</v>
      </c>
      <c r="G32" s="34">
        <v>12606843</v>
      </c>
      <c r="H32" s="34">
        <v>12993871</v>
      </c>
      <c r="I32" s="34">
        <v>13337327</v>
      </c>
      <c r="J32" s="34">
        <v>13702466</v>
      </c>
      <c r="K32" s="34">
        <v>13973647</v>
      </c>
      <c r="L32" s="34">
        <v>14080970</v>
      </c>
      <c r="M32" s="34">
        <v>13887935</v>
      </c>
      <c r="N32" s="34">
        <v>13696669</v>
      </c>
      <c r="O32" s="34">
        <v>13611305</v>
      </c>
      <c r="P32" s="34">
        <v>13585505</v>
      </c>
      <c r="Q32" s="34">
        <v>13549111</v>
      </c>
      <c r="R32" s="34">
        <v>13395702</v>
      </c>
      <c r="S32" s="34">
        <v>13328020</v>
      </c>
      <c r="T32" s="34">
        <v>13278205</v>
      </c>
      <c r="U32" s="34">
        <v>13246729</v>
      </c>
      <c r="V32" s="34">
        <v>13215788</v>
      </c>
      <c r="W32" s="34">
        <v>12717997</v>
      </c>
      <c r="X32" s="34">
        <v>12832242</v>
      </c>
      <c r="Y32" s="34">
        <v>13265701</v>
      </c>
      <c r="DA32" s="58" t="s">
        <v>986</v>
      </c>
    </row>
    <row r="33" spans="1:105" ht="12" customHeight="1" x14ac:dyDescent="0.25">
      <c r="A33" s="28" t="s">
        <v>46</v>
      </c>
      <c r="B33" s="34">
        <v>3981</v>
      </c>
      <c r="C33" s="34">
        <v>7996</v>
      </c>
      <c r="D33" s="34">
        <v>12052</v>
      </c>
      <c r="E33" s="34">
        <v>16152</v>
      </c>
      <c r="F33" s="34">
        <v>20300</v>
      </c>
      <c r="G33" s="34">
        <v>24508</v>
      </c>
      <c r="H33" s="34">
        <v>28580</v>
      </c>
      <c r="I33" s="34">
        <v>32586</v>
      </c>
      <c r="J33" s="34">
        <v>36714</v>
      </c>
      <c r="K33" s="34">
        <v>40743</v>
      </c>
      <c r="L33" s="34">
        <v>45300</v>
      </c>
      <c r="M33" s="34">
        <v>50368</v>
      </c>
      <c r="N33" s="34">
        <v>54748</v>
      </c>
      <c r="O33" s="34">
        <v>53086</v>
      </c>
      <c r="P33" s="34">
        <v>50148</v>
      </c>
      <c r="Q33" s="34">
        <v>54921</v>
      </c>
      <c r="R33" s="34">
        <v>61082</v>
      </c>
      <c r="S33" s="34">
        <v>75686</v>
      </c>
      <c r="T33" s="34">
        <v>125909</v>
      </c>
      <c r="U33" s="34">
        <v>234918</v>
      </c>
      <c r="V33" s="34">
        <v>377048</v>
      </c>
      <c r="W33" s="34">
        <v>509596</v>
      </c>
      <c r="X33" s="34">
        <v>648557</v>
      </c>
      <c r="Y33" s="34">
        <v>811287</v>
      </c>
      <c r="DA33" s="58" t="s">
        <v>987</v>
      </c>
    </row>
    <row r="34" spans="1:105" ht="12" customHeight="1" x14ac:dyDescent="0.25">
      <c r="A34" s="28" t="s">
        <v>45</v>
      </c>
      <c r="B34" s="34">
        <v>663580</v>
      </c>
      <c r="C34" s="34">
        <v>793173</v>
      </c>
      <c r="D34" s="34">
        <v>921966</v>
      </c>
      <c r="E34" s="34">
        <v>1051995</v>
      </c>
      <c r="F34" s="34">
        <v>1184411</v>
      </c>
      <c r="G34" s="34">
        <v>1320486</v>
      </c>
      <c r="H34" s="34">
        <v>1450892</v>
      </c>
      <c r="I34" s="34">
        <v>1581598</v>
      </c>
      <c r="J34" s="34">
        <v>1723978</v>
      </c>
      <c r="K34" s="34">
        <v>1872841</v>
      </c>
      <c r="L34" s="34">
        <v>2081444</v>
      </c>
      <c r="M34" s="34">
        <v>2375348</v>
      </c>
      <c r="N34" s="34">
        <v>2731943</v>
      </c>
      <c r="O34" s="34">
        <v>3054296</v>
      </c>
      <c r="P34" s="34">
        <v>3398671</v>
      </c>
      <c r="Q34" s="34">
        <v>3709941</v>
      </c>
      <c r="R34" s="34">
        <v>3897018</v>
      </c>
      <c r="S34" s="34">
        <v>4077625</v>
      </c>
      <c r="T34" s="34">
        <v>4365809</v>
      </c>
      <c r="U34" s="34">
        <v>4847606</v>
      </c>
      <c r="V34" s="34">
        <v>5426122</v>
      </c>
      <c r="W34" s="34">
        <v>5818806</v>
      </c>
      <c r="X34" s="34">
        <v>6436660</v>
      </c>
      <c r="Y34" s="34">
        <v>7246765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3867693.8743133014</v>
      </c>
      <c r="C36" s="34">
        <v>4099132.4298341293</v>
      </c>
      <c r="D36" s="34">
        <v>4382916.5475411238</v>
      </c>
      <c r="E36" s="34">
        <v>4687692.54909271</v>
      </c>
      <c r="F36" s="34">
        <v>5085754.6554403286</v>
      </c>
      <c r="G36" s="34">
        <v>5770949.7269641347</v>
      </c>
      <c r="H36" s="34">
        <v>6326052.0156260869</v>
      </c>
      <c r="I36" s="34">
        <v>6973094.6897489168</v>
      </c>
      <c r="J36" s="34">
        <v>7644087.1938905306</v>
      </c>
      <c r="K36" s="34">
        <v>8227628.0435638893</v>
      </c>
      <c r="L36" s="34">
        <v>8967662.8361695949</v>
      </c>
      <c r="M36" s="34">
        <v>9720096.8373712394</v>
      </c>
      <c r="N36" s="34">
        <v>10426035.878540423</v>
      </c>
      <c r="O36" s="34">
        <v>11283961.879124546</v>
      </c>
      <c r="P36" s="34">
        <v>12317441.322893353</v>
      </c>
      <c r="Q36" s="34">
        <v>14696785.643070659</v>
      </c>
      <c r="R36" s="34">
        <v>17232123.271168366</v>
      </c>
      <c r="S36" s="34">
        <v>19979633.194268681</v>
      </c>
      <c r="T36" s="34">
        <v>22420414.604746133</v>
      </c>
      <c r="U36" s="34">
        <v>24792950.577607851</v>
      </c>
      <c r="V36" s="34">
        <v>27008345.145717762</v>
      </c>
      <c r="W36" s="34">
        <v>28625957.856465954</v>
      </c>
      <c r="X36" s="34">
        <v>31527845.073356498</v>
      </c>
      <c r="Y36" s="34">
        <v>35292401.742677197</v>
      </c>
      <c r="DA36" s="58" t="s">
        <v>989</v>
      </c>
    </row>
    <row r="37" spans="1:105" ht="12" customHeight="1" x14ac:dyDescent="0.25">
      <c r="A37" s="28" t="s">
        <v>27</v>
      </c>
      <c r="B37" s="34">
        <v>1419097.6338556514</v>
      </c>
      <c r="C37" s="34">
        <v>1798887.8310748732</v>
      </c>
      <c r="D37" s="34">
        <v>2146976.6977677611</v>
      </c>
      <c r="E37" s="34">
        <v>2635512.5992463878</v>
      </c>
      <c r="F37" s="34">
        <v>3366315.3899706081</v>
      </c>
      <c r="G37" s="34">
        <v>4018347.8171661687</v>
      </c>
      <c r="H37" s="34">
        <v>4654832.2105364157</v>
      </c>
      <c r="I37" s="34">
        <v>5574755.3563124221</v>
      </c>
      <c r="J37" s="34">
        <v>6268668.8398159696</v>
      </c>
      <c r="K37" s="34">
        <v>7221737.8093966581</v>
      </c>
      <c r="L37" s="34">
        <v>8041579.9666602127</v>
      </c>
      <c r="M37" s="34">
        <v>8680472.4865247272</v>
      </c>
      <c r="N37" s="34">
        <v>9651464.6282746419</v>
      </c>
      <c r="O37" s="34">
        <v>10626680.235690391</v>
      </c>
      <c r="P37" s="34">
        <v>12132754.541983193</v>
      </c>
      <c r="Q37" s="34">
        <v>13817731.677216928</v>
      </c>
      <c r="R37" s="34">
        <v>15834387.121020921</v>
      </c>
      <c r="S37" s="34">
        <v>18041067.758120887</v>
      </c>
      <c r="T37" s="34">
        <v>20304263.616210245</v>
      </c>
      <c r="U37" s="34">
        <v>22542981.399117287</v>
      </c>
      <c r="V37" s="34">
        <v>24651353.473490302</v>
      </c>
      <c r="W37" s="34">
        <v>26357036.861627314</v>
      </c>
      <c r="X37" s="34">
        <v>28828637.815606993</v>
      </c>
      <c r="Y37" s="34">
        <v>31716785.670352284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113852565.32143915</v>
      </c>
      <c r="C39" s="35">
        <v>118448126.43269226</v>
      </c>
      <c r="D39" s="35">
        <v>123313133.50106242</v>
      </c>
      <c r="E39" s="35">
        <v>128512825.19019678</v>
      </c>
      <c r="F39" s="35">
        <v>133667378.00135197</v>
      </c>
      <c r="G39" s="35">
        <v>138872514.73205802</v>
      </c>
      <c r="H39" s="35">
        <v>143254365.34679496</v>
      </c>
      <c r="I39" s="35">
        <v>147265670.89328417</v>
      </c>
      <c r="J39" s="35">
        <v>151816948.9841482</v>
      </c>
      <c r="K39" s="35">
        <v>155940845.36946937</v>
      </c>
      <c r="L39" s="35">
        <v>160477467.66191554</v>
      </c>
      <c r="M39" s="35">
        <v>163827556.60545176</v>
      </c>
      <c r="N39" s="35">
        <v>169099837.27739879</v>
      </c>
      <c r="O39" s="35">
        <v>172089944.85750329</v>
      </c>
      <c r="P39" s="35">
        <v>175914907.27021074</v>
      </c>
      <c r="Q39" s="35">
        <v>179350419.95548707</v>
      </c>
      <c r="R39" s="35">
        <v>181490280.74428689</v>
      </c>
      <c r="S39" s="35">
        <v>185148520.60039532</v>
      </c>
      <c r="T39" s="35">
        <v>189301554.16628048</v>
      </c>
      <c r="U39" s="35">
        <v>193373150.09471783</v>
      </c>
      <c r="V39" s="35">
        <v>196014080.40333745</v>
      </c>
      <c r="W39" s="35">
        <v>204332373.10254386</v>
      </c>
      <c r="X39" s="35">
        <v>220916404.23040369</v>
      </c>
      <c r="Y39" s="35">
        <v>242728434.22890225</v>
      </c>
      <c r="DA39" s="59" t="s">
        <v>991</v>
      </c>
    </row>
    <row r="40" spans="1:105" ht="12" customHeight="1" x14ac:dyDescent="0.25">
      <c r="A40" s="32" t="s">
        <v>25</v>
      </c>
      <c r="B40" s="36">
        <v>3947221.6617490011</v>
      </c>
      <c r="C40" s="36">
        <v>3993086.2613935964</v>
      </c>
      <c r="D40" s="36">
        <v>4136843.4783142218</v>
      </c>
      <c r="E40" s="36">
        <v>4247135.8179200683</v>
      </c>
      <c r="F40" s="36">
        <v>4469372.028556806</v>
      </c>
      <c r="G40" s="36">
        <v>4773467.4720466668</v>
      </c>
      <c r="H40" s="36">
        <v>5131358.6215996761</v>
      </c>
      <c r="I40" s="36">
        <v>5483536.5866721775</v>
      </c>
      <c r="J40" s="36">
        <v>5883250.1472195033</v>
      </c>
      <c r="K40" s="36">
        <v>6228064.4985350901</v>
      </c>
      <c r="L40" s="36">
        <v>6740205.7100311732</v>
      </c>
      <c r="M40" s="36">
        <v>7127528.3615474999</v>
      </c>
      <c r="N40" s="36">
        <v>7720267.4159777183</v>
      </c>
      <c r="O40" s="36">
        <v>8166683.4190039411</v>
      </c>
      <c r="P40" s="36">
        <v>8830965.8168323003</v>
      </c>
      <c r="Q40" s="36">
        <v>9646082.1223617159</v>
      </c>
      <c r="R40" s="36">
        <v>10187813.172407847</v>
      </c>
      <c r="S40" s="36">
        <v>10822667.135697067</v>
      </c>
      <c r="T40" s="36">
        <v>11474462.795549626</v>
      </c>
      <c r="U40" s="36">
        <v>12089139.479071705</v>
      </c>
      <c r="V40" s="36">
        <v>12624710.889085852</v>
      </c>
      <c r="W40" s="36">
        <v>12895137.314285625</v>
      </c>
      <c r="X40" s="36">
        <v>13737523.888809722</v>
      </c>
      <c r="Y40" s="36">
        <v>14924122.102524549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810858.73841646686</v>
      </c>
      <c r="D44" s="37">
        <v>812372.28974274918</v>
      </c>
      <c r="E44" s="37">
        <v>811116.06554022804</v>
      </c>
      <c r="F44" s="37">
        <v>814318.32454318181</v>
      </c>
      <c r="G44" s="37">
        <v>825249.32715012878</v>
      </c>
      <c r="H44" s="37">
        <v>712671.33543454856</v>
      </c>
      <c r="I44" s="37">
        <v>685386.61315564066</v>
      </c>
      <c r="J44" s="37">
        <v>755823.42576916888</v>
      </c>
      <c r="K44" s="37">
        <v>713936.04043838568</v>
      </c>
      <c r="L44" s="37">
        <v>808228.72604499944</v>
      </c>
      <c r="M44" s="37">
        <v>882410.75320024043</v>
      </c>
      <c r="N44" s="37">
        <v>1041103.394255979</v>
      </c>
      <c r="O44" s="37">
        <v>919682.92331592552</v>
      </c>
      <c r="P44" s="37">
        <v>987356.616246894</v>
      </c>
      <c r="Q44" s="37">
        <v>957004.75069014728</v>
      </c>
      <c r="R44" s="37">
        <v>778144.60607280955</v>
      </c>
      <c r="S44" s="37">
        <v>860247.46361935325</v>
      </c>
      <c r="T44" s="37">
        <v>918070.60636315681</v>
      </c>
      <c r="U44" s="37">
        <v>727133.73841646686</v>
      </c>
      <c r="V44" s="37">
        <v>757294.28974274918</v>
      </c>
      <c r="W44" s="37">
        <v>235002.06554022804</v>
      </c>
      <c r="X44" s="37">
        <v>916502.32454318181</v>
      </c>
      <c r="Y44" s="37">
        <v>1286136.3271501288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1083609.3224737439</v>
      </c>
      <c r="D45" s="37">
        <v>1104740.7166730836</v>
      </c>
      <c r="E45" s="37">
        <v>1115042.9815039076</v>
      </c>
      <c r="F45" s="37">
        <v>1123988.457995357</v>
      </c>
      <c r="G45" s="37">
        <v>1135416.5044900272</v>
      </c>
      <c r="H45" s="37">
        <v>1051470.4968674909</v>
      </c>
      <c r="I45" s="37">
        <v>1016476.8287707102</v>
      </c>
      <c r="J45" s="37">
        <v>1046848.9118353762</v>
      </c>
      <c r="K45" s="37">
        <v>961692.17592219822</v>
      </c>
      <c r="L45" s="37">
        <v>806749.06935220771</v>
      </c>
      <c r="M45" s="37">
        <v>515421.05914508551</v>
      </c>
      <c r="N45" s="37">
        <v>526336.63126057386</v>
      </c>
      <c r="O45" s="37">
        <v>641503.2908430025</v>
      </c>
      <c r="P45" s="37">
        <v>710451.56246897765</v>
      </c>
      <c r="Q45" s="37">
        <v>709362.99039825425</v>
      </c>
      <c r="R45" s="37">
        <v>930200.32247374393</v>
      </c>
      <c r="S45" s="37">
        <v>1037058.7166730836</v>
      </c>
      <c r="T45" s="37">
        <v>1065227.9815039076</v>
      </c>
      <c r="U45" s="37">
        <v>1092512.457995357</v>
      </c>
      <c r="V45" s="37">
        <v>1104475.5044900272</v>
      </c>
      <c r="W45" s="37">
        <v>553679.49686749093</v>
      </c>
      <c r="X45" s="37">
        <v>1130721.8287707102</v>
      </c>
      <c r="Y45" s="37">
        <v>1480307.9118353762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4271.4887633029011</v>
      </c>
      <c r="D46" s="37">
        <v>4324.1947957047341</v>
      </c>
      <c r="E46" s="37">
        <v>4380.4350861880066</v>
      </c>
      <c r="F46" s="37">
        <v>4441.2340180525225</v>
      </c>
      <c r="G46" s="37">
        <v>4514.61708744098</v>
      </c>
      <c r="H46" s="37">
        <v>4392.6109541286241</v>
      </c>
      <c r="I46" s="37">
        <v>4341.2434946309186</v>
      </c>
      <c r="J46" s="37">
        <v>4478.5438577350069</v>
      </c>
      <c r="K46" s="37">
        <v>4395.5425225656509</v>
      </c>
      <c r="L46" s="37">
        <v>4940.2713593012231</v>
      </c>
      <c r="M46" s="37">
        <v>5468.7636926607811</v>
      </c>
      <c r="N46" s="37">
        <v>4799.0543682886491</v>
      </c>
      <c r="O46" s="37">
        <v>2609.4887633028993</v>
      </c>
      <c r="P46" s="37">
        <v>1386.1947957047378</v>
      </c>
      <c r="Q46" s="37">
        <v>9153.4350861880084</v>
      </c>
      <c r="R46" s="37">
        <v>10602.234018052521</v>
      </c>
      <c r="S46" s="37">
        <v>19118.61708744098</v>
      </c>
      <c r="T46" s="37">
        <v>54615.610954128628</v>
      </c>
      <c r="U46" s="37">
        <v>113350.24349463092</v>
      </c>
      <c r="V46" s="37">
        <v>146608.543857735</v>
      </c>
      <c r="W46" s="37">
        <v>136943.54252256564</v>
      </c>
      <c r="X46" s="37">
        <v>143901.27135930123</v>
      </c>
      <c r="Y46" s="37">
        <v>168198.76369266072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159921.86972247926</v>
      </c>
      <c r="D47" s="37">
        <v>160694.05694267445</v>
      </c>
      <c r="E47" s="37">
        <v>163583.74316622713</v>
      </c>
      <c r="F47" s="37">
        <v>167710.15313651599</v>
      </c>
      <c r="G47" s="37">
        <v>173198.73059906531</v>
      </c>
      <c r="H47" s="37">
        <v>169454.14965417306</v>
      </c>
      <c r="I47" s="37">
        <v>171778.32669803617</v>
      </c>
      <c r="J47" s="37">
        <v>185581.43298287969</v>
      </c>
      <c r="K47" s="37">
        <v>194303.90782817733</v>
      </c>
      <c r="L47" s="37">
        <v>256399.4725167146</v>
      </c>
      <c r="M47" s="37">
        <v>344178.14491099748</v>
      </c>
      <c r="N47" s="37">
        <v>409475.25482734339</v>
      </c>
      <c r="O47" s="37">
        <v>377974.46020693518</v>
      </c>
      <c r="P47" s="37">
        <v>402879.76412515296</v>
      </c>
      <c r="Q47" s="37">
        <v>372807.53268262837</v>
      </c>
      <c r="R47" s="37">
        <v>346998.86972247902</v>
      </c>
      <c r="S47" s="37">
        <v>341301.05694267433</v>
      </c>
      <c r="T47" s="37">
        <v>451767.74316622689</v>
      </c>
      <c r="U47" s="37">
        <v>649507.15313651599</v>
      </c>
      <c r="V47" s="37">
        <v>751714.73059906531</v>
      </c>
      <c r="W47" s="37">
        <v>562138.14965417329</v>
      </c>
      <c r="X47" s="37">
        <v>789632.32669803593</v>
      </c>
      <c r="Y47" s="37">
        <v>995686.43298287969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598730.98213508166</v>
      </c>
      <c r="D49" s="37">
        <v>679437.89034886332</v>
      </c>
      <c r="E49" s="37">
        <v>730981.10806240141</v>
      </c>
      <c r="F49" s="37">
        <v>857177.63961543515</v>
      </c>
      <c r="G49" s="37">
        <v>1179762.2873261422</v>
      </c>
      <c r="H49" s="37">
        <v>1087858.6718004709</v>
      </c>
      <c r="I49" s="37">
        <v>1220937.090707601</v>
      </c>
      <c r="J49" s="37">
        <v>1289201.5238945344</v>
      </c>
      <c r="K49" s="37">
        <v>1182271.8318084404</v>
      </c>
      <c r="L49" s="37">
        <v>1419472.6829545684</v>
      </c>
      <c r="M49" s="37">
        <v>1483415.109264046</v>
      </c>
      <c r="N49" s="37">
        <v>1563116.6807846185</v>
      </c>
      <c r="O49" s="37">
        <v>2037688.2879102658</v>
      </c>
      <c r="P49" s="37">
        <v>2121338.1155692767</v>
      </c>
      <c r="Q49" s="37">
        <v>3600281.4108849075</v>
      </c>
      <c r="R49" s="37">
        <v>3824539.1519922428</v>
      </c>
      <c r="S49" s="37">
        <v>3929781.7549087554</v>
      </c>
      <c r="T49" s="37">
        <v>3860254.0934320204</v>
      </c>
      <c r="U49" s="37">
        <v>3855951.0821257643</v>
      </c>
      <c r="V49" s="37">
        <v>3778511.2488945276</v>
      </c>
      <c r="W49" s="37">
        <v>3655300.9986584596</v>
      </c>
      <c r="X49" s="37">
        <v>5023225.3324598186</v>
      </c>
      <c r="Y49" s="37">
        <v>7364838.0802056044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644538.20769937965</v>
      </c>
      <c r="D50" s="37">
        <v>622046.64461340243</v>
      </c>
      <c r="E50" s="37">
        <v>772023.82626804081</v>
      </c>
      <c r="F50" s="37">
        <v>1024152.386824118</v>
      </c>
      <c r="G50" s="37">
        <v>955586.75176122785</v>
      </c>
      <c r="H50" s="37">
        <v>1281022.6010696264</v>
      </c>
      <c r="I50" s="37">
        <v>1541969.7903894088</v>
      </c>
      <c r="J50" s="37">
        <v>1465937.3097715881</v>
      </c>
      <c r="K50" s="37">
        <v>1977221.3564048065</v>
      </c>
      <c r="L50" s="37">
        <v>1775428.9090247825</v>
      </c>
      <c r="M50" s="37">
        <v>1919915.1209341409</v>
      </c>
      <c r="N50" s="37">
        <v>2512961.932139324</v>
      </c>
      <c r="O50" s="37">
        <v>2441152.9171873368</v>
      </c>
      <c r="P50" s="37">
        <v>3483295.6626976077</v>
      </c>
      <c r="Q50" s="37">
        <v>3460406.0442585181</v>
      </c>
      <c r="R50" s="37">
        <v>3936570.5647381321</v>
      </c>
      <c r="S50" s="37">
        <v>4719642.5692392904</v>
      </c>
      <c r="T50" s="37">
        <v>4704348.7752766944</v>
      </c>
      <c r="U50" s="37">
        <v>5722013.4456046484</v>
      </c>
      <c r="V50" s="37">
        <v>5568778.1186315306</v>
      </c>
      <c r="W50" s="37">
        <v>5642253.9528751448</v>
      </c>
      <c r="X50" s="37">
        <v>7191243.5232189707</v>
      </c>
      <c r="Y50" s="37">
        <v>7592496.6300219856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32001417.413083106</v>
      </c>
      <c r="D52" s="38">
        <v>32533481.02589418</v>
      </c>
      <c r="E52" s="38">
        <v>33500665.732128337</v>
      </c>
      <c r="F52" s="38">
        <v>33784836.124550268</v>
      </c>
      <c r="G52" s="38">
        <v>35217219.969616964</v>
      </c>
      <c r="H52" s="38">
        <v>35421163.390024006</v>
      </c>
      <c r="I52" s="38">
        <v>37219194.255593628</v>
      </c>
      <c r="J52" s="38">
        <v>38496198.533031628</v>
      </c>
      <c r="K52" s="38">
        <v>38899899.232906878</v>
      </c>
      <c r="L52" s="38">
        <v>40208890.918395624</v>
      </c>
      <c r="M52" s="38">
        <v>39379545.377780259</v>
      </c>
      <c r="N52" s="38">
        <v>37997077.909153312</v>
      </c>
      <c r="O52" s="38">
        <v>27806884.392331958</v>
      </c>
      <c r="P52" s="38">
        <v>28711597.562742412</v>
      </c>
      <c r="Q52" s="38">
        <v>32852178.44985345</v>
      </c>
      <c r="R52" s="38">
        <v>26622199.918278128</v>
      </c>
      <c r="S52" s="38">
        <v>23456219.380993903</v>
      </c>
      <c r="T52" s="38">
        <v>23031069.62285459</v>
      </c>
      <c r="U52" s="38">
        <v>20414760.19915098</v>
      </c>
      <c r="V52" s="38">
        <v>16249846.971719295</v>
      </c>
      <c r="W52" s="38">
        <v>19559490.150160939</v>
      </c>
      <c r="X52" s="38">
        <v>26785849.174411803</v>
      </c>
      <c r="Y52" s="38">
        <v>32321640.209807932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510250.67306693876</v>
      </c>
      <c r="D53" s="39">
        <v>616151.52053031279</v>
      </c>
      <c r="E53" s="39">
        <v>590832.97347607929</v>
      </c>
      <c r="F53" s="39">
        <v>711063.65634446777</v>
      </c>
      <c r="G53" s="39">
        <v>801352.60518426821</v>
      </c>
      <c r="H53" s="39">
        <v>863723.39573220164</v>
      </c>
      <c r="I53" s="39">
        <v>866733.17108063772</v>
      </c>
      <c r="J53" s="39">
        <v>923142.15180459712</v>
      </c>
      <c r="K53" s="39">
        <v>855065.02438252512</v>
      </c>
      <c r="L53" s="39">
        <v>1128292.7320263954</v>
      </c>
      <c r="M53" s="39">
        <v>978155.624992406</v>
      </c>
      <c r="N53" s="39">
        <v>1303802.7107746862</v>
      </c>
      <c r="O53" s="39">
        <v>1247768.608210491</v>
      </c>
      <c r="P53" s="39">
        <v>1528005.7935605608</v>
      </c>
      <c r="Q53" s="39">
        <v>1681849.4766100533</v>
      </c>
      <c r="R53" s="39">
        <v>1464873.2018507272</v>
      </c>
      <c r="S53" s="39">
        <v>1489918.9876717441</v>
      </c>
      <c r="T53" s="39">
        <v>1780088.3918789532</v>
      </c>
      <c r="U53" s="39">
        <v>1592832.3085144851</v>
      </c>
      <c r="V53" s="39">
        <v>1839374.1207888331</v>
      </c>
      <c r="W53" s="39">
        <v>1518195.0334102642</v>
      </c>
      <c r="X53" s="39">
        <v>2370392.3680846579</v>
      </c>
      <c r="Y53" s="39">
        <v>2868447.6903248802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972216.73841646686</v>
      </c>
      <c r="D57" s="37">
        <v>978470.28974274918</v>
      </c>
      <c r="E57" s="37">
        <v>984764.06554022804</v>
      </c>
      <c r="F57" s="37">
        <v>991098.32454318181</v>
      </c>
      <c r="G57" s="37">
        <v>997473.32715012878</v>
      </c>
      <c r="H57" s="37">
        <v>1003889.3354345486</v>
      </c>
      <c r="I57" s="37">
        <v>1010346.6131556407</v>
      </c>
      <c r="J57" s="37">
        <v>1016845.4257691689</v>
      </c>
      <c r="K57" s="37">
        <v>1023386.0404383838</v>
      </c>
      <c r="L57" s="37">
        <v>1029968.7260449976</v>
      </c>
      <c r="M57" s="37">
        <v>1036593.7532002404</v>
      </c>
      <c r="N57" s="37">
        <v>1043261.3942559808</v>
      </c>
      <c r="O57" s="37">
        <v>1049971.9233159274</v>
      </c>
      <c r="P57" s="37">
        <v>1056725.616246894</v>
      </c>
      <c r="Q57" s="37">
        <v>1063522.7506901473</v>
      </c>
      <c r="R57" s="37">
        <v>1070363.6060728095</v>
      </c>
      <c r="S57" s="37">
        <v>1077248.4636193532</v>
      </c>
      <c r="T57" s="37">
        <v>1084177.6063631568</v>
      </c>
      <c r="U57" s="37">
        <v>810858.73841646686</v>
      </c>
      <c r="V57" s="37">
        <v>812372.28974274918</v>
      </c>
      <c r="W57" s="37">
        <v>811116.06554022804</v>
      </c>
      <c r="X57" s="37">
        <v>814318.32454318181</v>
      </c>
      <c r="Y57" s="37">
        <v>825249.32715012878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623163.32247374393</v>
      </c>
      <c r="D58" s="37">
        <v>631208.7166730836</v>
      </c>
      <c r="E58" s="37">
        <v>639357.98150390759</v>
      </c>
      <c r="F58" s="37">
        <v>647612.45799535699</v>
      </c>
      <c r="G58" s="37">
        <v>655973.5044900272</v>
      </c>
      <c r="H58" s="37">
        <v>664442.49686749093</v>
      </c>
      <c r="I58" s="37">
        <v>673020.82877071016</v>
      </c>
      <c r="J58" s="37">
        <v>681709.91183537617</v>
      </c>
      <c r="K58" s="37">
        <v>690511.17592219822</v>
      </c>
      <c r="L58" s="37">
        <v>699426.06935220771</v>
      </c>
      <c r="M58" s="37">
        <v>708456.05914508551</v>
      </c>
      <c r="N58" s="37">
        <v>717602.63126057386</v>
      </c>
      <c r="O58" s="37">
        <v>726867.2908430025</v>
      </c>
      <c r="P58" s="37">
        <v>736251.56246897765</v>
      </c>
      <c r="Q58" s="37">
        <v>745756.99039825425</v>
      </c>
      <c r="R58" s="37">
        <v>1083609.3224737439</v>
      </c>
      <c r="S58" s="37">
        <v>1104740.7166730836</v>
      </c>
      <c r="T58" s="37">
        <v>1115042.9815039076</v>
      </c>
      <c r="U58" s="37">
        <v>1123988.457995357</v>
      </c>
      <c r="V58" s="37">
        <v>1135416.5044900272</v>
      </c>
      <c r="W58" s="37">
        <v>1051470.4968674909</v>
      </c>
      <c r="X58" s="37">
        <v>1016476.8287707102</v>
      </c>
      <c r="Y58" s="37">
        <v>1046848.9118353762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256.48876330290113</v>
      </c>
      <c r="D59" s="37">
        <v>268.19479570473413</v>
      </c>
      <c r="E59" s="37">
        <v>280.43508618800843</v>
      </c>
      <c r="F59" s="37">
        <v>293.2340180525207</v>
      </c>
      <c r="G59" s="37">
        <v>306.61708744097996</v>
      </c>
      <c r="H59" s="37">
        <v>320.61095412862414</v>
      </c>
      <c r="I59" s="37">
        <v>335.24349463092221</v>
      </c>
      <c r="J59" s="37">
        <v>350.5438577350069</v>
      </c>
      <c r="K59" s="37">
        <v>366.54252256565087</v>
      </c>
      <c r="L59" s="37">
        <v>383.27135930122313</v>
      </c>
      <c r="M59" s="37">
        <v>400.76369266078109</v>
      </c>
      <c r="N59" s="37">
        <v>419.05436828864913</v>
      </c>
      <c r="O59" s="37">
        <v>4271.4887633028993</v>
      </c>
      <c r="P59" s="37">
        <v>4324.1947957047378</v>
      </c>
      <c r="Q59" s="37">
        <v>4380.4350861880084</v>
      </c>
      <c r="R59" s="37">
        <v>4441.2340180525207</v>
      </c>
      <c r="S59" s="37">
        <v>4514.6170874409727</v>
      </c>
      <c r="T59" s="37">
        <v>4392.6109541286278</v>
      </c>
      <c r="U59" s="37">
        <v>4341.2434946309077</v>
      </c>
      <c r="V59" s="37">
        <v>4478.5438577349996</v>
      </c>
      <c r="W59" s="37">
        <v>4395.5425225656363</v>
      </c>
      <c r="X59" s="37">
        <v>4940.2713593011722</v>
      </c>
      <c r="Y59" s="37">
        <v>5468.7636926607229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30328.869722479256</v>
      </c>
      <c r="D60" s="37">
        <v>31901.056942674448</v>
      </c>
      <c r="E60" s="37">
        <v>33554.743166227126</v>
      </c>
      <c r="F60" s="37">
        <v>35294.15313651599</v>
      </c>
      <c r="G60" s="37">
        <v>37123.730599065311</v>
      </c>
      <c r="H60" s="37">
        <v>39048.149654173059</v>
      </c>
      <c r="I60" s="37">
        <v>41072.326698036166</v>
      </c>
      <c r="J60" s="37">
        <v>43201.432982879691</v>
      </c>
      <c r="K60" s="37">
        <v>45440.907828177325</v>
      </c>
      <c r="L60" s="37">
        <v>47796.472516714595</v>
      </c>
      <c r="M60" s="37">
        <v>50274.144910997711</v>
      </c>
      <c r="N60" s="37">
        <v>52880.254827343393</v>
      </c>
      <c r="O60" s="37">
        <v>55621.460206935182</v>
      </c>
      <c r="P60" s="37">
        <v>58504.764125152957</v>
      </c>
      <c r="Q60" s="37">
        <v>61537.532682628371</v>
      </c>
      <c r="R60" s="37">
        <v>159921.86972247902</v>
      </c>
      <c r="S60" s="37">
        <v>160694.05694267433</v>
      </c>
      <c r="T60" s="37">
        <v>163583.74316622689</v>
      </c>
      <c r="U60" s="37">
        <v>167710.15313651599</v>
      </c>
      <c r="V60" s="37">
        <v>173198.73059906531</v>
      </c>
      <c r="W60" s="37">
        <v>169454.14965417329</v>
      </c>
      <c r="X60" s="37">
        <v>171778.32669803593</v>
      </c>
      <c r="Y60" s="37">
        <v>185581.43298287969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367292.42661425378</v>
      </c>
      <c r="D62" s="37">
        <v>395653.77264186833</v>
      </c>
      <c r="E62" s="37">
        <v>426205.10651081521</v>
      </c>
      <c r="F62" s="37">
        <v>459115.53326781653</v>
      </c>
      <c r="G62" s="37">
        <v>494567.21580233611</v>
      </c>
      <c r="H62" s="37">
        <v>532756.38313851878</v>
      </c>
      <c r="I62" s="37">
        <v>573894.41658477113</v>
      </c>
      <c r="J62" s="37">
        <v>618209.01975292061</v>
      </c>
      <c r="K62" s="37">
        <v>598730.98213508166</v>
      </c>
      <c r="L62" s="37">
        <v>679437.89034886286</v>
      </c>
      <c r="M62" s="37">
        <v>730981.10806240141</v>
      </c>
      <c r="N62" s="37">
        <v>857177.63961543515</v>
      </c>
      <c r="O62" s="37">
        <v>1179762.2873261422</v>
      </c>
      <c r="P62" s="37">
        <v>1087858.67180047</v>
      </c>
      <c r="Q62" s="37">
        <v>1220937.090707602</v>
      </c>
      <c r="R62" s="37">
        <v>1289201.5238945335</v>
      </c>
      <c r="S62" s="37">
        <v>1182271.8318084404</v>
      </c>
      <c r="T62" s="37">
        <v>1419472.6829545684</v>
      </c>
      <c r="U62" s="37">
        <v>1483415.109264046</v>
      </c>
      <c r="V62" s="37">
        <v>1563116.6807846166</v>
      </c>
      <c r="W62" s="37">
        <v>2037688.2879102677</v>
      </c>
      <c r="X62" s="37">
        <v>2121338.1155692749</v>
      </c>
      <c r="Y62" s="37">
        <v>3600281.4108849019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264748.0104801578</v>
      </c>
      <c r="D63" s="37">
        <v>273957.77792051481</v>
      </c>
      <c r="E63" s="37">
        <v>283487.92478941428</v>
      </c>
      <c r="F63" s="37">
        <v>293349.59609989775</v>
      </c>
      <c r="G63" s="37">
        <v>303554.32456566719</v>
      </c>
      <c r="H63" s="37">
        <v>644538.20769937988</v>
      </c>
      <c r="I63" s="37">
        <v>622046.64461340196</v>
      </c>
      <c r="J63" s="37">
        <v>772023.82626804058</v>
      </c>
      <c r="K63" s="37">
        <v>1024152.386824118</v>
      </c>
      <c r="L63" s="37">
        <v>955586.75176122785</v>
      </c>
      <c r="M63" s="37">
        <v>1281022.6010696255</v>
      </c>
      <c r="N63" s="37">
        <v>1541969.7903894093</v>
      </c>
      <c r="O63" s="37">
        <v>1465937.3097715881</v>
      </c>
      <c r="P63" s="37">
        <v>1977221.3564048056</v>
      </c>
      <c r="Q63" s="37">
        <v>1775428.9090247825</v>
      </c>
      <c r="R63" s="37">
        <v>1919915.1209341399</v>
      </c>
      <c r="S63" s="37">
        <v>2512961.9321393222</v>
      </c>
      <c r="T63" s="37">
        <v>2441152.9171873368</v>
      </c>
      <c r="U63" s="37">
        <v>3483295.6626976058</v>
      </c>
      <c r="V63" s="37">
        <v>3460406.0442585163</v>
      </c>
      <c r="W63" s="37">
        <v>3936570.5647381321</v>
      </c>
      <c r="X63" s="37">
        <v>4719642.5692392923</v>
      </c>
      <c r="Y63" s="37">
        <v>4704348.7752766944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27405856.301829994</v>
      </c>
      <c r="D65" s="38">
        <v>27668473.957524031</v>
      </c>
      <c r="E65" s="38">
        <v>28300974.042993993</v>
      </c>
      <c r="F65" s="38">
        <v>28630283.313395068</v>
      </c>
      <c r="G65" s="38">
        <v>30012083.238910913</v>
      </c>
      <c r="H65" s="38">
        <v>31039312.775287062</v>
      </c>
      <c r="I65" s="38">
        <v>33207888.709104419</v>
      </c>
      <c r="J65" s="38">
        <v>33944920.44216758</v>
      </c>
      <c r="K65" s="38">
        <v>34776002.847585708</v>
      </c>
      <c r="L65" s="38">
        <v>35672268.625949442</v>
      </c>
      <c r="M65" s="38">
        <v>36029456.434244037</v>
      </c>
      <c r="N65" s="38">
        <v>32724797.23720628</v>
      </c>
      <c r="O65" s="38">
        <v>24816776.812227458</v>
      </c>
      <c r="P65" s="38">
        <v>24886635.150034964</v>
      </c>
      <c r="Q65" s="38">
        <v>29416665.764577121</v>
      </c>
      <c r="R65" s="38">
        <v>24482339.129478306</v>
      </c>
      <c r="S65" s="38">
        <v>19797979.524885476</v>
      </c>
      <c r="T65" s="38">
        <v>18878036.056969434</v>
      </c>
      <c r="U65" s="38">
        <v>16343164.270713627</v>
      </c>
      <c r="V65" s="38">
        <v>13608916.663099676</v>
      </c>
      <c r="W65" s="38">
        <v>11241197.450954527</v>
      </c>
      <c r="X65" s="38">
        <v>10201818.046551973</v>
      </c>
      <c r="Y65" s="38">
        <v>10509610.211309373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464386.07342234347</v>
      </c>
      <c r="D66" s="39">
        <v>472394.3036096869</v>
      </c>
      <c r="E66" s="39">
        <v>480540.63387023285</v>
      </c>
      <c r="F66" s="39">
        <v>488827.44570773002</v>
      </c>
      <c r="G66" s="39">
        <v>497257.16169440746</v>
      </c>
      <c r="H66" s="39">
        <v>505832.24617919233</v>
      </c>
      <c r="I66" s="39">
        <v>514555.20600813627</v>
      </c>
      <c r="J66" s="39">
        <v>523428.59125727136</v>
      </c>
      <c r="K66" s="39">
        <v>510250.6730669383</v>
      </c>
      <c r="L66" s="39">
        <v>616151.52053031232</v>
      </c>
      <c r="M66" s="39">
        <v>590832.97347607929</v>
      </c>
      <c r="N66" s="39">
        <v>711063.65634446777</v>
      </c>
      <c r="O66" s="39">
        <v>801352.60518426821</v>
      </c>
      <c r="P66" s="39">
        <v>863723.39573220164</v>
      </c>
      <c r="Q66" s="39">
        <v>866733.17108063772</v>
      </c>
      <c r="R66" s="39">
        <v>923142.15180459619</v>
      </c>
      <c r="S66" s="39">
        <v>855065.02438252419</v>
      </c>
      <c r="T66" s="39">
        <v>1128292.7320263945</v>
      </c>
      <c r="U66" s="39">
        <v>978155.624992406</v>
      </c>
      <c r="V66" s="39">
        <v>1303802.7107746862</v>
      </c>
      <c r="W66" s="39">
        <v>1247768.608210491</v>
      </c>
      <c r="X66" s="39">
        <v>1528005.7935605608</v>
      </c>
      <c r="Y66" s="39">
        <v>1681849.4766100533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8759.9999999999945</v>
      </c>
      <c r="D70" s="40">
        <v>8759.9999999999927</v>
      </c>
      <c r="E70" s="40">
        <v>8759.9999999999909</v>
      </c>
      <c r="F70" s="40">
        <v>8759.9999999999945</v>
      </c>
      <c r="G70" s="40">
        <v>8759.9999999999909</v>
      </c>
      <c r="H70" s="40">
        <v>8759.9999999999909</v>
      </c>
      <c r="I70" s="40">
        <v>8759.9999999999964</v>
      </c>
      <c r="J70" s="40">
        <v>8759.9999999999909</v>
      </c>
      <c r="K70" s="40">
        <v>8759.9999999999909</v>
      </c>
      <c r="L70" s="40">
        <v>8759.9999999999982</v>
      </c>
      <c r="M70" s="40">
        <v>8759.9999999999927</v>
      </c>
      <c r="N70" s="40">
        <v>8759.9999999999927</v>
      </c>
      <c r="O70" s="40">
        <v>8759.9999999999945</v>
      </c>
      <c r="P70" s="40">
        <v>8759.9999999999909</v>
      </c>
      <c r="Q70" s="40">
        <v>8759.9999999999909</v>
      </c>
      <c r="R70" s="40">
        <v>8759.9999999999909</v>
      </c>
      <c r="S70" s="40">
        <v>8759.9999999999927</v>
      </c>
      <c r="T70" s="40">
        <v>8759.9999999999964</v>
      </c>
      <c r="U70" s="40">
        <v>8759.9999999999945</v>
      </c>
      <c r="V70" s="40">
        <v>8759.9999999999964</v>
      </c>
      <c r="W70" s="40">
        <v>8759.9999999999945</v>
      </c>
      <c r="X70" s="40">
        <v>8759.9999999999945</v>
      </c>
      <c r="Y70" s="40">
        <v>8759.9999999999945</v>
      </c>
      <c r="DA70" s="58" t="s">
        <v>1009</v>
      </c>
    </row>
    <row r="71" spans="1:105" ht="12" customHeight="1" x14ac:dyDescent="0.25">
      <c r="A71" s="28" t="s">
        <v>47</v>
      </c>
      <c r="B71" s="40">
        <v>360.96737735651084</v>
      </c>
      <c r="C71" s="40">
        <v>358.35818458657621</v>
      </c>
      <c r="D71" s="40">
        <v>361.50264888016886</v>
      </c>
      <c r="E71" s="40">
        <v>363.93921095803461</v>
      </c>
      <c r="F71" s="40">
        <v>367.93779427560543</v>
      </c>
      <c r="G71" s="40">
        <v>373.50732980217123</v>
      </c>
      <c r="H71" s="40">
        <v>379.44540545896467</v>
      </c>
      <c r="I71" s="40">
        <v>382.4067891546668</v>
      </c>
      <c r="J71" s="40">
        <v>384.2148554513534</v>
      </c>
      <c r="K71" s="40">
        <v>385.09123411414231</v>
      </c>
      <c r="L71" s="40">
        <v>387.6590890696545</v>
      </c>
      <c r="M71" s="40">
        <v>389.20843149612028</v>
      </c>
      <c r="N71" s="40">
        <v>390.32666262036383</v>
      </c>
      <c r="O71" s="40">
        <v>391.17688023079018</v>
      </c>
      <c r="P71" s="40">
        <v>391.26764175186247</v>
      </c>
      <c r="Q71" s="40">
        <v>393.09597155563222</v>
      </c>
      <c r="R71" s="40">
        <v>405.87268760144883</v>
      </c>
      <c r="S71" s="40">
        <v>405.76090210439969</v>
      </c>
      <c r="T71" s="40">
        <v>404.00875689003226</v>
      </c>
      <c r="U71" s="40">
        <v>396.80036538838334</v>
      </c>
      <c r="V71" s="40">
        <v>386.26069077649345</v>
      </c>
      <c r="W71" s="40">
        <v>377.08303613874858</v>
      </c>
      <c r="X71" s="40">
        <v>374.33922900819931</v>
      </c>
      <c r="Y71" s="40">
        <v>372.96732544292468</v>
      </c>
      <c r="DA71" s="58" t="s">
        <v>1010</v>
      </c>
    </row>
    <row r="72" spans="1:105" ht="12" customHeight="1" x14ac:dyDescent="0.25">
      <c r="A72" s="28" t="s">
        <v>46</v>
      </c>
      <c r="B72" s="40">
        <v>242.82453923301847</v>
      </c>
      <c r="C72" s="40">
        <v>243.86308013206164</v>
      </c>
      <c r="D72" s="40">
        <v>243.98146334949809</v>
      </c>
      <c r="E72" s="40">
        <v>246.26182512359404</v>
      </c>
      <c r="F72" s="40">
        <v>245.91456281038651</v>
      </c>
      <c r="G72" s="40">
        <v>245.43165496804849</v>
      </c>
      <c r="H72" s="40">
        <v>244.91326717464514</v>
      </c>
      <c r="I72" s="40">
        <v>244.22464539211404</v>
      </c>
      <c r="J72" s="40">
        <v>242.86137420622148</v>
      </c>
      <c r="K72" s="40">
        <v>240.74231100467392</v>
      </c>
      <c r="L72" s="40">
        <v>238.45800359943783</v>
      </c>
      <c r="M72" s="40">
        <v>235.90736105809825</v>
      </c>
      <c r="N72" s="40">
        <v>235.06043432712443</v>
      </c>
      <c r="O72" s="40">
        <v>235.98499809204029</v>
      </c>
      <c r="P72" s="40">
        <v>236.0964308919026</v>
      </c>
      <c r="Q72" s="40">
        <v>236.69689815129334</v>
      </c>
      <c r="R72" s="40">
        <v>246.81225855784379</v>
      </c>
      <c r="S72" s="40">
        <v>247.90779555740178</v>
      </c>
      <c r="T72" s="40">
        <v>247.89402206211037</v>
      </c>
      <c r="U72" s="40">
        <v>245.48110849331303</v>
      </c>
      <c r="V72" s="40">
        <v>238.26482433102947</v>
      </c>
      <c r="W72" s="40">
        <v>234.07714759906327</v>
      </c>
      <c r="X72" s="40">
        <v>228.11298522042307</v>
      </c>
      <c r="Y72" s="40">
        <v>225.13090403110297</v>
      </c>
      <c r="DA72" s="58" t="s">
        <v>1011</v>
      </c>
    </row>
    <row r="73" spans="1:105" ht="12" customHeight="1" x14ac:dyDescent="0.25">
      <c r="A73" s="28" t="s">
        <v>45</v>
      </c>
      <c r="B73" s="40">
        <v>378.39957052926621</v>
      </c>
      <c r="C73" s="40">
        <v>382.54155812830192</v>
      </c>
      <c r="D73" s="40">
        <v>386.2255656020086</v>
      </c>
      <c r="E73" s="40">
        <v>390.39481437438133</v>
      </c>
      <c r="F73" s="40">
        <v>394.61632497632172</v>
      </c>
      <c r="G73" s="40">
        <v>399.17730847994284</v>
      </c>
      <c r="H73" s="40">
        <v>403.75502215952406</v>
      </c>
      <c r="I73" s="40">
        <v>407.96625015504458</v>
      </c>
      <c r="J73" s="40">
        <v>410.9158561197695</v>
      </c>
      <c r="K73" s="40">
        <v>413.22528162707425</v>
      </c>
      <c r="L73" s="40">
        <v>416.73098927524262</v>
      </c>
      <c r="M73" s="40">
        <v>418.7472706349825</v>
      </c>
      <c r="N73" s="40">
        <v>420.80967882845891</v>
      </c>
      <c r="O73" s="40">
        <v>423.53595555979012</v>
      </c>
      <c r="P73" s="40">
        <v>425.68231308521024</v>
      </c>
      <c r="Q73" s="40">
        <v>428.34563763020361</v>
      </c>
      <c r="R73" s="40">
        <v>440.81862269207119</v>
      </c>
      <c r="S73" s="40">
        <v>445.48024403986926</v>
      </c>
      <c r="T73" s="40">
        <v>449.87600644833003</v>
      </c>
      <c r="U73" s="40">
        <v>448.41551400428528</v>
      </c>
      <c r="V73" s="40">
        <v>454.82821320149225</v>
      </c>
      <c r="W73" s="40">
        <v>472.20526719615469</v>
      </c>
      <c r="X73" s="40">
        <v>464.18291352885103</v>
      </c>
      <c r="Y73" s="40">
        <v>460.17173669519923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1277.6538166872265</v>
      </c>
      <c r="C75" s="40">
        <v>1299.5588018589854</v>
      </c>
      <c r="D75" s="40">
        <v>1318.7938991121334</v>
      </c>
      <c r="E75" s="40">
        <v>1336.1057685920393</v>
      </c>
      <c r="F75" s="40">
        <v>1352.0448677371285</v>
      </c>
      <c r="G75" s="40">
        <v>1366.3465716508192</v>
      </c>
      <c r="H75" s="40">
        <v>1380.2580389722991</v>
      </c>
      <c r="I75" s="40">
        <v>1392.6229356248398</v>
      </c>
      <c r="J75" s="40">
        <v>1400.6876020780883</v>
      </c>
      <c r="K75" s="40">
        <v>1405.5748301387896</v>
      </c>
      <c r="L75" s="40">
        <v>1412.2307693130722</v>
      </c>
      <c r="M75" s="40">
        <v>1406.6825221343397</v>
      </c>
      <c r="N75" s="40">
        <v>1398.1640929712919</v>
      </c>
      <c r="O75" s="40">
        <v>1390.9208255189678</v>
      </c>
      <c r="P75" s="40">
        <v>1396.4083472031966</v>
      </c>
      <c r="Q75" s="40">
        <v>1396.5832453685739</v>
      </c>
      <c r="R75" s="40">
        <v>1473.7640418328135</v>
      </c>
      <c r="S75" s="40">
        <v>1500.1289648864372</v>
      </c>
      <c r="T75" s="40">
        <v>1517.7369372985675</v>
      </c>
      <c r="U75" s="40">
        <v>1518.164329090348</v>
      </c>
      <c r="V75" s="40">
        <v>1557.453354820582</v>
      </c>
      <c r="W75" s="40">
        <v>1618.3707179095966</v>
      </c>
      <c r="X75" s="40">
        <v>1667.0988829895862</v>
      </c>
      <c r="Y75" s="40">
        <v>1651.7642363925022</v>
      </c>
      <c r="DA75" s="58" t="s">
        <v>1013</v>
      </c>
    </row>
    <row r="76" spans="1:105" ht="12" customHeight="1" x14ac:dyDescent="0.25">
      <c r="A76" s="28" t="s">
        <v>27</v>
      </c>
      <c r="B76" s="40">
        <v>568.44320988562299</v>
      </c>
      <c r="C76" s="40">
        <v>583.45505144615709</v>
      </c>
      <c r="D76" s="40">
        <v>597.87436321141718</v>
      </c>
      <c r="E76" s="40">
        <v>612.04811147217674</v>
      </c>
      <c r="F76" s="40">
        <v>626.08186526731788</v>
      </c>
      <c r="G76" s="40">
        <v>639.86408473726249</v>
      </c>
      <c r="H76" s="40">
        <v>653.92708901399908</v>
      </c>
      <c r="I76" s="40">
        <v>667.89646611003218</v>
      </c>
      <c r="J76" s="40">
        <v>680.16044839247468</v>
      </c>
      <c r="K76" s="40">
        <v>691.39290805948133</v>
      </c>
      <c r="L76" s="40">
        <v>703.79152857150541</v>
      </c>
      <c r="M76" s="40">
        <v>710.54280633895701</v>
      </c>
      <c r="N76" s="40">
        <v>715.8440227402026</v>
      </c>
      <c r="O76" s="40">
        <v>721.98611014535061</v>
      </c>
      <c r="P76" s="40">
        <v>728.34895829118386</v>
      </c>
      <c r="Q76" s="40">
        <v>735.43113051292551</v>
      </c>
      <c r="R76" s="40">
        <v>769.7975870769144</v>
      </c>
      <c r="S76" s="40">
        <v>776.74574704622194</v>
      </c>
      <c r="T76" s="40">
        <v>779.44455593624787</v>
      </c>
      <c r="U76" s="40">
        <v>774.60699732597175</v>
      </c>
      <c r="V76" s="40">
        <v>790.20046994090649</v>
      </c>
      <c r="W76" s="40">
        <v>812.35121592724124</v>
      </c>
      <c r="X76" s="40">
        <v>841.43025838423239</v>
      </c>
      <c r="Y76" s="40">
        <v>836.04275638598074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471.72718506844177</v>
      </c>
      <c r="C78" s="41">
        <v>477.80771650753707</v>
      </c>
      <c r="D78" s="41">
        <v>483.56907318823113</v>
      </c>
      <c r="E78" s="41">
        <v>489.26004714077914</v>
      </c>
      <c r="F78" s="41">
        <v>495.18974514571244</v>
      </c>
      <c r="G78" s="41">
        <v>501.13306755218468</v>
      </c>
      <c r="H78" s="41">
        <v>507.51352631245072</v>
      </c>
      <c r="I78" s="41">
        <v>513.95624627980158</v>
      </c>
      <c r="J78" s="41">
        <v>519.16258988355526</v>
      </c>
      <c r="K78" s="41">
        <v>523.69197423618778</v>
      </c>
      <c r="L78" s="41">
        <v>529.12064164676008</v>
      </c>
      <c r="M78" s="41">
        <v>530.36137010039238</v>
      </c>
      <c r="N78" s="41">
        <v>530.57518384990533</v>
      </c>
      <c r="O78" s="41">
        <v>531.55602655133373</v>
      </c>
      <c r="P78" s="41">
        <v>532.8086146023013</v>
      </c>
      <c r="Q78" s="41">
        <v>534.67026333899912</v>
      </c>
      <c r="R78" s="41">
        <v>548.29064035299029</v>
      </c>
      <c r="S78" s="41">
        <v>548.65978937736452</v>
      </c>
      <c r="T78" s="41">
        <v>547.53804717288335</v>
      </c>
      <c r="U78" s="41">
        <v>541.43059592130999</v>
      </c>
      <c r="V78" s="41">
        <v>548.56076639092907</v>
      </c>
      <c r="W78" s="41">
        <v>561.99948205711348</v>
      </c>
      <c r="X78" s="41">
        <v>580.60031460587788</v>
      </c>
      <c r="Y78" s="41">
        <v>576.11485044726396</v>
      </c>
      <c r="DA78" s="59" t="s">
        <v>1015</v>
      </c>
    </row>
    <row r="79" spans="1:105" ht="12" customHeight="1" x14ac:dyDescent="0.25">
      <c r="A79" s="32" t="s">
        <v>25</v>
      </c>
      <c r="B79" s="42">
        <v>31.256232670634287</v>
      </c>
      <c r="C79" s="42">
        <v>31.822164943719908</v>
      </c>
      <c r="D79" s="42">
        <v>32.321356960696733</v>
      </c>
      <c r="E79" s="42">
        <v>32.775219794583897</v>
      </c>
      <c r="F79" s="42">
        <v>33.208348103678667</v>
      </c>
      <c r="G79" s="42">
        <v>33.608741284843262</v>
      </c>
      <c r="H79" s="42">
        <v>34.007222349085104</v>
      </c>
      <c r="I79" s="42">
        <v>34.380556084343404</v>
      </c>
      <c r="J79" s="42">
        <v>34.643626070322277</v>
      </c>
      <c r="K79" s="42">
        <v>34.835717897963484</v>
      </c>
      <c r="L79" s="42">
        <v>35.063033599883354</v>
      </c>
      <c r="M79" s="42">
        <v>35.017432722026022</v>
      </c>
      <c r="N79" s="42">
        <v>34.891964923344631</v>
      </c>
      <c r="O79" s="42">
        <v>34.805798710368045</v>
      </c>
      <c r="P79" s="42">
        <v>34.726744544439804</v>
      </c>
      <c r="Q79" s="42">
        <v>34.677075528864009</v>
      </c>
      <c r="R79" s="42">
        <v>36.153982529203084</v>
      </c>
      <c r="S79" s="42">
        <v>36.405807774030983</v>
      </c>
      <c r="T79" s="42">
        <v>36.314810004786104</v>
      </c>
      <c r="U79" s="42">
        <v>35.637496470909852</v>
      </c>
      <c r="V79" s="42">
        <v>36.060367455243586</v>
      </c>
      <c r="W79" s="42">
        <v>37.124213654790083</v>
      </c>
      <c r="X79" s="42">
        <v>38.314787491624919</v>
      </c>
      <c r="Y79" s="42">
        <v>37.99941526007192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54.811181391238428</v>
      </c>
      <c r="C83" s="29">
        <v>54.28213071636069</v>
      </c>
      <c r="D83" s="29">
        <v>53.686571740004325</v>
      </c>
      <c r="E83" s="29">
        <v>53.00615680131007</v>
      </c>
      <c r="F83" s="29">
        <v>52.246020274754613</v>
      </c>
      <c r="G83" s="29">
        <v>51.3920872349698</v>
      </c>
      <c r="H83" s="29">
        <v>50.559105534982557</v>
      </c>
      <c r="I83" s="29">
        <v>49.676455017249353</v>
      </c>
      <c r="J83" s="29">
        <v>48.652186857528875</v>
      </c>
      <c r="K83" s="29">
        <v>47.577901816725941</v>
      </c>
      <c r="L83" s="29">
        <v>46.307860116566914</v>
      </c>
      <c r="M83" s="29">
        <v>44.905169804370956</v>
      </c>
      <c r="N83" s="29">
        <v>43.271984618890826</v>
      </c>
      <c r="O83" s="29">
        <v>41.668203573444877</v>
      </c>
      <c r="P83" s="29">
        <v>39.892505034216398</v>
      </c>
      <c r="Q83" s="29">
        <v>38.011494133611599</v>
      </c>
      <c r="R83" s="29">
        <v>36.185074749658483</v>
      </c>
      <c r="S83" s="29">
        <v>34.202295090248299</v>
      </c>
      <c r="T83" s="29">
        <v>32.094707904522146</v>
      </c>
      <c r="U83" s="29">
        <v>31.093260603839997</v>
      </c>
      <c r="V83" s="29">
        <v>30.133568028039619</v>
      </c>
      <c r="W83" s="29">
        <v>29.455620330532064</v>
      </c>
      <c r="X83" s="29">
        <v>28.453840711069205</v>
      </c>
      <c r="Y83" s="29">
        <v>27.325405120298605</v>
      </c>
      <c r="DA83" s="58" t="s">
        <v>1017</v>
      </c>
    </row>
    <row r="84" spans="1:105" ht="12" customHeight="1" x14ac:dyDescent="0.25">
      <c r="A84" s="28" t="s">
        <v>47</v>
      </c>
      <c r="B84" s="29">
        <v>742.5312721441511</v>
      </c>
      <c r="C84" s="29">
        <v>731.9318966002329</v>
      </c>
      <c r="D84" s="29">
        <v>717.82365581052181</v>
      </c>
      <c r="E84" s="29">
        <v>702.69620569292454</v>
      </c>
      <c r="F84" s="29">
        <v>686.81685316733774</v>
      </c>
      <c r="G84" s="29">
        <v>669.72849912439631</v>
      </c>
      <c r="H84" s="29">
        <v>653.51854523907105</v>
      </c>
      <c r="I84" s="29">
        <v>636.63002682465344</v>
      </c>
      <c r="J84" s="29">
        <v>618.7253969630849</v>
      </c>
      <c r="K84" s="29">
        <v>601.12120716028085</v>
      </c>
      <c r="L84" s="29">
        <v>584.07477793106921</v>
      </c>
      <c r="M84" s="29">
        <v>569.62953452443617</v>
      </c>
      <c r="N84" s="29">
        <v>554.32925717092121</v>
      </c>
      <c r="O84" s="29">
        <v>536.53927689746388</v>
      </c>
      <c r="P84" s="29">
        <v>517.24904917687229</v>
      </c>
      <c r="Q84" s="29">
        <v>497.24018988507572</v>
      </c>
      <c r="R84" s="29">
        <v>476.85602347490209</v>
      </c>
      <c r="S84" s="29">
        <v>458.10447638372682</v>
      </c>
      <c r="T84" s="29">
        <v>440.19870441824429</v>
      </c>
      <c r="U84" s="29">
        <v>423.09597899299575</v>
      </c>
      <c r="V84" s="29">
        <v>407.41512819983626</v>
      </c>
      <c r="W84" s="29">
        <v>395.60199462980125</v>
      </c>
      <c r="X84" s="29">
        <v>382.9560530843691</v>
      </c>
      <c r="Y84" s="29">
        <v>370.55707589662364</v>
      </c>
      <c r="DA84" s="58" t="s">
        <v>1018</v>
      </c>
    </row>
    <row r="85" spans="1:105" ht="12" customHeight="1" x14ac:dyDescent="0.25">
      <c r="A85" s="28" t="s">
        <v>46</v>
      </c>
      <c r="B85" s="29">
        <v>1783.2314523727723</v>
      </c>
      <c r="C85" s="29">
        <v>1748.2074710948691</v>
      </c>
      <c r="D85" s="29">
        <v>1725.447451548662</v>
      </c>
      <c r="E85" s="29">
        <v>1710.3407017989227</v>
      </c>
      <c r="F85" s="29">
        <v>1694.4446766443186</v>
      </c>
      <c r="G85" s="29">
        <v>1681.3184594095248</v>
      </c>
      <c r="H85" s="29">
        <v>1670.2317331379297</v>
      </c>
      <c r="I85" s="29">
        <v>1661.6092494083355</v>
      </c>
      <c r="J85" s="29">
        <v>1653.5376018436598</v>
      </c>
      <c r="K85" s="29">
        <v>1643.9515348367754</v>
      </c>
      <c r="L85" s="29">
        <v>1632.5003896761068</v>
      </c>
      <c r="M85" s="29">
        <v>1614.6771960681581</v>
      </c>
      <c r="N85" s="29">
        <v>1591.1731658866299</v>
      </c>
      <c r="O85" s="29">
        <v>1564.2697508104452</v>
      </c>
      <c r="P85" s="29">
        <v>1541.0820845267074</v>
      </c>
      <c r="Q85" s="29">
        <v>1436.2172737874462</v>
      </c>
      <c r="R85" s="29">
        <v>1331.8469658598244</v>
      </c>
      <c r="S85" s="29">
        <v>1203.9626189276714</v>
      </c>
      <c r="T85" s="29">
        <v>1049.4268706001199</v>
      </c>
      <c r="U85" s="29">
        <v>947.89845220174573</v>
      </c>
      <c r="V85" s="29">
        <v>902.43579871985287</v>
      </c>
      <c r="W85" s="29">
        <v>880.5341527077619</v>
      </c>
      <c r="X85" s="29">
        <v>865.11778094766123</v>
      </c>
      <c r="Y85" s="29">
        <v>852.7670324923173</v>
      </c>
      <c r="DA85" s="58" t="s">
        <v>1019</v>
      </c>
    </row>
    <row r="86" spans="1:105" ht="12" customHeight="1" x14ac:dyDescent="0.25">
      <c r="A86" s="28" t="s">
        <v>45</v>
      </c>
      <c r="B86" s="29">
        <v>724.60862139668563</v>
      </c>
      <c r="C86" s="29">
        <v>712.90381558469392</v>
      </c>
      <c r="D86" s="29">
        <v>700.45498583786991</v>
      </c>
      <c r="E86" s="29">
        <v>686.58277165845288</v>
      </c>
      <c r="F86" s="29">
        <v>672.46853957690951</v>
      </c>
      <c r="G86" s="29">
        <v>658.89119191403563</v>
      </c>
      <c r="H86" s="29">
        <v>646.1977328618467</v>
      </c>
      <c r="I86" s="29">
        <v>633.07442231528989</v>
      </c>
      <c r="J86" s="29">
        <v>620.225322156875</v>
      </c>
      <c r="K86" s="29">
        <v>607.08272063902734</v>
      </c>
      <c r="L86" s="29">
        <v>591.73004724019347</v>
      </c>
      <c r="M86" s="29">
        <v>574.6602502062683</v>
      </c>
      <c r="N86" s="29">
        <v>558.61882975413482</v>
      </c>
      <c r="O86" s="29">
        <v>545.89428938587344</v>
      </c>
      <c r="P86" s="29">
        <v>534.90885438951307</v>
      </c>
      <c r="Q86" s="29">
        <v>525.85666650348549</v>
      </c>
      <c r="R86" s="29">
        <v>515.29470371030436</v>
      </c>
      <c r="S86" s="29">
        <v>506.1174786227599</v>
      </c>
      <c r="T86" s="29">
        <v>497.08992330161442</v>
      </c>
      <c r="U86" s="29">
        <v>487.61798495731944</v>
      </c>
      <c r="V86" s="29">
        <v>478.72006966432843</v>
      </c>
      <c r="W86" s="29">
        <v>472.65333420714751</v>
      </c>
      <c r="X86" s="29">
        <v>466.66285687864183</v>
      </c>
      <c r="Y86" s="29">
        <v>460.79553768621747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371.37189551193626</v>
      </c>
      <c r="C88" s="29">
        <v>366.96449853112523</v>
      </c>
      <c r="D88" s="29">
        <v>361.47377856267599</v>
      </c>
      <c r="E88" s="29">
        <v>355.77201846044886</v>
      </c>
      <c r="F88" s="29">
        <v>349.42277855339819</v>
      </c>
      <c r="G88" s="29">
        <v>341.08385097398985</v>
      </c>
      <c r="H88" s="29">
        <v>333.20937090162658</v>
      </c>
      <c r="I88" s="29">
        <v>323.55674116106127</v>
      </c>
      <c r="J88" s="29">
        <v>313.4181205746126</v>
      </c>
      <c r="K88" s="29">
        <v>305.63299797089792</v>
      </c>
      <c r="L88" s="29">
        <v>295.49899636433287</v>
      </c>
      <c r="M88" s="29">
        <v>284.62254648370072</v>
      </c>
      <c r="N88" s="29">
        <v>272.82244953952591</v>
      </c>
      <c r="O88" s="29">
        <v>257.28976628036332</v>
      </c>
      <c r="P88" s="29">
        <v>241.07229295797404</v>
      </c>
      <c r="Q88" s="29">
        <v>217.53417730228483</v>
      </c>
      <c r="R88" s="29">
        <v>196.67192916398602</v>
      </c>
      <c r="S88" s="29">
        <v>181.67200803307446</v>
      </c>
      <c r="T88" s="29">
        <v>169.79324436932509</v>
      </c>
      <c r="U88" s="29">
        <v>160.26542418385191</v>
      </c>
      <c r="V88" s="29">
        <v>152.72424000356909</v>
      </c>
      <c r="W88" s="29">
        <v>145.80209098986813</v>
      </c>
      <c r="X88" s="29">
        <v>140.19187737153356</v>
      </c>
      <c r="Y88" s="29">
        <v>134.97652592485056</v>
      </c>
      <c r="DA88" s="58" t="s">
        <v>1021</v>
      </c>
    </row>
    <row r="89" spans="1:105" ht="12" customHeight="1" x14ac:dyDescent="0.25">
      <c r="A89" s="28" t="s">
        <v>27</v>
      </c>
      <c r="B89" s="29">
        <v>389.22169593798219</v>
      </c>
      <c r="C89" s="29">
        <v>377.36220771719047</v>
      </c>
      <c r="D89" s="29">
        <v>365.79798820948076</v>
      </c>
      <c r="E89" s="29">
        <v>352.82624162386412</v>
      </c>
      <c r="F89" s="29">
        <v>337.68036795039359</v>
      </c>
      <c r="G89" s="29">
        <v>323.93239097309913</v>
      </c>
      <c r="H89" s="29">
        <v>308.38528254709047</v>
      </c>
      <c r="I89" s="29">
        <v>294.14271138419952</v>
      </c>
      <c r="J89" s="29">
        <v>280.4331119711652</v>
      </c>
      <c r="K89" s="29">
        <v>263.33998502585092</v>
      </c>
      <c r="L89" s="29">
        <v>248.74655220982152</v>
      </c>
      <c r="M89" s="29">
        <v>233.92708147589855</v>
      </c>
      <c r="N89" s="29">
        <v>218.1721586045964</v>
      </c>
      <c r="O89" s="29">
        <v>204.65210006882356</v>
      </c>
      <c r="P89" s="29">
        <v>191.22854545519183</v>
      </c>
      <c r="Q89" s="29">
        <v>184.15024760820901</v>
      </c>
      <c r="R89" s="29">
        <v>179.26900354428176</v>
      </c>
      <c r="S89" s="29">
        <v>175.44523774235324</v>
      </c>
      <c r="T89" s="29">
        <v>173.88445250814428</v>
      </c>
      <c r="U89" s="29">
        <v>172.55818956650097</v>
      </c>
      <c r="V89" s="29">
        <v>171.03768977784014</v>
      </c>
      <c r="W89" s="29">
        <v>169.36030303344543</v>
      </c>
      <c r="X89" s="29">
        <v>167.35567118328703</v>
      </c>
      <c r="Y89" s="29">
        <v>165.53395567760435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71.307636707557663</v>
      </c>
      <c r="C91" s="31">
        <v>70.820133630418994</v>
      </c>
      <c r="D91" s="31">
        <v>69.878230357269359</v>
      </c>
      <c r="E91" s="31">
        <v>68.595278967911966</v>
      </c>
      <c r="F91" s="31">
        <v>67.058806157113111</v>
      </c>
      <c r="G91" s="31">
        <v>65.455135146903118</v>
      </c>
      <c r="H91" s="31">
        <v>63.90545109658683</v>
      </c>
      <c r="I91" s="31">
        <v>62.236666943299376</v>
      </c>
      <c r="J91" s="31">
        <v>60.395759636316342</v>
      </c>
      <c r="K91" s="31">
        <v>58.35329092844303</v>
      </c>
      <c r="L91" s="31">
        <v>55.68484549075194</v>
      </c>
      <c r="M91" s="31">
        <v>53.128103660293377</v>
      </c>
      <c r="N91" s="31">
        <v>50.693831851710591</v>
      </c>
      <c r="O91" s="31">
        <v>49.105101293433542</v>
      </c>
      <c r="P91" s="31">
        <v>47.022620334082823</v>
      </c>
      <c r="Q91" s="31">
        <v>43.707331118301617</v>
      </c>
      <c r="R91" s="31">
        <v>40.498327934906548</v>
      </c>
      <c r="S91" s="31">
        <v>37.303675263694352</v>
      </c>
      <c r="T91" s="31">
        <v>33.845162472909053</v>
      </c>
      <c r="U91" s="31">
        <v>30.652784745093797</v>
      </c>
      <c r="V91" s="31">
        <v>28.096337887930986</v>
      </c>
      <c r="W91" s="31">
        <v>25.620168269538087</v>
      </c>
      <c r="X91" s="31">
        <v>23.039516570804423</v>
      </c>
      <c r="Y91" s="31">
        <v>20.538062078006281</v>
      </c>
      <c r="DA91" s="59" t="s">
        <v>1023</v>
      </c>
    </row>
    <row r="92" spans="1:105" ht="12" customHeight="1" x14ac:dyDescent="0.25">
      <c r="A92" s="32" t="s">
        <v>25</v>
      </c>
      <c r="B92" s="33">
        <v>8939.0716054313943</v>
      </c>
      <c r="C92" s="33">
        <v>8867.8137791697955</v>
      </c>
      <c r="D92" s="33">
        <v>8787.1592164584617</v>
      </c>
      <c r="E92" s="33">
        <v>8712.4116579104139</v>
      </c>
      <c r="F92" s="33">
        <v>8628.0658623097261</v>
      </c>
      <c r="G92" s="33">
        <v>8539.6182965937151</v>
      </c>
      <c r="H92" s="33">
        <v>8458.1231275900718</v>
      </c>
      <c r="I92" s="33">
        <v>8386.2799870848539</v>
      </c>
      <c r="J92" s="33">
        <v>8310.5735809418475</v>
      </c>
      <c r="K92" s="33">
        <v>8282.9145033873901</v>
      </c>
      <c r="L92" s="33">
        <v>8214.2357933913245</v>
      </c>
      <c r="M92" s="33">
        <v>8132.2845520082883</v>
      </c>
      <c r="N92" s="33">
        <v>8022.1984688896018</v>
      </c>
      <c r="O92" s="33">
        <v>7914.6345201610302</v>
      </c>
      <c r="P92" s="33">
        <v>7779.087422843877</v>
      </c>
      <c r="Q92" s="33">
        <v>7653.0189339342451</v>
      </c>
      <c r="R92" s="33">
        <v>7537.527104474143</v>
      </c>
      <c r="S92" s="33">
        <v>7424.7909121396442</v>
      </c>
      <c r="T92" s="33">
        <v>7298.1412452102622</v>
      </c>
      <c r="U92" s="33">
        <v>7196.4027097676408</v>
      </c>
      <c r="V92" s="33">
        <v>7074.5048411698235</v>
      </c>
      <c r="W92" s="33">
        <v>6975.1220947396669</v>
      </c>
      <c r="X92" s="33">
        <v>6853.5599607049762</v>
      </c>
      <c r="Y92" s="33">
        <v>6721.9051013496164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42.852314362132432</v>
      </c>
      <c r="D96" s="29">
        <v>41.603954913612789</v>
      </c>
      <c r="E96" s="29">
        <v>39.961459731838538</v>
      </c>
      <c r="F96" s="29">
        <v>38.575768745346366</v>
      </c>
      <c r="G96" s="29">
        <v>37.09316517217723</v>
      </c>
      <c r="H96" s="29">
        <v>35.930534147428062</v>
      </c>
      <c r="I96" s="29">
        <v>34.90340799377006</v>
      </c>
      <c r="J96" s="29">
        <v>33.867735524917904</v>
      </c>
      <c r="K96" s="29">
        <v>32.722481465788448</v>
      </c>
      <c r="L96" s="29">
        <v>31.289141324804749</v>
      </c>
      <c r="M96" s="29">
        <v>30.739753863958171</v>
      </c>
      <c r="N96" s="29">
        <v>29.614004124180443</v>
      </c>
      <c r="O96" s="29">
        <v>28.64001729517528</v>
      </c>
      <c r="P96" s="29">
        <v>27.182898827646056</v>
      </c>
      <c r="Q96" s="29">
        <v>25.47680814433124</v>
      </c>
      <c r="R96" s="29">
        <v>24.793021283006709</v>
      </c>
      <c r="S96" s="29">
        <v>24.33679883117583</v>
      </c>
      <c r="T96" s="29">
        <v>23.889155818018967</v>
      </c>
      <c r="U96" s="29">
        <v>23.418061750904876</v>
      </c>
      <c r="V96" s="29">
        <v>23.416222058066154</v>
      </c>
      <c r="W96" s="29">
        <v>22.573238063975772</v>
      </c>
      <c r="X96" s="29">
        <v>21.73025406988539</v>
      </c>
      <c r="Y96" s="29">
        <v>20.887270075795008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637.85104372697504</v>
      </c>
      <c r="D97" s="29">
        <v>595.27181608949297</v>
      </c>
      <c r="E97" s="29">
        <v>573.92492245795074</v>
      </c>
      <c r="F97" s="29">
        <v>554.31605700584282</v>
      </c>
      <c r="G97" s="29">
        <v>529.26848816336405</v>
      </c>
      <c r="H97" s="29">
        <v>515.41433253471621</v>
      </c>
      <c r="I97" s="29">
        <v>490.85839527208549</v>
      </c>
      <c r="J97" s="29">
        <v>471.23495275694034</v>
      </c>
      <c r="K97" s="29">
        <v>451.82646860889071</v>
      </c>
      <c r="L97" s="29">
        <v>426.19150717505306</v>
      </c>
      <c r="M97" s="29">
        <v>412.6515570776109</v>
      </c>
      <c r="N97" s="29">
        <v>407.20859025324904</v>
      </c>
      <c r="O97" s="29">
        <v>390.11036664459402</v>
      </c>
      <c r="P97" s="29">
        <v>381.13732886165951</v>
      </c>
      <c r="Q97" s="29">
        <v>371.91236776959391</v>
      </c>
      <c r="R97" s="29">
        <v>367.49073294653942</v>
      </c>
      <c r="S97" s="29">
        <v>362.0098289934981</v>
      </c>
      <c r="T97" s="29">
        <v>356.14345281215782</v>
      </c>
      <c r="U97" s="29">
        <v>350.23306513887349</v>
      </c>
      <c r="V97" s="29">
        <v>344.6109603986738</v>
      </c>
      <c r="W97" s="29">
        <v>341.16485079468708</v>
      </c>
      <c r="X97" s="29">
        <v>337.71874119070031</v>
      </c>
      <c r="Y97" s="29">
        <v>334.2726315867136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1717.6684204144328</v>
      </c>
      <c r="D98" s="29">
        <v>1686.9450815442333</v>
      </c>
      <c r="E98" s="29">
        <v>1673.4435852147749</v>
      </c>
      <c r="F98" s="29">
        <v>1642.4957601128835</v>
      </c>
      <c r="G98" s="29">
        <v>1629.2179290132992</v>
      </c>
      <c r="H98" s="29">
        <v>1616.6224920457341</v>
      </c>
      <c r="I98" s="29">
        <v>1614.2362944244362</v>
      </c>
      <c r="J98" s="29">
        <v>1604.9594631082805</v>
      </c>
      <c r="K98" s="29">
        <v>1575.4979024968156</v>
      </c>
      <c r="L98" s="29">
        <v>1549.7553179458243</v>
      </c>
      <c r="M98" s="29">
        <v>1479.3924615562908</v>
      </c>
      <c r="N98" s="29">
        <v>1361.2595113225054</v>
      </c>
      <c r="O98" s="29">
        <v>1250.9258167147252</v>
      </c>
      <c r="P98" s="29">
        <v>1108.0978880709117</v>
      </c>
      <c r="Q98" s="29">
        <v>975.23120339116736</v>
      </c>
      <c r="R98" s="29">
        <v>921.32427021112881</v>
      </c>
      <c r="S98" s="29">
        <v>895.80399202874389</v>
      </c>
      <c r="T98" s="29">
        <v>880.89038831570031</v>
      </c>
      <c r="U98" s="29">
        <v>860.64141150722162</v>
      </c>
      <c r="V98" s="29">
        <v>851.04921243802255</v>
      </c>
      <c r="W98" s="29">
        <v>842.53872031364233</v>
      </c>
      <c r="X98" s="29">
        <v>834.02822818926211</v>
      </c>
      <c r="Y98" s="29">
        <v>825.51773606488189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666.55567368899722</v>
      </c>
      <c r="D99" s="29">
        <v>643.80354952065238</v>
      </c>
      <c r="E99" s="29">
        <v>616.19825805310882</v>
      </c>
      <c r="F99" s="29">
        <v>594.90697694606979</v>
      </c>
      <c r="G99" s="29">
        <v>580.12916099284155</v>
      </c>
      <c r="H99" s="29">
        <v>565.35146920927468</v>
      </c>
      <c r="I99" s="29">
        <v>544.11684512534055</v>
      </c>
      <c r="J99" s="29">
        <v>535.01958389120114</v>
      </c>
      <c r="K99" s="29">
        <v>517.95907691335788</v>
      </c>
      <c r="L99" s="29">
        <v>504.35861521919304</v>
      </c>
      <c r="M99" s="29">
        <v>493.33230742731939</v>
      </c>
      <c r="N99" s="29">
        <v>486.99942623314644</v>
      </c>
      <c r="O99" s="29">
        <v>480.22221496224557</v>
      </c>
      <c r="P99" s="29">
        <v>479.17403709718354</v>
      </c>
      <c r="Q99" s="29">
        <v>476.14011866056546</v>
      </c>
      <c r="R99" s="29">
        <v>472.08326131033249</v>
      </c>
      <c r="S99" s="29">
        <v>466.1572213610184</v>
      </c>
      <c r="T99" s="29">
        <v>458.73659177775437</v>
      </c>
      <c r="U99" s="29">
        <v>451.6534535709153</v>
      </c>
      <c r="V99" s="29">
        <v>444.70495644163771</v>
      </c>
      <c r="W99" s="29">
        <v>442.03672670298789</v>
      </c>
      <c r="X99" s="29">
        <v>439.36849696433802</v>
      </c>
      <c r="Y99" s="29">
        <v>436.70026722568821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341.19723538198883</v>
      </c>
      <c r="D101" s="29">
        <v>334.11151155216635</v>
      </c>
      <c r="E101" s="29">
        <v>330.68027362658586</v>
      </c>
      <c r="F101" s="29">
        <v>326.45658909897134</v>
      </c>
      <c r="G101" s="29">
        <v>317.8331790430405</v>
      </c>
      <c r="H101" s="29">
        <v>310.12558190245056</v>
      </c>
      <c r="I101" s="29">
        <v>296.01872305006822</v>
      </c>
      <c r="J101" s="29">
        <v>286.37035935849065</v>
      </c>
      <c r="K101" s="29">
        <v>273.30816016651761</v>
      </c>
      <c r="L101" s="29">
        <v>255.24180040867111</v>
      </c>
      <c r="M101" s="29">
        <v>241.5671626175143</v>
      </c>
      <c r="N101" s="29">
        <v>228.85637798376703</v>
      </c>
      <c r="O101" s="29">
        <v>212.86811535188113</v>
      </c>
      <c r="P101" s="29">
        <v>190.2189514942923</v>
      </c>
      <c r="Q101" s="29">
        <v>163.62042908727673</v>
      </c>
      <c r="R101" s="29">
        <v>146.73947235439979</v>
      </c>
      <c r="S101" s="29">
        <v>143.46590451207243</v>
      </c>
      <c r="T101" s="29">
        <v>139.73267143844149</v>
      </c>
      <c r="U101" s="29">
        <v>136.14337241120023</v>
      </c>
      <c r="V101" s="29">
        <v>134.73705209255502</v>
      </c>
      <c r="W101" s="29">
        <v>132.04231105070392</v>
      </c>
      <c r="X101" s="29">
        <v>129.34757000885281</v>
      </c>
      <c r="Y101" s="29">
        <v>126.65282896700171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356.12220115503146</v>
      </c>
      <c r="D102" s="29">
        <v>342.67170507153645</v>
      </c>
      <c r="E102" s="29">
        <v>330.11662407469925</v>
      </c>
      <c r="F102" s="29">
        <v>313.4676497412305</v>
      </c>
      <c r="G102" s="29">
        <v>296.24136704368522</v>
      </c>
      <c r="H102" s="29">
        <v>283.63519521859934</v>
      </c>
      <c r="I102" s="29">
        <v>270.7249495413493</v>
      </c>
      <c r="J102" s="29">
        <v>254.46282839195968</v>
      </c>
      <c r="K102" s="29">
        <v>235.11209611895563</v>
      </c>
      <c r="L102" s="29">
        <v>214.94935008091392</v>
      </c>
      <c r="M102" s="29">
        <v>205.02229229830101</v>
      </c>
      <c r="N102" s="29">
        <v>195.99698843037311</v>
      </c>
      <c r="O102" s="29">
        <v>181.11037056477946</v>
      </c>
      <c r="P102" s="29">
        <v>175.1861722692048</v>
      </c>
      <c r="Q102" s="29">
        <v>175.13464855670566</v>
      </c>
      <c r="R102" s="29">
        <v>174.69558311712186</v>
      </c>
      <c r="S102" s="29">
        <v>173.55924304689484</v>
      </c>
      <c r="T102" s="29">
        <v>171.64850833703889</v>
      </c>
      <c r="U102" s="29">
        <v>169.45180895231053</v>
      </c>
      <c r="V102" s="29">
        <v>167.4283778060753</v>
      </c>
      <c r="W102" s="29">
        <v>165.75409402801455</v>
      </c>
      <c r="X102" s="29">
        <v>164.07981024995379</v>
      </c>
      <c r="Y102" s="29">
        <v>162.40552647189304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69.503222066422424</v>
      </c>
      <c r="D104" s="31">
        <v>67.662864947090526</v>
      </c>
      <c r="E104" s="31">
        <v>66.10940719750711</v>
      </c>
      <c r="F104" s="31">
        <v>64.396799737991813</v>
      </c>
      <c r="G104" s="31">
        <v>62.904328851650746</v>
      </c>
      <c r="H104" s="31">
        <v>61.292811038232557</v>
      </c>
      <c r="I104" s="31">
        <v>59.4654073024887</v>
      </c>
      <c r="J104" s="31">
        <v>57.154348639068608</v>
      </c>
      <c r="K104" s="31">
        <v>54.628858555348302</v>
      </c>
      <c r="L104" s="31">
        <v>50.462273963561238</v>
      </c>
      <c r="M104" s="31">
        <v>48.722302443163798</v>
      </c>
      <c r="N104" s="31">
        <v>46.433153542487808</v>
      </c>
      <c r="O104" s="31">
        <v>45.378147582999496</v>
      </c>
      <c r="P104" s="31">
        <v>39.865307985645849</v>
      </c>
      <c r="Q104" s="31">
        <v>33.159033806774971</v>
      </c>
      <c r="R104" s="31">
        <v>27.707503435751075</v>
      </c>
      <c r="S104" s="31">
        <v>22.024095158647487</v>
      </c>
      <c r="T104" s="31">
        <v>17.286836298724136</v>
      </c>
      <c r="U104" s="31">
        <v>13.85242217046298</v>
      </c>
      <c r="V104" s="31">
        <v>12.371824374969266</v>
      </c>
      <c r="W104" s="31">
        <v>11.629514912471111</v>
      </c>
      <c r="X104" s="31">
        <v>10.887205449972953</v>
      </c>
      <c r="Y104" s="31">
        <v>10.144895987474797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8381.4267808754539</v>
      </c>
      <c r="D105" s="33">
        <v>8380.931087917359</v>
      </c>
      <c r="E105" s="33">
        <v>8373.3993748513985</v>
      </c>
      <c r="F105" s="33">
        <v>8338.0778918429096</v>
      </c>
      <c r="G105" s="33">
        <v>8294.1906828932606</v>
      </c>
      <c r="H105" s="33">
        <v>8289.3940063864484</v>
      </c>
      <c r="I105" s="33">
        <v>8289.1207734004802</v>
      </c>
      <c r="J105" s="33">
        <v>8217.2347466185875</v>
      </c>
      <c r="K105" s="33">
        <v>8151.3931418607872</v>
      </c>
      <c r="L105" s="33">
        <v>7926.1670439272821</v>
      </c>
      <c r="M105" s="33">
        <v>7713.2207272843698</v>
      </c>
      <c r="N105" s="33">
        <v>7592.6616244246925</v>
      </c>
      <c r="O105" s="33">
        <v>7492.870320275747</v>
      </c>
      <c r="P105" s="33">
        <v>7343.0900596402889</v>
      </c>
      <c r="Q105" s="33">
        <v>7318.8772883795</v>
      </c>
      <c r="R105" s="33">
        <v>7205.363955164059</v>
      </c>
      <c r="S105" s="33">
        <v>7070.9172341999438</v>
      </c>
      <c r="T105" s="33">
        <v>6926.1989041295246</v>
      </c>
      <c r="U105" s="33">
        <v>6780.8746059360847</v>
      </c>
      <c r="V105" s="33">
        <v>6640.6256710506304</v>
      </c>
      <c r="W105" s="33">
        <v>6574.2194143401239</v>
      </c>
      <c r="X105" s="33">
        <v>6507.8131576296173</v>
      </c>
      <c r="Y105" s="33">
        <v>6441.4069009191116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1.3932250364104581</v>
      </c>
      <c r="C109" s="43">
        <f>C31/RES_summary!C$6</f>
        <v>1.3727706478637158</v>
      </c>
      <c r="D109" s="43">
        <f>D31/RES_summary!D$6</f>
        <v>1.3521906347294332</v>
      </c>
      <c r="E109" s="43">
        <f>E31/RES_summary!E$6</f>
        <v>1.3316105784355599</v>
      </c>
      <c r="F109" s="43">
        <f>F31/RES_summary!F$6</f>
        <v>1.3110845069956025</v>
      </c>
      <c r="G109" s="43">
        <f>G31/RES_summary!G$6</f>
        <v>1.290651626223086</v>
      </c>
      <c r="H109" s="43">
        <f>H31/RES_summary!H$6</f>
        <v>1.270357501443971</v>
      </c>
      <c r="I109" s="43">
        <f>I31/RES_summary!I$6</f>
        <v>1.2502742496590287</v>
      </c>
      <c r="J109" s="43">
        <f>J31/RES_summary!J$6</f>
        <v>1.2305425914660488</v>
      </c>
      <c r="K109" s="43">
        <f>K31/RES_summary!K$6</f>
        <v>1.2115000259182727</v>
      </c>
      <c r="L109" s="43">
        <f>L31/RES_summary!L$6</f>
        <v>1.1953099341099691</v>
      </c>
      <c r="M109" s="43">
        <f>M31/RES_summary!M$6</f>
        <v>1.1835611789496931</v>
      </c>
      <c r="N109" s="43">
        <f>N31/RES_summary!N$6</f>
        <v>1.1745000105208647</v>
      </c>
      <c r="O109" s="43">
        <f>O31/RES_summary!O$6</f>
        <v>1.1658572180627047</v>
      </c>
      <c r="P109" s="43">
        <f>P31/RES_summary!P$6</f>
        <v>1.1583910534694941</v>
      </c>
      <c r="Q109" s="43">
        <f>Q31/RES_summary!Q$6</f>
        <v>1.1484999801898743</v>
      </c>
      <c r="R109" s="43">
        <f>R31/RES_summary!R$6</f>
        <v>1.1332492608881028</v>
      </c>
      <c r="S109" s="43">
        <f>S31/RES_summary!S$6</f>
        <v>1.1155833362940712</v>
      </c>
      <c r="T109" s="43">
        <f>T31/RES_summary!T$6</f>
        <v>1.1001523990588562</v>
      </c>
      <c r="U109" s="43">
        <f>U31/RES_summary!U$6</f>
        <v>1.0894180633018717</v>
      </c>
      <c r="V109" s="43">
        <f>V31/RES_summary!V$6</f>
        <v>1.0807183225775867</v>
      </c>
      <c r="W109" s="43">
        <f>W31/RES_summary!W$6</f>
        <v>1.0725143683755065</v>
      </c>
      <c r="X109" s="43">
        <f>X31/RES_summary!X$6</f>
        <v>1.0633016707742453</v>
      </c>
      <c r="Y109" s="43">
        <f>Y31/RES_summary!Y$6</f>
        <v>1.0540889736961976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0.77167498807039003</v>
      </c>
      <c r="C110" s="43">
        <f>C32/RES_summary!C$6</f>
        <v>0.80152511214775835</v>
      </c>
      <c r="D110" s="43">
        <f>D32/RES_summary!D$6</f>
        <v>0.83198252256893523</v>
      </c>
      <c r="E110" s="43">
        <f>E32/RES_summary!E$6</f>
        <v>0.86244021741946519</v>
      </c>
      <c r="F110" s="43">
        <f>F32/RES_summary!F$6</f>
        <v>0.89263718222424715</v>
      </c>
      <c r="G110" s="43">
        <f>G32/RES_summary!G$6</f>
        <v>0.9223834004917586</v>
      </c>
      <c r="H110" s="43">
        <f>H32/RES_summary!H$6</f>
        <v>0.9514590697194889</v>
      </c>
      <c r="I110" s="43">
        <f>I32/RES_summary!I$6</f>
        <v>0.97951593548969418</v>
      </c>
      <c r="J110" s="43">
        <f>J32/RES_summary!J$6</f>
        <v>1.0058731687135194</v>
      </c>
      <c r="K110" s="43">
        <f>K32/RES_summary!K$6</f>
        <v>1.0288999784407096</v>
      </c>
      <c r="L110" s="43">
        <f>L32/RES_summary!L$6</f>
        <v>1.0369211278450405</v>
      </c>
      <c r="M110" s="43">
        <f>M32/RES_summary!M$6</f>
        <v>1.0223650768820223</v>
      </c>
      <c r="N110" s="43">
        <f>N32/RES_summary!N$6</f>
        <v>1.0007000028055639</v>
      </c>
      <c r="O110" s="43">
        <f>O32/RES_summary!O$6</f>
        <v>0.99521123362189989</v>
      </c>
      <c r="P110" s="43">
        <f>P32/RES_summary!P$6</f>
        <v>0.99127607329464351</v>
      </c>
      <c r="Q110" s="43">
        <f>Q32/RES_summary!Q$6</f>
        <v>0.98679997424683652</v>
      </c>
      <c r="R110" s="43">
        <f>R32/RES_summary!R$6</f>
        <v>0.98084778150009344</v>
      </c>
      <c r="S110" s="43">
        <f>S32/RES_summary!S$6</f>
        <v>0.97434012460832364</v>
      </c>
      <c r="T110" s="43">
        <f>T32/RES_summary!T$6</f>
        <v>0.96780618169183585</v>
      </c>
      <c r="U110" s="43">
        <f>U32/RES_summary!U$6</f>
        <v>0.96142430154691816</v>
      </c>
      <c r="V110" s="43">
        <f>V32/RES_summary!V$6</f>
        <v>0.95502328918303148</v>
      </c>
      <c r="W110" s="43">
        <f>W32/RES_summary!W$6</f>
        <v>0.94861762704714014</v>
      </c>
      <c r="X110" s="43">
        <f>X32/RES_summary!X$6</f>
        <v>0.9422215140682576</v>
      </c>
      <c r="Y110" s="43">
        <f>Y32/RES_summary!Y$6</f>
        <v>0.93582531657124668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2.99963855146618E-4</v>
      </c>
      <c r="C111" s="43">
        <f>C33/RES_summary!C$6</f>
        <v>5.9887034000271873E-4</v>
      </c>
      <c r="D111" s="43">
        <f>D33/RES_summary!D$6</f>
        <v>8.9724825009789922E-4</v>
      </c>
      <c r="E111" s="43">
        <f>E33/RES_summary!E$6</f>
        <v>1.1956145993484522E-3</v>
      </c>
      <c r="F111" s="43">
        <f>F33/RES_summary!F$6</f>
        <v>1.4941813413552961E-3</v>
      </c>
      <c r="G111" s="43">
        <f>G33/RES_summary!G$6</f>
        <v>1.7931350758672905E-3</v>
      </c>
      <c r="H111" s="43">
        <f>H33/RES_summary!H$6</f>
        <v>2.0927328132304061E-3</v>
      </c>
      <c r="I111" s="43">
        <f>I33/RES_summary!I$6</f>
        <v>2.3931711559495522E-3</v>
      </c>
      <c r="J111" s="43">
        <f>J33/RES_summary!J$6</f>
        <v>2.6951081298904993E-3</v>
      </c>
      <c r="K111" s="43">
        <f>K33/RES_summary!K$6</f>
        <v>2.9999664240559268E-3</v>
      </c>
      <c r="L111" s="43">
        <f>L33/RES_summary!L$6</f>
        <v>3.3358871648317078E-3</v>
      </c>
      <c r="M111" s="43">
        <f>M33/RES_summary!M$6</f>
        <v>3.7078575175066484E-3</v>
      </c>
      <c r="N111" s="43">
        <f>N33/RES_summary!N$6</f>
        <v>3.9999742823309094E-3</v>
      </c>
      <c r="O111" s="43">
        <f>O33/RES_summary!O$6</f>
        <v>3.8814635002339727E-3</v>
      </c>
      <c r="P111" s="43">
        <f>P33/RES_summary!P$6</f>
        <v>3.6590846290645643E-3</v>
      </c>
      <c r="Q111" s="43">
        <f>Q33/RES_summary!Q$6</f>
        <v>3.9999702848113432E-3</v>
      </c>
      <c r="R111" s="43">
        <f>R33/RES_summary!R$6</f>
        <v>4.4724900710383609E-3</v>
      </c>
      <c r="S111" s="43">
        <f>S33/RES_summary!S$6</f>
        <v>5.5329978999960668E-3</v>
      </c>
      <c r="T111" s="43">
        <f>T33/RES_summary!T$6</f>
        <v>9.1771070359764253E-3</v>
      </c>
      <c r="U111" s="43">
        <f>U33/RES_summary!U$6</f>
        <v>1.7049935427138195E-2</v>
      </c>
      <c r="V111" s="43">
        <f>V33/RES_summary!V$6</f>
        <v>2.7246927776072353E-2</v>
      </c>
      <c r="W111" s="43">
        <f>W33/RES_summary!W$6</f>
        <v>3.8010053648598476E-2</v>
      </c>
      <c r="X111" s="43">
        <f>X33/RES_summary!X$6</f>
        <v>4.7621012641404906E-2</v>
      </c>
      <c r="Y111" s="43">
        <f>Y33/RES_summary!Y$6</f>
        <v>5.723202366803963E-2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5.0000003767443547E-2</v>
      </c>
      <c r="C112" s="43">
        <f>C34/RES_summary!C$6</f>
        <v>5.9405675861802953E-2</v>
      </c>
      <c r="D112" s="43">
        <f>D34/RES_summary!D$6</f>
        <v>6.8638597755539307E-2</v>
      </c>
      <c r="E112" s="43">
        <f>E34/RES_summary!E$6</f>
        <v>7.7871506961464526E-2</v>
      </c>
      <c r="F112" s="43">
        <f>F34/RES_summary!F$6</f>
        <v>8.7178562398816134E-2</v>
      </c>
      <c r="G112" s="43">
        <f>G34/RES_summary!G$6</f>
        <v>9.6613749134637467E-2</v>
      </c>
      <c r="H112" s="43">
        <f>H34/RES_summary!H$6</f>
        <v>0.10623965349382403</v>
      </c>
      <c r="I112" s="43">
        <f>I34/RES_summary!I$6</f>
        <v>0.11615524194155466</v>
      </c>
      <c r="J112" s="43">
        <f>J34/RES_summary!J$6</f>
        <v>0.12655409717144314</v>
      </c>
      <c r="K112" s="43">
        <f>K34/RES_summary!K$6</f>
        <v>0.13790001024949872</v>
      </c>
      <c r="L112" s="43">
        <f>L34/RES_summary!L$6</f>
        <v>0.15327731399373001</v>
      </c>
      <c r="M112" s="43">
        <f>M34/RES_summary!M$6</f>
        <v>0.17486205405206445</v>
      </c>
      <c r="N112" s="43">
        <f>N34/RES_summary!N$6</f>
        <v>0.19960001718407888</v>
      </c>
      <c r="O112" s="43">
        <f>O34/RES_summary!O$6</f>
        <v>0.22331948993916706</v>
      </c>
      <c r="P112" s="43">
        <f>P34/RES_summary!P$6</f>
        <v>0.24798645639601763</v>
      </c>
      <c r="Q112" s="43">
        <f>Q34/RES_summary!Q$6</f>
        <v>0.27019999195941952</v>
      </c>
      <c r="R112" s="43">
        <f>R34/RES_summary!R$6</f>
        <v>0.28534387072554551</v>
      </c>
      <c r="S112" s="43">
        <f>S34/RES_summary!S$6</f>
        <v>0.29809331398107264</v>
      </c>
      <c r="T112" s="43">
        <f>T34/RES_summary!T$6</f>
        <v>0.31820994918257794</v>
      </c>
      <c r="U112" s="43">
        <f>U34/RES_summary!U$6</f>
        <v>0.35183072083113121</v>
      </c>
      <c r="V112" s="43">
        <f>V34/RES_summary!V$6</f>
        <v>0.39211228872227744</v>
      </c>
      <c r="W112" s="43">
        <f>W34/RES_summary!W$6</f>
        <v>0.43401660968843297</v>
      </c>
      <c r="X112" s="43">
        <f>X34/RES_summary!X$6</f>
        <v>0.47261885574964929</v>
      </c>
      <c r="Y112" s="43">
        <f>Y34/RES_summary!Y$6</f>
        <v>0.51122109191534093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0.29142636650740439</v>
      </c>
      <c r="C114" s="43">
        <f>C36/RES_summary!C$6</f>
        <v>0.30700960880076733</v>
      </c>
      <c r="D114" s="43">
        <f>D36/RES_summary!D$6</f>
        <v>0.32629971810540981</v>
      </c>
      <c r="E114" s="43">
        <f>E36/RES_summary!E$6</f>
        <v>0.34699564443735792</v>
      </c>
      <c r="F114" s="43">
        <f>F36/RES_summary!F$6</f>
        <v>0.37433693166846166</v>
      </c>
      <c r="G114" s="43">
        <f>G36/RES_summary!G$6</f>
        <v>0.42223324532749112</v>
      </c>
      <c r="H114" s="43">
        <f>H36/RES_summary!H$6</f>
        <v>0.46321681705049206</v>
      </c>
      <c r="I114" s="43">
        <f>I36/RES_summary!I$6</f>
        <v>0.51211591110329902</v>
      </c>
      <c r="J114" s="43">
        <f>J36/RES_summary!J$6</f>
        <v>0.5611385722570742</v>
      </c>
      <c r="K114" s="43">
        <f>K36/RES_summary!K$6</f>
        <v>0.60581223474738299</v>
      </c>
      <c r="L114" s="43">
        <f>L36/RES_summary!L$6</f>
        <v>0.66037773407762612</v>
      </c>
      <c r="M114" s="43">
        <f>M36/RES_summary!M$6</f>
        <v>0.7155482474852991</v>
      </c>
      <c r="N114" s="43">
        <f>N36/RES_summary!N$6</f>
        <v>0.76174244503581934</v>
      </c>
      <c r="O114" s="43">
        <f>O36/RES_summary!O$6</f>
        <v>0.82504400730613492</v>
      </c>
      <c r="P114" s="43">
        <f>P36/RES_summary!P$6</f>
        <v>0.89875090161130577</v>
      </c>
      <c r="Q114" s="43">
        <f>Q36/RES_summary!Q$6</f>
        <v>1.0703866618328983</v>
      </c>
      <c r="R114" s="43">
        <f>R36/RES_summary!R$6</f>
        <v>1.2617546942341376</v>
      </c>
      <c r="S114" s="43">
        <f>S36/RES_summary!S$6</f>
        <v>1.4606039228731909</v>
      </c>
      <c r="T114" s="43">
        <f>T36/RES_summary!T$6</f>
        <v>1.634152797804163</v>
      </c>
      <c r="U114" s="43">
        <f>U36/RES_summary!U$6</f>
        <v>1.7994287640642372</v>
      </c>
      <c r="V114" s="43">
        <f>V36/RES_summary!V$6</f>
        <v>1.9517261185223265</v>
      </c>
      <c r="W114" s="43">
        <f>W36/RES_summary!W$6</f>
        <v>2.1351702012315439</v>
      </c>
      <c r="X114" s="43">
        <f>X36/RES_summary!X$6</f>
        <v>2.3149667782393299</v>
      </c>
      <c r="Y114" s="43">
        <f>Y36/RES_summary!Y$6</f>
        <v>2.4896930085640032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0.10692740444129237</v>
      </c>
      <c r="C115" s="43">
        <f>C37/RES_summary!C$6</f>
        <v>0.13472993584574319</v>
      </c>
      <c r="D115" s="43">
        <f>D37/RES_summary!D$6</f>
        <v>0.15983829116105958</v>
      </c>
      <c r="E115" s="43">
        <f>E37/RES_summary!E$6</f>
        <v>0.19508775015018376</v>
      </c>
      <c r="F115" s="43">
        <f>F37/RES_summary!F$6</f>
        <v>0.24777761797099801</v>
      </c>
      <c r="G115" s="43">
        <f>G37/RES_summary!G$6</f>
        <v>0.29400360771974127</v>
      </c>
      <c r="H115" s="43">
        <f>H37/RES_summary!H$6</f>
        <v>0.34084395056232974</v>
      </c>
      <c r="I115" s="43">
        <f>I37/RES_summary!I$6</f>
        <v>0.4094194967225851</v>
      </c>
      <c r="J115" s="43">
        <f>J37/RES_summary!J$6</f>
        <v>0.46017160630220794</v>
      </c>
      <c r="K115" s="43">
        <f>K37/RES_summary!K$6</f>
        <v>0.53174707192708381</v>
      </c>
      <c r="L115" s="43">
        <f>L37/RES_summary!L$6</f>
        <v>0.59218109041389833</v>
      </c>
      <c r="M115" s="43">
        <f>M37/RES_summary!M$6</f>
        <v>0.63901594593135203</v>
      </c>
      <c r="N115" s="43">
        <f>N37/RES_summary!N$6</f>
        <v>0.70515106122461124</v>
      </c>
      <c r="O115" s="43">
        <f>O37/RES_summary!O$6</f>
        <v>0.77698586187488228</v>
      </c>
      <c r="P115" s="43">
        <f>P37/RES_summary!P$6</f>
        <v>0.8852750987633401</v>
      </c>
      <c r="Q115" s="43">
        <f>Q37/RES_summary!Q$6</f>
        <v>1.0063639793952062</v>
      </c>
      <c r="R115" s="43">
        <f>R37/RES_summary!R$6</f>
        <v>1.1594109423356105</v>
      </c>
      <c r="S115" s="43">
        <f>S37/RES_summary!S$6</f>
        <v>1.3188857915515368</v>
      </c>
      <c r="T115" s="43">
        <f>T37/RES_summary!T$6</f>
        <v>1.4799132746081947</v>
      </c>
      <c r="U115" s="43">
        <f>U37/RES_summary!U$6</f>
        <v>1.6361299567939758</v>
      </c>
      <c r="V115" s="43">
        <f>V37/RES_summary!V$6</f>
        <v>1.7814009030007334</v>
      </c>
      <c r="W115" s="43">
        <f>W37/RES_summary!W$6</f>
        <v>1.9659345542911282</v>
      </c>
      <c r="X115" s="43">
        <f>X37/RES_summary!X$6</f>
        <v>2.116774509952871</v>
      </c>
      <c r="Y115" s="43">
        <f>Y37/RES_summary!Y$6</f>
        <v>2.2374521324263079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8.5786622487191746</v>
      </c>
      <c r="C117" s="44">
        <f>C39/RES_summary!C$6</f>
        <v>8.8713193783681135</v>
      </c>
      <c r="D117" s="44">
        <f>D39/RES_summary!D$6</f>
        <v>9.1804259249848066</v>
      </c>
      <c r="E117" s="44">
        <f>E39/RES_summary!E$6</f>
        <v>9.5128658990165178</v>
      </c>
      <c r="F117" s="44">
        <f>F39/RES_summary!F$6</f>
        <v>9.8385863131776095</v>
      </c>
      <c r="G117" s="44">
        <f>G39/RES_summary!G$6</f>
        <v>10.160648655130988</v>
      </c>
      <c r="H117" s="44">
        <f>H39/RES_summary!H$6</f>
        <v>10.489612001390295</v>
      </c>
      <c r="I117" s="44">
        <f>I39/RES_summary!I$6</f>
        <v>10.815440859368048</v>
      </c>
      <c r="J117" s="44">
        <f>J39/RES_summary!J$6</f>
        <v>11.144606783852181</v>
      </c>
      <c r="K117" s="44">
        <f>K39/RES_summary!K$6</f>
        <v>11.48215154130293</v>
      </c>
      <c r="L117" s="44">
        <f>L39/RES_summary!L$6</f>
        <v>11.81754358980308</v>
      </c>
      <c r="M117" s="44">
        <f>M39/RES_summary!M$6</f>
        <v>12.060221516325251</v>
      </c>
      <c r="N117" s="44">
        <f>N39/RES_summary!N$6</f>
        <v>12.354697893182157</v>
      </c>
      <c r="O117" s="44">
        <f>O39/RES_summary!O$6</f>
        <v>12.582617634059378</v>
      </c>
      <c r="P117" s="44">
        <f>P39/RES_summary!P$6</f>
        <v>12.835756824115544</v>
      </c>
      <c r="Q117" s="44">
        <f>Q39/RES_summary!Q$6</f>
        <v>13.062332266171113</v>
      </c>
      <c r="R117" s="44">
        <f>R39/RES_summary!R$6</f>
        <v>13.288914551239117</v>
      </c>
      <c r="S117" s="44">
        <f>S39/RES_summary!S$6</f>
        <v>13.535216231130802</v>
      </c>
      <c r="T117" s="44">
        <f>T39/RES_summary!T$6</f>
        <v>13.797588930581968</v>
      </c>
      <c r="U117" s="44">
        <f>U39/RES_summary!U$6</f>
        <v>14.034683261637001</v>
      </c>
      <c r="V117" s="44">
        <f>V39/RES_summary!V$6</f>
        <v>14.164725689681353</v>
      </c>
      <c r="W117" s="44">
        <f>W39/RES_summary!W$6</f>
        <v>15.240866222994551</v>
      </c>
      <c r="X117" s="44">
        <f>X39/RES_summary!X$6</f>
        <v>16.221030500865414</v>
      </c>
      <c r="Y117" s="44">
        <f>Y39/RES_summary!Y$6</f>
        <v>17.123212245105289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0.29741869549773176</v>
      </c>
      <c r="C118" s="45">
        <f>C40/RES_summary!C$6</f>
        <v>0.29906714945234719</v>
      </c>
      <c r="D118" s="45">
        <f>D40/RES_summary!D$6</f>
        <v>0.30798005076720397</v>
      </c>
      <c r="E118" s="45">
        <f>E40/RES_summary!E$6</f>
        <v>0.31438444708525032</v>
      </c>
      <c r="F118" s="45">
        <f>F40/RES_summary!F$6</f>
        <v>0.32896809323373644</v>
      </c>
      <c r="G118" s="45">
        <f>G40/RES_summary!G$6</f>
        <v>0.34925216083068561</v>
      </c>
      <c r="H118" s="45">
        <f>H40/RES_summary!H$6</f>
        <v>0.37573696864501016</v>
      </c>
      <c r="I118" s="45">
        <f>I40/RES_summary!I$6</f>
        <v>0.40272023543294411</v>
      </c>
      <c r="J118" s="45">
        <f>J40/RES_summary!J$6</f>
        <v>0.43187871934277822</v>
      </c>
      <c r="K118" s="45">
        <f>K40/RES_summary!K$6</f>
        <v>0.4585814589612936</v>
      </c>
      <c r="L118" s="45">
        <f>L40/RES_summary!L$6</f>
        <v>0.49634802906000836</v>
      </c>
      <c r="M118" s="45">
        <f>M40/RES_summary!M$6</f>
        <v>0.52469543393832874</v>
      </c>
      <c r="N118" s="45">
        <f>N40/RES_summary!N$6</f>
        <v>0.56405478038701284</v>
      </c>
      <c r="O118" s="45">
        <f>O40/RES_summary!O$6</f>
        <v>0.59711945915740094</v>
      </c>
      <c r="P118" s="45">
        <f>P40/RES_summary!P$6</f>
        <v>0.64435772673218605</v>
      </c>
      <c r="Q118" s="45">
        <f>Q40/RES_summary!Q$6</f>
        <v>0.70253713250481242</v>
      </c>
      <c r="R118" s="45">
        <f>R40/RES_summary!R$6</f>
        <v>0.74596269374263968</v>
      </c>
      <c r="S118" s="45">
        <f>S40/RES_summary!S$6</f>
        <v>0.791187201519017</v>
      </c>
      <c r="T118" s="45">
        <f>T40/RES_summary!T$6</f>
        <v>0.83633714234159751</v>
      </c>
      <c r="U118" s="45">
        <f>U40/RES_summary!U$6</f>
        <v>0.87740848929345405</v>
      </c>
      <c r="V118" s="45">
        <f>V40/RES_summary!V$6</f>
        <v>0.91230980084423297</v>
      </c>
      <c r="W118" s="45">
        <f>W40/RES_summary!W$6</f>
        <v>0.96183027559486456</v>
      </c>
      <c r="X118" s="45">
        <f>X40/RES_summary!X$6</f>
        <v>1.0086928346631208</v>
      </c>
      <c r="Y118" s="45">
        <f>Y40/RES_summary!Y$6</f>
        <v>1.0528181881336671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76.364310189508387</v>
      </c>
      <c r="C122" s="29">
        <f t="shared" si="82"/>
        <v>74.51691575092137</v>
      </c>
      <c r="D122" s="29">
        <f t="shared" si="82"/>
        <v>72.594479517563698</v>
      </c>
      <c r="E122" s="29">
        <f t="shared" si="82"/>
        <v>70.583559118838494</v>
      </c>
      <c r="F122" s="29">
        <f t="shared" si="82"/>
        <v>68.498947734408901</v>
      </c>
      <c r="G122" s="29">
        <f t="shared" si="82"/>
        <v>66.329280964812469</v>
      </c>
      <c r="H122" s="29">
        <f t="shared" si="82"/>
        <v>64.228138982662486</v>
      </c>
      <c r="I122" s="29">
        <f t="shared" si="82"/>
        <v>62.109192522411924</v>
      </c>
      <c r="J122" s="29">
        <f t="shared" si="82"/>
        <v>59.868588096154028</v>
      </c>
      <c r="K122" s="29">
        <f t="shared" si="82"/>
        <v>57.640629284100513</v>
      </c>
      <c r="L122" s="29">
        <f t="shared" si="82"/>
        <v>55.352245224707268</v>
      </c>
      <c r="M122" s="29">
        <f t="shared" si="82"/>
        <v>53.148015714597449</v>
      </c>
      <c r="N122" s="29">
        <f t="shared" si="82"/>
        <v>50.822946390145972</v>
      </c>
      <c r="O122" s="29">
        <f t="shared" si="82"/>
        <v>48.579175899806899</v>
      </c>
      <c r="P122" s="29">
        <f t="shared" si="82"/>
        <v>46.211120932123031</v>
      </c>
      <c r="Q122" s="29">
        <f t="shared" si="82"/>
        <v>43.656200259440446</v>
      </c>
      <c r="R122" s="29">
        <f t="shared" ref="R122:V122" si="83">R83*R109</f>
        <v>41.006709215231233</v>
      </c>
      <c r="S122" s="29">
        <f t="shared" si="83"/>
        <v>38.155510465693531</v>
      </c>
      <c r="T122" s="29">
        <f t="shared" si="83"/>
        <v>35.309069898253277</v>
      </c>
      <c r="U122" s="29">
        <f t="shared" si="83"/>
        <v>33.873559748775754</v>
      </c>
      <c r="V122" s="29">
        <f t="shared" si="83"/>
        <v>32.565899092540576</v>
      </c>
      <c r="W122" s="29">
        <f t="shared" ref="W122:Y122" si="84">W83*W109</f>
        <v>31.591576033909323</v>
      </c>
      <c r="X122" s="29">
        <f t="shared" si="84"/>
        <v>30.255016368024126</v>
      </c>
      <c r="Y122" s="29">
        <f t="shared" si="84"/>
        <v>28.80340823908838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572.99281057372934</v>
      </c>
      <c r="C123" s="29">
        <f t="shared" si="85"/>
        <v>586.66179550702316</v>
      </c>
      <c r="D123" s="29">
        <f t="shared" si="85"/>
        <v>597.21673592089303</v>
      </c>
      <c r="E123" s="29">
        <f t="shared" si="85"/>
        <v>606.03346841763903</v>
      </c>
      <c r="F123" s="29">
        <f t="shared" si="85"/>
        <v>613.0782605154169</v>
      </c>
      <c r="G123" s="29">
        <f t="shared" si="85"/>
        <v>617.74645042860243</v>
      </c>
      <c r="H123" s="29">
        <f t="shared" si="85"/>
        <v>621.79614709760028</v>
      </c>
      <c r="I123" s="29">
        <f t="shared" si="85"/>
        <v>623.58925628597956</v>
      </c>
      <c r="J123" s="29">
        <f t="shared" si="85"/>
        <v>622.3592756067884</v>
      </c>
      <c r="K123" s="29">
        <f t="shared" si="85"/>
        <v>618.49359708746624</v>
      </c>
      <c r="L123" s="29">
        <f t="shared" si="85"/>
        <v>605.63947747812585</v>
      </c>
      <c r="M123" s="29">
        <f t="shared" si="85"/>
        <v>582.3693428583457</v>
      </c>
      <c r="N123" s="29">
        <f t="shared" si="85"/>
        <v>554.71728920614703</v>
      </c>
      <c r="O123" s="29">
        <f t="shared" si="85"/>
        <v>533.96991564772713</v>
      </c>
      <c r="P123" s="29">
        <f t="shared" si="85"/>
        <v>512.7366063834379</v>
      </c>
      <c r="Q123" s="29">
        <f t="shared" si="85"/>
        <v>490.67660657308483</v>
      </c>
      <c r="R123" s="29">
        <f t="shared" ref="R123:V123" si="86">R84*R110</f>
        <v>467.72317272031421</v>
      </c>
      <c r="S123" s="29">
        <f t="shared" si="86"/>
        <v>446.34957260335125</v>
      </c>
      <c r="T123" s="29">
        <f t="shared" si="86"/>
        <v>426.02702730871408</v>
      </c>
      <c r="U123" s="29">
        <f t="shared" si="86"/>
        <v>406.7747560906505</v>
      </c>
      <c r="V123" s="29">
        <f t="shared" si="86"/>
        <v>389.09093579633407</v>
      </c>
      <c r="W123" s="29">
        <f t="shared" ref="W123:Y123" si="87">W84*W110</f>
        <v>375.27502540083754</v>
      </c>
      <c r="X123" s="29">
        <f t="shared" si="87"/>
        <v>360.82943215875827</v>
      </c>
      <c r="Y123" s="29">
        <f t="shared" si="87"/>
        <v>346.7766928586733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0.53490498107243956</v>
      </c>
      <c r="C124" s="29">
        <f t="shared" si="88"/>
        <v>1.0469496026098772</v>
      </c>
      <c r="D124" s="29">
        <f t="shared" si="88"/>
        <v>1.5481547065379166</v>
      </c>
      <c r="E124" s="29">
        <f t="shared" si="88"/>
        <v>2.0449083129306693</v>
      </c>
      <c r="F124" s="29">
        <f t="shared" si="88"/>
        <v>2.5318076198007491</v>
      </c>
      <c r="G124" s="29">
        <f t="shared" si="88"/>
        <v>3.0148311032703745</v>
      </c>
      <c r="H124" s="29">
        <f t="shared" si="88"/>
        <v>3.4953487536364367</v>
      </c>
      <c r="I124" s="29">
        <f t="shared" si="88"/>
        <v>3.9765153281430141</v>
      </c>
      <c r="J124" s="29">
        <f t="shared" si="88"/>
        <v>4.4564626338084867</v>
      </c>
      <c r="K124" s="29">
        <f t="shared" si="88"/>
        <v>4.9317994072855331</v>
      </c>
      <c r="L124" s="29">
        <f t="shared" si="88"/>
        <v>5.4458370965032863</v>
      </c>
      <c r="M124" s="29">
        <f t="shared" si="88"/>
        <v>5.9869929797878765</v>
      </c>
      <c r="N124" s="29">
        <f t="shared" si="88"/>
        <v>6.3646517422815734</v>
      </c>
      <c r="O124" s="29">
        <f t="shared" si="88"/>
        <v>6.0716559422908345</v>
      </c>
      <c r="P124" s="29">
        <f t="shared" si="88"/>
        <v>5.6389497676184526</v>
      </c>
      <c r="Q124" s="29">
        <f t="shared" si="88"/>
        <v>5.7448264176825417</v>
      </c>
      <c r="R124" s="29">
        <f t="shared" ref="R124:V124" si="89">R85*R111</f>
        <v>5.9566723309506315</v>
      </c>
      <c r="S124" s="29">
        <f t="shared" si="89"/>
        <v>6.6615226422005707</v>
      </c>
      <c r="T124" s="29">
        <f t="shared" si="89"/>
        <v>9.6307027179270808</v>
      </c>
      <c r="U124" s="29">
        <f t="shared" si="89"/>
        <v>16.161607401524005</v>
      </c>
      <c r="V124" s="29">
        <f t="shared" si="89"/>
        <v>24.588603030261996</v>
      </c>
      <c r="W124" s="29">
        <f t="shared" ref="W124:Y124" si="90">W85*W111</f>
        <v>33.469150383845232</v>
      </c>
      <c r="X124" s="29">
        <f t="shared" si="90"/>
        <v>41.197784782812732</v>
      </c>
      <c r="Y124" s="29">
        <f t="shared" si="90"/>
        <v>48.805582986924222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36.230433799756355</v>
      </c>
      <c r="C125" s="29">
        <f t="shared" si="91"/>
        <v>42.350532989266874</v>
      </c>
      <c r="D125" s="29">
        <f t="shared" si="91"/>
        <v>48.078248018787534</v>
      </c>
      <c r="E125" s="29">
        <f t="shared" si="91"/>
        <v>53.465235082822822</v>
      </c>
      <c r="F125" s="29">
        <f t="shared" si="91"/>
        <v>58.624840538746362</v>
      </c>
      <c r="G125" s="29">
        <f t="shared" si="91"/>
        <v>63.657948322604909</v>
      </c>
      <c r="H125" s="29">
        <f t="shared" si="91"/>
        <v>68.651823227737253</v>
      </c>
      <c r="I125" s="29">
        <f t="shared" si="91"/>
        <v>73.53491269104245</v>
      </c>
      <c r="J125" s="29">
        <f t="shared" si="91"/>
        <v>78.492055688430781</v>
      </c>
      <c r="K125" s="29">
        <f t="shared" si="91"/>
        <v>83.716713398415436</v>
      </c>
      <c r="L125" s="29">
        <f t="shared" si="91"/>
        <v>90.69879225035983</v>
      </c>
      <c r="M125" s="29">
        <f t="shared" si="91"/>
        <v>100.48627173314136</v>
      </c>
      <c r="N125" s="29">
        <f t="shared" si="91"/>
        <v>111.50032801827534</v>
      </c>
      <c r="O125" s="29">
        <f t="shared" si="91"/>
        <v>121.90883426635732</v>
      </c>
      <c r="P125" s="29">
        <f t="shared" si="91"/>
        <v>132.65015129490874</v>
      </c>
      <c r="Q125" s="29">
        <f t="shared" si="91"/>
        <v>142.08646706104892</v>
      </c>
      <c r="R125" s="29">
        <f t="shared" ref="R125:V125" si="92">R86*R112</f>
        <v>147.03618532107137</v>
      </c>
      <c r="S125" s="29">
        <f t="shared" si="92"/>
        <v>150.87023646640318</v>
      </c>
      <c r="T125" s="29">
        <f t="shared" si="92"/>
        <v>158.17895923297829</v>
      </c>
      <c r="U125" s="29">
        <f t="shared" si="92"/>
        <v>171.55898713775738</v>
      </c>
      <c r="V125" s="29">
        <f t="shared" si="92"/>
        <v>187.71202217336793</v>
      </c>
      <c r="W125" s="29">
        <f t="shared" ref="W125:Y125" si="93">W86*W112</f>
        <v>205.13939767052</v>
      </c>
      <c r="X125" s="29">
        <f t="shared" si="93"/>
        <v>220.55366543884605</v>
      </c>
      <c r="Y125" s="29">
        <f t="shared" si="93"/>
        <v>235.56839792566473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108.22756213201102</v>
      </c>
      <c r="C127" s="29">
        <f t="shared" si="94"/>
        <v>112.66162713781051</v>
      </c>
      <c r="D127" s="29">
        <f t="shared" si="94"/>
        <v>117.9487920474985</v>
      </c>
      <c r="E127" s="29">
        <f t="shared" si="94"/>
        <v>123.45134081846305</v>
      </c>
      <c r="F127" s="29">
        <f t="shared" si="94"/>
        <v>130.80185077874742</v>
      </c>
      <c r="G127" s="29">
        <f t="shared" si="94"/>
        <v>144.01694132554607</v>
      </c>
      <c r="H127" s="29">
        <f t="shared" si="94"/>
        <v>154.34818420044832</v>
      </c>
      <c r="I127" s="29">
        <f t="shared" si="94"/>
        <v>165.69855529331119</v>
      </c>
      <c r="J127" s="29">
        <f t="shared" si="94"/>
        <v>175.87099669873365</v>
      </c>
      <c r="K127" s="29">
        <f t="shared" si="94"/>
        <v>185.15620951329203</v>
      </c>
      <c r="L127" s="29">
        <f t="shared" si="94"/>
        <v>195.14095764129081</v>
      </c>
      <c r="M127" s="29">
        <f t="shared" si="94"/>
        <v>203.66116433121513</v>
      </c>
      <c r="N127" s="29">
        <f t="shared" si="94"/>
        <v>207.8204397728999</v>
      </c>
      <c r="O127" s="29">
        <f t="shared" si="94"/>
        <v>212.27537981080982</v>
      </c>
      <c r="P127" s="29">
        <f t="shared" si="94"/>
        <v>216.663940649484</v>
      </c>
      <c r="Q127" s="29">
        <f t="shared" si="94"/>
        <v>232.84568187715851</v>
      </c>
      <c r="R127" s="29">
        <f t="shared" ref="R127:V127" si="95">R88*R114</f>
        <v>248.15172984674314</v>
      </c>
      <c r="S127" s="29">
        <f t="shared" si="95"/>
        <v>265.35084760935842</v>
      </c>
      <c r="T127" s="29">
        <f t="shared" si="95"/>
        <v>277.46810533437855</v>
      </c>
      <c r="U127" s="29">
        <f t="shared" si="95"/>
        <v>288.38621416137937</v>
      </c>
      <c r="V127" s="29">
        <f t="shared" si="95"/>
        <v>298.0758881464381</v>
      </c>
      <c r="W127" s="29">
        <f t="shared" ref="W127:Y127" si="96">W88*W114</f>
        <v>311.31227995881659</v>
      </c>
      <c r="X127" s="29">
        <f t="shared" si="96"/>
        <v>324.5395386941023</v>
      </c>
      <c r="Y127" s="29">
        <f t="shared" si="96"/>
        <v>336.0501129153584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41.618465698886347</v>
      </c>
      <c r="C128" s="29">
        <f t="shared" si="97"/>
        <v>50.841986036345091</v>
      </c>
      <c r="D128" s="29">
        <f t="shared" si="97"/>
        <v>58.468525345556827</v>
      </c>
      <c r="E128" s="29">
        <f t="shared" si="97"/>
        <v>68.832077672344766</v>
      </c>
      <c r="F128" s="29">
        <f t="shared" si="97"/>
        <v>83.669637206318669</v>
      </c>
      <c r="G128" s="29">
        <f t="shared" si="97"/>
        <v>95.237291603372896</v>
      </c>
      <c r="H128" s="29">
        <f t="shared" si="97"/>
        <v>105.11125799863059</v>
      </c>
      <c r="I128" s="29">
        <f t="shared" si="97"/>
        <v>120.42776085953557</v>
      </c>
      <c r="J128" s="29">
        <f t="shared" si="97"/>
        <v>129.04735559609804</v>
      </c>
      <c r="K128" s="29">
        <f t="shared" si="97"/>
        <v>140.03026595881832</v>
      </c>
      <c r="L128" s="29">
        <f t="shared" si="97"/>
        <v>147.30300452430978</v>
      </c>
      <c r="M128" s="29">
        <f t="shared" si="97"/>
        <v>149.48313524828177</v>
      </c>
      <c r="N128" s="29">
        <f t="shared" si="97"/>
        <v>153.84432916969536</v>
      </c>
      <c r="O128" s="29">
        <f t="shared" si="97"/>
        <v>159.01178835647951</v>
      </c>
      <c r="P128" s="29">
        <f t="shared" si="97"/>
        <v>169.28986946421483</v>
      </c>
      <c r="Q128" s="29">
        <f t="shared" si="97"/>
        <v>185.32217598960978</v>
      </c>
      <c r="R128" s="29">
        <f t="shared" ref="R128:V128" si="98">R89*R115</f>
        <v>207.84644433084162</v>
      </c>
      <c r="S128" s="29">
        <f t="shared" si="98"/>
        <v>231.39223125377112</v>
      </c>
      <c r="T128" s="29">
        <f t="shared" si="98"/>
        <v>257.33390951478088</v>
      </c>
      <c r="U128" s="29">
        <f t="shared" si="98"/>
        <v>282.3276232398859</v>
      </c>
      <c r="V128" s="29">
        <f t="shared" si="98"/>
        <v>304.68669501740374</v>
      </c>
      <c r="W128" s="29">
        <f t="shared" ref="W128:Y128" si="99">W89*W115</f>
        <v>332.95127185866693</v>
      </c>
      <c r="X128" s="29">
        <f t="shared" si="99"/>
        <v>354.25421885683619</v>
      </c>
      <c r="Y128" s="29">
        <f t="shared" si="99"/>
        <v>370.3743021198178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611.72413106850661</v>
      </c>
      <c r="C130" s="31">
        <f t="shared" si="100"/>
        <v>628.26802385415533</v>
      </c>
      <c r="D130" s="31">
        <f t="shared" si="100"/>
        <v>641.51191756393598</v>
      </c>
      <c r="E130" s="31">
        <f t="shared" si="100"/>
        <v>652.53769012737473</v>
      </c>
      <c r="F130" s="31">
        <f t="shared" si="100"/>
        <v>659.76385243540346</v>
      </c>
      <c r="G130" s="31">
        <f t="shared" si="100"/>
        <v>665.06663090179825</v>
      </c>
      <c r="H130" s="31">
        <f t="shared" si="100"/>
        <v>670.34338677701783</v>
      </c>
      <c r="I130" s="31">
        <f t="shared" si="100"/>
        <v>673.11699060944079</v>
      </c>
      <c r="J130" s="31">
        <f t="shared" si="100"/>
        <v>673.08699255879685</v>
      </c>
      <c r="K130" s="31">
        <f t="shared" si="100"/>
        <v>670.02132937412046</v>
      </c>
      <c r="L130" s="31">
        <f t="shared" si="100"/>
        <v>658.05808887841056</v>
      </c>
      <c r="M130" s="31">
        <f t="shared" si="100"/>
        <v>640.7366988854285</v>
      </c>
      <c r="N130" s="31">
        <f t="shared" si="100"/>
        <v>626.3069775756594</v>
      </c>
      <c r="O130" s="31">
        <f t="shared" si="100"/>
        <v>617.87071345702884</v>
      </c>
      <c r="P130" s="31">
        <f t="shared" si="100"/>
        <v>603.57091984099793</v>
      </c>
      <c r="Q130" s="31">
        <f t="shared" si="100"/>
        <v>570.91968153481594</v>
      </c>
      <c r="R130" s="31">
        <f t="shared" ref="R130:V130" si="101">R91*R117</f>
        <v>538.1788193950332</v>
      </c>
      <c r="S130" s="31">
        <f t="shared" si="101"/>
        <v>504.91331090998835</v>
      </c>
      <c r="T130" s="31">
        <f t="shared" si="101"/>
        <v>466.98163908995815</v>
      </c>
      <c r="U130" s="31">
        <f t="shared" si="101"/>
        <v>430.20212498452992</v>
      </c>
      <c r="V130" s="31">
        <f t="shared" si="101"/>
        <v>397.97691906714357</v>
      </c>
      <c r="W130" s="31">
        <f t="shared" ref="W130:Y130" si="102">W91*W117</f>
        <v>390.47355720663978</v>
      </c>
      <c r="X130" s="31">
        <f t="shared" si="102"/>
        <v>373.72470102021265</v>
      </c>
      <c r="Y130" s="31">
        <f t="shared" si="102"/>
        <v>351.67759606484975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2658.6470158482202</v>
      </c>
      <c r="C131" s="33">
        <f t="shared" si="103"/>
        <v>2652.0717888105569</v>
      </c>
      <c r="D131" s="33">
        <f t="shared" si="103"/>
        <v>2706.2697415843813</v>
      </c>
      <c r="E131" s="33">
        <f t="shared" si="103"/>
        <v>2739.0467218512545</v>
      </c>
      <c r="F131" s="33">
        <f t="shared" si="103"/>
        <v>2838.3583750191247</v>
      </c>
      <c r="G131" s="33">
        <f t="shared" si="103"/>
        <v>2982.4801427546136</v>
      </c>
      <c r="H131" s="33">
        <f t="shared" si="103"/>
        <v>3178.0295443869459</v>
      </c>
      <c r="I131" s="33">
        <f t="shared" si="103"/>
        <v>3377.3246508053999</v>
      </c>
      <c r="J131" s="33">
        <f t="shared" si="103"/>
        <v>3589.1598751410916</v>
      </c>
      <c r="K131" s="33">
        <f t="shared" si="103"/>
        <v>3798.3910174150478</v>
      </c>
      <c r="L131" s="33">
        <f t="shared" si="103"/>
        <v>4077.1197462839577</v>
      </c>
      <c r="M131" s="33">
        <f t="shared" si="103"/>
        <v>4266.9725719259559</v>
      </c>
      <c r="N131" s="33">
        <f t="shared" si="103"/>
        <v>4524.9593955905548</v>
      </c>
      <c r="O131" s="33">
        <f t="shared" si="103"/>
        <v>4725.98228410705</v>
      </c>
      <c r="P131" s="33">
        <f t="shared" si="103"/>
        <v>5012.5150878346203</v>
      </c>
      <c r="Q131" s="33">
        <f t="shared" si="103"/>
        <v>5376.5299768512014</v>
      </c>
      <c r="R131" s="33">
        <f t="shared" ref="R131:V131" si="104">R92*R118</f>
        <v>5622.7140230116911</v>
      </c>
      <c r="S131" s="33">
        <f t="shared" si="104"/>
        <v>5874.3995436395944</v>
      </c>
      <c r="T131" s="33">
        <f t="shared" si="104"/>
        <v>6103.7065934244984</v>
      </c>
      <c r="U131" s="33">
        <f t="shared" si="104"/>
        <v>6314.1848299245448</v>
      </c>
      <c r="V131" s="33">
        <f t="shared" si="104"/>
        <v>6454.1401027192032</v>
      </c>
      <c r="W131" s="33">
        <f t="shared" ref="W131:Y131" si="105">W92*W118</f>
        <v>6708.8836066912827</v>
      </c>
      <c r="X131" s="33">
        <f t="shared" si="105"/>
        <v>6913.1368242971694</v>
      </c>
      <c r="Y131" s="33">
        <f t="shared" si="105"/>
        <v>7076.9439496093573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1423.2238221474393</v>
      </c>
      <c r="C133" s="19">
        <f t="shared" ref="C133:Q133" si="107">SUM(C134,C139,C142)</f>
        <v>1440.1197877101124</v>
      </c>
      <c r="D133" s="19">
        <f t="shared" si="107"/>
        <v>1458.962455633882</v>
      </c>
      <c r="E133" s="19">
        <f t="shared" si="107"/>
        <v>1476.353524695294</v>
      </c>
      <c r="F133" s="19">
        <f t="shared" si="107"/>
        <v>1499.5818730042179</v>
      </c>
      <c r="G133" s="19">
        <f t="shared" si="107"/>
        <v>1529.1683327478929</v>
      </c>
      <c r="H133" s="19">
        <f t="shared" si="107"/>
        <v>1557.2104787486219</v>
      </c>
      <c r="I133" s="19">
        <f t="shared" si="107"/>
        <v>1586.7680831497801</v>
      </c>
      <c r="J133" s="19">
        <f t="shared" si="107"/>
        <v>1604.8007745214259</v>
      </c>
      <c r="K133" s="19">
        <f t="shared" si="107"/>
        <v>1619.1608416230169</v>
      </c>
      <c r="L133" s="19">
        <f t="shared" si="107"/>
        <v>1629.1658935092262</v>
      </c>
      <c r="M133" s="19">
        <f t="shared" si="107"/>
        <v>1617.6715890648054</v>
      </c>
      <c r="N133" s="19">
        <f t="shared" si="107"/>
        <v>1601.0297380256116</v>
      </c>
      <c r="O133" s="19">
        <f t="shared" si="107"/>
        <v>1590.4828994742286</v>
      </c>
      <c r="P133" s="19">
        <f t="shared" si="107"/>
        <v>1584.7343732628219</v>
      </c>
      <c r="Q133" s="19">
        <f t="shared" si="107"/>
        <v>1590.7094006038592</v>
      </c>
      <c r="R133" s="19">
        <f t="shared" ref="R133:V133" si="108">SUM(R134,R139,R142)</f>
        <v>1639.4200041018453</v>
      </c>
      <c r="S133" s="19">
        <f t="shared" si="108"/>
        <v>1652.8959453387824</v>
      </c>
      <c r="T133" s="19">
        <f t="shared" si="108"/>
        <v>1654.0206813445666</v>
      </c>
      <c r="U133" s="19">
        <f t="shared" si="108"/>
        <v>1653.4947842775466</v>
      </c>
      <c r="V133" s="19">
        <f t="shared" si="108"/>
        <v>1682.8591815226621</v>
      </c>
      <c r="W133" s="19">
        <f t="shared" ref="W133:Y133" si="109">SUM(W134,W139,W142)</f>
        <v>1765.7543332231094</v>
      </c>
      <c r="X133" s="19">
        <f t="shared" si="109"/>
        <v>1832.8613161669159</v>
      </c>
      <c r="Y133" s="19">
        <f t="shared" si="109"/>
        <v>1837.2945238034772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889.6225379825072</v>
      </c>
      <c r="C134" s="22">
        <f t="shared" ref="C134:Q134" si="111">SUM(C135:C138)</f>
        <v>879.45938921438255</v>
      </c>
      <c r="D134" s="22">
        <f t="shared" si="111"/>
        <v>870.76984214983111</v>
      </c>
      <c r="E134" s="22">
        <f t="shared" si="111"/>
        <v>860.24745357009499</v>
      </c>
      <c r="F134" s="22">
        <f t="shared" si="111"/>
        <v>849.38237253545537</v>
      </c>
      <c r="G134" s="22">
        <f t="shared" si="111"/>
        <v>837.92807190801091</v>
      </c>
      <c r="H134" s="22">
        <f t="shared" si="111"/>
        <v>827.15076432816841</v>
      </c>
      <c r="I134" s="22">
        <f t="shared" si="111"/>
        <v>813.5122173759512</v>
      </c>
      <c r="J134" s="22">
        <f t="shared" si="111"/>
        <v>796.90444373953733</v>
      </c>
      <c r="K134" s="22">
        <f t="shared" si="111"/>
        <v>778.88953038050204</v>
      </c>
      <c r="L134" s="22">
        <f t="shared" si="111"/>
        <v>758.76291717474942</v>
      </c>
      <c r="M134" s="22">
        <f t="shared" si="111"/>
        <v>735.73040388426966</v>
      </c>
      <c r="N134" s="22">
        <f t="shared" si="111"/>
        <v>710.14645359684869</v>
      </c>
      <c r="O134" s="22">
        <f t="shared" si="111"/>
        <v>687.49586095062295</v>
      </c>
      <c r="P134" s="22">
        <f t="shared" si="111"/>
        <v>663.22482133333131</v>
      </c>
      <c r="Q134" s="22">
        <f t="shared" si="111"/>
        <v>637.53321257853634</v>
      </c>
      <c r="R134" s="22">
        <f t="shared" ref="R134:V134" si="112">SUM(R135:R138)</f>
        <v>615.34130234151758</v>
      </c>
      <c r="S134" s="22">
        <f t="shared" si="112"/>
        <v>584.21463006561396</v>
      </c>
      <c r="T134" s="22">
        <f t="shared" si="112"/>
        <v>554.97441412916487</v>
      </c>
      <c r="U134" s="22">
        <f t="shared" si="112"/>
        <v>539.03783594620791</v>
      </c>
      <c r="V134" s="22">
        <f t="shared" si="112"/>
        <v>526.80313250932227</v>
      </c>
      <c r="W134" s="22">
        <f t="shared" ref="W134:Y134" si="113">SUM(W135:W138)</f>
        <v>522.9543193661201</v>
      </c>
      <c r="X134" s="22">
        <f t="shared" si="113"/>
        <v>511.88154750581413</v>
      </c>
      <c r="Y134" s="22">
        <f t="shared" si="113"/>
        <v>501.04379563942615</v>
      </c>
      <c r="DA134" s="57"/>
    </row>
    <row r="135" spans="1:105" ht="12" customHeight="1" x14ac:dyDescent="0.25">
      <c r="A135" s="28" t="s">
        <v>32</v>
      </c>
      <c r="B135" s="29">
        <f>B5*1000*11630/RES_summary!B$6</f>
        <v>668.95135726009289</v>
      </c>
      <c r="C135" s="29">
        <f>C5*1000*11630/RES_summary!C$6</f>
        <v>652.76818197807086</v>
      </c>
      <c r="D135" s="29">
        <f>D5*1000*11630/RES_summary!D$6</f>
        <v>635.92764057385762</v>
      </c>
      <c r="E135" s="29">
        <f>E5*1000*11630/RES_summary!E$6</f>
        <v>618.31197788102452</v>
      </c>
      <c r="F135" s="29">
        <f>F5*1000*11630/RES_summary!F$6</f>
        <v>600.05078215342155</v>
      </c>
      <c r="G135" s="29">
        <f>G5*1000*11630/RES_summary!G$6</f>
        <v>581.04450125175674</v>
      </c>
      <c r="H135" s="29">
        <f>H5*1000*11630/RES_summary!H$6</f>
        <v>562.63849748812265</v>
      </c>
      <c r="I135" s="29">
        <f>I5*1000*11630/RES_summary!I$6</f>
        <v>544.07652649632803</v>
      </c>
      <c r="J135" s="29">
        <f>J5*1000*11630/RES_summary!J$6</f>
        <v>524.44883172230857</v>
      </c>
      <c r="K135" s="29">
        <f>K5*1000*11630/RES_summary!K$6</f>
        <v>504.93191252871986</v>
      </c>
      <c r="L135" s="29">
        <f>L5*1000*11630/RES_summary!L$6</f>
        <v>484.88566816843547</v>
      </c>
      <c r="M135" s="29">
        <f>M5*1000*11630/RES_summary!M$6</f>
        <v>465.57661765987336</v>
      </c>
      <c r="N135" s="29">
        <f>N5*1000*11630/RES_summary!N$6</f>
        <v>445.20901037767828</v>
      </c>
      <c r="O135" s="29">
        <f>O5*1000*11630/RES_summary!O$6</f>
        <v>425.55358088230815</v>
      </c>
      <c r="P135" s="29">
        <f>P5*1000*11630/RES_summary!P$6</f>
        <v>404.80941936539733</v>
      </c>
      <c r="Q135" s="29">
        <f>Q5*1000*11630/RES_summary!Q$6</f>
        <v>382.42831427269783</v>
      </c>
      <c r="R135" s="29">
        <f>R5*1000*11630/RES_summary!R$6</f>
        <v>359.2187727254252</v>
      </c>
      <c r="S135" s="29">
        <f>S5*1000*11630/RES_summary!S$6</f>
        <v>334.24227167947515</v>
      </c>
      <c r="T135" s="29">
        <f>T5*1000*11630/RES_summary!T$6</f>
        <v>309.30745230869854</v>
      </c>
      <c r="U135" s="29">
        <f>U5*1000*11630/RES_summary!U$6</f>
        <v>296.73238339927542</v>
      </c>
      <c r="V135" s="29">
        <f>V5*1000*11630/RES_summary!V$6</f>
        <v>285.27727605065536</v>
      </c>
      <c r="W135" s="29">
        <f>W5*1000*11630/RES_summary!W$6</f>
        <v>276.74220605704551</v>
      </c>
      <c r="X135" s="29">
        <f>X5*1000*11630/RES_summary!X$6</f>
        <v>265.0339433838912</v>
      </c>
      <c r="Y135" s="29">
        <f>Y5*1000*11630/RES_summary!Y$6</f>
        <v>252.317856174414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206.83171207693508</v>
      </c>
      <c r="C136" s="29">
        <f>C6*1000*11630/RES_summary!C$6</f>
        <v>210.23505600419799</v>
      </c>
      <c r="D136" s="29">
        <f>D6*1000*11630/RES_summary!D$6</f>
        <v>215.89543199097116</v>
      </c>
      <c r="E136" s="29">
        <f>E6*1000*11630/RES_summary!E$6</f>
        <v>220.55934231007654</v>
      </c>
      <c r="F136" s="29">
        <f>F6*1000*11630/RES_summary!F$6</f>
        <v>225.57466289236754</v>
      </c>
      <c r="G136" s="29">
        <f>G6*1000*11630/RES_summary!G$6</f>
        <v>230.73282719435664</v>
      </c>
      <c r="H136" s="29">
        <f>H6*1000*11630/RES_summary!H$6</f>
        <v>235.93769114827097</v>
      </c>
      <c r="I136" s="29">
        <f>I6*1000*11630/RES_summary!I$6</f>
        <v>238.46476524766803</v>
      </c>
      <c r="J136" s="29">
        <f>J6*1000*11630/RES_summary!J$6</f>
        <v>239.11967911607121</v>
      </c>
      <c r="K136" s="29">
        <f>K6*1000*11630/RES_summary!K$6</f>
        <v>238.17646259410751</v>
      </c>
      <c r="L136" s="29">
        <f>L6*1000*11630/RES_summary!L$6</f>
        <v>234.78164814379181</v>
      </c>
      <c r="M136" s="29">
        <f>M6*1000*11630/RES_summary!M$6</f>
        <v>226.66305848532303</v>
      </c>
      <c r="N136" s="29">
        <f>N6*1000*11630/RES_summary!N$6</f>
        <v>216.52094819365053</v>
      </c>
      <c r="O136" s="29">
        <f>O6*1000*11630/RES_summary!O$6</f>
        <v>208.87668574017607</v>
      </c>
      <c r="P136" s="29">
        <f>P6*1000*11630/RES_summary!P$6</f>
        <v>200.61724281950072</v>
      </c>
      <c r="Q136" s="29">
        <f>Q6*1000*11630/RES_summary!Q$6</f>
        <v>192.88299738046749</v>
      </c>
      <c r="R136" s="29">
        <f>R6*1000*11630/RES_summary!R$6</f>
        <v>189.8360611654706</v>
      </c>
      <c r="S136" s="29">
        <f>S6*1000*11630/RES_summary!S$6</f>
        <v>181.11120523344906</v>
      </c>
      <c r="T136" s="29">
        <f>T6*1000*11630/RES_summary!T$6</f>
        <v>172.11864970454937</v>
      </c>
      <c r="U136" s="29">
        <f>U6*1000*11630/RES_summary!U$6</f>
        <v>161.40837184754065</v>
      </c>
      <c r="V136" s="29">
        <f>V6*1000*11630/RES_summary!V$6</f>
        <v>150.29053363556429</v>
      </c>
      <c r="W136" s="29">
        <f>W6*1000*11630/RES_summary!W$6</f>
        <v>141.50984596519382</v>
      </c>
      <c r="X136" s="29">
        <f>X6*1000*11630/RES_summary!X$6</f>
        <v>135.07261143777592</v>
      </c>
      <c r="Y136" s="29">
        <f>Y6*1000*11630/RES_summary!Y$6</f>
        <v>129.33637566144193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0.12988805556236158</v>
      </c>
      <c r="C137" s="29">
        <f>C7*1000*11630/RES_summary!C$6</f>
        <v>0.25531235483548259</v>
      </c>
      <c r="D137" s="29">
        <f>D7*1000*11630/RES_summary!D$6</f>
        <v>0.37772105079253365</v>
      </c>
      <c r="E137" s="29">
        <f>E7*1000*11630/RES_summary!E$6</f>
        <v>0.50358285335271635</v>
      </c>
      <c r="F137" s="29">
        <f>F7*1000*11630/RES_summary!F$6</f>
        <v>0.62260836394330654</v>
      </c>
      <c r="G137" s="29">
        <f>G7*1000*11630/RES_summary!G$6</f>
        <v>0.73993498712479533</v>
      </c>
      <c r="H137" s="29">
        <f>H7*1000*11630/RES_summary!H$6</f>
        <v>0.8560572831679234</v>
      </c>
      <c r="I137" s="29">
        <f>I7*1000*11630/RES_summary!I$6</f>
        <v>0.97116304591203362</v>
      </c>
      <c r="J137" s="29">
        <f>J7*1000*11630/RES_summary!J$6</f>
        <v>1.0823026393454065</v>
      </c>
      <c r="K137" s="29">
        <f>K7*1000*11630/RES_summary!K$6</f>
        <v>1.1872927867214005</v>
      </c>
      <c r="L137" s="29">
        <f>L7*1000*11630/RES_summary!L$6</f>
        <v>1.298603441959933</v>
      </c>
      <c r="M137" s="29">
        <f>M7*1000*11630/RES_summary!M$6</f>
        <v>1.4123757145351183</v>
      </c>
      <c r="N137" s="29">
        <f>N7*1000*11630/RES_summary!N$6</f>
        <v>1.496077802881596</v>
      </c>
      <c r="O137" s="29">
        <f>O7*1000*11630/RES_summary!O$6</f>
        <v>1.432819715957028</v>
      </c>
      <c r="P137" s="29">
        <f>P7*1000*11630/RES_summary!P$6</f>
        <v>1.3313359141134402</v>
      </c>
      <c r="Q137" s="29">
        <f>Q7*1000*11630/RES_summary!Q$6</f>
        <v>1.3597825934830641</v>
      </c>
      <c r="R137" s="29">
        <f>R7*1000*11630/RES_summary!R$6</f>
        <v>1.4701797514909412</v>
      </c>
      <c r="S137" s="29">
        <f>S7*1000*11630/RES_summary!S$6</f>
        <v>1.6514433932836623</v>
      </c>
      <c r="T137" s="29">
        <f>T7*1000*11630/RES_summary!T$6</f>
        <v>2.3873936320314422</v>
      </c>
      <c r="U137" s="29">
        <f>U7*1000*11630/RES_summary!U$6</f>
        <v>3.9673692999598451</v>
      </c>
      <c r="V137" s="29">
        <f>V7*1000*11630/RES_summary!V$6</f>
        <v>5.8585991815507938</v>
      </c>
      <c r="W137" s="29">
        <f>W7*1000*11630/RES_summary!W$6</f>
        <v>7.8343632544145851</v>
      </c>
      <c r="X137" s="29">
        <f>X7*1000*11630/RES_summary!X$6</f>
        <v>9.3977496712759319</v>
      </c>
      <c r="Y137" s="29">
        <f>Y7*1000*11630/RES_summary!Y$6</f>
        <v>10.98764501961127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13.709580589916817</v>
      </c>
      <c r="C138" s="29">
        <f>C8*1000*11630/RES_summary!C$6</f>
        <v>16.200838877278205</v>
      </c>
      <c r="D138" s="29">
        <f>D8*1000*11630/RES_summary!D$6</f>
        <v>18.569048534209866</v>
      </c>
      <c r="E138" s="29">
        <f>E8*1000*11630/RES_summary!E$6</f>
        <v>20.872550525641273</v>
      </c>
      <c r="F138" s="29">
        <f>F8*1000*11630/RES_summary!F$6</f>
        <v>23.134319125722975</v>
      </c>
      <c r="G138" s="29">
        <f>G8*1000*11630/RES_summary!G$6</f>
        <v>25.410808474772718</v>
      </c>
      <c r="H138" s="29">
        <f>H8*1000*11630/RES_summary!H$6</f>
        <v>27.718518408606784</v>
      </c>
      <c r="I138" s="29">
        <f>I8*1000*11630/RES_summary!I$6</f>
        <v>29.999762586043179</v>
      </c>
      <c r="J138" s="29">
        <f>J8*1000*11630/RES_summary!J$6</f>
        <v>32.253630261812148</v>
      </c>
      <c r="K138" s="29">
        <f>K8*1000*11630/RES_summary!K$6</f>
        <v>34.59386247095329</v>
      </c>
      <c r="L138" s="29">
        <f>L8*1000*11630/RES_summary!L$6</f>
        <v>37.796997420562164</v>
      </c>
      <c r="M138" s="29">
        <f>M8*1000*11630/RES_summary!M$6</f>
        <v>42.078352024538141</v>
      </c>
      <c r="N138" s="29">
        <f>N8*1000*11630/RES_summary!N$6</f>
        <v>46.920417222638264</v>
      </c>
      <c r="O138" s="29">
        <f>O8*1000*11630/RES_summary!O$6</f>
        <v>51.632774612181734</v>
      </c>
      <c r="P138" s="29">
        <f>P8*1000*11630/RES_summary!P$6</f>
        <v>56.466823234319847</v>
      </c>
      <c r="Q138" s="29">
        <f>Q8*1000*11630/RES_summary!Q$6</f>
        <v>60.862118331887913</v>
      </c>
      <c r="R138" s="29">
        <f>R8*1000*11630/RES_summary!R$6</f>
        <v>64.816288699130823</v>
      </c>
      <c r="S138" s="29">
        <f>S8*1000*11630/RES_summary!S$6</f>
        <v>67.209709759406081</v>
      </c>
      <c r="T138" s="29">
        <f>T8*1000*11630/RES_summary!T$6</f>
        <v>71.160918483885467</v>
      </c>
      <c r="U138" s="29">
        <f>U8*1000*11630/RES_summary!U$6</f>
        <v>76.929711399432037</v>
      </c>
      <c r="V138" s="29">
        <f>V8*1000*11630/RES_summary!V$6</f>
        <v>85.37672364155182</v>
      </c>
      <c r="W138" s="29">
        <f>W8*1000*11630/RES_summary!W$6</f>
        <v>96.867904089466123</v>
      </c>
      <c r="X138" s="29">
        <f>X8*1000*11630/RES_summary!X$6</f>
        <v>102.37724301287103</v>
      </c>
      <c r="Y138" s="29">
        <f>Y8*1000*11630/RES_summary!Y$6</f>
        <v>108.40191878395892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161.93509206110747</v>
      </c>
      <c r="C139" s="22">
        <f t="shared" ref="C139:Q139" si="115">SUM(C140:C141)</f>
        <v>176.07442275715732</v>
      </c>
      <c r="D139" s="22">
        <f t="shared" si="115"/>
        <v>190.50697971877213</v>
      </c>
      <c r="E139" s="22">
        <f t="shared" si="115"/>
        <v>207.07259175603514</v>
      </c>
      <c r="F139" s="22">
        <f t="shared" si="115"/>
        <v>229.23401356429497</v>
      </c>
      <c r="G139" s="22">
        <f t="shared" si="115"/>
        <v>257.71597646444508</v>
      </c>
      <c r="H139" s="22">
        <f t="shared" si="115"/>
        <v>281.77542100908988</v>
      </c>
      <c r="I139" s="22">
        <f t="shared" si="115"/>
        <v>311.18888440099369</v>
      </c>
      <c r="J139" s="22">
        <f t="shared" si="115"/>
        <v>334.11323188713777</v>
      </c>
      <c r="K139" s="22">
        <f t="shared" si="115"/>
        <v>357.06684053339762</v>
      </c>
      <c r="L139" s="22">
        <f t="shared" si="115"/>
        <v>379.25467145158916</v>
      </c>
      <c r="M139" s="22">
        <f t="shared" si="115"/>
        <v>392.70076672190987</v>
      </c>
      <c r="N139" s="22">
        <f t="shared" si="115"/>
        <v>400.69562014457426</v>
      </c>
      <c r="O139" s="22">
        <f t="shared" si="115"/>
        <v>410.06254906655442</v>
      </c>
      <c r="P139" s="22">
        <f t="shared" si="115"/>
        <v>425.85343533438879</v>
      </c>
      <c r="Q139" s="22">
        <f t="shared" si="115"/>
        <v>461.48007546321446</v>
      </c>
      <c r="R139" s="22">
        <f t="shared" ref="R139:V139" si="116">SUM(R140:R141)</f>
        <v>525.71678769513869</v>
      </c>
      <c r="S139" s="22">
        <f t="shared" si="116"/>
        <v>577.79342388186819</v>
      </c>
      <c r="T139" s="22">
        <f t="shared" si="116"/>
        <v>621.70110721732294</v>
      </c>
      <c r="U139" s="22">
        <f t="shared" si="116"/>
        <v>656.51061584124216</v>
      </c>
      <c r="V139" s="22">
        <f t="shared" si="116"/>
        <v>705.00286157228879</v>
      </c>
      <c r="W139" s="22">
        <f t="shared" ref="W139:Y139" si="117">SUM(W140:W141)</f>
        <v>774.29204854993304</v>
      </c>
      <c r="X139" s="22">
        <f t="shared" si="117"/>
        <v>839.11972134930579</v>
      </c>
      <c r="Y139" s="22">
        <f t="shared" si="117"/>
        <v>864.72431058803761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138.27735782871781</v>
      </c>
      <c r="C140" s="29">
        <f>C10*1000*11630/RES_summary!C$6</f>
        <v>146.4104091786968</v>
      </c>
      <c r="D140" s="29">
        <f>D10*1000*11630/RES_summary!D$6</f>
        <v>155.55014735988675</v>
      </c>
      <c r="E140" s="29">
        <f>E10*1000*11630/RES_summary!E$6</f>
        <v>164.94404860797036</v>
      </c>
      <c r="F140" s="29">
        <f>F10*1000*11630/RES_summary!F$6</f>
        <v>176.84997103592318</v>
      </c>
      <c r="G140" s="29">
        <f>G10*1000*11630/RES_summary!G$6</f>
        <v>196.77705403979709</v>
      </c>
      <c r="H140" s="29">
        <f>H10*1000*11630/RES_summary!H$6</f>
        <v>213.04032204344597</v>
      </c>
      <c r="I140" s="29">
        <f>I10*1000*11630/RES_summary!I$6</f>
        <v>230.75560850136583</v>
      </c>
      <c r="J140" s="29">
        <f>J10*1000*11630/RES_summary!J$6</f>
        <v>246.34032464103262</v>
      </c>
      <c r="K140" s="29">
        <f>K10*1000*11630/RES_summary!K$6</f>
        <v>260.25090773578762</v>
      </c>
      <c r="L140" s="29">
        <f>L10*1000*11630/RES_summary!L$6</f>
        <v>275.58406473424975</v>
      </c>
      <c r="M140" s="29">
        <f>M10*1000*11630/RES_summary!M$6</f>
        <v>286.48660030224988</v>
      </c>
      <c r="N140" s="29">
        <f>N10*1000*11630/RES_summary!N$6</f>
        <v>290.56707667597163</v>
      </c>
      <c r="O140" s="29">
        <f>O10*1000*11630/RES_summary!O$6</f>
        <v>295.25824652380402</v>
      </c>
      <c r="P140" s="29">
        <f>P10*1000*11630/RES_summary!P$6</f>
        <v>302.55133526087747</v>
      </c>
      <c r="Q140" s="29">
        <f>Q10*1000*11630/RES_summary!Q$6</f>
        <v>325.18837806606047</v>
      </c>
      <c r="R140" s="29">
        <f>R10*1000*11630/RES_summary!R$6</f>
        <v>365.71709636674063</v>
      </c>
      <c r="S140" s="29">
        <f>S10*1000*11630/RES_summary!S$6</f>
        <v>398.06049235596555</v>
      </c>
      <c r="T140" s="29">
        <f>T10*1000*11630/RES_summary!T$6</f>
        <v>421.12359238823592</v>
      </c>
      <c r="U140" s="29">
        <f>U10*1000*11630/RES_summary!U$6</f>
        <v>437.81766334121585</v>
      </c>
      <c r="V140" s="29">
        <f>V10*1000*11630/RES_summary!V$6</f>
        <v>464.23929198479465</v>
      </c>
      <c r="W140" s="29">
        <f>W10*1000*11630/RES_summary!W$6</f>
        <v>503.81867801102339</v>
      </c>
      <c r="X140" s="29">
        <f>X10*1000*11630/RES_summary!X$6</f>
        <v>541.03950244289365</v>
      </c>
      <c r="Y140" s="29">
        <f>Y10*1000*11630/RES_summary!Y$6</f>
        <v>555.07555814925115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23.65773423238965</v>
      </c>
      <c r="C141" s="29">
        <f>C11*1000*11630/RES_summary!C$6</f>
        <v>29.664013578460519</v>
      </c>
      <c r="D141" s="29">
        <f>D11*1000*11630/RES_summary!D$6</f>
        <v>34.956832358885393</v>
      </c>
      <c r="E141" s="29">
        <f>E11*1000*11630/RES_summary!E$6</f>
        <v>42.128543148064793</v>
      </c>
      <c r="F141" s="29">
        <f>F11*1000*11630/RES_summary!F$6</f>
        <v>52.384042528371786</v>
      </c>
      <c r="G141" s="29">
        <f>G11*1000*11630/RES_summary!G$6</f>
        <v>60.93892242464797</v>
      </c>
      <c r="H141" s="29">
        <f>H11*1000*11630/RES_summary!H$6</f>
        <v>68.735098965643914</v>
      </c>
      <c r="I141" s="29">
        <f>I11*1000*11630/RES_summary!I$6</f>
        <v>80.433275899627873</v>
      </c>
      <c r="J141" s="29">
        <f>J11*1000*11630/RES_summary!J$6</f>
        <v>87.772907246105163</v>
      </c>
      <c r="K141" s="29">
        <f>K11*1000*11630/RES_summary!K$6</f>
        <v>96.815932797609989</v>
      </c>
      <c r="L141" s="29">
        <f>L11*1000*11630/RES_summary!L$6</f>
        <v>103.67060671733938</v>
      </c>
      <c r="M141" s="29">
        <f>M11*1000*11630/RES_summary!M$6</f>
        <v>106.21416641965999</v>
      </c>
      <c r="N141" s="29">
        <f>N11*1000*11630/RES_summary!N$6</f>
        <v>110.12854346860264</v>
      </c>
      <c r="O141" s="29">
        <f>O11*1000*11630/RES_summary!O$6</f>
        <v>114.80430254275043</v>
      </c>
      <c r="P141" s="29">
        <f>P11*1000*11630/RES_summary!P$6</f>
        <v>123.30210007351135</v>
      </c>
      <c r="Q141" s="29">
        <f>Q11*1000*11630/RES_summary!Q$6</f>
        <v>136.29169739715402</v>
      </c>
      <c r="R141" s="29">
        <f>R11*1000*11630/RES_summary!R$6</f>
        <v>159.99969132839806</v>
      </c>
      <c r="S141" s="29">
        <f>S11*1000*11630/RES_summary!S$6</f>
        <v>179.73293152590259</v>
      </c>
      <c r="T141" s="29">
        <f>T11*1000*11630/RES_summary!T$6</f>
        <v>200.57751482908699</v>
      </c>
      <c r="U141" s="29">
        <f>U11*1000*11630/RES_summary!U$6</f>
        <v>218.69295250002628</v>
      </c>
      <c r="V141" s="29">
        <f>V11*1000*11630/RES_summary!V$6</f>
        <v>240.76356958749409</v>
      </c>
      <c r="W141" s="29">
        <f>W11*1000*11630/RES_summary!W$6</f>
        <v>270.47337053890959</v>
      </c>
      <c r="X141" s="29">
        <f>X11*1000*11630/RES_summary!X$6</f>
        <v>298.08021890641209</v>
      </c>
      <c r="Y141" s="29">
        <f>Y11*1000*11630/RES_summary!Y$6</f>
        <v>309.64875243878646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371.66619210382464</v>
      </c>
      <c r="C142" s="22">
        <f t="shared" ref="C142:Q142" si="119">SUM(C143:C144)</f>
        <v>384.58597573857259</v>
      </c>
      <c r="D142" s="22">
        <f t="shared" si="119"/>
        <v>397.68563376527868</v>
      </c>
      <c r="E142" s="22">
        <f t="shared" si="119"/>
        <v>409.0334793691639</v>
      </c>
      <c r="F142" s="22">
        <f t="shared" si="119"/>
        <v>420.96548690446764</v>
      </c>
      <c r="G142" s="22">
        <f t="shared" si="119"/>
        <v>433.52428437543693</v>
      </c>
      <c r="H142" s="22">
        <f t="shared" si="119"/>
        <v>448.28429341136376</v>
      </c>
      <c r="I142" s="22">
        <f t="shared" si="119"/>
        <v>462.06698137283524</v>
      </c>
      <c r="J142" s="22">
        <f t="shared" si="119"/>
        <v>473.78309889475082</v>
      </c>
      <c r="K142" s="22">
        <f t="shared" si="119"/>
        <v>483.20447070911717</v>
      </c>
      <c r="L142" s="22">
        <f t="shared" si="119"/>
        <v>491.14830488288754</v>
      </c>
      <c r="M142" s="22">
        <f t="shared" si="119"/>
        <v>489.24041845862598</v>
      </c>
      <c r="N142" s="22">
        <f t="shared" si="119"/>
        <v>490.18766428418837</v>
      </c>
      <c r="O142" s="22">
        <f t="shared" si="119"/>
        <v>492.92448945705132</v>
      </c>
      <c r="P142" s="22">
        <f t="shared" si="119"/>
        <v>495.65611659510188</v>
      </c>
      <c r="Q142" s="22">
        <f t="shared" si="119"/>
        <v>491.69611256210817</v>
      </c>
      <c r="R142" s="22">
        <f t="shared" ref="R142:V142" si="120">SUM(R143:R144)</f>
        <v>498.36191406518896</v>
      </c>
      <c r="S142" s="22">
        <f t="shared" si="120"/>
        <v>490.8878913913004</v>
      </c>
      <c r="T142" s="22">
        <f t="shared" si="120"/>
        <v>477.34515999807877</v>
      </c>
      <c r="U142" s="22">
        <f t="shared" si="120"/>
        <v>457.94633249009638</v>
      </c>
      <c r="V142" s="22">
        <f t="shared" si="120"/>
        <v>451.05318744105108</v>
      </c>
      <c r="W142" s="22">
        <f t="shared" ref="W142:Y142" si="121">SUM(W143:W144)</f>
        <v>468.50796530705611</v>
      </c>
      <c r="X142" s="22">
        <f t="shared" si="121"/>
        <v>481.86004731179594</v>
      </c>
      <c r="Y142" s="22">
        <f t="shared" si="121"/>
        <v>471.52641757601361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288.56690238738514</v>
      </c>
      <c r="C143" s="31">
        <f>C13*1000*11630/RES_summary!C$6</f>
        <v>300.19130983245674</v>
      </c>
      <c r="D143" s="31">
        <f>D13*1000*11630/RES_summary!D$6</f>
        <v>310.21532341559742</v>
      </c>
      <c r="E143" s="31">
        <f>E13*1000*11630/RES_summary!E$6</f>
        <v>319.26062103285454</v>
      </c>
      <c r="F143" s="31">
        <f>F13*1000*11630/RES_summary!F$6</f>
        <v>326.70829394384083</v>
      </c>
      <c r="G143" s="31">
        <f>G13*1000*11630/RES_summary!G$6</f>
        <v>333.28688087041473</v>
      </c>
      <c r="H143" s="31">
        <f>H13*1000*11630/RES_summary!H$6</f>
        <v>340.2083360634353</v>
      </c>
      <c r="I143" s="31">
        <f>I13*1000*11630/RES_summary!I$6</f>
        <v>345.95268180078466</v>
      </c>
      <c r="J143" s="31">
        <f>J13*1000*11630/RES_summary!J$6</f>
        <v>349.44158627375828</v>
      </c>
      <c r="K143" s="31">
        <f>K13*1000*11630/RES_summary!K$6</f>
        <v>350.88479276028806</v>
      </c>
      <c r="L143" s="31">
        <f>L13*1000*11630/RES_summary!L$6</f>
        <v>348.19211822818522</v>
      </c>
      <c r="M143" s="31">
        <f>M13*1000*11630/RES_summary!M$6</f>
        <v>339.82199349447848</v>
      </c>
      <c r="N143" s="31">
        <f>N13*1000*11630/RES_summary!N$6</f>
        <v>332.30293977368399</v>
      </c>
      <c r="O143" s="31">
        <f>O13*1000*11630/RES_summary!O$6</f>
        <v>328.43290136765592</v>
      </c>
      <c r="P143" s="31">
        <f>P13*1000*11630/RES_summary!P$6</f>
        <v>321.58778561471877</v>
      </c>
      <c r="Q143" s="31">
        <f>Q13*1000*11630/RES_summary!Q$6</f>
        <v>305.25377647163759</v>
      </c>
      <c r="R143" s="31">
        <f>R13*1000*11630/RES_summary!R$6</f>
        <v>295.07840951051907</v>
      </c>
      <c r="S143" s="31">
        <f>S13*1000*11630/RES_summary!S$6</f>
        <v>277.02563081770199</v>
      </c>
      <c r="T143" s="31">
        <f>T13*1000*11630/RES_summary!T$6</f>
        <v>255.69021473290786</v>
      </c>
      <c r="U143" s="31">
        <f>U13*1000*11630/RES_summary!U$6</f>
        <v>232.92459289698795</v>
      </c>
      <c r="V143" s="31">
        <f>V13*1000*11630/RES_summary!V$6</f>
        <v>218.31452372937298</v>
      </c>
      <c r="W143" s="31">
        <f>W13*1000*11630/RES_summary!W$6</f>
        <v>219.44593690713023</v>
      </c>
      <c r="X143" s="31">
        <f>X13*1000*11630/RES_summary!X$6</f>
        <v>216.98467898832311</v>
      </c>
      <c r="Y143" s="31">
        <f>Y13*1000*11630/RES_summary!Y$6</f>
        <v>202.60668566255421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83.099289716439486</v>
      </c>
      <c r="C144" s="33">
        <f>C14*1000*11630/RES_summary!C$6</f>
        <v>84.394665906115847</v>
      </c>
      <c r="D144" s="33">
        <f>D14*1000*11630/RES_summary!D$6</f>
        <v>87.47031034968127</v>
      </c>
      <c r="E144" s="33">
        <f>E14*1000*11630/RES_summary!E$6</f>
        <v>89.772858336309369</v>
      </c>
      <c r="F144" s="33">
        <f>F14*1000*11630/RES_summary!F$6</f>
        <v>94.257192960626796</v>
      </c>
      <c r="G144" s="33">
        <f>G14*1000*11630/RES_summary!G$6</f>
        <v>100.23740350502221</v>
      </c>
      <c r="H144" s="33">
        <f>H14*1000*11630/RES_summary!H$6</f>
        <v>108.07595734792848</v>
      </c>
      <c r="I144" s="33">
        <f>I14*1000*11630/RES_summary!I$6</f>
        <v>116.11429957205056</v>
      </c>
      <c r="J144" s="33">
        <f>J14*1000*11630/RES_summary!J$6</f>
        <v>124.34151262099256</v>
      </c>
      <c r="K144" s="33">
        <f>K14*1000*11630/RES_summary!K$6</f>
        <v>132.31967794882911</v>
      </c>
      <c r="L144" s="33">
        <f>L14*1000*11630/RES_summary!L$6</f>
        <v>142.95618665470232</v>
      </c>
      <c r="M144" s="33">
        <f>M14*1000*11630/RES_summary!M$6</f>
        <v>149.4184249641475</v>
      </c>
      <c r="N144" s="33">
        <f>N14*1000*11630/RES_summary!N$6</f>
        <v>157.88472451050436</v>
      </c>
      <c r="O144" s="33">
        <f>O14*1000*11630/RES_summary!O$6</f>
        <v>164.49158808939538</v>
      </c>
      <c r="P144" s="33">
        <f>P14*1000*11630/RES_summary!P$6</f>
        <v>174.06833098038311</v>
      </c>
      <c r="Q144" s="33">
        <f>Q14*1000*11630/RES_summary!Q$6</f>
        <v>186.44233609047055</v>
      </c>
      <c r="R144" s="33">
        <f>R14*1000*11630/RES_summary!R$6</f>
        <v>203.28350455466989</v>
      </c>
      <c r="S144" s="33">
        <f>S14*1000*11630/RES_summary!S$6</f>
        <v>213.86226057359843</v>
      </c>
      <c r="T144" s="33">
        <f>T14*1000*11630/RES_summary!T$6</f>
        <v>221.65494526517088</v>
      </c>
      <c r="U144" s="33">
        <f>U14*1000*11630/RES_summary!U$6</f>
        <v>225.02173959310844</v>
      </c>
      <c r="V144" s="33">
        <f>V14*1000*11630/RES_summary!V$6</f>
        <v>232.7386637116781</v>
      </c>
      <c r="W144" s="33">
        <f>W14*1000*11630/RES_summary!W$6</f>
        <v>249.06202839992591</v>
      </c>
      <c r="X144" s="33">
        <f>X14*1000*11630/RES_summary!X$6</f>
        <v>264.8753683234728</v>
      </c>
      <c r="Y144" s="33">
        <f>Y14*1000*11630/RES_summary!Y$6</f>
        <v>268.91973191345943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763.37525056420395</v>
      </c>
      <c r="C3" s="49">
        <f t="shared" ref="C3:W3" si="0">C5*C11/11630</f>
        <v>749.40958520857407</v>
      </c>
      <c r="D3" s="49">
        <f t="shared" si="0"/>
        <v>734.470725293496</v>
      </c>
      <c r="E3" s="49">
        <f t="shared" si="0"/>
        <v>718.22917322670469</v>
      </c>
      <c r="F3" s="49">
        <f t="shared" si="0"/>
        <v>700.97256475612733</v>
      </c>
      <c r="G3" s="49">
        <f t="shared" si="0"/>
        <v>682.84879371948512</v>
      </c>
      <c r="H3" s="49">
        <f t="shared" si="0"/>
        <v>660.69066468442259</v>
      </c>
      <c r="I3" s="49">
        <f t="shared" si="0"/>
        <v>636.99726529406212</v>
      </c>
      <c r="J3" s="49">
        <f t="shared" si="0"/>
        <v>614.29773927214524</v>
      </c>
      <c r="K3" s="49">
        <f t="shared" si="0"/>
        <v>589.64377073974629</v>
      </c>
      <c r="L3" s="49">
        <f t="shared" si="0"/>
        <v>566.16951675988082</v>
      </c>
      <c r="M3" s="49">
        <f t="shared" si="0"/>
        <v>543.80489865596962</v>
      </c>
      <c r="N3" s="49">
        <f t="shared" si="0"/>
        <v>523.95656951265653</v>
      </c>
      <c r="O3" s="49">
        <f t="shared" si="0"/>
        <v>500.44808383586866</v>
      </c>
      <c r="P3" s="49">
        <f t="shared" si="0"/>
        <v>477.03699179998864</v>
      </c>
      <c r="Q3" s="49">
        <f t="shared" si="0"/>
        <v>451.49401287452844</v>
      </c>
      <c r="R3" s="49">
        <f t="shared" si="0"/>
        <v>421.83554677222656</v>
      </c>
      <c r="S3" s="49">
        <f t="shared" si="0"/>
        <v>393.13047185154915</v>
      </c>
      <c r="T3" s="49">
        <f t="shared" si="0"/>
        <v>364.88973553203488</v>
      </c>
      <c r="U3" s="49">
        <f t="shared" si="0"/>
        <v>351.54326860300364</v>
      </c>
      <c r="V3" s="49">
        <f t="shared" si="0"/>
        <v>339.44277188372848</v>
      </c>
      <c r="W3" s="49">
        <f t="shared" si="0"/>
        <v>319.02389398872276</v>
      </c>
      <c r="X3" s="49">
        <f t="shared" ref="X3:Y3" si="1">X5*X11/11630</f>
        <v>310.36397717347984</v>
      </c>
      <c r="Y3" s="49">
        <f t="shared" si="1"/>
        <v>307.54146993709003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1013.4765027467693</v>
      </c>
      <c r="C5" s="49">
        <f t="shared" ref="C5:W5" si="2">C7*C13/1000000</f>
        <v>994.93532830773074</v>
      </c>
      <c r="D5" s="49">
        <f t="shared" si="2"/>
        <v>975.10211588622894</v>
      </c>
      <c r="E5" s="49">
        <f t="shared" si="2"/>
        <v>953.53941605326315</v>
      </c>
      <c r="F5" s="49">
        <f t="shared" si="2"/>
        <v>930.62910138285008</v>
      </c>
      <c r="G5" s="49">
        <f t="shared" si="2"/>
        <v>906.56751951571005</v>
      </c>
      <c r="H5" s="49">
        <f t="shared" si="2"/>
        <v>877.1498208082013</v>
      </c>
      <c r="I5" s="49">
        <f t="shared" si="2"/>
        <v>845.69385791894365</v>
      </c>
      <c r="J5" s="49">
        <f t="shared" si="2"/>
        <v>815.55738672774623</v>
      </c>
      <c r="K5" s="49">
        <f t="shared" si="2"/>
        <v>782.82614768302017</v>
      </c>
      <c r="L5" s="49">
        <f t="shared" si="2"/>
        <v>751.66112784445386</v>
      </c>
      <c r="M5" s="49">
        <f t="shared" si="2"/>
        <v>721.96928896905615</v>
      </c>
      <c r="N5" s="49">
        <f t="shared" si="2"/>
        <v>695.61813966121019</v>
      </c>
      <c r="O5" s="49">
        <f t="shared" si="2"/>
        <v>664.40767294647901</v>
      </c>
      <c r="P5" s="49">
        <f t="shared" si="2"/>
        <v>633.32650851984863</v>
      </c>
      <c r="Q5" s="49">
        <f t="shared" si="2"/>
        <v>599.41499654460858</v>
      </c>
      <c r="R5" s="49">
        <f t="shared" si="2"/>
        <v>560.03965855719184</v>
      </c>
      <c r="S5" s="49">
        <f t="shared" si="2"/>
        <v>521.93006708145208</v>
      </c>
      <c r="T5" s="49">
        <f t="shared" si="2"/>
        <v>484.43694340611501</v>
      </c>
      <c r="U5" s="49">
        <f t="shared" si="2"/>
        <v>466.71783263161353</v>
      </c>
      <c r="V5" s="49">
        <f t="shared" si="2"/>
        <v>450.65290376800954</v>
      </c>
      <c r="W5" s="49">
        <f t="shared" si="2"/>
        <v>423.54427934804204</v>
      </c>
      <c r="X5" s="49">
        <f t="shared" ref="X5:Y5" si="3">X7*X13/1000000</f>
        <v>412.0471523433302</v>
      </c>
      <c r="Y5" s="49">
        <f t="shared" si="3"/>
        <v>408.29991956259812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18490324</v>
      </c>
      <c r="C7" s="35">
        <v>18328966</v>
      </c>
      <c r="D7" s="35">
        <v>18162868</v>
      </c>
      <c r="E7" s="35">
        <v>17989220</v>
      </c>
      <c r="F7" s="35">
        <v>17812440</v>
      </c>
      <c r="G7" s="35">
        <v>17640216</v>
      </c>
      <c r="H7" s="35">
        <v>17348998</v>
      </c>
      <c r="I7" s="35">
        <v>17024038</v>
      </c>
      <c r="J7" s="35">
        <v>16763016</v>
      </c>
      <c r="K7" s="35">
        <v>16453566</v>
      </c>
      <c r="L7" s="35">
        <v>16231826</v>
      </c>
      <c r="M7" s="35">
        <v>16077643</v>
      </c>
      <c r="N7" s="35">
        <v>16075485</v>
      </c>
      <c r="O7" s="35">
        <v>15945196</v>
      </c>
      <c r="P7" s="35">
        <v>15875827</v>
      </c>
      <c r="Q7" s="35">
        <v>15769309</v>
      </c>
      <c r="R7" s="35">
        <v>15477090</v>
      </c>
      <c r="S7" s="35">
        <v>15260089</v>
      </c>
      <c r="T7" s="35">
        <v>15093982</v>
      </c>
      <c r="U7" s="35">
        <v>15010257</v>
      </c>
      <c r="V7" s="35">
        <v>14955179</v>
      </c>
      <c r="W7" s="35">
        <v>14379065</v>
      </c>
      <c r="X7" s="35">
        <v>14481249</v>
      </c>
      <c r="Y7" s="35">
        <v>14942136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810858.73841646686</v>
      </c>
      <c r="D8" s="52">
        <v>812372.28974274918</v>
      </c>
      <c r="E8" s="52">
        <v>811116.06554022804</v>
      </c>
      <c r="F8" s="52">
        <v>814318.32454318181</v>
      </c>
      <c r="G8" s="52">
        <v>825249.32715012878</v>
      </c>
      <c r="H8" s="52">
        <v>712671.33543454856</v>
      </c>
      <c r="I8" s="52">
        <v>685386.61315564066</v>
      </c>
      <c r="J8" s="52">
        <v>755823.42576916888</v>
      </c>
      <c r="K8" s="52">
        <v>713936.04043838568</v>
      </c>
      <c r="L8" s="52">
        <v>808228.72604499944</v>
      </c>
      <c r="M8" s="52">
        <v>882410.75320024043</v>
      </c>
      <c r="N8" s="52">
        <v>1041103.394255979</v>
      </c>
      <c r="O8" s="52">
        <v>919682.92331592552</v>
      </c>
      <c r="P8" s="52">
        <v>987356.616246894</v>
      </c>
      <c r="Q8" s="52">
        <v>957004.75069014728</v>
      </c>
      <c r="R8" s="52">
        <v>778144.60607280955</v>
      </c>
      <c r="S8" s="52">
        <v>860247.46361935325</v>
      </c>
      <c r="T8" s="52">
        <v>918070.60636315681</v>
      </c>
      <c r="U8" s="52">
        <v>727133.73841646686</v>
      </c>
      <c r="V8" s="52">
        <v>757294.28974274918</v>
      </c>
      <c r="W8" s="52">
        <v>235002.06554022804</v>
      </c>
      <c r="X8" s="52">
        <v>916502.32454318181</v>
      </c>
      <c r="Y8" s="52">
        <v>1286136.3271501288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972216.73841646686</v>
      </c>
      <c r="D9" s="36">
        <v>978470.28974274918</v>
      </c>
      <c r="E9" s="36">
        <v>984764.06554022804</v>
      </c>
      <c r="F9" s="36">
        <v>991098.32454318181</v>
      </c>
      <c r="G9" s="36">
        <v>997473.32715012878</v>
      </c>
      <c r="H9" s="36">
        <v>1003889.3354345486</v>
      </c>
      <c r="I9" s="36">
        <v>1010346.6131556407</v>
      </c>
      <c r="J9" s="36">
        <v>1016845.4257691689</v>
      </c>
      <c r="K9" s="36">
        <v>1023386.0404383838</v>
      </c>
      <c r="L9" s="36">
        <v>1029968.7260449976</v>
      </c>
      <c r="M9" s="36">
        <v>1036593.7532002404</v>
      </c>
      <c r="N9" s="36">
        <v>1043261.3942559808</v>
      </c>
      <c r="O9" s="36">
        <v>1049971.9233159274</v>
      </c>
      <c r="P9" s="36">
        <v>1056725.616246894</v>
      </c>
      <c r="Q9" s="36">
        <v>1063522.7506901473</v>
      </c>
      <c r="R9" s="36">
        <v>1070363.6060728095</v>
      </c>
      <c r="S9" s="36">
        <v>1077248.4636193532</v>
      </c>
      <c r="T9" s="36">
        <v>1084177.6063631568</v>
      </c>
      <c r="U9" s="36">
        <v>810858.73841646686</v>
      </c>
      <c r="V9" s="36">
        <v>812372.28974274918</v>
      </c>
      <c r="W9" s="36">
        <v>811116.06554022804</v>
      </c>
      <c r="X9" s="36">
        <v>814318.32454318181</v>
      </c>
      <c r="Y9" s="36">
        <v>825249.32715012878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8759.9999999999945</v>
      </c>
      <c r="D11" s="54">
        <v>8759.9999999999927</v>
      </c>
      <c r="E11" s="54">
        <v>8759.9999999999909</v>
      </c>
      <c r="F11" s="54">
        <v>8759.9999999999945</v>
      </c>
      <c r="G11" s="54">
        <v>8759.9999999999909</v>
      </c>
      <c r="H11" s="54">
        <v>8759.9999999999909</v>
      </c>
      <c r="I11" s="54">
        <v>8759.9999999999964</v>
      </c>
      <c r="J11" s="54">
        <v>8759.9999999999909</v>
      </c>
      <c r="K11" s="54">
        <v>8759.9999999999909</v>
      </c>
      <c r="L11" s="54">
        <v>8759.9999999999982</v>
      </c>
      <c r="M11" s="54">
        <v>8759.9999999999927</v>
      </c>
      <c r="N11" s="54">
        <v>8759.9999999999927</v>
      </c>
      <c r="O11" s="54">
        <v>8759.9999999999945</v>
      </c>
      <c r="P11" s="54">
        <v>8759.9999999999909</v>
      </c>
      <c r="Q11" s="54">
        <v>8759.9999999999909</v>
      </c>
      <c r="R11" s="54">
        <v>8759.9999999999909</v>
      </c>
      <c r="S11" s="54">
        <v>8759.9999999999927</v>
      </c>
      <c r="T11" s="54">
        <v>8759.9999999999964</v>
      </c>
      <c r="U11" s="54">
        <v>8759.9999999999945</v>
      </c>
      <c r="V11" s="54">
        <v>8759.9999999999964</v>
      </c>
      <c r="W11" s="54">
        <v>8759.9999999999945</v>
      </c>
      <c r="X11" s="54">
        <v>8759.9999999999945</v>
      </c>
      <c r="Y11" s="54">
        <v>8759.9999999999945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54.811181391238428</v>
      </c>
      <c r="C13" s="35">
        <v>54.28213071636069</v>
      </c>
      <c r="D13" s="35">
        <v>53.686571740004325</v>
      </c>
      <c r="E13" s="35">
        <v>53.00615680131007</v>
      </c>
      <c r="F13" s="35">
        <v>52.246020274754613</v>
      </c>
      <c r="G13" s="35">
        <v>51.3920872349698</v>
      </c>
      <c r="H13" s="35">
        <v>50.559105534982557</v>
      </c>
      <c r="I13" s="35">
        <v>49.676455017249353</v>
      </c>
      <c r="J13" s="35">
        <v>48.652186857528875</v>
      </c>
      <c r="K13" s="35">
        <v>47.577901816725941</v>
      </c>
      <c r="L13" s="35">
        <v>46.307860116566914</v>
      </c>
      <c r="M13" s="35">
        <v>44.905169804370956</v>
      </c>
      <c r="N13" s="35">
        <v>43.271984618890826</v>
      </c>
      <c r="O13" s="35">
        <v>41.668203573444877</v>
      </c>
      <c r="P13" s="35">
        <v>39.892505034216398</v>
      </c>
      <c r="Q13" s="35">
        <v>38.011494133611599</v>
      </c>
      <c r="R13" s="35">
        <v>36.185074749658483</v>
      </c>
      <c r="S13" s="35">
        <v>34.202295090248299</v>
      </c>
      <c r="T13" s="35">
        <v>32.094707904522146</v>
      </c>
      <c r="U13" s="35">
        <v>31.093260603839997</v>
      </c>
      <c r="V13" s="35">
        <v>30.133568028039619</v>
      </c>
      <c r="W13" s="35">
        <v>29.455620330532064</v>
      </c>
      <c r="X13" s="35">
        <v>28.453840711069205</v>
      </c>
      <c r="Y13" s="35">
        <v>27.325405120298605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42.852314362132432</v>
      </c>
      <c r="D14" s="36">
        <v>41.603954913612789</v>
      </c>
      <c r="E14" s="36">
        <v>39.961459731838538</v>
      </c>
      <c r="F14" s="36">
        <v>38.575768745346366</v>
      </c>
      <c r="G14" s="36">
        <v>37.09316517217723</v>
      </c>
      <c r="H14" s="36">
        <v>35.930534147428062</v>
      </c>
      <c r="I14" s="36">
        <v>34.90340799377006</v>
      </c>
      <c r="J14" s="36">
        <v>33.867735524917904</v>
      </c>
      <c r="K14" s="36">
        <v>32.722481465788448</v>
      </c>
      <c r="L14" s="36">
        <v>31.289141324804749</v>
      </c>
      <c r="M14" s="36">
        <v>30.739753863958171</v>
      </c>
      <c r="N14" s="36">
        <v>29.614004124180443</v>
      </c>
      <c r="O14" s="36">
        <v>28.64001729517528</v>
      </c>
      <c r="P14" s="36">
        <v>27.182898827646056</v>
      </c>
      <c r="Q14" s="36">
        <v>25.47680814433124</v>
      </c>
      <c r="R14" s="36">
        <v>24.793021283006709</v>
      </c>
      <c r="S14" s="36">
        <v>24.33679883117583</v>
      </c>
      <c r="T14" s="36">
        <v>23.889155818018967</v>
      </c>
      <c r="U14" s="36">
        <v>23.418061750904876</v>
      </c>
      <c r="V14" s="36">
        <v>23.416222058066154</v>
      </c>
      <c r="W14" s="36">
        <v>22.573238063975772</v>
      </c>
      <c r="X14" s="36">
        <v>21.73025406988539</v>
      </c>
      <c r="Y14" s="36">
        <v>20.887270075795008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1.3932250364104581</v>
      </c>
      <c r="C16" s="44">
        <f>C7/RES_summary!C$6</f>
        <v>1.3727706478637158</v>
      </c>
      <c r="D16" s="44">
        <f>D7/RES_summary!D$6</f>
        <v>1.3521906347294332</v>
      </c>
      <c r="E16" s="44">
        <f>E7/RES_summary!E$6</f>
        <v>1.3316105784355599</v>
      </c>
      <c r="F16" s="44">
        <f>F7/RES_summary!F$6</f>
        <v>1.3110845069956025</v>
      </c>
      <c r="G16" s="44">
        <f>G7/RES_summary!G$6</f>
        <v>1.290651626223086</v>
      </c>
      <c r="H16" s="44">
        <f>H7/RES_summary!H$6</f>
        <v>1.270357501443971</v>
      </c>
      <c r="I16" s="44">
        <f>I7/RES_summary!I$6</f>
        <v>1.2502742496590287</v>
      </c>
      <c r="J16" s="44">
        <f>J7/RES_summary!J$6</f>
        <v>1.2305425914660488</v>
      </c>
      <c r="K16" s="44">
        <f>K7/RES_summary!K$6</f>
        <v>1.2115000259182727</v>
      </c>
      <c r="L16" s="44">
        <f>L7/RES_summary!L$6</f>
        <v>1.1953099341099691</v>
      </c>
      <c r="M16" s="44">
        <f>M7/RES_summary!M$6</f>
        <v>1.1835611789496931</v>
      </c>
      <c r="N16" s="44">
        <f>N7/RES_summary!N$6</f>
        <v>1.1745000105208647</v>
      </c>
      <c r="O16" s="44">
        <f>O7/RES_summary!O$6</f>
        <v>1.1658572180627047</v>
      </c>
      <c r="P16" s="44">
        <f>P7/RES_summary!P$6</f>
        <v>1.1583910534694941</v>
      </c>
      <c r="Q16" s="44">
        <f>Q7/RES_summary!Q$6</f>
        <v>1.1484999801898743</v>
      </c>
      <c r="R16" s="44">
        <f>R7/RES_summary!R$6</f>
        <v>1.1332492608881028</v>
      </c>
      <c r="S16" s="44">
        <f>S7/RES_summary!S$6</f>
        <v>1.1155833362940712</v>
      </c>
      <c r="T16" s="44">
        <f>T7/RES_summary!T$6</f>
        <v>1.1001523990588562</v>
      </c>
      <c r="U16" s="44">
        <f>U7/RES_summary!U$6</f>
        <v>1.0894180633018717</v>
      </c>
      <c r="V16" s="44">
        <f>V7/RES_summary!V$6</f>
        <v>1.0807183225775867</v>
      </c>
      <c r="W16" s="44">
        <f>W7/RES_summary!W$6</f>
        <v>1.0725143683755065</v>
      </c>
      <c r="X16" s="44">
        <f>X7/RES_summary!X$6</f>
        <v>1.0633016707742453</v>
      </c>
      <c r="Y16" s="44">
        <f>Y7/RES_summary!Y$6</f>
        <v>1.0540889736961976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76.364310189508387</v>
      </c>
      <c r="C17" s="52">
        <f t="shared" si="4"/>
        <v>74.51691575092137</v>
      </c>
      <c r="D17" s="52">
        <f t="shared" si="4"/>
        <v>72.594479517563698</v>
      </c>
      <c r="E17" s="52">
        <f t="shared" si="4"/>
        <v>70.583559118838494</v>
      </c>
      <c r="F17" s="52">
        <f t="shared" si="4"/>
        <v>68.498947734408901</v>
      </c>
      <c r="G17" s="52">
        <f t="shared" si="4"/>
        <v>66.329280964812469</v>
      </c>
      <c r="H17" s="52">
        <f t="shared" si="4"/>
        <v>64.228138982662486</v>
      </c>
      <c r="I17" s="52">
        <f t="shared" si="4"/>
        <v>62.109192522411924</v>
      </c>
      <c r="J17" s="52">
        <f t="shared" si="4"/>
        <v>59.868588096154028</v>
      </c>
      <c r="K17" s="52">
        <f t="shared" si="4"/>
        <v>57.640629284100513</v>
      </c>
      <c r="L17" s="52">
        <f t="shared" si="4"/>
        <v>55.352245224707268</v>
      </c>
      <c r="M17" s="52">
        <f t="shared" si="4"/>
        <v>53.148015714597449</v>
      </c>
      <c r="N17" s="52">
        <f t="shared" si="4"/>
        <v>50.822946390145972</v>
      </c>
      <c r="O17" s="52">
        <f t="shared" si="4"/>
        <v>48.579175899806899</v>
      </c>
      <c r="P17" s="52">
        <f t="shared" si="4"/>
        <v>46.211120932123031</v>
      </c>
      <c r="Q17" s="52">
        <f t="shared" si="4"/>
        <v>43.656200259440446</v>
      </c>
      <c r="R17" s="52">
        <f t="shared" ref="R17:V17" si="5">R13*R16</f>
        <v>41.006709215231233</v>
      </c>
      <c r="S17" s="52">
        <f t="shared" si="5"/>
        <v>38.155510465693531</v>
      </c>
      <c r="T17" s="52">
        <f t="shared" si="5"/>
        <v>35.309069898253277</v>
      </c>
      <c r="U17" s="52">
        <f t="shared" si="5"/>
        <v>33.873559748775754</v>
      </c>
      <c r="V17" s="52">
        <f t="shared" si="5"/>
        <v>32.565899092540576</v>
      </c>
      <c r="W17" s="52">
        <f t="shared" ref="W17:Y17" si="6">W13*W16</f>
        <v>31.591576033909323</v>
      </c>
      <c r="X17" s="52">
        <f t="shared" si="6"/>
        <v>30.255016368024126</v>
      </c>
      <c r="Y17" s="52">
        <f t="shared" si="6"/>
        <v>28.80340823908838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668.95135726009289</v>
      </c>
      <c r="C18" s="36">
        <f>C3*11630*1000/RES_summary!C$6</f>
        <v>652.76818197807086</v>
      </c>
      <c r="D18" s="36">
        <f>D3*11630*1000/RES_summary!D$6</f>
        <v>635.9276405738575</v>
      </c>
      <c r="E18" s="36">
        <f>E3*11630*1000/RES_summary!E$6</f>
        <v>618.31197788102452</v>
      </c>
      <c r="F18" s="36">
        <f>F3*11630*1000/RES_summary!F$6</f>
        <v>600.05078215342155</v>
      </c>
      <c r="G18" s="36">
        <f>G3*11630*1000/RES_summary!G$6</f>
        <v>581.04450125175663</v>
      </c>
      <c r="H18" s="36">
        <f>H3*11630*1000/RES_summary!H$6</f>
        <v>562.63849748812277</v>
      </c>
      <c r="I18" s="36">
        <f>I3*11630*1000/RES_summary!I$6</f>
        <v>544.07652649632803</v>
      </c>
      <c r="J18" s="36">
        <f>J3*11630*1000/RES_summary!J$6</f>
        <v>524.44883172230868</v>
      </c>
      <c r="K18" s="36">
        <f>K3*11630*1000/RES_summary!K$6</f>
        <v>504.93191252871986</v>
      </c>
      <c r="L18" s="36">
        <f>L3*11630*1000/RES_summary!L$6</f>
        <v>484.88566816843547</v>
      </c>
      <c r="M18" s="36">
        <f>M3*11630*1000/RES_summary!M$6</f>
        <v>465.57661765987336</v>
      </c>
      <c r="N18" s="36">
        <f>N3*11630*1000/RES_summary!N$6</f>
        <v>445.20901037767817</v>
      </c>
      <c r="O18" s="36">
        <f>O3*11630*1000/RES_summary!O$6</f>
        <v>425.55358088230815</v>
      </c>
      <c r="P18" s="36">
        <f>P3*11630*1000/RES_summary!P$6</f>
        <v>404.80941936539733</v>
      </c>
      <c r="Q18" s="36">
        <f>Q3*11630*1000/RES_summary!Q$6</f>
        <v>382.42831427269789</v>
      </c>
      <c r="R18" s="36">
        <f>R3*11630*1000/RES_summary!R$6</f>
        <v>359.21877272542525</v>
      </c>
      <c r="S18" s="36">
        <f>S3*11630*1000/RES_summary!S$6</f>
        <v>334.24227167947504</v>
      </c>
      <c r="T18" s="36">
        <f>T3*11630*1000/RES_summary!T$6</f>
        <v>309.30745230869854</v>
      </c>
      <c r="U18" s="36">
        <f>U3*11630*1000/RES_summary!U$6</f>
        <v>296.73238339927542</v>
      </c>
      <c r="V18" s="36">
        <f>V3*11630*1000/RES_summary!V$6</f>
        <v>285.27727605065536</v>
      </c>
      <c r="W18" s="36">
        <f>W3*11630*1000/RES_summary!W$6</f>
        <v>276.74220605704551</v>
      </c>
      <c r="X18" s="36">
        <f>X3*11630*1000/RES_summary!X$6</f>
        <v>265.0339433838912</v>
      </c>
      <c r="Y18" s="36">
        <f>Y3*11630*1000/RES_summary!Y$6</f>
        <v>252.31785617441403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236.02644395258295</v>
      </c>
      <c r="C3" s="49">
        <f t="shared" ref="C3:W3" si="0">C5*C11/11630</f>
        <v>241.36005777576361</v>
      </c>
      <c r="D3" s="49">
        <f t="shared" si="0"/>
        <v>249.35049902669672</v>
      </c>
      <c r="E3" s="49">
        <f t="shared" si="0"/>
        <v>256.2010113691727</v>
      </c>
      <c r="F3" s="49">
        <f t="shared" si="0"/>
        <v>263.51378032406762</v>
      </c>
      <c r="G3" s="49">
        <f t="shared" si="0"/>
        <v>271.15932150072388</v>
      </c>
      <c r="H3" s="49">
        <f t="shared" si="0"/>
        <v>277.05503744373596</v>
      </c>
      <c r="I3" s="49">
        <f t="shared" si="0"/>
        <v>279.19124596304414</v>
      </c>
      <c r="J3" s="49">
        <f t="shared" si="0"/>
        <v>280.08581469061357</v>
      </c>
      <c r="K3" s="49">
        <f t="shared" si="0"/>
        <v>278.13505944220879</v>
      </c>
      <c r="L3" s="49">
        <f t="shared" si="0"/>
        <v>274.13928890858494</v>
      </c>
      <c r="M3" s="49">
        <f t="shared" si="0"/>
        <v>264.74800682260866</v>
      </c>
      <c r="N3" s="49">
        <f t="shared" si="0"/>
        <v>254.81868200945277</v>
      </c>
      <c r="O3" s="49">
        <f t="shared" si="0"/>
        <v>245.6375456174755</v>
      </c>
      <c r="P3" s="49">
        <f t="shared" si="0"/>
        <v>236.41210268241841</v>
      </c>
      <c r="Q3" s="49">
        <f t="shared" si="0"/>
        <v>227.71723549861537</v>
      </c>
      <c r="R3" s="49">
        <f t="shared" si="0"/>
        <v>222.92709830071243</v>
      </c>
      <c r="S3" s="49">
        <f t="shared" si="0"/>
        <v>213.02013420764098</v>
      </c>
      <c r="T3" s="49">
        <f t="shared" si="0"/>
        <v>203.04822306105734</v>
      </c>
      <c r="U3" s="49">
        <f t="shared" si="0"/>
        <v>191.22289912935747</v>
      </c>
      <c r="V3" s="49">
        <f t="shared" si="0"/>
        <v>178.82614427404363</v>
      </c>
      <c r="W3" s="49">
        <f t="shared" si="0"/>
        <v>163.13023857392622</v>
      </c>
      <c r="X3" s="49">
        <f t="shared" ref="X3:Y3" si="1">X5*X11/11630</f>
        <v>158.17473172602016</v>
      </c>
      <c r="Y3" s="49">
        <f t="shared" si="1"/>
        <v>157.64361543940939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7604.5308118174953</v>
      </c>
      <c r="C5" s="49">
        <f t="shared" ref="C5:W5" si="2">C7*C13/1000000</f>
        <v>7832.9938945596487</v>
      </c>
      <c r="D5" s="49">
        <f t="shared" si="2"/>
        <v>8021.9226959019015</v>
      </c>
      <c r="E5" s="49">
        <f t="shared" si="2"/>
        <v>8187.1303572372008</v>
      </c>
      <c r="F5" s="49">
        <f t="shared" si="2"/>
        <v>8329.3027051015724</v>
      </c>
      <c r="G5" s="49">
        <f t="shared" si="2"/>
        <v>8443.1620410869018</v>
      </c>
      <c r="H5" s="49">
        <f t="shared" si="2"/>
        <v>8491.7356729441544</v>
      </c>
      <c r="I5" s="49">
        <f t="shared" si="2"/>
        <v>8490.9428457791746</v>
      </c>
      <c r="J5" s="49">
        <f t="shared" si="2"/>
        <v>8478.0637152231739</v>
      </c>
      <c r="K5" s="49">
        <f t="shared" si="2"/>
        <v>8399.8555530716367</v>
      </c>
      <c r="L5" s="49">
        <f t="shared" si="2"/>
        <v>8224.339425804048</v>
      </c>
      <c r="M5" s="49">
        <f t="shared" si="2"/>
        <v>7910.9779495556249</v>
      </c>
      <c r="N5" s="49">
        <f t="shared" si="2"/>
        <v>7592.4643524859839</v>
      </c>
      <c r="O5" s="49">
        <f t="shared" si="2"/>
        <v>7302.9997423308341</v>
      </c>
      <c r="P5" s="49">
        <f t="shared" si="2"/>
        <v>7027.0895438376447</v>
      </c>
      <c r="Q5" s="49">
        <f t="shared" si="2"/>
        <v>6737.1625264139684</v>
      </c>
      <c r="R5" s="49">
        <f t="shared" si="2"/>
        <v>6387.8211873747932</v>
      </c>
      <c r="S5" s="49">
        <f t="shared" si="2"/>
        <v>6105.6256233318391</v>
      </c>
      <c r="T5" s="49">
        <f t="shared" si="2"/>
        <v>5845.0486379998529</v>
      </c>
      <c r="U5" s="49">
        <f t="shared" si="2"/>
        <v>5604.6377747099077</v>
      </c>
      <c r="V5" s="49">
        <f t="shared" si="2"/>
        <v>5384.3119622818576</v>
      </c>
      <c r="W5" s="49">
        <f t="shared" si="2"/>
        <v>5031.2649808958286</v>
      </c>
      <c r="X5" s="49">
        <f t="shared" ref="X5:Y5" si="3">X7*X13/1000000</f>
        <v>4914.1847485434701</v>
      </c>
      <c r="Y5" s="49">
        <f t="shared" si="3"/>
        <v>4915.6993722789166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10241361</v>
      </c>
      <c r="C7" s="35">
        <v>10701807</v>
      </c>
      <c r="D7" s="35">
        <v>11175339</v>
      </c>
      <c r="E7" s="35">
        <v>11651024</v>
      </c>
      <c r="F7" s="35">
        <v>12127400</v>
      </c>
      <c r="G7" s="35">
        <v>12606843</v>
      </c>
      <c r="H7" s="35">
        <v>12993871</v>
      </c>
      <c r="I7" s="35">
        <v>13337327</v>
      </c>
      <c r="J7" s="35">
        <v>13702466</v>
      </c>
      <c r="K7" s="35">
        <v>13973647</v>
      </c>
      <c r="L7" s="35">
        <v>14080970</v>
      </c>
      <c r="M7" s="35">
        <v>13887935</v>
      </c>
      <c r="N7" s="35">
        <v>13696669</v>
      </c>
      <c r="O7" s="35">
        <v>13611305</v>
      </c>
      <c r="P7" s="35">
        <v>13585505</v>
      </c>
      <c r="Q7" s="35">
        <v>13549111</v>
      </c>
      <c r="R7" s="35">
        <v>13395702</v>
      </c>
      <c r="S7" s="35">
        <v>13328020</v>
      </c>
      <c r="T7" s="35">
        <v>13278205</v>
      </c>
      <c r="U7" s="35">
        <v>13246729</v>
      </c>
      <c r="V7" s="35">
        <v>13215788</v>
      </c>
      <c r="W7" s="35">
        <v>12717997</v>
      </c>
      <c r="X7" s="35">
        <v>12832242</v>
      </c>
      <c r="Y7" s="35">
        <v>13265701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1083609.3224737439</v>
      </c>
      <c r="D8" s="52">
        <v>1104740.7166730836</v>
      </c>
      <c r="E8" s="52">
        <v>1115042.9815039076</v>
      </c>
      <c r="F8" s="52">
        <v>1123988.457995357</v>
      </c>
      <c r="G8" s="52">
        <v>1135416.5044900272</v>
      </c>
      <c r="H8" s="52">
        <v>1051470.4968674909</v>
      </c>
      <c r="I8" s="52">
        <v>1016476.8287707102</v>
      </c>
      <c r="J8" s="52">
        <v>1046848.9118353762</v>
      </c>
      <c r="K8" s="52">
        <v>961692.17592219822</v>
      </c>
      <c r="L8" s="52">
        <v>806749.06935220771</v>
      </c>
      <c r="M8" s="52">
        <v>515421.05914508551</v>
      </c>
      <c r="N8" s="52">
        <v>526336.63126057386</v>
      </c>
      <c r="O8" s="52">
        <v>641503.2908430025</v>
      </c>
      <c r="P8" s="52">
        <v>710451.56246897765</v>
      </c>
      <c r="Q8" s="52">
        <v>709362.99039825425</v>
      </c>
      <c r="R8" s="52">
        <v>930200.32247374393</v>
      </c>
      <c r="S8" s="52">
        <v>1037058.7166730836</v>
      </c>
      <c r="T8" s="52">
        <v>1065227.9815039076</v>
      </c>
      <c r="U8" s="52">
        <v>1092512.457995357</v>
      </c>
      <c r="V8" s="52">
        <v>1104475.5044900272</v>
      </c>
      <c r="W8" s="52">
        <v>553679.49686749093</v>
      </c>
      <c r="X8" s="52">
        <v>1130721.8287707102</v>
      </c>
      <c r="Y8" s="52">
        <v>1480307.9118353762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623163.32247374393</v>
      </c>
      <c r="D9" s="36">
        <v>631208.7166730836</v>
      </c>
      <c r="E9" s="36">
        <v>639357.98150390759</v>
      </c>
      <c r="F9" s="36">
        <v>647612.45799535699</v>
      </c>
      <c r="G9" s="36">
        <v>655973.5044900272</v>
      </c>
      <c r="H9" s="36">
        <v>664442.49686749093</v>
      </c>
      <c r="I9" s="36">
        <v>673020.82877071016</v>
      </c>
      <c r="J9" s="36">
        <v>681709.91183537617</v>
      </c>
      <c r="K9" s="36">
        <v>690511.17592219822</v>
      </c>
      <c r="L9" s="36">
        <v>699426.06935220771</v>
      </c>
      <c r="M9" s="36">
        <v>708456.05914508551</v>
      </c>
      <c r="N9" s="36">
        <v>717602.63126057386</v>
      </c>
      <c r="O9" s="36">
        <v>726867.2908430025</v>
      </c>
      <c r="P9" s="36">
        <v>736251.56246897765</v>
      </c>
      <c r="Q9" s="36">
        <v>745756.99039825425</v>
      </c>
      <c r="R9" s="36">
        <v>1083609.3224737439</v>
      </c>
      <c r="S9" s="36">
        <v>1104740.7166730836</v>
      </c>
      <c r="T9" s="36">
        <v>1115042.9815039076</v>
      </c>
      <c r="U9" s="36">
        <v>1123988.457995357</v>
      </c>
      <c r="V9" s="36">
        <v>1135416.5044900272</v>
      </c>
      <c r="W9" s="36">
        <v>1051470.4968674909</v>
      </c>
      <c r="X9" s="36">
        <v>1016476.8287707102</v>
      </c>
      <c r="Y9" s="36">
        <v>1046848.9118353762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360.96737735651084</v>
      </c>
      <c r="C11" s="54">
        <v>358.35818458657621</v>
      </c>
      <c r="D11" s="54">
        <v>361.50264888016886</v>
      </c>
      <c r="E11" s="54">
        <v>363.93921095803461</v>
      </c>
      <c r="F11" s="54">
        <v>367.93779427560543</v>
      </c>
      <c r="G11" s="54">
        <v>373.50732980217123</v>
      </c>
      <c r="H11" s="54">
        <v>379.44540545896467</v>
      </c>
      <c r="I11" s="54">
        <v>382.4067891546668</v>
      </c>
      <c r="J11" s="54">
        <v>384.2148554513534</v>
      </c>
      <c r="K11" s="54">
        <v>385.09123411414231</v>
      </c>
      <c r="L11" s="54">
        <v>387.6590890696545</v>
      </c>
      <c r="M11" s="54">
        <v>389.20843149612028</v>
      </c>
      <c r="N11" s="54">
        <v>390.32666262036383</v>
      </c>
      <c r="O11" s="54">
        <v>391.17688023079018</v>
      </c>
      <c r="P11" s="54">
        <v>391.26764175186247</v>
      </c>
      <c r="Q11" s="54">
        <v>393.09597155563222</v>
      </c>
      <c r="R11" s="54">
        <v>405.87268760144883</v>
      </c>
      <c r="S11" s="54">
        <v>405.76090210439969</v>
      </c>
      <c r="T11" s="54">
        <v>404.00875689003226</v>
      </c>
      <c r="U11" s="54">
        <v>396.80036538838334</v>
      </c>
      <c r="V11" s="54">
        <v>386.26069077649345</v>
      </c>
      <c r="W11" s="54">
        <v>377.08303613874858</v>
      </c>
      <c r="X11" s="54">
        <v>374.33922900819931</v>
      </c>
      <c r="Y11" s="54">
        <v>372.96732544292468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742.5312721441511</v>
      </c>
      <c r="C13" s="35">
        <v>731.9318966002329</v>
      </c>
      <c r="D13" s="35">
        <v>717.82365581052181</v>
      </c>
      <c r="E13" s="35">
        <v>702.69620569292454</v>
      </c>
      <c r="F13" s="35">
        <v>686.81685316733774</v>
      </c>
      <c r="G13" s="35">
        <v>669.72849912439631</v>
      </c>
      <c r="H13" s="35">
        <v>653.51854523907105</v>
      </c>
      <c r="I13" s="35">
        <v>636.63002682465344</v>
      </c>
      <c r="J13" s="35">
        <v>618.7253969630849</v>
      </c>
      <c r="K13" s="35">
        <v>601.12120716028085</v>
      </c>
      <c r="L13" s="35">
        <v>584.07477793106921</v>
      </c>
      <c r="M13" s="35">
        <v>569.62953452443617</v>
      </c>
      <c r="N13" s="35">
        <v>554.32925717092121</v>
      </c>
      <c r="O13" s="35">
        <v>536.53927689746388</v>
      </c>
      <c r="P13" s="35">
        <v>517.24904917687229</v>
      </c>
      <c r="Q13" s="35">
        <v>497.24018988507572</v>
      </c>
      <c r="R13" s="35">
        <v>476.85602347490209</v>
      </c>
      <c r="S13" s="35">
        <v>458.10447638372682</v>
      </c>
      <c r="T13" s="35">
        <v>440.19870441824429</v>
      </c>
      <c r="U13" s="35">
        <v>423.09597899299575</v>
      </c>
      <c r="V13" s="35">
        <v>407.41512819983626</v>
      </c>
      <c r="W13" s="35">
        <v>395.60199462980125</v>
      </c>
      <c r="X13" s="35">
        <v>382.9560530843691</v>
      </c>
      <c r="Y13" s="35">
        <v>370.55707589662364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637.85104372697504</v>
      </c>
      <c r="D14" s="36">
        <v>595.27181608949297</v>
      </c>
      <c r="E14" s="36">
        <v>573.92492245795074</v>
      </c>
      <c r="F14" s="36">
        <v>554.31605700584282</v>
      </c>
      <c r="G14" s="36">
        <v>529.26848816336405</v>
      </c>
      <c r="H14" s="36">
        <v>515.41433253471621</v>
      </c>
      <c r="I14" s="36">
        <v>490.85839527208549</v>
      </c>
      <c r="J14" s="36">
        <v>471.23495275694034</v>
      </c>
      <c r="K14" s="36">
        <v>451.82646860889071</v>
      </c>
      <c r="L14" s="36">
        <v>426.19150717505306</v>
      </c>
      <c r="M14" s="36">
        <v>412.6515570776109</v>
      </c>
      <c r="N14" s="36">
        <v>407.20859025324904</v>
      </c>
      <c r="O14" s="36">
        <v>390.11036664459402</v>
      </c>
      <c r="P14" s="36">
        <v>381.13732886165951</v>
      </c>
      <c r="Q14" s="36">
        <v>371.91236776959391</v>
      </c>
      <c r="R14" s="36">
        <v>367.49073294653942</v>
      </c>
      <c r="S14" s="36">
        <v>362.0098289934981</v>
      </c>
      <c r="T14" s="36">
        <v>356.14345281215782</v>
      </c>
      <c r="U14" s="36">
        <v>350.23306513887349</v>
      </c>
      <c r="V14" s="36">
        <v>344.6109603986738</v>
      </c>
      <c r="W14" s="36">
        <v>341.16485079468708</v>
      </c>
      <c r="X14" s="36">
        <v>337.71874119070031</v>
      </c>
      <c r="Y14" s="36">
        <v>334.2726315867136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0.77167498807039003</v>
      </c>
      <c r="C16" s="44">
        <f>C7/RES_summary!C$6</f>
        <v>0.80152511214775835</v>
      </c>
      <c r="D16" s="44">
        <f>D7/RES_summary!D$6</f>
        <v>0.83198252256893523</v>
      </c>
      <c r="E16" s="44">
        <f>E7/RES_summary!E$6</f>
        <v>0.86244021741946519</v>
      </c>
      <c r="F16" s="44">
        <f>F7/RES_summary!F$6</f>
        <v>0.89263718222424715</v>
      </c>
      <c r="G16" s="44">
        <f>G7/RES_summary!G$6</f>
        <v>0.9223834004917586</v>
      </c>
      <c r="H16" s="44">
        <f>H7/RES_summary!H$6</f>
        <v>0.9514590697194889</v>
      </c>
      <c r="I16" s="44">
        <f>I7/RES_summary!I$6</f>
        <v>0.97951593548969418</v>
      </c>
      <c r="J16" s="44">
        <f>J7/RES_summary!J$6</f>
        <v>1.0058731687135194</v>
      </c>
      <c r="K16" s="44">
        <f>K7/RES_summary!K$6</f>
        <v>1.0288999784407096</v>
      </c>
      <c r="L16" s="44">
        <f>L7/RES_summary!L$6</f>
        <v>1.0369211278450405</v>
      </c>
      <c r="M16" s="44">
        <f>M7/RES_summary!M$6</f>
        <v>1.0223650768820223</v>
      </c>
      <c r="N16" s="44">
        <f>N7/RES_summary!N$6</f>
        <v>1.0007000028055639</v>
      </c>
      <c r="O16" s="44">
        <f>O7/RES_summary!O$6</f>
        <v>0.99521123362189989</v>
      </c>
      <c r="P16" s="44">
        <f>P7/RES_summary!P$6</f>
        <v>0.99127607329464351</v>
      </c>
      <c r="Q16" s="44">
        <f>Q7/RES_summary!Q$6</f>
        <v>0.98679997424683652</v>
      </c>
      <c r="R16" s="44">
        <f>R7/RES_summary!R$6</f>
        <v>0.98084778150009344</v>
      </c>
      <c r="S16" s="44">
        <f>S7/RES_summary!S$6</f>
        <v>0.97434012460832364</v>
      </c>
      <c r="T16" s="44">
        <f>T7/RES_summary!T$6</f>
        <v>0.96780618169183585</v>
      </c>
      <c r="U16" s="44">
        <f>U7/RES_summary!U$6</f>
        <v>0.96142430154691816</v>
      </c>
      <c r="V16" s="44">
        <f>V7/RES_summary!V$6</f>
        <v>0.95502328918303148</v>
      </c>
      <c r="W16" s="44">
        <f>W7/RES_summary!W$6</f>
        <v>0.94861762704714014</v>
      </c>
      <c r="X16" s="44">
        <f>X7/RES_summary!X$6</f>
        <v>0.9422215140682576</v>
      </c>
      <c r="Y16" s="44">
        <f>Y7/RES_summary!Y$6</f>
        <v>0.93582531657124668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572.99281057372934</v>
      </c>
      <c r="C17" s="52">
        <f t="shared" si="4"/>
        <v>586.66179550702316</v>
      </c>
      <c r="D17" s="52">
        <f t="shared" si="4"/>
        <v>597.21673592089303</v>
      </c>
      <c r="E17" s="52">
        <f t="shared" si="4"/>
        <v>606.03346841763903</v>
      </c>
      <c r="F17" s="52">
        <f t="shared" si="4"/>
        <v>613.0782605154169</v>
      </c>
      <c r="G17" s="52">
        <f t="shared" si="4"/>
        <v>617.74645042860243</v>
      </c>
      <c r="H17" s="52">
        <f t="shared" si="4"/>
        <v>621.79614709760028</v>
      </c>
      <c r="I17" s="52">
        <f t="shared" si="4"/>
        <v>623.58925628597956</v>
      </c>
      <c r="J17" s="52">
        <f t="shared" si="4"/>
        <v>622.3592756067884</v>
      </c>
      <c r="K17" s="52">
        <f t="shared" si="4"/>
        <v>618.49359708746624</v>
      </c>
      <c r="L17" s="52">
        <f t="shared" si="4"/>
        <v>605.63947747812585</v>
      </c>
      <c r="M17" s="52">
        <f t="shared" si="4"/>
        <v>582.3693428583457</v>
      </c>
      <c r="N17" s="52">
        <f t="shared" si="4"/>
        <v>554.71728920614703</v>
      </c>
      <c r="O17" s="52">
        <f t="shared" si="4"/>
        <v>533.96991564772713</v>
      </c>
      <c r="P17" s="52">
        <f t="shared" si="4"/>
        <v>512.7366063834379</v>
      </c>
      <c r="Q17" s="52">
        <f t="shared" si="4"/>
        <v>490.67660657308483</v>
      </c>
      <c r="R17" s="52">
        <f t="shared" ref="R17:V17" si="5">R13*R16</f>
        <v>467.72317272031421</v>
      </c>
      <c r="S17" s="52">
        <f t="shared" si="5"/>
        <v>446.34957260335125</v>
      </c>
      <c r="T17" s="52">
        <f t="shared" si="5"/>
        <v>426.02702730871408</v>
      </c>
      <c r="U17" s="52">
        <f t="shared" si="5"/>
        <v>406.7747560906505</v>
      </c>
      <c r="V17" s="52">
        <f t="shared" si="5"/>
        <v>389.09093579633407</v>
      </c>
      <c r="W17" s="52">
        <f t="shared" ref="W17:Y17" si="6">W13*W16</f>
        <v>375.27502540083754</v>
      </c>
      <c r="X17" s="52">
        <f t="shared" si="6"/>
        <v>360.82943215875827</v>
      </c>
      <c r="Y17" s="52">
        <f t="shared" si="6"/>
        <v>346.7766928586733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206.83171207693508</v>
      </c>
      <c r="C18" s="36">
        <f>C3*11630*1000/RES_summary!C$6</f>
        <v>210.23505600419799</v>
      </c>
      <c r="D18" s="36">
        <f>D3*11630*1000/RES_summary!D$6</f>
        <v>215.89543199097116</v>
      </c>
      <c r="E18" s="36">
        <f>E3*11630*1000/RES_summary!E$6</f>
        <v>220.55934231007652</v>
      </c>
      <c r="F18" s="36">
        <f>F3*11630*1000/RES_summary!F$6</f>
        <v>225.57466289236754</v>
      </c>
      <c r="G18" s="36">
        <f>G3*11630*1000/RES_summary!G$6</f>
        <v>230.73282719435664</v>
      </c>
      <c r="H18" s="36">
        <f>H3*11630*1000/RES_summary!H$6</f>
        <v>235.93769114827097</v>
      </c>
      <c r="I18" s="36">
        <f>I3*11630*1000/RES_summary!I$6</f>
        <v>238.46476524766805</v>
      </c>
      <c r="J18" s="36">
        <f>J3*11630*1000/RES_summary!J$6</f>
        <v>239.11967911607115</v>
      </c>
      <c r="K18" s="36">
        <f>K3*11630*1000/RES_summary!K$6</f>
        <v>238.17646259410751</v>
      </c>
      <c r="L18" s="36">
        <f>L3*11630*1000/RES_summary!L$6</f>
        <v>234.78164814379184</v>
      </c>
      <c r="M18" s="36">
        <f>M3*11630*1000/RES_summary!M$6</f>
        <v>226.66305848532303</v>
      </c>
      <c r="N18" s="36">
        <f>N3*11630*1000/RES_summary!N$6</f>
        <v>216.52094819365053</v>
      </c>
      <c r="O18" s="36">
        <f>O3*11630*1000/RES_summary!O$6</f>
        <v>208.87668574017607</v>
      </c>
      <c r="P18" s="36">
        <f>P3*11630*1000/RES_summary!P$6</f>
        <v>200.61724281950072</v>
      </c>
      <c r="Q18" s="36">
        <f>Q3*11630*1000/RES_summary!Q$6</f>
        <v>192.88299738046749</v>
      </c>
      <c r="R18" s="36">
        <f>R3*11630*1000/RES_summary!R$6</f>
        <v>189.8360611654706</v>
      </c>
      <c r="S18" s="36">
        <f>S3*11630*1000/RES_summary!S$6</f>
        <v>181.11120523344906</v>
      </c>
      <c r="T18" s="36">
        <f>T3*11630*1000/RES_summary!T$6</f>
        <v>172.11864970454937</v>
      </c>
      <c r="U18" s="36">
        <f>U3*11630*1000/RES_summary!U$6</f>
        <v>161.40837184754065</v>
      </c>
      <c r="V18" s="36">
        <f>V3*11630*1000/RES_summary!V$6</f>
        <v>150.29053363556429</v>
      </c>
      <c r="W18" s="36">
        <f>W3*11630*1000/RES_summary!W$6</f>
        <v>141.50984596519382</v>
      </c>
      <c r="X18" s="36">
        <f>X3*11630*1000/RES_summary!X$6</f>
        <v>135.07261143777592</v>
      </c>
      <c r="Y18" s="36">
        <f>Y3*11630*1000/RES_summary!Y$6</f>
        <v>129.33637566144193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0.14822202822986952</v>
      </c>
      <c r="C3" s="49">
        <f t="shared" ref="C3:W3" si="0">C5*C11/11630</f>
        <v>0.2931109867458444</v>
      </c>
      <c r="D3" s="49">
        <f t="shared" si="0"/>
        <v>0.43625254892815607</v>
      </c>
      <c r="E3" s="49">
        <f t="shared" si="0"/>
        <v>0.5849601970419247</v>
      </c>
      <c r="F3" s="49">
        <f t="shared" si="0"/>
        <v>0.72732407771509033</v>
      </c>
      <c r="G3" s="49">
        <f t="shared" si="0"/>
        <v>0.86957834090247621</v>
      </c>
      <c r="H3" s="49">
        <f t="shared" si="0"/>
        <v>1.005244145129077</v>
      </c>
      <c r="I3" s="49">
        <f t="shared" si="0"/>
        <v>1.1370242498502499</v>
      </c>
      <c r="J3" s="49">
        <f t="shared" si="0"/>
        <v>1.2677234161715034</v>
      </c>
      <c r="K3" s="49">
        <f t="shared" si="0"/>
        <v>1.3864835601863217</v>
      </c>
      <c r="L3" s="49">
        <f t="shared" si="0"/>
        <v>1.5162949360296936</v>
      </c>
      <c r="M3" s="49">
        <f t="shared" si="0"/>
        <v>1.6496894456757836</v>
      </c>
      <c r="N3" s="49">
        <f t="shared" si="0"/>
        <v>1.7607006485715442</v>
      </c>
      <c r="O3" s="49">
        <f t="shared" si="0"/>
        <v>1.6849861299399036</v>
      </c>
      <c r="P3" s="49">
        <f t="shared" si="0"/>
        <v>1.5688777216191698</v>
      </c>
      <c r="Q3" s="49">
        <f t="shared" si="0"/>
        <v>1.6053562899394134</v>
      </c>
      <c r="R3" s="49">
        <f t="shared" si="0"/>
        <v>1.726452308208507</v>
      </c>
      <c r="S3" s="49">
        <f t="shared" si="0"/>
        <v>1.9424015914429809</v>
      </c>
      <c r="T3" s="49">
        <f t="shared" si="0"/>
        <v>2.8164062149184712</v>
      </c>
      <c r="U3" s="49">
        <f t="shared" si="0"/>
        <v>4.700201425560012</v>
      </c>
      <c r="V3" s="49">
        <f t="shared" si="0"/>
        <v>6.9709693427815385</v>
      </c>
      <c r="W3" s="49">
        <f t="shared" si="0"/>
        <v>9.0313259692318386</v>
      </c>
      <c r="X3" s="49">
        <f t="shared" ref="X3:Y3" si="1">X5*X11/11630</f>
        <v>11.005092129777518</v>
      </c>
      <c r="Y3" s="49">
        <f t="shared" si="1"/>
        <v>13.392458828369101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7.0990444118960063</v>
      </c>
      <c r="C5" s="49">
        <f t="shared" ref="C5:W5" si="2">C7*C13/1000000</f>
        <v>13.978666938874573</v>
      </c>
      <c r="D5" s="49">
        <f t="shared" si="2"/>
        <v>20.795092686064475</v>
      </c>
      <c r="E5" s="49">
        <f t="shared" si="2"/>
        <v>27.625423015456199</v>
      </c>
      <c r="F5" s="49">
        <f t="shared" si="2"/>
        <v>34.397226935879672</v>
      </c>
      <c r="G5" s="49">
        <f t="shared" si="2"/>
        <v>41.205752803208632</v>
      </c>
      <c r="H5" s="49">
        <f t="shared" si="2"/>
        <v>47.735222933082028</v>
      </c>
      <c r="I5" s="49">
        <f t="shared" si="2"/>
        <v>54.145199001220014</v>
      </c>
      <c r="J5" s="49">
        <f t="shared" si="2"/>
        <v>60.707979514088123</v>
      </c>
      <c r="K5" s="49">
        <f t="shared" si="2"/>
        <v>66.979517383854741</v>
      </c>
      <c r="L5" s="49">
        <f t="shared" si="2"/>
        <v>73.952267652327649</v>
      </c>
      <c r="M5" s="49">
        <f t="shared" si="2"/>
        <v>81.32806101156099</v>
      </c>
      <c r="N5" s="49">
        <f t="shared" si="2"/>
        <v>87.113548485961218</v>
      </c>
      <c r="O5" s="49">
        <f t="shared" si="2"/>
        <v>83.040823991523297</v>
      </c>
      <c r="P5" s="49">
        <f t="shared" si="2"/>
        <v>77.282184374845329</v>
      </c>
      <c r="Q5" s="49">
        <f t="shared" si="2"/>
        <v>78.878488893680327</v>
      </c>
      <c r="R5" s="49">
        <f t="shared" si="2"/>
        <v>81.351876368649798</v>
      </c>
      <c r="S5" s="49">
        <f t="shared" si="2"/>
        <v>91.123114776159738</v>
      </c>
      <c r="T5" s="49">
        <f t="shared" si="2"/>
        <v>132.1322878503905</v>
      </c>
      <c r="U5" s="49">
        <f t="shared" si="2"/>
        <v>222.67840859432971</v>
      </c>
      <c r="V5" s="49">
        <f t="shared" si="2"/>
        <v>340.26161303572309</v>
      </c>
      <c r="W5" s="49">
        <f t="shared" si="2"/>
        <v>448.71668208326463</v>
      </c>
      <c r="X5" s="49">
        <f t="shared" ref="X5:Y5" si="3">X7*X13/1000000</f>
        <v>561.07819265807234</v>
      </c>
      <c r="Y5" s="49">
        <f t="shared" si="3"/>
        <v>691.83880748959461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3981</v>
      </c>
      <c r="C7" s="35">
        <v>7996</v>
      </c>
      <c r="D7" s="35">
        <v>12052</v>
      </c>
      <c r="E7" s="35">
        <v>16152</v>
      </c>
      <c r="F7" s="35">
        <v>20300</v>
      </c>
      <c r="G7" s="35">
        <v>24508</v>
      </c>
      <c r="H7" s="35">
        <v>28580</v>
      </c>
      <c r="I7" s="35">
        <v>32586</v>
      </c>
      <c r="J7" s="35">
        <v>36714</v>
      </c>
      <c r="K7" s="35">
        <v>40743</v>
      </c>
      <c r="L7" s="35">
        <v>45300</v>
      </c>
      <c r="M7" s="35">
        <v>50368</v>
      </c>
      <c r="N7" s="35">
        <v>54748</v>
      </c>
      <c r="O7" s="35">
        <v>53086</v>
      </c>
      <c r="P7" s="35">
        <v>50148</v>
      </c>
      <c r="Q7" s="35">
        <v>54921</v>
      </c>
      <c r="R7" s="35">
        <v>61082</v>
      </c>
      <c r="S7" s="35">
        <v>75686</v>
      </c>
      <c r="T7" s="35">
        <v>125909</v>
      </c>
      <c r="U7" s="35">
        <v>234918</v>
      </c>
      <c r="V7" s="35">
        <v>377048</v>
      </c>
      <c r="W7" s="35">
        <v>509596</v>
      </c>
      <c r="X7" s="35">
        <v>648557</v>
      </c>
      <c r="Y7" s="35">
        <v>811287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4271.4887633029011</v>
      </c>
      <c r="D8" s="52">
        <v>4324.1947957047341</v>
      </c>
      <c r="E8" s="52">
        <v>4380.4350861880066</v>
      </c>
      <c r="F8" s="52">
        <v>4441.2340180525225</v>
      </c>
      <c r="G8" s="52">
        <v>4514.61708744098</v>
      </c>
      <c r="H8" s="52">
        <v>4392.6109541286241</v>
      </c>
      <c r="I8" s="52">
        <v>4341.2434946309186</v>
      </c>
      <c r="J8" s="52">
        <v>4478.5438577350069</v>
      </c>
      <c r="K8" s="52">
        <v>4395.5425225656509</v>
      </c>
      <c r="L8" s="52">
        <v>4940.2713593012231</v>
      </c>
      <c r="M8" s="52">
        <v>5468.7636926607811</v>
      </c>
      <c r="N8" s="52">
        <v>4799.0543682886491</v>
      </c>
      <c r="O8" s="52">
        <v>2609.4887633028993</v>
      </c>
      <c r="P8" s="52">
        <v>1386.1947957047378</v>
      </c>
      <c r="Q8" s="52">
        <v>9153.4350861880084</v>
      </c>
      <c r="R8" s="52">
        <v>10602.234018052521</v>
      </c>
      <c r="S8" s="52">
        <v>19118.61708744098</v>
      </c>
      <c r="T8" s="52">
        <v>54615.610954128628</v>
      </c>
      <c r="U8" s="52">
        <v>113350.24349463092</v>
      </c>
      <c r="V8" s="52">
        <v>146608.543857735</v>
      </c>
      <c r="W8" s="52">
        <v>136943.54252256564</v>
      </c>
      <c r="X8" s="52">
        <v>143901.27135930123</v>
      </c>
      <c r="Y8" s="52">
        <v>168198.76369266072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256.48876330290113</v>
      </c>
      <c r="D9" s="36">
        <v>268.19479570473413</v>
      </c>
      <c r="E9" s="36">
        <v>280.43508618800843</v>
      </c>
      <c r="F9" s="36">
        <v>293.2340180525207</v>
      </c>
      <c r="G9" s="36">
        <v>306.61708744097996</v>
      </c>
      <c r="H9" s="36">
        <v>320.61095412862414</v>
      </c>
      <c r="I9" s="36">
        <v>335.24349463092221</v>
      </c>
      <c r="J9" s="36">
        <v>350.5438577350069</v>
      </c>
      <c r="K9" s="36">
        <v>366.54252256565087</v>
      </c>
      <c r="L9" s="36">
        <v>383.27135930122313</v>
      </c>
      <c r="M9" s="36">
        <v>400.76369266078109</v>
      </c>
      <c r="N9" s="36">
        <v>419.05436828864913</v>
      </c>
      <c r="O9" s="36">
        <v>4271.4887633028993</v>
      </c>
      <c r="P9" s="36">
        <v>4324.1947957047378</v>
      </c>
      <c r="Q9" s="36">
        <v>4380.4350861880084</v>
      </c>
      <c r="R9" s="36">
        <v>4441.2340180525207</v>
      </c>
      <c r="S9" s="36">
        <v>4514.6170874409727</v>
      </c>
      <c r="T9" s="36">
        <v>4392.6109541286278</v>
      </c>
      <c r="U9" s="36">
        <v>4341.2434946309077</v>
      </c>
      <c r="V9" s="36">
        <v>4478.5438577349996</v>
      </c>
      <c r="W9" s="36">
        <v>4395.5425225656363</v>
      </c>
      <c r="X9" s="36">
        <v>4940.2713593011722</v>
      </c>
      <c r="Y9" s="36">
        <v>5468.7636926607229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242.82453923301847</v>
      </c>
      <c r="C11" s="54">
        <v>243.86308013206164</v>
      </c>
      <c r="D11" s="54">
        <v>243.98146334949809</v>
      </c>
      <c r="E11" s="54">
        <v>246.26182512359404</v>
      </c>
      <c r="F11" s="54">
        <v>245.91456281038651</v>
      </c>
      <c r="G11" s="54">
        <v>245.43165496804849</v>
      </c>
      <c r="H11" s="54">
        <v>244.91326717464514</v>
      </c>
      <c r="I11" s="54">
        <v>244.22464539211404</v>
      </c>
      <c r="J11" s="54">
        <v>242.86137420622148</v>
      </c>
      <c r="K11" s="54">
        <v>240.74231100467392</v>
      </c>
      <c r="L11" s="54">
        <v>238.45800359943783</v>
      </c>
      <c r="M11" s="54">
        <v>235.90736105809825</v>
      </c>
      <c r="N11" s="54">
        <v>235.06043432712443</v>
      </c>
      <c r="O11" s="54">
        <v>235.98499809204029</v>
      </c>
      <c r="P11" s="54">
        <v>236.0964308919026</v>
      </c>
      <c r="Q11" s="54">
        <v>236.69689815129334</v>
      </c>
      <c r="R11" s="54">
        <v>246.81225855784379</v>
      </c>
      <c r="S11" s="54">
        <v>247.90779555740178</v>
      </c>
      <c r="T11" s="54">
        <v>247.89402206211037</v>
      </c>
      <c r="U11" s="54">
        <v>245.48110849331303</v>
      </c>
      <c r="V11" s="54">
        <v>238.26482433102947</v>
      </c>
      <c r="W11" s="54">
        <v>234.07714759906327</v>
      </c>
      <c r="X11" s="54">
        <v>228.11298522042307</v>
      </c>
      <c r="Y11" s="54">
        <v>225.13090403110297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1783.2314523727723</v>
      </c>
      <c r="C13" s="35">
        <v>1748.2074710948691</v>
      </c>
      <c r="D13" s="35">
        <v>1725.447451548662</v>
      </c>
      <c r="E13" s="35">
        <v>1710.3407017989227</v>
      </c>
      <c r="F13" s="35">
        <v>1694.4446766443186</v>
      </c>
      <c r="G13" s="35">
        <v>1681.3184594095248</v>
      </c>
      <c r="H13" s="35">
        <v>1670.2317331379297</v>
      </c>
      <c r="I13" s="35">
        <v>1661.6092494083355</v>
      </c>
      <c r="J13" s="35">
        <v>1653.5376018436598</v>
      </c>
      <c r="K13" s="35">
        <v>1643.9515348367754</v>
      </c>
      <c r="L13" s="35">
        <v>1632.5003896761068</v>
      </c>
      <c r="M13" s="35">
        <v>1614.6771960681581</v>
      </c>
      <c r="N13" s="35">
        <v>1591.1731658866299</v>
      </c>
      <c r="O13" s="35">
        <v>1564.2697508104452</v>
      </c>
      <c r="P13" s="35">
        <v>1541.0820845267074</v>
      </c>
      <c r="Q13" s="35">
        <v>1436.2172737874462</v>
      </c>
      <c r="R13" s="35">
        <v>1331.8469658598244</v>
      </c>
      <c r="S13" s="35">
        <v>1203.9626189276714</v>
      </c>
      <c r="T13" s="35">
        <v>1049.4268706001199</v>
      </c>
      <c r="U13" s="35">
        <v>947.89845220174573</v>
      </c>
      <c r="V13" s="35">
        <v>902.43579871985287</v>
      </c>
      <c r="W13" s="35">
        <v>880.5341527077619</v>
      </c>
      <c r="X13" s="35">
        <v>865.11778094766123</v>
      </c>
      <c r="Y13" s="35">
        <v>852.7670324923173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1717.6684204144328</v>
      </c>
      <c r="D14" s="36">
        <v>1686.9450815442333</v>
      </c>
      <c r="E14" s="36">
        <v>1673.4435852147749</v>
      </c>
      <c r="F14" s="36">
        <v>1642.4957601128835</v>
      </c>
      <c r="G14" s="36">
        <v>1629.2179290132992</v>
      </c>
      <c r="H14" s="36">
        <v>1616.6224920457341</v>
      </c>
      <c r="I14" s="36">
        <v>1614.2362944244362</v>
      </c>
      <c r="J14" s="36">
        <v>1604.9594631082805</v>
      </c>
      <c r="K14" s="36">
        <v>1575.4979024968156</v>
      </c>
      <c r="L14" s="36">
        <v>1549.7553179458243</v>
      </c>
      <c r="M14" s="36">
        <v>1479.3924615562908</v>
      </c>
      <c r="N14" s="36">
        <v>1361.2595113225054</v>
      </c>
      <c r="O14" s="36">
        <v>1250.9258167147252</v>
      </c>
      <c r="P14" s="36">
        <v>1108.0978880709117</v>
      </c>
      <c r="Q14" s="36">
        <v>975.23120339116736</v>
      </c>
      <c r="R14" s="36">
        <v>921.32427021112881</v>
      </c>
      <c r="S14" s="36">
        <v>895.80399202874389</v>
      </c>
      <c r="T14" s="36">
        <v>880.89038831570031</v>
      </c>
      <c r="U14" s="36">
        <v>860.64141150722162</v>
      </c>
      <c r="V14" s="36">
        <v>851.04921243802255</v>
      </c>
      <c r="W14" s="36">
        <v>842.53872031364233</v>
      </c>
      <c r="X14" s="36">
        <v>834.02822818926211</v>
      </c>
      <c r="Y14" s="36">
        <v>825.51773606488189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2.99963855146618E-4</v>
      </c>
      <c r="C16" s="44">
        <f>C7/RES_summary!C$6</f>
        <v>5.9887034000271873E-4</v>
      </c>
      <c r="D16" s="44">
        <f>D7/RES_summary!D$6</f>
        <v>8.9724825009789922E-4</v>
      </c>
      <c r="E16" s="44">
        <f>E7/RES_summary!E$6</f>
        <v>1.1956145993484522E-3</v>
      </c>
      <c r="F16" s="44">
        <f>F7/RES_summary!F$6</f>
        <v>1.4941813413552961E-3</v>
      </c>
      <c r="G16" s="44">
        <f>G7/RES_summary!G$6</f>
        <v>1.7931350758672905E-3</v>
      </c>
      <c r="H16" s="44">
        <f>H7/RES_summary!H$6</f>
        <v>2.0927328132304061E-3</v>
      </c>
      <c r="I16" s="44">
        <f>I7/RES_summary!I$6</f>
        <v>2.3931711559495522E-3</v>
      </c>
      <c r="J16" s="44">
        <f>J7/RES_summary!J$6</f>
        <v>2.6951081298904993E-3</v>
      </c>
      <c r="K16" s="44">
        <f>K7/RES_summary!K$6</f>
        <v>2.9999664240559268E-3</v>
      </c>
      <c r="L16" s="44">
        <f>L7/RES_summary!L$6</f>
        <v>3.3358871648317078E-3</v>
      </c>
      <c r="M16" s="44">
        <f>M7/RES_summary!M$6</f>
        <v>3.7078575175066484E-3</v>
      </c>
      <c r="N16" s="44">
        <f>N7/RES_summary!N$6</f>
        <v>3.9999742823309094E-3</v>
      </c>
      <c r="O16" s="44">
        <f>O7/RES_summary!O$6</f>
        <v>3.8814635002339727E-3</v>
      </c>
      <c r="P16" s="44">
        <f>P7/RES_summary!P$6</f>
        <v>3.6590846290645643E-3</v>
      </c>
      <c r="Q16" s="44">
        <f>Q7/RES_summary!Q$6</f>
        <v>3.9999702848113432E-3</v>
      </c>
      <c r="R16" s="44">
        <f>R7/RES_summary!R$6</f>
        <v>4.4724900710383609E-3</v>
      </c>
      <c r="S16" s="44">
        <f>S7/RES_summary!S$6</f>
        <v>5.5329978999960668E-3</v>
      </c>
      <c r="T16" s="44">
        <f>T7/RES_summary!T$6</f>
        <v>9.1771070359764253E-3</v>
      </c>
      <c r="U16" s="44">
        <f>U7/RES_summary!U$6</f>
        <v>1.7049935427138195E-2</v>
      </c>
      <c r="V16" s="44">
        <f>V7/RES_summary!V$6</f>
        <v>2.7246927776072353E-2</v>
      </c>
      <c r="W16" s="44">
        <f>W7/RES_summary!W$6</f>
        <v>3.8010053648598476E-2</v>
      </c>
      <c r="X16" s="44">
        <f>X7/RES_summary!X$6</f>
        <v>4.7621012641404906E-2</v>
      </c>
      <c r="Y16" s="44">
        <f>Y7/RES_summary!Y$6</f>
        <v>5.723202366803963E-2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0.53490498107243956</v>
      </c>
      <c r="C17" s="52">
        <f t="shared" si="4"/>
        <v>1.0469496026098772</v>
      </c>
      <c r="D17" s="52">
        <f t="shared" si="4"/>
        <v>1.5481547065379166</v>
      </c>
      <c r="E17" s="52">
        <f t="shared" si="4"/>
        <v>2.0449083129306693</v>
      </c>
      <c r="F17" s="52">
        <f t="shared" si="4"/>
        <v>2.5318076198007491</v>
      </c>
      <c r="G17" s="52">
        <f t="shared" si="4"/>
        <v>3.0148311032703745</v>
      </c>
      <c r="H17" s="52">
        <f t="shared" si="4"/>
        <v>3.4953487536364367</v>
      </c>
      <c r="I17" s="52">
        <f t="shared" si="4"/>
        <v>3.9765153281430141</v>
      </c>
      <c r="J17" s="52">
        <f t="shared" si="4"/>
        <v>4.4564626338084867</v>
      </c>
      <c r="K17" s="52">
        <f t="shared" si="4"/>
        <v>4.9317994072855331</v>
      </c>
      <c r="L17" s="52">
        <f t="shared" si="4"/>
        <v>5.4458370965032863</v>
      </c>
      <c r="M17" s="52">
        <f t="shared" si="4"/>
        <v>5.9869929797878765</v>
      </c>
      <c r="N17" s="52">
        <f t="shared" si="4"/>
        <v>6.3646517422815734</v>
      </c>
      <c r="O17" s="52">
        <f t="shared" si="4"/>
        <v>6.0716559422908345</v>
      </c>
      <c r="P17" s="52">
        <f t="shared" si="4"/>
        <v>5.6389497676184526</v>
      </c>
      <c r="Q17" s="52">
        <f t="shared" si="4"/>
        <v>5.7448264176825417</v>
      </c>
      <c r="R17" s="52">
        <f t="shared" ref="R17:V17" si="5">R13*R16</f>
        <v>5.9566723309506315</v>
      </c>
      <c r="S17" s="52">
        <f t="shared" si="5"/>
        <v>6.6615226422005707</v>
      </c>
      <c r="T17" s="52">
        <f t="shared" si="5"/>
        <v>9.6307027179270808</v>
      </c>
      <c r="U17" s="52">
        <f t="shared" si="5"/>
        <v>16.161607401524005</v>
      </c>
      <c r="V17" s="52">
        <f t="shared" si="5"/>
        <v>24.588603030261996</v>
      </c>
      <c r="W17" s="52">
        <f t="shared" ref="W17:Y17" si="6">W13*W16</f>
        <v>33.469150383845232</v>
      </c>
      <c r="X17" s="52">
        <f t="shared" si="6"/>
        <v>41.197784782812732</v>
      </c>
      <c r="Y17" s="52">
        <f t="shared" si="6"/>
        <v>48.805582986924222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0.12988805556236158</v>
      </c>
      <c r="C18" s="36">
        <f>C3*11630*1000/RES_summary!C$6</f>
        <v>0.25531235483548259</v>
      </c>
      <c r="D18" s="36">
        <f>D3*11630*1000/RES_summary!D$6</f>
        <v>0.37772105079253371</v>
      </c>
      <c r="E18" s="36">
        <f>E3*11630*1000/RES_summary!E$6</f>
        <v>0.50358285335271624</v>
      </c>
      <c r="F18" s="36">
        <f>F3*11630*1000/RES_summary!F$6</f>
        <v>0.62260836394330654</v>
      </c>
      <c r="G18" s="36">
        <f>G3*11630*1000/RES_summary!G$6</f>
        <v>0.73993498712479544</v>
      </c>
      <c r="H18" s="36">
        <f>H3*11630*1000/RES_summary!H$6</f>
        <v>0.85605728316792351</v>
      </c>
      <c r="I18" s="36">
        <f>I3*11630*1000/RES_summary!I$6</f>
        <v>0.97116304591203362</v>
      </c>
      <c r="J18" s="36">
        <f>J3*11630*1000/RES_summary!J$6</f>
        <v>1.0823026393454063</v>
      </c>
      <c r="K18" s="36">
        <f>K3*11630*1000/RES_summary!K$6</f>
        <v>1.1872927867214005</v>
      </c>
      <c r="L18" s="36">
        <f>L3*11630*1000/RES_summary!L$6</f>
        <v>1.298603441959933</v>
      </c>
      <c r="M18" s="36">
        <f>M3*11630*1000/RES_summary!M$6</f>
        <v>1.4123757145351183</v>
      </c>
      <c r="N18" s="36">
        <f>N3*11630*1000/RES_summary!N$6</f>
        <v>1.496077802881596</v>
      </c>
      <c r="O18" s="36">
        <f>O3*11630*1000/RES_summary!O$6</f>
        <v>1.432819715957028</v>
      </c>
      <c r="P18" s="36">
        <f>P3*11630*1000/RES_summary!P$6</f>
        <v>1.3313359141134404</v>
      </c>
      <c r="Q18" s="36">
        <f>Q3*11630*1000/RES_summary!Q$6</f>
        <v>1.3597825934830641</v>
      </c>
      <c r="R18" s="36">
        <f>R3*11630*1000/RES_summary!R$6</f>
        <v>1.4701797514909412</v>
      </c>
      <c r="S18" s="36">
        <f>S3*11630*1000/RES_summary!S$6</f>
        <v>1.6514433932836623</v>
      </c>
      <c r="T18" s="36">
        <f>T3*11630*1000/RES_summary!T$6</f>
        <v>2.3873936320314422</v>
      </c>
      <c r="U18" s="36">
        <f>U3*11630*1000/RES_summary!U$6</f>
        <v>3.9673692999598456</v>
      </c>
      <c r="V18" s="36">
        <f>V3*11630*1000/RES_summary!V$6</f>
        <v>5.8585991815507938</v>
      </c>
      <c r="W18" s="36">
        <f>W3*11630*1000/RES_summary!W$6</f>
        <v>7.8343632544145851</v>
      </c>
      <c r="X18" s="36">
        <f>X3*11630*1000/RES_summary!X$6</f>
        <v>9.3977496712759319</v>
      </c>
      <c r="Y18" s="36">
        <f>Y3*11630*1000/RES_summary!Y$6</f>
        <v>10.98764501961127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15.644716771071318</v>
      </c>
      <c r="C3" s="49">
        <f t="shared" ref="C3:W3" si="0">C5*C11/11630</f>
        <v>18.599350088206148</v>
      </c>
      <c r="D3" s="49">
        <f t="shared" si="0"/>
        <v>21.446500631147298</v>
      </c>
      <c r="E3" s="49">
        <f t="shared" si="0"/>
        <v>24.245486491365646</v>
      </c>
      <c r="F3" s="49">
        <f t="shared" si="0"/>
        <v>27.025251018335489</v>
      </c>
      <c r="G3" s="49">
        <f t="shared" si="0"/>
        <v>29.863013722794371</v>
      </c>
      <c r="H3" s="49">
        <f t="shared" si="0"/>
        <v>32.549081574064196</v>
      </c>
      <c r="I3" s="49">
        <f t="shared" si="0"/>
        <v>35.123306733780943</v>
      </c>
      <c r="J3" s="49">
        <f t="shared" si="0"/>
        <v>37.779342720782054</v>
      </c>
      <c r="K3" s="49">
        <f t="shared" si="0"/>
        <v>40.397635811273616</v>
      </c>
      <c r="L3" s="49">
        <f t="shared" si="0"/>
        <v>44.133100170617048</v>
      </c>
      <c r="M3" s="49">
        <f t="shared" si="0"/>
        <v>49.148546319460806</v>
      </c>
      <c r="N3" s="49">
        <f t="shared" si="0"/>
        <v>55.219594112034869</v>
      </c>
      <c r="O3" s="49">
        <f t="shared" si="0"/>
        <v>60.7197877743669</v>
      </c>
      <c r="P3" s="49">
        <f t="shared" si="0"/>
        <v>66.54183969935599</v>
      </c>
      <c r="Q3" s="49">
        <f t="shared" si="0"/>
        <v>71.853680839421671</v>
      </c>
      <c r="R3" s="49">
        <f t="shared" si="0"/>
        <v>76.114659531013729</v>
      </c>
      <c r="S3" s="49">
        <f t="shared" si="0"/>
        <v>79.050997283966495</v>
      </c>
      <c r="T3" s="49">
        <f t="shared" si="0"/>
        <v>83.948474348063527</v>
      </c>
      <c r="U3" s="49">
        <f t="shared" si="0"/>
        <v>91.139773449169567</v>
      </c>
      <c r="V3" s="49">
        <f t="shared" si="0"/>
        <v>101.58717206095822</v>
      </c>
      <c r="W3" s="49">
        <f t="shared" si="0"/>
        <v>111.66773729764034</v>
      </c>
      <c r="X3" s="49">
        <f t="shared" ref="X3:Y3" si="1">X5*X11/11630</f>
        <v>119.88731672571772</v>
      </c>
      <c r="Y3" s="49">
        <f t="shared" si="1"/>
        <v>132.12733316731621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480.83578898641264</v>
      </c>
      <c r="C5" s="49">
        <f t="shared" ref="C5:W5" si="2">C7*C13/1000000</f>
        <v>565.45605811875839</v>
      </c>
      <c r="D5" s="49">
        <f t="shared" si="2"/>
        <v>645.79568147299756</v>
      </c>
      <c r="E5" s="49">
        <f t="shared" si="2"/>
        <v>722.28164287083416</v>
      </c>
      <c r="F5" s="49">
        <f t="shared" si="2"/>
        <v>796.47913542882691</v>
      </c>
      <c r="G5" s="49">
        <f t="shared" si="2"/>
        <v>870.05659444579726</v>
      </c>
      <c r="H5" s="49">
        <f t="shared" si="2"/>
        <v>937.56312102739048</v>
      </c>
      <c r="I5" s="49">
        <f t="shared" si="2"/>
        <v>1001.2692401850178</v>
      </c>
      <c r="J5" s="49">
        <f t="shared" si="2"/>
        <v>1069.254810441365</v>
      </c>
      <c r="K5" s="49">
        <f t="shared" si="2"/>
        <v>1136.9694096043168</v>
      </c>
      <c r="L5" s="49">
        <f t="shared" si="2"/>
        <v>1231.6529564478174</v>
      </c>
      <c r="M5" s="49">
        <f t="shared" si="2"/>
        <v>1365.0180760069591</v>
      </c>
      <c r="N5" s="49">
        <f t="shared" si="2"/>
        <v>1526.1148016150003</v>
      </c>
      <c r="O5" s="49">
        <f t="shared" si="2"/>
        <v>1667.3227444941156</v>
      </c>
      <c r="P5" s="49">
        <f t="shared" si="2"/>
        <v>1817.9792110568608</v>
      </c>
      <c r="Q5" s="49">
        <f t="shared" si="2"/>
        <v>1950.8972071846074</v>
      </c>
      <c r="R5" s="49">
        <f t="shared" si="2"/>
        <v>2008.112735663723</v>
      </c>
      <c r="S5" s="49">
        <f t="shared" si="2"/>
        <v>2063.7572837691314</v>
      </c>
      <c r="T5" s="49">
        <f t="shared" si="2"/>
        <v>2170.199660959498</v>
      </c>
      <c r="U5" s="49">
        <f t="shared" si="2"/>
        <v>2363.7798695870115</v>
      </c>
      <c r="V5" s="49">
        <f t="shared" si="2"/>
        <v>2597.593501847145</v>
      </c>
      <c r="W5" s="49">
        <f t="shared" si="2"/>
        <v>2750.2780570045552</v>
      </c>
      <c r="X5" s="49">
        <f t="shared" ref="X5:Y5" si="3">X7*X13/1000000</f>
        <v>3003.7501443564788</v>
      </c>
      <c r="Y5" s="49">
        <f t="shared" si="3"/>
        <v>3339.2769746606618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663580</v>
      </c>
      <c r="C7" s="35">
        <v>793173</v>
      </c>
      <c r="D7" s="35">
        <v>921966</v>
      </c>
      <c r="E7" s="35">
        <v>1051995</v>
      </c>
      <c r="F7" s="35">
        <v>1184411</v>
      </c>
      <c r="G7" s="35">
        <v>1320486</v>
      </c>
      <c r="H7" s="35">
        <v>1450892</v>
      </c>
      <c r="I7" s="35">
        <v>1581598</v>
      </c>
      <c r="J7" s="35">
        <v>1723978</v>
      </c>
      <c r="K7" s="35">
        <v>1872841</v>
      </c>
      <c r="L7" s="35">
        <v>2081444</v>
      </c>
      <c r="M7" s="35">
        <v>2375348</v>
      </c>
      <c r="N7" s="35">
        <v>2731943</v>
      </c>
      <c r="O7" s="35">
        <v>3054296</v>
      </c>
      <c r="P7" s="35">
        <v>3398671</v>
      </c>
      <c r="Q7" s="35">
        <v>3709941</v>
      </c>
      <c r="R7" s="35">
        <v>3897018</v>
      </c>
      <c r="S7" s="35">
        <v>4077625</v>
      </c>
      <c r="T7" s="35">
        <v>4365809</v>
      </c>
      <c r="U7" s="35">
        <v>4847606</v>
      </c>
      <c r="V7" s="35">
        <v>5426122</v>
      </c>
      <c r="W7" s="35">
        <v>5818806</v>
      </c>
      <c r="X7" s="35">
        <v>6436660</v>
      </c>
      <c r="Y7" s="35">
        <v>7246765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159921.86972247926</v>
      </c>
      <c r="D8" s="52">
        <v>160694.05694267445</v>
      </c>
      <c r="E8" s="52">
        <v>163583.74316622713</v>
      </c>
      <c r="F8" s="52">
        <v>167710.15313651599</v>
      </c>
      <c r="G8" s="52">
        <v>173198.73059906531</v>
      </c>
      <c r="H8" s="52">
        <v>169454.14965417306</v>
      </c>
      <c r="I8" s="52">
        <v>171778.32669803617</v>
      </c>
      <c r="J8" s="52">
        <v>185581.43298287969</v>
      </c>
      <c r="K8" s="52">
        <v>194303.90782817733</v>
      </c>
      <c r="L8" s="52">
        <v>256399.4725167146</v>
      </c>
      <c r="M8" s="52">
        <v>344178.14491099748</v>
      </c>
      <c r="N8" s="52">
        <v>409475.25482734339</v>
      </c>
      <c r="O8" s="52">
        <v>377974.46020693518</v>
      </c>
      <c r="P8" s="52">
        <v>402879.76412515296</v>
      </c>
      <c r="Q8" s="52">
        <v>372807.53268262837</v>
      </c>
      <c r="R8" s="52">
        <v>346998.86972247902</v>
      </c>
      <c r="S8" s="52">
        <v>341301.05694267433</v>
      </c>
      <c r="T8" s="52">
        <v>451767.74316622689</v>
      </c>
      <c r="U8" s="52">
        <v>649507.15313651599</v>
      </c>
      <c r="V8" s="52">
        <v>751714.73059906531</v>
      </c>
      <c r="W8" s="52">
        <v>562138.14965417329</v>
      </c>
      <c r="X8" s="52">
        <v>789632.32669803593</v>
      </c>
      <c r="Y8" s="52">
        <v>995686.43298287969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30328.869722479256</v>
      </c>
      <c r="D9" s="36">
        <v>31901.056942674448</v>
      </c>
      <c r="E9" s="36">
        <v>33554.743166227126</v>
      </c>
      <c r="F9" s="36">
        <v>35294.15313651599</v>
      </c>
      <c r="G9" s="36">
        <v>37123.730599065311</v>
      </c>
      <c r="H9" s="36">
        <v>39048.149654173059</v>
      </c>
      <c r="I9" s="36">
        <v>41072.326698036166</v>
      </c>
      <c r="J9" s="36">
        <v>43201.432982879691</v>
      </c>
      <c r="K9" s="36">
        <v>45440.907828177325</v>
      </c>
      <c r="L9" s="36">
        <v>47796.472516714595</v>
      </c>
      <c r="M9" s="36">
        <v>50274.144910997711</v>
      </c>
      <c r="N9" s="36">
        <v>52880.254827343393</v>
      </c>
      <c r="O9" s="36">
        <v>55621.460206935182</v>
      </c>
      <c r="P9" s="36">
        <v>58504.764125152957</v>
      </c>
      <c r="Q9" s="36">
        <v>61537.532682628371</v>
      </c>
      <c r="R9" s="36">
        <v>159921.86972247902</v>
      </c>
      <c r="S9" s="36">
        <v>160694.05694267433</v>
      </c>
      <c r="T9" s="36">
        <v>163583.74316622689</v>
      </c>
      <c r="U9" s="36">
        <v>167710.15313651599</v>
      </c>
      <c r="V9" s="36">
        <v>173198.73059906531</v>
      </c>
      <c r="W9" s="36">
        <v>169454.14965417329</v>
      </c>
      <c r="X9" s="36">
        <v>171778.32669803593</v>
      </c>
      <c r="Y9" s="36">
        <v>185581.43298287969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378.39957052926621</v>
      </c>
      <c r="C11" s="54">
        <v>382.54155812830192</v>
      </c>
      <c r="D11" s="54">
        <v>386.2255656020086</v>
      </c>
      <c r="E11" s="54">
        <v>390.39481437438133</v>
      </c>
      <c r="F11" s="54">
        <v>394.61632497632172</v>
      </c>
      <c r="G11" s="54">
        <v>399.17730847994284</v>
      </c>
      <c r="H11" s="54">
        <v>403.75502215952406</v>
      </c>
      <c r="I11" s="54">
        <v>407.96625015504458</v>
      </c>
      <c r="J11" s="54">
        <v>410.9158561197695</v>
      </c>
      <c r="K11" s="54">
        <v>413.22528162707425</v>
      </c>
      <c r="L11" s="54">
        <v>416.73098927524262</v>
      </c>
      <c r="M11" s="54">
        <v>418.7472706349825</v>
      </c>
      <c r="N11" s="54">
        <v>420.80967882845891</v>
      </c>
      <c r="O11" s="54">
        <v>423.53595555979012</v>
      </c>
      <c r="P11" s="54">
        <v>425.68231308521024</v>
      </c>
      <c r="Q11" s="54">
        <v>428.34563763020361</v>
      </c>
      <c r="R11" s="54">
        <v>440.81862269207119</v>
      </c>
      <c r="S11" s="54">
        <v>445.48024403986926</v>
      </c>
      <c r="T11" s="54">
        <v>449.87600644833003</v>
      </c>
      <c r="U11" s="54">
        <v>448.41551400428528</v>
      </c>
      <c r="V11" s="54">
        <v>454.82821320149225</v>
      </c>
      <c r="W11" s="54">
        <v>472.20526719615469</v>
      </c>
      <c r="X11" s="54">
        <v>464.18291352885103</v>
      </c>
      <c r="Y11" s="54">
        <v>460.17173669519923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724.60862139668563</v>
      </c>
      <c r="C13" s="35">
        <v>712.90381558469392</v>
      </c>
      <c r="D13" s="35">
        <v>700.45498583786991</v>
      </c>
      <c r="E13" s="35">
        <v>686.58277165845288</v>
      </c>
      <c r="F13" s="35">
        <v>672.46853957690951</v>
      </c>
      <c r="G13" s="35">
        <v>658.89119191403563</v>
      </c>
      <c r="H13" s="35">
        <v>646.1977328618467</v>
      </c>
      <c r="I13" s="35">
        <v>633.07442231528989</v>
      </c>
      <c r="J13" s="35">
        <v>620.225322156875</v>
      </c>
      <c r="K13" s="35">
        <v>607.08272063902734</v>
      </c>
      <c r="L13" s="35">
        <v>591.73004724019347</v>
      </c>
      <c r="M13" s="35">
        <v>574.6602502062683</v>
      </c>
      <c r="N13" s="35">
        <v>558.61882975413482</v>
      </c>
      <c r="O13" s="35">
        <v>545.89428938587344</v>
      </c>
      <c r="P13" s="35">
        <v>534.90885438951307</v>
      </c>
      <c r="Q13" s="35">
        <v>525.85666650348549</v>
      </c>
      <c r="R13" s="35">
        <v>515.29470371030436</v>
      </c>
      <c r="S13" s="35">
        <v>506.1174786227599</v>
      </c>
      <c r="T13" s="35">
        <v>497.08992330161442</v>
      </c>
      <c r="U13" s="35">
        <v>487.61798495731944</v>
      </c>
      <c r="V13" s="35">
        <v>478.72006966432843</v>
      </c>
      <c r="W13" s="35">
        <v>472.65333420714751</v>
      </c>
      <c r="X13" s="35">
        <v>466.66285687864183</v>
      </c>
      <c r="Y13" s="35">
        <v>460.79553768621747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666.55567368899722</v>
      </c>
      <c r="D14" s="36">
        <v>643.80354952065238</v>
      </c>
      <c r="E14" s="36">
        <v>616.19825805310882</v>
      </c>
      <c r="F14" s="36">
        <v>594.90697694606979</v>
      </c>
      <c r="G14" s="36">
        <v>580.12916099284155</v>
      </c>
      <c r="H14" s="36">
        <v>565.35146920927468</v>
      </c>
      <c r="I14" s="36">
        <v>544.11684512534055</v>
      </c>
      <c r="J14" s="36">
        <v>535.01958389120114</v>
      </c>
      <c r="K14" s="36">
        <v>517.95907691335788</v>
      </c>
      <c r="L14" s="36">
        <v>504.35861521919304</v>
      </c>
      <c r="M14" s="36">
        <v>493.33230742731939</v>
      </c>
      <c r="N14" s="36">
        <v>486.99942623314644</v>
      </c>
      <c r="O14" s="36">
        <v>480.22221496224557</v>
      </c>
      <c r="P14" s="36">
        <v>479.17403709718354</v>
      </c>
      <c r="Q14" s="36">
        <v>476.14011866056546</v>
      </c>
      <c r="R14" s="36">
        <v>472.08326131033249</v>
      </c>
      <c r="S14" s="36">
        <v>466.1572213610184</v>
      </c>
      <c r="T14" s="36">
        <v>458.73659177775437</v>
      </c>
      <c r="U14" s="36">
        <v>451.6534535709153</v>
      </c>
      <c r="V14" s="36">
        <v>444.70495644163771</v>
      </c>
      <c r="W14" s="36">
        <v>442.03672670298789</v>
      </c>
      <c r="X14" s="36">
        <v>439.36849696433802</v>
      </c>
      <c r="Y14" s="36">
        <v>436.70026722568821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5.0000003767443547E-2</v>
      </c>
      <c r="C16" s="44">
        <f>C7/RES_summary!C$6</f>
        <v>5.9405675861802953E-2</v>
      </c>
      <c r="D16" s="44">
        <f>D7/RES_summary!D$6</f>
        <v>6.8638597755539307E-2</v>
      </c>
      <c r="E16" s="44">
        <f>E7/RES_summary!E$6</f>
        <v>7.7871506961464526E-2</v>
      </c>
      <c r="F16" s="44">
        <f>F7/RES_summary!F$6</f>
        <v>8.7178562398816134E-2</v>
      </c>
      <c r="G16" s="44">
        <f>G7/RES_summary!G$6</f>
        <v>9.6613749134637467E-2</v>
      </c>
      <c r="H16" s="44">
        <f>H7/RES_summary!H$6</f>
        <v>0.10623965349382403</v>
      </c>
      <c r="I16" s="44">
        <f>I7/RES_summary!I$6</f>
        <v>0.11615524194155466</v>
      </c>
      <c r="J16" s="44">
        <f>J7/RES_summary!J$6</f>
        <v>0.12655409717144314</v>
      </c>
      <c r="K16" s="44">
        <f>K7/RES_summary!K$6</f>
        <v>0.13790001024949872</v>
      </c>
      <c r="L16" s="44">
        <f>L7/RES_summary!L$6</f>
        <v>0.15327731399373001</v>
      </c>
      <c r="M16" s="44">
        <f>M7/RES_summary!M$6</f>
        <v>0.17486205405206445</v>
      </c>
      <c r="N16" s="44">
        <f>N7/RES_summary!N$6</f>
        <v>0.19960001718407888</v>
      </c>
      <c r="O16" s="44">
        <f>O7/RES_summary!O$6</f>
        <v>0.22331948993916706</v>
      </c>
      <c r="P16" s="44">
        <f>P7/RES_summary!P$6</f>
        <v>0.24798645639601763</v>
      </c>
      <c r="Q16" s="44">
        <f>Q7/RES_summary!Q$6</f>
        <v>0.27019999195941952</v>
      </c>
      <c r="R16" s="44">
        <f>R7/RES_summary!R$6</f>
        <v>0.28534387072554551</v>
      </c>
      <c r="S16" s="44">
        <f>S7/RES_summary!S$6</f>
        <v>0.29809331398107264</v>
      </c>
      <c r="T16" s="44">
        <f>T7/RES_summary!T$6</f>
        <v>0.31820994918257794</v>
      </c>
      <c r="U16" s="44">
        <f>U7/RES_summary!U$6</f>
        <v>0.35183072083113121</v>
      </c>
      <c r="V16" s="44">
        <f>V7/RES_summary!V$6</f>
        <v>0.39211228872227744</v>
      </c>
      <c r="W16" s="44">
        <f>W7/RES_summary!W$6</f>
        <v>0.43401660968843297</v>
      </c>
      <c r="X16" s="44">
        <f>X7/RES_summary!X$6</f>
        <v>0.47261885574964929</v>
      </c>
      <c r="Y16" s="44">
        <f>Y7/RES_summary!Y$6</f>
        <v>0.51122109191534093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36.230433799756355</v>
      </c>
      <c r="C17" s="52">
        <f t="shared" si="4"/>
        <v>42.350532989266874</v>
      </c>
      <c r="D17" s="52">
        <f t="shared" si="4"/>
        <v>48.078248018787534</v>
      </c>
      <c r="E17" s="52">
        <f t="shared" si="4"/>
        <v>53.465235082822822</v>
      </c>
      <c r="F17" s="52">
        <f t="shared" si="4"/>
        <v>58.624840538746362</v>
      </c>
      <c r="G17" s="52">
        <f t="shared" si="4"/>
        <v>63.657948322604909</v>
      </c>
      <c r="H17" s="52">
        <f t="shared" si="4"/>
        <v>68.651823227737253</v>
      </c>
      <c r="I17" s="52">
        <f t="shared" si="4"/>
        <v>73.53491269104245</v>
      </c>
      <c r="J17" s="52">
        <f t="shared" si="4"/>
        <v>78.492055688430781</v>
      </c>
      <c r="K17" s="52">
        <f t="shared" si="4"/>
        <v>83.716713398415436</v>
      </c>
      <c r="L17" s="52">
        <f t="shared" si="4"/>
        <v>90.69879225035983</v>
      </c>
      <c r="M17" s="52">
        <f t="shared" si="4"/>
        <v>100.48627173314136</v>
      </c>
      <c r="N17" s="52">
        <f t="shared" si="4"/>
        <v>111.50032801827534</v>
      </c>
      <c r="O17" s="52">
        <f t="shared" si="4"/>
        <v>121.90883426635732</v>
      </c>
      <c r="P17" s="52">
        <f t="shared" si="4"/>
        <v>132.65015129490874</v>
      </c>
      <c r="Q17" s="52">
        <f t="shared" si="4"/>
        <v>142.08646706104892</v>
      </c>
      <c r="R17" s="52">
        <f t="shared" ref="R17:V17" si="5">R13*R16</f>
        <v>147.03618532107137</v>
      </c>
      <c r="S17" s="52">
        <f t="shared" si="5"/>
        <v>150.87023646640318</v>
      </c>
      <c r="T17" s="52">
        <f t="shared" si="5"/>
        <v>158.17895923297829</v>
      </c>
      <c r="U17" s="52">
        <f t="shared" si="5"/>
        <v>171.55898713775738</v>
      </c>
      <c r="V17" s="52">
        <f t="shared" si="5"/>
        <v>187.71202217336793</v>
      </c>
      <c r="W17" s="52">
        <f t="shared" ref="W17:Y17" si="6">W13*W16</f>
        <v>205.13939767052</v>
      </c>
      <c r="X17" s="52">
        <f t="shared" si="6"/>
        <v>220.55366543884605</v>
      </c>
      <c r="Y17" s="52">
        <f t="shared" si="6"/>
        <v>235.56839792566473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13.709580589916815</v>
      </c>
      <c r="C18" s="36">
        <f>C3*11630*1000/RES_summary!C$6</f>
        <v>16.200838877278201</v>
      </c>
      <c r="D18" s="36">
        <f>D3*11630*1000/RES_summary!D$6</f>
        <v>18.569048534209866</v>
      </c>
      <c r="E18" s="36">
        <f>E3*11630*1000/RES_summary!E$6</f>
        <v>20.872550525641273</v>
      </c>
      <c r="F18" s="36">
        <f>F3*11630*1000/RES_summary!F$6</f>
        <v>23.134319125722975</v>
      </c>
      <c r="G18" s="36">
        <f>G3*11630*1000/RES_summary!G$6</f>
        <v>25.410808474772718</v>
      </c>
      <c r="H18" s="36">
        <f>H3*11630*1000/RES_summary!H$6</f>
        <v>27.718518408606784</v>
      </c>
      <c r="I18" s="36">
        <f>I3*11630*1000/RES_summary!I$6</f>
        <v>29.999762586043182</v>
      </c>
      <c r="J18" s="36">
        <f>J3*11630*1000/RES_summary!J$6</f>
        <v>32.253630261812148</v>
      </c>
      <c r="K18" s="36">
        <f>K3*11630*1000/RES_summary!K$6</f>
        <v>34.593862470953283</v>
      </c>
      <c r="L18" s="36">
        <f>L3*11630*1000/RES_summary!L$6</f>
        <v>37.796997420562164</v>
      </c>
      <c r="M18" s="36">
        <f>M3*11630*1000/RES_summary!M$6</f>
        <v>42.078352024538141</v>
      </c>
      <c r="N18" s="36">
        <f>N3*11630*1000/RES_summary!N$6</f>
        <v>46.920417222638264</v>
      </c>
      <c r="O18" s="36">
        <f>O3*11630*1000/RES_summary!O$6</f>
        <v>51.632774612181734</v>
      </c>
      <c r="P18" s="36">
        <f>P3*11630*1000/RES_summary!P$6</f>
        <v>56.466823234319833</v>
      </c>
      <c r="Q18" s="36">
        <f>Q3*11630*1000/RES_summary!Q$6</f>
        <v>60.862118331887928</v>
      </c>
      <c r="R18" s="36">
        <f>R3*11630*1000/RES_summary!R$6</f>
        <v>64.816288699130823</v>
      </c>
      <c r="S18" s="36">
        <f>S3*11630*1000/RES_summary!S$6</f>
        <v>67.209709759406081</v>
      </c>
      <c r="T18" s="36">
        <f>T3*11630*1000/RES_summary!T$6</f>
        <v>71.160918483885482</v>
      </c>
      <c r="U18" s="36">
        <f>U3*11630*1000/RES_summary!U$6</f>
        <v>76.929711399432037</v>
      </c>
      <c r="V18" s="36">
        <f>V3*11630*1000/RES_summary!V$6</f>
        <v>85.37672364155182</v>
      </c>
      <c r="W18" s="36">
        <f>W3*11630*1000/RES_summary!W$6</f>
        <v>96.867904089466123</v>
      </c>
      <c r="X18" s="36">
        <f>X3*11630*1000/RES_summary!X$6</f>
        <v>102.37724301287101</v>
      </c>
      <c r="Y18" s="36">
        <f>Y3*11630*1000/RES_summary!Y$6</f>
        <v>108.40191878395889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157.79549818420065</v>
      </c>
      <c r="C3" s="49">
        <f t="shared" ref="C3:W3" si="0">C5*C11/11630</f>
        <v>168.08626253862164</v>
      </c>
      <c r="D3" s="49">
        <f t="shared" si="0"/>
        <v>179.6541339952299</v>
      </c>
      <c r="E3" s="49">
        <f t="shared" si="0"/>
        <v>191.59846792287675</v>
      </c>
      <c r="F3" s="49">
        <f t="shared" si="0"/>
        <v>206.59414413095774</v>
      </c>
      <c r="G3" s="49">
        <f t="shared" si="0"/>
        <v>231.25418740436476</v>
      </c>
      <c r="H3" s="49">
        <f t="shared" si="0"/>
        <v>250.16729677023045</v>
      </c>
      <c r="I3" s="49">
        <f t="shared" si="0"/>
        <v>270.16547196624788</v>
      </c>
      <c r="J3" s="49">
        <f t="shared" si="0"/>
        <v>288.54350580130324</v>
      </c>
      <c r="K3" s="49">
        <f t="shared" si="0"/>
        <v>303.91290938071427</v>
      </c>
      <c r="L3" s="49">
        <f t="shared" si="0"/>
        <v>321.78162193714178</v>
      </c>
      <c r="M3" s="49">
        <f t="shared" si="0"/>
        <v>334.62336967590721</v>
      </c>
      <c r="N3" s="49">
        <f t="shared" si="0"/>
        <v>341.96192161365184</v>
      </c>
      <c r="O3" s="49">
        <f t="shared" si="0"/>
        <v>347.22166690083947</v>
      </c>
      <c r="P3" s="49">
        <f t="shared" si="0"/>
        <v>356.53364752276769</v>
      </c>
      <c r="Q3" s="49">
        <f t="shared" si="0"/>
        <v>383.91667215443596</v>
      </c>
      <c r="R3" s="49">
        <f t="shared" si="0"/>
        <v>429.46661762506449</v>
      </c>
      <c r="S3" s="49">
        <f t="shared" si="0"/>
        <v>468.19245333345526</v>
      </c>
      <c r="T3" s="49">
        <f t="shared" si="0"/>
        <v>496.79913983929072</v>
      </c>
      <c r="U3" s="49">
        <f t="shared" si="0"/>
        <v>518.68909843925144</v>
      </c>
      <c r="V3" s="49">
        <f t="shared" si="0"/>
        <v>552.38424269263226</v>
      </c>
      <c r="W3" s="49">
        <f t="shared" si="0"/>
        <v>580.79394109547377</v>
      </c>
      <c r="X3" s="49">
        <f t="shared" ref="X3:Y3" si="1">X5*X11/11630</f>
        <v>633.57609837511586</v>
      </c>
      <c r="Y3" s="49">
        <f t="shared" si="1"/>
        <v>676.56231575370327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1436.3528053636353</v>
      </c>
      <c r="C5" s="49">
        <f t="shared" ref="C5:W5" si="2">C7*C13/1000000</f>
        <v>1504.2360765267542</v>
      </c>
      <c r="D5" s="49">
        <f t="shared" si="2"/>
        <v>1584.3094055645686</v>
      </c>
      <c r="E5" s="49">
        <f t="shared" si="2"/>
        <v>1667.7498401127202</v>
      </c>
      <c r="F5" s="49">
        <f t="shared" si="2"/>
        <v>1777.0785227448398</v>
      </c>
      <c r="G5" s="49">
        <f t="shared" si="2"/>
        <v>1968.3777566502224</v>
      </c>
      <c r="H5" s="49">
        <f t="shared" si="2"/>
        <v>2107.8998124177351</v>
      </c>
      <c r="I5" s="49">
        <f t="shared" si="2"/>
        <v>2256.191793622661</v>
      </c>
      <c r="J5" s="49">
        <f t="shared" si="2"/>
        <v>2395.7954418176346</v>
      </c>
      <c r="K5" s="49">
        <f t="shared" si="2"/>
        <v>2514.6346251438649</v>
      </c>
      <c r="L5" s="49">
        <f t="shared" si="2"/>
        <v>2649.9353678218422</v>
      </c>
      <c r="M5" s="49">
        <f t="shared" si="2"/>
        <v>2766.5587139207678</v>
      </c>
      <c r="N5" s="49">
        <f t="shared" si="2"/>
        <v>2844.4566473703812</v>
      </c>
      <c r="O5" s="49">
        <f t="shared" si="2"/>
        <v>2903.2479145964835</v>
      </c>
      <c r="P5" s="49">
        <f t="shared" si="2"/>
        <v>2969.3938230852018</v>
      </c>
      <c r="Q5" s="49">
        <f t="shared" si="2"/>
        <v>3197.0531738534069</v>
      </c>
      <c r="R5" s="49">
        <f t="shared" si="2"/>
        <v>3389.0749273323004</v>
      </c>
      <c r="S5" s="49">
        <f t="shared" si="2"/>
        <v>3629.7400821670608</v>
      </c>
      <c r="T5" s="49">
        <f t="shared" si="2"/>
        <v>3806.8349358452456</v>
      </c>
      <c r="U5" s="49">
        <f t="shared" si="2"/>
        <v>3973.4527410895985</v>
      </c>
      <c r="V5" s="49">
        <f t="shared" si="2"/>
        <v>4124.8289861338299</v>
      </c>
      <c r="W5" s="49">
        <f t="shared" si="2"/>
        <v>4173.7245120605794</v>
      </c>
      <c r="X5" s="49">
        <f t="shared" ref="X5:Y5" si="3">X7*X13/1000000</f>
        <v>4419.9477903127035</v>
      </c>
      <c r="Y5" s="49">
        <f t="shared" si="3"/>
        <v>4763.6457787707104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3867693.8743133014</v>
      </c>
      <c r="C7" s="35">
        <v>4099132.4298341293</v>
      </c>
      <c r="D7" s="35">
        <v>4382916.5475411238</v>
      </c>
      <c r="E7" s="35">
        <v>4687692.54909271</v>
      </c>
      <c r="F7" s="35">
        <v>5085754.6554403286</v>
      </c>
      <c r="G7" s="35">
        <v>5770949.7269641347</v>
      </c>
      <c r="H7" s="35">
        <v>6326052.0156260869</v>
      </c>
      <c r="I7" s="35">
        <v>6973094.6897489168</v>
      </c>
      <c r="J7" s="35">
        <v>7644087.1938905306</v>
      </c>
      <c r="K7" s="35">
        <v>8227628.0435638893</v>
      </c>
      <c r="L7" s="35">
        <v>8967662.8361695949</v>
      </c>
      <c r="M7" s="35">
        <v>9720096.8373712394</v>
      </c>
      <c r="N7" s="35">
        <v>10426035.878540423</v>
      </c>
      <c r="O7" s="35">
        <v>11283961.879124546</v>
      </c>
      <c r="P7" s="35">
        <v>12317441.322893353</v>
      </c>
      <c r="Q7" s="35">
        <v>14696785.643070659</v>
      </c>
      <c r="R7" s="35">
        <v>17232123.271168366</v>
      </c>
      <c r="S7" s="35">
        <v>19979633.194268681</v>
      </c>
      <c r="T7" s="35">
        <v>22420414.604746133</v>
      </c>
      <c r="U7" s="35">
        <v>24792950.577607851</v>
      </c>
      <c r="V7" s="35">
        <v>27008345.145717762</v>
      </c>
      <c r="W7" s="35">
        <v>28625957.856465954</v>
      </c>
      <c r="X7" s="35">
        <v>31527845.073356498</v>
      </c>
      <c r="Y7" s="35">
        <v>35292401.742677197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598730.98213508166</v>
      </c>
      <c r="D8" s="52">
        <v>679437.89034886332</v>
      </c>
      <c r="E8" s="52">
        <v>730981.10806240141</v>
      </c>
      <c r="F8" s="52">
        <v>857177.63961543515</v>
      </c>
      <c r="G8" s="52">
        <v>1179762.2873261422</v>
      </c>
      <c r="H8" s="52">
        <v>1087858.6718004709</v>
      </c>
      <c r="I8" s="52">
        <v>1220937.090707601</v>
      </c>
      <c r="J8" s="52">
        <v>1289201.5238945344</v>
      </c>
      <c r="K8" s="52">
        <v>1182271.8318084404</v>
      </c>
      <c r="L8" s="52">
        <v>1419472.6829545684</v>
      </c>
      <c r="M8" s="52">
        <v>1483415.109264046</v>
      </c>
      <c r="N8" s="52">
        <v>1563116.6807846185</v>
      </c>
      <c r="O8" s="52">
        <v>2037688.2879102658</v>
      </c>
      <c r="P8" s="52">
        <v>2121338.1155692767</v>
      </c>
      <c r="Q8" s="52">
        <v>3600281.4108849075</v>
      </c>
      <c r="R8" s="52">
        <v>3824539.1519922428</v>
      </c>
      <c r="S8" s="52">
        <v>3929781.7549087554</v>
      </c>
      <c r="T8" s="52">
        <v>3860254.0934320204</v>
      </c>
      <c r="U8" s="52">
        <v>3855951.0821257643</v>
      </c>
      <c r="V8" s="52">
        <v>3778511.2488945276</v>
      </c>
      <c r="W8" s="52">
        <v>3655300.9986584596</v>
      </c>
      <c r="X8" s="52">
        <v>5023225.3324598186</v>
      </c>
      <c r="Y8" s="52">
        <v>7364838.0802056044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367292.42661425378</v>
      </c>
      <c r="D9" s="36">
        <v>395653.77264186833</v>
      </c>
      <c r="E9" s="36">
        <v>426205.10651081521</v>
      </c>
      <c r="F9" s="36">
        <v>459115.53326781653</v>
      </c>
      <c r="G9" s="36">
        <v>494567.21580233611</v>
      </c>
      <c r="H9" s="36">
        <v>532756.38313851878</v>
      </c>
      <c r="I9" s="36">
        <v>573894.41658477113</v>
      </c>
      <c r="J9" s="36">
        <v>618209.01975292061</v>
      </c>
      <c r="K9" s="36">
        <v>598730.98213508166</v>
      </c>
      <c r="L9" s="36">
        <v>679437.89034886286</v>
      </c>
      <c r="M9" s="36">
        <v>730981.10806240141</v>
      </c>
      <c r="N9" s="36">
        <v>857177.63961543515</v>
      </c>
      <c r="O9" s="36">
        <v>1179762.2873261422</v>
      </c>
      <c r="P9" s="36">
        <v>1087858.67180047</v>
      </c>
      <c r="Q9" s="36">
        <v>1220937.090707602</v>
      </c>
      <c r="R9" s="36">
        <v>1289201.5238945335</v>
      </c>
      <c r="S9" s="36">
        <v>1182271.8318084404</v>
      </c>
      <c r="T9" s="36">
        <v>1419472.6829545684</v>
      </c>
      <c r="U9" s="36">
        <v>1483415.109264046</v>
      </c>
      <c r="V9" s="36">
        <v>1563116.6807846166</v>
      </c>
      <c r="W9" s="36">
        <v>2037688.2879102677</v>
      </c>
      <c r="X9" s="36">
        <v>2121338.1155692749</v>
      </c>
      <c r="Y9" s="36">
        <v>3600281.4108849019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1277.6538166872265</v>
      </c>
      <c r="C11" s="54">
        <v>1299.5588018589854</v>
      </c>
      <c r="D11" s="54">
        <v>1318.7938991121334</v>
      </c>
      <c r="E11" s="54">
        <v>1336.1057685920393</v>
      </c>
      <c r="F11" s="54">
        <v>1352.0448677371285</v>
      </c>
      <c r="G11" s="54">
        <v>1366.3465716508192</v>
      </c>
      <c r="H11" s="54">
        <v>1380.2580389722991</v>
      </c>
      <c r="I11" s="54">
        <v>1392.6229356248398</v>
      </c>
      <c r="J11" s="54">
        <v>1400.6876020780883</v>
      </c>
      <c r="K11" s="54">
        <v>1405.5748301387896</v>
      </c>
      <c r="L11" s="54">
        <v>1412.2307693130722</v>
      </c>
      <c r="M11" s="54">
        <v>1406.6825221343397</v>
      </c>
      <c r="N11" s="54">
        <v>1398.1640929712919</v>
      </c>
      <c r="O11" s="54">
        <v>1390.9208255189678</v>
      </c>
      <c r="P11" s="54">
        <v>1396.4083472031966</v>
      </c>
      <c r="Q11" s="54">
        <v>1396.5832453685739</v>
      </c>
      <c r="R11" s="54">
        <v>1473.7640418328135</v>
      </c>
      <c r="S11" s="54">
        <v>1500.1289648864372</v>
      </c>
      <c r="T11" s="54">
        <v>1517.7369372985675</v>
      </c>
      <c r="U11" s="54">
        <v>1518.164329090348</v>
      </c>
      <c r="V11" s="54">
        <v>1557.453354820582</v>
      </c>
      <c r="W11" s="54">
        <v>1618.3707179095966</v>
      </c>
      <c r="X11" s="54">
        <v>1667.0988829895862</v>
      </c>
      <c r="Y11" s="54">
        <v>1651.7642363925022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371.37189551193626</v>
      </c>
      <c r="C13" s="35">
        <v>366.96449853112523</v>
      </c>
      <c r="D13" s="35">
        <v>361.47377856267599</v>
      </c>
      <c r="E13" s="35">
        <v>355.77201846044886</v>
      </c>
      <c r="F13" s="35">
        <v>349.42277855339819</v>
      </c>
      <c r="G13" s="35">
        <v>341.08385097398985</v>
      </c>
      <c r="H13" s="35">
        <v>333.20937090162658</v>
      </c>
      <c r="I13" s="35">
        <v>323.55674116106127</v>
      </c>
      <c r="J13" s="35">
        <v>313.4181205746126</v>
      </c>
      <c r="K13" s="35">
        <v>305.63299797089792</v>
      </c>
      <c r="L13" s="35">
        <v>295.49899636433287</v>
      </c>
      <c r="M13" s="35">
        <v>284.62254648370072</v>
      </c>
      <c r="N13" s="35">
        <v>272.82244953952591</v>
      </c>
      <c r="O13" s="35">
        <v>257.28976628036332</v>
      </c>
      <c r="P13" s="35">
        <v>241.07229295797404</v>
      </c>
      <c r="Q13" s="35">
        <v>217.53417730228483</v>
      </c>
      <c r="R13" s="35">
        <v>196.67192916398602</v>
      </c>
      <c r="S13" s="35">
        <v>181.67200803307446</v>
      </c>
      <c r="T13" s="35">
        <v>169.79324436932509</v>
      </c>
      <c r="U13" s="35">
        <v>160.26542418385191</v>
      </c>
      <c r="V13" s="35">
        <v>152.72424000356909</v>
      </c>
      <c r="W13" s="35">
        <v>145.80209098986813</v>
      </c>
      <c r="X13" s="35">
        <v>140.19187737153356</v>
      </c>
      <c r="Y13" s="35">
        <v>134.97652592485056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341.19723538198883</v>
      </c>
      <c r="D14" s="36">
        <v>334.11151155216635</v>
      </c>
      <c r="E14" s="36">
        <v>330.68027362658586</v>
      </c>
      <c r="F14" s="36">
        <v>326.45658909897134</v>
      </c>
      <c r="G14" s="36">
        <v>317.8331790430405</v>
      </c>
      <c r="H14" s="36">
        <v>310.12558190245056</v>
      </c>
      <c r="I14" s="36">
        <v>296.01872305006822</v>
      </c>
      <c r="J14" s="36">
        <v>286.37035935849065</v>
      </c>
      <c r="K14" s="36">
        <v>273.30816016651761</v>
      </c>
      <c r="L14" s="36">
        <v>255.24180040867111</v>
      </c>
      <c r="M14" s="36">
        <v>241.5671626175143</v>
      </c>
      <c r="N14" s="36">
        <v>228.85637798376703</v>
      </c>
      <c r="O14" s="36">
        <v>212.86811535188113</v>
      </c>
      <c r="P14" s="36">
        <v>190.2189514942923</v>
      </c>
      <c r="Q14" s="36">
        <v>163.62042908727673</v>
      </c>
      <c r="R14" s="36">
        <v>146.73947235439979</v>
      </c>
      <c r="S14" s="36">
        <v>143.46590451207243</v>
      </c>
      <c r="T14" s="36">
        <v>139.73267143844149</v>
      </c>
      <c r="U14" s="36">
        <v>136.14337241120023</v>
      </c>
      <c r="V14" s="36">
        <v>134.73705209255502</v>
      </c>
      <c r="W14" s="36">
        <v>132.04231105070392</v>
      </c>
      <c r="X14" s="36">
        <v>129.34757000885281</v>
      </c>
      <c r="Y14" s="36">
        <v>126.65282896700171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0.29142636650740439</v>
      </c>
      <c r="C16" s="44">
        <f>C7/RES_summary!C$6</f>
        <v>0.30700960880076733</v>
      </c>
      <c r="D16" s="44">
        <f>D7/RES_summary!D$6</f>
        <v>0.32629971810540981</v>
      </c>
      <c r="E16" s="44">
        <f>E7/RES_summary!E$6</f>
        <v>0.34699564443735792</v>
      </c>
      <c r="F16" s="44">
        <f>F7/RES_summary!F$6</f>
        <v>0.37433693166846166</v>
      </c>
      <c r="G16" s="44">
        <f>G7/RES_summary!G$6</f>
        <v>0.42223324532749112</v>
      </c>
      <c r="H16" s="44">
        <f>H7/RES_summary!H$6</f>
        <v>0.46321681705049206</v>
      </c>
      <c r="I16" s="44">
        <f>I7/RES_summary!I$6</f>
        <v>0.51211591110329902</v>
      </c>
      <c r="J16" s="44">
        <f>J7/RES_summary!J$6</f>
        <v>0.5611385722570742</v>
      </c>
      <c r="K16" s="44">
        <f>K7/RES_summary!K$6</f>
        <v>0.60581223474738299</v>
      </c>
      <c r="L16" s="44">
        <f>L7/RES_summary!L$6</f>
        <v>0.66037773407762612</v>
      </c>
      <c r="M16" s="44">
        <f>M7/RES_summary!M$6</f>
        <v>0.7155482474852991</v>
      </c>
      <c r="N16" s="44">
        <f>N7/RES_summary!N$6</f>
        <v>0.76174244503581934</v>
      </c>
      <c r="O16" s="44">
        <f>O7/RES_summary!O$6</f>
        <v>0.82504400730613492</v>
      </c>
      <c r="P16" s="44">
        <f>P7/RES_summary!P$6</f>
        <v>0.89875090161130577</v>
      </c>
      <c r="Q16" s="44">
        <f>Q7/RES_summary!Q$6</f>
        <v>1.0703866618328983</v>
      </c>
      <c r="R16" s="44">
        <f>R7/RES_summary!R$6</f>
        <v>1.2617546942341376</v>
      </c>
      <c r="S16" s="44">
        <f>S7/RES_summary!S$6</f>
        <v>1.4606039228731909</v>
      </c>
      <c r="T16" s="44">
        <f>T7/RES_summary!T$6</f>
        <v>1.634152797804163</v>
      </c>
      <c r="U16" s="44">
        <f>U7/RES_summary!U$6</f>
        <v>1.7994287640642372</v>
      </c>
      <c r="V16" s="44">
        <f>V7/RES_summary!V$6</f>
        <v>1.9517261185223265</v>
      </c>
      <c r="W16" s="44">
        <f>W7/RES_summary!W$6</f>
        <v>2.1351702012315439</v>
      </c>
      <c r="X16" s="44">
        <f>X7/RES_summary!X$6</f>
        <v>2.3149667782393299</v>
      </c>
      <c r="Y16" s="44">
        <f>Y7/RES_summary!Y$6</f>
        <v>2.4896930085640032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108.22756213201102</v>
      </c>
      <c r="C17" s="52">
        <f t="shared" si="4"/>
        <v>112.66162713781051</v>
      </c>
      <c r="D17" s="52">
        <f t="shared" si="4"/>
        <v>117.9487920474985</v>
      </c>
      <c r="E17" s="52">
        <f t="shared" si="4"/>
        <v>123.45134081846305</v>
      </c>
      <c r="F17" s="52">
        <f t="shared" si="4"/>
        <v>130.80185077874742</v>
      </c>
      <c r="G17" s="52">
        <f t="shared" si="4"/>
        <v>144.01694132554607</v>
      </c>
      <c r="H17" s="52">
        <f t="shared" si="4"/>
        <v>154.34818420044832</v>
      </c>
      <c r="I17" s="52">
        <f t="shared" si="4"/>
        <v>165.69855529331119</v>
      </c>
      <c r="J17" s="52">
        <f t="shared" si="4"/>
        <v>175.87099669873365</v>
      </c>
      <c r="K17" s="52">
        <f t="shared" si="4"/>
        <v>185.15620951329203</v>
      </c>
      <c r="L17" s="52">
        <f t="shared" si="4"/>
        <v>195.14095764129081</v>
      </c>
      <c r="M17" s="52">
        <f t="shared" si="4"/>
        <v>203.66116433121513</v>
      </c>
      <c r="N17" s="52">
        <f t="shared" si="4"/>
        <v>207.8204397728999</v>
      </c>
      <c r="O17" s="52">
        <f t="shared" si="4"/>
        <v>212.27537981080982</v>
      </c>
      <c r="P17" s="52">
        <f t="shared" si="4"/>
        <v>216.663940649484</v>
      </c>
      <c r="Q17" s="52">
        <f t="shared" si="4"/>
        <v>232.84568187715851</v>
      </c>
      <c r="R17" s="52">
        <f t="shared" ref="R17:V17" si="5">R13*R16</f>
        <v>248.15172984674314</v>
      </c>
      <c r="S17" s="52">
        <f t="shared" si="5"/>
        <v>265.35084760935842</v>
      </c>
      <c r="T17" s="52">
        <f t="shared" si="5"/>
        <v>277.46810533437855</v>
      </c>
      <c r="U17" s="52">
        <f t="shared" si="5"/>
        <v>288.38621416137937</v>
      </c>
      <c r="V17" s="52">
        <f t="shared" si="5"/>
        <v>298.0758881464381</v>
      </c>
      <c r="W17" s="52">
        <f t="shared" ref="W17:Y17" si="6">W13*W16</f>
        <v>311.31227995881659</v>
      </c>
      <c r="X17" s="52">
        <f t="shared" si="6"/>
        <v>324.5395386941023</v>
      </c>
      <c r="Y17" s="52">
        <f t="shared" si="6"/>
        <v>336.0501129153584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138.27735782871781</v>
      </c>
      <c r="C18" s="36">
        <f>C3*11630*1000/RES_summary!C$6</f>
        <v>146.4104091786968</v>
      </c>
      <c r="D18" s="36">
        <f>D3*11630*1000/RES_summary!D$6</f>
        <v>155.55014735988678</v>
      </c>
      <c r="E18" s="36">
        <f>E3*11630*1000/RES_summary!E$6</f>
        <v>164.94404860797036</v>
      </c>
      <c r="F18" s="36">
        <f>F3*11630*1000/RES_summary!F$6</f>
        <v>176.84997103592318</v>
      </c>
      <c r="G18" s="36">
        <f>G3*11630*1000/RES_summary!G$6</f>
        <v>196.77705403979709</v>
      </c>
      <c r="H18" s="36">
        <f>H3*11630*1000/RES_summary!H$6</f>
        <v>213.04032204344594</v>
      </c>
      <c r="I18" s="36">
        <f>I3*11630*1000/RES_summary!I$6</f>
        <v>230.7556085013658</v>
      </c>
      <c r="J18" s="36">
        <f>J3*11630*1000/RES_summary!J$6</f>
        <v>246.34032464103262</v>
      </c>
      <c r="K18" s="36">
        <f>K3*11630*1000/RES_summary!K$6</f>
        <v>260.25090773578756</v>
      </c>
      <c r="L18" s="36">
        <f>L3*11630*1000/RES_summary!L$6</f>
        <v>275.58406473424975</v>
      </c>
      <c r="M18" s="36">
        <f>M3*11630*1000/RES_summary!M$6</f>
        <v>286.48660030224994</v>
      </c>
      <c r="N18" s="36">
        <f>N3*11630*1000/RES_summary!N$6</f>
        <v>290.56707667597158</v>
      </c>
      <c r="O18" s="36">
        <f>O3*11630*1000/RES_summary!O$6</f>
        <v>295.25824652380402</v>
      </c>
      <c r="P18" s="36">
        <f>P3*11630*1000/RES_summary!P$6</f>
        <v>302.55133526087747</v>
      </c>
      <c r="Q18" s="36">
        <f>Q3*11630*1000/RES_summary!Q$6</f>
        <v>325.18837806606058</v>
      </c>
      <c r="R18" s="36">
        <f>R3*11630*1000/RES_summary!R$6</f>
        <v>365.71709636674063</v>
      </c>
      <c r="S18" s="36">
        <f>S3*11630*1000/RES_summary!S$6</f>
        <v>398.06049235596555</v>
      </c>
      <c r="T18" s="36">
        <f>T3*11630*1000/RES_summary!T$6</f>
        <v>421.12359238823603</v>
      </c>
      <c r="U18" s="36">
        <f>U3*11630*1000/RES_summary!U$6</f>
        <v>437.8176633412159</v>
      </c>
      <c r="V18" s="36">
        <f>V3*11630*1000/RES_summary!V$6</f>
        <v>464.23929198479465</v>
      </c>
      <c r="W18" s="36">
        <f>W3*11630*1000/RES_summary!W$6</f>
        <v>503.81867801102328</v>
      </c>
      <c r="X18" s="36">
        <f>X3*11630*1000/RES_summary!X$6</f>
        <v>541.03950244289354</v>
      </c>
      <c r="Y18" s="36">
        <f>Y3*11630*1000/RES_summary!Y$6</f>
        <v>555.07555814925115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26.997073257166658</v>
      </c>
      <c r="C3" s="49">
        <f t="shared" ref="C3:W3" si="0">C5*C11/11630</f>
        <v>34.055728703091752</v>
      </c>
      <c r="D3" s="49">
        <f t="shared" si="0"/>
        <v>40.373728673634837</v>
      </c>
      <c r="E3" s="49">
        <f t="shared" si="0"/>
        <v>48.936378069490296</v>
      </c>
      <c r="F3" s="49">
        <f t="shared" si="0"/>
        <v>61.194448429230221</v>
      </c>
      <c r="G3" s="49">
        <f t="shared" si="0"/>
        <v>71.615977052687654</v>
      </c>
      <c r="H3" s="49">
        <f t="shared" si="0"/>
        <v>80.713705915083608</v>
      </c>
      <c r="I3" s="49">
        <f t="shared" si="0"/>
        <v>94.170165944572361</v>
      </c>
      <c r="J3" s="49">
        <f t="shared" si="0"/>
        <v>102.81021756413331</v>
      </c>
      <c r="K3" s="49">
        <f t="shared" si="0"/>
        <v>113.05863278986472</v>
      </c>
      <c r="L3" s="49">
        <f t="shared" si="0"/>
        <v>121.04943734276483</v>
      </c>
      <c r="M3" s="49">
        <f t="shared" si="0"/>
        <v>124.06074921887048</v>
      </c>
      <c r="N3" s="49">
        <f t="shared" si="0"/>
        <v>129.60783024648234</v>
      </c>
      <c r="O3" s="49">
        <f t="shared" si="0"/>
        <v>135.00907007882105</v>
      </c>
      <c r="P3" s="49">
        <f t="shared" si="0"/>
        <v>145.30211029648993</v>
      </c>
      <c r="Q3" s="49">
        <f t="shared" si="0"/>
        <v>160.90567325368949</v>
      </c>
      <c r="R3" s="49">
        <f t="shared" si="0"/>
        <v>187.88983872647461</v>
      </c>
      <c r="S3" s="49">
        <f t="shared" si="0"/>
        <v>211.39903047870294</v>
      </c>
      <c r="T3" s="49">
        <f t="shared" si="0"/>
        <v>236.62112177825497</v>
      </c>
      <c r="U3" s="49">
        <f t="shared" si="0"/>
        <v>259.08879395496535</v>
      </c>
      <c r="V3" s="49">
        <f t="shared" si="0"/>
        <v>286.47726366711498</v>
      </c>
      <c r="W3" s="49">
        <f t="shared" si="0"/>
        <v>311.79728281775346</v>
      </c>
      <c r="X3" s="49">
        <f t="shared" ref="X3:Y3" si="1">X5*X11/11630</f>
        <v>349.0623166049852</v>
      </c>
      <c r="Y3" s="49">
        <f t="shared" si="1"/>
        <v>377.42010784755212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552.34358775087424</v>
      </c>
      <c r="C5" s="49">
        <f t="shared" ref="C5:W5" si="2">C7*C13/1000000</f>
        <v>678.83228337000253</v>
      </c>
      <c r="D5" s="49">
        <f t="shared" si="2"/>
        <v>785.35975677608144</v>
      </c>
      <c r="E5" s="49">
        <f t="shared" si="2"/>
        <v>929.87800514444427</v>
      </c>
      <c r="F5" s="49">
        <f t="shared" si="2"/>
        <v>1136.7386195223478</v>
      </c>
      <c r="G5" s="49">
        <f t="shared" si="2"/>
        <v>1301.6730161761709</v>
      </c>
      <c r="H5" s="49">
        <f t="shared" si="2"/>
        <v>1435.4817464555701</v>
      </c>
      <c r="I5" s="49">
        <f t="shared" si="2"/>
        <v>1639.7736558093252</v>
      </c>
      <c r="J5" s="49">
        <f t="shared" si="2"/>
        <v>1757.9423106662659</v>
      </c>
      <c r="K5" s="49">
        <f t="shared" si="2"/>
        <v>1901.7723265871375</v>
      </c>
      <c r="L5" s="49">
        <f t="shared" si="2"/>
        <v>2000.3152910262995</v>
      </c>
      <c r="M5" s="49">
        <f t="shared" si="2"/>
        <v>2030.5975946045655</v>
      </c>
      <c r="N5" s="49">
        <f t="shared" si="2"/>
        <v>2105.6808716465875</v>
      </c>
      <c r="O5" s="49">
        <f t="shared" si="2"/>
        <v>2174.7724269938994</v>
      </c>
      <c r="P5" s="49">
        <f t="shared" si="2"/>
        <v>2320.1290034283179</v>
      </c>
      <c r="Q5" s="49">
        <f t="shared" si="2"/>
        <v>2544.5387097432904</v>
      </c>
      <c r="R5" s="49">
        <f t="shared" si="2"/>
        <v>2838.6148009198287</v>
      </c>
      <c r="S5" s="49">
        <f t="shared" si="2"/>
        <v>3165.2194219494227</v>
      </c>
      <c r="T5" s="49">
        <f t="shared" si="2"/>
        <v>3530.5957624857519</v>
      </c>
      <c r="U5" s="49">
        <f t="shared" si="2"/>
        <v>3889.9760576629865</v>
      </c>
      <c r="V5" s="49">
        <f t="shared" si="2"/>
        <v>4216.3105480027161</v>
      </c>
      <c r="W5" s="49">
        <f t="shared" si="2"/>
        <v>4463.8357499488939</v>
      </c>
      <c r="X5" s="49">
        <f t="shared" ref="X5:Y5" si="3">X7*X13/1000000</f>
        <v>4824.6360309307975</v>
      </c>
      <c r="Y5" s="49">
        <f t="shared" si="3"/>
        <v>5250.2049933921717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1419097.6338556514</v>
      </c>
      <c r="C7" s="35">
        <v>1798887.8310748732</v>
      </c>
      <c r="D7" s="35">
        <v>2146976.6977677611</v>
      </c>
      <c r="E7" s="35">
        <v>2635512.5992463878</v>
      </c>
      <c r="F7" s="35">
        <v>3366315.3899706081</v>
      </c>
      <c r="G7" s="35">
        <v>4018347.8171661687</v>
      </c>
      <c r="H7" s="35">
        <v>4654832.2105364157</v>
      </c>
      <c r="I7" s="35">
        <v>5574755.3563124221</v>
      </c>
      <c r="J7" s="35">
        <v>6268668.8398159696</v>
      </c>
      <c r="K7" s="35">
        <v>7221737.8093966581</v>
      </c>
      <c r="L7" s="35">
        <v>8041579.9666602127</v>
      </c>
      <c r="M7" s="35">
        <v>8680472.4865247272</v>
      </c>
      <c r="N7" s="35">
        <v>9651464.6282746419</v>
      </c>
      <c r="O7" s="35">
        <v>10626680.235690391</v>
      </c>
      <c r="P7" s="35">
        <v>12132754.541983193</v>
      </c>
      <c r="Q7" s="35">
        <v>13817731.677216928</v>
      </c>
      <c r="R7" s="35">
        <v>15834387.121020921</v>
      </c>
      <c r="S7" s="35">
        <v>18041067.758120887</v>
      </c>
      <c r="T7" s="35">
        <v>20304263.616210245</v>
      </c>
      <c r="U7" s="35">
        <v>22542981.399117287</v>
      </c>
      <c r="V7" s="35">
        <v>24651353.473490302</v>
      </c>
      <c r="W7" s="35">
        <v>26357036.861627314</v>
      </c>
      <c r="X7" s="35">
        <v>28828637.815606993</v>
      </c>
      <c r="Y7" s="35">
        <v>31716785.670352284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644538.20769937965</v>
      </c>
      <c r="D8" s="52">
        <v>622046.64461340243</v>
      </c>
      <c r="E8" s="52">
        <v>772023.82626804081</v>
      </c>
      <c r="F8" s="52">
        <v>1024152.386824118</v>
      </c>
      <c r="G8" s="52">
        <v>955586.75176122785</v>
      </c>
      <c r="H8" s="52">
        <v>1281022.6010696264</v>
      </c>
      <c r="I8" s="52">
        <v>1541969.7903894088</v>
      </c>
      <c r="J8" s="52">
        <v>1465937.3097715881</v>
      </c>
      <c r="K8" s="52">
        <v>1977221.3564048065</v>
      </c>
      <c r="L8" s="52">
        <v>1775428.9090247825</v>
      </c>
      <c r="M8" s="52">
        <v>1919915.1209341409</v>
      </c>
      <c r="N8" s="52">
        <v>2512961.932139324</v>
      </c>
      <c r="O8" s="52">
        <v>2441152.9171873368</v>
      </c>
      <c r="P8" s="52">
        <v>3483295.6626976077</v>
      </c>
      <c r="Q8" s="52">
        <v>3460406.0442585181</v>
      </c>
      <c r="R8" s="52">
        <v>3936570.5647381321</v>
      </c>
      <c r="S8" s="52">
        <v>4719642.5692392904</v>
      </c>
      <c r="T8" s="52">
        <v>4704348.7752766944</v>
      </c>
      <c r="U8" s="52">
        <v>5722013.4456046484</v>
      </c>
      <c r="V8" s="52">
        <v>5568778.1186315306</v>
      </c>
      <c r="W8" s="52">
        <v>5642253.9528751448</v>
      </c>
      <c r="X8" s="52">
        <v>7191243.5232189707</v>
      </c>
      <c r="Y8" s="52">
        <v>7592496.6300219856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264748.0104801578</v>
      </c>
      <c r="D9" s="36">
        <v>273957.77792051481</v>
      </c>
      <c r="E9" s="36">
        <v>283487.92478941428</v>
      </c>
      <c r="F9" s="36">
        <v>293349.59609989775</v>
      </c>
      <c r="G9" s="36">
        <v>303554.32456566719</v>
      </c>
      <c r="H9" s="36">
        <v>644538.20769937988</v>
      </c>
      <c r="I9" s="36">
        <v>622046.64461340196</v>
      </c>
      <c r="J9" s="36">
        <v>772023.82626804058</v>
      </c>
      <c r="K9" s="36">
        <v>1024152.386824118</v>
      </c>
      <c r="L9" s="36">
        <v>955586.75176122785</v>
      </c>
      <c r="M9" s="36">
        <v>1281022.6010696255</v>
      </c>
      <c r="N9" s="36">
        <v>1541969.7903894093</v>
      </c>
      <c r="O9" s="36">
        <v>1465937.3097715881</v>
      </c>
      <c r="P9" s="36">
        <v>1977221.3564048056</v>
      </c>
      <c r="Q9" s="36">
        <v>1775428.9090247825</v>
      </c>
      <c r="R9" s="36">
        <v>1919915.1209341399</v>
      </c>
      <c r="S9" s="36">
        <v>2512961.9321393222</v>
      </c>
      <c r="T9" s="36">
        <v>2441152.9171873368</v>
      </c>
      <c r="U9" s="36">
        <v>3483295.6626976058</v>
      </c>
      <c r="V9" s="36">
        <v>3460406.0442585163</v>
      </c>
      <c r="W9" s="36">
        <v>3936570.5647381321</v>
      </c>
      <c r="X9" s="36">
        <v>4719642.5692392923</v>
      </c>
      <c r="Y9" s="36">
        <v>4704348.7752766944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568.44320988562299</v>
      </c>
      <c r="C11" s="54">
        <v>583.45505144615709</v>
      </c>
      <c r="D11" s="54">
        <v>597.87436321141718</v>
      </c>
      <c r="E11" s="54">
        <v>612.04811147217674</v>
      </c>
      <c r="F11" s="54">
        <v>626.08186526731788</v>
      </c>
      <c r="G11" s="54">
        <v>639.86408473726249</v>
      </c>
      <c r="H11" s="54">
        <v>653.92708901399908</v>
      </c>
      <c r="I11" s="54">
        <v>667.89646611003218</v>
      </c>
      <c r="J11" s="54">
        <v>680.16044839247468</v>
      </c>
      <c r="K11" s="54">
        <v>691.39290805948133</v>
      </c>
      <c r="L11" s="54">
        <v>703.79152857150541</v>
      </c>
      <c r="M11" s="54">
        <v>710.54280633895701</v>
      </c>
      <c r="N11" s="54">
        <v>715.8440227402026</v>
      </c>
      <c r="O11" s="54">
        <v>721.98611014535061</v>
      </c>
      <c r="P11" s="54">
        <v>728.34895829118386</v>
      </c>
      <c r="Q11" s="54">
        <v>735.43113051292551</v>
      </c>
      <c r="R11" s="54">
        <v>769.7975870769144</v>
      </c>
      <c r="S11" s="54">
        <v>776.74574704622194</v>
      </c>
      <c r="T11" s="54">
        <v>779.44455593624787</v>
      </c>
      <c r="U11" s="54">
        <v>774.60699732597175</v>
      </c>
      <c r="V11" s="54">
        <v>790.20046994090649</v>
      </c>
      <c r="W11" s="54">
        <v>812.35121592724124</v>
      </c>
      <c r="X11" s="54">
        <v>841.43025838423239</v>
      </c>
      <c r="Y11" s="54">
        <v>836.04275638598074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389.22169593798219</v>
      </c>
      <c r="C13" s="35">
        <v>377.36220771719047</v>
      </c>
      <c r="D13" s="35">
        <v>365.79798820948076</v>
      </c>
      <c r="E13" s="35">
        <v>352.82624162386412</v>
      </c>
      <c r="F13" s="35">
        <v>337.68036795039359</v>
      </c>
      <c r="G13" s="35">
        <v>323.93239097309913</v>
      </c>
      <c r="H13" s="35">
        <v>308.38528254709047</v>
      </c>
      <c r="I13" s="35">
        <v>294.14271138419952</v>
      </c>
      <c r="J13" s="35">
        <v>280.4331119711652</v>
      </c>
      <c r="K13" s="35">
        <v>263.33998502585092</v>
      </c>
      <c r="L13" s="35">
        <v>248.74655220982152</v>
      </c>
      <c r="M13" s="35">
        <v>233.92708147589855</v>
      </c>
      <c r="N13" s="35">
        <v>218.1721586045964</v>
      </c>
      <c r="O13" s="35">
        <v>204.65210006882356</v>
      </c>
      <c r="P13" s="35">
        <v>191.22854545519183</v>
      </c>
      <c r="Q13" s="35">
        <v>184.15024760820901</v>
      </c>
      <c r="R13" s="35">
        <v>179.26900354428176</v>
      </c>
      <c r="S13" s="35">
        <v>175.44523774235324</v>
      </c>
      <c r="T13" s="35">
        <v>173.88445250814428</v>
      </c>
      <c r="U13" s="35">
        <v>172.55818956650097</v>
      </c>
      <c r="V13" s="35">
        <v>171.03768977784014</v>
      </c>
      <c r="W13" s="35">
        <v>169.36030303344543</v>
      </c>
      <c r="X13" s="35">
        <v>167.35567118328703</v>
      </c>
      <c r="Y13" s="35">
        <v>165.53395567760435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356.12220115503146</v>
      </c>
      <c r="D14" s="36">
        <v>342.67170507153645</v>
      </c>
      <c r="E14" s="36">
        <v>330.11662407469925</v>
      </c>
      <c r="F14" s="36">
        <v>313.4676497412305</v>
      </c>
      <c r="G14" s="36">
        <v>296.24136704368522</v>
      </c>
      <c r="H14" s="36">
        <v>283.63519521859934</v>
      </c>
      <c r="I14" s="36">
        <v>270.7249495413493</v>
      </c>
      <c r="J14" s="36">
        <v>254.46282839195968</v>
      </c>
      <c r="K14" s="36">
        <v>235.11209611895563</v>
      </c>
      <c r="L14" s="36">
        <v>214.94935008091392</v>
      </c>
      <c r="M14" s="36">
        <v>205.02229229830101</v>
      </c>
      <c r="N14" s="36">
        <v>195.99698843037311</v>
      </c>
      <c r="O14" s="36">
        <v>181.11037056477946</v>
      </c>
      <c r="P14" s="36">
        <v>175.1861722692048</v>
      </c>
      <c r="Q14" s="36">
        <v>175.13464855670566</v>
      </c>
      <c r="R14" s="36">
        <v>174.69558311712186</v>
      </c>
      <c r="S14" s="36">
        <v>173.55924304689484</v>
      </c>
      <c r="T14" s="36">
        <v>171.64850833703889</v>
      </c>
      <c r="U14" s="36">
        <v>169.45180895231053</v>
      </c>
      <c r="V14" s="36">
        <v>167.4283778060753</v>
      </c>
      <c r="W14" s="36">
        <v>165.75409402801455</v>
      </c>
      <c r="X14" s="36">
        <v>164.07981024995379</v>
      </c>
      <c r="Y14" s="36">
        <v>162.40552647189304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0.10692740444129237</v>
      </c>
      <c r="C16" s="44">
        <f>C7/RES_summary!C$6</f>
        <v>0.13472993584574319</v>
      </c>
      <c r="D16" s="44">
        <f>D7/RES_summary!D$6</f>
        <v>0.15983829116105958</v>
      </c>
      <c r="E16" s="44">
        <f>E7/RES_summary!E$6</f>
        <v>0.19508775015018376</v>
      </c>
      <c r="F16" s="44">
        <f>F7/RES_summary!F$6</f>
        <v>0.24777761797099801</v>
      </c>
      <c r="G16" s="44">
        <f>G7/RES_summary!G$6</f>
        <v>0.29400360771974127</v>
      </c>
      <c r="H16" s="44">
        <f>H7/RES_summary!H$6</f>
        <v>0.34084395056232974</v>
      </c>
      <c r="I16" s="44">
        <f>I7/RES_summary!I$6</f>
        <v>0.4094194967225851</v>
      </c>
      <c r="J16" s="44">
        <f>J7/RES_summary!J$6</f>
        <v>0.46017160630220794</v>
      </c>
      <c r="K16" s="44">
        <f>K7/RES_summary!K$6</f>
        <v>0.53174707192708381</v>
      </c>
      <c r="L16" s="44">
        <f>L7/RES_summary!L$6</f>
        <v>0.59218109041389833</v>
      </c>
      <c r="M16" s="44">
        <f>M7/RES_summary!M$6</f>
        <v>0.63901594593135203</v>
      </c>
      <c r="N16" s="44">
        <f>N7/RES_summary!N$6</f>
        <v>0.70515106122461124</v>
      </c>
      <c r="O16" s="44">
        <f>O7/RES_summary!O$6</f>
        <v>0.77698586187488228</v>
      </c>
      <c r="P16" s="44">
        <f>P7/RES_summary!P$6</f>
        <v>0.8852750987633401</v>
      </c>
      <c r="Q16" s="44">
        <f>Q7/RES_summary!Q$6</f>
        <v>1.0063639793952062</v>
      </c>
      <c r="R16" s="44">
        <f>R7/RES_summary!R$6</f>
        <v>1.1594109423356105</v>
      </c>
      <c r="S16" s="44">
        <f>S7/RES_summary!S$6</f>
        <v>1.3188857915515368</v>
      </c>
      <c r="T16" s="44">
        <f>T7/RES_summary!T$6</f>
        <v>1.4799132746081947</v>
      </c>
      <c r="U16" s="44">
        <f>U7/RES_summary!U$6</f>
        <v>1.6361299567939758</v>
      </c>
      <c r="V16" s="44">
        <f>V7/RES_summary!V$6</f>
        <v>1.7814009030007334</v>
      </c>
      <c r="W16" s="44">
        <f>W7/RES_summary!W$6</f>
        <v>1.9659345542911282</v>
      </c>
      <c r="X16" s="44">
        <f>X7/RES_summary!X$6</f>
        <v>2.116774509952871</v>
      </c>
      <c r="Y16" s="44">
        <f>Y7/RES_summary!Y$6</f>
        <v>2.2374521324263079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41.618465698886347</v>
      </c>
      <c r="C17" s="52">
        <f t="shared" si="4"/>
        <v>50.841986036345091</v>
      </c>
      <c r="D17" s="52">
        <f t="shared" si="4"/>
        <v>58.468525345556827</v>
      </c>
      <c r="E17" s="52">
        <f t="shared" si="4"/>
        <v>68.832077672344766</v>
      </c>
      <c r="F17" s="52">
        <f t="shared" si="4"/>
        <v>83.669637206318669</v>
      </c>
      <c r="G17" s="52">
        <f t="shared" si="4"/>
        <v>95.237291603372896</v>
      </c>
      <c r="H17" s="52">
        <f t="shared" si="4"/>
        <v>105.11125799863059</v>
      </c>
      <c r="I17" s="52">
        <f t="shared" si="4"/>
        <v>120.42776085953557</v>
      </c>
      <c r="J17" s="52">
        <f t="shared" si="4"/>
        <v>129.04735559609804</v>
      </c>
      <c r="K17" s="52">
        <f t="shared" si="4"/>
        <v>140.03026595881832</v>
      </c>
      <c r="L17" s="52">
        <f t="shared" si="4"/>
        <v>147.30300452430978</v>
      </c>
      <c r="M17" s="52">
        <f t="shared" si="4"/>
        <v>149.48313524828177</v>
      </c>
      <c r="N17" s="52">
        <f t="shared" si="4"/>
        <v>153.84432916969536</v>
      </c>
      <c r="O17" s="52">
        <f t="shared" si="4"/>
        <v>159.01178835647951</v>
      </c>
      <c r="P17" s="52">
        <f t="shared" si="4"/>
        <v>169.28986946421483</v>
      </c>
      <c r="Q17" s="52">
        <f t="shared" si="4"/>
        <v>185.32217598960978</v>
      </c>
      <c r="R17" s="52">
        <f t="shared" ref="R17:V17" si="5">R13*R16</f>
        <v>207.84644433084162</v>
      </c>
      <c r="S17" s="52">
        <f t="shared" si="5"/>
        <v>231.39223125377112</v>
      </c>
      <c r="T17" s="52">
        <f t="shared" si="5"/>
        <v>257.33390951478088</v>
      </c>
      <c r="U17" s="52">
        <f t="shared" si="5"/>
        <v>282.3276232398859</v>
      </c>
      <c r="V17" s="52">
        <f t="shared" si="5"/>
        <v>304.68669501740374</v>
      </c>
      <c r="W17" s="52">
        <f t="shared" ref="W17:Y17" si="6">W13*W16</f>
        <v>332.95127185866693</v>
      </c>
      <c r="X17" s="52">
        <f t="shared" si="6"/>
        <v>354.25421885683619</v>
      </c>
      <c r="Y17" s="52">
        <f t="shared" si="6"/>
        <v>370.3743021198178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23.65773423238965</v>
      </c>
      <c r="C18" s="36">
        <f>C3*11630*1000/RES_summary!C$6</f>
        <v>29.664013578460523</v>
      </c>
      <c r="D18" s="36">
        <f>D3*11630*1000/RES_summary!D$6</f>
        <v>34.956832358885393</v>
      </c>
      <c r="E18" s="36">
        <f>E3*11630*1000/RES_summary!E$6</f>
        <v>42.1285431480648</v>
      </c>
      <c r="F18" s="36">
        <f>F3*11630*1000/RES_summary!F$6</f>
        <v>52.384042528371772</v>
      </c>
      <c r="G18" s="36">
        <f>G3*11630*1000/RES_summary!G$6</f>
        <v>60.938922424647963</v>
      </c>
      <c r="H18" s="36">
        <f>H3*11630*1000/RES_summary!H$6</f>
        <v>68.735098965643914</v>
      </c>
      <c r="I18" s="36">
        <f>I3*11630*1000/RES_summary!I$6</f>
        <v>80.433275899627844</v>
      </c>
      <c r="J18" s="36">
        <f>J3*11630*1000/RES_summary!J$6</f>
        <v>87.772907246105163</v>
      </c>
      <c r="K18" s="36">
        <f>K3*11630*1000/RES_summary!K$6</f>
        <v>96.815932797610017</v>
      </c>
      <c r="L18" s="36">
        <f>L3*11630*1000/RES_summary!L$6</f>
        <v>103.67060671733938</v>
      </c>
      <c r="M18" s="36">
        <f>M3*11630*1000/RES_summary!M$6</f>
        <v>106.21416641965999</v>
      </c>
      <c r="N18" s="36">
        <f>N3*11630*1000/RES_summary!N$6</f>
        <v>110.12854346860263</v>
      </c>
      <c r="O18" s="36">
        <f>O3*11630*1000/RES_summary!O$6</f>
        <v>114.80430254275041</v>
      </c>
      <c r="P18" s="36">
        <f>P3*11630*1000/RES_summary!P$6</f>
        <v>123.30210007351135</v>
      </c>
      <c r="Q18" s="36">
        <f>Q3*11630*1000/RES_summary!Q$6</f>
        <v>136.29169739715402</v>
      </c>
      <c r="R18" s="36">
        <f>R3*11630*1000/RES_summary!R$6</f>
        <v>159.99969132839806</v>
      </c>
      <c r="S18" s="36">
        <f>S3*11630*1000/RES_summary!S$6</f>
        <v>179.73293152590259</v>
      </c>
      <c r="T18" s="36">
        <f>T3*11630*1000/RES_summary!T$6</f>
        <v>200.57751482908699</v>
      </c>
      <c r="U18" s="36">
        <f>U3*11630*1000/RES_summary!U$6</f>
        <v>218.69295250002628</v>
      </c>
      <c r="V18" s="36">
        <f>V3*11630*1000/RES_summary!V$6</f>
        <v>240.76356958749409</v>
      </c>
      <c r="W18" s="36">
        <f>W3*11630*1000/RES_summary!W$6</f>
        <v>270.47337053890959</v>
      </c>
      <c r="X18" s="36">
        <f>X3*11630*1000/RES_summary!X$6</f>
        <v>298.08021890641203</v>
      </c>
      <c r="Y18" s="36">
        <f>Y3*11630*1000/RES_summary!Y$6</f>
        <v>309.64875243878646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329.29872856040566</v>
      </c>
      <c r="C3" s="49">
        <f t="shared" ref="C3:W3" si="0">C5*C11/11630</f>
        <v>344.63420735834438</v>
      </c>
      <c r="D3" s="49">
        <f t="shared" si="0"/>
        <v>358.28616189823902</v>
      </c>
      <c r="E3" s="49">
        <f t="shared" si="0"/>
        <v>370.85209423582234</v>
      </c>
      <c r="F3" s="49">
        <f t="shared" si="0"/>
        <v>381.65694895196128</v>
      </c>
      <c r="G3" s="49">
        <f t="shared" si="0"/>
        <v>391.68178009533204</v>
      </c>
      <c r="H3" s="49">
        <f t="shared" si="0"/>
        <v>399.49714192757926</v>
      </c>
      <c r="I3" s="49">
        <f t="shared" si="0"/>
        <v>405.03661065358222</v>
      </c>
      <c r="J3" s="49">
        <f t="shared" si="0"/>
        <v>409.30814117878202</v>
      </c>
      <c r="K3" s="49">
        <f t="shared" si="0"/>
        <v>409.75233920601653</v>
      </c>
      <c r="L3" s="49">
        <f t="shared" si="0"/>
        <v>406.56133240954352</v>
      </c>
      <c r="M3" s="49">
        <f t="shared" si="0"/>
        <v>396.9204159396545</v>
      </c>
      <c r="N3" s="49">
        <f t="shared" si="0"/>
        <v>391.07992943603728</v>
      </c>
      <c r="O3" s="49">
        <f t="shared" si="0"/>
        <v>386.2348327966601</v>
      </c>
      <c r="P3" s="49">
        <f t="shared" si="0"/>
        <v>378.96665075076157</v>
      </c>
      <c r="Q3" s="49">
        <f t="shared" si="0"/>
        <v>360.38192607780758</v>
      </c>
      <c r="R3" s="49">
        <f t="shared" si="0"/>
        <v>346.51463583639872</v>
      </c>
      <c r="S3" s="49">
        <f t="shared" si="0"/>
        <v>325.83316410311471</v>
      </c>
      <c r="T3" s="49">
        <f t="shared" si="0"/>
        <v>301.63752646640046</v>
      </c>
      <c r="U3" s="49">
        <f t="shared" si="0"/>
        <v>275.94923003348561</v>
      </c>
      <c r="V3" s="49">
        <f t="shared" si="0"/>
        <v>259.76582538602145</v>
      </c>
      <c r="W3" s="49">
        <f t="shared" si="0"/>
        <v>252.97369096524892</v>
      </c>
      <c r="X3" s="49">
        <f t="shared" ref="X3:Y3" si="1">X5*X11/11630</f>
        <v>254.09661531157664</v>
      </c>
      <c r="Y3" s="49">
        <f t="shared" si="1"/>
        <v>246.95025105425862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8118.5573661646604</v>
      </c>
      <c r="C5" s="49">
        <f t="shared" ref="C5:W5" si="2">C7*C13/1000000</f>
        <v>8388.5121422360298</v>
      </c>
      <c r="D5" s="49">
        <f t="shared" si="2"/>
        <v>8616.9035488639493</v>
      </c>
      <c r="E5" s="49">
        <f t="shared" si="2"/>
        <v>8815.3730948760531</v>
      </c>
      <c r="F5" s="49">
        <f t="shared" si="2"/>
        <v>8963.5747909222264</v>
      </c>
      <c r="G5" s="49">
        <f t="shared" si="2"/>
        <v>9089.9192199771514</v>
      </c>
      <c r="H5" s="49">
        <f t="shared" si="2"/>
        <v>9154.7348390421885</v>
      </c>
      <c r="I5" s="49">
        <f t="shared" si="2"/>
        <v>9165.3245115668633</v>
      </c>
      <c r="J5" s="49">
        <f t="shared" si="2"/>
        <v>9169.0999595655157</v>
      </c>
      <c r="K5" s="49">
        <f t="shared" si="2"/>
        <v>9099.6615174719936</v>
      </c>
      <c r="L5" s="49">
        <f t="shared" si="2"/>
        <v>8936.1629915009071</v>
      </c>
      <c r="M5" s="49">
        <f t="shared" si="2"/>
        <v>8703.8474097470225</v>
      </c>
      <c r="N5" s="49">
        <f t="shared" si="2"/>
        <v>8572.3187170920773</v>
      </c>
      <c r="O5" s="49">
        <f t="shared" si="2"/>
        <v>8450.4941738090911</v>
      </c>
      <c r="P5" s="49">
        <f t="shared" si="2"/>
        <v>8271.9798956725062</v>
      </c>
      <c r="Q5" s="49">
        <f t="shared" si="2"/>
        <v>7838.9281912009237</v>
      </c>
      <c r="R5" s="49">
        <f t="shared" si="2"/>
        <v>7350.0529065803858</v>
      </c>
      <c r="S5" s="49">
        <f t="shared" si="2"/>
        <v>6906.7202880305713</v>
      </c>
      <c r="T5" s="49">
        <f t="shared" si="2"/>
        <v>6406.9418571319557</v>
      </c>
      <c r="U5" s="49">
        <f t="shared" si="2"/>
        <v>5927.4255453341002</v>
      </c>
      <c r="V5" s="49">
        <f t="shared" si="2"/>
        <v>5507.2778338042399</v>
      </c>
      <c r="W5" s="49">
        <f t="shared" si="2"/>
        <v>5235.0297818012123</v>
      </c>
      <c r="X5" s="49">
        <f t="shared" ref="X5:Y5" si="3">X7*X13/1000000</f>
        <v>5089.8071560289145</v>
      </c>
      <c r="Y5" s="49">
        <f t="shared" si="3"/>
        <v>4985.1716502904583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113852565.32143915</v>
      </c>
      <c r="C7" s="35">
        <v>118448126.43269226</v>
      </c>
      <c r="D7" s="35">
        <v>123313133.50106242</v>
      </c>
      <c r="E7" s="35">
        <v>128512825.19019678</v>
      </c>
      <c r="F7" s="35">
        <v>133667378.00135197</v>
      </c>
      <c r="G7" s="35">
        <v>138872514.73205802</v>
      </c>
      <c r="H7" s="35">
        <v>143254365.34679496</v>
      </c>
      <c r="I7" s="35">
        <v>147265670.89328417</v>
      </c>
      <c r="J7" s="35">
        <v>151816948.9841482</v>
      </c>
      <c r="K7" s="35">
        <v>155940845.36946937</v>
      </c>
      <c r="L7" s="35">
        <v>160477467.66191554</v>
      </c>
      <c r="M7" s="35">
        <v>163827556.60545176</v>
      </c>
      <c r="N7" s="35">
        <v>169099837.27739879</v>
      </c>
      <c r="O7" s="35">
        <v>172089944.85750329</v>
      </c>
      <c r="P7" s="35">
        <v>175914907.27021074</v>
      </c>
      <c r="Q7" s="35">
        <v>179350419.95548707</v>
      </c>
      <c r="R7" s="35">
        <v>181490280.74428689</v>
      </c>
      <c r="S7" s="35">
        <v>185148520.60039532</v>
      </c>
      <c r="T7" s="35">
        <v>189301554.16628048</v>
      </c>
      <c r="U7" s="35">
        <v>193373150.09471783</v>
      </c>
      <c r="V7" s="35">
        <v>196014080.40333745</v>
      </c>
      <c r="W7" s="35">
        <v>204332373.10254386</v>
      </c>
      <c r="X7" s="35">
        <v>220916404.23040369</v>
      </c>
      <c r="Y7" s="35">
        <v>242728434.22890225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32001417.413083106</v>
      </c>
      <c r="D8" s="52">
        <v>32533481.02589418</v>
      </c>
      <c r="E8" s="52">
        <v>33500665.732128337</v>
      </c>
      <c r="F8" s="52">
        <v>33784836.124550268</v>
      </c>
      <c r="G8" s="52">
        <v>35217219.969616964</v>
      </c>
      <c r="H8" s="52">
        <v>35421163.390024006</v>
      </c>
      <c r="I8" s="52">
        <v>37219194.255593628</v>
      </c>
      <c r="J8" s="52">
        <v>38496198.533031628</v>
      </c>
      <c r="K8" s="52">
        <v>38899899.232906878</v>
      </c>
      <c r="L8" s="52">
        <v>40208890.918395624</v>
      </c>
      <c r="M8" s="52">
        <v>39379545.377780259</v>
      </c>
      <c r="N8" s="52">
        <v>37997077.909153312</v>
      </c>
      <c r="O8" s="52">
        <v>27806884.392331958</v>
      </c>
      <c r="P8" s="52">
        <v>28711597.562742412</v>
      </c>
      <c r="Q8" s="52">
        <v>32852178.44985345</v>
      </c>
      <c r="R8" s="52">
        <v>26622199.918278128</v>
      </c>
      <c r="S8" s="52">
        <v>23456219.380993903</v>
      </c>
      <c r="T8" s="52">
        <v>23031069.62285459</v>
      </c>
      <c r="U8" s="52">
        <v>20414760.19915098</v>
      </c>
      <c r="V8" s="52">
        <v>16249846.971719295</v>
      </c>
      <c r="W8" s="52">
        <v>19559490.150160939</v>
      </c>
      <c r="X8" s="52">
        <v>26785849.174411803</v>
      </c>
      <c r="Y8" s="52">
        <v>32321640.209807932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27405856.301829994</v>
      </c>
      <c r="D9" s="36">
        <v>27668473.957524031</v>
      </c>
      <c r="E9" s="36">
        <v>28300974.042993993</v>
      </c>
      <c r="F9" s="36">
        <v>28630283.313395068</v>
      </c>
      <c r="G9" s="36">
        <v>30012083.238910913</v>
      </c>
      <c r="H9" s="36">
        <v>31039312.775287062</v>
      </c>
      <c r="I9" s="36">
        <v>33207888.709104419</v>
      </c>
      <c r="J9" s="36">
        <v>33944920.44216758</v>
      </c>
      <c r="K9" s="36">
        <v>34776002.847585708</v>
      </c>
      <c r="L9" s="36">
        <v>35672268.625949442</v>
      </c>
      <c r="M9" s="36">
        <v>36029456.434244037</v>
      </c>
      <c r="N9" s="36">
        <v>32724797.23720628</v>
      </c>
      <c r="O9" s="36">
        <v>24816776.812227458</v>
      </c>
      <c r="P9" s="36">
        <v>24886635.150034964</v>
      </c>
      <c r="Q9" s="36">
        <v>29416665.764577121</v>
      </c>
      <c r="R9" s="36">
        <v>24482339.129478306</v>
      </c>
      <c r="S9" s="36">
        <v>19797979.524885476</v>
      </c>
      <c r="T9" s="36">
        <v>18878036.056969434</v>
      </c>
      <c r="U9" s="36">
        <v>16343164.270713627</v>
      </c>
      <c r="V9" s="36">
        <v>13608916.663099676</v>
      </c>
      <c r="W9" s="36">
        <v>11241197.450954527</v>
      </c>
      <c r="X9" s="36">
        <v>10201818.046551973</v>
      </c>
      <c r="Y9" s="36">
        <v>10509610.211309373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471.72718506844177</v>
      </c>
      <c r="C11" s="54">
        <v>477.80771650753707</v>
      </c>
      <c r="D11" s="54">
        <v>483.56907318823113</v>
      </c>
      <c r="E11" s="54">
        <v>489.26004714077914</v>
      </c>
      <c r="F11" s="54">
        <v>495.18974514571244</v>
      </c>
      <c r="G11" s="54">
        <v>501.13306755218468</v>
      </c>
      <c r="H11" s="54">
        <v>507.51352631245072</v>
      </c>
      <c r="I11" s="54">
        <v>513.95624627980158</v>
      </c>
      <c r="J11" s="54">
        <v>519.16258988355526</v>
      </c>
      <c r="K11" s="54">
        <v>523.69197423618778</v>
      </c>
      <c r="L11" s="54">
        <v>529.12064164676008</v>
      </c>
      <c r="M11" s="54">
        <v>530.36137010039238</v>
      </c>
      <c r="N11" s="54">
        <v>530.57518384990533</v>
      </c>
      <c r="O11" s="54">
        <v>531.55602655133373</v>
      </c>
      <c r="P11" s="54">
        <v>532.8086146023013</v>
      </c>
      <c r="Q11" s="54">
        <v>534.67026333899912</v>
      </c>
      <c r="R11" s="54">
        <v>548.29064035299029</v>
      </c>
      <c r="S11" s="54">
        <v>548.65978937736452</v>
      </c>
      <c r="T11" s="54">
        <v>547.53804717288335</v>
      </c>
      <c r="U11" s="54">
        <v>541.43059592130999</v>
      </c>
      <c r="V11" s="54">
        <v>548.56076639092907</v>
      </c>
      <c r="W11" s="54">
        <v>561.99948205711348</v>
      </c>
      <c r="X11" s="54">
        <v>580.60031460587788</v>
      </c>
      <c r="Y11" s="54">
        <v>576.11485044726396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71.307636707557663</v>
      </c>
      <c r="C13" s="35">
        <v>70.820133630418994</v>
      </c>
      <c r="D13" s="35">
        <v>69.878230357269359</v>
      </c>
      <c r="E13" s="35">
        <v>68.595278967911966</v>
      </c>
      <c r="F13" s="35">
        <v>67.058806157113111</v>
      </c>
      <c r="G13" s="35">
        <v>65.455135146903118</v>
      </c>
      <c r="H13" s="35">
        <v>63.90545109658683</v>
      </c>
      <c r="I13" s="35">
        <v>62.236666943299376</v>
      </c>
      <c r="J13" s="35">
        <v>60.395759636316342</v>
      </c>
      <c r="K13" s="35">
        <v>58.35329092844303</v>
      </c>
      <c r="L13" s="35">
        <v>55.68484549075194</v>
      </c>
      <c r="M13" s="35">
        <v>53.128103660293377</v>
      </c>
      <c r="N13" s="35">
        <v>50.693831851710591</v>
      </c>
      <c r="O13" s="35">
        <v>49.105101293433542</v>
      </c>
      <c r="P13" s="35">
        <v>47.022620334082823</v>
      </c>
      <c r="Q13" s="35">
        <v>43.707331118301617</v>
      </c>
      <c r="R13" s="35">
        <v>40.498327934906548</v>
      </c>
      <c r="S13" s="35">
        <v>37.303675263694352</v>
      </c>
      <c r="T13" s="35">
        <v>33.845162472909053</v>
      </c>
      <c r="U13" s="35">
        <v>30.652784745093797</v>
      </c>
      <c r="V13" s="35">
        <v>28.096337887930986</v>
      </c>
      <c r="W13" s="35">
        <v>25.620168269538087</v>
      </c>
      <c r="X13" s="35">
        <v>23.039516570804423</v>
      </c>
      <c r="Y13" s="35">
        <v>20.538062078006281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69.503222066422424</v>
      </c>
      <c r="D14" s="36">
        <v>67.662864947090526</v>
      </c>
      <c r="E14" s="36">
        <v>66.10940719750711</v>
      </c>
      <c r="F14" s="36">
        <v>64.396799737991813</v>
      </c>
      <c r="G14" s="36">
        <v>62.904328851650746</v>
      </c>
      <c r="H14" s="36">
        <v>61.292811038232557</v>
      </c>
      <c r="I14" s="36">
        <v>59.4654073024887</v>
      </c>
      <c r="J14" s="36">
        <v>57.154348639068608</v>
      </c>
      <c r="K14" s="36">
        <v>54.628858555348302</v>
      </c>
      <c r="L14" s="36">
        <v>50.462273963561238</v>
      </c>
      <c r="M14" s="36">
        <v>48.722302443163798</v>
      </c>
      <c r="N14" s="36">
        <v>46.433153542487808</v>
      </c>
      <c r="O14" s="36">
        <v>45.378147582999496</v>
      </c>
      <c r="P14" s="36">
        <v>39.865307985645849</v>
      </c>
      <c r="Q14" s="36">
        <v>33.159033806774971</v>
      </c>
      <c r="R14" s="36">
        <v>27.707503435751075</v>
      </c>
      <c r="S14" s="36">
        <v>22.024095158647487</v>
      </c>
      <c r="T14" s="36">
        <v>17.286836298724136</v>
      </c>
      <c r="U14" s="36">
        <v>13.85242217046298</v>
      </c>
      <c r="V14" s="36">
        <v>12.371824374969266</v>
      </c>
      <c r="W14" s="36">
        <v>11.629514912471111</v>
      </c>
      <c r="X14" s="36">
        <v>10.887205449972953</v>
      </c>
      <c r="Y14" s="36">
        <v>10.144895987474797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8.5786622487191746</v>
      </c>
      <c r="C16" s="44">
        <f>C7/RES_summary!C$6</f>
        <v>8.8713193783681135</v>
      </c>
      <c r="D16" s="44">
        <f>D7/RES_summary!D$6</f>
        <v>9.1804259249848066</v>
      </c>
      <c r="E16" s="44">
        <f>E7/RES_summary!E$6</f>
        <v>9.5128658990165178</v>
      </c>
      <c r="F16" s="44">
        <f>F7/RES_summary!F$6</f>
        <v>9.8385863131776095</v>
      </c>
      <c r="G16" s="44">
        <f>G7/RES_summary!G$6</f>
        <v>10.160648655130988</v>
      </c>
      <c r="H16" s="44">
        <f>H7/RES_summary!H$6</f>
        <v>10.489612001390295</v>
      </c>
      <c r="I16" s="44">
        <f>I7/RES_summary!I$6</f>
        <v>10.815440859368048</v>
      </c>
      <c r="J16" s="44">
        <f>J7/RES_summary!J$6</f>
        <v>11.144606783852181</v>
      </c>
      <c r="K16" s="44">
        <f>K7/RES_summary!K$6</f>
        <v>11.48215154130293</v>
      </c>
      <c r="L16" s="44">
        <f>L7/RES_summary!L$6</f>
        <v>11.81754358980308</v>
      </c>
      <c r="M16" s="44">
        <f>M7/RES_summary!M$6</f>
        <v>12.060221516325251</v>
      </c>
      <c r="N16" s="44">
        <f>N7/RES_summary!N$6</f>
        <v>12.354697893182157</v>
      </c>
      <c r="O16" s="44">
        <f>O7/RES_summary!O$6</f>
        <v>12.582617634059378</v>
      </c>
      <c r="P16" s="44">
        <f>P7/RES_summary!P$6</f>
        <v>12.835756824115544</v>
      </c>
      <c r="Q16" s="44">
        <f>Q7/RES_summary!Q$6</f>
        <v>13.062332266171113</v>
      </c>
      <c r="R16" s="44">
        <f>R7/RES_summary!R$6</f>
        <v>13.288914551239117</v>
      </c>
      <c r="S16" s="44">
        <f>S7/RES_summary!S$6</f>
        <v>13.535216231130802</v>
      </c>
      <c r="T16" s="44">
        <f>T7/RES_summary!T$6</f>
        <v>13.797588930581968</v>
      </c>
      <c r="U16" s="44">
        <f>U7/RES_summary!U$6</f>
        <v>14.034683261637001</v>
      </c>
      <c r="V16" s="44">
        <f>V7/RES_summary!V$6</f>
        <v>14.164725689681353</v>
      </c>
      <c r="W16" s="44">
        <f>W7/RES_summary!W$6</f>
        <v>15.240866222994551</v>
      </c>
      <c r="X16" s="44">
        <f>X7/RES_summary!X$6</f>
        <v>16.221030500865414</v>
      </c>
      <c r="Y16" s="44">
        <f>Y7/RES_summary!Y$6</f>
        <v>17.123212245105289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611.72413106850661</v>
      </c>
      <c r="C17" s="52">
        <f t="shared" si="4"/>
        <v>628.26802385415533</v>
      </c>
      <c r="D17" s="52">
        <f t="shared" si="4"/>
        <v>641.51191756393598</v>
      </c>
      <c r="E17" s="52">
        <f t="shared" si="4"/>
        <v>652.53769012737473</v>
      </c>
      <c r="F17" s="52">
        <f t="shared" si="4"/>
        <v>659.76385243540346</v>
      </c>
      <c r="G17" s="52">
        <f t="shared" si="4"/>
        <v>665.06663090179825</v>
      </c>
      <c r="H17" s="52">
        <f t="shared" si="4"/>
        <v>670.34338677701783</v>
      </c>
      <c r="I17" s="52">
        <f t="shared" si="4"/>
        <v>673.11699060944079</v>
      </c>
      <c r="J17" s="52">
        <f t="shared" si="4"/>
        <v>673.08699255879685</v>
      </c>
      <c r="K17" s="52">
        <f t="shared" si="4"/>
        <v>670.02132937412046</v>
      </c>
      <c r="L17" s="52">
        <f t="shared" si="4"/>
        <v>658.05808887841056</v>
      </c>
      <c r="M17" s="52">
        <f t="shared" si="4"/>
        <v>640.7366988854285</v>
      </c>
      <c r="N17" s="52">
        <f t="shared" si="4"/>
        <v>626.3069775756594</v>
      </c>
      <c r="O17" s="52">
        <f t="shared" si="4"/>
        <v>617.87071345702884</v>
      </c>
      <c r="P17" s="52">
        <f t="shared" si="4"/>
        <v>603.57091984099793</v>
      </c>
      <c r="Q17" s="52">
        <f t="shared" si="4"/>
        <v>570.91968153481594</v>
      </c>
      <c r="R17" s="52">
        <f t="shared" ref="R17:V17" si="5">R13*R16</f>
        <v>538.1788193950332</v>
      </c>
      <c r="S17" s="52">
        <f t="shared" si="5"/>
        <v>504.91331090998835</v>
      </c>
      <c r="T17" s="52">
        <f t="shared" si="5"/>
        <v>466.98163908995815</v>
      </c>
      <c r="U17" s="52">
        <f t="shared" si="5"/>
        <v>430.20212498452992</v>
      </c>
      <c r="V17" s="52">
        <f t="shared" si="5"/>
        <v>397.97691906714357</v>
      </c>
      <c r="W17" s="52">
        <f t="shared" ref="W17:Y17" si="6">W13*W16</f>
        <v>390.47355720663978</v>
      </c>
      <c r="X17" s="52">
        <f t="shared" si="6"/>
        <v>373.72470102021265</v>
      </c>
      <c r="Y17" s="52">
        <f t="shared" si="6"/>
        <v>351.67759606484975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288.56690238738514</v>
      </c>
      <c r="C18" s="52">
        <f>C3*11630*1000/RES_summary!C$6</f>
        <v>300.19130983245674</v>
      </c>
      <c r="D18" s="52">
        <f>D3*11630*1000/RES_summary!D$6</f>
        <v>310.21532341559742</v>
      </c>
      <c r="E18" s="52">
        <f>E3*11630*1000/RES_summary!E$6</f>
        <v>319.26062103285454</v>
      </c>
      <c r="F18" s="52">
        <f>F3*11630*1000/RES_summary!F$6</f>
        <v>326.70829394384083</v>
      </c>
      <c r="G18" s="52">
        <f>G3*11630*1000/RES_summary!G$6</f>
        <v>333.28688087041473</v>
      </c>
      <c r="H18" s="52">
        <f>H3*11630*1000/RES_summary!H$6</f>
        <v>340.20833606343535</v>
      </c>
      <c r="I18" s="52">
        <f>I3*11630*1000/RES_summary!I$6</f>
        <v>345.95268180078466</v>
      </c>
      <c r="J18" s="52">
        <f>J3*11630*1000/RES_summary!J$6</f>
        <v>349.44158627375828</v>
      </c>
      <c r="K18" s="52">
        <f>K3*11630*1000/RES_summary!K$6</f>
        <v>350.88479276028806</v>
      </c>
      <c r="L18" s="52">
        <f>L3*11630*1000/RES_summary!L$6</f>
        <v>348.19211822818522</v>
      </c>
      <c r="M18" s="52">
        <f>M3*11630*1000/RES_summary!M$6</f>
        <v>339.82199349447848</v>
      </c>
      <c r="N18" s="52">
        <f>N3*11630*1000/RES_summary!N$6</f>
        <v>332.3029397736841</v>
      </c>
      <c r="O18" s="52">
        <f>O3*11630*1000/RES_summary!O$6</f>
        <v>328.43290136765592</v>
      </c>
      <c r="P18" s="52">
        <f>P3*11630*1000/RES_summary!P$6</f>
        <v>321.58778561471883</v>
      </c>
      <c r="Q18" s="52">
        <f>Q3*11630*1000/RES_summary!Q$6</f>
        <v>305.25377647163759</v>
      </c>
      <c r="R18" s="52">
        <f>R3*11630*1000/RES_summary!R$6</f>
        <v>295.07840951051907</v>
      </c>
      <c r="S18" s="52">
        <f>S3*11630*1000/RES_summary!S$6</f>
        <v>277.02563081770205</v>
      </c>
      <c r="T18" s="52">
        <f>T3*11630*1000/RES_summary!T$6</f>
        <v>255.69021473290783</v>
      </c>
      <c r="U18" s="52">
        <f>U3*11630*1000/RES_summary!U$6</f>
        <v>232.92459289698795</v>
      </c>
      <c r="V18" s="52">
        <f>V3*11630*1000/RES_summary!V$6</f>
        <v>218.31452372937298</v>
      </c>
      <c r="W18" s="52">
        <f>W3*11630*1000/RES_summary!W$6</f>
        <v>219.44593690713026</v>
      </c>
      <c r="X18" s="52">
        <f>X3*11630*1000/RES_summary!X$6</f>
        <v>216.98467898832317</v>
      </c>
      <c r="Y18" s="52">
        <f>Y3*11630*1000/RES_summary!Y$6</f>
        <v>202.60668566255421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120.14683713456121</v>
      </c>
      <c r="D19" s="36">
        <v>124.24464953408807</v>
      </c>
      <c r="E19" s="36">
        <v>128.60578121216216</v>
      </c>
      <c r="F19" s="36">
        <v>132.88635030022613</v>
      </c>
      <c r="G19" s="36">
        <v>137.16107271695418</v>
      </c>
      <c r="H19" s="36">
        <v>140.50900054351615</v>
      </c>
      <c r="I19" s="36">
        <v>144.42114838648905</v>
      </c>
      <c r="J19" s="36">
        <v>149.17305958227118</v>
      </c>
      <c r="K19" s="36">
        <v>152.98856631070512</v>
      </c>
      <c r="L19" s="36">
        <v>157.73951245434921</v>
      </c>
      <c r="M19" s="36">
        <v>160.86554257657713</v>
      </c>
      <c r="N19" s="36">
        <v>165.78683210681069</v>
      </c>
      <c r="O19" s="36">
        <v>167.19627416627614</v>
      </c>
      <c r="P19" s="36">
        <v>170.82840905603675</v>
      </c>
      <c r="Q19" s="36">
        <v>173.57438216432402</v>
      </c>
      <c r="R19" s="36">
        <v>175.08620476761868</v>
      </c>
      <c r="S19" s="36">
        <v>179.3223219648691</v>
      </c>
      <c r="T19" s="36">
        <v>182.80107740877801</v>
      </c>
      <c r="U19" s="36">
        <v>185.90653015579704</v>
      </c>
      <c r="V19" s="36">
        <v>187.36331561488299</v>
      </c>
      <c r="W19" s="36">
        <v>194.17049592564638</v>
      </c>
      <c r="X19" s="36">
        <v>216.21037982368352</v>
      </c>
      <c r="Y19" s="36">
        <v>233.40115485964449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94.828929518607779</v>
      </c>
      <c r="C3" s="49">
        <f t="shared" ref="C3:W3" si="0">C5*C11/11630</f>
        <v>96.8891764590376</v>
      </c>
      <c r="D3" s="49">
        <f t="shared" si="0"/>
        <v>101.02467354022201</v>
      </c>
      <c r="E3" s="49">
        <f t="shared" si="0"/>
        <v>104.2798589185544</v>
      </c>
      <c r="F3" s="49">
        <f t="shared" si="0"/>
        <v>110.11019110617622</v>
      </c>
      <c r="G3" s="49">
        <f t="shared" si="0"/>
        <v>117.79991019882451</v>
      </c>
      <c r="H3" s="49">
        <f t="shared" si="0"/>
        <v>126.91057653429682</v>
      </c>
      <c r="I3" s="49">
        <f t="shared" si="0"/>
        <v>135.94501450970219</v>
      </c>
      <c r="J3" s="49">
        <f t="shared" si="0"/>
        <v>145.64377967991862</v>
      </c>
      <c r="K3" s="49">
        <f t="shared" si="0"/>
        <v>154.518801273783</v>
      </c>
      <c r="L3" s="49">
        <f t="shared" si="0"/>
        <v>166.92065868198185</v>
      </c>
      <c r="M3" s="49">
        <f t="shared" si="0"/>
        <v>174.52438194463457</v>
      </c>
      <c r="N3" s="49">
        <f t="shared" si="0"/>
        <v>185.81101618495529</v>
      </c>
      <c r="O3" s="49">
        <f t="shared" si="0"/>
        <v>193.44097609467266</v>
      </c>
      <c r="P3" s="49">
        <f t="shared" si="0"/>
        <v>205.12623720243562</v>
      </c>
      <c r="Q3" s="49">
        <f t="shared" si="0"/>
        <v>220.11340517837183</v>
      </c>
      <c r="R3" s="49">
        <f t="shared" si="0"/>
        <v>238.71861607616952</v>
      </c>
      <c r="S3" s="49">
        <f t="shared" si="0"/>
        <v>251.54140733929367</v>
      </c>
      <c r="T3" s="49">
        <f t="shared" si="0"/>
        <v>261.48614834037517</v>
      </c>
      <c r="U3" s="49">
        <f t="shared" si="0"/>
        <v>266.5866021668885</v>
      </c>
      <c r="V3" s="49">
        <f t="shared" si="0"/>
        <v>276.9286717417304</v>
      </c>
      <c r="W3" s="49">
        <f t="shared" si="0"/>
        <v>287.11463739829992</v>
      </c>
      <c r="X3" s="49">
        <f t="shared" ref="X3:Y3" si="1">X5*X11/11630</f>
        <v>310.17828025555457</v>
      </c>
      <c r="Y3" s="49">
        <f t="shared" si="1"/>
        <v>327.77691956364993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35284.497076884218</v>
      </c>
      <c r="C5" s="49">
        <f t="shared" ref="C5:W5" si="2">C7*C13/1000000</f>
        <v>35409.945370199741</v>
      </c>
      <c r="D5" s="49">
        <f t="shared" si="2"/>
        <v>36351.102297514895</v>
      </c>
      <c r="E5" s="49">
        <f t="shared" si="2"/>
        <v>37002.795612775677</v>
      </c>
      <c r="F5" s="49">
        <f t="shared" si="2"/>
        <v>38562.036225552947</v>
      </c>
      <c r="G5" s="49">
        <f t="shared" si="2"/>
        <v>40763.590162484667</v>
      </c>
      <c r="H5" s="49">
        <f t="shared" si="2"/>
        <v>43401.663033310928</v>
      </c>
      <c r="I5" s="49">
        <f t="shared" si="2"/>
        <v>45986.47313525647</v>
      </c>
      <c r="J5" s="49">
        <f t="shared" si="2"/>
        <v>48893.183243554638</v>
      </c>
      <c r="K5" s="49">
        <f t="shared" si="2"/>
        <v>51586.525762948411</v>
      </c>
      <c r="L5" s="49">
        <f t="shared" si="2"/>
        <v>55365.638998158654</v>
      </c>
      <c r="M5" s="49">
        <f t="shared" si="2"/>
        <v>57963.088788613677</v>
      </c>
      <c r="N5" s="49">
        <f t="shared" si="2"/>
        <v>61933.517443874734</v>
      </c>
      <c r="O5" s="49">
        <f t="shared" si="2"/>
        <v>64636.314503275302</v>
      </c>
      <c r="P5" s="49">
        <f t="shared" si="2"/>
        <v>68696.855117284358</v>
      </c>
      <c r="Q5" s="49">
        <f t="shared" si="2"/>
        <v>73821.649120718837</v>
      </c>
      <c r="R5" s="49">
        <f t="shared" si="2"/>
        <v>76790.917922342851</v>
      </c>
      <c r="S5" s="49">
        <f t="shared" si="2"/>
        <v>80356.040594235979</v>
      </c>
      <c r="T5" s="49">
        <f t="shared" si="2"/>
        <v>83742.250194831373</v>
      </c>
      <c r="U5" s="49">
        <f t="shared" si="2"/>
        <v>86998.31610595058</v>
      </c>
      <c r="V5" s="49">
        <f t="shared" si="2"/>
        <v>89313.57830320725</v>
      </c>
      <c r="W5" s="49">
        <f t="shared" si="2"/>
        <v>89945.157195575594</v>
      </c>
      <c r="X5" s="49">
        <f t="shared" ref="X5:Y5" si="3">X7*X13/1000000</f>
        <v>94150.943683574427</v>
      </c>
      <c r="Y5" s="49">
        <f t="shared" si="3"/>
        <v>100318.53249412433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3947221.6617490011</v>
      </c>
      <c r="C7" s="35">
        <v>3993086.2613935964</v>
      </c>
      <c r="D7" s="35">
        <v>4136843.4783142218</v>
      </c>
      <c r="E7" s="35">
        <v>4247135.8179200683</v>
      </c>
      <c r="F7" s="35">
        <v>4469372.028556806</v>
      </c>
      <c r="G7" s="35">
        <v>4773467.4720466668</v>
      </c>
      <c r="H7" s="35">
        <v>5131358.6215996761</v>
      </c>
      <c r="I7" s="35">
        <v>5483536.5866721775</v>
      </c>
      <c r="J7" s="35">
        <v>5883250.1472195033</v>
      </c>
      <c r="K7" s="35">
        <v>6228064.4985350901</v>
      </c>
      <c r="L7" s="35">
        <v>6740205.7100311732</v>
      </c>
      <c r="M7" s="35">
        <v>7127528.3615474999</v>
      </c>
      <c r="N7" s="35">
        <v>7720267.4159777183</v>
      </c>
      <c r="O7" s="35">
        <v>8166683.4190039411</v>
      </c>
      <c r="P7" s="35">
        <v>8830965.8168323003</v>
      </c>
      <c r="Q7" s="35">
        <v>9646082.1223617159</v>
      </c>
      <c r="R7" s="35">
        <v>10187813.172407847</v>
      </c>
      <c r="S7" s="35">
        <v>10822667.135697067</v>
      </c>
      <c r="T7" s="35">
        <v>11474462.795549626</v>
      </c>
      <c r="U7" s="35">
        <v>12089139.479071705</v>
      </c>
      <c r="V7" s="35">
        <v>12624710.889085852</v>
      </c>
      <c r="W7" s="35">
        <v>12895137.314285625</v>
      </c>
      <c r="X7" s="35">
        <v>13737523.888809722</v>
      </c>
      <c r="Y7" s="35">
        <v>14924122.102524549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510250.67306693876</v>
      </c>
      <c r="D8" s="52">
        <v>616151.52053031279</v>
      </c>
      <c r="E8" s="52">
        <v>590832.97347607929</v>
      </c>
      <c r="F8" s="52">
        <v>711063.65634446777</v>
      </c>
      <c r="G8" s="52">
        <v>801352.60518426821</v>
      </c>
      <c r="H8" s="52">
        <v>863723.39573220164</v>
      </c>
      <c r="I8" s="52">
        <v>866733.17108063772</v>
      </c>
      <c r="J8" s="52">
        <v>923142.15180459712</v>
      </c>
      <c r="K8" s="52">
        <v>855065.02438252512</v>
      </c>
      <c r="L8" s="52">
        <v>1128292.7320263954</v>
      </c>
      <c r="M8" s="52">
        <v>978155.624992406</v>
      </c>
      <c r="N8" s="52">
        <v>1303802.7107746862</v>
      </c>
      <c r="O8" s="52">
        <v>1247768.608210491</v>
      </c>
      <c r="P8" s="52">
        <v>1528005.7935605608</v>
      </c>
      <c r="Q8" s="52">
        <v>1681849.4766100533</v>
      </c>
      <c r="R8" s="52">
        <v>1464873.2018507272</v>
      </c>
      <c r="S8" s="52">
        <v>1489918.9876717441</v>
      </c>
      <c r="T8" s="52">
        <v>1780088.3918789532</v>
      </c>
      <c r="U8" s="52">
        <v>1592832.3085144851</v>
      </c>
      <c r="V8" s="52">
        <v>1839374.1207888331</v>
      </c>
      <c r="W8" s="52">
        <v>1518195.0334102642</v>
      </c>
      <c r="X8" s="52">
        <v>2370392.3680846579</v>
      </c>
      <c r="Y8" s="52">
        <v>2868447.6903248802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464386.07342234347</v>
      </c>
      <c r="D9" s="36">
        <v>472394.3036096869</v>
      </c>
      <c r="E9" s="36">
        <v>480540.63387023285</v>
      </c>
      <c r="F9" s="36">
        <v>488827.44570773002</v>
      </c>
      <c r="G9" s="36">
        <v>497257.16169440746</v>
      </c>
      <c r="H9" s="36">
        <v>505832.24617919233</v>
      </c>
      <c r="I9" s="36">
        <v>514555.20600813627</v>
      </c>
      <c r="J9" s="36">
        <v>523428.59125727136</v>
      </c>
      <c r="K9" s="36">
        <v>510250.6730669383</v>
      </c>
      <c r="L9" s="36">
        <v>616151.52053031232</v>
      </c>
      <c r="M9" s="36">
        <v>590832.97347607929</v>
      </c>
      <c r="N9" s="36">
        <v>711063.65634446777</v>
      </c>
      <c r="O9" s="36">
        <v>801352.60518426821</v>
      </c>
      <c r="P9" s="36">
        <v>863723.39573220164</v>
      </c>
      <c r="Q9" s="36">
        <v>866733.17108063772</v>
      </c>
      <c r="R9" s="36">
        <v>923142.15180459619</v>
      </c>
      <c r="S9" s="36">
        <v>855065.02438252419</v>
      </c>
      <c r="T9" s="36">
        <v>1128292.7320263945</v>
      </c>
      <c r="U9" s="36">
        <v>978155.624992406</v>
      </c>
      <c r="V9" s="36">
        <v>1303802.7107746862</v>
      </c>
      <c r="W9" s="36">
        <v>1247768.608210491</v>
      </c>
      <c r="X9" s="36">
        <v>1528005.7935605608</v>
      </c>
      <c r="Y9" s="36">
        <v>1681849.4766100533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31.256232670634287</v>
      </c>
      <c r="C11" s="54">
        <v>31.822164943719908</v>
      </c>
      <c r="D11" s="54">
        <v>32.321356960696733</v>
      </c>
      <c r="E11" s="54">
        <v>32.775219794583897</v>
      </c>
      <c r="F11" s="54">
        <v>33.208348103678667</v>
      </c>
      <c r="G11" s="54">
        <v>33.608741284843262</v>
      </c>
      <c r="H11" s="54">
        <v>34.007222349085104</v>
      </c>
      <c r="I11" s="54">
        <v>34.380556084343404</v>
      </c>
      <c r="J11" s="54">
        <v>34.643626070322277</v>
      </c>
      <c r="K11" s="54">
        <v>34.835717897963484</v>
      </c>
      <c r="L11" s="54">
        <v>35.063033599883354</v>
      </c>
      <c r="M11" s="54">
        <v>35.017432722026022</v>
      </c>
      <c r="N11" s="54">
        <v>34.891964923344631</v>
      </c>
      <c r="O11" s="54">
        <v>34.805798710368045</v>
      </c>
      <c r="P11" s="54">
        <v>34.726744544439804</v>
      </c>
      <c r="Q11" s="54">
        <v>34.677075528864009</v>
      </c>
      <c r="R11" s="54">
        <v>36.153982529203084</v>
      </c>
      <c r="S11" s="54">
        <v>36.405807774030983</v>
      </c>
      <c r="T11" s="54">
        <v>36.314810004786104</v>
      </c>
      <c r="U11" s="54">
        <v>35.637496470909852</v>
      </c>
      <c r="V11" s="54">
        <v>36.060367455243586</v>
      </c>
      <c r="W11" s="54">
        <v>37.124213654790083</v>
      </c>
      <c r="X11" s="54">
        <v>38.314787491624919</v>
      </c>
      <c r="Y11" s="54">
        <v>37.99941526007192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8939.0716054313943</v>
      </c>
      <c r="C13" s="35">
        <v>8867.8137791697955</v>
      </c>
      <c r="D13" s="35">
        <v>8787.1592164584617</v>
      </c>
      <c r="E13" s="35">
        <v>8712.4116579104139</v>
      </c>
      <c r="F13" s="35">
        <v>8628.0658623097261</v>
      </c>
      <c r="G13" s="35">
        <v>8539.6182965937151</v>
      </c>
      <c r="H13" s="35">
        <v>8458.1231275900718</v>
      </c>
      <c r="I13" s="35">
        <v>8386.2799870848539</v>
      </c>
      <c r="J13" s="35">
        <v>8310.5735809418475</v>
      </c>
      <c r="K13" s="35">
        <v>8282.9145033873901</v>
      </c>
      <c r="L13" s="35">
        <v>8214.2357933913245</v>
      </c>
      <c r="M13" s="35">
        <v>8132.2845520082883</v>
      </c>
      <c r="N13" s="35">
        <v>8022.1984688896018</v>
      </c>
      <c r="O13" s="35">
        <v>7914.6345201610302</v>
      </c>
      <c r="P13" s="35">
        <v>7779.087422843877</v>
      </c>
      <c r="Q13" s="35">
        <v>7653.0189339342451</v>
      </c>
      <c r="R13" s="35">
        <v>7537.527104474143</v>
      </c>
      <c r="S13" s="35">
        <v>7424.7909121396442</v>
      </c>
      <c r="T13" s="35">
        <v>7298.1412452102622</v>
      </c>
      <c r="U13" s="35">
        <v>7196.4027097676408</v>
      </c>
      <c r="V13" s="35">
        <v>7074.5048411698235</v>
      </c>
      <c r="W13" s="35">
        <v>6975.1220947396669</v>
      </c>
      <c r="X13" s="35">
        <v>6853.5599607049762</v>
      </c>
      <c r="Y13" s="35">
        <v>6721.9051013496164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8381.4267808754539</v>
      </c>
      <c r="D14" s="36">
        <v>8380.931087917359</v>
      </c>
      <c r="E14" s="36">
        <v>8373.3993748513985</v>
      </c>
      <c r="F14" s="36">
        <v>8338.0778918429096</v>
      </c>
      <c r="G14" s="36">
        <v>8294.1906828932606</v>
      </c>
      <c r="H14" s="36">
        <v>8289.3940063864484</v>
      </c>
      <c r="I14" s="36">
        <v>8289.1207734004802</v>
      </c>
      <c r="J14" s="36">
        <v>8217.2347466185875</v>
      </c>
      <c r="K14" s="36">
        <v>8151.3931418607872</v>
      </c>
      <c r="L14" s="36">
        <v>7926.1670439272821</v>
      </c>
      <c r="M14" s="36">
        <v>7713.2207272843698</v>
      </c>
      <c r="N14" s="36">
        <v>7592.6616244246925</v>
      </c>
      <c r="O14" s="36">
        <v>7492.870320275747</v>
      </c>
      <c r="P14" s="36">
        <v>7343.0900596402889</v>
      </c>
      <c r="Q14" s="36">
        <v>7318.8772883795</v>
      </c>
      <c r="R14" s="36">
        <v>7205.363955164059</v>
      </c>
      <c r="S14" s="36">
        <v>7070.9172341999438</v>
      </c>
      <c r="T14" s="36">
        <v>6926.1989041295246</v>
      </c>
      <c r="U14" s="36">
        <v>6780.8746059360847</v>
      </c>
      <c r="V14" s="36">
        <v>6640.6256710506304</v>
      </c>
      <c r="W14" s="36">
        <v>6574.2194143401239</v>
      </c>
      <c r="X14" s="36">
        <v>6507.8131576296173</v>
      </c>
      <c r="Y14" s="36">
        <v>6441.4069009191116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0.29741869549773176</v>
      </c>
      <c r="C16" s="44">
        <f>C7/RES_summary!C$6</f>
        <v>0.29906714945234719</v>
      </c>
      <c r="D16" s="44">
        <f>D7/RES_summary!D$6</f>
        <v>0.30798005076720397</v>
      </c>
      <c r="E16" s="44">
        <f>E7/RES_summary!E$6</f>
        <v>0.31438444708525032</v>
      </c>
      <c r="F16" s="44">
        <f>F7/RES_summary!F$6</f>
        <v>0.32896809323373644</v>
      </c>
      <c r="G16" s="44">
        <f>G7/RES_summary!G$6</f>
        <v>0.34925216083068561</v>
      </c>
      <c r="H16" s="44">
        <f>H7/RES_summary!H$6</f>
        <v>0.37573696864501016</v>
      </c>
      <c r="I16" s="44">
        <f>I7/RES_summary!I$6</f>
        <v>0.40272023543294411</v>
      </c>
      <c r="J16" s="44">
        <f>J7/RES_summary!J$6</f>
        <v>0.43187871934277822</v>
      </c>
      <c r="K16" s="44">
        <f>K7/RES_summary!K$6</f>
        <v>0.4585814589612936</v>
      </c>
      <c r="L16" s="44">
        <f>L7/RES_summary!L$6</f>
        <v>0.49634802906000836</v>
      </c>
      <c r="M16" s="44">
        <f>M7/RES_summary!M$6</f>
        <v>0.52469543393832874</v>
      </c>
      <c r="N16" s="44">
        <f>N7/RES_summary!N$6</f>
        <v>0.56405478038701284</v>
      </c>
      <c r="O16" s="44">
        <f>O7/RES_summary!O$6</f>
        <v>0.59711945915740094</v>
      </c>
      <c r="P16" s="44">
        <f>P7/RES_summary!P$6</f>
        <v>0.64435772673218605</v>
      </c>
      <c r="Q16" s="44">
        <f>Q7/RES_summary!Q$6</f>
        <v>0.70253713250481242</v>
      </c>
      <c r="R16" s="44">
        <f>R7/RES_summary!R$6</f>
        <v>0.74596269374263968</v>
      </c>
      <c r="S16" s="44">
        <f>S7/RES_summary!S$6</f>
        <v>0.791187201519017</v>
      </c>
      <c r="T16" s="44">
        <f>T7/RES_summary!T$6</f>
        <v>0.83633714234159751</v>
      </c>
      <c r="U16" s="44">
        <f>U7/RES_summary!U$6</f>
        <v>0.87740848929345405</v>
      </c>
      <c r="V16" s="44">
        <f>V7/RES_summary!V$6</f>
        <v>0.91230980084423297</v>
      </c>
      <c r="W16" s="44">
        <f>W7/RES_summary!W$6</f>
        <v>0.96183027559486456</v>
      </c>
      <c r="X16" s="44">
        <f>X7/RES_summary!X$6</f>
        <v>1.0086928346631208</v>
      </c>
      <c r="Y16" s="44">
        <f>Y7/RES_summary!Y$6</f>
        <v>1.0528181881336671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2658.6470158482202</v>
      </c>
      <c r="C17" s="52">
        <f t="shared" si="4"/>
        <v>2652.0717888105569</v>
      </c>
      <c r="D17" s="52">
        <f t="shared" si="4"/>
        <v>2706.2697415843813</v>
      </c>
      <c r="E17" s="52">
        <f t="shared" si="4"/>
        <v>2739.0467218512545</v>
      </c>
      <c r="F17" s="52">
        <f t="shared" si="4"/>
        <v>2838.3583750191247</v>
      </c>
      <c r="G17" s="52">
        <f t="shared" si="4"/>
        <v>2982.4801427546136</v>
      </c>
      <c r="H17" s="52">
        <f t="shared" si="4"/>
        <v>3178.0295443869459</v>
      </c>
      <c r="I17" s="52">
        <f t="shared" si="4"/>
        <v>3377.3246508053999</v>
      </c>
      <c r="J17" s="52">
        <f t="shared" si="4"/>
        <v>3589.1598751410916</v>
      </c>
      <c r="K17" s="52">
        <f t="shared" si="4"/>
        <v>3798.3910174150478</v>
      </c>
      <c r="L17" s="52">
        <f t="shared" si="4"/>
        <v>4077.1197462839577</v>
      </c>
      <c r="M17" s="52">
        <f t="shared" si="4"/>
        <v>4266.9725719259559</v>
      </c>
      <c r="N17" s="52">
        <f t="shared" si="4"/>
        <v>4524.9593955905548</v>
      </c>
      <c r="O17" s="52">
        <f t="shared" si="4"/>
        <v>4725.98228410705</v>
      </c>
      <c r="P17" s="52">
        <f t="shared" si="4"/>
        <v>5012.5150878346203</v>
      </c>
      <c r="Q17" s="52">
        <f t="shared" si="4"/>
        <v>5376.5299768512014</v>
      </c>
      <c r="R17" s="52">
        <f t="shared" ref="R17:V17" si="5">R13*R16</f>
        <v>5622.7140230116911</v>
      </c>
      <c r="S17" s="52">
        <f t="shared" si="5"/>
        <v>5874.3995436395944</v>
      </c>
      <c r="T17" s="52">
        <f t="shared" si="5"/>
        <v>6103.7065934244984</v>
      </c>
      <c r="U17" s="52">
        <f t="shared" si="5"/>
        <v>6314.1848299245448</v>
      </c>
      <c r="V17" s="52">
        <f t="shared" si="5"/>
        <v>6454.1401027192032</v>
      </c>
      <c r="W17" s="52">
        <f t="shared" ref="W17:Y17" si="6">W13*W16</f>
        <v>6708.8836066912827</v>
      </c>
      <c r="X17" s="52">
        <f t="shared" si="6"/>
        <v>6913.1368242971694</v>
      </c>
      <c r="Y17" s="52">
        <f t="shared" si="6"/>
        <v>7076.9439496093573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83.099289716439486</v>
      </c>
      <c r="C18" s="36">
        <f>C3*11630*1000/RES_summary!C$6</f>
        <v>84.394665906115847</v>
      </c>
      <c r="D18" s="36">
        <f>D3*11630*1000/RES_summary!D$6</f>
        <v>87.470310349681299</v>
      </c>
      <c r="E18" s="36">
        <f>E3*11630*1000/RES_summary!E$6</f>
        <v>89.772858336309369</v>
      </c>
      <c r="F18" s="36">
        <f>F3*11630*1000/RES_summary!F$6</f>
        <v>94.257192960626796</v>
      </c>
      <c r="G18" s="36">
        <f>G3*11630*1000/RES_summary!G$6</f>
        <v>100.23740350502221</v>
      </c>
      <c r="H18" s="36">
        <f>H3*11630*1000/RES_summary!H$6</f>
        <v>108.07595734792848</v>
      </c>
      <c r="I18" s="36">
        <f>I3*11630*1000/RES_summary!I$6</f>
        <v>116.11429957205057</v>
      </c>
      <c r="J18" s="36">
        <f>J3*11630*1000/RES_summary!J$6</f>
        <v>124.34151262099255</v>
      </c>
      <c r="K18" s="36">
        <f>K3*11630*1000/RES_summary!K$6</f>
        <v>132.31967794882911</v>
      </c>
      <c r="L18" s="36">
        <f>L3*11630*1000/RES_summary!L$6</f>
        <v>142.95618665470232</v>
      </c>
      <c r="M18" s="36">
        <f>M3*11630*1000/RES_summary!M$6</f>
        <v>149.4184249641475</v>
      </c>
      <c r="N18" s="36">
        <f>N3*11630*1000/RES_summary!N$6</f>
        <v>157.88472451050436</v>
      </c>
      <c r="O18" s="36">
        <f>O3*11630*1000/RES_summary!O$6</f>
        <v>164.49158808939538</v>
      </c>
      <c r="P18" s="36">
        <f>P3*11630*1000/RES_summary!P$6</f>
        <v>174.06833098038311</v>
      </c>
      <c r="Q18" s="36">
        <f>Q3*11630*1000/RES_summary!Q$6</f>
        <v>186.44233609047055</v>
      </c>
      <c r="R18" s="36">
        <f>R3*11630*1000/RES_summary!R$6</f>
        <v>203.28350455466989</v>
      </c>
      <c r="S18" s="36">
        <f>S3*11630*1000/RES_summary!S$6</f>
        <v>213.86226057359841</v>
      </c>
      <c r="T18" s="36">
        <f>T3*11630*1000/RES_summary!T$6</f>
        <v>221.65494526517091</v>
      </c>
      <c r="U18" s="36">
        <f>U3*11630*1000/RES_summary!U$6</f>
        <v>225.02173959310844</v>
      </c>
      <c r="V18" s="36">
        <f>V3*11630*1000/RES_summary!V$6</f>
        <v>232.7386637116781</v>
      </c>
      <c r="W18" s="36">
        <f>W3*11630*1000/RES_summary!W$6</f>
        <v>249.06202839992591</v>
      </c>
      <c r="X18" s="36">
        <f>X3*11630*1000/RES_summary!X$6</f>
        <v>264.8753683234728</v>
      </c>
      <c r="Y18" s="36">
        <f>Y3*11630*1000/RES_summary!Y$6</f>
        <v>268.91973191345943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3794810</v>
      </c>
      <c r="C3" s="120">
        <v>3952078</v>
      </c>
      <c r="D3" s="120">
        <v>4252152</v>
      </c>
      <c r="E3" s="120">
        <v>4481258</v>
      </c>
      <c r="F3" s="120">
        <v>4755243</v>
      </c>
      <c r="G3" s="120">
        <v>5050922</v>
      </c>
      <c r="H3" s="120">
        <v>5263065</v>
      </c>
      <c r="I3" s="120">
        <v>5307887</v>
      </c>
      <c r="J3" s="120">
        <v>5450837</v>
      </c>
      <c r="K3" s="120">
        <v>5469557</v>
      </c>
      <c r="L3" s="120">
        <v>5506587</v>
      </c>
      <c r="M3" s="120">
        <v>5415057</v>
      </c>
      <c r="N3" s="120">
        <v>5438248</v>
      </c>
      <c r="O3" s="120">
        <v>5320815</v>
      </c>
      <c r="P3" s="120">
        <v>5286358</v>
      </c>
      <c r="Q3" s="120">
        <v>5247383</v>
      </c>
      <c r="R3" s="120">
        <v>5064441</v>
      </c>
      <c r="S3" s="120">
        <v>4801328</v>
      </c>
      <c r="T3" s="120">
        <v>4290271</v>
      </c>
      <c r="U3" s="120">
        <v>4080586</v>
      </c>
      <c r="V3" s="120">
        <v>3896004</v>
      </c>
      <c r="W3" s="120">
        <v>3237844</v>
      </c>
      <c r="X3" s="120">
        <v>2977269</v>
      </c>
      <c r="Y3" s="120">
        <v>3142678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3794810</v>
      </c>
      <c r="C5" s="52">
        <v>3952078</v>
      </c>
      <c r="D5" s="52">
        <v>4252152</v>
      </c>
      <c r="E5" s="52">
        <v>4481258</v>
      </c>
      <c r="F5" s="52">
        <v>4755243</v>
      </c>
      <c r="G5" s="52">
        <v>5050922</v>
      </c>
      <c r="H5" s="52">
        <v>5263065</v>
      </c>
      <c r="I5" s="52">
        <v>5307887</v>
      </c>
      <c r="J5" s="52">
        <v>5450837</v>
      </c>
      <c r="K5" s="52">
        <v>5469557</v>
      </c>
      <c r="L5" s="52">
        <v>5506587</v>
      </c>
      <c r="M5" s="52">
        <v>5415057</v>
      </c>
      <c r="N5" s="52">
        <v>5438248</v>
      </c>
      <c r="O5" s="52">
        <v>5320815</v>
      </c>
      <c r="P5" s="52">
        <v>5286358</v>
      </c>
      <c r="Q5" s="52">
        <v>5247383</v>
      </c>
      <c r="R5" s="52">
        <v>5064441</v>
      </c>
      <c r="S5" s="52">
        <v>4801328</v>
      </c>
      <c r="T5" s="52">
        <v>4290271</v>
      </c>
      <c r="U5" s="52">
        <v>4080586</v>
      </c>
      <c r="V5" s="52">
        <v>3896004</v>
      </c>
      <c r="W5" s="52">
        <v>3237844</v>
      </c>
      <c r="X5" s="52">
        <v>2977269</v>
      </c>
      <c r="Y5" s="52">
        <v>3142678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2554</v>
      </c>
      <c r="C8" s="52">
        <v>2626</v>
      </c>
      <c r="D8" s="52">
        <v>2793</v>
      </c>
      <c r="E8" s="52">
        <v>3498</v>
      </c>
      <c r="F8" s="52">
        <v>4869</v>
      </c>
      <c r="G8" s="52">
        <v>5688</v>
      </c>
      <c r="H8" s="52">
        <v>6803</v>
      </c>
      <c r="I8" s="52">
        <v>10632</v>
      </c>
      <c r="J8" s="52">
        <v>14755</v>
      </c>
      <c r="K8" s="52">
        <v>18038</v>
      </c>
      <c r="L8" s="52">
        <v>19445</v>
      </c>
      <c r="M8" s="52">
        <v>22279</v>
      </c>
      <c r="N8" s="52">
        <v>25369</v>
      </c>
      <c r="O8" s="52">
        <v>29763</v>
      </c>
      <c r="P8" s="52">
        <v>42505</v>
      </c>
      <c r="Q8" s="52">
        <v>61026</v>
      </c>
      <c r="R8" s="52">
        <v>83085</v>
      </c>
      <c r="S8" s="52">
        <v>95688</v>
      </c>
      <c r="T8" s="52">
        <v>99383</v>
      </c>
      <c r="U8" s="52">
        <v>102299</v>
      </c>
      <c r="V8" s="52">
        <v>105890</v>
      </c>
      <c r="W8" s="52">
        <v>100746</v>
      </c>
      <c r="X8" s="52">
        <v>88967</v>
      </c>
      <c r="Y8" s="52">
        <v>74071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3504169</v>
      </c>
      <c r="C10" s="52">
        <v>3632630</v>
      </c>
      <c r="D10" s="52">
        <v>3864620</v>
      </c>
      <c r="E10" s="52">
        <v>3917766</v>
      </c>
      <c r="F10" s="52">
        <v>4104275</v>
      </c>
      <c r="G10" s="52">
        <v>4337759</v>
      </c>
      <c r="H10" s="52">
        <v>4569634</v>
      </c>
      <c r="I10" s="52">
        <v>4613984</v>
      </c>
      <c r="J10" s="52">
        <v>4712702</v>
      </c>
      <c r="K10" s="52">
        <v>4686803</v>
      </c>
      <c r="L10" s="52">
        <v>4673240</v>
      </c>
      <c r="M10" s="52">
        <v>4574052</v>
      </c>
      <c r="N10" s="52">
        <v>4587527</v>
      </c>
      <c r="O10" s="52">
        <v>4453913</v>
      </c>
      <c r="P10" s="52">
        <v>4399133</v>
      </c>
      <c r="Q10" s="52">
        <v>4339563</v>
      </c>
      <c r="R10" s="52">
        <v>4176709</v>
      </c>
      <c r="S10" s="52">
        <v>3981237</v>
      </c>
      <c r="T10" s="52">
        <v>3582596</v>
      </c>
      <c r="U10" s="52">
        <v>3426215</v>
      </c>
      <c r="V10" s="52">
        <v>3355972</v>
      </c>
      <c r="W10" s="52">
        <v>3010853</v>
      </c>
      <c r="X10" s="52">
        <v>2942746</v>
      </c>
      <c r="Y10" s="52">
        <v>3092018</v>
      </c>
      <c r="DA10" s="63" t="s">
        <v>1061</v>
      </c>
    </row>
    <row r="11" spans="1:105" ht="12" customHeight="1" x14ac:dyDescent="0.25">
      <c r="A11" s="97" t="s">
        <v>124</v>
      </c>
      <c r="B11" s="52">
        <v>142761</v>
      </c>
      <c r="C11" s="52">
        <v>145325</v>
      </c>
      <c r="D11" s="52">
        <v>140259</v>
      </c>
      <c r="E11" s="52">
        <v>133033</v>
      </c>
      <c r="F11" s="52">
        <v>128562</v>
      </c>
      <c r="G11" s="52">
        <v>131397</v>
      </c>
      <c r="H11" s="52">
        <v>126337</v>
      </c>
      <c r="I11" s="52">
        <v>125956</v>
      </c>
      <c r="J11" s="52">
        <v>124312</v>
      </c>
      <c r="K11" s="52">
        <v>120205</v>
      </c>
      <c r="L11" s="52">
        <v>115333</v>
      </c>
      <c r="M11" s="52">
        <v>107873</v>
      </c>
      <c r="N11" s="52">
        <v>101919</v>
      </c>
      <c r="O11" s="52">
        <v>95145</v>
      </c>
      <c r="P11" s="52">
        <v>92628</v>
      </c>
      <c r="Q11" s="52">
        <v>91858</v>
      </c>
      <c r="R11" s="52">
        <v>91552</v>
      </c>
      <c r="S11" s="52">
        <v>87585</v>
      </c>
      <c r="T11" s="52">
        <v>78087</v>
      </c>
      <c r="U11" s="52">
        <v>72170</v>
      </c>
      <c r="V11" s="52">
        <v>58730</v>
      </c>
      <c r="W11" s="52">
        <v>24389</v>
      </c>
      <c r="X11" s="52">
        <v>3725</v>
      </c>
      <c r="Y11" s="52">
        <v>7358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155</v>
      </c>
      <c r="L12" s="52">
        <v>168</v>
      </c>
      <c r="M12" s="52">
        <v>182</v>
      </c>
      <c r="N12" s="52">
        <v>207</v>
      </c>
      <c r="O12" s="52">
        <v>310</v>
      </c>
      <c r="P12" s="52">
        <v>433</v>
      </c>
      <c r="Q12" s="52">
        <v>552</v>
      </c>
      <c r="R12" s="52">
        <v>665</v>
      </c>
      <c r="S12" s="52">
        <v>669</v>
      </c>
      <c r="T12" s="52">
        <v>701</v>
      </c>
      <c r="U12" s="52">
        <v>780</v>
      </c>
      <c r="V12" s="52">
        <v>697</v>
      </c>
      <c r="W12" s="52">
        <v>337</v>
      </c>
      <c r="X12" s="52">
        <v>67</v>
      </c>
      <c r="Y12" s="52">
        <v>270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147880</v>
      </c>
      <c r="C15" s="52">
        <v>174123</v>
      </c>
      <c r="D15" s="52">
        <v>247273</v>
      </c>
      <c r="E15" s="52">
        <v>430459</v>
      </c>
      <c r="F15" s="52">
        <v>522406</v>
      </c>
      <c r="G15" s="52">
        <v>581766</v>
      </c>
      <c r="H15" s="52">
        <v>567094</v>
      </c>
      <c r="I15" s="52">
        <v>567947</v>
      </c>
      <c r="J15" s="52">
        <v>613823</v>
      </c>
      <c r="K15" s="52">
        <v>581962</v>
      </c>
      <c r="L15" s="52">
        <v>617560</v>
      </c>
      <c r="M15" s="52">
        <v>617592</v>
      </c>
      <c r="N15" s="52">
        <v>619544</v>
      </c>
      <c r="O15" s="52">
        <v>560605</v>
      </c>
      <c r="P15" s="52">
        <v>507060</v>
      </c>
      <c r="Q15" s="52">
        <v>444191</v>
      </c>
      <c r="R15" s="52">
        <v>381874</v>
      </c>
      <c r="S15" s="52">
        <v>335409</v>
      </c>
      <c r="T15" s="52">
        <v>233363</v>
      </c>
      <c r="U15" s="52">
        <v>176197</v>
      </c>
      <c r="V15" s="52">
        <v>131867</v>
      </c>
      <c r="W15" s="52">
        <v>66535</v>
      </c>
      <c r="X15" s="52">
        <v>4641</v>
      </c>
      <c r="Y15" s="52">
        <v>4035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80432</v>
      </c>
      <c r="L16" s="52">
        <v>100286</v>
      </c>
      <c r="M16" s="52">
        <v>115358</v>
      </c>
      <c r="N16" s="52">
        <v>129051</v>
      </c>
      <c r="O16" s="52">
        <v>210842</v>
      </c>
      <c r="P16" s="52">
        <v>287104</v>
      </c>
      <c r="Q16" s="52">
        <v>371219</v>
      </c>
      <c r="R16" s="52">
        <v>413641</v>
      </c>
      <c r="S16" s="52">
        <v>396428</v>
      </c>
      <c r="T16" s="52">
        <v>395524</v>
      </c>
      <c r="U16" s="52">
        <v>405224</v>
      </c>
      <c r="V16" s="52">
        <v>348738</v>
      </c>
      <c r="W16" s="52">
        <v>135730</v>
      </c>
      <c r="X16" s="52">
        <v>26090</v>
      </c>
      <c r="Y16" s="52">
        <v>38997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732949</v>
      </c>
      <c r="C20" s="52">
        <v>775785</v>
      </c>
      <c r="D20" s="52">
        <v>811530</v>
      </c>
      <c r="E20" s="52">
        <v>816242</v>
      </c>
      <c r="F20" s="52">
        <v>863622</v>
      </c>
      <c r="G20" s="52">
        <v>923718</v>
      </c>
      <c r="H20" s="52">
        <v>970530</v>
      </c>
      <c r="I20" s="52">
        <v>986438</v>
      </c>
      <c r="J20" s="52">
        <v>998482</v>
      </c>
      <c r="K20" s="52">
        <v>1002489</v>
      </c>
      <c r="L20" s="52">
        <v>1004708</v>
      </c>
      <c r="M20" s="52">
        <v>1009928</v>
      </c>
      <c r="N20" s="52">
        <v>1025007</v>
      </c>
      <c r="O20" s="52">
        <v>1039331</v>
      </c>
      <c r="P20" s="52">
        <v>1058733</v>
      </c>
      <c r="Q20" s="52">
        <v>1059536</v>
      </c>
      <c r="R20" s="52">
        <v>1039490</v>
      </c>
      <c r="S20" s="52">
        <v>983661</v>
      </c>
      <c r="T20" s="52">
        <v>900833</v>
      </c>
      <c r="U20" s="52">
        <v>805625</v>
      </c>
      <c r="V20" s="52">
        <v>755897</v>
      </c>
      <c r="W20" s="52">
        <v>713370</v>
      </c>
      <c r="X20" s="52">
        <v>674780</v>
      </c>
      <c r="Y20" s="52">
        <v>703538</v>
      </c>
      <c r="DA20" s="63" t="s">
        <v>1066</v>
      </c>
    </row>
    <row r="21" spans="1:105" ht="12" customHeight="1" x14ac:dyDescent="0.25">
      <c r="A21" s="97" t="s">
        <v>50</v>
      </c>
      <c r="B21" s="52">
        <v>2578177</v>
      </c>
      <c r="C21" s="52">
        <v>2627668</v>
      </c>
      <c r="D21" s="52">
        <v>2685780</v>
      </c>
      <c r="E21" s="52">
        <v>2545395</v>
      </c>
      <c r="F21" s="52">
        <v>2544330</v>
      </c>
      <c r="G21" s="52">
        <v>2693179</v>
      </c>
      <c r="H21" s="52">
        <v>2811112</v>
      </c>
      <c r="I21" s="52">
        <v>2866481</v>
      </c>
      <c r="J21" s="52">
        <v>2914710</v>
      </c>
      <c r="K21" s="52">
        <v>2875125</v>
      </c>
      <c r="L21" s="52">
        <v>2794625</v>
      </c>
      <c r="M21" s="52">
        <v>2684472</v>
      </c>
      <c r="N21" s="52">
        <v>2674412</v>
      </c>
      <c r="O21" s="52">
        <v>2566339</v>
      </c>
      <c r="P21" s="52">
        <v>2555540</v>
      </c>
      <c r="Q21" s="52">
        <v>2560628</v>
      </c>
      <c r="R21" s="52">
        <v>2489735</v>
      </c>
      <c r="S21" s="52">
        <v>2411768</v>
      </c>
      <c r="T21" s="52">
        <v>2204066</v>
      </c>
      <c r="U21" s="52">
        <v>2164649</v>
      </c>
      <c r="V21" s="52">
        <v>2118474</v>
      </c>
      <c r="W21" s="52">
        <v>1745337</v>
      </c>
      <c r="X21" s="52">
        <v>1774916</v>
      </c>
      <c r="Y21" s="52">
        <v>2120522</v>
      </c>
      <c r="DA21" s="63" t="s">
        <v>1067</v>
      </c>
    </row>
    <row r="22" spans="1:105" ht="12" customHeight="1" x14ac:dyDescent="0.25">
      <c r="A22" s="109" t="s">
        <v>120</v>
      </c>
      <c r="B22" s="36">
        <v>483684</v>
      </c>
      <c r="C22" s="36">
        <v>548625</v>
      </c>
      <c r="D22" s="36">
        <v>754842</v>
      </c>
      <c r="E22" s="36">
        <v>1119621</v>
      </c>
      <c r="F22" s="36">
        <v>1347291</v>
      </c>
      <c r="G22" s="36">
        <v>1434025</v>
      </c>
      <c r="H22" s="36">
        <v>1481423</v>
      </c>
      <c r="I22" s="36">
        <v>1454968</v>
      </c>
      <c r="J22" s="36">
        <v>1537645</v>
      </c>
      <c r="K22" s="36">
        <v>1591943</v>
      </c>
      <c r="L22" s="36">
        <v>1707254</v>
      </c>
      <c r="M22" s="36">
        <v>1720657</v>
      </c>
      <c r="N22" s="36">
        <v>1738829</v>
      </c>
      <c r="O22" s="36">
        <v>1715145</v>
      </c>
      <c r="P22" s="36">
        <v>1672085</v>
      </c>
      <c r="Q22" s="36">
        <v>1627219</v>
      </c>
      <c r="R22" s="36">
        <v>1535216</v>
      </c>
      <c r="S22" s="36">
        <v>1405899</v>
      </c>
      <c r="T22" s="36">
        <v>1185372</v>
      </c>
      <c r="U22" s="36">
        <v>1110312</v>
      </c>
      <c r="V22" s="36">
        <v>1021633</v>
      </c>
      <c r="W22" s="36">
        <v>779137</v>
      </c>
      <c r="X22" s="36">
        <v>527573</v>
      </c>
      <c r="Y22" s="36">
        <v>318618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24410</v>
      </c>
      <c r="C24" s="120">
        <v>24267</v>
      </c>
      <c r="D24" s="120">
        <v>23279</v>
      </c>
      <c r="E24" s="120">
        <v>22268</v>
      </c>
      <c r="F24" s="120">
        <v>21146</v>
      </c>
      <c r="G24" s="120">
        <v>20461</v>
      </c>
      <c r="H24" s="120">
        <v>20193</v>
      </c>
      <c r="I24" s="120">
        <v>20395</v>
      </c>
      <c r="J24" s="120">
        <v>20494</v>
      </c>
      <c r="K24" s="120">
        <v>20346</v>
      </c>
      <c r="L24" s="120">
        <v>19979</v>
      </c>
      <c r="M24" s="120">
        <v>19333</v>
      </c>
      <c r="N24" s="120">
        <v>18897</v>
      </c>
      <c r="O24" s="120">
        <v>18322</v>
      </c>
      <c r="P24" s="120">
        <v>17957</v>
      </c>
      <c r="Q24" s="120">
        <v>17730</v>
      </c>
      <c r="R24" s="120">
        <v>17430</v>
      </c>
      <c r="S24" s="120">
        <v>17210</v>
      </c>
      <c r="T24" s="120">
        <v>16845</v>
      </c>
      <c r="U24" s="120">
        <v>16923</v>
      </c>
      <c r="V24" s="120">
        <v>16923</v>
      </c>
      <c r="W24" s="120">
        <v>18562</v>
      </c>
      <c r="X24" s="120">
        <v>22061</v>
      </c>
      <c r="Y24" s="120">
        <v>24271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24410</v>
      </c>
      <c r="C26" s="52">
        <v>24267</v>
      </c>
      <c r="D26" s="52">
        <v>23279</v>
      </c>
      <c r="E26" s="52">
        <v>22268</v>
      </c>
      <c r="F26" s="52">
        <v>21146</v>
      </c>
      <c r="G26" s="52">
        <v>20461</v>
      </c>
      <c r="H26" s="52">
        <v>20193</v>
      </c>
      <c r="I26" s="52">
        <v>20395</v>
      </c>
      <c r="J26" s="52">
        <v>20494</v>
      </c>
      <c r="K26" s="52">
        <v>20346</v>
      </c>
      <c r="L26" s="52">
        <v>19979</v>
      </c>
      <c r="M26" s="52">
        <v>19333</v>
      </c>
      <c r="N26" s="52">
        <v>18897</v>
      </c>
      <c r="O26" s="52">
        <v>18322</v>
      </c>
      <c r="P26" s="52">
        <v>17957</v>
      </c>
      <c r="Q26" s="52">
        <v>17730</v>
      </c>
      <c r="R26" s="52">
        <v>17430</v>
      </c>
      <c r="S26" s="52">
        <v>17210</v>
      </c>
      <c r="T26" s="52">
        <v>16845</v>
      </c>
      <c r="U26" s="52">
        <v>16923</v>
      </c>
      <c r="V26" s="52">
        <v>16923</v>
      </c>
      <c r="W26" s="52">
        <v>18562</v>
      </c>
      <c r="X26" s="52">
        <v>22061</v>
      </c>
      <c r="Y26" s="52">
        <v>24271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16</v>
      </c>
      <c r="C29" s="52">
        <v>16</v>
      </c>
      <c r="D29" s="52">
        <v>15</v>
      </c>
      <c r="E29" s="52">
        <v>16</v>
      </c>
      <c r="F29" s="52">
        <v>16</v>
      </c>
      <c r="G29" s="52">
        <v>17</v>
      </c>
      <c r="H29" s="52">
        <v>18</v>
      </c>
      <c r="I29" s="52">
        <v>30</v>
      </c>
      <c r="J29" s="52">
        <v>48</v>
      </c>
      <c r="K29" s="52">
        <v>67</v>
      </c>
      <c r="L29" s="52">
        <v>74</v>
      </c>
      <c r="M29" s="52">
        <v>90</v>
      </c>
      <c r="N29" s="52">
        <v>102</v>
      </c>
      <c r="O29" s="52">
        <v>120</v>
      </c>
      <c r="P29" s="52">
        <v>152</v>
      </c>
      <c r="Q29" s="52">
        <v>186</v>
      </c>
      <c r="R29" s="52">
        <v>235</v>
      </c>
      <c r="S29" s="52">
        <v>275</v>
      </c>
      <c r="T29" s="52">
        <v>322</v>
      </c>
      <c r="U29" s="52">
        <v>369</v>
      </c>
      <c r="V29" s="52">
        <v>427</v>
      </c>
      <c r="W29" s="52">
        <v>475</v>
      </c>
      <c r="X29" s="52">
        <v>566</v>
      </c>
      <c r="Y29" s="52">
        <v>684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11990</v>
      </c>
      <c r="C31" s="52">
        <v>11347</v>
      </c>
      <c r="D31" s="52">
        <v>9902</v>
      </c>
      <c r="E31" s="52">
        <v>8211</v>
      </c>
      <c r="F31" s="52">
        <v>6682</v>
      </c>
      <c r="G31" s="52">
        <v>5517</v>
      </c>
      <c r="H31" s="52">
        <v>5280</v>
      </c>
      <c r="I31" s="52">
        <v>4993</v>
      </c>
      <c r="J31" s="52">
        <v>4640</v>
      </c>
      <c r="K31" s="52">
        <v>4207</v>
      </c>
      <c r="L31" s="52">
        <v>3871</v>
      </c>
      <c r="M31" s="52">
        <v>3428</v>
      </c>
      <c r="N31" s="52">
        <v>2927</v>
      </c>
      <c r="O31" s="52">
        <v>2283</v>
      </c>
      <c r="P31" s="52">
        <v>2002</v>
      </c>
      <c r="Q31" s="52">
        <v>1851</v>
      </c>
      <c r="R31" s="52">
        <v>1848</v>
      </c>
      <c r="S31" s="52">
        <v>1879</v>
      </c>
      <c r="T31" s="52">
        <v>1868</v>
      </c>
      <c r="U31" s="52">
        <v>1854</v>
      </c>
      <c r="V31" s="52">
        <v>1878</v>
      </c>
      <c r="W31" s="52">
        <v>1892</v>
      </c>
      <c r="X31" s="52">
        <v>2397</v>
      </c>
      <c r="Y31" s="52">
        <v>3277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2</v>
      </c>
      <c r="M32" s="52">
        <v>2</v>
      </c>
      <c r="N32" s="52">
        <v>2</v>
      </c>
      <c r="O32" s="52">
        <v>3</v>
      </c>
      <c r="P32" s="52">
        <v>3</v>
      </c>
      <c r="Q32" s="52">
        <v>3</v>
      </c>
      <c r="R32" s="52">
        <v>2</v>
      </c>
      <c r="S32" s="52">
        <v>2</v>
      </c>
      <c r="T32" s="52">
        <v>5</v>
      </c>
      <c r="U32" s="52">
        <v>8</v>
      </c>
      <c r="V32" s="52">
        <v>10</v>
      </c>
      <c r="W32" s="52">
        <v>11</v>
      </c>
      <c r="X32" s="52">
        <v>45</v>
      </c>
      <c r="Y32" s="52">
        <v>99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12420</v>
      </c>
      <c r="C35" s="52">
        <v>12920</v>
      </c>
      <c r="D35" s="52">
        <v>13377</v>
      </c>
      <c r="E35" s="52">
        <v>14057</v>
      </c>
      <c r="F35" s="52">
        <v>14464</v>
      </c>
      <c r="G35" s="52">
        <v>14944</v>
      </c>
      <c r="H35" s="52">
        <v>14913</v>
      </c>
      <c r="I35" s="52">
        <v>15402</v>
      </c>
      <c r="J35" s="52">
        <v>15854</v>
      </c>
      <c r="K35" s="52">
        <v>14651</v>
      </c>
      <c r="L35" s="52">
        <v>14347</v>
      </c>
      <c r="M35" s="52">
        <v>13897</v>
      </c>
      <c r="N35" s="52">
        <v>13578</v>
      </c>
      <c r="O35" s="52">
        <v>11458</v>
      </c>
      <c r="P35" s="52">
        <v>9990</v>
      </c>
      <c r="Q35" s="52">
        <v>8429</v>
      </c>
      <c r="R35" s="52">
        <v>7265</v>
      </c>
      <c r="S35" s="52">
        <v>7105</v>
      </c>
      <c r="T35" s="52">
        <v>5356</v>
      </c>
      <c r="U35" s="52">
        <v>4387</v>
      </c>
      <c r="V35" s="52">
        <v>3305</v>
      </c>
      <c r="W35" s="52">
        <v>2845</v>
      </c>
      <c r="X35" s="52">
        <v>3158</v>
      </c>
      <c r="Y35" s="52">
        <v>2286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1486</v>
      </c>
      <c r="L36" s="52">
        <v>1759</v>
      </c>
      <c r="M36" s="52">
        <v>2006</v>
      </c>
      <c r="N36" s="52">
        <v>2390</v>
      </c>
      <c r="O36" s="52">
        <v>4578</v>
      </c>
      <c r="P36" s="52">
        <v>5962</v>
      </c>
      <c r="Q36" s="52">
        <v>7447</v>
      </c>
      <c r="R36" s="52">
        <v>8315</v>
      </c>
      <c r="S36" s="52">
        <v>8224</v>
      </c>
      <c r="T36" s="52">
        <v>9616</v>
      </c>
      <c r="U36" s="52">
        <v>10674</v>
      </c>
      <c r="V36" s="52">
        <v>11730</v>
      </c>
      <c r="W36" s="52">
        <v>13814</v>
      </c>
      <c r="X36" s="52">
        <v>16461</v>
      </c>
      <c r="Y36" s="52">
        <v>18609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20554</v>
      </c>
      <c r="C40" s="52">
        <v>20143</v>
      </c>
      <c r="D40" s="52">
        <v>18686</v>
      </c>
      <c r="E40" s="52">
        <v>16514</v>
      </c>
      <c r="F40" s="52">
        <v>14828</v>
      </c>
      <c r="G40" s="52">
        <v>14030</v>
      </c>
      <c r="H40" s="52">
        <v>13655</v>
      </c>
      <c r="I40" s="52">
        <v>13902</v>
      </c>
      <c r="J40" s="52">
        <v>13760</v>
      </c>
      <c r="K40" s="52">
        <v>13379</v>
      </c>
      <c r="L40" s="52">
        <v>12772</v>
      </c>
      <c r="M40" s="52">
        <v>12107</v>
      </c>
      <c r="N40" s="52">
        <v>11679</v>
      </c>
      <c r="O40" s="52">
        <v>11158</v>
      </c>
      <c r="P40" s="52">
        <v>11004</v>
      </c>
      <c r="Q40" s="52">
        <v>10957</v>
      </c>
      <c r="R40" s="52">
        <v>10872</v>
      </c>
      <c r="S40" s="52">
        <v>10921</v>
      </c>
      <c r="T40" s="52">
        <v>10961</v>
      </c>
      <c r="U40" s="52">
        <v>11167</v>
      </c>
      <c r="V40" s="52">
        <v>11417</v>
      </c>
      <c r="W40" s="52">
        <v>14108</v>
      </c>
      <c r="X40" s="52">
        <v>18955</v>
      </c>
      <c r="Y40" s="52">
        <v>22337</v>
      </c>
      <c r="DA40" s="63" t="s">
        <v>1075</v>
      </c>
    </row>
    <row r="41" spans="1:105" ht="12" customHeight="1" x14ac:dyDescent="0.25">
      <c r="A41" s="109" t="s">
        <v>120</v>
      </c>
      <c r="B41" s="36">
        <v>3856</v>
      </c>
      <c r="C41" s="36">
        <v>4124</v>
      </c>
      <c r="D41" s="36">
        <v>4593</v>
      </c>
      <c r="E41" s="36">
        <v>5754</v>
      </c>
      <c r="F41" s="36">
        <v>6318</v>
      </c>
      <c r="G41" s="36">
        <v>6431</v>
      </c>
      <c r="H41" s="36">
        <v>6538</v>
      </c>
      <c r="I41" s="36">
        <v>6493</v>
      </c>
      <c r="J41" s="36">
        <v>6734</v>
      </c>
      <c r="K41" s="36">
        <v>6967</v>
      </c>
      <c r="L41" s="36">
        <v>7207</v>
      </c>
      <c r="M41" s="36">
        <v>7226</v>
      </c>
      <c r="N41" s="36">
        <v>7218</v>
      </c>
      <c r="O41" s="36">
        <v>7164</v>
      </c>
      <c r="P41" s="36">
        <v>6953</v>
      </c>
      <c r="Q41" s="36">
        <v>6773</v>
      </c>
      <c r="R41" s="36">
        <v>6558</v>
      </c>
      <c r="S41" s="36">
        <v>6289</v>
      </c>
      <c r="T41" s="36">
        <v>5884</v>
      </c>
      <c r="U41" s="36">
        <v>5756</v>
      </c>
      <c r="V41" s="36">
        <v>5506</v>
      </c>
      <c r="W41" s="36">
        <v>4454</v>
      </c>
      <c r="X41" s="36">
        <v>3106</v>
      </c>
      <c r="Y41" s="36">
        <v>1934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309551</v>
      </c>
      <c r="C43" s="120">
        <v>313219</v>
      </c>
      <c r="D43" s="120">
        <v>324074</v>
      </c>
      <c r="E43" s="120">
        <v>329457</v>
      </c>
      <c r="F43" s="120">
        <v>325541</v>
      </c>
      <c r="G43" s="120">
        <v>296785</v>
      </c>
      <c r="H43" s="120">
        <v>264594</v>
      </c>
      <c r="I43" s="120">
        <v>222029</v>
      </c>
      <c r="J43" s="120">
        <v>170372</v>
      </c>
      <c r="K43" s="120">
        <v>120807</v>
      </c>
      <c r="L43" s="120">
        <v>80936</v>
      </c>
      <c r="M43" s="120">
        <v>64553</v>
      </c>
      <c r="N43" s="120">
        <v>54744</v>
      </c>
      <c r="O43" s="120">
        <v>52806</v>
      </c>
      <c r="P43" s="120">
        <v>50406</v>
      </c>
      <c r="Q43" s="120">
        <v>49903</v>
      </c>
      <c r="R43" s="120">
        <v>48403</v>
      </c>
      <c r="S43" s="120">
        <v>48109</v>
      </c>
      <c r="T43" s="120">
        <v>48110</v>
      </c>
      <c r="U43" s="120">
        <v>49026</v>
      </c>
      <c r="V43" s="120">
        <v>52279</v>
      </c>
      <c r="W43" s="120">
        <v>50512</v>
      </c>
      <c r="X43" s="120">
        <v>63156</v>
      </c>
      <c r="Y43" s="120">
        <v>62480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309551</v>
      </c>
      <c r="C45" s="52">
        <v>313219</v>
      </c>
      <c r="D45" s="52">
        <v>324074</v>
      </c>
      <c r="E45" s="52">
        <v>329457</v>
      </c>
      <c r="F45" s="52">
        <v>325541</v>
      </c>
      <c r="G45" s="52">
        <v>296785</v>
      </c>
      <c r="H45" s="52">
        <v>264594</v>
      </c>
      <c r="I45" s="52">
        <v>222029</v>
      </c>
      <c r="J45" s="52">
        <v>170372</v>
      </c>
      <c r="K45" s="52">
        <v>120807</v>
      </c>
      <c r="L45" s="52">
        <v>80936</v>
      </c>
      <c r="M45" s="52">
        <v>64553</v>
      </c>
      <c r="N45" s="52">
        <v>54744</v>
      </c>
      <c r="O45" s="52">
        <v>52806</v>
      </c>
      <c r="P45" s="52">
        <v>50406</v>
      </c>
      <c r="Q45" s="52">
        <v>49903</v>
      </c>
      <c r="R45" s="52">
        <v>48403</v>
      </c>
      <c r="S45" s="52">
        <v>48109</v>
      </c>
      <c r="T45" s="52">
        <v>48110</v>
      </c>
      <c r="U45" s="52">
        <v>49026</v>
      </c>
      <c r="V45" s="52">
        <v>52279</v>
      </c>
      <c r="W45" s="52">
        <v>50512</v>
      </c>
      <c r="X45" s="52">
        <v>63156</v>
      </c>
      <c r="Y45" s="52">
        <v>62480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208</v>
      </c>
      <c r="C48" s="52">
        <v>213</v>
      </c>
      <c r="D48" s="52">
        <v>222</v>
      </c>
      <c r="E48" s="52">
        <v>256</v>
      </c>
      <c r="F48" s="52">
        <v>308</v>
      </c>
      <c r="G48" s="52">
        <v>313</v>
      </c>
      <c r="H48" s="52">
        <v>289</v>
      </c>
      <c r="I48" s="52">
        <v>263</v>
      </c>
      <c r="J48" s="52">
        <v>239</v>
      </c>
      <c r="K48" s="52">
        <v>191</v>
      </c>
      <c r="L48" s="52">
        <v>143</v>
      </c>
      <c r="M48" s="52">
        <v>90</v>
      </c>
      <c r="N48" s="52">
        <v>76</v>
      </c>
      <c r="O48" s="52">
        <v>224</v>
      </c>
      <c r="P48" s="52">
        <v>419</v>
      </c>
      <c r="Q48" s="52">
        <v>609</v>
      </c>
      <c r="R48" s="52">
        <v>656</v>
      </c>
      <c r="S48" s="52">
        <v>828</v>
      </c>
      <c r="T48" s="52">
        <v>1121</v>
      </c>
      <c r="U48" s="52">
        <v>1483</v>
      </c>
      <c r="V48" s="52">
        <v>1890</v>
      </c>
      <c r="W48" s="52">
        <v>1988</v>
      </c>
      <c r="X48" s="52">
        <v>2092</v>
      </c>
      <c r="Y48" s="52">
        <v>2211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300621</v>
      </c>
      <c r="C50" s="52">
        <v>303562</v>
      </c>
      <c r="D50" s="52">
        <v>313890</v>
      </c>
      <c r="E50" s="52">
        <v>319088</v>
      </c>
      <c r="F50" s="52">
        <v>315656</v>
      </c>
      <c r="G50" s="52">
        <v>287828</v>
      </c>
      <c r="H50" s="52">
        <v>256642</v>
      </c>
      <c r="I50" s="52">
        <v>215387</v>
      </c>
      <c r="J50" s="52">
        <v>165287</v>
      </c>
      <c r="K50" s="52">
        <v>117075</v>
      </c>
      <c r="L50" s="52">
        <v>78439</v>
      </c>
      <c r="M50" s="52">
        <v>62540</v>
      </c>
      <c r="N50" s="52">
        <v>53044</v>
      </c>
      <c r="O50" s="52">
        <v>51102</v>
      </c>
      <c r="P50" s="52">
        <v>48709</v>
      </c>
      <c r="Q50" s="52">
        <v>48149</v>
      </c>
      <c r="R50" s="52">
        <v>46686</v>
      </c>
      <c r="S50" s="52">
        <v>46388</v>
      </c>
      <c r="T50" s="52">
        <v>46230</v>
      </c>
      <c r="U50" s="52">
        <v>47131</v>
      </c>
      <c r="V50" s="52">
        <v>47311</v>
      </c>
      <c r="W50" s="52">
        <v>40049</v>
      </c>
      <c r="X50" s="52">
        <v>32862</v>
      </c>
      <c r="Y50" s="52">
        <v>27804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138</v>
      </c>
      <c r="L51" s="52">
        <v>94</v>
      </c>
      <c r="M51" s="52">
        <v>105</v>
      </c>
      <c r="N51" s="52">
        <v>93</v>
      </c>
      <c r="O51" s="52">
        <v>163</v>
      </c>
      <c r="P51" s="52">
        <v>234</v>
      </c>
      <c r="Q51" s="52">
        <v>313</v>
      </c>
      <c r="R51" s="52">
        <v>326</v>
      </c>
      <c r="S51" s="52">
        <v>345</v>
      </c>
      <c r="T51" s="52">
        <v>503</v>
      </c>
      <c r="U51" s="52">
        <v>483</v>
      </c>
      <c r="V51" s="52">
        <v>554</v>
      </c>
      <c r="W51" s="52">
        <v>849</v>
      </c>
      <c r="X51" s="52">
        <v>704</v>
      </c>
      <c r="Y51" s="52">
        <v>1165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8930</v>
      </c>
      <c r="C54" s="52">
        <v>9657</v>
      </c>
      <c r="D54" s="52">
        <v>10184</v>
      </c>
      <c r="E54" s="52">
        <v>10369</v>
      </c>
      <c r="F54" s="52">
        <v>9885</v>
      </c>
      <c r="G54" s="52">
        <v>8957</v>
      </c>
      <c r="H54" s="52">
        <v>7952</v>
      </c>
      <c r="I54" s="52">
        <v>6642</v>
      </c>
      <c r="J54" s="52">
        <v>5085</v>
      </c>
      <c r="K54" s="52">
        <v>3594</v>
      </c>
      <c r="L54" s="52">
        <v>2403</v>
      </c>
      <c r="M54" s="52">
        <v>1852</v>
      </c>
      <c r="N54" s="52">
        <v>1485</v>
      </c>
      <c r="O54" s="52">
        <v>1116</v>
      </c>
      <c r="P54" s="52">
        <v>845</v>
      </c>
      <c r="Q54" s="52">
        <v>804</v>
      </c>
      <c r="R54" s="52">
        <v>742</v>
      </c>
      <c r="S54" s="52">
        <v>750</v>
      </c>
      <c r="T54" s="52">
        <v>529</v>
      </c>
      <c r="U54" s="52">
        <v>402</v>
      </c>
      <c r="V54" s="52">
        <v>277</v>
      </c>
      <c r="W54" s="52">
        <v>273</v>
      </c>
      <c r="X54" s="52">
        <v>3711</v>
      </c>
      <c r="Y54" s="52">
        <v>3225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56</v>
      </c>
      <c r="N55" s="52">
        <v>122</v>
      </c>
      <c r="O55" s="52">
        <v>425</v>
      </c>
      <c r="P55" s="52">
        <v>618</v>
      </c>
      <c r="Q55" s="52">
        <v>637</v>
      </c>
      <c r="R55" s="52">
        <v>649</v>
      </c>
      <c r="S55" s="52">
        <v>626</v>
      </c>
      <c r="T55" s="52">
        <v>848</v>
      </c>
      <c r="U55" s="52">
        <v>1010</v>
      </c>
      <c r="V55" s="52">
        <v>4137</v>
      </c>
      <c r="W55" s="52">
        <v>9341</v>
      </c>
      <c r="X55" s="52">
        <v>25879</v>
      </c>
      <c r="Y55" s="52">
        <v>30286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260651</v>
      </c>
      <c r="C59" s="52">
        <v>259626</v>
      </c>
      <c r="D59" s="52">
        <v>255652</v>
      </c>
      <c r="E59" s="52">
        <v>234963</v>
      </c>
      <c r="F59" s="52">
        <v>219462</v>
      </c>
      <c r="G59" s="52">
        <v>194344</v>
      </c>
      <c r="H59" s="52">
        <v>167934</v>
      </c>
      <c r="I59" s="52">
        <v>137595</v>
      </c>
      <c r="J59" s="52">
        <v>105076</v>
      </c>
      <c r="K59" s="52">
        <v>73199</v>
      </c>
      <c r="L59" s="52">
        <v>48900</v>
      </c>
      <c r="M59" s="52">
        <v>41952</v>
      </c>
      <c r="N59" s="52">
        <v>35954</v>
      </c>
      <c r="O59" s="52">
        <v>33244</v>
      </c>
      <c r="P59" s="52">
        <v>31546</v>
      </c>
      <c r="Q59" s="52">
        <v>31349</v>
      </c>
      <c r="R59" s="52">
        <v>30691</v>
      </c>
      <c r="S59" s="52">
        <v>30742</v>
      </c>
      <c r="T59" s="52">
        <v>31566</v>
      </c>
      <c r="U59" s="52">
        <v>32730</v>
      </c>
      <c r="V59" s="52">
        <v>36132</v>
      </c>
      <c r="W59" s="52">
        <v>37273</v>
      </c>
      <c r="X59" s="52">
        <v>52731</v>
      </c>
      <c r="Y59" s="52">
        <v>55057</v>
      </c>
      <c r="DA59" s="63" t="s">
        <v>1083</v>
      </c>
    </row>
    <row r="60" spans="1:105" ht="12" customHeight="1" x14ac:dyDescent="0.25">
      <c r="A60" s="109" t="s">
        <v>120</v>
      </c>
      <c r="B60" s="36">
        <v>48900</v>
      </c>
      <c r="C60" s="36">
        <v>53593</v>
      </c>
      <c r="D60" s="36">
        <v>68422</v>
      </c>
      <c r="E60" s="36">
        <v>94494</v>
      </c>
      <c r="F60" s="36">
        <v>106079</v>
      </c>
      <c r="G60" s="36">
        <v>102441</v>
      </c>
      <c r="H60" s="36">
        <v>96660</v>
      </c>
      <c r="I60" s="36">
        <v>84434</v>
      </c>
      <c r="J60" s="36">
        <v>65296</v>
      </c>
      <c r="K60" s="36">
        <v>47608</v>
      </c>
      <c r="L60" s="36">
        <v>32036</v>
      </c>
      <c r="M60" s="36">
        <v>22601</v>
      </c>
      <c r="N60" s="36">
        <v>18790</v>
      </c>
      <c r="O60" s="36">
        <v>19562</v>
      </c>
      <c r="P60" s="36">
        <v>18860</v>
      </c>
      <c r="Q60" s="36">
        <v>18554</v>
      </c>
      <c r="R60" s="36">
        <v>17712</v>
      </c>
      <c r="S60" s="36">
        <v>17367</v>
      </c>
      <c r="T60" s="36">
        <v>16544</v>
      </c>
      <c r="U60" s="36">
        <v>16296</v>
      </c>
      <c r="V60" s="36">
        <v>16147</v>
      </c>
      <c r="W60" s="36">
        <v>13239</v>
      </c>
      <c r="X60" s="36">
        <v>10425</v>
      </c>
      <c r="Y60" s="36">
        <v>7423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2140629</v>
      </c>
      <c r="C62" s="120">
        <v>2082833</v>
      </c>
      <c r="D62" s="120">
        <v>2046805</v>
      </c>
      <c r="E62" s="120">
        <v>2041946</v>
      </c>
      <c r="F62" s="120">
        <v>2052760</v>
      </c>
      <c r="G62" s="120">
        <v>2083944</v>
      </c>
      <c r="H62" s="120">
        <v>2084712</v>
      </c>
      <c r="I62" s="120">
        <v>2091016</v>
      </c>
      <c r="J62" s="120">
        <v>2077193</v>
      </c>
      <c r="K62" s="120">
        <v>2079481</v>
      </c>
      <c r="L62" s="120">
        <v>2084491</v>
      </c>
      <c r="M62" s="120">
        <v>2115574</v>
      </c>
      <c r="N62" s="120">
        <v>2159436</v>
      </c>
      <c r="O62" s="120">
        <v>2214391</v>
      </c>
      <c r="P62" s="120">
        <v>2261293</v>
      </c>
      <c r="Q62" s="120">
        <v>2324638</v>
      </c>
      <c r="R62" s="120">
        <v>2377538</v>
      </c>
      <c r="S62" s="120">
        <v>2422183</v>
      </c>
      <c r="T62" s="120">
        <v>2461101</v>
      </c>
      <c r="U62" s="120">
        <v>2540671</v>
      </c>
      <c r="V62" s="120">
        <v>2719840</v>
      </c>
      <c r="W62" s="120">
        <v>2908557</v>
      </c>
      <c r="X62" s="120">
        <v>3175105</v>
      </c>
      <c r="Y62" s="120">
        <v>3287345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2140629</v>
      </c>
      <c r="C64" s="52">
        <v>2082833</v>
      </c>
      <c r="D64" s="52">
        <v>2046805</v>
      </c>
      <c r="E64" s="52">
        <v>2041946</v>
      </c>
      <c r="F64" s="52">
        <v>2052760</v>
      </c>
      <c r="G64" s="52">
        <v>2083944</v>
      </c>
      <c r="H64" s="52">
        <v>2084712</v>
      </c>
      <c r="I64" s="52">
        <v>2091016</v>
      </c>
      <c r="J64" s="52">
        <v>2077193</v>
      </c>
      <c r="K64" s="52">
        <v>2079481</v>
      </c>
      <c r="L64" s="52">
        <v>2084491</v>
      </c>
      <c r="M64" s="52">
        <v>2115574</v>
      </c>
      <c r="N64" s="52">
        <v>2159436</v>
      </c>
      <c r="O64" s="52">
        <v>2214391</v>
      </c>
      <c r="P64" s="52">
        <v>2261293</v>
      </c>
      <c r="Q64" s="52">
        <v>2324638</v>
      </c>
      <c r="R64" s="52">
        <v>2377538</v>
      </c>
      <c r="S64" s="52">
        <v>2422183</v>
      </c>
      <c r="T64" s="52">
        <v>2461101</v>
      </c>
      <c r="U64" s="52">
        <v>2540671</v>
      </c>
      <c r="V64" s="52">
        <v>2719840</v>
      </c>
      <c r="W64" s="52">
        <v>2908557</v>
      </c>
      <c r="X64" s="52">
        <v>3175105</v>
      </c>
      <c r="Y64" s="52">
        <v>3287345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1441</v>
      </c>
      <c r="C67" s="52">
        <v>1455</v>
      </c>
      <c r="D67" s="52">
        <v>1480</v>
      </c>
      <c r="E67" s="52">
        <v>1533</v>
      </c>
      <c r="F67" s="52">
        <v>1804</v>
      </c>
      <c r="G67" s="52">
        <v>1956</v>
      </c>
      <c r="H67" s="52">
        <v>2212</v>
      </c>
      <c r="I67" s="52">
        <v>3604</v>
      </c>
      <c r="J67" s="52">
        <v>5153</v>
      </c>
      <c r="K67" s="52">
        <v>6689</v>
      </c>
      <c r="L67" s="52">
        <v>7430</v>
      </c>
      <c r="M67" s="52">
        <v>9488</v>
      </c>
      <c r="N67" s="52">
        <v>11589</v>
      </c>
      <c r="O67" s="52">
        <v>15110</v>
      </c>
      <c r="P67" s="52">
        <v>22828</v>
      </c>
      <c r="Q67" s="52">
        <v>33784</v>
      </c>
      <c r="R67" s="52">
        <v>47945</v>
      </c>
      <c r="S67" s="52">
        <v>57681</v>
      </c>
      <c r="T67" s="52">
        <v>67720</v>
      </c>
      <c r="U67" s="52">
        <v>76924</v>
      </c>
      <c r="V67" s="52">
        <v>90537</v>
      </c>
      <c r="W67" s="52">
        <v>96942</v>
      </c>
      <c r="X67" s="52">
        <v>106262</v>
      </c>
      <c r="Y67" s="52">
        <v>111259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2074610</v>
      </c>
      <c r="C69" s="52">
        <v>2018601</v>
      </c>
      <c r="D69" s="52">
        <v>1986473</v>
      </c>
      <c r="E69" s="52">
        <v>1979593</v>
      </c>
      <c r="F69" s="52">
        <v>1990485</v>
      </c>
      <c r="G69" s="52">
        <v>2021108</v>
      </c>
      <c r="H69" s="52">
        <v>2022100</v>
      </c>
      <c r="I69" s="52">
        <v>2028477</v>
      </c>
      <c r="J69" s="52">
        <v>2015195</v>
      </c>
      <c r="K69" s="52">
        <v>2015057</v>
      </c>
      <c r="L69" s="52">
        <v>2019773</v>
      </c>
      <c r="M69" s="52">
        <v>2049693</v>
      </c>
      <c r="N69" s="52">
        <v>2092008</v>
      </c>
      <c r="O69" s="52">
        <v>2142587</v>
      </c>
      <c r="P69" s="52">
        <v>2185054</v>
      </c>
      <c r="Q69" s="52">
        <v>2243705</v>
      </c>
      <c r="R69" s="52">
        <v>2292184</v>
      </c>
      <c r="S69" s="52">
        <v>2334420</v>
      </c>
      <c r="T69" s="52">
        <v>2369901</v>
      </c>
      <c r="U69" s="52">
        <v>2441829</v>
      </c>
      <c r="V69" s="52">
        <v>2610551</v>
      </c>
      <c r="W69" s="52">
        <v>2782822</v>
      </c>
      <c r="X69" s="52">
        <v>2968809</v>
      </c>
      <c r="Y69" s="52">
        <v>3044731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2515</v>
      </c>
      <c r="L70" s="52">
        <v>2775</v>
      </c>
      <c r="M70" s="52">
        <v>3328</v>
      </c>
      <c r="N70" s="52">
        <v>3913</v>
      </c>
      <c r="O70" s="52">
        <v>7104</v>
      </c>
      <c r="P70" s="52">
        <v>10566</v>
      </c>
      <c r="Q70" s="52">
        <v>13841</v>
      </c>
      <c r="R70" s="52">
        <v>17044</v>
      </c>
      <c r="S70" s="52">
        <v>18484</v>
      </c>
      <c r="T70" s="52">
        <v>22428</v>
      </c>
      <c r="U70" s="52">
        <v>26428</v>
      </c>
      <c r="V70" s="52">
        <v>31577</v>
      </c>
      <c r="W70" s="52">
        <v>40010</v>
      </c>
      <c r="X70" s="52">
        <v>63717</v>
      </c>
      <c r="Y70" s="52">
        <v>96756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66019</v>
      </c>
      <c r="C73" s="52">
        <v>64232</v>
      </c>
      <c r="D73" s="52">
        <v>60332</v>
      </c>
      <c r="E73" s="52">
        <v>62353</v>
      </c>
      <c r="F73" s="52">
        <v>62275</v>
      </c>
      <c r="G73" s="52">
        <v>62836</v>
      </c>
      <c r="H73" s="52">
        <v>62612</v>
      </c>
      <c r="I73" s="52">
        <v>62539</v>
      </c>
      <c r="J73" s="52">
        <v>61998</v>
      </c>
      <c r="K73" s="52">
        <v>56903</v>
      </c>
      <c r="L73" s="52">
        <v>55832</v>
      </c>
      <c r="M73" s="52">
        <v>55168</v>
      </c>
      <c r="N73" s="52">
        <v>54495</v>
      </c>
      <c r="O73" s="52">
        <v>46340</v>
      </c>
      <c r="P73" s="52">
        <v>39241</v>
      </c>
      <c r="Q73" s="52">
        <v>34255</v>
      </c>
      <c r="R73" s="52">
        <v>31378</v>
      </c>
      <c r="S73" s="52">
        <v>31613</v>
      </c>
      <c r="T73" s="52">
        <v>24210</v>
      </c>
      <c r="U73" s="52">
        <v>20560</v>
      </c>
      <c r="V73" s="52">
        <v>15955</v>
      </c>
      <c r="W73" s="52">
        <v>13802</v>
      </c>
      <c r="X73" s="52">
        <v>22589</v>
      </c>
      <c r="Y73" s="52">
        <v>17446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5006</v>
      </c>
      <c r="L74" s="52">
        <v>6111</v>
      </c>
      <c r="M74" s="52">
        <v>7385</v>
      </c>
      <c r="N74" s="52">
        <v>9020</v>
      </c>
      <c r="O74" s="52">
        <v>18360</v>
      </c>
      <c r="P74" s="52">
        <v>26432</v>
      </c>
      <c r="Q74" s="52">
        <v>32837</v>
      </c>
      <c r="R74" s="52">
        <v>36932</v>
      </c>
      <c r="S74" s="52">
        <v>37666</v>
      </c>
      <c r="T74" s="52">
        <v>44562</v>
      </c>
      <c r="U74" s="52">
        <v>51854</v>
      </c>
      <c r="V74" s="52">
        <v>61757</v>
      </c>
      <c r="W74" s="52">
        <v>71923</v>
      </c>
      <c r="X74" s="52">
        <v>119990</v>
      </c>
      <c r="Y74" s="52">
        <v>128412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2041372</v>
      </c>
      <c r="C78" s="52">
        <v>1992869</v>
      </c>
      <c r="D78" s="52">
        <v>1967885</v>
      </c>
      <c r="E78" s="52">
        <v>1969344</v>
      </c>
      <c r="F78" s="52">
        <v>1983224</v>
      </c>
      <c r="G78" s="52">
        <v>2015248</v>
      </c>
      <c r="H78" s="52">
        <v>2016528</v>
      </c>
      <c r="I78" s="52">
        <v>2022526</v>
      </c>
      <c r="J78" s="52">
        <v>2008925</v>
      </c>
      <c r="K78" s="52">
        <v>2011229</v>
      </c>
      <c r="L78" s="52">
        <v>2016760</v>
      </c>
      <c r="M78" s="52">
        <v>2046852</v>
      </c>
      <c r="N78" s="52">
        <v>2089623</v>
      </c>
      <c r="O78" s="52">
        <v>2142709</v>
      </c>
      <c r="P78" s="52">
        <v>2187665</v>
      </c>
      <c r="Q78" s="52">
        <v>2249572</v>
      </c>
      <c r="R78" s="52">
        <v>2301965</v>
      </c>
      <c r="S78" s="52">
        <v>2346108</v>
      </c>
      <c r="T78" s="52">
        <v>2385348</v>
      </c>
      <c r="U78" s="52">
        <v>2461152</v>
      </c>
      <c r="V78" s="52">
        <v>2635774</v>
      </c>
      <c r="W78" s="52">
        <v>2768379</v>
      </c>
      <c r="X78" s="52">
        <v>2982171</v>
      </c>
      <c r="Y78" s="52">
        <v>3095218</v>
      </c>
      <c r="DA78" s="63" t="s">
        <v>1091</v>
      </c>
    </row>
    <row r="79" spans="1:105" ht="12" customHeight="1" x14ac:dyDescent="0.25">
      <c r="A79" s="109" t="s">
        <v>120</v>
      </c>
      <c r="B79" s="36">
        <v>99257</v>
      </c>
      <c r="C79" s="36">
        <v>89964</v>
      </c>
      <c r="D79" s="36">
        <v>78920</v>
      </c>
      <c r="E79" s="36">
        <v>72602</v>
      </c>
      <c r="F79" s="36">
        <v>69536</v>
      </c>
      <c r="G79" s="36">
        <v>68696</v>
      </c>
      <c r="H79" s="36">
        <v>68184</v>
      </c>
      <c r="I79" s="36">
        <v>68490</v>
      </c>
      <c r="J79" s="36">
        <v>68268</v>
      </c>
      <c r="K79" s="36">
        <v>68252</v>
      </c>
      <c r="L79" s="36">
        <v>67731</v>
      </c>
      <c r="M79" s="36">
        <v>68722</v>
      </c>
      <c r="N79" s="36">
        <v>69813</v>
      </c>
      <c r="O79" s="36">
        <v>71682</v>
      </c>
      <c r="P79" s="36">
        <v>73628</v>
      </c>
      <c r="Q79" s="36">
        <v>75066</v>
      </c>
      <c r="R79" s="36">
        <v>75573</v>
      </c>
      <c r="S79" s="36">
        <v>76075</v>
      </c>
      <c r="T79" s="36">
        <v>75753</v>
      </c>
      <c r="U79" s="36">
        <v>79519</v>
      </c>
      <c r="V79" s="36">
        <v>84066</v>
      </c>
      <c r="W79" s="36">
        <v>140178</v>
      </c>
      <c r="X79" s="36">
        <v>192934</v>
      </c>
      <c r="Y79" s="36">
        <v>192127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1498113</v>
      </c>
      <c r="C81" s="120">
        <v>1519865</v>
      </c>
      <c r="D81" s="120">
        <v>1568144</v>
      </c>
      <c r="E81" s="120">
        <v>1601375</v>
      </c>
      <c r="F81" s="120">
        <v>1616292</v>
      </c>
      <c r="G81" s="120">
        <v>1605414</v>
      </c>
      <c r="H81" s="120">
        <v>1613509</v>
      </c>
      <c r="I81" s="120">
        <v>1645197</v>
      </c>
      <c r="J81" s="120">
        <v>1671867</v>
      </c>
      <c r="K81" s="120">
        <v>1715439</v>
      </c>
      <c r="L81" s="120">
        <v>1779326</v>
      </c>
      <c r="M81" s="120">
        <v>1899986</v>
      </c>
      <c r="N81" s="120">
        <v>1969932</v>
      </c>
      <c r="O81" s="120">
        <v>2025954</v>
      </c>
      <c r="P81" s="120">
        <v>2037057</v>
      </c>
      <c r="Q81" s="120">
        <v>2054645</v>
      </c>
      <c r="R81" s="120">
        <v>2234711</v>
      </c>
      <c r="S81" s="120">
        <v>2605750</v>
      </c>
      <c r="T81" s="120">
        <v>3325817</v>
      </c>
      <c r="U81" s="120">
        <v>3524407</v>
      </c>
      <c r="V81" s="120">
        <v>3548875</v>
      </c>
      <c r="W81" s="120">
        <v>3455770</v>
      </c>
      <c r="X81" s="120">
        <v>3490721</v>
      </c>
      <c r="Y81" s="120">
        <v>3620380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1498113</v>
      </c>
      <c r="C83" s="52">
        <v>1519865</v>
      </c>
      <c r="D83" s="52">
        <v>1568144</v>
      </c>
      <c r="E83" s="52">
        <v>1601375</v>
      </c>
      <c r="F83" s="52">
        <v>1616292</v>
      </c>
      <c r="G83" s="52">
        <v>1605414</v>
      </c>
      <c r="H83" s="52">
        <v>1613509</v>
      </c>
      <c r="I83" s="52">
        <v>1645197</v>
      </c>
      <c r="J83" s="52">
        <v>1671867</v>
      </c>
      <c r="K83" s="52">
        <v>1715439</v>
      </c>
      <c r="L83" s="52">
        <v>1779326</v>
      </c>
      <c r="M83" s="52">
        <v>1899986</v>
      </c>
      <c r="N83" s="52">
        <v>1969932</v>
      </c>
      <c r="O83" s="52">
        <v>2025954</v>
      </c>
      <c r="P83" s="52">
        <v>2037057</v>
      </c>
      <c r="Q83" s="52">
        <v>2054645</v>
      </c>
      <c r="R83" s="52">
        <v>2234711</v>
      </c>
      <c r="S83" s="52">
        <v>2605750</v>
      </c>
      <c r="T83" s="52">
        <v>3325817</v>
      </c>
      <c r="U83" s="52">
        <v>3524407</v>
      </c>
      <c r="V83" s="52">
        <v>3548875</v>
      </c>
      <c r="W83" s="52">
        <v>3455770</v>
      </c>
      <c r="X83" s="52">
        <v>3490721</v>
      </c>
      <c r="Y83" s="52">
        <v>3620380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1008</v>
      </c>
      <c r="C86" s="52">
        <v>1030</v>
      </c>
      <c r="D86" s="52">
        <v>1073</v>
      </c>
      <c r="E86" s="52">
        <v>1234</v>
      </c>
      <c r="F86" s="52">
        <v>1533</v>
      </c>
      <c r="G86" s="52">
        <v>1652</v>
      </c>
      <c r="H86" s="52">
        <v>1810</v>
      </c>
      <c r="I86" s="52">
        <v>2785</v>
      </c>
      <c r="J86" s="52">
        <v>4113</v>
      </c>
      <c r="K86" s="52">
        <v>5558</v>
      </c>
      <c r="L86" s="52">
        <v>6337</v>
      </c>
      <c r="M86" s="52">
        <v>8684</v>
      </c>
      <c r="N86" s="52">
        <v>10929</v>
      </c>
      <c r="O86" s="52">
        <v>14334</v>
      </c>
      <c r="P86" s="52">
        <v>20422</v>
      </c>
      <c r="Q86" s="52">
        <v>28335</v>
      </c>
      <c r="R86" s="52">
        <v>44980</v>
      </c>
      <c r="S86" s="52">
        <v>63843</v>
      </c>
      <c r="T86" s="52">
        <v>99224</v>
      </c>
      <c r="U86" s="52">
        <v>128862</v>
      </c>
      <c r="V86" s="52">
        <v>154478</v>
      </c>
      <c r="W86" s="52">
        <v>155665</v>
      </c>
      <c r="X86" s="52">
        <v>150604</v>
      </c>
      <c r="Y86" s="52">
        <v>140636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1292546</v>
      </c>
      <c r="C88" s="52">
        <v>1320028</v>
      </c>
      <c r="D88" s="52">
        <v>1324846</v>
      </c>
      <c r="E88" s="52">
        <v>1300357</v>
      </c>
      <c r="F88" s="52">
        <v>1294595</v>
      </c>
      <c r="G88" s="52">
        <v>1292028</v>
      </c>
      <c r="H88" s="52">
        <v>1308548</v>
      </c>
      <c r="I88" s="52">
        <v>1345131</v>
      </c>
      <c r="J88" s="52">
        <v>1368178</v>
      </c>
      <c r="K88" s="52">
        <v>1401190</v>
      </c>
      <c r="L88" s="52">
        <v>1450963</v>
      </c>
      <c r="M88" s="52">
        <v>1552563</v>
      </c>
      <c r="N88" s="52">
        <v>1611767</v>
      </c>
      <c r="O88" s="52">
        <v>1648781</v>
      </c>
      <c r="P88" s="52">
        <v>1649747</v>
      </c>
      <c r="Q88" s="52">
        <v>1655515</v>
      </c>
      <c r="R88" s="52">
        <v>1817110</v>
      </c>
      <c r="S88" s="52">
        <v>2145130</v>
      </c>
      <c r="T88" s="52">
        <v>2758522</v>
      </c>
      <c r="U88" s="52">
        <v>2953983</v>
      </c>
      <c r="V88" s="52">
        <v>3010382</v>
      </c>
      <c r="W88" s="52">
        <v>2773423</v>
      </c>
      <c r="X88" s="52">
        <v>3015187</v>
      </c>
      <c r="Y88" s="52">
        <v>3401866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1719</v>
      </c>
      <c r="L89" s="52">
        <v>1905</v>
      </c>
      <c r="M89" s="52">
        <v>2640</v>
      </c>
      <c r="N89" s="52">
        <v>3071</v>
      </c>
      <c r="O89" s="52">
        <v>5457</v>
      </c>
      <c r="P89" s="52">
        <v>7948</v>
      </c>
      <c r="Q89" s="52">
        <v>10492</v>
      </c>
      <c r="R89" s="52">
        <v>12074</v>
      </c>
      <c r="S89" s="52">
        <v>12374</v>
      </c>
      <c r="T89" s="52">
        <v>34578</v>
      </c>
      <c r="U89" s="52">
        <v>35708</v>
      </c>
      <c r="V89" s="52">
        <v>36527</v>
      </c>
      <c r="W89" s="52">
        <v>39092</v>
      </c>
      <c r="X89" s="52">
        <v>66720</v>
      </c>
      <c r="Y89" s="52">
        <v>100105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100973</v>
      </c>
      <c r="C92" s="52">
        <v>94038</v>
      </c>
      <c r="D92" s="52">
        <v>89751</v>
      </c>
      <c r="E92" s="52">
        <v>80103</v>
      </c>
      <c r="F92" s="52">
        <v>71430</v>
      </c>
      <c r="G92" s="52">
        <v>61384</v>
      </c>
      <c r="H92" s="52">
        <v>58713</v>
      </c>
      <c r="I92" s="52">
        <v>56364</v>
      </c>
      <c r="J92" s="52">
        <v>54257</v>
      </c>
      <c r="K92" s="52">
        <v>51570</v>
      </c>
      <c r="L92" s="52">
        <v>48319</v>
      </c>
      <c r="M92" s="52">
        <v>46357</v>
      </c>
      <c r="N92" s="52">
        <v>44387</v>
      </c>
      <c r="O92" s="52">
        <v>42352</v>
      </c>
      <c r="P92" s="52">
        <v>39677</v>
      </c>
      <c r="Q92" s="52">
        <v>39318</v>
      </c>
      <c r="R92" s="52">
        <v>41830</v>
      </c>
      <c r="S92" s="52">
        <v>48459</v>
      </c>
      <c r="T92" s="52">
        <v>58343</v>
      </c>
      <c r="U92" s="52">
        <v>58295</v>
      </c>
      <c r="V92" s="52">
        <v>54652</v>
      </c>
      <c r="W92" s="52">
        <v>62744</v>
      </c>
      <c r="X92" s="52">
        <v>37902</v>
      </c>
      <c r="Y92" s="52">
        <v>9577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59</v>
      </c>
      <c r="L93" s="52">
        <v>65</v>
      </c>
      <c r="M93" s="52">
        <v>72</v>
      </c>
      <c r="N93" s="52">
        <v>82</v>
      </c>
      <c r="O93" s="52">
        <v>130</v>
      </c>
      <c r="P93" s="52">
        <v>183</v>
      </c>
      <c r="Q93" s="52">
        <v>233</v>
      </c>
      <c r="R93" s="52">
        <v>307</v>
      </c>
      <c r="S93" s="52">
        <v>374</v>
      </c>
      <c r="T93" s="52">
        <v>668</v>
      </c>
      <c r="U93" s="52">
        <v>758</v>
      </c>
      <c r="V93" s="52">
        <v>757</v>
      </c>
      <c r="W93" s="52">
        <v>935</v>
      </c>
      <c r="X93" s="52">
        <v>681</v>
      </c>
      <c r="Y93" s="52">
        <v>171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104594</v>
      </c>
      <c r="C96" s="52">
        <v>105799</v>
      </c>
      <c r="D96" s="52">
        <v>153547</v>
      </c>
      <c r="E96" s="52">
        <v>220915</v>
      </c>
      <c r="F96" s="52">
        <v>250267</v>
      </c>
      <c r="G96" s="52">
        <v>252002</v>
      </c>
      <c r="H96" s="52">
        <v>246248</v>
      </c>
      <c r="I96" s="52">
        <v>243702</v>
      </c>
      <c r="J96" s="52">
        <v>249432</v>
      </c>
      <c r="K96" s="52">
        <v>230248</v>
      </c>
      <c r="L96" s="52">
        <v>239173</v>
      </c>
      <c r="M96" s="52">
        <v>251942</v>
      </c>
      <c r="N96" s="52">
        <v>258096</v>
      </c>
      <c r="O96" s="52">
        <v>238370</v>
      </c>
      <c r="P96" s="52">
        <v>215039</v>
      </c>
      <c r="Q96" s="52">
        <v>190410</v>
      </c>
      <c r="R96" s="52">
        <v>174361</v>
      </c>
      <c r="S96" s="52">
        <v>193312</v>
      </c>
      <c r="T96" s="52">
        <v>150709</v>
      </c>
      <c r="U96" s="52">
        <v>128203</v>
      </c>
      <c r="V96" s="52">
        <v>107236</v>
      </c>
      <c r="W96" s="52">
        <v>95021</v>
      </c>
      <c r="X96" s="52">
        <v>14222</v>
      </c>
      <c r="Y96" s="52">
        <v>611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30653</v>
      </c>
      <c r="L97" s="52">
        <v>38901</v>
      </c>
      <c r="M97" s="52">
        <v>46412</v>
      </c>
      <c r="N97" s="52">
        <v>52529</v>
      </c>
      <c r="O97" s="52">
        <v>90864</v>
      </c>
      <c r="P97" s="52">
        <v>124463</v>
      </c>
      <c r="Q97" s="52">
        <v>158677</v>
      </c>
      <c r="R97" s="52">
        <v>189029</v>
      </c>
      <c r="S97" s="52">
        <v>206101</v>
      </c>
      <c r="T97" s="52">
        <v>322997</v>
      </c>
      <c r="U97" s="52">
        <v>347460</v>
      </c>
      <c r="V97" s="52">
        <v>339321</v>
      </c>
      <c r="W97" s="52">
        <v>484555</v>
      </c>
      <c r="X97" s="52">
        <v>356009</v>
      </c>
      <c r="Y97" s="52">
        <v>108050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601744</v>
      </c>
      <c r="C101" s="52">
        <v>616941</v>
      </c>
      <c r="D101" s="52">
        <v>612161</v>
      </c>
      <c r="E101" s="52">
        <v>587711</v>
      </c>
      <c r="F101" s="52">
        <v>581045</v>
      </c>
      <c r="G101" s="52">
        <v>577025</v>
      </c>
      <c r="H101" s="52">
        <v>573603</v>
      </c>
      <c r="I101" s="52">
        <v>575349</v>
      </c>
      <c r="J101" s="52">
        <v>566186</v>
      </c>
      <c r="K101" s="52">
        <v>564626</v>
      </c>
      <c r="L101" s="52">
        <v>567221</v>
      </c>
      <c r="M101" s="52">
        <v>600697</v>
      </c>
      <c r="N101" s="52">
        <v>621408</v>
      </c>
      <c r="O101" s="52">
        <v>646053</v>
      </c>
      <c r="P101" s="52">
        <v>661247</v>
      </c>
      <c r="Q101" s="52">
        <v>671469</v>
      </c>
      <c r="R101" s="52">
        <v>735535</v>
      </c>
      <c r="S101" s="52">
        <v>855465</v>
      </c>
      <c r="T101" s="52">
        <v>1100951</v>
      </c>
      <c r="U101" s="52">
        <v>1174883</v>
      </c>
      <c r="V101" s="52">
        <v>1184386</v>
      </c>
      <c r="W101" s="52">
        <v>1162498</v>
      </c>
      <c r="X101" s="52">
        <v>1150940</v>
      </c>
      <c r="Y101" s="52">
        <v>1190849</v>
      </c>
      <c r="DA101" s="63" t="s">
        <v>1101</v>
      </c>
    </row>
    <row r="102" spans="1:105" ht="12" customHeight="1" x14ac:dyDescent="0.25">
      <c r="A102" s="97" t="s">
        <v>50</v>
      </c>
      <c r="B102" s="52">
        <v>754769</v>
      </c>
      <c r="C102" s="52">
        <v>748698</v>
      </c>
      <c r="D102" s="52">
        <v>750616</v>
      </c>
      <c r="E102" s="52">
        <v>706641</v>
      </c>
      <c r="F102" s="52">
        <v>680750</v>
      </c>
      <c r="G102" s="52">
        <v>666386</v>
      </c>
      <c r="H102" s="52">
        <v>671751</v>
      </c>
      <c r="I102" s="52">
        <v>703602</v>
      </c>
      <c r="J102" s="52">
        <v>718390</v>
      </c>
      <c r="K102" s="52">
        <v>733114</v>
      </c>
      <c r="L102" s="52">
        <v>739019</v>
      </c>
      <c r="M102" s="52">
        <v>770816</v>
      </c>
      <c r="N102" s="52">
        <v>800304</v>
      </c>
      <c r="O102" s="52">
        <v>820054</v>
      </c>
      <c r="P102" s="52">
        <v>826371</v>
      </c>
      <c r="Q102" s="52">
        <v>840946</v>
      </c>
      <c r="R102" s="52">
        <v>918595</v>
      </c>
      <c r="S102" s="52">
        <v>1094425</v>
      </c>
      <c r="T102" s="52">
        <v>1440634</v>
      </c>
      <c r="U102" s="52">
        <v>1541054</v>
      </c>
      <c r="V102" s="52">
        <v>1574067</v>
      </c>
      <c r="W102" s="52">
        <v>1619812</v>
      </c>
      <c r="X102" s="52">
        <v>1848635</v>
      </c>
      <c r="Y102" s="52">
        <v>2105429</v>
      </c>
      <c r="DA102" s="63" t="s">
        <v>1102</v>
      </c>
    </row>
    <row r="103" spans="1:105" ht="12" customHeight="1" x14ac:dyDescent="0.25">
      <c r="A103" s="109" t="s">
        <v>120</v>
      </c>
      <c r="B103" s="36">
        <v>141600</v>
      </c>
      <c r="C103" s="36">
        <v>154226</v>
      </c>
      <c r="D103" s="36">
        <v>205367</v>
      </c>
      <c r="E103" s="36">
        <v>307023</v>
      </c>
      <c r="F103" s="36">
        <v>354497</v>
      </c>
      <c r="G103" s="36">
        <v>362003</v>
      </c>
      <c r="H103" s="36">
        <v>368155</v>
      </c>
      <c r="I103" s="36">
        <v>366246</v>
      </c>
      <c r="J103" s="36">
        <v>387291</v>
      </c>
      <c r="K103" s="36">
        <v>417699</v>
      </c>
      <c r="L103" s="36">
        <v>473086</v>
      </c>
      <c r="M103" s="36">
        <v>528473</v>
      </c>
      <c r="N103" s="36">
        <v>548220</v>
      </c>
      <c r="O103" s="36">
        <v>559847</v>
      </c>
      <c r="P103" s="36">
        <v>549439</v>
      </c>
      <c r="Q103" s="36">
        <v>542230</v>
      </c>
      <c r="R103" s="36">
        <v>580581</v>
      </c>
      <c r="S103" s="36">
        <v>655860</v>
      </c>
      <c r="T103" s="36">
        <v>784232</v>
      </c>
      <c r="U103" s="36">
        <v>808470</v>
      </c>
      <c r="V103" s="36">
        <v>790422</v>
      </c>
      <c r="W103" s="36">
        <v>673460</v>
      </c>
      <c r="X103" s="36">
        <v>491146</v>
      </c>
      <c r="Y103" s="36">
        <v>324102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2481</v>
      </c>
      <c r="C105" s="120">
        <v>3098</v>
      </c>
      <c r="D105" s="120">
        <v>4631</v>
      </c>
      <c r="E105" s="120">
        <v>5898</v>
      </c>
      <c r="F105" s="120">
        <v>7145</v>
      </c>
      <c r="G105" s="120">
        <v>8533</v>
      </c>
      <c r="H105" s="120">
        <v>9263</v>
      </c>
      <c r="I105" s="120">
        <v>9462</v>
      </c>
      <c r="J105" s="120">
        <v>9678</v>
      </c>
      <c r="K105" s="120">
        <v>9912</v>
      </c>
      <c r="L105" s="120">
        <v>9854</v>
      </c>
      <c r="M105" s="120">
        <v>10322</v>
      </c>
      <c r="N105" s="120">
        <v>11339</v>
      </c>
      <c r="O105" s="120">
        <v>12826</v>
      </c>
      <c r="P105" s="120">
        <v>14455</v>
      </c>
      <c r="Q105" s="120">
        <v>15665</v>
      </c>
      <c r="R105" s="120">
        <v>15996</v>
      </c>
      <c r="S105" s="120">
        <v>16060</v>
      </c>
      <c r="T105" s="120">
        <v>16256</v>
      </c>
      <c r="U105" s="120">
        <v>16653</v>
      </c>
      <c r="V105" s="120">
        <v>17445</v>
      </c>
      <c r="W105" s="120">
        <v>18672</v>
      </c>
      <c r="X105" s="120">
        <v>20587</v>
      </c>
      <c r="Y105" s="120">
        <v>22274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2481</v>
      </c>
      <c r="C107" s="52">
        <v>3098</v>
      </c>
      <c r="D107" s="52">
        <v>4631</v>
      </c>
      <c r="E107" s="52">
        <v>5898</v>
      </c>
      <c r="F107" s="52">
        <v>7145</v>
      </c>
      <c r="G107" s="52">
        <v>8533</v>
      </c>
      <c r="H107" s="52">
        <v>9263</v>
      </c>
      <c r="I107" s="52">
        <v>9462</v>
      </c>
      <c r="J107" s="52">
        <v>9678</v>
      </c>
      <c r="K107" s="52">
        <v>9912</v>
      </c>
      <c r="L107" s="52">
        <v>9854</v>
      </c>
      <c r="M107" s="52">
        <v>10322</v>
      </c>
      <c r="N107" s="52">
        <v>11339</v>
      </c>
      <c r="O107" s="52">
        <v>12826</v>
      </c>
      <c r="P107" s="52">
        <v>14455</v>
      </c>
      <c r="Q107" s="52">
        <v>15665</v>
      </c>
      <c r="R107" s="52">
        <v>15996</v>
      </c>
      <c r="S107" s="52">
        <v>16060</v>
      </c>
      <c r="T107" s="52">
        <v>16256</v>
      </c>
      <c r="U107" s="52">
        <v>16653</v>
      </c>
      <c r="V107" s="52">
        <v>17445</v>
      </c>
      <c r="W107" s="52">
        <v>18672</v>
      </c>
      <c r="X107" s="52">
        <v>20587</v>
      </c>
      <c r="Y107" s="52">
        <v>22274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2</v>
      </c>
      <c r="C110" s="52">
        <v>2</v>
      </c>
      <c r="D110" s="52">
        <v>1</v>
      </c>
      <c r="E110" s="52">
        <v>4</v>
      </c>
      <c r="F110" s="52">
        <v>9</v>
      </c>
      <c r="G110" s="52">
        <v>11</v>
      </c>
      <c r="H110" s="52">
        <v>15</v>
      </c>
      <c r="I110" s="52">
        <v>23</v>
      </c>
      <c r="J110" s="52">
        <v>29</v>
      </c>
      <c r="K110" s="52">
        <v>34</v>
      </c>
      <c r="L110" s="52">
        <v>32</v>
      </c>
      <c r="M110" s="52">
        <v>39</v>
      </c>
      <c r="N110" s="52">
        <v>45</v>
      </c>
      <c r="O110" s="52">
        <v>70</v>
      </c>
      <c r="P110" s="52">
        <v>164</v>
      </c>
      <c r="Q110" s="52">
        <v>303</v>
      </c>
      <c r="R110" s="52">
        <v>451</v>
      </c>
      <c r="S110" s="52">
        <v>524</v>
      </c>
      <c r="T110" s="52">
        <v>585</v>
      </c>
      <c r="U110" s="52">
        <v>628</v>
      </c>
      <c r="V110" s="52">
        <v>679</v>
      </c>
      <c r="W110" s="52">
        <v>674</v>
      </c>
      <c r="X110" s="52">
        <v>668</v>
      </c>
      <c r="Y110" s="52">
        <v>659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2467</v>
      </c>
      <c r="C112" s="52">
        <v>3085</v>
      </c>
      <c r="D112" s="52">
        <v>4520</v>
      </c>
      <c r="E112" s="52">
        <v>5674</v>
      </c>
      <c r="F112" s="52">
        <v>6876</v>
      </c>
      <c r="G112" s="52">
        <v>8277</v>
      </c>
      <c r="H112" s="52">
        <v>8988</v>
      </c>
      <c r="I112" s="52">
        <v>9183</v>
      </c>
      <c r="J112" s="52">
        <v>9330</v>
      </c>
      <c r="K112" s="52">
        <v>9461</v>
      </c>
      <c r="L112" s="52">
        <v>9308</v>
      </c>
      <c r="M112" s="52">
        <v>9685</v>
      </c>
      <c r="N112" s="52">
        <v>10578</v>
      </c>
      <c r="O112" s="52">
        <v>11852</v>
      </c>
      <c r="P112" s="52">
        <v>13312</v>
      </c>
      <c r="Q112" s="52">
        <v>14400</v>
      </c>
      <c r="R112" s="52">
        <v>14830</v>
      </c>
      <c r="S112" s="52">
        <v>14790</v>
      </c>
      <c r="T112" s="52">
        <v>14708</v>
      </c>
      <c r="U112" s="52">
        <v>14706</v>
      </c>
      <c r="V112" s="52">
        <v>15161</v>
      </c>
      <c r="W112" s="52">
        <v>16351</v>
      </c>
      <c r="X112" s="52">
        <v>18420</v>
      </c>
      <c r="Y112" s="52">
        <v>20623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11</v>
      </c>
      <c r="L113" s="52">
        <v>12</v>
      </c>
      <c r="M113" s="52">
        <v>15</v>
      </c>
      <c r="N113" s="52">
        <v>19</v>
      </c>
      <c r="O113" s="52">
        <v>36</v>
      </c>
      <c r="P113" s="52">
        <v>64</v>
      </c>
      <c r="Q113" s="52">
        <v>91</v>
      </c>
      <c r="R113" s="52">
        <v>109</v>
      </c>
      <c r="S113" s="52">
        <v>111</v>
      </c>
      <c r="T113" s="52">
        <v>141</v>
      </c>
      <c r="U113" s="52">
        <v>164</v>
      </c>
      <c r="V113" s="52">
        <v>179</v>
      </c>
      <c r="W113" s="52">
        <v>204</v>
      </c>
      <c r="X113" s="52">
        <v>383</v>
      </c>
      <c r="Y113" s="52">
        <v>662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14</v>
      </c>
      <c r="C116" s="52">
        <v>13</v>
      </c>
      <c r="D116" s="52">
        <v>111</v>
      </c>
      <c r="E116" s="52">
        <v>224</v>
      </c>
      <c r="F116" s="52">
        <v>269</v>
      </c>
      <c r="G116" s="52">
        <v>256</v>
      </c>
      <c r="H116" s="52">
        <v>275</v>
      </c>
      <c r="I116" s="52">
        <v>279</v>
      </c>
      <c r="J116" s="52">
        <v>348</v>
      </c>
      <c r="K116" s="52">
        <v>360</v>
      </c>
      <c r="L116" s="52">
        <v>436</v>
      </c>
      <c r="M116" s="52">
        <v>510</v>
      </c>
      <c r="N116" s="52">
        <v>609</v>
      </c>
      <c r="O116" s="52">
        <v>610</v>
      </c>
      <c r="P116" s="52">
        <v>578</v>
      </c>
      <c r="Q116" s="52">
        <v>539</v>
      </c>
      <c r="R116" s="52">
        <v>443</v>
      </c>
      <c r="S116" s="52">
        <v>504</v>
      </c>
      <c r="T116" s="52">
        <v>398</v>
      </c>
      <c r="U116" s="52">
        <v>418</v>
      </c>
      <c r="V116" s="52">
        <v>345</v>
      </c>
      <c r="W116" s="52">
        <v>304</v>
      </c>
      <c r="X116" s="52">
        <v>232</v>
      </c>
      <c r="Y116" s="52">
        <v>66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80</v>
      </c>
      <c r="L117" s="52">
        <v>98</v>
      </c>
      <c r="M117" s="52">
        <v>112</v>
      </c>
      <c r="N117" s="52">
        <v>133</v>
      </c>
      <c r="O117" s="52">
        <v>328</v>
      </c>
      <c r="P117" s="52">
        <v>501</v>
      </c>
      <c r="Q117" s="52">
        <v>635</v>
      </c>
      <c r="R117" s="52">
        <v>614</v>
      </c>
      <c r="S117" s="52">
        <v>655</v>
      </c>
      <c r="T117" s="52">
        <v>1009</v>
      </c>
      <c r="U117" s="52">
        <v>1365</v>
      </c>
      <c r="V117" s="52">
        <v>1760</v>
      </c>
      <c r="W117" s="52">
        <v>1813</v>
      </c>
      <c r="X117" s="52">
        <v>1552</v>
      </c>
      <c r="Y117" s="52">
        <v>923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2089</v>
      </c>
      <c r="C121" s="52">
        <v>2529</v>
      </c>
      <c r="D121" s="52">
        <v>3394</v>
      </c>
      <c r="E121" s="52">
        <v>3689</v>
      </c>
      <c r="F121" s="52">
        <v>4295</v>
      </c>
      <c r="G121" s="52">
        <v>5343</v>
      </c>
      <c r="H121" s="52">
        <v>5934</v>
      </c>
      <c r="I121" s="52">
        <v>6185</v>
      </c>
      <c r="J121" s="52">
        <v>6268</v>
      </c>
      <c r="K121" s="52">
        <v>6310</v>
      </c>
      <c r="L121" s="52">
        <v>6058</v>
      </c>
      <c r="M121" s="52">
        <v>6176</v>
      </c>
      <c r="N121" s="52">
        <v>6832</v>
      </c>
      <c r="O121" s="52">
        <v>7846</v>
      </c>
      <c r="P121" s="52">
        <v>9073</v>
      </c>
      <c r="Q121" s="52">
        <v>9962</v>
      </c>
      <c r="R121" s="52">
        <v>10212</v>
      </c>
      <c r="S121" s="52">
        <v>10372</v>
      </c>
      <c r="T121" s="52">
        <v>10698</v>
      </c>
      <c r="U121" s="52">
        <v>11086</v>
      </c>
      <c r="V121" s="52">
        <v>11931</v>
      </c>
      <c r="W121" s="52">
        <v>14241</v>
      </c>
      <c r="X121" s="52">
        <v>17520</v>
      </c>
      <c r="Y121" s="52">
        <v>20324</v>
      </c>
      <c r="DA121" s="63" t="s">
        <v>1110</v>
      </c>
    </row>
    <row r="122" spans="1:105" ht="12" customHeight="1" x14ac:dyDescent="0.25">
      <c r="A122" s="109" t="s">
        <v>120</v>
      </c>
      <c r="B122" s="36">
        <v>392</v>
      </c>
      <c r="C122" s="36">
        <v>569</v>
      </c>
      <c r="D122" s="36">
        <v>1237</v>
      </c>
      <c r="E122" s="36">
        <v>2209</v>
      </c>
      <c r="F122" s="36">
        <v>2850</v>
      </c>
      <c r="G122" s="36">
        <v>3190</v>
      </c>
      <c r="H122" s="36">
        <v>3329</v>
      </c>
      <c r="I122" s="36">
        <v>3277</v>
      </c>
      <c r="J122" s="36">
        <v>3410</v>
      </c>
      <c r="K122" s="36">
        <v>3602</v>
      </c>
      <c r="L122" s="36">
        <v>3796</v>
      </c>
      <c r="M122" s="36">
        <v>4146</v>
      </c>
      <c r="N122" s="36">
        <v>4507</v>
      </c>
      <c r="O122" s="36">
        <v>4980</v>
      </c>
      <c r="P122" s="36">
        <v>5382</v>
      </c>
      <c r="Q122" s="36">
        <v>5703</v>
      </c>
      <c r="R122" s="36">
        <v>5784</v>
      </c>
      <c r="S122" s="36">
        <v>5688</v>
      </c>
      <c r="T122" s="36">
        <v>5558</v>
      </c>
      <c r="U122" s="36">
        <v>5567</v>
      </c>
      <c r="V122" s="36">
        <v>5514</v>
      </c>
      <c r="W122" s="36">
        <v>4431</v>
      </c>
      <c r="X122" s="36">
        <v>3067</v>
      </c>
      <c r="Y122" s="36">
        <v>1950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5499526</v>
      </c>
      <c r="C124" s="120">
        <v>5453950</v>
      </c>
      <c r="D124" s="120">
        <v>5208708</v>
      </c>
      <c r="E124" s="120">
        <v>5019534</v>
      </c>
      <c r="F124" s="120">
        <v>4794746</v>
      </c>
      <c r="G124" s="120">
        <v>4580150</v>
      </c>
      <c r="H124" s="120">
        <v>4367365</v>
      </c>
      <c r="I124" s="120">
        <v>4270814</v>
      </c>
      <c r="J124" s="120">
        <v>4153625</v>
      </c>
      <c r="K124" s="120">
        <v>4077433</v>
      </c>
      <c r="L124" s="120">
        <v>3990604</v>
      </c>
      <c r="M124" s="120">
        <v>3927056</v>
      </c>
      <c r="N124" s="120">
        <v>3875141</v>
      </c>
      <c r="O124" s="120">
        <v>3836056</v>
      </c>
      <c r="P124" s="120">
        <v>3799872</v>
      </c>
      <c r="Q124" s="120">
        <v>3741513</v>
      </c>
      <c r="R124" s="120">
        <v>3587354</v>
      </c>
      <c r="S124" s="120">
        <v>3421561</v>
      </c>
      <c r="T124" s="120">
        <v>3178941</v>
      </c>
      <c r="U124" s="120">
        <v>3107627</v>
      </c>
      <c r="V124" s="120">
        <v>3062324</v>
      </c>
      <c r="W124" s="120">
        <v>3074603</v>
      </c>
      <c r="X124" s="120">
        <v>3052644</v>
      </c>
      <c r="Y124" s="120">
        <v>3052136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5499526</v>
      </c>
      <c r="C126" s="52">
        <v>5453950</v>
      </c>
      <c r="D126" s="52">
        <v>5208708</v>
      </c>
      <c r="E126" s="52">
        <v>5019534</v>
      </c>
      <c r="F126" s="52">
        <v>4794746</v>
      </c>
      <c r="G126" s="52">
        <v>4580150</v>
      </c>
      <c r="H126" s="52">
        <v>4367365</v>
      </c>
      <c r="I126" s="52">
        <v>4270814</v>
      </c>
      <c r="J126" s="52">
        <v>4153625</v>
      </c>
      <c r="K126" s="52">
        <v>4077433</v>
      </c>
      <c r="L126" s="52">
        <v>3990604</v>
      </c>
      <c r="M126" s="52">
        <v>3927056</v>
      </c>
      <c r="N126" s="52">
        <v>3875141</v>
      </c>
      <c r="O126" s="52">
        <v>3836056</v>
      </c>
      <c r="P126" s="52">
        <v>3799872</v>
      </c>
      <c r="Q126" s="52">
        <v>3741513</v>
      </c>
      <c r="R126" s="52">
        <v>3587354</v>
      </c>
      <c r="S126" s="52">
        <v>3421561</v>
      </c>
      <c r="T126" s="52">
        <v>3178941</v>
      </c>
      <c r="U126" s="52">
        <v>3107627</v>
      </c>
      <c r="V126" s="52">
        <v>3062324</v>
      </c>
      <c r="W126" s="52">
        <v>3074603</v>
      </c>
      <c r="X126" s="52">
        <v>3052644</v>
      </c>
      <c r="Y126" s="52">
        <v>3052136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3702</v>
      </c>
      <c r="C129" s="52">
        <v>3756</v>
      </c>
      <c r="D129" s="52">
        <v>3792</v>
      </c>
      <c r="E129" s="52">
        <v>3779</v>
      </c>
      <c r="F129" s="52">
        <v>3841</v>
      </c>
      <c r="G129" s="52">
        <v>3702</v>
      </c>
      <c r="H129" s="52">
        <v>3637</v>
      </c>
      <c r="I129" s="52">
        <v>5479</v>
      </c>
      <c r="J129" s="52">
        <v>8198</v>
      </c>
      <c r="K129" s="52">
        <v>11311</v>
      </c>
      <c r="L129" s="52">
        <v>12918</v>
      </c>
      <c r="M129" s="52">
        <v>17071</v>
      </c>
      <c r="N129" s="52">
        <v>21214</v>
      </c>
      <c r="O129" s="52">
        <v>27372</v>
      </c>
      <c r="P129" s="52">
        <v>37411</v>
      </c>
      <c r="Q129" s="52">
        <v>47844</v>
      </c>
      <c r="R129" s="52">
        <v>55841</v>
      </c>
      <c r="S129" s="52">
        <v>59258</v>
      </c>
      <c r="T129" s="52">
        <v>59093</v>
      </c>
      <c r="U129" s="52">
        <v>60076</v>
      </c>
      <c r="V129" s="52">
        <v>64405</v>
      </c>
      <c r="W129" s="52">
        <v>66577</v>
      </c>
      <c r="X129" s="52">
        <v>71904</v>
      </c>
      <c r="Y129" s="52">
        <v>75828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5415371</v>
      </c>
      <c r="C131" s="52">
        <v>5370666</v>
      </c>
      <c r="D131" s="52">
        <v>5145969</v>
      </c>
      <c r="E131" s="52">
        <v>4943104</v>
      </c>
      <c r="F131" s="52">
        <v>4721878</v>
      </c>
      <c r="G131" s="52">
        <v>4549838</v>
      </c>
      <c r="H131" s="52">
        <v>4300519</v>
      </c>
      <c r="I131" s="52">
        <v>4205010</v>
      </c>
      <c r="J131" s="52">
        <v>4089200</v>
      </c>
      <c r="K131" s="52">
        <v>4008871</v>
      </c>
      <c r="L131" s="52">
        <v>3922776</v>
      </c>
      <c r="M131" s="52">
        <v>3859212</v>
      </c>
      <c r="N131" s="52">
        <v>3807216</v>
      </c>
      <c r="O131" s="52">
        <v>3763618</v>
      </c>
      <c r="P131" s="52">
        <v>3721961</v>
      </c>
      <c r="Q131" s="52">
        <v>3659494</v>
      </c>
      <c r="R131" s="52">
        <v>3505445</v>
      </c>
      <c r="S131" s="52">
        <v>3341884</v>
      </c>
      <c r="T131" s="52">
        <v>3099128</v>
      </c>
      <c r="U131" s="52">
        <v>3025630</v>
      </c>
      <c r="V131" s="52">
        <v>2976250</v>
      </c>
      <c r="W131" s="52">
        <v>2979318</v>
      </c>
      <c r="X131" s="52">
        <v>2934101</v>
      </c>
      <c r="Y131" s="52">
        <v>2903348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4993</v>
      </c>
      <c r="L132" s="52">
        <v>5419</v>
      </c>
      <c r="M132" s="52">
        <v>6302</v>
      </c>
      <c r="N132" s="52">
        <v>7146</v>
      </c>
      <c r="O132" s="52">
        <v>12255</v>
      </c>
      <c r="P132" s="52">
        <v>18226</v>
      </c>
      <c r="Q132" s="52">
        <v>23329</v>
      </c>
      <c r="R132" s="52">
        <v>25718</v>
      </c>
      <c r="S132" s="52">
        <v>26230</v>
      </c>
      <c r="T132" s="52">
        <v>30164</v>
      </c>
      <c r="U132" s="52">
        <v>33034</v>
      </c>
      <c r="V132" s="52">
        <v>36305</v>
      </c>
      <c r="W132" s="52">
        <v>41991</v>
      </c>
      <c r="X132" s="52">
        <v>60956</v>
      </c>
      <c r="Y132" s="52">
        <v>89755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84155</v>
      </c>
      <c r="C135" s="52">
        <v>83284</v>
      </c>
      <c r="D135" s="52">
        <v>62739</v>
      </c>
      <c r="E135" s="52">
        <v>76430</v>
      </c>
      <c r="F135" s="52">
        <v>72868</v>
      </c>
      <c r="G135" s="52">
        <v>30312</v>
      </c>
      <c r="H135" s="52">
        <v>66846</v>
      </c>
      <c r="I135" s="52">
        <v>65804</v>
      </c>
      <c r="J135" s="52">
        <v>64425</v>
      </c>
      <c r="K135" s="52">
        <v>60235</v>
      </c>
      <c r="L135" s="52">
        <v>58144</v>
      </c>
      <c r="M135" s="52">
        <v>55875</v>
      </c>
      <c r="N135" s="52">
        <v>53673</v>
      </c>
      <c r="O135" s="52">
        <v>44794</v>
      </c>
      <c r="P135" s="52">
        <v>32565</v>
      </c>
      <c r="Q135" s="52">
        <v>29884</v>
      </c>
      <c r="R135" s="52">
        <v>26584</v>
      </c>
      <c r="S135" s="52">
        <v>24432</v>
      </c>
      <c r="T135" s="52">
        <v>17483</v>
      </c>
      <c r="U135" s="52">
        <v>13065</v>
      </c>
      <c r="V135" s="52">
        <v>9270</v>
      </c>
      <c r="W135" s="52">
        <v>7734</v>
      </c>
      <c r="X135" s="52">
        <v>8115</v>
      </c>
      <c r="Y135" s="52">
        <v>6049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3334</v>
      </c>
      <c r="L136" s="52">
        <v>4265</v>
      </c>
      <c r="M136" s="52">
        <v>5667</v>
      </c>
      <c r="N136" s="52">
        <v>7106</v>
      </c>
      <c r="O136" s="52">
        <v>15389</v>
      </c>
      <c r="P136" s="52">
        <v>27120</v>
      </c>
      <c r="Q136" s="52">
        <v>28806</v>
      </c>
      <c r="R136" s="52">
        <v>29607</v>
      </c>
      <c r="S136" s="52">
        <v>29015</v>
      </c>
      <c r="T136" s="52">
        <v>32166</v>
      </c>
      <c r="U136" s="52">
        <v>35898</v>
      </c>
      <c r="V136" s="52">
        <v>40499</v>
      </c>
      <c r="W136" s="52">
        <v>45560</v>
      </c>
      <c r="X136" s="52">
        <v>49472</v>
      </c>
      <c r="Y136" s="52">
        <v>52984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4630762</v>
      </c>
      <c r="C140" s="52">
        <v>4528060</v>
      </c>
      <c r="D140" s="52">
        <v>4185502</v>
      </c>
      <c r="E140" s="52">
        <v>3710933</v>
      </c>
      <c r="F140" s="52">
        <v>3347076</v>
      </c>
      <c r="G140" s="52">
        <v>3121555</v>
      </c>
      <c r="H140" s="52">
        <v>2919193</v>
      </c>
      <c r="I140" s="52">
        <v>2864326</v>
      </c>
      <c r="J140" s="52">
        <v>2753305</v>
      </c>
      <c r="K140" s="52">
        <v>2648600</v>
      </c>
      <c r="L140" s="52">
        <v>2519552</v>
      </c>
      <c r="M140" s="52">
        <v>2422857</v>
      </c>
      <c r="N140" s="52">
        <v>2363439</v>
      </c>
      <c r="O140" s="52">
        <v>2313365</v>
      </c>
      <c r="P140" s="52">
        <v>2312701</v>
      </c>
      <c r="Q140" s="52">
        <v>2298114</v>
      </c>
      <c r="R140" s="52">
        <v>2226972</v>
      </c>
      <c r="S140" s="52">
        <v>2165108</v>
      </c>
      <c r="T140" s="52">
        <v>2068119</v>
      </c>
      <c r="U140" s="52">
        <v>2057320</v>
      </c>
      <c r="V140" s="52">
        <v>2074220</v>
      </c>
      <c r="W140" s="52">
        <v>2289301</v>
      </c>
      <c r="X140" s="52">
        <v>2508052</v>
      </c>
      <c r="Y140" s="52">
        <v>2712541</v>
      </c>
      <c r="DA140" s="63" t="s">
        <v>1118</v>
      </c>
    </row>
    <row r="141" spans="1:105" ht="12" customHeight="1" x14ac:dyDescent="0.25">
      <c r="A141" s="109" t="s">
        <v>120</v>
      </c>
      <c r="B141" s="36">
        <v>868764</v>
      </c>
      <c r="C141" s="36">
        <v>925890</v>
      </c>
      <c r="D141" s="36">
        <v>1023206</v>
      </c>
      <c r="E141" s="36">
        <v>1308601</v>
      </c>
      <c r="F141" s="36">
        <v>1447670</v>
      </c>
      <c r="G141" s="36">
        <v>1458595</v>
      </c>
      <c r="H141" s="36">
        <v>1448172</v>
      </c>
      <c r="I141" s="36">
        <v>1406488</v>
      </c>
      <c r="J141" s="36">
        <v>1400320</v>
      </c>
      <c r="K141" s="36">
        <v>1428833</v>
      </c>
      <c r="L141" s="36">
        <v>1471052</v>
      </c>
      <c r="M141" s="36">
        <v>1504199</v>
      </c>
      <c r="N141" s="36">
        <v>1511702</v>
      </c>
      <c r="O141" s="36">
        <v>1522691</v>
      </c>
      <c r="P141" s="36">
        <v>1487171</v>
      </c>
      <c r="Q141" s="36">
        <v>1443399</v>
      </c>
      <c r="R141" s="36">
        <v>1360382</v>
      </c>
      <c r="S141" s="36">
        <v>1256453</v>
      </c>
      <c r="T141" s="36">
        <v>1110822</v>
      </c>
      <c r="U141" s="36">
        <v>1050307</v>
      </c>
      <c r="V141" s="36">
        <v>988104</v>
      </c>
      <c r="W141" s="36">
        <v>785302</v>
      </c>
      <c r="X141" s="36">
        <v>544592</v>
      </c>
      <c r="Y141" s="36">
        <v>339595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528</v>
      </c>
      <c r="C143" s="120">
        <v>700</v>
      </c>
      <c r="D143" s="120">
        <v>2020</v>
      </c>
      <c r="E143" s="120">
        <v>4579</v>
      </c>
      <c r="F143" s="120">
        <v>9383</v>
      </c>
      <c r="G143" s="120">
        <v>16865</v>
      </c>
      <c r="H143" s="120">
        <v>28390</v>
      </c>
      <c r="I143" s="120">
        <v>42317</v>
      </c>
      <c r="J143" s="120">
        <v>59912</v>
      </c>
      <c r="K143" s="120">
        <v>78560</v>
      </c>
      <c r="L143" s="120">
        <v>97559</v>
      </c>
      <c r="M143" s="120">
        <v>121654</v>
      </c>
      <c r="N143" s="120">
        <v>148626</v>
      </c>
      <c r="O143" s="120">
        <v>184784</v>
      </c>
      <c r="P143" s="120">
        <v>226899</v>
      </c>
      <c r="Q143" s="120">
        <v>268216</v>
      </c>
      <c r="R143" s="120">
        <v>301200</v>
      </c>
      <c r="S143" s="120">
        <v>337002</v>
      </c>
      <c r="T143" s="120">
        <v>373350</v>
      </c>
      <c r="U143" s="120">
        <v>433180</v>
      </c>
      <c r="V143" s="120">
        <v>515690</v>
      </c>
      <c r="W143" s="120">
        <v>634276</v>
      </c>
      <c r="X143" s="120">
        <v>811682</v>
      </c>
      <c r="Y143" s="120">
        <v>960165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528</v>
      </c>
      <c r="C145" s="52">
        <v>700</v>
      </c>
      <c r="D145" s="52">
        <v>2020</v>
      </c>
      <c r="E145" s="52">
        <v>4579</v>
      </c>
      <c r="F145" s="52">
        <v>9383</v>
      </c>
      <c r="G145" s="52">
        <v>16865</v>
      </c>
      <c r="H145" s="52">
        <v>28390</v>
      </c>
      <c r="I145" s="52">
        <v>42317</v>
      </c>
      <c r="J145" s="52">
        <v>59912</v>
      </c>
      <c r="K145" s="52">
        <v>78560</v>
      </c>
      <c r="L145" s="52">
        <v>97559</v>
      </c>
      <c r="M145" s="52">
        <v>121654</v>
      </c>
      <c r="N145" s="52">
        <v>148626</v>
      </c>
      <c r="O145" s="52">
        <v>184784</v>
      </c>
      <c r="P145" s="52">
        <v>226899</v>
      </c>
      <c r="Q145" s="52">
        <v>268216</v>
      </c>
      <c r="R145" s="52">
        <v>301200</v>
      </c>
      <c r="S145" s="52">
        <v>337002</v>
      </c>
      <c r="T145" s="52">
        <v>373350</v>
      </c>
      <c r="U145" s="52">
        <v>433180</v>
      </c>
      <c r="V145" s="52">
        <v>515690</v>
      </c>
      <c r="W145" s="52">
        <v>634276</v>
      </c>
      <c r="X145" s="52">
        <v>811682</v>
      </c>
      <c r="Y145" s="52">
        <v>960165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4</v>
      </c>
      <c r="C147" s="52">
        <v>4</v>
      </c>
      <c r="D147" s="52">
        <v>7</v>
      </c>
      <c r="E147" s="52">
        <v>12</v>
      </c>
      <c r="F147" s="52">
        <v>27</v>
      </c>
      <c r="G147" s="52">
        <v>54</v>
      </c>
      <c r="H147" s="52">
        <v>101</v>
      </c>
      <c r="I147" s="52">
        <v>210</v>
      </c>
      <c r="J147" s="52">
        <v>398</v>
      </c>
      <c r="K147" s="52">
        <v>668</v>
      </c>
      <c r="L147" s="52">
        <v>970</v>
      </c>
      <c r="M147" s="52">
        <v>1401</v>
      </c>
      <c r="N147" s="52">
        <v>1988</v>
      </c>
      <c r="O147" s="52">
        <v>2959</v>
      </c>
      <c r="P147" s="52">
        <v>5709</v>
      </c>
      <c r="Q147" s="52">
        <v>11385</v>
      </c>
      <c r="R147" s="52">
        <v>19956</v>
      </c>
      <c r="S147" s="52">
        <v>26986</v>
      </c>
      <c r="T147" s="52">
        <v>33875</v>
      </c>
      <c r="U147" s="52">
        <v>42708</v>
      </c>
      <c r="V147" s="52">
        <v>56883</v>
      </c>
      <c r="W147" s="52">
        <v>77972</v>
      </c>
      <c r="X147" s="52">
        <v>112290</v>
      </c>
      <c r="Y147" s="52">
        <v>147565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259</v>
      </c>
      <c r="C149" s="52">
        <v>305</v>
      </c>
      <c r="D149" s="52">
        <v>477</v>
      </c>
      <c r="E149" s="52">
        <v>619</v>
      </c>
      <c r="F149" s="52">
        <v>1251</v>
      </c>
      <c r="G149" s="52">
        <v>2968</v>
      </c>
      <c r="H149" s="52">
        <v>7898</v>
      </c>
      <c r="I149" s="52">
        <v>11478</v>
      </c>
      <c r="J149" s="52">
        <v>13069</v>
      </c>
      <c r="K149" s="52">
        <v>14645</v>
      </c>
      <c r="L149" s="52">
        <v>15376</v>
      </c>
      <c r="M149" s="52">
        <v>16248</v>
      </c>
      <c r="N149" s="52">
        <v>18578</v>
      </c>
      <c r="O149" s="52">
        <v>21647</v>
      </c>
      <c r="P149" s="52">
        <v>25673</v>
      </c>
      <c r="Q149" s="52">
        <v>29055</v>
      </c>
      <c r="R149" s="52">
        <v>32724</v>
      </c>
      <c r="S149" s="52">
        <v>37430</v>
      </c>
      <c r="T149" s="52">
        <v>41446</v>
      </c>
      <c r="U149" s="52">
        <v>46880</v>
      </c>
      <c r="V149" s="52">
        <v>57720</v>
      </c>
      <c r="W149" s="52">
        <v>64300</v>
      </c>
      <c r="X149" s="52">
        <v>88657</v>
      </c>
      <c r="Y149" s="52">
        <v>132053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17</v>
      </c>
      <c r="L150" s="52">
        <v>18</v>
      </c>
      <c r="M150" s="52">
        <v>21</v>
      </c>
      <c r="N150" s="52">
        <v>26</v>
      </c>
      <c r="O150" s="52">
        <v>72</v>
      </c>
      <c r="P150" s="52">
        <v>140</v>
      </c>
      <c r="Q150" s="52">
        <v>199</v>
      </c>
      <c r="R150" s="52">
        <v>265</v>
      </c>
      <c r="S150" s="52">
        <v>307</v>
      </c>
      <c r="T150" s="52">
        <v>434</v>
      </c>
      <c r="U150" s="52">
        <v>586</v>
      </c>
      <c r="V150" s="52">
        <v>824</v>
      </c>
      <c r="W150" s="52">
        <v>974</v>
      </c>
      <c r="X150" s="52">
        <v>2554</v>
      </c>
      <c r="Y150" s="52">
        <v>5236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269</v>
      </c>
      <c r="C153" s="52">
        <v>395</v>
      </c>
      <c r="D153" s="52">
        <v>1543</v>
      </c>
      <c r="E153" s="52">
        <v>3960</v>
      </c>
      <c r="F153" s="52">
        <v>8132</v>
      </c>
      <c r="G153" s="52">
        <v>13897</v>
      </c>
      <c r="H153" s="52">
        <v>20492</v>
      </c>
      <c r="I153" s="52">
        <v>30839</v>
      </c>
      <c r="J153" s="52">
        <v>46843</v>
      </c>
      <c r="K153" s="52">
        <v>53486</v>
      </c>
      <c r="L153" s="52">
        <v>69296</v>
      </c>
      <c r="M153" s="52">
        <v>89418</v>
      </c>
      <c r="N153" s="52">
        <v>109288</v>
      </c>
      <c r="O153" s="52">
        <v>106090</v>
      </c>
      <c r="P153" s="52">
        <v>101803</v>
      </c>
      <c r="Q153" s="52">
        <v>98145</v>
      </c>
      <c r="R153" s="52">
        <v>100315</v>
      </c>
      <c r="S153" s="52">
        <v>119874</v>
      </c>
      <c r="T153" s="52">
        <v>101580</v>
      </c>
      <c r="U153" s="52">
        <v>101291</v>
      </c>
      <c r="V153" s="52">
        <v>85270</v>
      </c>
      <c r="W153" s="52">
        <v>75100</v>
      </c>
      <c r="X153" s="52">
        <v>96715</v>
      </c>
      <c r="Y153" s="52">
        <v>72385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10412</v>
      </c>
      <c r="L154" s="52">
        <v>12869</v>
      </c>
      <c r="M154" s="52">
        <v>15967</v>
      </c>
      <c r="N154" s="52">
        <v>20734</v>
      </c>
      <c r="O154" s="52">
        <v>56975</v>
      </c>
      <c r="P154" s="52">
        <v>99283</v>
      </c>
      <c r="Q154" s="52">
        <v>140817</v>
      </c>
      <c r="R154" s="52">
        <v>167896</v>
      </c>
      <c r="S154" s="52">
        <v>179391</v>
      </c>
      <c r="T154" s="52">
        <v>229890</v>
      </c>
      <c r="U154" s="52">
        <v>284423</v>
      </c>
      <c r="V154" s="52">
        <v>371876</v>
      </c>
      <c r="W154" s="52">
        <v>493902</v>
      </c>
      <c r="X154" s="52">
        <v>623756</v>
      </c>
      <c r="Y154" s="52">
        <v>750491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445</v>
      </c>
      <c r="C158" s="52">
        <v>570</v>
      </c>
      <c r="D158" s="52">
        <v>1371</v>
      </c>
      <c r="E158" s="52">
        <v>2298</v>
      </c>
      <c r="F158" s="52">
        <v>5042</v>
      </c>
      <c r="G158" s="52">
        <v>10755</v>
      </c>
      <c r="H158" s="52">
        <v>19753</v>
      </c>
      <c r="I158" s="52">
        <v>30824</v>
      </c>
      <c r="J158" s="52">
        <v>40980</v>
      </c>
      <c r="K158" s="52">
        <v>51276</v>
      </c>
      <c r="L158" s="52">
        <v>59134</v>
      </c>
      <c r="M158" s="52">
        <v>70313</v>
      </c>
      <c r="N158" s="52">
        <v>88016</v>
      </c>
      <c r="O158" s="52">
        <v>113439</v>
      </c>
      <c r="P158" s="52">
        <v>144529</v>
      </c>
      <c r="Q158" s="52">
        <v>173033</v>
      </c>
      <c r="R158" s="52">
        <v>193258</v>
      </c>
      <c r="S158" s="52">
        <v>217245</v>
      </c>
      <c r="T158" s="52">
        <v>244310</v>
      </c>
      <c r="U158" s="52">
        <v>286547</v>
      </c>
      <c r="V158" s="52">
        <v>353768</v>
      </c>
      <c r="W158" s="52">
        <v>497973</v>
      </c>
      <c r="X158" s="52">
        <v>714049</v>
      </c>
      <c r="Y158" s="52">
        <v>896691</v>
      </c>
      <c r="DA158" s="63" t="s">
        <v>1126</v>
      </c>
    </row>
    <row r="159" spans="1:105" ht="12" customHeight="1" x14ac:dyDescent="0.25">
      <c r="A159" s="109" t="s">
        <v>120</v>
      </c>
      <c r="B159" s="36">
        <v>83</v>
      </c>
      <c r="C159" s="36">
        <v>130</v>
      </c>
      <c r="D159" s="36">
        <v>649</v>
      </c>
      <c r="E159" s="36">
        <v>2281</v>
      </c>
      <c r="F159" s="36">
        <v>4341</v>
      </c>
      <c r="G159" s="36">
        <v>6110</v>
      </c>
      <c r="H159" s="36">
        <v>8637</v>
      </c>
      <c r="I159" s="36">
        <v>11493</v>
      </c>
      <c r="J159" s="36">
        <v>18932</v>
      </c>
      <c r="K159" s="36">
        <v>27284</v>
      </c>
      <c r="L159" s="36">
        <v>38425</v>
      </c>
      <c r="M159" s="36">
        <v>51341</v>
      </c>
      <c r="N159" s="36">
        <v>60610</v>
      </c>
      <c r="O159" s="36">
        <v>71345</v>
      </c>
      <c r="P159" s="36">
        <v>82370</v>
      </c>
      <c r="Q159" s="36">
        <v>95183</v>
      </c>
      <c r="R159" s="36">
        <v>107942</v>
      </c>
      <c r="S159" s="36">
        <v>119757</v>
      </c>
      <c r="T159" s="36">
        <v>129040</v>
      </c>
      <c r="U159" s="36">
        <v>146633</v>
      </c>
      <c r="V159" s="36">
        <v>161922</v>
      </c>
      <c r="W159" s="36">
        <v>136303</v>
      </c>
      <c r="X159" s="36">
        <v>97633</v>
      </c>
      <c r="Y159" s="36">
        <v>63474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1551</v>
      </c>
      <c r="C161" s="120">
        <v>1795</v>
      </c>
      <c r="D161" s="120">
        <v>2367</v>
      </c>
      <c r="E161" s="120">
        <v>3055</v>
      </c>
      <c r="F161" s="120">
        <v>3779</v>
      </c>
      <c r="G161" s="120">
        <v>4608</v>
      </c>
      <c r="H161" s="120">
        <v>5693</v>
      </c>
      <c r="I161" s="120">
        <v>7126</v>
      </c>
      <c r="J161" s="120">
        <v>8481</v>
      </c>
      <c r="K161" s="120">
        <v>9617</v>
      </c>
      <c r="L161" s="120">
        <v>10260</v>
      </c>
      <c r="M161" s="120">
        <v>10590</v>
      </c>
      <c r="N161" s="120">
        <v>10725</v>
      </c>
      <c r="O161" s="120">
        <v>10846</v>
      </c>
      <c r="P161" s="120">
        <v>10770</v>
      </c>
      <c r="Q161" s="120">
        <v>10659</v>
      </c>
      <c r="R161" s="120">
        <v>10196</v>
      </c>
      <c r="S161" s="120">
        <v>9819</v>
      </c>
      <c r="T161" s="120">
        <v>9210</v>
      </c>
      <c r="U161" s="120">
        <v>9161</v>
      </c>
      <c r="V161" s="120">
        <v>8804</v>
      </c>
      <c r="W161" s="120">
        <v>8078</v>
      </c>
      <c r="X161" s="120">
        <v>5910</v>
      </c>
      <c r="Y161" s="120">
        <v>3674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1551</v>
      </c>
      <c r="C163" s="52">
        <v>1795</v>
      </c>
      <c r="D163" s="52">
        <v>2367</v>
      </c>
      <c r="E163" s="52">
        <v>3055</v>
      </c>
      <c r="F163" s="52">
        <v>3779</v>
      </c>
      <c r="G163" s="52">
        <v>4608</v>
      </c>
      <c r="H163" s="52">
        <v>5693</v>
      </c>
      <c r="I163" s="52">
        <v>7126</v>
      </c>
      <c r="J163" s="52">
        <v>8481</v>
      </c>
      <c r="K163" s="52">
        <v>9617</v>
      </c>
      <c r="L163" s="52">
        <v>10260</v>
      </c>
      <c r="M163" s="52">
        <v>10590</v>
      </c>
      <c r="N163" s="52">
        <v>10725</v>
      </c>
      <c r="O163" s="52">
        <v>10846</v>
      </c>
      <c r="P163" s="52">
        <v>10770</v>
      </c>
      <c r="Q163" s="52">
        <v>10659</v>
      </c>
      <c r="R163" s="52">
        <v>10196</v>
      </c>
      <c r="S163" s="52">
        <v>9819</v>
      </c>
      <c r="T163" s="52">
        <v>9210</v>
      </c>
      <c r="U163" s="52">
        <v>9161</v>
      </c>
      <c r="V163" s="52">
        <v>8804</v>
      </c>
      <c r="W163" s="52">
        <v>8078</v>
      </c>
      <c r="X163" s="52">
        <v>5910</v>
      </c>
      <c r="Y163" s="52">
        <v>3674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5</v>
      </c>
      <c r="C165" s="52">
        <v>5</v>
      </c>
      <c r="D165" s="52">
        <v>6</v>
      </c>
      <c r="E165" s="52">
        <v>9</v>
      </c>
      <c r="F165" s="52">
        <v>11</v>
      </c>
      <c r="G165" s="52">
        <v>16</v>
      </c>
      <c r="H165" s="52">
        <v>21</v>
      </c>
      <c r="I165" s="52">
        <v>31</v>
      </c>
      <c r="J165" s="52">
        <v>47</v>
      </c>
      <c r="K165" s="52">
        <v>66</v>
      </c>
      <c r="L165" s="52">
        <v>82</v>
      </c>
      <c r="M165" s="52">
        <v>94</v>
      </c>
      <c r="N165" s="52">
        <v>99</v>
      </c>
      <c r="O165" s="52">
        <v>111</v>
      </c>
      <c r="P165" s="52">
        <v>137</v>
      </c>
      <c r="Q165" s="52">
        <v>196</v>
      </c>
      <c r="R165" s="52">
        <v>276</v>
      </c>
      <c r="S165" s="52">
        <v>329</v>
      </c>
      <c r="T165" s="52">
        <v>375</v>
      </c>
      <c r="U165" s="52">
        <v>462</v>
      </c>
      <c r="V165" s="52">
        <v>574</v>
      </c>
      <c r="W165" s="52">
        <v>651</v>
      </c>
      <c r="X165" s="52">
        <v>644</v>
      </c>
      <c r="Y165" s="52">
        <v>570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762</v>
      </c>
      <c r="C167" s="52">
        <v>806</v>
      </c>
      <c r="D167" s="52">
        <v>811</v>
      </c>
      <c r="E167" s="52">
        <v>753</v>
      </c>
      <c r="F167" s="52">
        <v>766</v>
      </c>
      <c r="G167" s="52">
        <v>893</v>
      </c>
      <c r="H167" s="52">
        <v>1370</v>
      </c>
      <c r="I167" s="52">
        <v>1731</v>
      </c>
      <c r="J167" s="52">
        <v>1811</v>
      </c>
      <c r="K167" s="52">
        <v>1848</v>
      </c>
      <c r="L167" s="52">
        <v>1789</v>
      </c>
      <c r="M167" s="52">
        <v>1677</v>
      </c>
      <c r="N167" s="52">
        <v>1552</v>
      </c>
      <c r="O167" s="52">
        <v>1380</v>
      </c>
      <c r="P167" s="52">
        <v>1214</v>
      </c>
      <c r="Q167" s="52">
        <v>1109</v>
      </c>
      <c r="R167" s="52">
        <v>1075</v>
      </c>
      <c r="S167" s="52">
        <v>1066</v>
      </c>
      <c r="T167" s="52">
        <v>1015</v>
      </c>
      <c r="U167" s="52">
        <v>995</v>
      </c>
      <c r="V167" s="52">
        <v>963</v>
      </c>
      <c r="W167" s="52">
        <v>845</v>
      </c>
      <c r="X167" s="52">
        <v>626</v>
      </c>
      <c r="Y167" s="52">
        <v>429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1</v>
      </c>
      <c r="M168" s="52">
        <v>1</v>
      </c>
      <c r="N168" s="52">
        <v>1</v>
      </c>
      <c r="O168" s="52">
        <v>1</v>
      </c>
      <c r="P168" s="52">
        <v>1</v>
      </c>
      <c r="Q168" s="52">
        <v>1</v>
      </c>
      <c r="R168" s="52">
        <v>0</v>
      </c>
      <c r="S168" s="52">
        <v>0</v>
      </c>
      <c r="T168" s="52">
        <v>0</v>
      </c>
      <c r="U168" s="52">
        <v>2</v>
      </c>
      <c r="V168" s="52">
        <v>4</v>
      </c>
      <c r="W168" s="52">
        <v>4</v>
      </c>
      <c r="X168" s="52">
        <v>4</v>
      </c>
      <c r="Y168" s="52">
        <v>4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789</v>
      </c>
      <c r="C171" s="52">
        <v>989</v>
      </c>
      <c r="D171" s="52">
        <v>1556</v>
      </c>
      <c r="E171" s="52">
        <v>2302</v>
      </c>
      <c r="F171" s="52">
        <v>3013</v>
      </c>
      <c r="G171" s="52">
        <v>3715</v>
      </c>
      <c r="H171" s="52">
        <v>4323</v>
      </c>
      <c r="I171" s="52">
        <v>5395</v>
      </c>
      <c r="J171" s="52">
        <v>6670</v>
      </c>
      <c r="K171" s="52">
        <v>6818</v>
      </c>
      <c r="L171" s="52">
        <v>7348</v>
      </c>
      <c r="M171" s="52">
        <v>7646</v>
      </c>
      <c r="N171" s="52">
        <v>7735</v>
      </c>
      <c r="O171" s="52">
        <v>6840</v>
      </c>
      <c r="P171" s="52">
        <v>5888</v>
      </c>
      <c r="Q171" s="52">
        <v>4903</v>
      </c>
      <c r="R171" s="52">
        <v>4091</v>
      </c>
      <c r="S171" s="52">
        <v>3855</v>
      </c>
      <c r="T171" s="52">
        <v>2843</v>
      </c>
      <c r="U171" s="52">
        <v>2302</v>
      </c>
      <c r="V171" s="52">
        <v>1747</v>
      </c>
      <c r="W171" s="52">
        <v>1475</v>
      </c>
      <c r="X171" s="52">
        <v>1063</v>
      </c>
      <c r="Y171" s="52">
        <v>602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950</v>
      </c>
      <c r="L172" s="52">
        <v>1122</v>
      </c>
      <c r="M172" s="52">
        <v>1266</v>
      </c>
      <c r="N172" s="52">
        <v>1437</v>
      </c>
      <c r="O172" s="52">
        <v>2625</v>
      </c>
      <c r="P172" s="52">
        <v>3667</v>
      </c>
      <c r="Q172" s="52">
        <v>4646</v>
      </c>
      <c r="R172" s="52">
        <v>5030</v>
      </c>
      <c r="S172" s="52">
        <v>4898</v>
      </c>
      <c r="T172" s="52">
        <v>5352</v>
      </c>
      <c r="U172" s="52">
        <v>5862</v>
      </c>
      <c r="V172" s="52">
        <v>6090</v>
      </c>
      <c r="W172" s="52">
        <v>5754</v>
      </c>
      <c r="X172" s="52">
        <v>4217</v>
      </c>
      <c r="Y172" s="52">
        <v>2639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1306</v>
      </c>
      <c r="C176" s="52">
        <v>1473</v>
      </c>
      <c r="D176" s="52">
        <v>1775</v>
      </c>
      <c r="E176" s="52">
        <v>1920</v>
      </c>
      <c r="F176" s="52">
        <v>2272</v>
      </c>
      <c r="G176" s="52">
        <v>2892</v>
      </c>
      <c r="H176" s="52">
        <v>3744</v>
      </c>
      <c r="I176" s="52">
        <v>4913</v>
      </c>
      <c r="J176" s="52">
        <v>5679</v>
      </c>
      <c r="K176" s="52">
        <v>6270</v>
      </c>
      <c r="L176" s="52">
        <v>6417</v>
      </c>
      <c r="M176" s="52">
        <v>6463</v>
      </c>
      <c r="N176" s="52">
        <v>6529</v>
      </c>
      <c r="O176" s="52">
        <v>6598</v>
      </c>
      <c r="P176" s="52">
        <v>6603</v>
      </c>
      <c r="Q176" s="52">
        <v>6588</v>
      </c>
      <c r="R176" s="52">
        <v>6373</v>
      </c>
      <c r="S176" s="52">
        <v>6264</v>
      </c>
      <c r="T176" s="52">
        <v>6025</v>
      </c>
      <c r="U176" s="52">
        <v>6067</v>
      </c>
      <c r="V176" s="52">
        <v>5934</v>
      </c>
      <c r="W176" s="52">
        <v>5804</v>
      </c>
      <c r="X176" s="52">
        <v>4493</v>
      </c>
      <c r="Y176" s="52">
        <v>2954</v>
      </c>
      <c r="DA176" s="63" t="s">
        <v>1134</v>
      </c>
    </row>
    <row r="177" spans="1:105" ht="12" customHeight="1" x14ac:dyDescent="0.25">
      <c r="A177" s="109" t="s">
        <v>120</v>
      </c>
      <c r="B177" s="36">
        <v>245</v>
      </c>
      <c r="C177" s="36">
        <v>322</v>
      </c>
      <c r="D177" s="36">
        <v>592</v>
      </c>
      <c r="E177" s="36">
        <v>1135</v>
      </c>
      <c r="F177" s="36">
        <v>1507</v>
      </c>
      <c r="G177" s="36">
        <v>1716</v>
      </c>
      <c r="H177" s="36">
        <v>1949</v>
      </c>
      <c r="I177" s="36">
        <v>2213</v>
      </c>
      <c r="J177" s="36">
        <v>2802</v>
      </c>
      <c r="K177" s="36">
        <v>3347</v>
      </c>
      <c r="L177" s="36">
        <v>3843</v>
      </c>
      <c r="M177" s="36">
        <v>4127</v>
      </c>
      <c r="N177" s="36">
        <v>4196</v>
      </c>
      <c r="O177" s="36">
        <v>4248</v>
      </c>
      <c r="P177" s="36">
        <v>4167</v>
      </c>
      <c r="Q177" s="36">
        <v>4071</v>
      </c>
      <c r="R177" s="36">
        <v>3823</v>
      </c>
      <c r="S177" s="36">
        <v>3555</v>
      </c>
      <c r="T177" s="36">
        <v>3185</v>
      </c>
      <c r="U177" s="36">
        <v>3094</v>
      </c>
      <c r="V177" s="36">
        <v>2870</v>
      </c>
      <c r="W177" s="36">
        <v>2274</v>
      </c>
      <c r="X177" s="36">
        <v>1417</v>
      </c>
      <c r="Y177" s="36">
        <v>720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296470</v>
      </c>
      <c r="D5" s="52">
        <v>296580</v>
      </c>
      <c r="E5" s="52">
        <v>297391</v>
      </c>
      <c r="F5" s="52">
        <v>299722</v>
      </c>
      <c r="G5" s="52">
        <v>304377</v>
      </c>
      <c r="H5" s="52">
        <v>312183</v>
      </c>
      <c r="I5" s="52">
        <v>324006</v>
      </c>
      <c r="J5" s="52">
        <v>340588</v>
      </c>
      <c r="K5" s="52">
        <v>362531</v>
      </c>
      <c r="L5" s="52">
        <v>390501</v>
      </c>
      <c r="M5" s="52">
        <v>425084</v>
      </c>
      <c r="N5" s="52">
        <v>466868</v>
      </c>
      <c r="O5" s="52">
        <v>457123</v>
      </c>
      <c r="P5" s="52">
        <v>277903</v>
      </c>
      <c r="Q5" s="52">
        <v>344757</v>
      </c>
      <c r="R5" s="52">
        <v>420920</v>
      </c>
      <c r="S5" s="52">
        <v>506815</v>
      </c>
      <c r="T5" s="52">
        <v>512281</v>
      </c>
      <c r="U5" s="52">
        <v>488336</v>
      </c>
      <c r="V5" s="52">
        <v>473378</v>
      </c>
      <c r="W5" s="52">
        <v>658160</v>
      </c>
      <c r="X5" s="52">
        <v>260575</v>
      </c>
      <c r="Y5" s="52">
        <v>345876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399</v>
      </c>
      <c r="D8" s="52">
        <v>400</v>
      </c>
      <c r="E8" s="52">
        <v>406</v>
      </c>
      <c r="F8" s="52">
        <v>429</v>
      </c>
      <c r="G8" s="52">
        <v>469</v>
      </c>
      <c r="H8" s="52">
        <v>564</v>
      </c>
      <c r="I8" s="52">
        <v>478</v>
      </c>
      <c r="J8" s="52">
        <v>562</v>
      </c>
      <c r="K8" s="52">
        <v>926</v>
      </c>
      <c r="L8" s="52">
        <v>1287</v>
      </c>
      <c r="M8" s="52">
        <v>1797</v>
      </c>
      <c r="N8" s="52">
        <v>2264</v>
      </c>
      <c r="O8" s="52">
        <v>2845</v>
      </c>
      <c r="P8" s="52">
        <v>3374</v>
      </c>
      <c r="Q8" s="52">
        <v>4262</v>
      </c>
      <c r="R8" s="52">
        <v>4497</v>
      </c>
      <c r="S8" s="52">
        <v>5266</v>
      </c>
      <c r="T8" s="52">
        <v>6793</v>
      </c>
      <c r="U8" s="52">
        <v>9522</v>
      </c>
      <c r="V8" s="52">
        <v>12552</v>
      </c>
      <c r="W8" s="52">
        <v>16099</v>
      </c>
      <c r="X8" s="52">
        <v>19449</v>
      </c>
      <c r="Y8" s="52">
        <v>19798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273763</v>
      </c>
      <c r="D10" s="52">
        <v>273862</v>
      </c>
      <c r="E10" s="52">
        <v>274574</v>
      </c>
      <c r="F10" s="52">
        <v>276574</v>
      </c>
      <c r="G10" s="52">
        <v>280415</v>
      </c>
      <c r="H10" s="52">
        <v>286758</v>
      </c>
      <c r="I10" s="52">
        <v>299691</v>
      </c>
      <c r="J10" s="52">
        <v>330693</v>
      </c>
      <c r="K10" s="52">
        <v>347865</v>
      </c>
      <c r="L10" s="52">
        <v>373559</v>
      </c>
      <c r="M10" s="52">
        <v>407319</v>
      </c>
      <c r="N10" s="52">
        <v>452625</v>
      </c>
      <c r="O10" s="52">
        <v>443422</v>
      </c>
      <c r="P10" s="52">
        <v>263895</v>
      </c>
      <c r="Q10" s="52">
        <v>326995</v>
      </c>
      <c r="R10" s="52">
        <v>399060</v>
      </c>
      <c r="S10" s="52">
        <v>482147</v>
      </c>
      <c r="T10" s="52">
        <v>641073</v>
      </c>
      <c r="U10" s="52">
        <v>433764</v>
      </c>
      <c r="V10" s="52">
        <v>426547</v>
      </c>
      <c r="W10" s="52">
        <v>636215</v>
      </c>
      <c r="X10" s="52">
        <v>254071</v>
      </c>
      <c r="Y10" s="52">
        <v>345888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22306</v>
      </c>
      <c r="D11" s="52">
        <v>22356</v>
      </c>
      <c r="E11" s="52">
        <v>22679</v>
      </c>
      <c r="F11" s="52">
        <v>23496</v>
      </c>
      <c r="G11" s="52">
        <v>24994</v>
      </c>
      <c r="H11" s="52">
        <v>27407</v>
      </c>
      <c r="I11" s="52">
        <v>17649</v>
      </c>
      <c r="J11" s="52">
        <v>13828</v>
      </c>
      <c r="K11" s="52">
        <v>20608</v>
      </c>
      <c r="L11" s="52">
        <v>18693</v>
      </c>
      <c r="M11" s="52">
        <v>19379</v>
      </c>
      <c r="N11" s="52">
        <v>20969</v>
      </c>
      <c r="O11" s="52">
        <v>21209</v>
      </c>
      <c r="P11" s="52">
        <v>17522</v>
      </c>
      <c r="Q11" s="52">
        <v>14985</v>
      </c>
      <c r="R11" s="52">
        <v>13857</v>
      </c>
      <c r="S11" s="52">
        <v>14620</v>
      </c>
      <c r="T11" s="52">
        <v>13634</v>
      </c>
      <c r="U11" s="52">
        <v>13999</v>
      </c>
      <c r="V11" s="52">
        <v>14596</v>
      </c>
      <c r="W11" s="52">
        <v>34341</v>
      </c>
      <c r="X11" s="52">
        <v>20664</v>
      </c>
      <c r="Y11" s="52">
        <v>54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3</v>
      </c>
      <c r="N12" s="52">
        <v>4</v>
      </c>
      <c r="O12" s="52">
        <v>11</v>
      </c>
      <c r="P12" s="52">
        <v>20</v>
      </c>
      <c r="Q12" s="52">
        <v>32</v>
      </c>
      <c r="R12" s="52">
        <v>54</v>
      </c>
      <c r="S12" s="52">
        <v>73</v>
      </c>
      <c r="T12" s="52">
        <v>44</v>
      </c>
      <c r="U12" s="52">
        <v>70</v>
      </c>
      <c r="V12" s="52">
        <v>102</v>
      </c>
      <c r="W12" s="52">
        <v>360</v>
      </c>
      <c r="X12" s="52">
        <v>270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23106</v>
      </c>
      <c r="D15" s="52">
        <v>23203</v>
      </c>
      <c r="E15" s="52">
        <v>23969</v>
      </c>
      <c r="F15" s="52">
        <v>26659</v>
      </c>
      <c r="G15" s="52">
        <v>33310</v>
      </c>
      <c r="H15" s="52">
        <v>45441</v>
      </c>
      <c r="I15" s="52">
        <v>50191</v>
      </c>
      <c r="J15" s="52">
        <v>66576</v>
      </c>
      <c r="K15" s="52">
        <v>99895</v>
      </c>
      <c r="L15" s="52">
        <v>121096</v>
      </c>
      <c r="M15" s="52">
        <v>127034</v>
      </c>
      <c r="N15" s="52">
        <v>87235</v>
      </c>
      <c r="O15" s="52">
        <v>73966</v>
      </c>
      <c r="P15" s="52">
        <v>68786</v>
      </c>
      <c r="Q15" s="52">
        <v>88592</v>
      </c>
      <c r="R15" s="52">
        <v>104330</v>
      </c>
      <c r="S15" s="52">
        <v>96692</v>
      </c>
      <c r="T15" s="52">
        <v>102806</v>
      </c>
      <c r="U15" s="52">
        <v>72331</v>
      </c>
      <c r="V15" s="52">
        <v>44330</v>
      </c>
      <c r="W15" s="52">
        <v>65332</v>
      </c>
      <c r="X15" s="52">
        <v>61894</v>
      </c>
      <c r="Y15" s="52">
        <v>606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155</v>
      </c>
      <c r="M16" s="52">
        <v>1142</v>
      </c>
      <c r="N16" s="52">
        <v>3374</v>
      </c>
      <c r="O16" s="52">
        <v>6913</v>
      </c>
      <c r="P16" s="52">
        <v>12141</v>
      </c>
      <c r="Q16" s="52">
        <v>19935</v>
      </c>
      <c r="R16" s="52">
        <v>31413</v>
      </c>
      <c r="S16" s="52">
        <v>47771</v>
      </c>
      <c r="T16" s="52">
        <v>35290</v>
      </c>
      <c r="U16" s="52">
        <v>49075</v>
      </c>
      <c r="V16" s="52">
        <v>64474</v>
      </c>
      <c r="W16" s="52">
        <v>213008</v>
      </c>
      <c r="X16" s="52">
        <v>109644</v>
      </c>
      <c r="Y16" s="52">
        <v>1923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114523</v>
      </c>
      <c r="D20" s="52">
        <v>114832</v>
      </c>
      <c r="E20" s="52">
        <v>116968</v>
      </c>
      <c r="F20" s="52">
        <v>122658</v>
      </c>
      <c r="G20" s="52">
        <v>133477</v>
      </c>
      <c r="H20" s="52">
        <v>151371</v>
      </c>
      <c r="I20" s="52">
        <v>109856</v>
      </c>
      <c r="J20" s="52">
        <v>133274</v>
      </c>
      <c r="K20" s="52">
        <v>152242</v>
      </c>
      <c r="L20" s="52">
        <v>156473</v>
      </c>
      <c r="M20" s="52">
        <v>164257</v>
      </c>
      <c r="N20" s="52">
        <v>186113</v>
      </c>
      <c r="O20" s="52">
        <v>183011</v>
      </c>
      <c r="P20" s="52">
        <v>122849</v>
      </c>
      <c r="Q20" s="52">
        <v>133553</v>
      </c>
      <c r="R20" s="52">
        <v>158351</v>
      </c>
      <c r="S20" s="52">
        <v>181829</v>
      </c>
      <c r="T20" s="52">
        <v>189942</v>
      </c>
      <c r="U20" s="52">
        <v>189168</v>
      </c>
      <c r="V20" s="52">
        <v>184913</v>
      </c>
      <c r="W20" s="52">
        <v>177518</v>
      </c>
      <c r="X20" s="52">
        <v>118382</v>
      </c>
      <c r="Y20" s="52">
        <v>123063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402840</v>
      </c>
      <c r="D21" s="52">
        <v>403723</v>
      </c>
      <c r="E21" s="52">
        <v>409926</v>
      </c>
      <c r="F21" s="52">
        <v>426467</v>
      </c>
      <c r="G21" s="52">
        <v>457182</v>
      </c>
      <c r="H21" s="52">
        <v>507110</v>
      </c>
      <c r="I21" s="52">
        <v>341326</v>
      </c>
      <c r="J21" s="52">
        <v>330757</v>
      </c>
      <c r="K21" s="52">
        <v>435403</v>
      </c>
      <c r="L21" s="52">
        <v>437758</v>
      </c>
      <c r="M21" s="52">
        <v>440046</v>
      </c>
      <c r="N21" s="52">
        <v>521888</v>
      </c>
      <c r="O21" s="52">
        <v>529115</v>
      </c>
      <c r="P21" s="52">
        <v>389402</v>
      </c>
      <c r="Q21" s="52">
        <v>381504</v>
      </c>
      <c r="R21" s="52">
        <v>383823</v>
      </c>
      <c r="S21" s="52">
        <v>400523</v>
      </c>
      <c r="T21" s="52">
        <v>400958</v>
      </c>
      <c r="U21" s="52">
        <v>410792</v>
      </c>
      <c r="V21" s="52">
        <v>434508</v>
      </c>
      <c r="W21" s="52">
        <v>432033</v>
      </c>
      <c r="X21" s="52">
        <v>309233</v>
      </c>
      <c r="Y21" s="52">
        <v>311570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75576</v>
      </c>
      <c r="D22" s="36">
        <v>75850</v>
      </c>
      <c r="E22" s="36">
        <v>78047</v>
      </c>
      <c r="F22" s="36">
        <v>85511</v>
      </c>
      <c r="G22" s="36">
        <v>102862</v>
      </c>
      <c r="H22" s="36">
        <v>133788</v>
      </c>
      <c r="I22" s="36">
        <v>135381</v>
      </c>
      <c r="J22" s="36">
        <v>191879</v>
      </c>
      <c r="K22" s="36">
        <v>252784</v>
      </c>
      <c r="L22" s="36">
        <v>303742</v>
      </c>
      <c r="M22" s="36">
        <v>306319</v>
      </c>
      <c r="N22" s="36">
        <v>240756</v>
      </c>
      <c r="O22" s="36">
        <v>205389</v>
      </c>
      <c r="P22" s="36">
        <v>195104</v>
      </c>
      <c r="Q22" s="36">
        <v>240772</v>
      </c>
      <c r="R22" s="36">
        <v>305637</v>
      </c>
      <c r="S22" s="36">
        <v>319971</v>
      </c>
      <c r="T22" s="36">
        <v>315377</v>
      </c>
      <c r="U22" s="36">
        <v>252176</v>
      </c>
      <c r="V22" s="36">
        <v>210223</v>
      </c>
      <c r="W22" s="36">
        <v>242496</v>
      </c>
      <c r="X22" s="36">
        <v>251564</v>
      </c>
      <c r="Y22" s="36">
        <v>208955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1907</v>
      </c>
      <c r="D26" s="52">
        <v>1907</v>
      </c>
      <c r="E26" s="52">
        <v>1910</v>
      </c>
      <c r="F26" s="52">
        <v>1917</v>
      </c>
      <c r="G26" s="52">
        <v>1930</v>
      </c>
      <c r="H26" s="52">
        <v>1946</v>
      </c>
      <c r="I26" s="52">
        <v>1975</v>
      </c>
      <c r="J26" s="52">
        <v>2010</v>
      </c>
      <c r="K26" s="52">
        <v>2063</v>
      </c>
      <c r="L26" s="52">
        <v>2133</v>
      </c>
      <c r="M26" s="52">
        <v>2219</v>
      </c>
      <c r="N26" s="52">
        <v>2328</v>
      </c>
      <c r="O26" s="52">
        <v>2086</v>
      </c>
      <c r="P26" s="52">
        <v>719</v>
      </c>
      <c r="Q26" s="52">
        <v>914</v>
      </c>
      <c r="R26" s="52">
        <v>1136</v>
      </c>
      <c r="S26" s="52">
        <v>1386</v>
      </c>
      <c r="T26" s="52">
        <v>1322</v>
      </c>
      <c r="U26" s="52">
        <v>1414</v>
      </c>
      <c r="V26" s="52">
        <v>1530</v>
      </c>
      <c r="W26" s="52">
        <v>1657</v>
      </c>
      <c r="X26" s="52">
        <v>1723</v>
      </c>
      <c r="Y26" s="52">
        <v>1706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3</v>
      </c>
      <c r="E29" s="52">
        <v>2</v>
      </c>
      <c r="F29" s="52">
        <v>3</v>
      </c>
      <c r="G29" s="52">
        <v>2</v>
      </c>
      <c r="H29" s="52">
        <v>3</v>
      </c>
      <c r="I29" s="52">
        <v>2</v>
      </c>
      <c r="J29" s="52">
        <v>1</v>
      </c>
      <c r="K29" s="52">
        <v>1</v>
      </c>
      <c r="L29" s="52">
        <v>4</v>
      </c>
      <c r="M29" s="52">
        <v>4</v>
      </c>
      <c r="N29" s="52">
        <v>9</v>
      </c>
      <c r="O29" s="52">
        <v>10</v>
      </c>
      <c r="P29" s="52">
        <v>9</v>
      </c>
      <c r="Q29" s="52">
        <v>20</v>
      </c>
      <c r="R29" s="52">
        <v>17</v>
      </c>
      <c r="S29" s="52">
        <v>22</v>
      </c>
      <c r="T29" s="52">
        <v>18</v>
      </c>
      <c r="U29" s="52">
        <v>29</v>
      </c>
      <c r="V29" s="52">
        <v>36</v>
      </c>
      <c r="W29" s="52">
        <v>40</v>
      </c>
      <c r="X29" s="52">
        <v>59</v>
      </c>
      <c r="Y29" s="52">
        <v>65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1873</v>
      </c>
      <c r="D31" s="52">
        <v>1876</v>
      </c>
      <c r="E31" s="52">
        <v>1891</v>
      </c>
      <c r="F31" s="52">
        <v>1926</v>
      </c>
      <c r="G31" s="52">
        <v>1982</v>
      </c>
      <c r="H31" s="52">
        <v>2063</v>
      </c>
      <c r="I31" s="52">
        <v>1065</v>
      </c>
      <c r="J31" s="52">
        <v>631</v>
      </c>
      <c r="K31" s="52">
        <v>739</v>
      </c>
      <c r="L31" s="52">
        <v>530</v>
      </c>
      <c r="M31" s="52">
        <v>644</v>
      </c>
      <c r="N31" s="52">
        <v>886</v>
      </c>
      <c r="O31" s="52">
        <v>1013</v>
      </c>
      <c r="P31" s="52">
        <v>554</v>
      </c>
      <c r="Q31" s="52">
        <v>403</v>
      </c>
      <c r="R31" s="52">
        <v>273</v>
      </c>
      <c r="S31" s="52">
        <v>290</v>
      </c>
      <c r="T31" s="52">
        <v>263</v>
      </c>
      <c r="U31" s="52">
        <v>296</v>
      </c>
      <c r="V31" s="52">
        <v>332</v>
      </c>
      <c r="W31" s="52">
        <v>310</v>
      </c>
      <c r="X31" s="52">
        <v>269</v>
      </c>
      <c r="Y31" s="52">
        <v>276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X32" s="52">
        <v>0</v>
      </c>
      <c r="Y32" s="52">
        <v>1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1941</v>
      </c>
      <c r="D35" s="52">
        <v>1944</v>
      </c>
      <c r="E35" s="52">
        <v>1981</v>
      </c>
      <c r="F35" s="52">
        <v>2067</v>
      </c>
      <c r="G35" s="52">
        <v>2246</v>
      </c>
      <c r="H35" s="52">
        <v>2544</v>
      </c>
      <c r="I35" s="52">
        <v>1821</v>
      </c>
      <c r="J35" s="52">
        <v>2132</v>
      </c>
      <c r="K35" s="52">
        <v>2459</v>
      </c>
      <c r="L35" s="52">
        <v>2533</v>
      </c>
      <c r="M35" s="52">
        <v>2612</v>
      </c>
      <c r="N35" s="52">
        <v>2626</v>
      </c>
      <c r="O35" s="52">
        <v>2506</v>
      </c>
      <c r="P35" s="52">
        <v>1741</v>
      </c>
      <c r="Q35" s="52">
        <v>2021</v>
      </c>
      <c r="R35" s="52">
        <v>1997</v>
      </c>
      <c r="S35" s="52">
        <v>1690</v>
      </c>
      <c r="T35" s="52">
        <v>1793</v>
      </c>
      <c r="U35" s="52">
        <v>1498</v>
      </c>
      <c r="V35" s="52">
        <v>1082</v>
      </c>
      <c r="W35" s="52">
        <v>479</v>
      </c>
      <c r="X35" s="52">
        <v>619</v>
      </c>
      <c r="Y35" s="52">
        <v>872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8</v>
      </c>
      <c r="M36" s="52">
        <v>26</v>
      </c>
      <c r="N36" s="52">
        <v>54</v>
      </c>
      <c r="O36" s="52">
        <v>114</v>
      </c>
      <c r="P36" s="52">
        <v>226</v>
      </c>
      <c r="Q36" s="52">
        <v>389</v>
      </c>
      <c r="R36" s="52">
        <v>621</v>
      </c>
      <c r="S36" s="52">
        <v>1016</v>
      </c>
      <c r="T36" s="52">
        <v>760</v>
      </c>
      <c r="U36" s="52">
        <v>1018</v>
      </c>
      <c r="V36" s="52">
        <v>1416</v>
      </c>
      <c r="W36" s="52">
        <v>1907</v>
      </c>
      <c r="X36" s="52">
        <v>1868</v>
      </c>
      <c r="Y36" s="52">
        <v>2542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3212</v>
      </c>
      <c r="D40" s="52">
        <v>3217</v>
      </c>
      <c r="E40" s="52">
        <v>3253</v>
      </c>
      <c r="F40" s="52">
        <v>3341</v>
      </c>
      <c r="G40" s="52">
        <v>3497</v>
      </c>
      <c r="H40" s="52">
        <v>3739</v>
      </c>
      <c r="I40" s="52">
        <v>2177</v>
      </c>
      <c r="J40" s="52">
        <v>1804</v>
      </c>
      <c r="K40" s="52">
        <v>2098</v>
      </c>
      <c r="L40" s="52">
        <v>1853</v>
      </c>
      <c r="M40" s="52">
        <v>2003</v>
      </c>
      <c r="N40" s="52">
        <v>2512</v>
      </c>
      <c r="O40" s="52">
        <v>2662</v>
      </c>
      <c r="P40" s="52">
        <v>1692</v>
      </c>
      <c r="Q40" s="52">
        <v>1769</v>
      </c>
      <c r="R40" s="52">
        <v>1634</v>
      </c>
      <c r="S40" s="52">
        <v>1701</v>
      </c>
      <c r="T40" s="52">
        <v>1610</v>
      </c>
      <c r="U40" s="52">
        <v>1748</v>
      </c>
      <c r="V40" s="52">
        <v>1927</v>
      </c>
      <c r="W40" s="52">
        <v>1774</v>
      </c>
      <c r="X40" s="52">
        <v>1667</v>
      </c>
      <c r="Y40" s="52">
        <v>1878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602</v>
      </c>
      <c r="D41" s="36">
        <v>605</v>
      </c>
      <c r="E41" s="36">
        <v>614</v>
      </c>
      <c r="F41" s="36">
        <v>654</v>
      </c>
      <c r="G41" s="36">
        <v>732</v>
      </c>
      <c r="H41" s="36">
        <v>867</v>
      </c>
      <c r="I41" s="36">
        <v>710</v>
      </c>
      <c r="J41" s="36">
        <v>960</v>
      </c>
      <c r="K41" s="36">
        <v>1098</v>
      </c>
      <c r="L41" s="36">
        <v>1224</v>
      </c>
      <c r="M41" s="36">
        <v>1271</v>
      </c>
      <c r="N41" s="36">
        <v>1060</v>
      </c>
      <c r="O41" s="36">
        <v>978</v>
      </c>
      <c r="P41" s="36">
        <v>826</v>
      </c>
      <c r="Q41" s="36">
        <v>1047</v>
      </c>
      <c r="R41" s="36">
        <v>1270</v>
      </c>
      <c r="S41" s="36">
        <v>1294</v>
      </c>
      <c r="T41" s="36">
        <v>1216</v>
      </c>
      <c r="U41" s="36">
        <v>1055</v>
      </c>
      <c r="V41" s="36">
        <v>914</v>
      </c>
      <c r="W41" s="36">
        <v>1052</v>
      </c>
      <c r="X41" s="36">
        <v>1348</v>
      </c>
      <c r="Y41" s="36">
        <v>1172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24184</v>
      </c>
      <c r="D45" s="52">
        <v>24189</v>
      </c>
      <c r="E45" s="52">
        <v>24241</v>
      </c>
      <c r="F45" s="52">
        <v>24381</v>
      </c>
      <c r="G45" s="52">
        <v>28756</v>
      </c>
      <c r="H45" s="52">
        <v>32191</v>
      </c>
      <c r="I45" s="52">
        <v>42565</v>
      </c>
      <c r="J45" s="52">
        <v>51657</v>
      </c>
      <c r="K45" s="52">
        <v>49566</v>
      </c>
      <c r="L45" s="52">
        <v>39871</v>
      </c>
      <c r="M45" s="52">
        <v>16383</v>
      </c>
      <c r="N45" s="52">
        <v>15586</v>
      </c>
      <c r="O45" s="52">
        <v>19348</v>
      </c>
      <c r="P45" s="52">
        <v>2400</v>
      </c>
      <c r="Q45" s="52">
        <v>503</v>
      </c>
      <c r="R45" s="52">
        <v>1926</v>
      </c>
      <c r="S45" s="52">
        <v>7420</v>
      </c>
      <c r="T45" s="52">
        <v>8336</v>
      </c>
      <c r="U45" s="52">
        <v>6891</v>
      </c>
      <c r="V45" s="52">
        <v>4389</v>
      </c>
      <c r="W45" s="52">
        <v>1767</v>
      </c>
      <c r="X45" s="52">
        <v>1095</v>
      </c>
      <c r="Y45" s="52">
        <v>1905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32</v>
      </c>
      <c r="D48" s="52">
        <v>33</v>
      </c>
      <c r="E48" s="52">
        <v>32</v>
      </c>
      <c r="F48" s="52">
        <v>35</v>
      </c>
      <c r="G48" s="52">
        <v>36</v>
      </c>
      <c r="H48" s="52">
        <v>44</v>
      </c>
      <c r="I48" s="52">
        <v>33</v>
      </c>
      <c r="J48" s="52">
        <v>32</v>
      </c>
      <c r="K48" s="52">
        <v>52</v>
      </c>
      <c r="L48" s="52">
        <v>49</v>
      </c>
      <c r="M48" s="52">
        <v>55</v>
      </c>
      <c r="N48" s="52">
        <v>45</v>
      </c>
      <c r="O48" s="52">
        <v>33</v>
      </c>
      <c r="P48" s="52">
        <v>9</v>
      </c>
      <c r="Q48" s="52">
        <v>7</v>
      </c>
      <c r="R48" s="52">
        <v>13</v>
      </c>
      <c r="S48" s="52">
        <v>39</v>
      </c>
      <c r="T48" s="52">
        <v>68</v>
      </c>
      <c r="U48" s="52">
        <v>102</v>
      </c>
      <c r="V48" s="52">
        <v>142</v>
      </c>
      <c r="W48" s="52">
        <v>180</v>
      </c>
      <c r="X48" s="52">
        <v>188</v>
      </c>
      <c r="Y48" s="52">
        <v>202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23486</v>
      </c>
      <c r="D50" s="52">
        <v>23492</v>
      </c>
      <c r="E50" s="52">
        <v>23539</v>
      </c>
      <c r="F50" s="52">
        <v>23672</v>
      </c>
      <c r="G50" s="52">
        <v>31661</v>
      </c>
      <c r="H50" s="52">
        <v>43154</v>
      </c>
      <c r="I50" s="52">
        <v>69349</v>
      </c>
      <c r="J50" s="52">
        <v>88540</v>
      </c>
      <c r="K50" s="52">
        <v>82155</v>
      </c>
      <c r="L50" s="52">
        <v>64511</v>
      </c>
      <c r="M50" s="52">
        <v>28511</v>
      </c>
      <c r="N50" s="52">
        <v>23217</v>
      </c>
      <c r="O50" s="52">
        <v>19148</v>
      </c>
      <c r="P50" s="52">
        <v>4494</v>
      </c>
      <c r="Q50" s="52">
        <v>938</v>
      </c>
      <c r="R50" s="52">
        <v>4332</v>
      </c>
      <c r="S50" s="52">
        <v>7256</v>
      </c>
      <c r="T50" s="52">
        <v>8063</v>
      </c>
      <c r="U50" s="52">
        <v>6593</v>
      </c>
      <c r="V50" s="52">
        <v>4131</v>
      </c>
      <c r="W50" s="52">
        <v>12658</v>
      </c>
      <c r="X50" s="52">
        <v>13042</v>
      </c>
      <c r="Y50" s="52">
        <v>8340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44</v>
      </c>
      <c r="M51" s="52">
        <v>19</v>
      </c>
      <c r="N51" s="52">
        <v>24</v>
      </c>
      <c r="O51" s="52">
        <v>37</v>
      </c>
      <c r="P51" s="52">
        <v>4</v>
      </c>
      <c r="Q51" s="52">
        <v>1</v>
      </c>
      <c r="R51" s="52">
        <v>11</v>
      </c>
      <c r="S51" s="52">
        <v>42</v>
      </c>
      <c r="T51" s="52">
        <v>44</v>
      </c>
      <c r="U51" s="52">
        <v>39</v>
      </c>
      <c r="V51" s="52">
        <v>24</v>
      </c>
      <c r="W51" s="52">
        <v>75</v>
      </c>
      <c r="X51" s="52">
        <v>145</v>
      </c>
      <c r="Y51" s="52">
        <v>72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1395</v>
      </c>
      <c r="D54" s="52">
        <v>1400</v>
      </c>
      <c r="E54" s="52">
        <v>1427</v>
      </c>
      <c r="F54" s="52">
        <v>1503</v>
      </c>
      <c r="G54" s="52">
        <v>1646</v>
      </c>
      <c r="H54" s="52">
        <v>1861</v>
      </c>
      <c r="I54" s="52">
        <v>1330</v>
      </c>
      <c r="J54" s="52">
        <v>1557</v>
      </c>
      <c r="K54" s="52">
        <v>1491</v>
      </c>
      <c r="L54" s="52">
        <v>1191</v>
      </c>
      <c r="M54" s="52">
        <v>985</v>
      </c>
      <c r="N54" s="52">
        <v>717</v>
      </c>
      <c r="O54" s="52">
        <v>419</v>
      </c>
      <c r="P54" s="52">
        <v>306</v>
      </c>
      <c r="Q54" s="52">
        <v>48</v>
      </c>
      <c r="R54" s="52">
        <v>88</v>
      </c>
      <c r="S54" s="52">
        <v>154</v>
      </c>
      <c r="T54" s="52">
        <v>228</v>
      </c>
      <c r="U54" s="52">
        <v>202</v>
      </c>
      <c r="V54" s="52">
        <v>125</v>
      </c>
      <c r="W54" s="52">
        <v>28</v>
      </c>
      <c r="X54" s="52">
        <v>37</v>
      </c>
      <c r="Y54" s="52">
        <v>486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1</v>
      </c>
      <c r="P55" s="52">
        <v>3</v>
      </c>
      <c r="Q55" s="52">
        <v>10</v>
      </c>
      <c r="R55" s="52">
        <v>37</v>
      </c>
      <c r="S55" s="52">
        <v>123</v>
      </c>
      <c r="T55" s="52">
        <v>131</v>
      </c>
      <c r="U55" s="52">
        <v>134</v>
      </c>
      <c r="V55" s="52">
        <v>121</v>
      </c>
      <c r="W55" s="52">
        <v>133</v>
      </c>
      <c r="X55" s="52">
        <v>302</v>
      </c>
      <c r="Y55" s="52">
        <v>1873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40727</v>
      </c>
      <c r="D59" s="52">
        <v>40803</v>
      </c>
      <c r="E59" s="52">
        <v>41341</v>
      </c>
      <c r="F59" s="52">
        <v>42743</v>
      </c>
      <c r="G59" s="52">
        <v>45457</v>
      </c>
      <c r="H59" s="52">
        <v>49585</v>
      </c>
      <c r="I59" s="52">
        <v>32967</v>
      </c>
      <c r="J59" s="52">
        <v>34269</v>
      </c>
      <c r="K59" s="52">
        <v>35419</v>
      </c>
      <c r="L59" s="52">
        <v>27168</v>
      </c>
      <c r="M59" s="52">
        <v>11166</v>
      </c>
      <c r="N59" s="52">
        <v>13898</v>
      </c>
      <c r="O59" s="52">
        <v>16038</v>
      </c>
      <c r="P59" s="52">
        <v>2705</v>
      </c>
      <c r="Q59" s="52">
        <v>2205</v>
      </c>
      <c r="R59" s="52">
        <v>3027</v>
      </c>
      <c r="S59" s="52">
        <v>6914</v>
      </c>
      <c r="T59" s="52">
        <v>7513</v>
      </c>
      <c r="U59" s="52">
        <v>7190</v>
      </c>
      <c r="V59" s="52">
        <v>6999</v>
      </c>
      <c r="W59" s="52">
        <v>5003</v>
      </c>
      <c r="X59" s="52">
        <v>1709</v>
      </c>
      <c r="Y59" s="52">
        <v>3132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7641</v>
      </c>
      <c r="D60" s="36">
        <v>7664</v>
      </c>
      <c r="E60" s="36">
        <v>7854</v>
      </c>
      <c r="F60" s="36">
        <v>8470</v>
      </c>
      <c r="G60" s="36">
        <v>10002</v>
      </c>
      <c r="H60" s="36">
        <v>12500</v>
      </c>
      <c r="I60" s="36">
        <v>12947</v>
      </c>
      <c r="J60" s="36">
        <v>20406</v>
      </c>
      <c r="K60" s="36">
        <v>20437</v>
      </c>
      <c r="L60" s="36">
        <v>18940</v>
      </c>
      <c r="M60" s="36">
        <v>13520</v>
      </c>
      <c r="N60" s="36">
        <v>7805</v>
      </c>
      <c r="O60" s="36">
        <v>4980</v>
      </c>
      <c r="P60" s="36">
        <v>1108</v>
      </c>
      <c r="Q60" s="36">
        <v>1323</v>
      </c>
      <c r="R60" s="36">
        <v>2455</v>
      </c>
      <c r="S60" s="36">
        <v>4459</v>
      </c>
      <c r="T60" s="36">
        <v>4914</v>
      </c>
      <c r="U60" s="36">
        <v>4232</v>
      </c>
      <c r="V60" s="36">
        <v>3398</v>
      </c>
      <c r="W60" s="36">
        <v>2908</v>
      </c>
      <c r="X60" s="36">
        <v>2814</v>
      </c>
      <c r="Y60" s="36">
        <v>3002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167237</v>
      </c>
      <c r="D64" s="52">
        <v>167263</v>
      </c>
      <c r="E64" s="52">
        <v>167455</v>
      </c>
      <c r="F64" s="52">
        <v>168009</v>
      </c>
      <c r="G64" s="52">
        <v>169155</v>
      </c>
      <c r="H64" s="52">
        <v>171162</v>
      </c>
      <c r="I64" s="52">
        <v>174302</v>
      </c>
      <c r="J64" s="52">
        <v>178849</v>
      </c>
      <c r="K64" s="52">
        <v>185054</v>
      </c>
      <c r="L64" s="52">
        <v>193165</v>
      </c>
      <c r="M64" s="52">
        <v>203464</v>
      </c>
      <c r="N64" s="52">
        <v>216232</v>
      </c>
      <c r="O64" s="52">
        <v>198371</v>
      </c>
      <c r="P64" s="52">
        <v>83374</v>
      </c>
      <c r="Q64" s="52">
        <v>105691</v>
      </c>
      <c r="R64" s="52">
        <v>131765</v>
      </c>
      <c r="S64" s="52">
        <v>161860</v>
      </c>
      <c r="T64" s="52">
        <v>174395</v>
      </c>
      <c r="U64" s="52">
        <v>184441</v>
      </c>
      <c r="V64" s="52">
        <v>189708</v>
      </c>
      <c r="W64" s="52">
        <v>192625</v>
      </c>
      <c r="X64" s="52">
        <v>192045</v>
      </c>
      <c r="Y64" s="52">
        <v>197657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225</v>
      </c>
      <c r="D67" s="52">
        <v>225</v>
      </c>
      <c r="E67" s="52">
        <v>228</v>
      </c>
      <c r="F67" s="52">
        <v>239</v>
      </c>
      <c r="G67" s="52">
        <v>255</v>
      </c>
      <c r="H67" s="52">
        <v>289</v>
      </c>
      <c r="I67" s="52">
        <v>209</v>
      </c>
      <c r="J67" s="52">
        <v>202</v>
      </c>
      <c r="K67" s="52">
        <v>325</v>
      </c>
      <c r="L67" s="52">
        <v>415</v>
      </c>
      <c r="M67" s="52">
        <v>560</v>
      </c>
      <c r="N67" s="52">
        <v>774</v>
      </c>
      <c r="O67" s="52">
        <v>1106</v>
      </c>
      <c r="P67" s="52">
        <v>1305</v>
      </c>
      <c r="Q67" s="52">
        <v>1777</v>
      </c>
      <c r="R67" s="52">
        <v>2059</v>
      </c>
      <c r="S67" s="52">
        <v>2648</v>
      </c>
      <c r="T67" s="52">
        <v>3562</v>
      </c>
      <c r="U67" s="52">
        <v>5359</v>
      </c>
      <c r="V67" s="52">
        <v>7272</v>
      </c>
      <c r="W67" s="52">
        <v>9821</v>
      </c>
      <c r="X67" s="52">
        <v>12404</v>
      </c>
      <c r="Y67" s="52">
        <v>14132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162079</v>
      </c>
      <c r="D69" s="52">
        <v>162105</v>
      </c>
      <c r="E69" s="52">
        <v>162291</v>
      </c>
      <c r="F69" s="52">
        <v>162832</v>
      </c>
      <c r="G69" s="52">
        <v>163948</v>
      </c>
      <c r="H69" s="52">
        <v>165895</v>
      </c>
      <c r="I69" s="52">
        <v>169710</v>
      </c>
      <c r="J69" s="52">
        <v>178098</v>
      </c>
      <c r="K69" s="52">
        <v>183917</v>
      </c>
      <c r="L69" s="52">
        <v>191974</v>
      </c>
      <c r="M69" s="52">
        <v>202100</v>
      </c>
      <c r="N69" s="52">
        <v>214952</v>
      </c>
      <c r="O69" s="52">
        <v>197112</v>
      </c>
      <c r="P69" s="52">
        <v>82190</v>
      </c>
      <c r="Q69" s="52">
        <v>104616</v>
      </c>
      <c r="R69" s="52">
        <v>130577</v>
      </c>
      <c r="S69" s="52">
        <v>160400</v>
      </c>
      <c r="T69" s="52">
        <v>172783</v>
      </c>
      <c r="U69" s="52">
        <v>182634</v>
      </c>
      <c r="V69" s="52">
        <v>187802</v>
      </c>
      <c r="W69" s="52">
        <v>190509</v>
      </c>
      <c r="X69" s="52">
        <v>189681</v>
      </c>
      <c r="Y69" s="52">
        <v>194928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4</v>
      </c>
      <c r="N70" s="52">
        <v>12</v>
      </c>
      <c r="O70" s="52">
        <v>24</v>
      </c>
      <c r="P70" s="52">
        <v>45</v>
      </c>
      <c r="Q70" s="52">
        <v>76</v>
      </c>
      <c r="R70" s="52">
        <v>122</v>
      </c>
      <c r="S70" s="52">
        <v>205</v>
      </c>
      <c r="T70" s="52">
        <v>306</v>
      </c>
      <c r="U70" s="52">
        <v>427</v>
      </c>
      <c r="V70" s="52">
        <v>586</v>
      </c>
      <c r="W70" s="52">
        <v>806</v>
      </c>
      <c r="X70" s="52">
        <v>1088</v>
      </c>
      <c r="Y70" s="52">
        <v>1392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10315</v>
      </c>
      <c r="D73" s="52">
        <v>10333</v>
      </c>
      <c r="E73" s="52">
        <v>10444</v>
      </c>
      <c r="F73" s="52">
        <v>10745</v>
      </c>
      <c r="G73" s="52">
        <v>11360</v>
      </c>
      <c r="H73" s="52">
        <v>12427</v>
      </c>
      <c r="I73" s="52">
        <v>7893</v>
      </c>
      <c r="J73" s="52">
        <v>6139</v>
      </c>
      <c r="K73" s="52">
        <v>9328</v>
      </c>
      <c r="L73" s="52">
        <v>9787</v>
      </c>
      <c r="M73" s="52">
        <v>11184</v>
      </c>
      <c r="N73" s="52">
        <v>10277</v>
      </c>
      <c r="O73" s="52">
        <v>9811</v>
      </c>
      <c r="P73" s="52">
        <v>8623</v>
      </c>
      <c r="Q73" s="52">
        <v>6900</v>
      </c>
      <c r="R73" s="52">
        <v>6481</v>
      </c>
      <c r="S73" s="52">
        <v>6783</v>
      </c>
      <c r="T73" s="52">
        <v>7627</v>
      </c>
      <c r="U73" s="52">
        <v>6708</v>
      </c>
      <c r="V73" s="52">
        <v>4605</v>
      </c>
      <c r="W73" s="52">
        <v>2260</v>
      </c>
      <c r="X73" s="52">
        <v>3051</v>
      </c>
      <c r="Y73" s="52">
        <v>5143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9</v>
      </c>
      <c r="M74" s="52">
        <v>70</v>
      </c>
      <c r="N74" s="52">
        <v>204</v>
      </c>
      <c r="O74" s="52">
        <v>423</v>
      </c>
      <c r="P74" s="52">
        <v>772</v>
      </c>
      <c r="Q74" s="52">
        <v>1335</v>
      </c>
      <c r="R74" s="52">
        <v>2234</v>
      </c>
      <c r="S74" s="52">
        <v>3536</v>
      </c>
      <c r="T74" s="52">
        <v>3218</v>
      </c>
      <c r="U74" s="52">
        <v>4558</v>
      </c>
      <c r="V74" s="52">
        <v>6296</v>
      </c>
      <c r="W74" s="52">
        <v>8421</v>
      </c>
      <c r="X74" s="52">
        <v>9310</v>
      </c>
      <c r="Y74" s="52">
        <v>14223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318964</v>
      </c>
      <c r="D78" s="52">
        <v>319494</v>
      </c>
      <c r="E78" s="52">
        <v>323236</v>
      </c>
      <c r="F78" s="52">
        <v>333662</v>
      </c>
      <c r="G78" s="52">
        <v>354555</v>
      </c>
      <c r="H78" s="52">
        <v>390025</v>
      </c>
      <c r="I78" s="52">
        <v>253156</v>
      </c>
      <c r="J78" s="52">
        <v>256537</v>
      </c>
      <c r="K78" s="52">
        <v>305375</v>
      </c>
      <c r="L78" s="52">
        <v>329032</v>
      </c>
      <c r="M78" s="52">
        <v>350909</v>
      </c>
      <c r="N78" s="52">
        <v>368851</v>
      </c>
      <c r="O78" s="52">
        <v>354947</v>
      </c>
      <c r="P78" s="52">
        <v>241059</v>
      </c>
      <c r="Q78" s="52">
        <v>276955</v>
      </c>
      <c r="R78" s="52">
        <v>310837</v>
      </c>
      <c r="S78" s="52">
        <v>354511</v>
      </c>
      <c r="T78" s="52">
        <v>375221</v>
      </c>
      <c r="U78" s="52">
        <v>389788</v>
      </c>
      <c r="V78" s="52">
        <v>387162</v>
      </c>
      <c r="W78" s="52">
        <v>370695</v>
      </c>
      <c r="X78" s="52">
        <v>348647</v>
      </c>
      <c r="Y78" s="52">
        <v>381420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15509</v>
      </c>
      <c r="D79" s="36">
        <v>15521</v>
      </c>
      <c r="E79" s="36">
        <v>15603</v>
      </c>
      <c r="F79" s="36">
        <v>15820</v>
      </c>
      <c r="G79" s="36">
        <v>16275</v>
      </c>
      <c r="H79" s="36">
        <v>17121</v>
      </c>
      <c r="I79" s="36">
        <v>9228</v>
      </c>
      <c r="J79" s="36">
        <v>5185</v>
      </c>
      <c r="K79" s="36">
        <v>8200</v>
      </c>
      <c r="L79" s="36">
        <v>9560</v>
      </c>
      <c r="M79" s="36">
        <v>12007</v>
      </c>
      <c r="N79" s="36">
        <v>12984</v>
      </c>
      <c r="O79" s="36">
        <v>12646</v>
      </c>
      <c r="P79" s="36">
        <v>11073</v>
      </c>
      <c r="Q79" s="36">
        <v>8624</v>
      </c>
      <c r="R79" s="36">
        <v>8607</v>
      </c>
      <c r="S79" s="36">
        <v>10612</v>
      </c>
      <c r="T79" s="36">
        <v>11873</v>
      </c>
      <c r="U79" s="36">
        <v>13146</v>
      </c>
      <c r="V79" s="36">
        <v>13040</v>
      </c>
      <c r="W79" s="36">
        <v>15855</v>
      </c>
      <c r="X79" s="36">
        <v>33875</v>
      </c>
      <c r="Y79" s="36">
        <v>56769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117040</v>
      </c>
      <c r="D83" s="52">
        <v>117074</v>
      </c>
      <c r="E83" s="52">
        <v>117318</v>
      </c>
      <c r="F83" s="52">
        <v>118002</v>
      </c>
      <c r="G83" s="52">
        <v>119351</v>
      </c>
      <c r="H83" s="52">
        <v>121553</v>
      </c>
      <c r="I83" s="52">
        <v>124778</v>
      </c>
      <c r="J83" s="52">
        <v>129222</v>
      </c>
      <c r="K83" s="52">
        <v>135107</v>
      </c>
      <c r="L83" s="52">
        <v>142658</v>
      </c>
      <c r="M83" s="52">
        <v>152150</v>
      </c>
      <c r="N83" s="52">
        <v>163881</v>
      </c>
      <c r="O83" s="52">
        <v>154843</v>
      </c>
      <c r="P83" s="52">
        <v>78527</v>
      </c>
      <c r="Q83" s="52">
        <v>99113</v>
      </c>
      <c r="R83" s="52">
        <v>123117</v>
      </c>
      <c r="S83" s="52">
        <v>150748</v>
      </c>
      <c r="T83" s="52">
        <v>154773</v>
      </c>
      <c r="U83" s="52">
        <v>154927</v>
      </c>
      <c r="V83" s="52">
        <v>159655</v>
      </c>
      <c r="W83" s="52">
        <v>170260</v>
      </c>
      <c r="X83" s="52">
        <v>188614</v>
      </c>
      <c r="Y83" s="52">
        <v>206170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157</v>
      </c>
      <c r="D86" s="52">
        <v>158</v>
      </c>
      <c r="E86" s="52">
        <v>159</v>
      </c>
      <c r="F86" s="52">
        <v>168</v>
      </c>
      <c r="G86" s="52">
        <v>183</v>
      </c>
      <c r="H86" s="52">
        <v>211</v>
      </c>
      <c r="I86" s="52">
        <v>166</v>
      </c>
      <c r="J86" s="52">
        <v>172</v>
      </c>
      <c r="K86" s="52">
        <v>273</v>
      </c>
      <c r="L86" s="52">
        <v>356</v>
      </c>
      <c r="M86" s="52">
        <v>475</v>
      </c>
      <c r="N86" s="52">
        <v>624</v>
      </c>
      <c r="O86" s="52">
        <v>869</v>
      </c>
      <c r="P86" s="52">
        <v>1086</v>
      </c>
      <c r="Q86" s="52">
        <v>1555</v>
      </c>
      <c r="R86" s="52">
        <v>1919</v>
      </c>
      <c r="S86" s="52">
        <v>2526</v>
      </c>
      <c r="T86" s="52">
        <v>3383</v>
      </c>
      <c r="U86" s="52">
        <v>5149</v>
      </c>
      <c r="V86" s="52">
        <v>7280</v>
      </c>
      <c r="W86" s="52">
        <v>10676</v>
      </c>
      <c r="X86" s="52">
        <v>15176</v>
      </c>
      <c r="Y86" s="52">
        <v>20086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100980</v>
      </c>
      <c r="D88" s="52">
        <v>101012</v>
      </c>
      <c r="E88" s="52">
        <v>101224</v>
      </c>
      <c r="F88" s="52">
        <v>101777</v>
      </c>
      <c r="G88" s="52">
        <v>102784</v>
      </c>
      <c r="H88" s="52">
        <v>104393</v>
      </c>
      <c r="I88" s="52">
        <v>109114</v>
      </c>
      <c r="J88" s="52">
        <v>124749</v>
      </c>
      <c r="K88" s="52">
        <v>128525</v>
      </c>
      <c r="L88" s="52">
        <v>134799</v>
      </c>
      <c r="M88" s="52">
        <v>145076</v>
      </c>
      <c r="N88" s="52">
        <v>158365</v>
      </c>
      <c r="O88" s="52">
        <v>149610</v>
      </c>
      <c r="P88" s="52">
        <v>72351</v>
      </c>
      <c r="Q88" s="52">
        <v>91935</v>
      </c>
      <c r="R88" s="52">
        <v>114273</v>
      </c>
      <c r="S88" s="52">
        <v>140339</v>
      </c>
      <c r="T88" s="52">
        <v>144022</v>
      </c>
      <c r="U88" s="52">
        <v>145417</v>
      </c>
      <c r="V88" s="52">
        <v>150608</v>
      </c>
      <c r="W88" s="52">
        <v>390818</v>
      </c>
      <c r="X88" s="52">
        <v>150961</v>
      </c>
      <c r="Y88" s="52">
        <v>177952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10</v>
      </c>
      <c r="N89" s="52">
        <v>25</v>
      </c>
      <c r="O89" s="52">
        <v>52</v>
      </c>
      <c r="P89" s="52">
        <v>77</v>
      </c>
      <c r="Q89" s="52">
        <v>114</v>
      </c>
      <c r="R89" s="52">
        <v>174</v>
      </c>
      <c r="S89" s="52">
        <v>281</v>
      </c>
      <c r="T89" s="52">
        <v>393</v>
      </c>
      <c r="U89" s="52">
        <v>497</v>
      </c>
      <c r="V89" s="52">
        <v>661</v>
      </c>
      <c r="W89" s="52">
        <v>2302</v>
      </c>
      <c r="X89" s="52">
        <v>1122</v>
      </c>
      <c r="Y89" s="52">
        <v>1922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15777</v>
      </c>
      <c r="D92" s="52">
        <v>15794</v>
      </c>
      <c r="E92" s="52">
        <v>15920</v>
      </c>
      <c r="F92" s="52">
        <v>16275</v>
      </c>
      <c r="G92" s="52">
        <v>16943</v>
      </c>
      <c r="H92" s="52">
        <v>18014</v>
      </c>
      <c r="I92" s="52">
        <v>10109</v>
      </c>
      <c r="J92" s="52">
        <v>6019</v>
      </c>
      <c r="K92" s="52">
        <v>8975</v>
      </c>
      <c r="L92" s="52">
        <v>8987</v>
      </c>
      <c r="M92" s="52">
        <v>7817</v>
      </c>
      <c r="N92" s="52">
        <v>8501</v>
      </c>
      <c r="O92" s="52">
        <v>8712</v>
      </c>
      <c r="P92" s="52">
        <v>9190</v>
      </c>
      <c r="Q92" s="52">
        <v>6124</v>
      </c>
      <c r="R92" s="52">
        <v>5402</v>
      </c>
      <c r="S92" s="52">
        <v>6137</v>
      </c>
      <c r="T92" s="52">
        <v>6096</v>
      </c>
      <c r="U92" s="52">
        <v>6411</v>
      </c>
      <c r="V92" s="52">
        <v>6932</v>
      </c>
      <c r="W92" s="52">
        <v>7367</v>
      </c>
      <c r="X92" s="52">
        <v>24842</v>
      </c>
      <c r="Y92" s="52">
        <v>28325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1</v>
      </c>
      <c r="N93" s="52">
        <v>2</v>
      </c>
      <c r="O93" s="52">
        <v>4</v>
      </c>
      <c r="P93" s="52">
        <v>7</v>
      </c>
      <c r="Q93" s="52">
        <v>11</v>
      </c>
      <c r="R93" s="52">
        <v>24</v>
      </c>
      <c r="S93" s="52">
        <v>29</v>
      </c>
      <c r="T93" s="52">
        <v>15</v>
      </c>
      <c r="U93" s="52">
        <v>28</v>
      </c>
      <c r="V93" s="52">
        <v>57</v>
      </c>
      <c r="W93" s="52">
        <v>74</v>
      </c>
      <c r="X93" s="52">
        <v>254</v>
      </c>
      <c r="Y93" s="52">
        <v>510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16343</v>
      </c>
      <c r="D96" s="52">
        <v>16377</v>
      </c>
      <c r="E96" s="52">
        <v>16708</v>
      </c>
      <c r="F96" s="52">
        <v>18036</v>
      </c>
      <c r="G96" s="52">
        <v>21231</v>
      </c>
      <c r="H96" s="52">
        <v>26879</v>
      </c>
      <c r="I96" s="52">
        <v>25487</v>
      </c>
      <c r="J96" s="52">
        <v>30376</v>
      </c>
      <c r="K96" s="52">
        <v>45114</v>
      </c>
      <c r="L96" s="52">
        <v>56101</v>
      </c>
      <c r="M96" s="52">
        <v>49655</v>
      </c>
      <c r="N96" s="52">
        <v>32643</v>
      </c>
      <c r="O96" s="52">
        <v>26676</v>
      </c>
      <c r="P96" s="52">
        <v>29943</v>
      </c>
      <c r="Q96" s="52">
        <v>35063</v>
      </c>
      <c r="R96" s="52">
        <v>40583</v>
      </c>
      <c r="S96" s="52">
        <v>41253</v>
      </c>
      <c r="T96" s="52">
        <v>45552</v>
      </c>
      <c r="U96" s="52">
        <v>34442</v>
      </c>
      <c r="V96" s="52">
        <v>20967</v>
      </c>
      <c r="W96" s="52">
        <v>13298</v>
      </c>
      <c r="X96" s="52">
        <v>80799</v>
      </c>
      <c r="Y96" s="52">
        <v>13611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59</v>
      </c>
      <c r="M97" s="52">
        <v>452</v>
      </c>
      <c r="N97" s="52">
        <v>1306</v>
      </c>
      <c r="O97" s="52">
        <v>2690</v>
      </c>
      <c r="P97" s="52">
        <v>4761</v>
      </c>
      <c r="Q97" s="52">
        <v>7985</v>
      </c>
      <c r="R97" s="52">
        <v>12765</v>
      </c>
      <c r="S97" s="52">
        <v>19561</v>
      </c>
      <c r="T97" s="52">
        <v>15956</v>
      </c>
      <c r="U97" s="52">
        <v>21801</v>
      </c>
      <c r="V97" s="52">
        <v>30920</v>
      </c>
      <c r="W97" s="52">
        <v>43772</v>
      </c>
      <c r="X97" s="52">
        <v>128546</v>
      </c>
      <c r="Y97" s="52">
        <v>247959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94022</v>
      </c>
      <c r="D101" s="52">
        <v>94236</v>
      </c>
      <c r="E101" s="52">
        <v>95689</v>
      </c>
      <c r="F101" s="52">
        <v>99438</v>
      </c>
      <c r="G101" s="52">
        <v>106392</v>
      </c>
      <c r="H101" s="52">
        <v>117609</v>
      </c>
      <c r="I101" s="52">
        <v>77890</v>
      </c>
      <c r="J101" s="52">
        <v>84101</v>
      </c>
      <c r="K101" s="52">
        <v>93351</v>
      </c>
      <c r="L101" s="52">
        <v>89491</v>
      </c>
      <c r="M101" s="52">
        <v>92665</v>
      </c>
      <c r="N101" s="52">
        <v>105063</v>
      </c>
      <c r="O101" s="52">
        <v>104191</v>
      </c>
      <c r="P101" s="52">
        <v>66537</v>
      </c>
      <c r="Q101" s="52">
        <v>78984</v>
      </c>
      <c r="R101" s="52">
        <v>94367</v>
      </c>
      <c r="S101" s="52">
        <v>111262</v>
      </c>
      <c r="T101" s="52">
        <v>120355</v>
      </c>
      <c r="U101" s="52">
        <v>131772</v>
      </c>
      <c r="V101" s="52">
        <v>132472</v>
      </c>
      <c r="W101" s="52">
        <v>131549</v>
      </c>
      <c r="X101" s="52">
        <v>136704</v>
      </c>
      <c r="Y101" s="52">
        <v>173855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117933</v>
      </c>
      <c r="D102" s="52">
        <v>118151</v>
      </c>
      <c r="E102" s="52">
        <v>119696</v>
      </c>
      <c r="F102" s="52">
        <v>123873</v>
      </c>
      <c r="G102" s="52">
        <v>131697</v>
      </c>
      <c r="H102" s="52">
        <v>144316</v>
      </c>
      <c r="I102" s="52">
        <v>92365</v>
      </c>
      <c r="J102" s="52">
        <v>82715</v>
      </c>
      <c r="K102" s="52">
        <v>107934</v>
      </c>
      <c r="L102" s="52">
        <v>107794</v>
      </c>
      <c r="M102" s="52">
        <v>105884</v>
      </c>
      <c r="N102" s="52">
        <v>122549</v>
      </c>
      <c r="O102" s="52">
        <v>126455</v>
      </c>
      <c r="P102" s="52">
        <v>106997</v>
      </c>
      <c r="Q102" s="52">
        <v>118402</v>
      </c>
      <c r="R102" s="52">
        <v>118094</v>
      </c>
      <c r="S102" s="52">
        <v>131345</v>
      </c>
      <c r="T102" s="52">
        <v>134501</v>
      </c>
      <c r="U102" s="52">
        <v>144662</v>
      </c>
      <c r="V102" s="52">
        <v>154852</v>
      </c>
      <c r="W102" s="52">
        <v>165725</v>
      </c>
      <c r="X102" s="52">
        <v>186782</v>
      </c>
      <c r="Y102" s="52">
        <v>236823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22125</v>
      </c>
      <c r="D103" s="36">
        <v>22193</v>
      </c>
      <c r="E103" s="36">
        <v>22743</v>
      </c>
      <c r="F103" s="36">
        <v>24660</v>
      </c>
      <c r="G103" s="36">
        <v>29201</v>
      </c>
      <c r="H103" s="36">
        <v>37237</v>
      </c>
      <c r="I103" s="36">
        <v>36015</v>
      </c>
      <c r="J103" s="36">
        <v>49590</v>
      </c>
      <c r="K103" s="36">
        <v>64751</v>
      </c>
      <c r="L103" s="36">
        <v>77982</v>
      </c>
      <c r="M103" s="36">
        <v>78050</v>
      </c>
      <c r="N103" s="36">
        <v>57163</v>
      </c>
      <c r="O103" s="36">
        <v>51469</v>
      </c>
      <c r="P103" s="36">
        <v>55908</v>
      </c>
      <c r="Q103" s="36">
        <v>74600</v>
      </c>
      <c r="R103" s="36">
        <v>95277</v>
      </c>
      <c r="S103" s="36">
        <v>106284</v>
      </c>
      <c r="T103" s="36">
        <v>107555</v>
      </c>
      <c r="U103" s="36">
        <v>92646</v>
      </c>
      <c r="V103" s="36">
        <v>76843</v>
      </c>
      <c r="W103" s="36">
        <v>116962</v>
      </c>
      <c r="X103" s="36">
        <v>182314</v>
      </c>
      <c r="Y103" s="36">
        <v>167044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194</v>
      </c>
      <c r="D107" s="52">
        <v>194</v>
      </c>
      <c r="E107" s="52">
        <v>195</v>
      </c>
      <c r="F107" s="52">
        <v>200</v>
      </c>
      <c r="G107" s="52">
        <v>213</v>
      </c>
      <c r="H107" s="52">
        <v>231</v>
      </c>
      <c r="I107" s="52">
        <v>260</v>
      </c>
      <c r="J107" s="52">
        <v>302</v>
      </c>
      <c r="K107" s="52">
        <v>355</v>
      </c>
      <c r="L107" s="52">
        <v>420</v>
      </c>
      <c r="M107" s="52">
        <v>501</v>
      </c>
      <c r="N107" s="52">
        <v>595</v>
      </c>
      <c r="O107" s="52">
        <v>671</v>
      </c>
      <c r="P107" s="52">
        <v>641</v>
      </c>
      <c r="Q107" s="52">
        <v>795</v>
      </c>
      <c r="R107" s="52">
        <v>970</v>
      </c>
      <c r="S107" s="52">
        <v>1180</v>
      </c>
      <c r="T107" s="52">
        <v>1245</v>
      </c>
      <c r="U107" s="52">
        <v>1144</v>
      </c>
      <c r="V107" s="52">
        <v>1092</v>
      </c>
      <c r="W107" s="52">
        <v>1024</v>
      </c>
      <c r="X107" s="52">
        <v>942</v>
      </c>
      <c r="Y107" s="52">
        <v>962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1</v>
      </c>
      <c r="E110" s="52">
        <v>0</v>
      </c>
      <c r="F110" s="52">
        <v>0</v>
      </c>
      <c r="G110" s="52">
        <v>1</v>
      </c>
      <c r="H110" s="52">
        <v>0</v>
      </c>
      <c r="I110" s="52">
        <v>0</v>
      </c>
      <c r="J110" s="52">
        <v>0</v>
      </c>
      <c r="K110" s="52">
        <v>0</v>
      </c>
      <c r="L110" s="52">
        <v>5</v>
      </c>
      <c r="M110" s="52">
        <v>2</v>
      </c>
      <c r="N110" s="52">
        <v>6</v>
      </c>
      <c r="O110" s="52">
        <v>5</v>
      </c>
      <c r="P110" s="52">
        <v>5</v>
      </c>
      <c r="Q110" s="52">
        <v>6</v>
      </c>
      <c r="R110" s="52">
        <v>8</v>
      </c>
      <c r="S110" s="52">
        <v>17</v>
      </c>
      <c r="T110" s="52">
        <v>23</v>
      </c>
      <c r="U110" s="52">
        <v>41</v>
      </c>
      <c r="V110" s="52">
        <v>61</v>
      </c>
      <c r="W110" s="52">
        <v>88</v>
      </c>
      <c r="X110" s="52">
        <v>122</v>
      </c>
      <c r="Y110" s="52">
        <v>121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193</v>
      </c>
      <c r="D112" s="52">
        <v>192</v>
      </c>
      <c r="E112" s="52">
        <v>195</v>
      </c>
      <c r="F112" s="52">
        <v>199</v>
      </c>
      <c r="G112" s="52">
        <v>212</v>
      </c>
      <c r="H112" s="52">
        <v>229</v>
      </c>
      <c r="I112" s="52">
        <v>257</v>
      </c>
      <c r="J112" s="52">
        <v>299</v>
      </c>
      <c r="K112" s="52">
        <v>346</v>
      </c>
      <c r="L112" s="52">
        <v>413</v>
      </c>
      <c r="M112" s="52">
        <v>494</v>
      </c>
      <c r="N112" s="52">
        <v>589</v>
      </c>
      <c r="O112" s="52">
        <v>665</v>
      </c>
      <c r="P112" s="52">
        <v>633</v>
      </c>
      <c r="Q112" s="52">
        <v>781</v>
      </c>
      <c r="R112" s="52">
        <v>952</v>
      </c>
      <c r="S112" s="52">
        <v>1162</v>
      </c>
      <c r="T112" s="52">
        <v>1220</v>
      </c>
      <c r="U112" s="52">
        <v>1125</v>
      </c>
      <c r="V112" s="52">
        <v>1063</v>
      </c>
      <c r="W112" s="52">
        <v>998</v>
      </c>
      <c r="X112" s="52">
        <v>907</v>
      </c>
      <c r="Y112" s="52">
        <v>937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1</v>
      </c>
      <c r="S113" s="52">
        <v>0</v>
      </c>
      <c r="T113" s="52">
        <v>1</v>
      </c>
      <c r="U113" s="52">
        <v>3</v>
      </c>
      <c r="V113" s="52">
        <v>1</v>
      </c>
      <c r="W113" s="52">
        <v>3</v>
      </c>
      <c r="X113" s="52">
        <v>5</v>
      </c>
      <c r="Y113" s="52">
        <v>8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2</v>
      </c>
      <c r="D116" s="52">
        <v>2</v>
      </c>
      <c r="E116" s="52">
        <v>3</v>
      </c>
      <c r="F116" s="52">
        <v>4</v>
      </c>
      <c r="G116" s="52">
        <v>13</v>
      </c>
      <c r="H116" s="52">
        <v>9</v>
      </c>
      <c r="I116" s="52">
        <v>24</v>
      </c>
      <c r="J116" s="52">
        <v>34</v>
      </c>
      <c r="K116" s="52">
        <v>53</v>
      </c>
      <c r="L116" s="52">
        <v>75</v>
      </c>
      <c r="M116" s="52">
        <v>62</v>
      </c>
      <c r="N116" s="52">
        <v>37</v>
      </c>
      <c r="O116" s="52">
        <v>33</v>
      </c>
      <c r="P116" s="52">
        <v>62</v>
      </c>
      <c r="Q116" s="52">
        <v>77</v>
      </c>
      <c r="R116" s="52">
        <v>106</v>
      </c>
      <c r="S116" s="52">
        <v>103</v>
      </c>
      <c r="T116" s="52">
        <v>113</v>
      </c>
      <c r="U116" s="52">
        <v>92</v>
      </c>
      <c r="V116" s="52">
        <v>73</v>
      </c>
      <c r="W116" s="52">
        <v>41</v>
      </c>
      <c r="X116" s="52">
        <v>72</v>
      </c>
      <c r="Y116" s="52">
        <v>166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1</v>
      </c>
      <c r="N117" s="52">
        <v>3</v>
      </c>
      <c r="O117" s="52">
        <v>7</v>
      </c>
      <c r="P117" s="52">
        <v>12</v>
      </c>
      <c r="Q117" s="52">
        <v>18</v>
      </c>
      <c r="R117" s="52">
        <v>40</v>
      </c>
      <c r="S117" s="52">
        <v>57</v>
      </c>
      <c r="T117" s="52">
        <v>57</v>
      </c>
      <c r="U117" s="52">
        <v>82</v>
      </c>
      <c r="V117" s="52">
        <v>116</v>
      </c>
      <c r="W117" s="52">
        <v>172</v>
      </c>
      <c r="X117" s="52">
        <v>261</v>
      </c>
      <c r="Y117" s="52">
        <v>629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326</v>
      </c>
      <c r="D121" s="52">
        <v>328</v>
      </c>
      <c r="E121" s="52">
        <v>338</v>
      </c>
      <c r="F121" s="52">
        <v>375</v>
      </c>
      <c r="G121" s="52">
        <v>435</v>
      </c>
      <c r="H121" s="52">
        <v>544</v>
      </c>
      <c r="I121" s="52">
        <v>509</v>
      </c>
      <c r="J121" s="52">
        <v>658</v>
      </c>
      <c r="K121" s="52">
        <v>940</v>
      </c>
      <c r="L121" s="52">
        <v>1034</v>
      </c>
      <c r="M121" s="52">
        <v>982</v>
      </c>
      <c r="N121" s="52">
        <v>1124</v>
      </c>
      <c r="O121" s="52">
        <v>1123</v>
      </c>
      <c r="P121" s="52">
        <v>869</v>
      </c>
      <c r="Q121" s="52">
        <v>868</v>
      </c>
      <c r="R121" s="52">
        <v>993</v>
      </c>
      <c r="S121" s="52">
        <v>1213</v>
      </c>
      <c r="T121" s="52">
        <v>1416</v>
      </c>
      <c r="U121" s="52">
        <v>1678</v>
      </c>
      <c r="V121" s="52">
        <v>1917</v>
      </c>
      <c r="W121" s="52">
        <v>1907</v>
      </c>
      <c r="X121" s="52">
        <v>1750</v>
      </c>
      <c r="Y121" s="52">
        <v>1638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61</v>
      </c>
      <c r="D122" s="36">
        <v>61</v>
      </c>
      <c r="E122" s="36">
        <v>67</v>
      </c>
      <c r="F122" s="36">
        <v>82</v>
      </c>
      <c r="G122" s="36">
        <v>121</v>
      </c>
      <c r="H122" s="36">
        <v>188</v>
      </c>
      <c r="I122" s="36">
        <v>263</v>
      </c>
      <c r="J122" s="36">
        <v>407</v>
      </c>
      <c r="K122" s="36">
        <v>573</v>
      </c>
      <c r="L122" s="36">
        <v>727</v>
      </c>
      <c r="M122" s="36">
        <v>708</v>
      </c>
      <c r="N122" s="36">
        <v>536</v>
      </c>
      <c r="O122" s="36">
        <v>450</v>
      </c>
      <c r="P122" s="36">
        <v>437</v>
      </c>
      <c r="Q122" s="36">
        <v>561</v>
      </c>
      <c r="R122" s="36">
        <v>760</v>
      </c>
      <c r="S122" s="36">
        <v>898</v>
      </c>
      <c r="T122" s="36">
        <v>979</v>
      </c>
      <c r="U122" s="36">
        <v>974</v>
      </c>
      <c r="V122" s="36">
        <v>907</v>
      </c>
      <c r="W122" s="36">
        <v>1083</v>
      </c>
      <c r="X122" s="36">
        <v>1364</v>
      </c>
      <c r="Y122" s="36">
        <v>1117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429650</v>
      </c>
      <c r="D126" s="52">
        <v>429745</v>
      </c>
      <c r="E126" s="52">
        <v>430351</v>
      </c>
      <c r="F126" s="52">
        <v>431805</v>
      </c>
      <c r="G126" s="52">
        <v>434439</v>
      </c>
      <c r="H126" s="52">
        <v>438564</v>
      </c>
      <c r="I126" s="52">
        <v>444498</v>
      </c>
      <c r="J126" s="52">
        <v>452615</v>
      </c>
      <c r="K126" s="52">
        <v>463366</v>
      </c>
      <c r="L126" s="52">
        <v>477284</v>
      </c>
      <c r="M126" s="52">
        <v>494910</v>
      </c>
      <c r="N126" s="52">
        <v>516823</v>
      </c>
      <c r="O126" s="52">
        <v>457740</v>
      </c>
      <c r="P126" s="52">
        <v>146438</v>
      </c>
      <c r="Q126" s="52">
        <v>184999</v>
      </c>
      <c r="R126" s="52">
        <v>229924</v>
      </c>
      <c r="S126" s="52">
        <v>281407</v>
      </c>
      <c r="T126" s="52">
        <v>262941</v>
      </c>
      <c r="U126" s="52">
        <v>281538</v>
      </c>
      <c r="V126" s="52">
        <v>290593</v>
      </c>
      <c r="W126" s="52">
        <v>306800</v>
      </c>
      <c r="X126" s="52">
        <v>321645</v>
      </c>
      <c r="Y126" s="52">
        <v>336354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578</v>
      </c>
      <c r="D129" s="52">
        <v>580</v>
      </c>
      <c r="E129" s="52">
        <v>588</v>
      </c>
      <c r="F129" s="52">
        <v>611</v>
      </c>
      <c r="G129" s="52">
        <v>655</v>
      </c>
      <c r="H129" s="52">
        <v>729</v>
      </c>
      <c r="I129" s="52">
        <v>493</v>
      </c>
      <c r="J129" s="52">
        <v>414</v>
      </c>
      <c r="K129" s="52">
        <v>643</v>
      </c>
      <c r="L129" s="52">
        <v>710</v>
      </c>
      <c r="M129" s="52">
        <v>867</v>
      </c>
      <c r="N129" s="52">
        <v>1153</v>
      </c>
      <c r="O129" s="52">
        <v>1864</v>
      </c>
      <c r="P129" s="52">
        <v>2180</v>
      </c>
      <c r="Q129" s="52">
        <v>3113</v>
      </c>
      <c r="R129" s="52">
        <v>3783</v>
      </c>
      <c r="S129" s="52">
        <v>4789</v>
      </c>
      <c r="T129" s="52">
        <v>5580</v>
      </c>
      <c r="U129" s="52">
        <v>7619</v>
      </c>
      <c r="V129" s="52">
        <v>8978</v>
      </c>
      <c r="W129" s="52">
        <v>10620</v>
      </c>
      <c r="X129" s="52">
        <v>11470</v>
      </c>
      <c r="Y129" s="52">
        <v>11008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423076</v>
      </c>
      <c r="D131" s="52">
        <v>423169</v>
      </c>
      <c r="E131" s="52">
        <v>424545</v>
      </c>
      <c r="F131" s="52">
        <v>424448</v>
      </c>
      <c r="G131" s="52">
        <v>427843</v>
      </c>
      <c r="H131" s="52">
        <v>438456</v>
      </c>
      <c r="I131" s="52">
        <v>444265</v>
      </c>
      <c r="J131" s="52">
        <v>452166</v>
      </c>
      <c r="K131" s="52">
        <v>461703</v>
      </c>
      <c r="L131" s="52">
        <v>476126</v>
      </c>
      <c r="M131" s="52">
        <v>493252</v>
      </c>
      <c r="N131" s="52">
        <v>515508</v>
      </c>
      <c r="O131" s="52">
        <v>456398</v>
      </c>
      <c r="P131" s="52">
        <v>144576</v>
      </c>
      <c r="Q131" s="52">
        <v>184305</v>
      </c>
      <c r="R131" s="52">
        <v>228885</v>
      </c>
      <c r="S131" s="52">
        <v>279935</v>
      </c>
      <c r="T131" s="52">
        <v>261730</v>
      </c>
      <c r="U131" s="52">
        <v>278931</v>
      </c>
      <c r="V131" s="52">
        <v>288336</v>
      </c>
      <c r="W131" s="52">
        <v>304243</v>
      </c>
      <c r="X131" s="52">
        <v>318656</v>
      </c>
      <c r="Y131" s="52">
        <v>333694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</v>
      </c>
      <c r="M132" s="52">
        <v>8</v>
      </c>
      <c r="N132" s="52">
        <v>24</v>
      </c>
      <c r="O132" s="52">
        <v>47</v>
      </c>
      <c r="P132" s="52">
        <v>83</v>
      </c>
      <c r="Q132" s="52">
        <v>147</v>
      </c>
      <c r="R132" s="52">
        <v>233</v>
      </c>
      <c r="S132" s="52">
        <v>360</v>
      </c>
      <c r="T132" s="52">
        <v>527</v>
      </c>
      <c r="U132" s="52">
        <v>764</v>
      </c>
      <c r="V132" s="52">
        <v>1006</v>
      </c>
      <c r="W132" s="52">
        <v>1341</v>
      </c>
      <c r="X132" s="52">
        <v>1886</v>
      </c>
      <c r="Y132" s="52">
        <v>2003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13149</v>
      </c>
      <c r="D135" s="52">
        <v>20545</v>
      </c>
      <c r="E135" s="52">
        <v>5953</v>
      </c>
      <c r="F135" s="52">
        <v>13635</v>
      </c>
      <c r="G135" s="52">
        <v>42556</v>
      </c>
      <c r="H135" s="52">
        <v>868</v>
      </c>
      <c r="I135" s="52">
        <v>1864</v>
      </c>
      <c r="J135" s="52">
        <v>3585</v>
      </c>
      <c r="K135" s="52">
        <v>7012</v>
      </c>
      <c r="L135" s="52">
        <v>9431</v>
      </c>
      <c r="M135" s="52">
        <v>13634</v>
      </c>
      <c r="N135" s="52">
        <v>10455</v>
      </c>
      <c r="O135" s="52">
        <v>10332</v>
      </c>
      <c r="P135" s="52">
        <v>14349</v>
      </c>
      <c r="Q135" s="52">
        <v>3347</v>
      </c>
      <c r="R135" s="52">
        <v>4768</v>
      </c>
      <c r="S135" s="52">
        <v>5952</v>
      </c>
      <c r="T135" s="52">
        <v>7087</v>
      </c>
      <c r="U135" s="52">
        <v>6466</v>
      </c>
      <c r="V135" s="52">
        <v>3795</v>
      </c>
      <c r="W135" s="52">
        <v>1606</v>
      </c>
      <c r="X135" s="52">
        <v>1906</v>
      </c>
      <c r="Y135" s="52">
        <v>2066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6</v>
      </c>
      <c r="M136" s="52">
        <v>47</v>
      </c>
      <c r="N136" s="52">
        <v>141</v>
      </c>
      <c r="O136" s="52">
        <v>295</v>
      </c>
      <c r="P136" s="52">
        <v>557</v>
      </c>
      <c r="Q136" s="52">
        <v>1015</v>
      </c>
      <c r="R136" s="52">
        <v>1777</v>
      </c>
      <c r="S136" s="52">
        <v>2904</v>
      </c>
      <c r="T136" s="52">
        <v>3008</v>
      </c>
      <c r="U136" s="52">
        <v>4205</v>
      </c>
      <c r="V136" s="52">
        <v>5529</v>
      </c>
      <c r="W136" s="52">
        <v>7201</v>
      </c>
      <c r="X136" s="52">
        <v>7161</v>
      </c>
      <c r="Y136" s="52">
        <v>6154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723557</v>
      </c>
      <c r="D140" s="52">
        <v>724768</v>
      </c>
      <c r="E140" s="52">
        <v>732792</v>
      </c>
      <c r="F140" s="52">
        <v>752324</v>
      </c>
      <c r="G140" s="52">
        <v>786899</v>
      </c>
      <c r="H140" s="52">
        <v>841132</v>
      </c>
      <c r="I140" s="52">
        <v>487307</v>
      </c>
      <c r="J140" s="52">
        <v>401116</v>
      </c>
      <c r="K140" s="52">
        <v>460919</v>
      </c>
      <c r="L140" s="52">
        <v>399497</v>
      </c>
      <c r="M140" s="52">
        <v>426223</v>
      </c>
      <c r="N140" s="52">
        <v>517406</v>
      </c>
      <c r="O140" s="52">
        <v>522131</v>
      </c>
      <c r="P140" s="52">
        <v>295581</v>
      </c>
      <c r="Q140" s="52">
        <v>333374</v>
      </c>
      <c r="R140" s="52">
        <v>329549</v>
      </c>
      <c r="S140" s="52">
        <v>369218</v>
      </c>
      <c r="T140" s="52">
        <v>354805</v>
      </c>
      <c r="U140" s="52">
        <v>387505</v>
      </c>
      <c r="V140" s="52">
        <v>398746</v>
      </c>
      <c r="W140" s="52">
        <v>347243</v>
      </c>
      <c r="X140" s="52">
        <v>292687</v>
      </c>
      <c r="Y140" s="52">
        <v>321854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135744</v>
      </c>
      <c r="D141" s="36">
        <v>136122</v>
      </c>
      <c r="E141" s="36">
        <v>138836</v>
      </c>
      <c r="F141" s="36">
        <v>146920</v>
      </c>
      <c r="G141" s="36">
        <v>164703</v>
      </c>
      <c r="H141" s="36">
        <v>195590</v>
      </c>
      <c r="I141" s="36">
        <v>160422</v>
      </c>
      <c r="J141" s="36">
        <v>216325</v>
      </c>
      <c r="K141" s="36">
        <v>247846</v>
      </c>
      <c r="L141" s="36">
        <v>275010</v>
      </c>
      <c r="M141" s="36">
        <v>286223</v>
      </c>
      <c r="N141" s="36">
        <v>224182</v>
      </c>
      <c r="O141" s="36">
        <v>192740</v>
      </c>
      <c r="P141" s="36">
        <v>153958</v>
      </c>
      <c r="Q141" s="36">
        <v>205319</v>
      </c>
      <c r="R141" s="36">
        <v>259425</v>
      </c>
      <c r="S141" s="36">
        <v>285586</v>
      </c>
      <c r="T141" s="36">
        <v>272161</v>
      </c>
      <c r="U141" s="36">
        <v>240169</v>
      </c>
      <c r="V141" s="36">
        <v>192292</v>
      </c>
      <c r="W141" s="36">
        <v>202802</v>
      </c>
      <c r="X141" s="36">
        <v>240710</v>
      </c>
      <c r="Y141" s="36">
        <v>204997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41</v>
      </c>
      <c r="D145" s="52">
        <v>41</v>
      </c>
      <c r="E145" s="52">
        <v>42</v>
      </c>
      <c r="F145" s="52">
        <v>46</v>
      </c>
      <c r="G145" s="52">
        <v>54</v>
      </c>
      <c r="H145" s="52">
        <v>79</v>
      </c>
      <c r="I145" s="52">
        <v>128</v>
      </c>
      <c r="J145" s="52">
        <v>217</v>
      </c>
      <c r="K145" s="52">
        <v>373</v>
      </c>
      <c r="L145" s="52">
        <v>613</v>
      </c>
      <c r="M145" s="52">
        <v>972</v>
      </c>
      <c r="N145" s="52">
        <v>1479</v>
      </c>
      <c r="O145" s="52">
        <v>2152</v>
      </c>
      <c r="P145" s="52">
        <v>3028</v>
      </c>
      <c r="Q145" s="52">
        <v>4226</v>
      </c>
      <c r="R145" s="52">
        <v>5759</v>
      </c>
      <c r="S145" s="52">
        <v>7709</v>
      </c>
      <c r="T145" s="52">
        <v>10088</v>
      </c>
      <c r="U145" s="52">
        <v>12756</v>
      </c>
      <c r="V145" s="52">
        <v>15751</v>
      </c>
      <c r="W145" s="52">
        <v>18946</v>
      </c>
      <c r="X145" s="52">
        <v>22342</v>
      </c>
      <c r="Y145" s="52">
        <v>25803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</v>
      </c>
      <c r="D147" s="52">
        <v>0</v>
      </c>
      <c r="E147" s="52">
        <v>1</v>
      </c>
      <c r="F147" s="52">
        <v>0</v>
      </c>
      <c r="G147" s="52">
        <v>1</v>
      </c>
      <c r="H147" s="52">
        <v>1</v>
      </c>
      <c r="I147" s="52">
        <v>0</v>
      </c>
      <c r="J147" s="52">
        <v>6</v>
      </c>
      <c r="K147" s="52">
        <v>12</v>
      </c>
      <c r="L147" s="52">
        <v>16</v>
      </c>
      <c r="M147" s="52">
        <v>33</v>
      </c>
      <c r="N147" s="52">
        <v>64</v>
      </c>
      <c r="O147" s="52">
        <v>101</v>
      </c>
      <c r="P147" s="52">
        <v>160</v>
      </c>
      <c r="Q147" s="52">
        <v>253</v>
      </c>
      <c r="R147" s="52">
        <v>375</v>
      </c>
      <c r="S147" s="52">
        <v>613</v>
      </c>
      <c r="T147" s="52">
        <v>1030</v>
      </c>
      <c r="U147" s="52">
        <v>1757</v>
      </c>
      <c r="V147" s="52">
        <v>2822</v>
      </c>
      <c r="W147" s="52">
        <v>4324</v>
      </c>
      <c r="X147" s="52">
        <v>6313</v>
      </c>
      <c r="Y147" s="52">
        <v>8422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40</v>
      </c>
      <c r="D149" s="52">
        <v>41</v>
      </c>
      <c r="E149" s="52">
        <v>41</v>
      </c>
      <c r="F149" s="52">
        <v>47</v>
      </c>
      <c r="G149" s="52">
        <v>59</v>
      </c>
      <c r="H149" s="52">
        <v>84</v>
      </c>
      <c r="I149" s="52">
        <v>127</v>
      </c>
      <c r="J149" s="52">
        <v>273</v>
      </c>
      <c r="K149" s="52">
        <v>560</v>
      </c>
      <c r="L149" s="52">
        <v>981</v>
      </c>
      <c r="M149" s="52">
        <v>1512</v>
      </c>
      <c r="N149" s="52">
        <v>2249</v>
      </c>
      <c r="O149" s="52">
        <v>2975</v>
      </c>
      <c r="P149" s="52">
        <v>3449</v>
      </c>
      <c r="Q149" s="52">
        <v>2740</v>
      </c>
      <c r="R149" s="52">
        <v>2412</v>
      </c>
      <c r="S149" s="52">
        <v>2928</v>
      </c>
      <c r="T149" s="52">
        <v>3566</v>
      </c>
      <c r="U149" s="52">
        <v>4711</v>
      </c>
      <c r="V149" s="52">
        <v>5940</v>
      </c>
      <c r="W149" s="52">
        <v>6749</v>
      </c>
      <c r="X149" s="52">
        <v>7106</v>
      </c>
      <c r="Y149" s="52">
        <v>7451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1</v>
      </c>
      <c r="O150" s="52">
        <v>1</v>
      </c>
      <c r="P150" s="52">
        <v>2</v>
      </c>
      <c r="Q150" s="52">
        <v>3</v>
      </c>
      <c r="R150" s="52">
        <v>6</v>
      </c>
      <c r="S150" s="52">
        <v>13</v>
      </c>
      <c r="T150" s="52">
        <v>10</v>
      </c>
      <c r="U150" s="52">
        <v>24</v>
      </c>
      <c r="V150" s="52">
        <v>46</v>
      </c>
      <c r="W150" s="52">
        <v>62</v>
      </c>
      <c r="X150" s="52">
        <v>78</v>
      </c>
      <c r="Y150" s="52">
        <v>92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42</v>
      </c>
      <c r="D153" s="52">
        <v>42</v>
      </c>
      <c r="E153" s="52">
        <v>46</v>
      </c>
      <c r="F153" s="52">
        <v>71</v>
      </c>
      <c r="G153" s="52">
        <v>139</v>
      </c>
      <c r="H153" s="52">
        <v>308</v>
      </c>
      <c r="I153" s="52">
        <v>616</v>
      </c>
      <c r="J153" s="52">
        <v>1193</v>
      </c>
      <c r="K153" s="52">
        <v>2159</v>
      </c>
      <c r="L153" s="52">
        <v>3623</v>
      </c>
      <c r="M153" s="52">
        <v>5349</v>
      </c>
      <c r="N153" s="52">
        <v>7333</v>
      </c>
      <c r="O153" s="52">
        <v>9487</v>
      </c>
      <c r="P153" s="52">
        <v>11874</v>
      </c>
      <c r="Q153" s="52">
        <v>14734</v>
      </c>
      <c r="R153" s="52">
        <v>16666</v>
      </c>
      <c r="S153" s="52">
        <v>16433</v>
      </c>
      <c r="T153" s="52">
        <v>19685</v>
      </c>
      <c r="U153" s="52">
        <v>19305</v>
      </c>
      <c r="V153" s="52">
        <v>16021</v>
      </c>
      <c r="W153" s="52">
        <v>11100</v>
      </c>
      <c r="X153" s="52">
        <v>16093</v>
      </c>
      <c r="Y153" s="52">
        <v>24330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18</v>
      </c>
      <c r="M154" s="52">
        <v>150</v>
      </c>
      <c r="N154" s="52">
        <v>436</v>
      </c>
      <c r="O154" s="52">
        <v>911</v>
      </c>
      <c r="P154" s="52">
        <v>1736</v>
      </c>
      <c r="Q154" s="52">
        <v>3290</v>
      </c>
      <c r="R154" s="52">
        <v>6026</v>
      </c>
      <c r="S154" s="52">
        <v>10408</v>
      </c>
      <c r="T154" s="52">
        <v>12469</v>
      </c>
      <c r="U154" s="52">
        <v>19204</v>
      </c>
      <c r="V154" s="52">
        <v>28673</v>
      </c>
      <c r="W154" s="52">
        <v>40889</v>
      </c>
      <c r="X154" s="52">
        <v>52930</v>
      </c>
      <c r="Y154" s="52">
        <v>77650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70</v>
      </c>
      <c r="D158" s="52">
        <v>69</v>
      </c>
      <c r="E158" s="52">
        <v>75</v>
      </c>
      <c r="F158" s="52">
        <v>89</v>
      </c>
      <c r="G158" s="52">
        <v>135</v>
      </c>
      <c r="H158" s="52">
        <v>242</v>
      </c>
      <c r="I158" s="52">
        <v>439</v>
      </c>
      <c r="J158" s="52">
        <v>903</v>
      </c>
      <c r="K158" s="52">
        <v>1735</v>
      </c>
      <c r="L158" s="52">
        <v>3006</v>
      </c>
      <c r="M158" s="52">
        <v>4625</v>
      </c>
      <c r="N158" s="52">
        <v>6856</v>
      </c>
      <c r="O158" s="52">
        <v>9172</v>
      </c>
      <c r="P158" s="52">
        <v>11144</v>
      </c>
      <c r="Q158" s="52">
        <v>12701</v>
      </c>
      <c r="R158" s="52">
        <v>14313</v>
      </c>
      <c r="S158" s="52">
        <v>17233</v>
      </c>
      <c r="T158" s="52">
        <v>21283</v>
      </c>
      <c r="U158" s="52">
        <v>27569</v>
      </c>
      <c r="V158" s="52">
        <v>34240</v>
      </c>
      <c r="W158" s="52">
        <v>39152</v>
      </c>
      <c r="X158" s="52">
        <v>43182</v>
      </c>
      <c r="Y158" s="52">
        <v>48255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13</v>
      </c>
      <c r="D159" s="36">
        <v>13</v>
      </c>
      <c r="E159" s="36">
        <v>14</v>
      </c>
      <c r="F159" s="36">
        <v>27</v>
      </c>
      <c r="G159" s="36">
        <v>62</v>
      </c>
      <c r="H159" s="36">
        <v>150</v>
      </c>
      <c r="I159" s="36">
        <v>306</v>
      </c>
      <c r="J159" s="36">
        <v>567</v>
      </c>
      <c r="K159" s="36">
        <v>982</v>
      </c>
      <c r="L159" s="36">
        <v>1615</v>
      </c>
      <c r="M159" s="36">
        <v>2393</v>
      </c>
      <c r="N159" s="36">
        <v>3151</v>
      </c>
      <c r="O159" s="36">
        <v>4200</v>
      </c>
      <c r="P159" s="36">
        <v>5931</v>
      </c>
      <c r="Q159" s="36">
        <v>8064</v>
      </c>
      <c r="R159" s="36">
        <v>10813</v>
      </c>
      <c r="S159" s="36">
        <v>12554</v>
      </c>
      <c r="T159" s="36">
        <v>14446</v>
      </c>
      <c r="U159" s="36">
        <v>15694</v>
      </c>
      <c r="V159" s="36">
        <v>16457</v>
      </c>
      <c r="W159" s="36">
        <v>25619</v>
      </c>
      <c r="X159" s="36">
        <v>38670</v>
      </c>
      <c r="Y159" s="36">
        <v>34159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121</v>
      </c>
      <c r="D163" s="52">
        <v>121</v>
      </c>
      <c r="E163" s="52">
        <v>122</v>
      </c>
      <c r="F163" s="52">
        <v>125</v>
      </c>
      <c r="G163" s="52">
        <v>130</v>
      </c>
      <c r="H163" s="52">
        <v>137</v>
      </c>
      <c r="I163" s="52">
        <v>153</v>
      </c>
      <c r="J163" s="52">
        <v>174</v>
      </c>
      <c r="K163" s="52">
        <v>204</v>
      </c>
      <c r="L163" s="52">
        <v>251</v>
      </c>
      <c r="M163" s="52">
        <v>306</v>
      </c>
      <c r="N163" s="52">
        <v>372</v>
      </c>
      <c r="O163" s="52">
        <v>443</v>
      </c>
      <c r="P163" s="52">
        <v>446</v>
      </c>
      <c r="Q163" s="52">
        <v>567</v>
      </c>
      <c r="R163" s="52">
        <v>707</v>
      </c>
      <c r="S163" s="52">
        <v>862</v>
      </c>
      <c r="T163" s="52">
        <v>971</v>
      </c>
      <c r="U163" s="52">
        <v>1023</v>
      </c>
      <c r="V163" s="52">
        <v>1050</v>
      </c>
      <c r="W163" s="52">
        <v>1069</v>
      </c>
      <c r="X163" s="52">
        <v>2168</v>
      </c>
      <c r="Y163" s="52">
        <v>2236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0</v>
      </c>
      <c r="F165" s="52">
        <v>1</v>
      </c>
      <c r="G165" s="52">
        <v>1</v>
      </c>
      <c r="H165" s="52">
        <v>1</v>
      </c>
      <c r="I165" s="52">
        <v>0</v>
      </c>
      <c r="J165" s="52">
        <v>1</v>
      </c>
      <c r="K165" s="52">
        <v>2</v>
      </c>
      <c r="L165" s="52">
        <v>3</v>
      </c>
      <c r="M165" s="52">
        <v>6</v>
      </c>
      <c r="N165" s="52">
        <v>9</v>
      </c>
      <c r="O165" s="52">
        <v>7</v>
      </c>
      <c r="P165" s="52">
        <v>15</v>
      </c>
      <c r="Q165" s="52">
        <v>15</v>
      </c>
      <c r="R165" s="52">
        <v>17</v>
      </c>
      <c r="S165" s="52">
        <v>22</v>
      </c>
      <c r="T165" s="52">
        <v>21</v>
      </c>
      <c r="U165" s="52">
        <v>26</v>
      </c>
      <c r="V165" s="52">
        <v>39</v>
      </c>
      <c r="W165" s="52">
        <v>61</v>
      </c>
      <c r="X165" s="52">
        <v>80</v>
      </c>
      <c r="Y165" s="52">
        <v>89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119</v>
      </c>
      <c r="D167" s="52">
        <v>119</v>
      </c>
      <c r="E167" s="52">
        <v>122</v>
      </c>
      <c r="F167" s="52">
        <v>126</v>
      </c>
      <c r="G167" s="52">
        <v>137</v>
      </c>
      <c r="H167" s="52">
        <v>151</v>
      </c>
      <c r="I167" s="52">
        <v>105</v>
      </c>
      <c r="J167" s="52">
        <v>106</v>
      </c>
      <c r="K167" s="52">
        <v>158</v>
      </c>
      <c r="L167" s="52">
        <v>181</v>
      </c>
      <c r="M167" s="52">
        <v>226</v>
      </c>
      <c r="N167" s="52">
        <v>305</v>
      </c>
      <c r="O167" s="52">
        <v>373</v>
      </c>
      <c r="P167" s="52">
        <v>370</v>
      </c>
      <c r="Q167" s="52">
        <v>269</v>
      </c>
      <c r="R167" s="52">
        <v>170</v>
      </c>
      <c r="S167" s="52">
        <v>166</v>
      </c>
      <c r="T167" s="52">
        <v>154</v>
      </c>
      <c r="U167" s="52">
        <v>164</v>
      </c>
      <c r="V167" s="52">
        <v>183</v>
      </c>
      <c r="W167" s="52">
        <v>178</v>
      </c>
      <c r="X167" s="52">
        <v>230</v>
      </c>
      <c r="Y167" s="52">
        <v>207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1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123</v>
      </c>
      <c r="D171" s="52">
        <v>124</v>
      </c>
      <c r="E171" s="52">
        <v>128</v>
      </c>
      <c r="F171" s="52">
        <v>148</v>
      </c>
      <c r="G171" s="52">
        <v>185</v>
      </c>
      <c r="H171" s="52">
        <v>258</v>
      </c>
      <c r="I171" s="52">
        <v>296</v>
      </c>
      <c r="J171" s="52">
        <v>444</v>
      </c>
      <c r="K171" s="52">
        <v>652</v>
      </c>
      <c r="L171" s="52">
        <v>843</v>
      </c>
      <c r="M171" s="52">
        <v>956</v>
      </c>
      <c r="N171" s="52">
        <v>1020</v>
      </c>
      <c r="O171" s="52">
        <v>1104</v>
      </c>
      <c r="P171" s="52">
        <v>1151</v>
      </c>
      <c r="Q171" s="52">
        <v>1287</v>
      </c>
      <c r="R171" s="52">
        <v>1242</v>
      </c>
      <c r="S171" s="52">
        <v>996</v>
      </c>
      <c r="T171" s="52">
        <v>1026</v>
      </c>
      <c r="U171" s="52">
        <v>822</v>
      </c>
      <c r="V171" s="52">
        <v>555</v>
      </c>
      <c r="W171" s="52">
        <v>274</v>
      </c>
      <c r="X171" s="52">
        <v>427</v>
      </c>
      <c r="Y171" s="52">
        <v>461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3</v>
      </c>
      <c r="M172" s="52">
        <v>14</v>
      </c>
      <c r="N172" s="52">
        <v>38</v>
      </c>
      <c r="O172" s="52">
        <v>71</v>
      </c>
      <c r="P172" s="52">
        <v>144</v>
      </c>
      <c r="Q172" s="52">
        <v>248</v>
      </c>
      <c r="R172" s="52">
        <v>387</v>
      </c>
      <c r="S172" s="52">
        <v>587</v>
      </c>
      <c r="T172" s="52">
        <v>459</v>
      </c>
      <c r="U172" s="52">
        <v>609</v>
      </c>
      <c r="V172" s="52">
        <v>845</v>
      </c>
      <c r="W172" s="52">
        <v>1139</v>
      </c>
      <c r="X172" s="52">
        <v>1622</v>
      </c>
      <c r="Y172" s="52">
        <v>1630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204</v>
      </c>
      <c r="D176" s="52">
        <v>204</v>
      </c>
      <c r="E176" s="52">
        <v>211</v>
      </c>
      <c r="F176" s="52">
        <v>223</v>
      </c>
      <c r="G176" s="52">
        <v>256</v>
      </c>
      <c r="H176" s="52">
        <v>307</v>
      </c>
      <c r="I176" s="52">
        <v>270</v>
      </c>
      <c r="J176" s="52">
        <v>340</v>
      </c>
      <c r="K176" s="52">
        <v>509</v>
      </c>
      <c r="L176" s="52">
        <v>617</v>
      </c>
      <c r="M176" s="52">
        <v>730</v>
      </c>
      <c r="N176" s="52">
        <v>931</v>
      </c>
      <c r="O176" s="52">
        <v>1101</v>
      </c>
      <c r="P176" s="52">
        <v>1133</v>
      </c>
      <c r="Q176" s="52">
        <v>1148</v>
      </c>
      <c r="R176" s="52">
        <v>1014</v>
      </c>
      <c r="S176" s="52">
        <v>979</v>
      </c>
      <c r="T176" s="52">
        <v>928</v>
      </c>
      <c r="U176" s="52">
        <v>994</v>
      </c>
      <c r="V176" s="52">
        <v>1084</v>
      </c>
      <c r="W176" s="52">
        <v>1067</v>
      </c>
      <c r="X176" s="52">
        <v>1450</v>
      </c>
      <c r="Y176" s="52">
        <v>1592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38</v>
      </c>
      <c r="D177" s="36">
        <v>39</v>
      </c>
      <c r="E177" s="36">
        <v>39</v>
      </c>
      <c r="F177" s="36">
        <v>50</v>
      </c>
      <c r="G177" s="36">
        <v>65</v>
      </c>
      <c r="H177" s="36">
        <v>104</v>
      </c>
      <c r="I177" s="36">
        <v>130</v>
      </c>
      <c r="J177" s="36">
        <v>212</v>
      </c>
      <c r="K177" s="36">
        <v>306</v>
      </c>
      <c r="L177" s="36">
        <v>403</v>
      </c>
      <c r="M177" s="36">
        <v>460</v>
      </c>
      <c r="N177" s="36">
        <v>432</v>
      </c>
      <c r="O177" s="36">
        <v>451</v>
      </c>
      <c r="P177" s="36">
        <v>540</v>
      </c>
      <c r="Q177" s="36">
        <v>665</v>
      </c>
      <c r="R177" s="36">
        <v>787</v>
      </c>
      <c r="S177" s="36">
        <v>771</v>
      </c>
      <c r="T177" s="36">
        <v>708</v>
      </c>
      <c r="U177" s="36">
        <v>592</v>
      </c>
      <c r="V177" s="36">
        <v>506</v>
      </c>
      <c r="W177" s="36">
        <v>596</v>
      </c>
      <c r="X177" s="36">
        <v>857</v>
      </c>
      <c r="Y177" s="36">
        <v>697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453738</v>
      </c>
      <c r="D5" s="52">
        <v>596654</v>
      </c>
      <c r="E5" s="52">
        <v>526497</v>
      </c>
      <c r="F5" s="52">
        <v>573707</v>
      </c>
      <c r="G5" s="52">
        <v>600056</v>
      </c>
      <c r="H5" s="52">
        <v>524326</v>
      </c>
      <c r="I5" s="52">
        <v>368828</v>
      </c>
      <c r="J5" s="52">
        <v>483538</v>
      </c>
      <c r="K5" s="52">
        <v>381251</v>
      </c>
      <c r="L5" s="52">
        <v>427531</v>
      </c>
      <c r="M5" s="52">
        <v>333554</v>
      </c>
      <c r="N5" s="52">
        <v>490059</v>
      </c>
      <c r="O5" s="52">
        <v>339690</v>
      </c>
      <c r="P5" s="52">
        <v>243446</v>
      </c>
      <c r="Q5" s="52">
        <v>305782</v>
      </c>
      <c r="R5" s="52">
        <v>237978</v>
      </c>
      <c r="S5" s="52">
        <v>243702</v>
      </c>
      <c r="T5" s="52">
        <v>1224</v>
      </c>
      <c r="U5" s="52">
        <v>278651</v>
      </c>
      <c r="V5" s="52">
        <v>288796</v>
      </c>
      <c r="W5" s="52">
        <v>0</v>
      </c>
      <c r="X5" s="52">
        <v>0</v>
      </c>
      <c r="Y5" s="52">
        <v>511285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471</v>
      </c>
      <c r="D8" s="52">
        <v>567</v>
      </c>
      <c r="E8" s="52">
        <v>1111</v>
      </c>
      <c r="F8" s="52">
        <v>1800</v>
      </c>
      <c r="G8" s="52">
        <v>1288</v>
      </c>
      <c r="H8" s="52">
        <v>1679</v>
      </c>
      <c r="I8" s="52">
        <v>4307</v>
      </c>
      <c r="J8" s="52">
        <v>4685</v>
      </c>
      <c r="K8" s="52">
        <v>4209</v>
      </c>
      <c r="L8" s="52">
        <v>2694</v>
      </c>
      <c r="M8" s="52">
        <v>4631</v>
      </c>
      <c r="N8" s="52">
        <v>5354</v>
      </c>
      <c r="O8" s="52">
        <v>7239</v>
      </c>
      <c r="P8" s="52">
        <v>16116</v>
      </c>
      <c r="Q8" s="52">
        <v>22783</v>
      </c>
      <c r="R8" s="52">
        <v>26556</v>
      </c>
      <c r="S8" s="52">
        <v>17869</v>
      </c>
      <c r="T8" s="52">
        <v>10488</v>
      </c>
      <c r="U8" s="52">
        <v>12438</v>
      </c>
      <c r="V8" s="52">
        <v>16143</v>
      </c>
      <c r="W8" s="52">
        <v>10955</v>
      </c>
      <c r="X8" s="52">
        <v>7670</v>
      </c>
      <c r="Y8" s="52">
        <v>4902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402224</v>
      </c>
      <c r="D10" s="52">
        <v>505852</v>
      </c>
      <c r="E10" s="52">
        <v>327720</v>
      </c>
      <c r="F10" s="52">
        <v>463083</v>
      </c>
      <c r="G10" s="52">
        <v>513899</v>
      </c>
      <c r="H10" s="52">
        <v>518633</v>
      </c>
      <c r="I10" s="52">
        <v>344041</v>
      </c>
      <c r="J10" s="52">
        <v>429411</v>
      </c>
      <c r="K10" s="52">
        <v>321966</v>
      </c>
      <c r="L10" s="52">
        <v>359996</v>
      </c>
      <c r="M10" s="52">
        <v>308131</v>
      </c>
      <c r="N10" s="52">
        <v>466100</v>
      </c>
      <c r="O10" s="52">
        <v>309808</v>
      </c>
      <c r="P10" s="52">
        <v>209115</v>
      </c>
      <c r="Q10" s="52">
        <v>267425</v>
      </c>
      <c r="R10" s="52">
        <v>236206</v>
      </c>
      <c r="S10" s="52">
        <v>286675</v>
      </c>
      <c r="T10" s="52">
        <v>242432</v>
      </c>
      <c r="U10" s="52">
        <v>277383</v>
      </c>
      <c r="V10" s="52">
        <v>356304</v>
      </c>
      <c r="W10" s="52">
        <v>291096</v>
      </c>
      <c r="X10" s="52">
        <v>185964</v>
      </c>
      <c r="Y10" s="52">
        <v>495160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24870</v>
      </c>
      <c r="D11" s="52">
        <v>17290</v>
      </c>
      <c r="E11" s="52">
        <v>15453</v>
      </c>
      <c r="F11" s="52">
        <v>19025</v>
      </c>
      <c r="G11" s="52">
        <v>27829</v>
      </c>
      <c r="H11" s="52">
        <v>22347</v>
      </c>
      <c r="I11" s="52">
        <v>17268</v>
      </c>
      <c r="J11" s="52">
        <v>12184</v>
      </c>
      <c r="K11" s="52">
        <v>16501</v>
      </c>
      <c r="L11" s="52">
        <v>13821</v>
      </c>
      <c r="M11" s="52">
        <v>11919</v>
      </c>
      <c r="N11" s="52">
        <v>15015</v>
      </c>
      <c r="O11" s="52">
        <v>14435</v>
      </c>
      <c r="P11" s="52">
        <v>15005</v>
      </c>
      <c r="Q11" s="52">
        <v>14215</v>
      </c>
      <c r="R11" s="52">
        <v>13551</v>
      </c>
      <c r="S11" s="52">
        <v>10653</v>
      </c>
      <c r="T11" s="52">
        <v>4136</v>
      </c>
      <c r="U11" s="52">
        <v>8082</v>
      </c>
      <c r="V11" s="52">
        <v>1156</v>
      </c>
      <c r="W11" s="52">
        <v>0</v>
      </c>
      <c r="X11" s="52">
        <v>0</v>
      </c>
      <c r="Y11" s="52">
        <v>3687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155</v>
      </c>
      <c r="L12" s="52">
        <v>13</v>
      </c>
      <c r="M12" s="52">
        <v>17</v>
      </c>
      <c r="N12" s="52">
        <v>29</v>
      </c>
      <c r="O12" s="52">
        <v>114</v>
      </c>
      <c r="P12" s="52">
        <v>143</v>
      </c>
      <c r="Q12" s="52">
        <v>151</v>
      </c>
      <c r="R12" s="52">
        <v>167</v>
      </c>
      <c r="S12" s="52">
        <v>77</v>
      </c>
      <c r="T12" s="52">
        <v>76</v>
      </c>
      <c r="U12" s="52">
        <v>149</v>
      </c>
      <c r="V12" s="52">
        <v>19</v>
      </c>
      <c r="W12" s="52">
        <v>0</v>
      </c>
      <c r="X12" s="52">
        <v>0</v>
      </c>
      <c r="Y12" s="52">
        <v>203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49349</v>
      </c>
      <c r="D15" s="52">
        <v>96353</v>
      </c>
      <c r="E15" s="52">
        <v>207155</v>
      </c>
      <c r="F15" s="52">
        <v>118606</v>
      </c>
      <c r="G15" s="52">
        <v>92670</v>
      </c>
      <c r="H15" s="52">
        <v>30769</v>
      </c>
      <c r="I15" s="52">
        <v>51044</v>
      </c>
      <c r="J15" s="52">
        <v>112452</v>
      </c>
      <c r="K15" s="52">
        <v>68034</v>
      </c>
      <c r="L15" s="52">
        <v>156694</v>
      </c>
      <c r="M15" s="52">
        <v>127066</v>
      </c>
      <c r="N15" s="52">
        <v>89187</v>
      </c>
      <c r="O15" s="52">
        <v>15027</v>
      </c>
      <c r="P15" s="52">
        <v>15241</v>
      </c>
      <c r="Q15" s="52">
        <v>25723</v>
      </c>
      <c r="R15" s="52">
        <v>42013</v>
      </c>
      <c r="S15" s="52">
        <v>50227</v>
      </c>
      <c r="T15" s="52">
        <v>760</v>
      </c>
      <c r="U15" s="52">
        <v>15165</v>
      </c>
      <c r="V15" s="52">
        <v>0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80432</v>
      </c>
      <c r="L16" s="52">
        <v>20009</v>
      </c>
      <c r="M16" s="52">
        <v>16214</v>
      </c>
      <c r="N16" s="52">
        <v>17067</v>
      </c>
      <c r="O16" s="52">
        <v>88704</v>
      </c>
      <c r="P16" s="52">
        <v>88403</v>
      </c>
      <c r="Q16" s="52">
        <v>104050</v>
      </c>
      <c r="R16" s="52">
        <v>73835</v>
      </c>
      <c r="S16" s="52">
        <v>30558</v>
      </c>
      <c r="T16" s="52">
        <v>34386</v>
      </c>
      <c r="U16" s="52">
        <v>58775</v>
      </c>
      <c r="V16" s="52">
        <v>7988</v>
      </c>
      <c r="W16" s="52">
        <v>0</v>
      </c>
      <c r="X16" s="52">
        <v>4</v>
      </c>
      <c r="Y16" s="52">
        <v>14830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157359</v>
      </c>
      <c r="D20" s="52">
        <v>150577</v>
      </c>
      <c r="E20" s="52">
        <v>121680</v>
      </c>
      <c r="F20" s="52">
        <v>170038</v>
      </c>
      <c r="G20" s="52">
        <v>193573</v>
      </c>
      <c r="H20" s="52">
        <v>198183</v>
      </c>
      <c r="I20" s="52">
        <v>125764</v>
      </c>
      <c r="J20" s="52">
        <v>145318</v>
      </c>
      <c r="K20" s="52">
        <v>156249</v>
      </c>
      <c r="L20" s="52">
        <v>158692</v>
      </c>
      <c r="M20" s="52">
        <v>169477</v>
      </c>
      <c r="N20" s="52">
        <v>201192</v>
      </c>
      <c r="O20" s="52">
        <v>197335</v>
      </c>
      <c r="P20" s="52">
        <v>142251</v>
      </c>
      <c r="Q20" s="52">
        <v>134356</v>
      </c>
      <c r="R20" s="52">
        <v>138305</v>
      </c>
      <c r="S20" s="52">
        <v>126000</v>
      </c>
      <c r="T20" s="52">
        <v>107114</v>
      </c>
      <c r="U20" s="52">
        <v>93960</v>
      </c>
      <c r="V20" s="52">
        <v>135185</v>
      </c>
      <c r="W20" s="52">
        <v>134991</v>
      </c>
      <c r="X20" s="52">
        <v>79792</v>
      </c>
      <c r="Y20" s="52">
        <v>151821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452331</v>
      </c>
      <c r="D21" s="52">
        <v>461835</v>
      </c>
      <c r="E21" s="52">
        <v>269541</v>
      </c>
      <c r="F21" s="52">
        <v>425402</v>
      </c>
      <c r="G21" s="52">
        <v>606031</v>
      </c>
      <c r="H21" s="52">
        <v>625043</v>
      </c>
      <c r="I21" s="52">
        <v>396695</v>
      </c>
      <c r="J21" s="52">
        <v>378986</v>
      </c>
      <c r="K21" s="52">
        <v>395818</v>
      </c>
      <c r="L21" s="52">
        <v>357258</v>
      </c>
      <c r="M21" s="52">
        <v>329893</v>
      </c>
      <c r="N21" s="52">
        <v>511828</v>
      </c>
      <c r="O21" s="52">
        <v>421042</v>
      </c>
      <c r="P21" s="52">
        <v>378603</v>
      </c>
      <c r="Q21" s="52">
        <v>386592</v>
      </c>
      <c r="R21" s="52">
        <v>312930</v>
      </c>
      <c r="S21" s="52">
        <v>322556</v>
      </c>
      <c r="T21" s="52">
        <v>193256</v>
      </c>
      <c r="U21" s="52">
        <v>371375</v>
      </c>
      <c r="V21" s="52">
        <v>388333</v>
      </c>
      <c r="W21" s="52">
        <v>58896</v>
      </c>
      <c r="X21" s="52">
        <v>338812</v>
      </c>
      <c r="Y21" s="52">
        <v>657176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140517</v>
      </c>
      <c r="D22" s="36">
        <v>282067</v>
      </c>
      <c r="E22" s="36">
        <v>442826</v>
      </c>
      <c r="F22" s="36">
        <v>313181</v>
      </c>
      <c r="G22" s="36">
        <v>189596</v>
      </c>
      <c r="H22" s="36">
        <v>181186</v>
      </c>
      <c r="I22" s="36">
        <v>108926</v>
      </c>
      <c r="J22" s="36">
        <v>274556</v>
      </c>
      <c r="K22" s="36">
        <v>307082</v>
      </c>
      <c r="L22" s="36">
        <v>419053</v>
      </c>
      <c r="M22" s="36">
        <v>319722</v>
      </c>
      <c r="N22" s="36">
        <v>258928</v>
      </c>
      <c r="O22" s="36">
        <v>181705</v>
      </c>
      <c r="P22" s="36">
        <v>152044</v>
      </c>
      <c r="Q22" s="36">
        <v>195906</v>
      </c>
      <c r="R22" s="36">
        <v>213634</v>
      </c>
      <c r="S22" s="36">
        <v>190654</v>
      </c>
      <c r="T22" s="36">
        <v>94850</v>
      </c>
      <c r="U22" s="36">
        <v>177116</v>
      </c>
      <c r="V22" s="36">
        <v>121544</v>
      </c>
      <c r="W22" s="36">
        <v>0</v>
      </c>
      <c r="X22" s="36">
        <v>0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1764</v>
      </c>
      <c r="D26" s="52">
        <v>919</v>
      </c>
      <c r="E26" s="52">
        <v>899</v>
      </c>
      <c r="F26" s="52">
        <v>795</v>
      </c>
      <c r="G26" s="52">
        <v>1245</v>
      </c>
      <c r="H26" s="52">
        <v>1678</v>
      </c>
      <c r="I26" s="52">
        <v>2177</v>
      </c>
      <c r="J26" s="52">
        <v>2109</v>
      </c>
      <c r="K26" s="52">
        <v>1915</v>
      </c>
      <c r="L26" s="52">
        <v>1766</v>
      </c>
      <c r="M26" s="52">
        <v>1573</v>
      </c>
      <c r="N26" s="52">
        <v>1892</v>
      </c>
      <c r="O26" s="52">
        <v>1511</v>
      </c>
      <c r="P26" s="52">
        <v>354</v>
      </c>
      <c r="Q26" s="52">
        <v>687</v>
      </c>
      <c r="R26" s="52">
        <v>836</v>
      </c>
      <c r="S26" s="52">
        <v>1166</v>
      </c>
      <c r="T26" s="52">
        <v>957</v>
      </c>
      <c r="U26" s="52">
        <v>1492</v>
      </c>
      <c r="V26" s="52">
        <v>1530</v>
      </c>
      <c r="W26" s="52">
        <v>3296</v>
      </c>
      <c r="X26" s="52">
        <v>5222</v>
      </c>
      <c r="Y26" s="52">
        <v>3916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2</v>
      </c>
      <c r="E29" s="52">
        <v>3</v>
      </c>
      <c r="F29" s="52">
        <v>3</v>
      </c>
      <c r="G29" s="52">
        <v>3</v>
      </c>
      <c r="H29" s="52">
        <v>4</v>
      </c>
      <c r="I29" s="52">
        <v>14</v>
      </c>
      <c r="J29" s="52">
        <v>19</v>
      </c>
      <c r="K29" s="52">
        <v>20</v>
      </c>
      <c r="L29" s="52">
        <v>11</v>
      </c>
      <c r="M29" s="52">
        <v>20</v>
      </c>
      <c r="N29" s="52">
        <v>21</v>
      </c>
      <c r="O29" s="52">
        <v>28</v>
      </c>
      <c r="P29" s="52">
        <v>41</v>
      </c>
      <c r="Q29" s="52">
        <v>54</v>
      </c>
      <c r="R29" s="52">
        <v>66</v>
      </c>
      <c r="S29" s="52">
        <v>62</v>
      </c>
      <c r="T29" s="52">
        <v>65</v>
      </c>
      <c r="U29" s="52">
        <v>76</v>
      </c>
      <c r="V29" s="52">
        <v>94</v>
      </c>
      <c r="W29" s="52">
        <v>88</v>
      </c>
      <c r="X29" s="52">
        <v>150</v>
      </c>
      <c r="Y29" s="52">
        <v>183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1230</v>
      </c>
      <c r="D31" s="52">
        <v>431</v>
      </c>
      <c r="E31" s="52">
        <v>200</v>
      </c>
      <c r="F31" s="52">
        <v>397</v>
      </c>
      <c r="G31" s="52">
        <v>817</v>
      </c>
      <c r="H31" s="52">
        <v>1826</v>
      </c>
      <c r="I31" s="52">
        <v>778</v>
      </c>
      <c r="J31" s="52">
        <v>278</v>
      </c>
      <c r="K31" s="52">
        <v>306</v>
      </c>
      <c r="L31" s="52">
        <v>194</v>
      </c>
      <c r="M31" s="52">
        <v>201</v>
      </c>
      <c r="N31" s="52">
        <v>385</v>
      </c>
      <c r="O31" s="52">
        <v>369</v>
      </c>
      <c r="P31" s="52">
        <v>273</v>
      </c>
      <c r="Q31" s="52">
        <v>252</v>
      </c>
      <c r="R31" s="52">
        <v>270</v>
      </c>
      <c r="S31" s="52">
        <v>321</v>
      </c>
      <c r="T31" s="52">
        <v>252</v>
      </c>
      <c r="U31" s="52">
        <v>282</v>
      </c>
      <c r="V31" s="52">
        <v>356</v>
      </c>
      <c r="W31" s="52">
        <v>324</v>
      </c>
      <c r="X31" s="52">
        <v>774</v>
      </c>
      <c r="Y31" s="52">
        <v>1156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0</v>
      </c>
      <c r="M32" s="52">
        <v>0</v>
      </c>
      <c r="N32" s="52">
        <v>0</v>
      </c>
      <c r="O32" s="52">
        <v>1</v>
      </c>
      <c r="P32" s="52">
        <v>0</v>
      </c>
      <c r="Q32" s="52">
        <v>0</v>
      </c>
      <c r="R32" s="52">
        <v>1</v>
      </c>
      <c r="S32" s="52">
        <v>0</v>
      </c>
      <c r="T32" s="52">
        <v>3</v>
      </c>
      <c r="U32" s="52">
        <v>3</v>
      </c>
      <c r="V32" s="52">
        <v>3</v>
      </c>
      <c r="W32" s="52">
        <v>1</v>
      </c>
      <c r="X32" s="52">
        <v>34</v>
      </c>
      <c r="Y32" s="52">
        <v>55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2441</v>
      </c>
      <c r="D35" s="52">
        <v>2401</v>
      </c>
      <c r="E35" s="52">
        <v>2661</v>
      </c>
      <c r="F35" s="52">
        <v>2474</v>
      </c>
      <c r="G35" s="52">
        <v>2726</v>
      </c>
      <c r="H35" s="52">
        <v>2513</v>
      </c>
      <c r="I35" s="52">
        <v>2310</v>
      </c>
      <c r="J35" s="52">
        <v>2584</v>
      </c>
      <c r="K35" s="52">
        <v>1256</v>
      </c>
      <c r="L35" s="52">
        <v>2229</v>
      </c>
      <c r="M35" s="52">
        <v>2162</v>
      </c>
      <c r="N35" s="52">
        <v>2307</v>
      </c>
      <c r="O35" s="52">
        <v>386</v>
      </c>
      <c r="P35" s="52">
        <v>273</v>
      </c>
      <c r="Q35" s="52">
        <v>460</v>
      </c>
      <c r="R35" s="52">
        <v>833</v>
      </c>
      <c r="S35" s="52">
        <v>1530</v>
      </c>
      <c r="T35" s="52">
        <v>44</v>
      </c>
      <c r="U35" s="52">
        <v>529</v>
      </c>
      <c r="V35" s="52">
        <v>0</v>
      </c>
      <c r="W35" s="52">
        <v>19</v>
      </c>
      <c r="X35" s="52">
        <v>932</v>
      </c>
      <c r="Y35" s="52">
        <v>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1486</v>
      </c>
      <c r="L36" s="52">
        <v>281</v>
      </c>
      <c r="M36" s="52">
        <v>273</v>
      </c>
      <c r="N36" s="52">
        <v>438</v>
      </c>
      <c r="O36" s="52">
        <v>2302</v>
      </c>
      <c r="P36" s="52">
        <v>1610</v>
      </c>
      <c r="Q36" s="52">
        <v>1874</v>
      </c>
      <c r="R36" s="52">
        <v>1489</v>
      </c>
      <c r="S36" s="52">
        <v>925</v>
      </c>
      <c r="T36" s="52">
        <v>2152</v>
      </c>
      <c r="U36" s="52">
        <v>2076</v>
      </c>
      <c r="V36" s="52">
        <v>2472</v>
      </c>
      <c r="W36" s="52">
        <v>3991</v>
      </c>
      <c r="X36" s="52">
        <v>4515</v>
      </c>
      <c r="Y36" s="52">
        <v>4690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2801</v>
      </c>
      <c r="D40" s="52">
        <v>1760</v>
      </c>
      <c r="E40" s="52">
        <v>1081</v>
      </c>
      <c r="F40" s="52">
        <v>1655</v>
      </c>
      <c r="G40" s="52">
        <v>2699</v>
      </c>
      <c r="H40" s="52">
        <v>3364</v>
      </c>
      <c r="I40" s="52">
        <v>2424</v>
      </c>
      <c r="J40" s="52">
        <v>1662</v>
      </c>
      <c r="K40" s="52">
        <v>1717</v>
      </c>
      <c r="L40" s="52">
        <v>1246</v>
      </c>
      <c r="M40" s="52">
        <v>1338</v>
      </c>
      <c r="N40" s="52">
        <v>2084</v>
      </c>
      <c r="O40" s="52">
        <v>2141</v>
      </c>
      <c r="P40" s="52">
        <v>1538</v>
      </c>
      <c r="Q40" s="52">
        <v>1722</v>
      </c>
      <c r="R40" s="52">
        <v>1549</v>
      </c>
      <c r="S40" s="52">
        <v>1750</v>
      </c>
      <c r="T40" s="52">
        <v>1650</v>
      </c>
      <c r="U40" s="52">
        <v>1954</v>
      </c>
      <c r="V40" s="52">
        <v>2177</v>
      </c>
      <c r="W40" s="52">
        <v>4465</v>
      </c>
      <c r="X40" s="52">
        <v>6514</v>
      </c>
      <c r="Y40" s="52">
        <v>5260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870</v>
      </c>
      <c r="D41" s="36">
        <v>1074</v>
      </c>
      <c r="E41" s="36">
        <v>1775</v>
      </c>
      <c r="F41" s="36">
        <v>1218</v>
      </c>
      <c r="G41" s="36">
        <v>845</v>
      </c>
      <c r="H41" s="36">
        <v>974</v>
      </c>
      <c r="I41" s="36">
        <v>665</v>
      </c>
      <c r="J41" s="36">
        <v>1201</v>
      </c>
      <c r="K41" s="36">
        <v>1331</v>
      </c>
      <c r="L41" s="36">
        <v>1464</v>
      </c>
      <c r="M41" s="36">
        <v>1290</v>
      </c>
      <c r="N41" s="36">
        <v>1052</v>
      </c>
      <c r="O41" s="36">
        <v>924</v>
      </c>
      <c r="P41" s="36">
        <v>615</v>
      </c>
      <c r="Q41" s="36">
        <v>867</v>
      </c>
      <c r="R41" s="36">
        <v>1055</v>
      </c>
      <c r="S41" s="36">
        <v>1025</v>
      </c>
      <c r="T41" s="36">
        <v>811</v>
      </c>
      <c r="U41" s="36">
        <v>927</v>
      </c>
      <c r="V41" s="36">
        <v>664</v>
      </c>
      <c r="W41" s="36">
        <v>0</v>
      </c>
      <c r="X41" s="36">
        <v>0</v>
      </c>
      <c r="Y41" s="36">
        <v>0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27852</v>
      </c>
      <c r="D45" s="52">
        <v>35044</v>
      </c>
      <c r="E45" s="52">
        <v>29624</v>
      </c>
      <c r="F45" s="52">
        <v>20465</v>
      </c>
      <c r="G45" s="52">
        <v>0</v>
      </c>
      <c r="H45" s="52">
        <v>0</v>
      </c>
      <c r="I45" s="52">
        <v>0</v>
      </c>
      <c r="J45" s="52">
        <v>0</v>
      </c>
      <c r="K45" s="52">
        <v>1</v>
      </c>
      <c r="L45" s="52">
        <v>0</v>
      </c>
      <c r="M45" s="52">
        <v>0</v>
      </c>
      <c r="N45" s="52">
        <v>5777</v>
      </c>
      <c r="O45" s="52">
        <v>17410</v>
      </c>
      <c r="P45" s="52">
        <v>0</v>
      </c>
      <c r="Q45" s="52">
        <v>0</v>
      </c>
      <c r="R45" s="52">
        <v>426</v>
      </c>
      <c r="S45" s="52">
        <v>7126</v>
      </c>
      <c r="T45" s="52">
        <v>8337</v>
      </c>
      <c r="U45" s="52">
        <v>7807</v>
      </c>
      <c r="V45" s="52">
        <v>7642</v>
      </c>
      <c r="W45" s="52">
        <v>0</v>
      </c>
      <c r="X45" s="52">
        <v>13739</v>
      </c>
      <c r="Y45" s="52">
        <v>1229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37</v>
      </c>
      <c r="D48" s="52">
        <v>42</v>
      </c>
      <c r="E48" s="52">
        <v>66</v>
      </c>
      <c r="F48" s="52">
        <v>87</v>
      </c>
      <c r="G48" s="52">
        <v>41</v>
      </c>
      <c r="H48" s="52">
        <v>20</v>
      </c>
      <c r="I48" s="52">
        <v>7</v>
      </c>
      <c r="J48" s="52">
        <v>8</v>
      </c>
      <c r="K48" s="52">
        <v>4</v>
      </c>
      <c r="L48" s="52">
        <v>1</v>
      </c>
      <c r="M48" s="52">
        <v>2</v>
      </c>
      <c r="N48" s="52">
        <v>31</v>
      </c>
      <c r="O48" s="52">
        <v>181</v>
      </c>
      <c r="P48" s="52">
        <v>204</v>
      </c>
      <c r="Q48" s="52">
        <v>197</v>
      </c>
      <c r="R48" s="52">
        <v>60</v>
      </c>
      <c r="S48" s="52">
        <v>211</v>
      </c>
      <c r="T48" s="52">
        <v>361</v>
      </c>
      <c r="U48" s="52">
        <v>464</v>
      </c>
      <c r="V48" s="52">
        <v>549</v>
      </c>
      <c r="W48" s="52">
        <v>278</v>
      </c>
      <c r="X48" s="52">
        <v>292</v>
      </c>
      <c r="Y48" s="52">
        <v>321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26427</v>
      </c>
      <c r="D50" s="52">
        <v>33820</v>
      </c>
      <c r="E50" s="52">
        <v>28737</v>
      </c>
      <c r="F50" s="52">
        <v>20240</v>
      </c>
      <c r="G50" s="52">
        <v>3833</v>
      </c>
      <c r="H50" s="52">
        <v>11968</v>
      </c>
      <c r="I50" s="52">
        <v>28094</v>
      </c>
      <c r="J50" s="52">
        <v>38440</v>
      </c>
      <c r="K50" s="52">
        <v>33943</v>
      </c>
      <c r="L50" s="52">
        <v>25875</v>
      </c>
      <c r="M50" s="52">
        <v>12612</v>
      </c>
      <c r="N50" s="52">
        <v>13721</v>
      </c>
      <c r="O50" s="52">
        <v>17206</v>
      </c>
      <c r="P50" s="52">
        <v>2101</v>
      </c>
      <c r="Q50" s="52">
        <v>378</v>
      </c>
      <c r="R50" s="52">
        <v>2869</v>
      </c>
      <c r="S50" s="52">
        <v>6958</v>
      </c>
      <c r="T50" s="52">
        <v>7905</v>
      </c>
      <c r="U50" s="52">
        <v>7494</v>
      </c>
      <c r="V50" s="52">
        <v>4311</v>
      </c>
      <c r="W50" s="52">
        <v>5396</v>
      </c>
      <c r="X50" s="52">
        <v>5855</v>
      </c>
      <c r="Y50" s="52">
        <v>3282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138</v>
      </c>
      <c r="L51" s="52">
        <v>0</v>
      </c>
      <c r="M51" s="52">
        <v>30</v>
      </c>
      <c r="N51" s="52">
        <v>12</v>
      </c>
      <c r="O51" s="52">
        <v>107</v>
      </c>
      <c r="P51" s="52">
        <v>75</v>
      </c>
      <c r="Q51" s="52">
        <v>80</v>
      </c>
      <c r="R51" s="52">
        <v>24</v>
      </c>
      <c r="S51" s="52">
        <v>61</v>
      </c>
      <c r="T51" s="52">
        <v>202</v>
      </c>
      <c r="U51" s="52">
        <v>19</v>
      </c>
      <c r="V51" s="52">
        <v>95</v>
      </c>
      <c r="W51" s="52">
        <v>370</v>
      </c>
      <c r="X51" s="52">
        <v>0</v>
      </c>
      <c r="Y51" s="52">
        <v>533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2122</v>
      </c>
      <c r="D54" s="52">
        <v>1927</v>
      </c>
      <c r="E54" s="52">
        <v>1612</v>
      </c>
      <c r="F54" s="52">
        <v>1019</v>
      </c>
      <c r="G54" s="52">
        <v>718</v>
      </c>
      <c r="H54" s="52">
        <v>856</v>
      </c>
      <c r="I54" s="52">
        <v>20</v>
      </c>
      <c r="J54" s="52">
        <v>0</v>
      </c>
      <c r="K54" s="52">
        <v>0</v>
      </c>
      <c r="L54" s="52">
        <v>0</v>
      </c>
      <c r="M54" s="52">
        <v>434</v>
      </c>
      <c r="N54" s="52">
        <v>350</v>
      </c>
      <c r="O54" s="52">
        <v>50</v>
      </c>
      <c r="P54" s="52">
        <v>35</v>
      </c>
      <c r="Q54" s="52">
        <v>7</v>
      </c>
      <c r="R54" s="52">
        <v>26</v>
      </c>
      <c r="S54" s="52">
        <v>162</v>
      </c>
      <c r="T54" s="52">
        <v>7</v>
      </c>
      <c r="U54" s="52">
        <v>75</v>
      </c>
      <c r="V54" s="52">
        <v>0</v>
      </c>
      <c r="W54" s="52">
        <v>24</v>
      </c>
      <c r="X54" s="52">
        <v>3475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56</v>
      </c>
      <c r="N55" s="52">
        <v>66</v>
      </c>
      <c r="O55" s="52">
        <v>304</v>
      </c>
      <c r="P55" s="52">
        <v>196</v>
      </c>
      <c r="Q55" s="52">
        <v>29</v>
      </c>
      <c r="R55" s="52">
        <v>49</v>
      </c>
      <c r="S55" s="52">
        <v>100</v>
      </c>
      <c r="T55" s="52">
        <v>353</v>
      </c>
      <c r="U55" s="52">
        <v>296</v>
      </c>
      <c r="V55" s="52">
        <v>3248</v>
      </c>
      <c r="W55" s="52">
        <v>5337</v>
      </c>
      <c r="X55" s="52">
        <v>16840</v>
      </c>
      <c r="Y55" s="52">
        <v>6280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39702</v>
      </c>
      <c r="D59" s="52">
        <v>36829</v>
      </c>
      <c r="E59" s="52">
        <v>20652</v>
      </c>
      <c r="F59" s="52">
        <v>27242</v>
      </c>
      <c r="G59" s="52">
        <v>20339</v>
      </c>
      <c r="H59" s="52">
        <v>23175</v>
      </c>
      <c r="I59" s="52">
        <v>2628</v>
      </c>
      <c r="J59" s="52">
        <v>1750</v>
      </c>
      <c r="K59" s="52">
        <v>3542</v>
      </c>
      <c r="L59" s="52">
        <v>2869</v>
      </c>
      <c r="M59" s="52">
        <v>4218</v>
      </c>
      <c r="N59" s="52">
        <v>7900</v>
      </c>
      <c r="O59" s="52">
        <v>13328</v>
      </c>
      <c r="P59" s="52">
        <v>1007</v>
      </c>
      <c r="Q59" s="52">
        <v>2008</v>
      </c>
      <c r="R59" s="52">
        <v>2369</v>
      </c>
      <c r="S59" s="52">
        <v>6965</v>
      </c>
      <c r="T59" s="52">
        <v>8337</v>
      </c>
      <c r="U59" s="52">
        <v>8354</v>
      </c>
      <c r="V59" s="52">
        <v>10401</v>
      </c>
      <c r="W59" s="52">
        <v>6144</v>
      </c>
      <c r="X59" s="52">
        <v>17167</v>
      </c>
      <c r="Y59" s="52">
        <v>5458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12334</v>
      </c>
      <c r="D60" s="36">
        <v>22493</v>
      </c>
      <c r="E60" s="36">
        <v>33926</v>
      </c>
      <c r="F60" s="36">
        <v>20055</v>
      </c>
      <c r="G60" s="36">
        <v>6364</v>
      </c>
      <c r="H60" s="36">
        <v>6719</v>
      </c>
      <c r="I60" s="36">
        <v>721</v>
      </c>
      <c r="J60" s="36">
        <v>1268</v>
      </c>
      <c r="K60" s="36">
        <v>2749</v>
      </c>
      <c r="L60" s="36">
        <v>3368</v>
      </c>
      <c r="M60" s="36">
        <v>4085</v>
      </c>
      <c r="N60" s="36">
        <v>3994</v>
      </c>
      <c r="O60" s="36">
        <v>5752</v>
      </c>
      <c r="P60" s="36">
        <v>406</v>
      </c>
      <c r="Q60" s="36">
        <v>1017</v>
      </c>
      <c r="R60" s="36">
        <v>1613</v>
      </c>
      <c r="S60" s="36">
        <v>4114</v>
      </c>
      <c r="T60" s="36">
        <v>4091</v>
      </c>
      <c r="U60" s="36">
        <v>3984</v>
      </c>
      <c r="V60" s="36">
        <v>3249</v>
      </c>
      <c r="W60" s="36">
        <v>0</v>
      </c>
      <c r="X60" s="36">
        <v>0</v>
      </c>
      <c r="Y60" s="36">
        <v>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109441</v>
      </c>
      <c r="D64" s="52">
        <v>131235</v>
      </c>
      <c r="E64" s="52">
        <v>162596</v>
      </c>
      <c r="F64" s="52">
        <v>178823</v>
      </c>
      <c r="G64" s="52">
        <v>200339</v>
      </c>
      <c r="H64" s="52">
        <v>171930</v>
      </c>
      <c r="I64" s="52">
        <v>180606</v>
      </c>
      <c r="J64" s="52">
        <v>165026</v>
      </c>
      <c r="K64" s="52">
        <v>187342</v>
      </c>
      <c r="L64" s="52">
        <v>198175</v>
      </c>
      <c r="M64" s="52">
        <v>234547</v>
      </c>
      <c r="N64" s="52">
        <v>260094</v>
      </c>
      <c r="O64" s="52">
        <v>253326</v>
      </c>
      <c r="P64" s="52">
        <v>130276</v>
      </c>
      <c r="Q64" s="52">
        <v>169036</v>
      </c>
      <c r="R64" s="52">
        <v>184665</v>
      </c>
      <c r="S64" s="52">
        <v>206505</v>
      </c>
      <c r="T64" s="52">
        <v>213313</v>
      </c>
      <c r="U64" s="52">
        <v>264011</v>
      </c>
      <c r="V64" s="52">
        <v>368877</v>
      </c>
      <c r="W64" s="52">
        <v>381342</v>
      </c>
      <c r="X64" s="52">
        <v>458593</v>
      </c>
      <c r="Y64" s="52">
        <v>309897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239</v>
      </c>
      <c r="D67" s="52">
        <v>250</v>
      </c>
      <c r="E67" s="52">
        <v>281</v>
      </c>
      <c r="F67" s="52">
        <v>510</v>
      </c>
      <c r="G67" s="52">
        <v>407</v>
      </c>
      <c r="H67" s="52">
        <v>545</v>
      </c>
      <c r="I67" s="52">
        <v>1601</v>
      </c>
      <c r="J67" s="52">
        <v>1751</v>
      </c>
      <c r="K67" s="52">
        <v>1861</v>
      </c>
      <c r="L67" s="52">
        <v>1156</v>
      </c>
      <c r="M67" s="52">
        <v>2618</v>
      </c>
      <c r="N67" s="52">
        <v>2875</v>
      </c>
      <c r="O67" s="52">
        <v>4627</v>
      </c>
      <c r="P67" s="52">
        <v>9023</v>
      </c>
      <c r="Q67" s="52">
        <v>12733</v>
      </c>
      <c r="R67" s="52">
        <v>16220</v>
      </c>
      <c r="S67" s="52">
        <v>12384</v>
      </c>
      <c r="T67" s="52">
        <v>13601</v>
      </c>
      <c r="U67" s="52">
        <v>14563</v>
      </c>
      <c r="V67" s="52">
        <v>20885</v>
      </c>
      <c r="W67" s="52">
        <v>16226</v>
      </c>
      <c r="X67" s="52">
        <v>21724</v>
      </c>
      <c r="Y67" s="52">
        <v>19129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106070</v>
      </c>
      <c r="D69" s="52">
        <v>129977</v>
      </c>
      <c r="E69" s="52">
        <v>155411</v>
      </c>
      <c r="F69" s="52">
        <v>173724</v>
      </c>
      <c r="G69" s="52">
        <v>194571</v>
      </c>
      <c r="H69" s="52">
        <v>166887</v>
      </c>
      <c r="I69" s="52">
        <v>176087</v>
      </c>
      <c r="J69" s="52">
        <v>164816</v>
      </c>
      <c r="K69" s="52">
        <v>183779</v>
      </c>
      <c r="L69" s="52">
        <v>196690</v>
      </c>
      <c r="M69" s="52">
        <v>232020</v>
      </c>
      <c r="N69" s="52">
        <v>257267</v>
      </c>
      <c r="O69" s="52">
        <v>247691</v>
      </c>
      <c r="P69" s="52">
        <v>124657</v>
      </c>
      <c r="Q69" s="52">
        <v>163267</v>
      </c>
      <c r="R69" s="52">
        <v>179056</v>
      </c>
      <c r="S69" s="52">
        <v>202636</v>
      </c>
      <c r="T69" s="52">
        <v>208264</v>
      </c>
      <c r="U69" s="52">
        <v>254562</v>
      </c>
      <c r="V69" s="52">
        <v>356524</v>
      </c>
      <c r="W69" s="52">
        <v>362780</v>
      </c>
      <c r="X69" s="52">
        <v>375668</v>
      </c>
      <c r="Y69" s="52">
        <v>270850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2515</v>
      </c>
      <c r="L70" s="52">
        <v>260</v>
      </c>
      <c r="M70" s="52">
        <v>557</v>
      </c>
      <c r="N70" s="52">
        <v>597</v>
      </c>
      <c r="O70" s="52">
        <v>3215</v>
      </c>
      <c r="P70" s="52">
        <v>3507</v>
      </c>
      <c r="Q70" s="52">
        <v>3351</v>
      </c>
      <c r="R70" s="52">
        <v>3325</v>
      </c>
      <c r="S70" s="52">
        <v>1645</v>
      </c>
      <c r="T70" s="52">
        <v>4250</v>
      </c>
      <c r="U70" s="52">
        <v>4427</v>
      </c>
      <c r="V70" s="52">
        <v>5735</v>
      </c>
      <c r="W70" s="52">
        <v>9239</v>
      </c>
      <c r="X70" s="52">
        <v>24795</v>
      </c>
      <c r="Y70" s="52">
        <v>34431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8528</v>
      </c>
      <c r="D73" s="52">
        <v>6433</v>
      </c>
      <c r="E73" s="52">
        <v>12465</v>
      </c>
      <c r="F73" s="52">
        <v>10667</v>
      </c>
      <c r="G73" s="52">
        <v>11921</v>
      </c>
      <c r="H73" s="52">
        <v>12203</v>
      </c>
      <c r="I73" s="52">
        <v>7820</v>
      </c>
      <c r="J73" s="52">
        <v>5598</v>
      </c>
      <c r="K73" s="52">
        <v>4233</v>
      </c>
      <c r="L73" s="52">
        <v>8716</v>
      </c>
      <c r="M73" s="52">
        <v>10520</v>
      </c>
      <c r="N73" s="52">
        <v>9604</v>
      </c>
      <c r="O73" s="52">
        <v>1656</v>
      </c>
      <c r="P73" s="52">
        <v>1524</v>
      </c>
      <c r="Q73" s="52">
        <v>1914</v>
      </c>
      <c r="R73" s="52">
        <v>3604</v>
      </c>
      <c r="S73" s="52">
        <v>7018</v>
      </c>
      <c r="T73" s="52">
        <v>224</v>
      </c>
      <c r="U73" s="52">
        <v>3058</v>
      </c>
      <c r="V73" s="52">
        <v>0</v>
      </c>
      <c r="W73" s="52">
        <v>107</v>
      </c>
      <c r="X73" s="52">
        <v>11838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5006</v>
      </c>
      <c r="L74" s="52">
        <v>1114</v>
      </c>
      <c r="M74" s="52">
        <v>1344</v>
      </c>
      <c r="N74" s="52">
        <v>1839</v>
      </c>
      <c r="O74" s="52">
        <v>9763</v>
      </c>
      <c r="P74" s="52">
        <v>8844</v>
      </c>
      <c r="Q74" s="52">
        <v>7740</v>
      </c>
      <c r="R74" s="52">
        <v>6329</v>
      </c>
      <c r="S74" s="52">
        <v>4270</v>
      </c>
      <c r="T74" s="52">
        <v>10114</v>
      </c>
      <c r="U74" s="52">
        <v>11850</v>
      </c>
      <c r="V74" s="52">
        <v>16199</v>
      </c>
      <c r="W74" s="52">
        <v>18587</v>
      </c>
      <c r="X74" s="52">
        <v>57377</v>
      </c>
      <c r="Y74" s="52">
        <v>22645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270461</v>
      </c>
      <c r="D78" s="52">
        <v>294510</v>
      </c>
      <c r="E78" s="52">
        <v>324695</v>
      </c>
      <c r="F78" s="52">
        <v>347542</v>
      </c>
      <c r="G78" s="52">
        <v>386579</v>
      </c>
      <c r="H78" s="52">
        <v>391305</v>
      </c>
      <c r="I78" s="52">
        <v>259154</v>
      </c>
      <c r="J78" s="52">
        <v>242936</v>
      </c>
      <c r="K78" s="52">
        <v>307679</v>
      </c>
      <c r="L78" s="52">
        <v>334563</v>
      </c>
      <c r="M78" s="52">
        <v>381001</v>
      </c>
      <c r="N78" s="52">
        <v>411622</v>
      </c>
      <c r="O78" s="52">
        <v>408033</v>
      </c>
      <c r="P78" s="52">
        <v>286015</v>
      </c>
      <c r="Q78" s="52">
        <v>338862</v>
      </c>
      <c r="R78" s="52">
        <v>363230</v>
      </c>
      <c r="S78" s="52">
        <v>398654</v>
      </c>
      <c r="T78" s="52">
        <v>414461</v>
      </c>
      <c r="U78" s="52">
        <v>465592</v>
      </c>
      <c r="V78" s="52">
        <v>561784</v>
      </c>
      <c r="W78" s="52">
        <v>503300</v>
      </c>
      <c r="X78" s="52">
        <v>562439</v>
      </c>
      <c r="Y78" s="52">
        <v>494467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6216</v>
      </c>
      <c r="D79" s="36">
        <v>4477</v>
      </c>
      <c r="E79" s="36">
        <v>9285</v>
      </c>
      <c r="F79" s="36">
        <v>12754</v>
      </c>
      <c r="G79" s="36">
        <v>15435</v>
      </c>
      <c r="H79" s="36">
        <v>16609</v>
      </c>
      <c r="I79" s="36">
        <v>9534</v>
      </c>
      <c r="J79" s="36">
        <v>4963</v>
      </c>
      <c r="K79" s="36">
        <v>8184</v>
      </c>
      <c r="L79" s="36">
        <v>9039</v>
      </c>
      <c r="M79" s="36">
        <v>12998</v>
      </c>
      <c r="N79" s="36">
        <v>14075</v>
      </c>
      <c r="O79" s="36">
        <v>14515</v>
      </c>
      <c r="P79" s="36">
        <v>13019</v>
      </c>
      <c r="Q79" s="36">
        <v>10062</v>
      </c>
      <c r="R79" s="36">
        <v>9114</v>
      </c>
      <c r="S79" s="36">
        <v>11114</v>
      </c>
      <c r="T79" s="36">
        <v>11551</v>
      </c>
      <c r="U79" s="36">
        <v>16912</v>
      </c>
      <c r="V79" s="36">
        <v>17587</v>
      </c>
      <c r="W79" s="36">
        <v>71967</v>
      </c>
      <c r="X79" s="36">
        <v>86631</v>
      </c>
      <c r="Y79" s="36">
        <v>55962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138792</v>
      </c>
      <c r="D83" s="52">
        <v>165353</v>
      </c>
      <c r="E83" s="52">
        <v>150549</v>
      </c>
      <c r="F83" s="52">
        <v>132919</v>
      </c>
      <c r="G83" s="52">
        <v>108473</v>
      </c>
      <c r="H83" s="52">
        <v>129648</v>
      </c>
      <c r="I83" s="52">
        <v>156466</v>
      </c>
      <c r="J83" s="52">
        <v>155892</v>
      </c>
      <c r="K83" s="52">
        <v>178679</v>
      </c>
      <c r="L83" s="52">
        <v>206545</v>
      </c>
      <c r="M83" s="52">
        <v>272810</v>
      </c>
      <c r="N83" s="52">
        <v>233827</v>
      </c>
      <c r="O83" s="52">
        <v>210865</v>
      </c>
      <c r="P83" s="52">
        <v>89630</v>
      </c>
      <c r="Q83" s="52">
        <v>116701</v>
      </c>
      <c r="R83" s="52">
        <v>303183</v>
      </c>
      <c r="S83" s="52">
        <v>521787</v>
      </c>
      <c r="T83" s="52">
        <v>874840</v>
      </c>
      <c r="U83" s="52">
        <v>353517</v>
      </c>
      <c r="V83" s="52">
        <v>184123</v>
      </c>
      <c r="W83" s="52">
        <v>77155</v>
      </c>
      <c r="X83" s="52">
        <v>223565</v>
      </c>
      <c r="Y83" s="52">
        <v>335829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179</v>
      </c>
      <c r="D86" s="52">
        <v>201</v>
      </c>
      <c r="E86" s="52">
        <v>320</v>
      </c>
      <c r="F86" s="52">
        <v>467</v>
      </c>
      <c r="G86" s="52">
        <v>302</v>
      </c>
      <c r="H86" s="52">
        <v>369</v>
      </c>
      <c r="I86" s="52">
        <v>1141</v>
      </c>
      <c r="J86" s="52">
        <v>1500</v>
      </c>
      <c r="K86" s="52">
        <v>1718</v>
      </c>
      <c r="L86" s="52">
        <v>1135</v>
      </c>
      <c r="M86" s="52">
        <v>2822</v>
      </c>
      <c r="N86" s="52">
        <v>2869</v>
      </c>
      <c r="O86" s="52">
        <v>4274</v>
      </c>
      <c r="P86" s="52">
        <v>7174</v>
      </c>
      <c r="Q86" s="52">
        <v>9468</v>
      </c>
      <c r="R86" s="52">
        <v>18564</v>
      </c>
      <c r="S86" s="52">
        <v>21389</v>
      </c>
      <c r="T86" s="52">
        <v>38764</v>
      </c>
      <c r="U86" s="52">
        <v>34787</v>
      </c>
      <c r="V86" s="52">
        <v>32896</v>
      </c>
      <c r="W86" s="52">
        <v>11863</v>
      </c>
      <c r="X86" s="52">
        <v>10115</v>
      </c>
      <c r="Y86" s="52">
        <v>10118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128462</v>
      </c>
      <c r="D88" s="52">
        <v>105830</v>
      </c>
      <c r="E88" s="52">
        <v>76735</v>
      </c>
      <c r="F88" s="52">
        <v>96015</v>
      </c>
      <c r="G88" s="52">
        <v>100217</v>
      </c>
      <c r="H88" s="52">
        <v>120913</v>
      </c>
      <c r="I88" s="52">
        <v>145697</v>
      </c>
      <c r="J88" s="52">
        <v>147796</v>
      </c>
      <c r="K88" s="52">
        <v>161537</v>
      </c>
      <c r="L88" s="52">
        <v>184572</v>
      </c>
      <c r="M88" s="52">
        <v>246676</v>
      </c>
      <c r="N88" s="52">
        <v>217569</v>
      </c>
      <c r="O88" s="52">
        <v>186624</v>
      </c>
      <c r="P88" s="52">
        <v>73317</v>
      </c>
      <c r="Q88" s="52">
        <v>97703</v>
      </c>
      <c r="R88" s="52">
        <v>275868</v>
      </c>
      <c r="S88" s="52">
        <v>468359</v>
      </c>
      <c r="T88" s="52">
        <v>757414</v>
      </c>
      <c r="U88" s="52">
        <v>340878</v>
      </c>
      <c r="V88" s="52">
        <v>207007</v>
      </c>
      <c r="W88" s="52">
        <v>153859</v>
      </c>
      <c r="X88" s="52">
        <v>392725</v>
      </c>
      <c r="Y88" s="52">
        <v>564631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1719</v>
      </c>
      <c r="L89" s="52">
        <v>187</v>
      </c>
      <c r="M89" s="52">
        <v>745</v>
      </c>
      <c r="N89" s="52">
        <v>456</v>
      </c>
      <c r="O89" s="52">
        <v>2438</v>
      </c>
      <c r="P89" s="52">
        <v>2568</v>
      </c>
      <c r="Q89" s="52">
        <v>2658</v>
      </c>
      <c r="R89" s="52">
        <v>1756</v>
      </c>
      <c r="S89" s="52">
        <v>581</v>
      </c>
      <c r="T89" s="52">
        <v>22597</v>
      </c>
      <c r="U89" s="52">
        <v>1627</v>
      </c>
      <c r="V89" s="52">
        <v>1480</v>
      </c>
      <c r="W89" s="52">
        <v>4867</v>
      </c>
      <c r="X89" s="52">
        <v>28750</v>
      </c>
      <c r="Y89" s="52">
        <v>35307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8842</v>
      </c>
      <c r="D92" s="52">
        <v>11507</v>
      </c>
      <c r="E92" s="52">
        <v>6272</v>
      </c>
      <c r="F92" s="52">
        <v>7602</v>
      </c>
      <c r="G92" s="52">
        <v>6897</v>
      </c>
      <c r="H92" s="52">
        <v>15343</v>
      </c>
      <c r="I92" s="52">
        <v>7760</v>
      </c>
      <c r="J92" s="52">
        <v>3912</v>
      </c>
      <c r="K92" s="52">
        <v>6288</v>
      </c>
      <c r="L92" s="52">
        <v>5736</v>
      </c>
      <c r="M92" s="52">
        <v>5855</v>
      </c>
      <c r="N92" s="52">
        <v>6531</v>
      </c>
      <c r="O92" s="52">
        <v>6677</v>
      </c>
      <c r="P92" s="52">
        <v>6515</v>
      </c>
      <c r="Q92" s="52">
        <v>5765</v>
      </c>
      <c r="R92" s="52">
        <v>7914</v>
      </c>
      <c r="S92" s="52">
        <v>12766</v>
      </c>
      <c r="T92" s="52">
        <v>15980</v>
      </c>
      <c r="U92" s="52">
        <v>6363</v>
      </c>
      <c r="V92" s="52">
        <v>3289</v>
      </c>
      <c r="W92" s="52">
        <v>15459</v>
      </c>
      <c r="X92" s="52">
        <v>0</v>
      </c>
      <c r="Y92" s="52">
        <v>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59</v>
      </c>
      <c r="L93" s="52">
        <v>6</v>
      </c>
      <c r="M93" s="52">
        <v>8</v>
      </c>
      <c r="N93" s="52">
        <v>12</v>
      </c>
      <c r="O93" s="52">
        <v>52</v>
      </c>
      <c r="P93" s="52">
        <v>60</v>
      </c>
      <c r="Q93" s="52">
        <v>61</v>
      </c>
      <c r="R93" s="52">
        <v>98</v>
      </c>
      <c r="S93" s="52">
        <v>96</v>
      </c>
      <c r="T93" s="52">
        <v>309</v>
      </c>
      <c r="U93" s="52">
        <v>118</v>
      </c>
      <c r="V93" s="52">
        <v>56</v>
      </c>
      <c r="W93" s="52">
        <v>252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17548</v>
      </c>
      <c r="D96" s="52">
        <v>64125</v>
      </c>
      <c r="E96" s="52">
        <v>84076</v>
      </c>
      <c r="F96" s="52">
        <v>47388</v>
      </c>
      <c r="G96" s="52">
        <v>22966</v>
      </c>
      <c r="H96" s="52">
        <v>21125</v>
      </c>
      <c r="I96" s="52">
        <v>22941</v>
      </c>
      <c r="J96" s="52">
        <v>36106</v>
      </c>
      <c r="K96" s="52">
        <v>25930</v>
      </c>
      <c r="L96" s="52">
        <v>65026</v>
      </c>
      <c r="M96" s="52">
        <v>62424</v>
      </c>
      <c r="N96" s="52">
        <v>38797</v>
      </c>
      <c r="O96" s="52">
        <v>6950</v>
      </c>
      <c r="P96" s="52">
        <v>6612</v>
      </c>
      <c r="Q96" s="52">
        <v>10434</v>
      </c>
      <c r="R96" s="52">
        <v>24534</v>
      </c>
      <c r="S96" s="52">
        <v>60204</v>
      </c>
      <c r="T96" s="52">
        <v>2949</v>
      </c>
      <c r="U96" s="52">
        <v>11936</v>
      </c>
      <c r="V96" s="52">
        <v>0</v>
      </c>
      <c r="W96" s="52">
        <v>1083</v>
      </c>
      <c r="X96" s="52">
        <v>0</v>
      </c>
      <c r="Y96" s="52">
        <v>0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30653</v>
      </c>
      <c r="L97" s="52">
        <v>8307</v>
      </c>
      <c r="M97" s="52">
        <v>7963</v>
      </c>
      <c r="N97" s="52">
        <v>7423</v>
      </c>
      <c r="O97" s="52">
        <v>41025</v>
      </c>
      <c r="P97" s="52">
        <v>38360</v>
      </c>
      <c r="Q97" s="52">
        <v>42199</v>
      </c>
      <c r="R97" s="52">
        <v>43117</v>
      </c>
      <c r="S97" s="52">
        <v>36633</v>
      </c>
      <c r="T97" s="52">
        <v>132852</v>
      </c>
      <c r="U97" s="52">
        <v>46264</v>
      </c>
      <c r="V97" s="52">
        <v>22781</v>
      </c>
      <c r="W97" s="52">
        <v>189006</v>
      </c>
      <c r="X97" s="52">
        <v>0</v>
      </c>
      <c r="Y97" s="52">
        <v>0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109219</v>
      </c>
      <c r="D101" s="52">
        <v>89456</v>
      </c>
      <c r="E101" s="52">
        <v>71239</v>
      </c>
      <c r="F101" s="52">
        <v>92772</v>
      </c>
      <c r="G101" s="52">
        <v>102372</v>
      </c>
      <c r="H101" s="52">
        <v>114187</v>
      </c>
      <c r="I101" s="52">
        <v>79636</v>
      </c>
      <c r="J101" s="52">
        <v>74938</v>
      </c>
      <c r="K101" s="52">
        <v>91791</v>
      </c>
      <c r="L101" s="52">
        <v>92086</v>
      </c>
      <c r="M101" s="52">
        <v>126141</v>
      </c>
      <c r="N101" s="52">
        <v>125774</v>
      </c>
      <c r="O101" s="52">
        <v>128836</v>
      </c>
      <c r="P101" s="52">
        <v>81731</v>
      </c>
      <c r="Q101" s="52">
        <v>89206</v>
      </c>
      <c r="R101" s="52">
        <v>158433</v>
      </c>
      <c r="S101" s="52">
        <v>231192</v>
      </c>
      <c r="T101" s="52">
        <v>365841</v>
      </c>
      <c r="U101" s="52">
        <v>205704</v>
      </c>
      <c r="V101" s="52">
        <v>141975</v>
      </c>
      <c r="W101" s="52">
        <v>109661</v>
      </c>
      <c r="X101" s="52">
        <v>125146</v>
      </c>
      <c r="Y101" s="52">
        <v>213764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111862</v>
      </c>
      <c r="D102" s="52">
        <v>120069</v>
      </c>
      <c r="E102" s="52">
        <v>75721</v>
      </c>
      <c r="F102" s="52">
        <v>97982</v>
      </c>
      <c r="G102" s="52">
        <v>117333</v>
      </c>
      <c r="H102" s="52">
        <v>149681</v>
      </c>
      <c r="I102" s="52">
        <v>124216</v>
      </c>
      <c r="J102" s="52">
        <v>97503</v>
      </c>
      <c r="K102" s="52">
        <v>122658</v>
      </c>
      <c r="L102" s="52">
        <v>113699</v>
      </c>
      <c r="M102" s="52">
        <v>137681</v>
      </c>
      <c r="N102" s="52">
        <v>152037</v>
      </c>
      <c r="O102" s="52">
        <v>146205</v>
      </c>
      <c r="P102" s="52">
        <v>113314</v>
      </c>
      <c r="Q102" s="52">
        <v>132977</v>
      </c>
      <c r="R102" s="52">
        <v>195743</v>
      </c>
      <c r="S102" s="52">
        <v>307175</v>
      </c>
      <c r="T102" s="52">
        <v>480710</v>
      </c>
      <c r="U102" s="52">
        <v>245082</v>
      </c>
      <c r="V102" s="52">
        <v>187865</v>
      </c>
      <c r="W102" s="52">
        <v>211470</v>
      </c>
      <c r="X102" s="52">
        <v>415605</v>
      </c>
      <c r="Y102" s="52">
        <v>493617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34751</v>
      </c>
      <c r="D103" s="36">
        <v>73334</v>
      </c>
      <c r="E103" s="36">
        <v>124399</v>
      </c>
      <c r="F103" s="36">
        <v>72134</v>
      </c>
      <c r="G103" s="36">
        <v>36707</v>
      </c>
      <c r="H103" s="36">
        <v>43389</v>
      </c>
      <c r="I103" s="36">
        <v>34106</v>
      </c>
      <c r="J103" s="36">
        <v>70635</v>
      </c>
      <c r="K103" s="36">
        <v>95159</v>
      </c>
      <c r="L103" s="36">
        <v>133369</v>
      </c>
      <c r="M103" s="36">
        <v>133437</v>
      </c>
      <c r="N103" s="36">
        <v>76910</v>
      </c>
      <c r="O103" s="36">
        <v>63096</v>
      </c>
      <c r="P103" s="36">
        <v>45500</v>
      </c>
      <c r="Q103" s="36">
        <v>67391</v>
      </c>
      <c r="R103" s="36">
        <v>133628</v>
      </c>
      <c r="S103" s="36">
        <v>181563</v>
      </c>
      <c r="T103" s="36">
        <v>235927</v>
      </c>
      <c r="U103" s="36">
        <v>116884</v>
      </c>
      <c r="V103" s="36">
        <v>58795</v>
      </c>
      <c r="W103" s="36">
        <v>0</v>
      </c>
      <c r="X103" s="36">
        <v>0</v>
      </c>
      <c r="Y103" s="36">
        <v>0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811</v>
      </c>
      <c r="D107" s="52">
        <v>1727</v>
      </c>
      <c r="E107" s="52">
        <v>1462</v>
      </c>
      <c r="F107" s="52">
        <v>1447</v>
      </c>
      <c r="G107" s="52">
        <v>1601</v>
      </c>
      <c r="H107" s="52">
        <v>961</v>
      </c>
      <c r="I107" s="52">
        <v>459</v>
      </c>
      <c r="J107" s="52">
        <v>518</v>
      </c>
      <c r="K107" s="52">
        <v>589</v>
      </c>
      <c r="L107" s="52">
        <v>362</v>
      </c>
      <c r="M107" s="52">
        <v>969</v>
      </c>
      <c r="N107" s="52">
        <v>1612</v>
      </c>
      <c r="O107" s="52">
        <v>2158</v>
      </c>
      <c r="P107" s="52">
        <v>2270</v>
      </c>
      <c r="Q107" s="52">
        <v>2005</v>
      </c>
      <c r="R107" s="52">
        <v>1301</v>
      </c>
      <c r="S107" s="52">
        <v>1244</v>
      </c>
      <c r="T107" s="52">
        <v>1441</v>
      </c>
      <c r="U107" s="52">
        <v>1541</v>
      </c>
      <c r="V107" s="52">
        <v>1884</v>
      </c>
      <c r="W107" s="52">
        <v>2251</v>
      </c>
      <c r="X107" s="52">
        <v>2857</v>
      </c>
      <c r="Y107" s="52">
        <v>2649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3</v>
      </c>
      <c r="F110" s="52">
        <v>5</v>
      </c>
      <c r="G110" s="52">
        <v>3</v>
      </c>
      <c r="H110" s="52">
        <v>4</v>
      </c>
      <c r="I110" s="52">
        <v>8</v>
      </c>
      <c r="J110" s="52">
        <v>6</v>
      </c>
      <c r="K110" s="52">
        <v>5</v>
      </c>
      <c r="L110" s="52">
        <v>3</v>
      </c>
      <c r="M110" s="52">
        <v>9</v>
      </c>
      <c r="N110" s="52">
        <v>12</v>
      </c>
      <c r="O110" s="52">
        <v>30</v>
      </c>
      <c r="P110" s="52">
        <v>99</v>
      </c>
      <c r="Q110" s="52">
        <v>145</v>
      </c>
      <c r="R110" s="52">
        <v>156</v>
      </c>
      <c r="S110" s="52">
        <v>90</v>
      </c>
      <c r="T110" s="52">
        <v>84</v>
      </c>
      <c r="U110" s="52">
        <v>84</v>
      </c>
      <c r="V110" s="52">
        <v>112</v>
      </c>
      <c r="W110" s="52">
        <v>83</v>
      </c>
      <c r="X110" s="52">
        <v>116</v>
      </c>
      <c r="Y110" s="52">
        <v>112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811</v>
      </c>
      <c r="D112" s="52">
        <v>1627</v>
      </c>
      <c r="E112" s="52">
        <v>1349</v>
      </c>
      <c r="F112" s="52">
        <v>1401</v>
      </c>
      <c r="G112" s="52">
        <v>1613</v>
      </c>
      <c r="H112" s="52">
        <v>940</v>
      </c>
      <c r="I112" s="52">
        <v>452</v>
      </c>
      <c r="J112" s="52">
        <v>446</v>
      </c>
      <c r="K112" s="52">
        <v>477</v>
      </c>
      <c r="L112" s="52">
        <v>260</v>
      </c>
      <c r="M112" s="52">
        <v>871</v>
      </c>
      <c r="N112" s="52">
        <v>1482</v>
      </c>
      <c r="O112" s="52">
        <v>1939</v>
      </c>
      <c r="P112" s="52">
        <v>2093</v>
      </c>
      <c r="Q112" s="52">
        <v>1869</v>
      </c>
      <c r="R112" s="52">
        <v>1382</v>
      </c>
      <c r="S112" s="52">
        <v>1122</v>
      </c>
      <c r="T112" s="52">
        <v>1138</v>
      </c>
      <c r="U112" s="52">
        <v>1123</v>
      </c>
      <c r="V112" s="52">
        <v>1518</v>
      </c>
      <c r="W112" s="52">
        <v>2188</v>
      </c>
      <c r="X112" s="52">
        <v>2976</v>
      </c>
      <c r="Y112" s="52">
        <v>3140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11</v>
      </c>
      <c r="L113" s="52">
        <v>1</v>
      </c>
      <c r="M113" s="52">
        <v>3</v>
      </c>
      <c r="N113" s="52">
        <v>4</v>
      </c>
      <c r="O113" s="52">
        <v>17</v>
      </c>
      <c r="P113" s="52">
        <v>28</v>
      </c>
      <c r="Q113" s="52">
        <v>27</v>
      </c>
      <c r="R113" s="52">
        <v>19</v>
      </c>
      <c r="S113" s="52">
        <v>2</v>
      </c>
      <c r="T113" s="52">
        <v>31</v>
      </c>
      <c r="U113" s="52">
        <v>26</v>
      </c>
      <c r="V113" s="52">
        <v>16</v>
      </c>
      <c r="W113" s="52">
        <v>28</v>
      </c>
      <c r="X113" s="52">
        <v>184</v>
      </c>
      <c r="Y113" s="52">
        <v>287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1</v>
      </c>
      <c r="D116" s="52">
        <v>100</v>
      </c>
      <c r="E116" s="52">
        <v>116</v>
      </c>
      <c r="F116" s="52">
        <v>49</v>
      </c>
      <c r="G116" s="52">
        <v>0</v>
      </c>
      <c r="H116" s="52">
        <v>28</v>
      </c>
      <c r="I116" s="52">
        <v>28</v>
      </c>
      <c r="J116" s="52">
        <v>103</v>
      </c>
      <c r="K116" s="52">
        <v>65</v>
      </c>
      <c r="L116" s="52">
        <v>151</v>
      </c>
      <c r="M116" s="52">
        <v>136</v>
      </c>
      <c r="N116" s="52">
        <v>136</v>
      </c>
      <c r="O116" s="52">
        <v>34</v>
      </c>
      <c r="P116" s="52">
        <v>30</v>
      </c>
      <c r="Q116" s="52">
        <v>38</v>
      </c>
      <c r="R116" s="52">
        <v>10</v>
      </c>
      <c r="S116" s="52">
        <v>164</v>
      </c>
      <c r="T116" s="52">
        <v>7</v>
      </c>
      <c r="U116" s="52">
        <v>112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80</v>
      </c>
      <c r="L117" s="52">
        <v>18</v>
      </c>
      <c r="M117" s="52">
        <v>15</v>
      </c>
      <c r="N117" s="52">
        <v>24</v>
      </c>
      <c r="O117" s="52">
        <v>202</v>
      </c>
      <c r="P117" s="52">
        <v>185</v>
      </c>
      <c r="Q117" s="52">
        <v>152</v>
      </c>
      <c r="R117" s="52">
        <v>19</v>
      </c>
      <c r="S117" s="52">
        <v>98</v>
      </c>
      <c r="T117" s="52">
        <v>411</v>
      </c>
      <c r="U117" s="52">
        <v>438</v>
      </c>
      <c r="V117" s="52">
        <v>511</v>
      </c>
      <c r="W117" s="52">
        <v>225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766</v>
      </c>
      <c r="D121" s="52">
        <v>1193</v>
      </c>
      <c r="E121" s="52">
        <v>633</v>
      </c>
      <c r="F121" s="52">
        <v>981</v>
      </c>
      <c r="G121" s="52">
        <v>1483</v>
      </c>
      <c r="H121" s="52">
        <v>1135</v>
      </c>
      <c r="I121" s="52">
        <v>760</v>
      </c>
      <c r="J121" s="52">
        <v>741</v>
      </c>
      <c r="K121" s="52">
        <v>982</v>
      </c>
      <c r="L121" s="52">
        <v>782</v>
      </c>
      <c r="M121" s="52">
        <v>1100</v>
      </c>
      <c r="N121" s="52">
        <v>1780</v>
      </c>
      <c r="O121" s="52">
        <v>2137</v>
      </c>
      <c r="P121" s="52">
        <v>2096</v>
      </c>
      <c r="Q121" s="52">
        <v>1757</v>
      </c>
      <c r="R121" s="52">
        <v>1243</v>
      </c>
      <c r="S121" s="52">
        <v>1373</v>
      </c>
      <c r="T121" s="52">
        <v>1742</v>
      </c>
      <c r="U121" s="52">
        <v>2066</v>
      </c>
      <c r="V121" s="52">
        <v>2762</v>
      </c>
      <c r="W121" s="52">
        <v>4217</v>
      </c>
      <c r="X121" s="52">
        <v>5029</v>
      </c>
      <c r="Y121" s="52">
        <v>4442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238</v>
      </c>
      <c r="D122" s="36">
        <v>729</v>
      </c>
      <c r="E122" s="36">
        <v>1039</v>
      </c>
      <c r="F122" s="36">
        <v>723</v>
      </c>
      <c r="G122" s="36">
        <v>461</v>
      </c>
      <c r="H122" s="36">
        <v>327</v>
      </c>
      <c r="I122" s="36">
        <v>211</v>
      </c>
      <c r="J122" s="36">
        <v>540</v>
      </c>
      <c r="K122" s="36">
        <v>765</v>
      </c>
      <c r="L122" s="36">
        <v>921</v>
      </c>
      <c r="M122" s="36">
        <v>1058</v>
      </c>
      <c r="N122" s="36">
        <v>897</v>
      </c>
      <c r="O122" s="36">
        <v>923</v>
      </c>
      <c r="P122" s="36">
        <v>839</v>
      </c>
      <c r="Q122" s="36">
        <v>882</v>
      </c>
      <c r="R122" s="36">
        <v>841</v>
      </c>
      <c r="S122" s="36">
        <v>802</v>
      </c>
      <c r="T122" s="36">
        <v>849</v>
      </c>
      <c r="U122" s="36">
        <v>983</v>
      </c>
      <c r="V122" s="36">
        <v>854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384074</v>
      </c>
      <c r="D126" s="52">
        <v>184503</v>
      </c>
      <c r="E126" s="52">
        <v>241177</v>
      </c>
      <c r="F126" s="52">
        <v>207017</v>
      </c>
      <c r="G126" s="52">
        <v>219843</v>
      </c>
      <c r="H126" s="52">
        <v>225779</v>
      </c>
      <c r="I126" s="52">
        <v>347947</v>
      </c>
      <c r="J126" s="52">
        <v>335426</v>
      </c>
      <c r="K126" s="52">
        <v>387174</v>
      </c>
      <c r="L126" s="52">
        <v>390455</v>
      </c>
      <c r="M126" s="52">
        <v>431362</v>
      </c>
      <c r="N126" s="52">
        <v>464908</v>
      </c>
      <c r="O126" s="52">
        <v>418655</v>
      </c>
      <c r="P126" s="52">
        <v>110254</v>
      </c>
      <c r="Q126" s="52">
        <v>126640</v>
      </c>
      <c r="R126" s="52">
        <v>75765</v>
      </c>
      <c r="S126" s="52">
        <v>115614</v>
      </c>
      <c r="T126" s="52">
        <v>20321</v>
      </c>
      <c r="U126" s="52">
        <v>210224</v>
      </c>
      <c r="V126" s="52">
        <v>245290</v>
      </c>
      <c r="W126" s="52">
        <v>319079</v>
      </c>
      <c r="X126" s="52">
        <v>299686</v>
      </c>
      <c r="Y126" s="52">
        <v>335846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632</v>
      </c>
      <c r="D129" s="52">
        <v>616</v>
      </c>
      <c r="E129" s="52">
        <v>575</v>
      </c>
      <c r="F129" s="52">
        <v>673</v>
      </c>
      <c r="G129" s="52">
        <v>516</v>
      </c>
      <c r="H129" s="52">
        <v>664</v>
      </c>
      <c r="I129" s="52">
        <v>2335</v>
      </c>
      <c r="J129" s="52">
        <v>3133</v>
      </c>
      <c r="K129" s="52">
        <v>3756</v>
      </c>
      <c r="L129" s="52">
        <v>2317</v>
      </c>
      <c r="M129" s="52">
        <v>5020</v>
      </c>
      <c r="N129" s="52">
        <v>5296</v>
      </c>
      <c r="O129" s="52">
        <v>8022</v>
      </c>
      <c r="P129" s="52">
        <v>12219</v>
      </c>
      <c r="Q129" s="52">
        <v>13546</v>
      </c>
      <c r="R129" s="52">
        <v>11780</v>
      </c>
      <c r="S129" s="52">
        <v>8206</v>
      </c>
      <c r="T129" s="52">
        <v>5415</v>
      </c>
      <c r="U129" s="52">
        <v>8602</v>
      </c>
      <c r="V129" s="52">
        <v>13307</v>
      </c>
      <c r="W129" s="52">
        <v>12792</v>
      </c>
      <c r="X129" s="52">
        <v>16797</v>
      </c>
      <c r="Y129" s="52">
        <v>14932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378371</v>
      </c>
      <c r="D131" s="52">
        <v>198472</v>
      </c>
      <c r="E131" s="52">
        <v>221680</v>
      </c>
      <c r="F131" s="52">
        <v>203222</v>
      </c>
      <c r="G131" s="52">
        <v>255803</v>
      </c>
      <c r="H131" s="52">
        <v>189137</v>
      </c>
      <c r="I131" s="52">
        <v>348756</v>
      </c>
      <c r="J131" s="52">
        <v>336356</v>
      </c>
      <c r="K131" s="52">
        <v>381374</v>
      </c>
      <c r="L131" s="52">
        <v>390031</v>
      </c>
      <c r="M131" s="52">
        <v>429688</v>
      </c>
      <c r="N131" s="52">
        <v>463512</v>
      </c>
      <c r="O131" s="52">
        <v>412800</v>
      </c>
      <c r="P131" s="52">
        <v>102919</v>
      </c>
      <c r="Q131" s="52">
        <v>121838</v>
      </c>
      <c r="R131" s="52">
        <v>74836</v>
      </c>
      <c r="S131" s="52">
        <v>116374</v>
      </c>
      <c r="T131" s="52">
        <v>18974</v>
      </c>
      <c r="U131" s="52">
        <v>205433</v>
      </c>
      <c r="V131" s="52">
        <v>238956</v>
      </c>
      <c r="W131" s="52">
        <v>307311</v>
      </c>
      <c r="X131" s="52">
        <v>273439</v>
      </c>
      <c r="Y131" s="52">
        <v>302941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4993</v>
      </c>
      <c r="L132" s="52">
        <v>427</v>
      </c>
      <c r="M132" s="52">
        <v>891</v>
      </c>
      <c r="N132" s="52">
        <v>868</v>
      </c>
      <c r="O132" s="52">
        <v>5156</v>
      </c>
      <c r="P132" s="52">
        <v>6054</v>
      </c>
      <c r="Q132" s="52">
        <v>5250</v>
      </c>
      <c r="R132" s="52">
        <v>2622</v>
      </c>
      <c r="S132" s="52">
        <v>872</v>
      </c>
      <c r="T132" s="52">
        <v>4461</v>
      </c>
      <c r="U132" s="52">
        <v>3634</v>
      </c>
      <c r="V132" s="52">
        <v>4277</v>
      </c>
      <c r="W132" s="52">
        <v>7027</v>
      </c>
      <c r="X132" s="52">
        <v>20851</v>
      </c>
      <c r="Y132" s="52">
        <v>30802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12278</v>
      </c>
      <c r="D135" s="52">
        <v>0</v>
      </c>
      <c r="E135" s="52">
        <v>19644</v>
      </c>
      <c r="F135" s="52">
        <v>10073</v>
      </c>
      <c r="G135" s="52">
        <v>0</v>
      </c>
      <c r="H135" s="52">
        <v>37402</v>
      </c>
      <c r="I135" s="52">
        <v>822</v>
      </c>
      <c r="J135" s="52">
        <v>2206</v>
      </c>
      <c r="K135" s="52">
        <v>2822</v>
      </c>
      <c r="L135" s="52">
        <v>7340</v>
      </c>
      <c r="M135" s="52">
        <v>11365</v>
      </c>
      <c r="N135" s="52">
        <v>8253</v>
      </c>
      <c r="O135" s="52">
        <v>1453</v>
      </c>
      <c r="P135" s="52">
        <v>2120</v>
      </c>
      <c r="Q135" s="52">
        <v>666</v>
      </c>
      <c r="R135" s="52">
        <v>1468</v>
      </c>
      <c r="S135" s="52">
        <v>3800</v>
      </c>
      <c r="T135" s="52">
        <v>138</v>
      </c>
      <c r="U135" s="52">
        <v>2048</v>
      </c>
      <c r="V135" s="52">
        <v>0</v>
      </c>
      <c r="W135" s="52">
        <v>70</v>
      </c>
      <c r="X135" s="52">
        <v>2287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3334</v>
      </c>
      <c r="L136" s="52">
        <v>937</v>
      </c>
      <c r="M136" s="52">
        <v>1449</v>
      </c>
      <c r="N136" s="52">
        <v>1580</v>
      </c>
      <c r="O136" s="52">
        <v>8578</v>
      </c>
      <c r="P136" s="52">
        <v>12288</v>
      </c>
      <c r="Q136" s="52">
        <v>2701</v>
      </c>
      <c r="R136" s="52">
        <v>2578</v>
      </c>
      <c r="S136" s="52">
        <v>2312</v>
      </c>
      <c r="T136" s="52">
        <v>6159</v>
      </c>
      <c r="U136" s="52">
        <v>7937</v>
      </c>
      <c r="V136" s="52">
        <v>10130</v>
      </c>
      <c r="W136" s="52">
        <v>12262</v>
      </c>
      <c r="X136" s="52">
        <v>11073</v>
      </c>
      <c r="Y136" s="52">
        <v>9666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620855</v>
      </c>
      <c r="D140" s="52">
        <v>382210</v>
      </c>
      <c r="E140" s="52">
        <v>258223</v>
      </c>
      <c r="F140" s="52">
        <v>388467</v>
      </c>
      <c r="G140" s="52">
        <v>561378</v>
      </c>
      <c r="H140" s="52">
        <v>638770</v>
      </c>
      <c r="I140" s="52">
        <v>432440</v>
      </c>
      <c r="J140" s="52">
        <v>290095</v>
      </c>
      <c r="K140" s="52">
        <v>356214</v>
      </c>
      <c r="L140" s="52">
        <v>270449</v>
      </c>
      <c r="M140" s="52">
        <v>329528</v>
      </c>
      <c r="N140" s="52">
        <v>457988</v>
      </c>
      <c r="O140" s="52">
        <v>472057</v>
      </c>
      <c r="P140" s="52">
        <v>294917</v>
      </c>
      <c r="Q140" s="52">
        <v>318787</v>
      </c>
      <c r="R140" s="52">
        <v>258407</v>
      </c>
      <c r="S140" s="52">
        <v>307354</v>
      </c>
      <c r="T140" s="52">
        <v>257816</v>
      </c>
      <c r="U140" s="52">
        <v>376706</v>
      </c>
      <c r="V140" s="52">
        <v>415646</v>
      </c>
      <c r="W140" s="52">
        <v>562324</v>
      </c>
      <c r="X140" s="52">
        <v>511438</v>
      </c>
      <c r="Y140" s="52">
        <v>526343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192870</v>
      </c>
      <c r="D141" s="36">
        <v>233438</v>
      </c>
      <c r="E141" s="36">
        <v>424231</v>
      </c>
      <c r="F141" s="36">
        <v>285989</v>
      </c>
      <c r="G141" s="36">
        <v>175628</v>
      </c>
      <c r="H141" s="36">
        <v>185167</v>
      </c>
      <c r="I141" s="36">
        <v>118738</v>
      </c>
      <c r="J141" s="36">
        <v>210157</v>
      </c>
      <c r="K141" s="36">
        <v>276359</v>
      </c>
      <c r="L141" s="36">
        <v>317229</v>
      </c>
      <c r="M141" s="36">
        <v>319370</v>
      </c>
      <c r="N141" s="36">
        <v>231685</v>
      </c>
      <c r="O141" s="36">
        <v>203729</v>
      </c>
      <c r="P141" s="36">
        <v>118438</v>
      </c>
      <c r="Q141" s="36">
        <v>161547</v>
      </c>
      <c r="R141" s="36">
        <v>176408</v>
      </c>
      <c r="S141" s="36">
        <v>181657</v>
      </c>
      <c r="T141" s="36">
        <v>126530</v>
      </c>
      <c r="U141" s="36">
        <v>179654</v>
      </c>
      <c r="V141" s="36">
        <v>130089</v>
      </c>
      <c r="W141" s="36">
        <v>0</v>
      </c>
      <c r="X141" s="36">
        <v>0</v>
      </c>
      <c r="Y141" s="36">
        <v>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213</v>
      </c>
      <c r="D145" s="52">
        <v>1361</v>
      </c>
      <c r="E145" s="52">
        <v>2601</v>
      </c>
      <c r="F145" s="52">
        <v>4850</v>
      </c>
      <c r="G145" s="52">
        <v>7536</v>
      </c>
      <c r="H145" s="52">
        <v>11604</v>
      </c>
      <c r="I145" s="52">
        <v>14055</v>
      </c>
      <c r="J145" s="52">
        <v>17812</v>
      </c>
      <c r="K145" s="52">
        <v>19021</v>
      </c>
      <c r="L145" s="52">
        <v>19612</v>
      </c>
      <c r="M145" s="52">
        <v>25067</v>
      </c>
      <c r="N145" s="52">
        <v>28451</v>
      </c>
      <c r="O145" s="52">
        <v>38310</v>
      </c>
      <c r="P145" s="52">
        <v>45143</v>
      </c>
      <c r="Q145" s="52">
        <v>45543</v>
      </c>
      <c r="R145" s="52">
        <v>38743</v>
      </c>
      <c r="S145" s="52">
        <v>43511</v>
      </c>
      <c r="T145" s="52">
        <v>46436</v>
      </c>
      <c r="U145" s="52">
        <v>72586</v>
      </c>
      <c r="V145" s="52">
        <v>98261</v>
      </c>
      <c r="W145" s="52">
        <v>137532</v>
      </c>
      <c r="X145" s="52">
        <v>199748</v>
      </c>
      <c r="Y145" s="52">
        <v>174286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</v>
      </c>
      <c r="D147" s="52">
        <v>3</v>
      </c>
      <c r="E147" s="52">
        <v>6</v>
      </c>
      <c r="F147" s="52">
        <v>15</v>
      </c>
      <c r="G147" s="52">
        <v>28</v>
      </c>
      <c r="H147" s="52">
        <v>48</v>
      </c>
      <c r="I147" s="52">
        <v>109</v>
      </c>
      <c r="J147" s="52">
        <v>194</v>
      </c>
      <c r="K147" s="52">
        <v>282</v>
      </c>
      <c r="L147" s="52">
        <v>318</v>
      </c>
      <c r="M147" s="52">
        <v>464</v>
      </c>
      <c r="N147" s="52">
        <v>651</v>
      </c>
      <c r="O147" s="52">
        <v>1072</v>
      </c>
      <c r="P147" s="52">
        <v>2910</v>
      </c>
      <c r="Q147" s="52">
        <v>5929</v>
      </c>
      <c r="R147" s="52">
        <v>8946</v>
      </c>
      <c r="S147" s="52">
        <v>7643</v>
      </c>
      <c r="T147" s="52">
        <v>7919</v>
      </c>
      <c r="U147" s="52">
        <v>10590</v>
      </c>
      <c r="V147" s="52">
        <v>16997</v>
      </c>
      <c r="W147" s="52">
        <v>25413</v>
      </c>
      <c r="X147" s="52">
        <v>40631</v>
      </c>
      <c r="Y147" s="52">
        <v>43697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86</v>
      </c>
      <c r="D149" s="52">
        <v>213</v>
      </c>
      <c r="E149" s="52">
        <v>183</v>
      </c>
      <c r="F149" s="52">
        <v>679</v>
      </c>
      <c r="G149" s="52">
        <v>1776</v>
      </c>
      <c r="H149" s="52">
        <v>5014</v>
      </c>
      <c r="I149" s="52">
        <v>3707</v>
      </c>
      <c r="J149" s="52">
        <v>1864</v>
      </c>
      <c r="K149" s="52">
        <v>2136</v>
      </c>
      <c r="L149" s="52">
        <v>1712</v>
      </c>
      <c r="M149" s="52">
        <v>2384</v>
      </c>
      <c r="N149" s="52">
        <v>4579</v>
      </c>
      <c r="O149" s="52">
        <v>6044</v>
      </c>
      <c r="P149" s="52">
        <v>7475</v>
      </c>
      <c r="Q149" s="52">
        <v>6122</v>
      </c>
      <c r="R149" s="52">
        <v>6081</v>
      </c>
      <c r="S149" s="52">
        <v>7634</v>
      </c>
      <c r="T149" s="52">
        <v>7582</v>
      </c>
      <c r="U149" s="52">
        <v>10145</v>
      </c>
      <c r="V149" s="52">
        <v>16780</v>
      </c>
      <c r="W149" s="52">
        <v>13329</v>
      </c>
      <c r="X149" s="52">
        <v>31463</v>
      </c>
      <c r="Y149" s="52">
        <v>50847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17</v>
      </c>
      <c r="L150" s="52">
        <v>1</v>
      </c>
      <c r="M150" s="52">
        <v>3</v>
      </c>
      <c r="N150" s="52">
        <v>6</v>
      </c>
      <c r="O150" s="52">
        <v>47</v>
      </c>
      <c r="P150" s="52">
        <v>70</v>
      </c>
      <c r="Q150" s="52">
        <v>62</v>
      </c>
      <c r="R150" s="52">
        <v>72</v>
      </c>
      <c r="S150" s="52">
        <v>55</v>
      </c>
      <c r="T150" s="52">
        <v>137</v>
      </c>
      <c r="U150" s="52">
        <v>176</v>
      </c>
      <c r="V150" s="52">
        <v>284</v>
      </c>
      <c r="W150" s="52">
        <v>212</v>
      </c>
      <c r="X150" s="52">
        <v>1658</v>
      </c>
      <c r="Y150" s="52">
        <v>2774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168</v>
      </c>
      <c r="D153" s="52">
        <v>1190</v>
      </c>
      <c r="E153" s="52">
        <v>2463</v>
      </c>
      <c r="F153" s="52">
        <v>4243</v>
      </c>
      <c r="G153" s="52">
        <v>5904</v>
      </c>
      <c r="H153" s="52">
        <v>6903</v>
      </c>
      <c r="I153" s="52">
        <v>10963</v>
      </c>
      <c r="J153" s="52">
        <v>17197</v>
      </c>
      <c r="K153" s="52">
        <v>8802</v>
      </c>
      <c r="L153" s="52">
        <v>19433</v>
      </c>
      <c r="M153" s="52">
        <v>25471</v>
      </c>
      <c r="N153" s="52">
        <v>27203</v>
      </c>
      <c r="O153" s="52">
        <v>6289</v>
      </c>
      <c r="P153" s="52">
        <v>7587</v>
      </c>
      <c r="Q153" s="52">
        <v>11076</v>
      </c>
      <c r="R153" s="52">
        <v>18836</v>
      </c>
      <c r="S153" s="52">
        <v>35992</v>
      </c>
      <c r="T153" s="52">
        <v>1391</v>
      </c>
      <c r="U153" s="52">
        <v>19016</v>
      </c>
      <c r="V153" s="52">
        <v>0</v>
      </c>
      <c r="W153" s="52">
        <v>930</v>
      </c>
      <c r="X153" s="52">
        <v>37708</v>
      </c>
      <c r="Y153" s="52">
        <v>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10412</v>
      </c>
      <c r="L154" s="52">
        <v>2475</v>
      </c>
      <c r="M154" s="52">
        <v>3248</v>
      </c>
      <c r="N154" s="52">
        <v>5203</v>
      </c>
      <c r="O154" s="52">
        <v>37152</v>
      </c>
      <c r="P154" s="52">
        <v>44044</v>
      </c>
      <c r="Q154" s="52">
        <v>44824</v>
      </c>
      <c r="R154" s="52">
        <v>33105</v>
      </c>
      <c r="S154" s="52">
        <v>21903</v>
      </c>
      <c r="T154" s="52">
        <v>62968</v>
      </c>
      <c r="U154" s="52">
        <v>73737</v>
      </c>
      <c r="V154" s="52">
        <v>116126</v>
      </c>
      <c r="W154" s="52">
        <v>162915</v>
      </c>
      <c r="X154" s="52">
        <v>182784</v>
      </c>
      <c r="Y154" s="52">
        <v>204385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195</v>
      </c>
      <c r="D158" s="52">
        <v>870</v>
      </c>
      <c r="E158" s="52">
        <v>1002</v>
      </c>
      <c r="F158" s="52">
        <v>2833</v>
      </c>
      <c r="G158" s="52">
        <v>5848</v>
      </c>
      <c r="H158" s="52">
        <v>9240</v>
      </c>
      <c r="I158" s="52">
        <v>11510</v>
      </c>
      <c r="J158" s="52">
        <v>11059</v>
      </c>
      <c r="K158" s="52">
        <v>12031</v>
      </c>
      <c r="L158" s="52">
        <v>10864</v>
      </c>
      <c r="M158" s="52">
        <v>15804</v>
      </c>
      <c r="N158" s="52">
        <v>24559</v>
      </c>
      <c r="O158" s="52">
        <v>34595</v>
      </c>
      <c r="P158" s="52">
        <v>42234</v>
      </c>
      <c r="Q158" s="52">
        <v>41205</v>
      </c>
      <c r="R158" s="52">
        <v>34538</v>
      </c>
      <c r="S158" s="52">
        <v>41220</v>
      </c>
      <c r="T158" s="52">
        <v>48348</v>
      </c>
      <c r="U158" s="52">
        <v>69806</v>
      </c>
      <c r="V158" s="52">
        <v>101461</v>
      </c>
      <c r="W158" s="52">
        <v>183357</v>
      </c>
      <c r="X158" s="52">
        <v>259258</v>
      </c>
      <c r="Y158" s="52">
        <v>230897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60</v>
      </c>
      <c r="D159" s="36">
        <v>532</v>
      </c>
      <c r="E159" s="36">
        <v>1646</v>
      </c>
      <c r="F159" s="36">
        <v>2087</v>
      </c>
      <c r="G159" s="36">
        <v>1831</v>
      </c>
      <c r="H159" s="36">
        <v>2677</v>
      </c>
      <c r="I159" s="36">
        <v>3162</v>
      </c>
      <c r="J159" s="36">
        <v>8006</v>
      </c>
      <c r="K159" s="36">
        <v>9334</v>
      </c>
      <c r="L159" s="36">
        <v>12756</v>
      </c>
      <c r="M159" s="36">
        <v>15309</v>
      </c>
      <c r="N159" s="36">
        <v>12420</v>
      </c>
      <c r="O159" s="36">
        <v>14935</v>
      </c>
      <c r="P159" s="36">
        <v>16956</v>
      </c>
      <c r="Q159" s="36">
        <v>20877</v>
      </c>
      <c r="R159" s="36">
        <v>23572</v>
      </c>
      <c r="S159" s="36">
        <v>24369</v>
      </c>
      <c r="T159" s="36">
        <v>23729</v>
      </c>
      <c r="U159" s="36">
        <v>33287</v>
      </c>
      <c r="V159" s="36">
        <v>31746</v>
      </c>
      <c r="W159" s="36">
        <v>0</v>
      </c>
      <c r="X159" s="36">
        <v>0</v>
      </c>
      <c r="Y159" s="36">
        <v>0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365</v>
      </c>
      <c r="D163" s="52">
        <v>693</v>
      </c>
      <c r="E163" s="52">
        <v>810</v>
      </c>
      <c r="F163" s="52">
        <v>849</v>
      </c>
      <c r="G163" s="52">
        <v>959</v>
      </c>
      <c r="H163" s="52">
        <v>1222</v>
      </c>
      <c r="I163" s="52">
        <v>1586</v>
      </c>
      <c r="J163" s="52">
        <v>1529</v>
      </c>
      <c r="K163" s="52">
        <v>1340</v>
      </c>
      <c r="L163" s="52">
        <v>894</v>
      </c>
      <c r="M163" s="52">
        <v>636</v>
      </c>
      <c r="N163" s="52">
        <v>507</v>
      </c>
      <c r="O163" s="52">
        <v>564</v>
      </c>
      <c r="P163" s="52">
        <v>370</v>
      </c>
      <c r="Q163" s="52">
        <v>456</v>
      </c>
      <c r="R163" s="52">
        <v>244</v>
      </c>
      <c r="S163" s="52">
        <v>485</v>
      </c>
      <c r="T163" s="52">
        <v>362</v>
      </c>
      <c r="U163" s="52">
        <v>974</v>
      </c>
      <c r="V163" s="52">
        <v>693</v>
      </c>
      <c r="W163" s="52">
        <v>343</v>
      </c>
      <c r="X163" s="52">
        <v>0</v>
      </c>
      <c r="Y163" s="52">
        <v>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2</v>
      </c>
      <c r="E165" s="52">
        <v>3</v>
      </c>
      <c r="F165" s="52">
        <v>3</v>
      </c>
      <c r="G165" s="52">
        <v>6</v>
      </c>
      <c r="H165" s="52">
        <v>6</v>
      </c>
      <c r="I165" s="52">
        <v>10</v>
      </c>
      <c r="J165" s="52">
        <v>17</v>
      </c>
      <c r="K165" s="52">
        <v>21</v>
      </c>
      <c r="L165" s="52">
        <v>19</v>
      </c>
      <c r="M165" s="52">
        <v>18</v>
      </c>
      <c r="N165" s="52">
        <v>14</v>
      </c>
      <c r="O165" s="52">
        <v>19</v>
      </c>
      <c r="P165" s="52">
        <v>41</v>
      </c>
      <c r="Q165" s="52">
        <v>74</v>
      </c>
      <c r="R165" s="52">
        <v>97</v>
      </c>
      <c r="S165" s="52">
        <v>75</v>
      </c>
      <c r="T165" s="52">
        <v>67</v>
      </c>
      <c r="U165" s="52">
        <v>113</v>
      </c>
      <c r="V165" s="52">
        <v>151</v>
      </c>
      <c r="W165" s="52">
        <v>138</v>
      </c>
      <c r="X165" s="52">
        <v>73</v>
      </c>
      <c r="Y165" s="52">
        <v>15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163</v>
      </c>
      <c r="D167" s="52">
        <v>124</v>
      </c>
      <c r="E167" s="52">
        <v>64</v>
      </c>
      <c r="F167" s="52">
        <v>139</v>
      </c>
      <c r="G167" s="52">
        <v>264</v>
      </c>
      <c r="H167" s="52">
        <v>628</v>
      </c>
      <c r="I167" s="52">
        <v>466</v>
      </c>
      <c r="J167" s="52">
        <v>186</v>
      </c>
      <c r="K167" s="52">
        <v>195</v>
      </c>
      <c r="L167" s="52">
        <v>122</v>
      </c>
      <c r="M167" s="52">
        <v>114</v>
      </c>
      <c r="N167" s="52">
        <v>180</v>
      </c>
      <c r="O167" s="52">
        <v>201</v>
      </c>
      <c r="P167" s="52">
        <v>204</v>
      </c>
      <c r="Q167" s="52">
        <v>164</v>
      </c>
      <c r="R167" s="52">
        <v>136</v>
      </c>
      <c r="S167" s="52">
        <v>157</v>
      </c>
      <c r="T167" s="52">
        <v>103</v>
      </c>
      <c r="U167" s="52">
        <v>144</v>
      </c>
      <c r="V167" s="52">
        <v>151</v>
      </c>
      <c r="W167" s="52">
        <v>60</v>
      </c>
      <c r="X167" s="52">
        <v>11</v>
      </c>
      <c r="Y167" s="52">
        <v>10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2</v>
      </c>
      <c r="V168" s="52">
        <v>2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323</v>
      </c>
      <c r="D171" s="52">
        <v>691</v>
      </c>
      <c r="E171" s="52">
        <v>874</v>
      </c>
      <c r="F171" s="52">
        <v>859</v>
      </c>
      <c r="G171" s="52">
        <v>887</v>
      </c>
      <c r="H171" s="52">
        <v>866</v>
      </c>
      <c r="I171" s="52">
        <v>1368</v>
      </c>
      <c r="J171" s="52">
        <v>1719</v>
      </c>
      <c r="K171" s="52">
        <v>800</v>
      </c>
      <c r="L171" s="52">
        <v>1373</v>
      </c>
      <c r="M171" s="52">
        <v>1254</v>
      </c>
      <c r="N171" s="52">
        <v>1109</v>
      </c>
      <c r="O171" s="52">
        <v>209</v>
      </c>
      <c r="P171" s="52">
        <v>199</v>
      </c>
      <c r="Q171" s="52">
        <v>302</v>
      </c>
      <c r="R171" s="52">
        <v>430</v>
      </c>
      <c r="S171" s="52">
        <v>760</v>
      </c>
      <c r="T171" s="52">
        <v>14</v>
      </c>
      <c r="U171" s="52">
        <v>281</v>
      </c>
      <c r="V171" s="52">
        <v>0</v>
      </c>
      <c r="W171" s="52">
        <v>2</v>
      </c>
      <c r="X171" s="52">
        <v>15</v>
      </c>
      <c r="Y171" s="52">
        <v>0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950</v>
      </c>
      <c r="L172" s="52">
        <v>175</v>
      </c>
      <c r="M172" s="52">
        <v>158</v>
      </c>
      <c r="N172" s="52">
        <v>209</v>
      </c>
      <c r="O172" s="52">
        <v>1259</v>
      </c>
      <c r="P172" s="52">
        <v>1186</v>
      </c>
      <c r="Q172" s="52">
        <v>1227</v>
      </c>
      <c r="R172" s="52">
        <v>771</v>
      </c>
      <c r="S172" s="52">
        <v>455</v>
      </c>
      <c r="T172" s="52">
        <v>913</v>
      </c>
      <c r="U172" s="52">
        <v>1119</v>
      </c>
      <c r="V172" s="52">
        <v>1073</v>
      </c>
      <c r="W172" s="52">
        <v>803</v>
      </c>
      <c r="X172" s="52">
        <v>85</v>
      </c>
      <c r="Y172" s="52">
        <v>52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371</v>
      </c>
      <c r="D176" s="52">
        <v>506</v>
      </c>
      <c r="E176" s="52">
        <v>356</v>
      </c>
      <c r="F176" s="52">
        <v>575</v>
      </c>
      <c r="G176" s="52">
        <v>876</v>
      </c>
      <c r="H176" s="52">
        <v>1159</v>
      </c>
      <c r="I176" s="52">
        <v>1439</v>
      </c>
      <c r="J176" s="52">
        <v>1106</v>
      </c>
      <c r="K176" s="52">
        <v>1100</v>
      </c>
      <c r="L176" s="52">
        <v>764</v>
      </c>
      <c r="M176" s="52">
        <v>776</v>
      </c>
      <c r="N176" s="52">
        <v>997</v>
      </c>
      <c r="O176" s="52">
        <v>1170</v>
      </c>
      <c r="P176" s="52">
        <v>1138</v>
      </c>
      <c r="Q176" s="52">
        <v>1133</v>
      </c>
      <c r="R176" s="52">
        <v>799</v>
      </c>
      <c r="S176" s="52">
        <v>870</v>
      </c>
      <c r="T176" s="52">
        <v>689</v>
      </c>
      <c r="U176" s="52">
        <v>1036</v>
      </c>
      <c r="V176" s="52">
        <v>951</v>
      </c>
      <c r="W176" s="52">
        <v>937</v>
      </c>
      <c r="X176" s="52">
        <v>139</v>
      </c>
      <c r="Y176" s="52">
        <v>53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115</v>
      </c>
      <c r="D177" s="36">
        <v>309</v>
      </c>
      <c r="E177" s="36">
        <v>582</v>
      </c>
      <c r="F177" s="36">
        <v>422</v>
      </c>
      <c r="G177" s="36">
        <v>274</v>
      </c>
      <c r="H177" s="36">
        <v>337</v>
      </c>
      <c r="I177" s="36">
        <v>394</v>
      </c>
      <c r="J177" s="36">
        <v>801</v>
      </c>
      <c r="K177" s="36">
        <v>851</v>
      </c>
      <c r="L177" s="36">
        <v>899</v>
      </c>
      <c r="M177" s="36">
        <v>744</v>
      </c>
      <c r="N177" s="36">
        <v>501</v>
      </c>
      <c r="O177" s="36">
        <v>503</v>
      </c>
      <c r="P177" s="36">
        <v>459</v>
      </c>
      <c r="Q177" s="36">
        <v>569</v>
      </c>
      <c r="R177" s="36">
        <v>539</v>
      </c>
      <c r="S177" s="36">
        <v>503</v>
      </c>
      <c r="T177" s="36">
        <v>338</v>
      </c>
      <c r="U177" s="36">
        <v>501</v>
      </c>
      <c r="V177" s="36">
        <v>282</v>
      </c>
      <c r="W177" s="36">
        <v>0</v>
      </c>
      <c r="X177" s="36">
        <v>0</v>
      </c>
      <c r="Y177" s="36">
        <v>0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164068</v>
      </c>
      <c r="D5" s="52">
        <v>216794</v>
      </c>
      <c r="E5" s="52">
        <v>190942</v>
      </c>
      <c r="F5" s="52">
        <v>207894</v>
      </c>
      <c r="G5" s="52">
        <v>217388</v>
      </c>
      <c r="H5" s="52">
        <v>163794</v>
      </c>
      <c r="I5" s="52">
        <v>114593</v>
      </c>
      <c r="J5" s="52">
        <v>140805</v>
      </c>
      <c r="K5" s="52">
        <v>109454</v>
      </c>
      <c r="L5" s="52">
        <v>113723</v>
      </c>
      <c r="M5" s="52">
        <v>86109</v>
      </c>
      <c r="N5" s="52">
        <v>143114</v>
      </c>
      <c r="O5" s="52">
        <v>88421</v>
      </c>
      <c r="P5" s="52">
        <v>141685</v>
      </c>
      <c r="Q5" s="52">
        <v>143376</v>
      </c>
      <c r="R5" s="52">
        <v>94522</v>
      </c>
      <c r="S5" s="52">
        <v>75783</v>
      </c>
      <c r="T5" s="52">
        <v>392</v>
      </c>
      <c r="U5" s="52">
        <v>91954</v>
      </c>
      <c r="V5" s="52">
        <v>95534</v>
      </c>
      <c r="W5" s="52">
        <v>0</v>
      </c>
      <c r="X5" s="52">
        <v>0</v>
      </c>
      <c r="Y5" s="52">
        <v>271206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51</v>
      </c>
      <c r="D8" s="52">
        <v>112</v>
      </c>
      <c r="E8" s="52">
        <v>330</v>
      </c>
      <c r="F8" s="52">
        <v>767</v>
      </c>
      <c r="G8" s="52">
        <v>371</v>
      </c>
      <c r="H8" s="52">
        <v>499</v>
      </c>
      <c r="I8" s="52">
        <v>1023</v>
      </c>
      <c r="J8" s="52">
        <v>1797</v>
      </c>
      <c r="K8" s="52">
        <v>1809</v>
      </c>
      <c r="L8" s="52">
        <v>1084</v>
      </c>
      <c r="M8" s="52">
        <v>1940</v>
      </c>
      <c r="N8" s="52">
        <v>2576</v>
      </c>
      <c r="O8" s="52">
        <v>2925</v>
      </c>
      <c r="P8" s="52">
        <v>7081</v>
      </c>
      <c r="Q8" s="52">
        <v>10167</v>
      </c>
      <c r="R8" s="52">
        <v>9293</v>
      </c>
      <c r="S8" s="52">
        <v>6230</v>
      </c>
      <c r="T8" s="52">
        <v>33</v>
      </c>
      <c r="U8" s="52">
        <v>5945</v>
      </c>
      <c r="V8" s="52">
        <v>6519</v>
      </c>
      <c r="W8" s="52">
        <v>0</v>
      </c>
      <c r="X8" s="52">
        <v>0</v>
      </c>
      <c r="Y8" s="52">
        <v>2534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137231</v>
      </c>
      <c r="D10" s="52">
        <v>175502</v>
      </c>
      <c r="E10" s="52">
        <v>110210</v>
      </c>
      <c r="F10" s="52">
        <v>158021</v>
      </c>
      <c r="G10" s="52">
        <v>173733</v>
      </c>
      <c r="H10" s="52">
        <v>147201</v>
      </c>
      <c r="I10" s="52">
        <v>93369</v>
      </c>
      <c r="J10" s="52">
        <v>104511</v>
      </c>
      <c r="K10" s="52">
        <v>62746</v>
      </c>
      <c r="L10" s="52">
        <v>65110</v>
      </c>
      <c r="M10" s="52">
        <v>50430</v>
      </c>
      <c r="N10" s="52">
        <v>107691</v>
      </c>
      <c r="O10" s="52">
        <v>58059</v>
      </c>
      <c r="P10" s="52">
        <v>74050</v>
      </c>
      <c r="Q10" s="52">
        <v>79112</v>
      </c>
      <c r="R10" s="52">
        <v>51634</v>
      </c>
      <c r="S10" s="52">
        <v>52140</v>
      </c>
      <c r="T10" s="52">
        <v>260</v>
      </c>
      <c r="U10" s="52">
        <v>66040</v>
      </c>
      <c r="V10" s="52">
        <v>92503</v>
      </c>
      <c r="W10" s="52">
        <v>0</v>
      </c>
      <c r="X10" s="52">
        <v>0</v>
      </c>
      <c r="Y10" s="52">
        <v>261275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8993</v>
      </c>
      <c r="D11" s="52">
        <v>6282</v>
      </c>
      <c r="E11" s="52">
        <v>5604</v>
      </c>
      <c r="F11" s="52">
        <v>6894</v>
      </c>
      <c r="G11" s="52">
        <v>10082</v>
      </c>
      <c r="H11" s="52">
        <v>6981</v>
      </c>
      <c r="I11" s="52">
        <v>5365</v>
      </c>
      <c r="J11" s="52">
        <v>3548</v>
      </c>
      <c r="K11" s="52">
        <v>4667</v>
      </c>
      <c r="L11" s="52">
        <v>3526</v>
      </c>
      <c r="M11" s="52">
        <v>2739</v>
      </c>
      <c r="N11" s="52">
        <v>4385</v>
      </c>
      <c r="O11" s="52">
        <v>3706</v>
      </c>
      <c r="P11" s="52">
        <v>8542</v>
      </c>
      <c r="Q11" s="52">
        <v>6338</v>
      </c>
      <c r="R11" s="52">
        <v>4487</v>
      </c>
      <c r="S11" s="52">
        <v>2751</v>
      </c>
      <c r="T11" s="52">
        <v>14</v>
      </c>
      <c r="U11" s="52">
        <v>2548</v>
      </c>
      <c r="V11" s="52">
        <v>381</v>
      </c>
      <c r="W11" s="52">
        <v>0</v>
      </c>
      <c r="X11" s="52">
        <v>0</v>
      </c>
      <c r="Y11" s="52">
        <v>1958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44</v>
      </c>
      <c r="L12" s="52">
        <v>4</v>
      </c>
      <c r="M12" s="52">
        <v>4</v>
      </c>
      <c r="N12" s="52">
        <v>9</v>
      </c>
      <c r="O12" s="52">
        <v>29</v>
      </c>
      <c r="P12" s="52">
        <v>82</v>
      </c>
      <c r="Q12" s="52">
        <v>68</v>
      </c>
      <c r="R12" s="52">
        <v>55</v>
      </c>
      <c r="S12" s="52">
        <v>21</v>
      </c>
      <c r="T12" s="52">
        <v>0</v>
      </c>
      <c r="U12" s="52">
        <v>47</v>
      </c>
      <c r="V12" s="52">
        <v>7</v>
      </c>
      <c r="W12" s="52">
        <v>0</v>
      </c>
      <c r="X12" s="52">
        <v>0</v>
      </c>
      <c r="Y12" s="52">
        <v>107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17844</v>
      </c>
      <c r="D15" s="52">
        <v>35010</v>
      </c>
      <c r="E15" s="52">
        <v>75128</v>
      </c>
      <c r="F15" s="52">
        <v>42979</v>
      </c>
      <c r="G15" s="52">
        <v>33573</v>
      </c>
      <c r="H15" s="52">
        <v>9612</v>
      </c>
      <c r="I15" s="52">
        <v>15859</v>
      </c>
      <c r="J15" s="52">
        <v>32746</v>
      </c>
      <c r="K15" s="52">
        <v>19245</v>
      </c>
      <c r="L15" s="52">
        <v>39978</v>
      </c>
      <c r="M15" s="52">
        <v>29209</v>
      </c>
      <c r="N15" s="52">
        <v>26045</v>
      </c>
      <c r="O15" s="52">
        <v>3858</v>
      </c>
      <c r="P15" s="52">
        <v>8678</v>
      </c>
      <c r="Q15" s="52">
        <v>11467</v>
      </c>
      <c r="R15" s="52">
        <v>13907</v>
      </c>
      <c r="S15" s="52">
        <v>12976</v>
      </c>
      <c r="T15" s="52">
        <v>3</v>
      </c>
      <c r="U15" s="52">
        <v>4782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22752</v>
      </c>
      <c r="L16" s="52">
        <v>5105</v>
      </c>
      <c r="M16" s="52">
        <v>3727</v>
      </c>
      <c r="N16" s="52">
        <v>4984</v>
      </c>
      <c r="O16" s="52">
        <v>22769</v>
      </c>
      <c r="P16" s="52">
        <v>50333</v>
      </c>
      <c r="Q16" s="52">
        <v>46391</v>
      </c>
      <c r="R16" s="52">
        <v>24439</v>
      </c>
      <c r="S16" s="52">
        <v>7895</v>
      </c>
      <c r="T16" s="52">
        <v>115</v>
      </c>
      <c r="U16" s="52">
        <v>18537</v>
      </c>
      <c r="V16" s="52">
        <v>2643</v>
      </c>
      <c r="W16" s="52">
        <v>0</v>
      </c>
      <c r="X16" s="52">
        <v>0</v>
      </c>
      <c r="Y16" s="52">
        <v>7866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6533</v>
      </c>
      <c r="D20" s="52">
        <v>11888</v>
      </c>
      <c r="E20" s="52">
        <v>10761</v>
      </c>
      <c r="F20" s="52">
        <v>16117</v>
      </c>
      <c r="G20" s="52">
        <v>17898</v>
      </c>
      <c r="H20" s="52">
        <v>13412</v>
      </c>
      <c r="I20" s="52">
        <v>6670</v>
      </c>
      <c r="J20" s="52">
        <v>14360</v>
      </c>
      <c r="K20" s="52">
        <v>10355</v>
      </c>
      <c r="L20" s="52">
        <v>10351</v>
      </c>
      <c r="M20" s="52">
        <v>10046</v>
      </c>
      <c r="N20" s="52">
        <v>17789</v>
      </c>
      <c r="O20" s="52">
        <v>13087</v>
      </c>
      <c r="P20" s="52">
        <v>16069</v>
      </c>
      <c r="Q20" s="52">
        <v>13450</v>
      </c>
      <c r="R20" s="52">
        <v>9875</v>
      </c>
      <c r="S20" s="52">
        <v>7468</v>
      </c>
      <c r="T20" s="52">
        <v>51</v>
      </c>
      <c r="U20" s="52">
        <v>6382</v>
      </c>
      <c r="V20" s="52">
        <v>10997</v>
      </c>
      <c r="W20" s="52">
        <v>0</v>
      </c>
      <c r="X20" s="52">
        <v>0</v>
      </c>
      <c r="Y20" s="52">
        <v>24327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120196</v>
      </c>
      <c r="D21" s="52">
        <v>127211</v>
      </c>
      <c r="E21" s="52">
        <v>68176</v>
      </c>
      <c r="F21" s="52">
        <v>110458</v>
      </c>
      <c r="G21" s="52">
        <v>151952</v>
      </c>
      <c r="H21" s="52">
        <v>116586</v>
      </c>
      <c r="I21" s="52">
        <v>84673</v>
      </c>
      <c r="J21" s="52">
        <v>73325</v>
      </c>
      <c r="K21" s="52">
        <v>55805</v>
      </c>
      <c r="L21" s="52">
        <v>47572</v>
      </c>
      <c r="M21" s="52">
        <v>38626</v>
      </c>
      <c r="N21" s="52">
        <v>83224</v>
      </c>
      <c r="O21" s="52">
        <v>52624</v>
      </c>
      <c r="P21" s="52">
        <v>89624</v>
      </c>
      <c r="Q21" s="52">
        <v>86229</v>
      </c>
      <c r="R21" s="52">
        <v>50304</v>
      </c>
      <c r="S21" s="52">
        <v>42936</v>
      </c>
      <c r="T21" s="52">
        <v>229</v>
      </c>
      <c r="U21" s="52">
        <v>57940</v>
      </c>
      <c r="V21" s="52">
        <v>64385</v>
      </c>
      <c r="W21" s="52">
        <v>0</v>
      </c>
      <c r="X21" s="52">
        <v>0</v>
      </c>
      <c r="Y21" s="52">
        <v>246879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37339</v>
      </c>
      <c r="D22" s="36">
        <v>77695</v>
      </c>
      <c r="E22" s="36">
        <v>112005</v>
      </c>
      <c r="F22" s="36">
        <v>81319</v>
      </c>
      <c r="G22" s="36">
        <v>47538</v>
      </c>
      <c r="H22" s="36">
        <v>33796</v>
      </c>
      <c r="I22" s="36">
        <v>23250</v>
      </c>
      <c r="J22" s="36">
        <v>53120</v>
      </c>
      <c r="K22" s="36">
        <v>43294</v>
      </c>
      <c r="L22" s="36">
        <v>55800</v>
      </c>
      <c r="M22" s="36">
        <v>37437</v>
      </c>
      <c r="N22" s="36">
        <v>42101</v>
      </c>
      <c r="O22" s="36">
        <v>22710</v>
      </c>
      <c r="P22" s="36">
        <v>35992</v>
      </c>
      <c r="Q22" s="36">
        <v>43697</v>
      </c>
      <c r="R22" s="36">
        <v>34343</v>
      </c>
      <c r="S22" s="36">
        <v>25379</v>
      </c>
      <c r="T22" s="36">
        <v>112</v>
      </c>
      <c r="U22" s="36">
        <v>27632</v>
      </c>
      <c r="V22" s="36">
        <v>20152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637</v>
      </c>
      <c r="D26" s="52">
        <v>333</v>
      </c>
      <c r="E26" s="52">
        <v>326</v>
      </c>
      <c r="F26" s="52">
        <v>288</v>
      </c>
      <c r="G26" s="52">
        <v>451</v>
      </c>
      <c r="H26" s="52">
        <v>524</v>
      </c>
      <c r="I26" s="52">
        <v>676</v>
      </c>
      <c r="J26" s="52">
        <v>614</v>
      </c>
      <c r="K26" s="52">
        <v>549</v>
      </c>
      <c r="L26" s="52">
        <v>469</v>
      </c>
      <c r="M26" s="52">
        <v>406</v>
      </c>
      <c r="N26" s="52">
        <v>552</v>
      </c>
      <c r="O26" s="52">
        <v>393</v>
      </c>
      <c r="P26" s="52">
        <v>206</v>
      </c>
      <c r="Q26" s="52">
        <v>322</v>
      </c>
      <c r="R26" s="52">
        <v>332</v>
      </c>
      <c r="S26" s="52">
        <v>362</v>
      </c>
      <c r="T26" s="52">
        <v>307</v>
      </c>
      <c r="U26" s="52">
        <v>492</v>
      </c>
      <c r="V26" s="52">
        <v>506</v>
      </c>
      <c r="W26" s="52">
        <v>1207</v>
      </c>
      <c r="X26" s="52">
        <v>2340</v>
      </c>
      <c r="Y26" s="52">
        <v>2077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2</v>
      </c>
      <c r="I29" s="52">
        <v>6</v>
      </c>
      <c r="J29" s="52">
        <v>8</v>
      </c>
      <c r="K29" s="52">
        <v>9</v>
      </c>
      <c r="L29" s="52">
        <v>4</v>
      </c>
      <c r="M29" s="52">
        <v>9</v>
      </c>
      <c r="N29" s="52">
        <v>10</v>
      </c>
      <c r="O29" s="52">
        <v>13</v>
      </c>
      <c r="P29" s="52">
        <v>10</v>
      </c>
      <c r="Q29" s="52">
        <v>23</v>
      </c>
      <c r="R29" s="52">
        <v>32</v>
      </c>
      <c r="S29" s="52">
        <v>30</v>
      </c>
      <c r="T29" s="52">
        <v>25</v>
      </c>
      <c r="U29" s="52">
        <v>32</v>
      </c>
      <c r="V29" s="52">
        <v>34</v>
      </c>
      <c r="W29" s="52">
        <v>31</v>
      </c>
      <c r="X29" s="52">
        <v>44</v>
      </c>
      <c r="Y29" s="52">
        <v>20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213</v>
      </c>
      <c r="D31" s="52">
        <v>51</v>
      </c>
      <c r="E31" s="52">
        <v>23</v>
      </c>
      <c r="F31" s="52">
        <v>40</v>
      </c>
      <c r="G31" s="52">
        <v>104</v>
      </c>
      <c r="H31" s="52">
        <v>220</v>
      </c>
      <c r="I31" s="52">
        <v>171</v>
      </c>
      <c r="J31" s="52">
        <v>60</v>
      </c>
      <c r="K31" s="52">
        <v>54</v>
      </c>
      <c r="L31" s="52">
        <v>34</v>
      </c>
      <c r="M31" s="52">
        <v>31</v>
      </c>
      <c r="N31" s="52">
        <v>68</v>
      </c>
      <c r="O31" s="52">
        <v>48</v>
      </c>
      <c r="P31" s="52">
        <v>26</v>
      </c>
      <c r="Q31" s="52">
        <v>32</v>
      </c>
      <c r="R31" s="52">
        <v>35</v>
      </c>
      <c r="S31" s="52">
        <v>42</v>
      </c>
      <c r="T31" s="52">
        <v>32</v>
      </c>
      <c r="U31" s="52">
        <v>48</v>
      </c>
      <c r="V31" s="52">
        <v>64</v>
      </c>
      <c r="W31" s="52">
        <v>91</v>
      </c>
      <c r="X31" s="52">
        <v>291</v>
      </c>
      <c r="Y31" s="52">
        <v>410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1</v>
      </c>
      <c r="U32" s="52">
        <v>1</v>
      </c>
      <c r="V32" s="52">
        <v>1</v>
      </c>
      <c r="W32" s="52">
        <v>1</v>
      </c>
      <c r="X32" s="52">
        <v>15</v>
      </c>
      <c r="Y32" s="52">
        <v>22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424</v>
      </c>
      <c r="D35" s="52">
        <v>282</v>
      </c>
      <c r="E35" s="52">
        <v>303</v>
      </c>
      <c r="F35" s="52">
        <v>248</v>
      </c>
      <c r="G35" s="52">
        <v>347</v>
      </c>
      <c r="H35" s="52">
        <v>304</v>
      </c>
      <c r="I35" s="52">
        <v>505</v>
      </c>
      <c r="J35" s="52">
        <v>554</v>
      </c>
      <c r="K35" s="52">
        <v>226</v>
      </c>
      <c r="L35" s="52">
        <v>386</v>
      </c>
      <c r="M35" s="52">
        <v>333</v>
      </c>
      <c r="N35" s="52">
        <v>406</v>
      </c>
      <c r="O35" s="52">
        <v>50</v>
      </c>
      <c r="P35" s="52">
        <v>26</v>
      </c>
      <c r="Q35" s="52">
        <v>57</v>
      </c>
      <c r="R35" s="52">
        <v>108</v>
      </c>
      <c r="S35" s="52">
        <v>199</v>
      </c>
      <c r="T35" s="52">
        <v>6</v>
      </c>
      <c r="U35" s="52">
        <v>91</v>
      </c>
      <c r="V35" s="52">
        <v>0</v>
      </c>
      <c r="W35" s="52">
        <v>6</v>
      </c>
      <c r="X35" s="52">
        <v>348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268</v>
      </c>
      <c r="L36" s="52">
        <v>49</v>
      </c>
      <c r="M36" s="52">
        <v>42</v>
      </c>
      <c r="N36" s="52">
        <v>78</v>
      </c>
      <c r="O36" s="52">
        <v>295</v>
      </c>
      <c r="P36" s="52">
        <v>154</v>
      </c>
      <c r="Q36" s="52">
        <v>233</v>
      </c>
      <c r="R36" s="52">
        <v>189</v>
      </c>
      <c r="S36" s="52">
        <v>121</v>
      </c>
      <c r="T36" s="52">
        <v>268</v>
      </c>
      <c r="U36" s="52">
        <v>352</v>
      </c>
      <c r="V36" s="52">
        <v>441</v>
      </c>
      <c r="W36" s="52">
        <v>1109</v>
      </c>
      <c r="X36" s="52">
        <v>1686</v>
      </c>
      <c r="Y36" s="52">
        <v>1645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486</v>
      </c>
      <c r="D40" s="52">
        <v>207</v>
      </c>
      <c r="E40" s="52">
        <v>123</v>
      </c>
      <c r="F40" s="52">
        <v>166</v>
      </c>
      <c r="G40" s="52">
        <v>344</v>
      </c>
      <c r="H40" s="52">
        <v>406</v>
      </c>
      <c r="I40" s="52">
        <v>530</v>
      </c>
      <c r="J40" s="52">
        <v>356</v>
      </c>
      <c r="K40" s="52">
        <v>309</v>
      </c>
      <c r="L40" s="52">
        <v>216</v>
      </c>
      <c r="M40" s="52">
        <v>206</v>
      </c>
      <c r="N40" s="52">
        <v>367</v>
      </c>
      <c r="O40" s="52">
        <v>275</v>
      </c>
      <c r="P40" s="52">
        <v>147</v>
      </c>
      <c r="Q40" s="52">
        <v>214</v>
      </c>
      <c r="R40" s="52">
        <v>197</v>
      </c>
      <c r="S40" s="52">
        <v>228</v>
      </c>
      <c r="T40" s="52">
        <v>206</v>
      </c>
      <c r="U40" s="52">
        <v>333</v>
      </c>
      <c r="V40" s="52">
        <v>385</v>
      </c>
      <c r="W40" s="52">
        <v>1207</v>
      </c>
      <c r="X40" s="52">
        <v>2340</v>
      </c>
      <c r="Y40" s="52">
        <v>2077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151</v>
      </c>
      <c r="D41" s="36">
        <v>126</v>
      </c>
      <c r="E41" s="36">
        <v>203</v>
      </c>
      <c r="F41" s="36">
        <v>122</v>
      </c>
      <c r="G41" s="36">
        <v>107</v>
      </c>
      <c r="H41" s="36">
        <v>118</v>
      </c>
      <c r="I41" s="36">
        <v>146</v>
      </c>
      <c r="J41" s="36">
        <v>258</v>
      </c>
      <c r="K41" s="36">
        <v>240</v>
      </c>
      <c r="L41" s="36">
        <v>253</v>
      </c>
      <c r="M41" s="36">
        <v>200</v>
      </c>
      <c r="N41" s="36">
        <v>185</v>
      </c>
      <c r="O41" s="36">
        <v>118</v>
      </c>
      <c r="P41" s="36">
        <v>59</v>
      </c>
      <c r="Q41" s="36">
        <v>108</v>
      </c>
      <c r="R41" s="36">
        <v>135</v>
      </c>
      <c r="S41" s="36">
        <v>134</v>
      </c>
      <c r="T41" s="36">
        <v>101</v>
      </c>
      <c r="U41" s="36">
        <v>159</v>
      </c>
      <c r="V41" s="36">
        <v>121</v>
      </c>
      <c r="W41" s="36">
        <v>0</v>
      </c>
      <c r="X41" s="36">
        <v>0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10070</v>
      </c>
      <c r="D45" s="52">
        <v>12732</v>
      </c>
      <c r="E45" s="52">
        <v>10743</v>
      </c>
      <c r="F45" s="52">
        <v>7415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1687</v>
      </c>
      <c r="O45" s="52">
        <v>4531</v>
      </c>
      <c r="P45" s="52">
        <v>0</v>
      </c>
      <c r="Q45" s="52">
        <v>0</v>
      </c>
      <c r="R45" s="52">
        <v>169</v>
      </c>
      <c r="S45" s="52">
        <v>2215</v>
      </c>
      <c r="T45" s="52">
        <v>2674</v>
      </c>
      <c r="U45" s="52">
        <v>2576</v>
      </c>
      <c r="V45" s="52">
        <v>2528</v>
      </c>
      <c r="W45" s="52">
        <v>0</v>
      </c>
      <c r="X45" s="52">
        <v>6156</v>
      </c>
      <c r="Y45" s="52">
        <v>651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</v>
      </c>
      <c r="D48" s="52">
        <v>7</v>
      </c>
      <c r="E48" s="52">
        <v>19</v>
      </c>
      <c r="F48" s="52">
        <v>27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30</v>
      </c>
      <c r="O48" s="52">
        <v>150</v>
      </c>
      <c r="P48" s="52">
        <v>0</v>
      </c>
      <c r="Q48" s="52">
        <v>0</v>
      </c>
      <c r="R48" s="52">
        <v>16</v>
      </c>
      <c r="S48" s="52">
        <v>182</v>
      </c>
      <c r="T48" s="52">
        <v>223</v>
      </c>
      <c r="U48" s="52">
        <v>166</v>
      </c>
      <c r="V48" s="52">
        <v>172</v>
      </c>
      <c r="W48" s="52">
        <v>0</v>
      </c>
      <c r="X48" s="52">
        <v>117</v>
      </c>
      <c r="Y48" s="52">
        <v>7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9303</v>
      </c>
      <c r="D50" s="52">
        <v>12032</v>
      </c>
      <c r="E50" s="52">
        <v>10158</v>
      </c>
      <c r="F50" s="52">
        <v>7046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1586</v>
      </c>
      <c r="O50" s="52">
        <v>4411</v>
      </c>
      <c r="P50" s="52">
        <v>0</v>
      </c>
      <c r="Q50" s="52">
        <v>0</v>
      </c>
      <c r="R50" s="52">
        <v>139</v>
      </c>
      <c r="S50" s="52">
        <v>2114</v>
      </c>
      <c r="T50" s="52">
        <v>2494</v>
      </c>
      <c r="U50" s="52">
        <v>2446</v>
      </c>
      <c r="V50" s="52">
        <v>1421</v>
      </c>
      <c r="W50" s="52">
        <v>0</v>
      </c>
      <c r="X50" s="52">
        <v>572</v>
      </c>
      <c r="Y50" s="52">
        <v>35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1</v>
      </c>
      <c r="O51" s="52">
        <v>28</v>
      </c>
      <c r="P51" s="52">
        <v>0</v>
      </c>
      <c r="Q51" s="52">
        <v>0</v>
      </c>
      <c r="R51" s="52">
        <v>1</v>
      </c>
      <c r="S51" s="52">
        <v>19</v>
      </c>
      <c r="T51" s="52">
        <v>64</v>
      </c>
      <c r="U51" s="52">
        <v>7</v>
      </c>
      <c r="V51" s="52">
        <v>32</v>
      </c>
      <c r="W51" s="52">
        <v>0</v>
      </c>
      <c r="X51" s="52">
        <v>0</v>
      </c>
      <c r="Y51" s="52">
        <v>6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767</v>
      </c>
      <c r="D54" s="52">
        <v>700</v>
      </c>
      <c r="E54" s="52">
        <v>585</v>
      </c>
      <c r="F54" s="52">
        <v>369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84</v>
      </c>
      <c r="O54" s="52">
        <v>13</v>
      </c>
      <c r="P54" s="52">
        <v>0</v>
      </c>
      <c r="Q54" s="52">
        <v>0</v>
      </c>
      <c r="R54" s="52">
        <v>11</v>
      </c>
      <c r="S54" s="52">
        <v>51</v>
      </c>
      <c r="T54" s="52">
        <v>3</v>
      </c>
      <c r="U54" s="52">
        <v>25</v>
      </c>
      <c r="V54" s="52">
        <v>0</v>
      </c>
      <c r="W54" s="52">
        <v>0</v>
      </c>
      <c r="X54" s="52">
        <v>955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16</v>
      </c>
      <c r="O55" s="52">
        <v>79</v>
      </c>
      <c r="P55" s="52">
        <v>0</v>
      </c>
      <c r="Q55" s="52">
        <v>0</v>
      </c>
      <c r="R55" s="52">
        <v>18</v>
      </c>
      <c r="S55" s="52">
        <v>31</v>
      </c>
      <c r="T55" s="52">
        <v>113</v>
      </c>
      <c r="U55" s="52">
        <v>98</v>
      </c>
      <c r="V55" s="52">
        <v>1075</v>
      </c>
      <c r="W55" s="52">
        <v>0</v>
      </c>
      <c r="X55" s="52">
        <v>4629</v>
      </c>
      <c r="Y55" s="52">
        <v>610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7683</v>
      </c>
      <c r="D59" s="52">
        <v>7904</v>
      </c>
      <c r="E59" s="52">
        <v>4065</v>
      </c>
      <c r="F59" s="52">
        <v>4271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1120</v>
      </c>
      <c r="O59" s="52">
        <v>3165</v>
      </c>
      <c r="P59" s="52">
        <v>0</v>
      </c>
      <c r="Q59" s="52">
        <v>0</v>
      </c>
      <c r="R59" s="52">
        <v>100</v>
      </c>
      <c r="S59" s="52">
        <v>1392</v>
      </c>
      <c r="T59" s="52">
        <v>1794</v>
      </c>
      <c r="U59" s="52">
        <v>1744</v>
      </c>
      <c r="V59" s="52">
        <v>1925</v>
      </c>
      <c r="W59" s="52">
        <v>0</v>
      </c>
      <c r="X59" s="52">
        <v>6156</v>
      </c>
      <c r="Y59" s="52">
        <v>651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2387</v>
      </c>
      <c r="D60" s="36">
        <v>4828</v>
      </c>
      <c r="E60" s="36">
        <v>6678</v>
      </c>
      <c r="F60" s="36">
        <v>3144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567</v>
      </c>
      <c r="O60" s="36">
        <v>1366</v>
      </c>
      <c r="P60" s="36">
        <v>0</v>
      </c>
      <c r="Q60" s="36">
        <v>0</v>
      </c>
      <c r="R60" s="36">
        <v>69</v>
      </c>
      <c r="S60" s="36">
        <v>823</v>
      </c>
      <c r="T60" s="36">
        <v>880</v>
      </c>
      <c r="U60" s="36">
        <v>832</v>
      </c>
      <c r="V60" s="36">
        <v>603</v>
      </c>
      <c r="W60" s="36">
        <v>0</v>
      </c>
      <c r="X60" s="36">
        <v>0</v>
      </c>
      <c r="Y60" s="36">
        <v>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39571</v>
      </c>
      <c r="D64" s="52">
        <v>47682</v>
      </c>
      <c r="E64" s="52">
        <v>58966</v>
      </c>
      <c r="F64" s="52">
        <v>64798</v>
      </c>
      <c r="G64" s="52">
        <v>72578</v>
      </c>
      <c r="H64" s="52">
        <v>53707</v>
      </c>
      <c r="I64" s="52">
        <v>56111</v>
      </c>
      <c r="J64" s="52">
        <v>48053</v>
      </c>
      <c r="K64" s="52">
        <v>53784</v>
      </c>
      <c r="L64" s="52">
        <v>52712</v>
      </c>
      <c r="M64" s="52">
        <v>60550</v>
      </c>
      <c r="N64" s="52">
        <v>75954</v>
      </c>
      <c r="O64" s="52">
        <v>65940</v>
      </c>
      <c r="P64" s="52">
        <v>75819</v>
      </c>
      <c r="Q64" s="52">
        <v>79256</v>
      </c>
      <c r="R64" s="52">
        <v>73347</v>
      </c>
      <c r="S64" s="52">
        <v>64216</v>
      </c>
      <c r="T64" s="52">
        <v>68442</v>
      </c>
      <c r="U64" s="52">
        <v>87123</v>
      </c>
      <c r="V64" s="52">
        <v>122029</v>
      </c>
      <c r="W64" s="52">
        <v>139754</v>
      </c>
      <c r="X64" s="52">
        <v>205502</v>
      </c>
      <c r="Y64" s="52">
        <v>164379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12</v>
      </c>
      <c r="D67" s="52">
        <v>25</v>
      </c>
      <c r="E67" s="52">
        <v>102</v>
      </c>
      <c r="F67" s="52">
        <v>239</v>
      </c>
      <c r="G67" s="52">
        <v>123</v>
      </c>
      <c r="H67" s="52">
        <v>163</v>
      </c>
      <c r="I67" s="52">
        <v>501</v>
      </c>
      <c r="J67" s="52">
        <v>613</v>
      </c>
      <c r="K67" s="52">
        <v>888</v>
      </c>
      <c r="L67" s="52">
        <v>503</v>
      </c>
      <c r="M67" s="52">
        <v>1365</v>
      </c>
      <c r="N67" s="52">
        <v>1367</v>
      </c>
      <c r="O67" s="52">
        <v>2182</v>
      </c>
      <c r="P67" s="52">
        <v>3790</v>
      </c>
      <c r="Q67" s="52">
        <v>5620</v>
      </c>
      <c r="R67" s="52">
        <v>7212</v>
      </c>
      <c r="S67" s="52">
        <v>5279</v>
      </c>
      <c r="T67" s="52">
        <v>5710</v>
      </c>
      <c r="U67" s="52">
        <v>5632</v>
      </c>
      <c r="V67" s="52">
        <v>8328</v>
      </c>
      <c r="W67" s="52">
        <v>3530</v>
      </c>
      <c r="X67" s="52">
        <v>3902</v>
      </c>
      <c r="Y67" s="52">
        <v>1536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36487</v>
      </c>
      <c r="D69" s="52">
        <v>45345</v>
      </c>
      <c r="E69" s="52">
        <v>54446</v>
      </c>
      <c r="F69" s="52">
        <v>60933</v>
      </c>
      <c r="G69" s="52">
        <v>68259</v>
      </c>
      <c r="H69" s="52">
        <v>49895</v>
      </c>
      <c r="I69" s="52">
        <v>53682</v>
      </c>
      <c r="J69" s="52">
        <v>46423</v>
      </c>
      <c r="K69" s="52">
        <v>50442</v>
      </c>
      <c r="L69" s="52">
        <v>50032</v>
      </c>
      <c r="M69" s="52">
        <v>57349</v>
      </c>
      <c r="N69" s="52">
        <v>72444</v>
      </c>
      <c r="O69" s="52">
        <v>62160</v>
      </c>
      <c r="P69" s="52">
        <v>67873</v>
      </c>
      <c r="Q69" s="52">
        <v>73224</v>
      </c>
      <c r="R69" s="52">
        <v>68134</v>
      </c>
      <c r="S69" s="52">
        <v>60215</v>
      </c>
      <c r="T69" s="52">
        <v>63821</v>
      </c>
      <c r="U69" s="52">
        <v>80796</v>
      </c>
      <c r="V69" s="52">
        <v>114822</v>
      </c>
      <c r="W69" s="52">
        <v>129600</v>
      </c>
      <c r="X69" s="52">
        <v>163678</v>
      </c>
      <c r="Y69" s="52">
        <v>135183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690</v>
      </c>
      <c r="L70" s="52">
        <v>66</v>
      </c>
      <c r="M70" s="52">
        <v>138</v>
      </c>
      <c r="N70" s="52">
        <v>168</v>
      </c>
      <c r="O70" s="52">
        <v>808</v>
      </c>
      <c r="P70" s="52">
        <v>1913</v>
      </c>
      <c r="Q70" s="52">
        <v>1506</v>
      </c>
      <c r="R70" s="52">
        <v>1268</v>
      </c>
      <c r="S70" s="52">
        <v>491</v>
      </c>
      <c r="T70" s="52">
        <v>1304</v>
      </c>
      <c r="U70" s="52">
        <v>1408</v>
      </c>
      <c r="V70" s="52">
        <v>1848</v>
      </c>
      <c r="W70" s="52">
        <v>3303</v>
      </c>
      <c r="X70" s="52">
        <v>10808</v>
      </c>
      <c r="Y70" s="52">
        <v>17186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3084</v>
      </c>
      <c r="D73" s="52">
        <v>2337</v>
      </c>
      <c r="E73" s="52">
        <v>4520</v>
      </c>
      <c r="F73" s="52">
        <v>3865</v>
      </c>
      <c r="G73" s="52">
        <v>4319</v>
      </c>
      <c r="H73" s="52">
        <v>3812</v>
      </c>
      <c r="I73" s="52">
        <v>2429</v>
      </c>
      <c r="J73" s="52">
        <v>1630</v>
      </c>
      <c r="K73" s="52">
        <v>1215</v>
      </c>
      <c r="L73" s="52">
        <v>2318</v>
      </c>
      <c r="M73" s="52">
        <v>2716</v>
      </c>
      <c r="N73" s="52">
        <v>2805</v>
      </c>
      <c r="O73" s="52">
        <v>431</v>
      </c>
      <c r="P73" s="52">
        <v>887</v>
      </c>
      <c r="Q73" s="52">
        <v>897</v>
      </c>
      <c r="R73" s="52">
        <v>1431</v>
      </c>
      <c r="S73" s="52">
        <v>2182</v>
      </c>
      <c r="T73" s="52">
        <v>72</v>
      </c>
      <c r="U73" s="52">
        <v>1009</v>
      </c>
      <c r="V73" s="52">
        <v>0</v>
      </c>
      <c r="W73" s="52">
        <v>39</v>
      </c>
      <c r="X73" s="52">
        <v>5305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1437</v>
      </c>
      <c r="L74" s="52">
        <v>296</v>
      </c>
      <c r="M74" s="52">
        <v>347</v>
      </c>
      <c r="N74" s="52">
        <v>537</v>
      </c>
      <c r="O74" s="52">
        <v>2541</v>
      </c>
      <c r="P74" s="52">
        <v>5146</v>
      </c>
      <c r="Q74" s="52">
        <v>3629</v>
      </c>
      <c r="R74" s="52">
        <v>2514</v>
      </c>
      <c r="S74" s="52">
        <v>1328</v>
      </c>
      <c r="T74" s="52">
        <v>3245</v>
      </c>
      <c r="U74" s="52">
        <v>3910</v>
      </c>
      <c r="V74" s="52">
        <v>5359</v>
      </c>
      <c r="W74" s="52">
        <v>6812</v>
      </c>
      <c r="X74" s="52">
        <v>25711</v>
      </c>
      <c r="Y74" s="52">
        <v>12010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37323</v>
      </c>
      <c r="D78" s="52">
        <v>46055</v>
      </c>
      <c r="E78" s="52">
        <v>55599</v>
      </c>
      <c r="F78" s="52">
        <v>60176</v>
      </c>
      <c r="G78" s="52">
        <v>66986</v>
      </c>
      <c r="H78" s="52">
        <v>48519</v>
      </c>
      <c r="I78" s="52">
        <v>53232</v>
      </c>
      <c r="J78" s="52">
        <v>46776</v>
      </c>
      <c r="K78" s="52">
        <v>51849</v>
      </c>
      <c r="L78" s="52">
        <v>50732</v>
      </c>
      <c r="M78" s="52">
        <v>57711</v>
      </c>
      <c r="N78" s="52">
        <v>72431</v>
      </c>
      <c r="O78" s="52">
        <v>62759</v>
      </c>
      <c r="P78" s="52">
        <v>70853</v>
      </c>
      <c r="Q78" s="52">
        <v>75775</v>
      </c>
      <c r="R78" s="52">
        <v>70566</v>
      </c>
      <c r="S78" s="52">
        <v>61486</v>
      </c>
      <c r="T78" s="52">
        <v>65527</v>
      </c>
      <c r="U78" s="52">
        <v>82578</v>
      </c>
      <c r="V78" s="52">
        <v>116938</v>
      </c>
      <c r="W78" s="52">
        <v>116870</v>
      </c>
      <c r="X78" s="52">
        <v>169611</v>
      </c>
      <c r="Y78" s="52">
        <v>139374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2248</v>
      </c>
      <c r="D79" s="36">
        <v>1627</v>
      </c>
      <c r="E79" s="36">
        <v>3367</v>
      </c>
      <c r="F79" s="36">
        <v>4622</v>
      </c>
      <c r="G79" s="36">
        <v>5592</v>
      </c>
      <c r="H79" s="36">
        <v>5188</v>
      </c>
      <c r="I79" s="36">
        <v>2879</v>
      </c>
      <c r="J79" s="36">
        <v>1277</v>
      </c>
      <c r="K79" s="36">
        <v>1935</v>
      </c>
      <c r="L79" s="36">
        <v>1980</v>
      </c>
      <c r="M79" s="36">
        <v>2839</v>
      </c>
      <c r="N79" s="36">
        <v>3523</v>
      </c>
      <c r="O79" s="36">
        <v>3181</v>
      </c>
      <c r="P79" s="36">
        <v>4966</v>
      </c>
      <c r="Q79" s="36">
        <v>3481</v>
      </c>
      <c r="R79" s="36">
        <v>2781</v>
      </c>
      <c r="S79" s="36">
        <v>2730</v>
      </c>
      <c r="T79" s="36">
        <v>2915</v>
      </c>
      <c r="U79" s="36">
        <v>4545</v>
      </c>
      <c r="V79" s="36">
        <v>5091</v>
      </c>
      <c r="W79" s="36">
        <v>22884</v>
      </c>
      <c r="X79" s="36">
        <v>35891</v>
      </c>
      <c r="Y79" s="36">
        <v>25005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50184</v>
      </c>
      <c r="D83" s="52">
        <v>60079</v>
      </c>
      <c r="E83" s="52">
        <v>54597</v>
      </c>
      <c r="F83" s="52">
        <v>48164</v>
      </c>
      <c r="G83" s="52">
        <v>39297</v>
      </c>
      <c r="H83" s="52">
        <v>40499</v>
      </c>
      <c r="I83" s="52">
        <v>48611</v>
      </c>
      <c r="J83" s="52">
        <v>45394</v>
      </c>
      <c r="K83" s="52">
        <v>51297</v>
      </c>
      <c r="L83" s="52">
        <v>54938</v>
      </c>
      <c r="M83" s="52">
        <v>70428</v>
      </c>
      <c r="N83" s="52">
        <v>68284</v>
      </c>
      <c r="O83" s="52">
        <v>54888</v>
      </c>
      <c r="P83" s="52">
        <v>52163</v>
      </c>
      <c r="Q83" s="52">
        <v>54717</v>
      </c>
      <c r="R83" s="52">
        <v>120424</v>
      </c>
      <c r="S83" s="52">
        <v>162263</v>
      </c>
      <c r="T83" s="52">
        <v>280702</v>
      </c>
      <c r="U83" s="52">
        <v>116665</v>
      </c>
      <c r="V83" s="52">
        <v>60908</v>
      </c>
      <c r="W83" s="52">
        <v>28274</v>
      </c>
      <c r="X83" s="52">
        <v>100181</v>
      </c>
      <c r="Y83" s="52">
        <v>178134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16</v>
      </c>
      <c r="D86" s="52">
        <v>31</v>
      </c>
      <c r="E86" s="52">
        <v>94</v>
      </c>
      <c r="F86" s="52">
        <v>177</v>
      </c>
      <c r="G86" s="52">
        <v>67</v>
      </c>
      <c r="H86" s="52">
        <v>123</v>
      </c>
      <c r="I86" s="52">
        <v>434</v>
      </c>
      <c r="J86" s="52">
        <v>579</v>
      </c>
      <c r="K86" s="52">
        <v>847</v>
      </c>
      <c r="L86" s="52">
        <v>524</v>
      </c>
      <c r="M86" s="52">
        <v>1587</v>
      </c>
      <c r="N86" s="52">
        <v>1229</v>
      </c>
      <c r="O86" s="52">
        <v>1816</v>
      </c>
      <c r="P86" s="52">
        <v>2608</v>
      </c>
      <c r="Q86" s="52">
        <v>3881</v>
      </c>
      <c r="R86" s="52">
        <v>11840</v>
      </c>
      <c r="S86" s="52">
        <v>13338</v>
      </c>
      <c r="T86" s="52">
        <v>23419</v>
      </c>
      <c r="U86" s="52">
        <v>7542</v>
      </c>
      <c r="V86" s="52">
        <v>4157</v>
      </c>
      <c r="W86" s="52">
        <v>714</v>
      </c>
      <c r="X86" s="52">
        <v>1903</v>
      </c>
      <c r="Y86" s="52">
        <v>1664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40642</v>
      </c>
      <c r="D88" s="52">
        <v>32599</v>
      </c>
      <c r="E88" s="52">
        <v>21832</v>
      </c>
      <c r="F88" s="52">
        <v>28238</v>
      </c>
      <c r="G88" s="52">
        <v>28478</v>
      </c>
      <c r="H88" s="52">
        <v>29107</v>
      </c>
      <c r="I88" s="52">
        <v>39073</v>
      </c>
      <c r="J88" s="52">
        <v>33742</v>
      </c>
      <c r="K88" s="52">
        <v>33162</v>
      </c>
      <c r="L88" s="52">
        <v>35186</v>
      </c>
      <c r="M88" s="52">
        <v>51318</v>
      </c>
      <c r="N88" s="52">
        <v>52992</v>
      </c>
      <c r="O88" s="52">
        <v>40123</v>
      </c>
      <c r="P88" s="52">
        <v>24010</v>
      </c>
      <c r="Q88" s="52">
        <v>27818</v>
      </c>
      <c r="R88" s="52">
        <v>89798</v>
      </c>
      <c r="S88" s="52">
        <v>127988</v>
      </c>
      <c r="T88" s="52">
        <v>225183</v>
      </c>
      <c r="U88" s="52">
        <v>94866</v>
      </c>
      <c r="V88" s="52">
        <v>52181</v>
      </c>
      <c r="W88" s="52">
        <v>2922</v>
      </c>
      <c r="X88" s="52">
        <v>93347</v>
      </c>
      <c r="Y88" s="52">
        <v>167649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353</v>
      </c>
      <c r="L89" s="52">
        <v>36</v>
      </c>
      <c r="M89" s="52">
        <v>155</v>
      </c>
      <c r="N89" s="52">
        <v>112</v>
      </c>
      <c r="O89" s="52">
        <v>525</v>
      </c>
      <c r="P89" s="52">
        <v>842</v>
      </c>
      <c r="Q89" s="52">
        <v>758</v>
      </c>
      <c r="R89" s="52">
        <v>573</v>
      </c>
      <c r="S89" s="52">
        <v>161</v>
      </c>
      <c r="T89" s="52">
        <v>6720</v>
      </c>
      <c r="U89" s="52">
        <v>454</v>
      </c>
      <c r="V89" s="52">
        <v>374</v>
      </c>
      <c r="W89" s="52">
        <v>93</v>
      </c>
      <c r="X89" s="52">
        <v>6834</v>
      </c>
      <c r="Y89" s="52">
        <v>10485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3197</v>
      </c>
      <c r="D92" s="52">
        <v>4181</v>
      </c>
      <c r="E92" s="52">
        <v>2274</v>
      </c>
      <c r="F92" s="52">
        <v>2754</v>
      </c>
      <c r="G92" s="52">
        <v>2499</v>
      </c>
      <c r="H92" s="52">
        <v>4793</v>
      </c>
      <c r="I92" s="52">
        <v>2411</v>
      </c>
      <c r="J92" s="52">
        <v>1139</v>
      </c>
      <c r="K92" s="52">
        <v>1777</v>
      </c>
      <c r="L92" s="52">
        <v>1429</v>
      </c>
      <c r="M92" s="52">
        <v>1456</v>
      </c>
      <c r="N92" s="52">
        <v>1879</v>
      </c>
      <c r="O92" s="52">
        <v>1738</v>
      </c>
      <c r="P92" s="52">
        <v>3450</v>
      </c>
      <c r="Q92" s="52">
        <v>2578</v>
      </c>
      <c r="R92" s="52">
        <v>3144</v>
      </c>
      <c r="S92" s="52">
        <v>3970</v>
      </c>
      <c r="T92" s="52">
        <v>5128</v>
      </c>
      <c r="U92" s="52">
        <v>2099</v>
      </c>
      <c r="V92" s="52">
        <v>1052</v>
      </c>
      <c r="W92" s="52">
        <v>1898</v>
      </c>
      <c r="X92" s="52">
        <v>0</v>
      </c>
      <c r="Y92" s="52">
        <v>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17</v>
      </c>
      <c r="L93" s="52">
        <v>2</v>
      </c>
      <c r="M93" s="52">
        <v>2</v>
      </c>
      <c r="N93" s="52">
        <v>4</v>
      </c>
      <c r="O93" s="52">
        <v>14</v>
      </c>
      <c r="P93" s="52">
        <v>33</v>
      </c>
      <c r="Q93" s="52">
        <v>28</v>
      </c>
      <c r="R93" s="52">
        <v>39</v>
      </c>
      <c r="S93" s="52">
        <v>30</v>
      </c>
      <c r="T93" s="52">
        <v>99</v>
      </c>
      <c r="U93" s="52">
        <v>39</v>
      </c>
      <c r="V93" s="52">
        <v>18</v>
      </c>
      <c r="W93" s="52">
        <v>31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6345</v>
      </c>
      <c r="D96" s="52">
        <v>23299</v>
      </c>
      <c r="E96" s="52">
        <v>30491</v>
      </c>
      <c r="F96" s="52">
        <v>17172</v>
      </c>
      <c r="G96" s="52">
        <v>8320</v>
      </c>
      <c r="H96" s="52">
        <v>6599</v>
      </c>
      <c r="I96" s="52">
        <v>7127</v>
      </c>
      <c r="J96" s="52">
        <v>10513</v>
      </c>
      <c r="K96" s="52">
        <v>7327</v>
      </c>
      <c r="L96" s="52">
        <v>16214</v>
      </c>
      <c r="M96" s="52">
        <v>15517</v>
      </c>
      <c r="N96" s="52">
        <v>11161</v>
      </c>
      <c r="O96" s="52">
        <v>1809</v>
      </c>
      <c r="P96" s="52">
        <v>3504</v>
      </c>
      <c r="Q96" s="52">
        <v>4664</v>
      </c>
      <c r="R96" s="52">
        <v>9745</v>
      </c>
      <c r="S96" s="52">
        <v>18722</v>
      </c>
      <c r="T96" s="52">
        <v>947</v>
      </c>
      <c r="U96" s="52">
        <v>3939</v>
      </c>
      <c r="V96" s="52">
        <v>0</v>
      </c>
      <c r="W96" s="52">
        <v>133</v>
      </c>
      <c r="X96" s="52">
        <v>0</v>
      </c>
      <c r="Y96" s="52">
        <v>0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8661</v>
      </c>
      <c r="L97" s="52">
        <v>2071</v>
      </c>
      <c r="M97" s="52">
        <v>1980</v>
      </c>
      <c r="N97" s="52">
        <v>2136</v>
      </c>
      <c r="O97" s="52">
        <v>10679</v>
      </c>
      <c r="P97" s="52">
        <v>20324</v>
      </c>
      <c r="Q97" s="52">
        <v>18871</v>
      </c>
      <c r="R97" s="52">
        <v>17125</v>
      </c>
      <c r="S97" s="52">
        <v>11392</v>
      </c>
      <c r="T97" s="52">
        <v>42625</v>
      </c>
      <c r="U97" s="52">
        <v>15268</v>
      </c>
      <c r="V97" s="52">
        <v>7283</v>
      </c>
      <c r="W97" s="52">
        <v>23197</v>
      </c>
      <c r="X97" s="52">
        <v>0</v>
      </c>
      <c r="Y97" s="52">
        <v>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3606</v>
      </c>
      <c r="D101" s="52">
        <v>5590</v>
      </c>
      <c r="E101" s="52">
        <v>5281</v>
      </c>
      <c r="F101" s="52">
        <v>7385</v>
      </c>
      <c r="G101" s="52">
        <v>6943</v>
      </c>
      <c r="H101" s="52">
        <v>6715</v>
      </c>
      <c r="I101" s="52">
        <v>7148</v>
      </c>
      <c r="J101" s="52">
        <v>9938</v>
      </c>
      <c r="K101" s="52">
        <v>10441</v>
      </c>
      <c r="L101" s="52">
        <v>10249</v>
      </c>
      <c r="M101" s="52">
        <v>16352</v>
      </c>
      <c r="N101" s="52">
        <v>17808</v>
      </c>
      <c r="O101" s="52">
        <v>14853</v>
      </c>
      <c r="P101" s="52">
        <v>10050</v>
      </c>
      <c r="Q101" s="52">
        <v>8533</v>
      </c>
      <c r="R101" s="52">
        <v>23152</v>
      </c>
      <c r="S101" s="52">
        <v>35714</v>
      </c>
      <c r="T101" s="52">
        <v>74615</v>
      </c>
      <c r="U101" s="52">
        <v>32405</v>
      </c>
      <c r="V101" s="52">
        <v>14501</v>
      </c>
      <c r="W101" s="52">
        <v>3762</v>
      </c>
      <c r="X101" s="52">
        <v>8040</v>
      </c>
      <c r="Y101" s="52">
        <v>21689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35538</v>
      </c>
      <c r="D102" s="52">
        <v>33828</v>
      </c>
      <c r="E102" s="52">
        <v>18660</v>
      </c>
      <c r="F102" s="52">
        <v>23488</v>
      </c>
      <c r="G102" s="52">
        <v>24644</v>
      </c>
      <c r="H102" s="52">
        <v>26192</v>
      </c>
      <c r="I102" s="52">
        <v>32531</v>
      </c>
      <c r="J102" s="52">
        <v>20561</v>
      </c>
      <c r="K102" s="52">
        <v>23007</v>
      </c>
      <c r="L102" s="52">
        <v>20566</v>
      </c>
      <c r="M102" s="52">
        <v>27461</v>
      </c>
      <c r="N102" s="52">
        <v>33519</v>
      </c>
      <c r="O102" s="52">
        <v>27966</v>
      </c>
      <c r="P102" s="52">
        <v>30047</v>
      </c>
      <c r="Q102" s="52">
        <v>30651</v>
      </c>
      <c r="R102" s="52">
        <v>57807</v>
      </c>
      <c r="S102" s="52">
        <v>79537</v>
      </c>
      <c r="T102" s="52">
        <v>138240</v>
      </c>
      <c r="U102" s="52">
        <v>57052</v>
      </c>
      <c r="V102" s="52">
        <v>35345</v>
      </c>
      <c r="W102" s="52">
        <v>24512</v>
      </c>
      <c r="X102" s="52">
        <v>92141</v>
      </c>
      <c r="Y102" s="52">
        <v>156445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11040</v>
      </c>
      <c r="D103" s="36">
        <v>20661</v>
      </c>
      <c r="E103" s="36">
        <v>30656</v>
      </c>
      <c r="F103" s="36">
        <v>17291</v>
      </c>
      <c r="G103" s="36">
        <v>7710</v>
      </c>
      <c r="H103" s="36">
        <v>7592</v>
      </c>
      <c r="I103" s="36">
        <v>8932</v>
      </c>
      <c r="J103" s="36">
        <v>14895</v>
      </c>
      <c r="K103" s="36">
        <v>17849</v>
      </c>
      <c r="L103" s="36">
        <v>24123</v>
      </c>
      <c r="M103" s="36">
        <v>26615</v>
      </c>
      <c r="N103" s="36">
        <v>16957</v>
      </c>
      <c r="O103" s="36">
        <v>12069</v>
      </c>
      <c r="P103" s="36">
        <v>12066</v>
      </c>
      <c r="Q103" s="36">
        <v>15533</v>
      </c>
      <c r="R103" s="36">
        <v>39465</v>
      </c>
      <c r="S103" s="36">
        <v>47012</v>
      </c>
      <c r="T103" s="36">
        <v>67847</v>
      </c>
      <c r="U103" s="36">
        <v>27208</v>
      </c>
      <c r="V103" s="36">
        <v>11062</v>
      </c>
      <c r="W103" s="36">
        <v>0</v>
      </c>
      <c r="X103" s="36">
        <v>0</v>
      </c>
      <c r="Y103" s="36">
        <v>0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293</v>
      </c>
      <c r="D107" s="52">
        <v>627</v>
      </c>
      <c r="E107" s="52">
        <v>530</v>
      </c>
      <c r="F107" s="52">
        <v>524</v>
      </c>
      <c r="G107" s="52">
        <v>580</v>
      </c>
      <c r="H107" s="52">
        <v>300</v>
      </c>
      <c r="I107" s="52">
        <v>142</v>
      </c>
      <c r="J107" s="52">
        <v>150</v>
      </c>
      <c r="K107" s="52">
        <v>169</v>
      </c>
      <c r="L107" s="52">
        <v>96</v>
      </c>
      <c r="M107" s="52">
        <v>250</v>
      </c>
      <c r="N107" s="52">
        <v>470</v>
      </c>
      <c r="O107" s="52">
        <v>561</v>
      </c>
      <c r="P107" s="52">
        <v>1321</v>
      </c>
      <c r="Q107" s="52">
        <v>940</v>
      </c>
      <c r="R107" s="52">
        <v>516</v>
      </c>
      <c r="S107" s="52">
        <v>386</v>
      </c>
      <c r="T107" s="52">
        <v>462</v>
      </c>
      <c r="U107" s="52">
        <v>508</v>
      </c>
      <c r="V107" s="52">
        <v>623</v>
      </c>
      <c r="W107" s="52">
        <v>824</v>
      </c>
      <c r="X107" s="52">
        <v>1280</v>
      </c>
      <c r="Y107" s="52">
        <v>1405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</v>
      </c>
      <c r="F110" s="52">
        <v>2</v>
      </c>
      <c r="G110" s="52">
        <v>1</v>
      </c>
      <c r="H110" s="52">
        <v>1</v>
      </c>
      <c r="I110" s="52">
        <v>1</v>
      </c>
      <c r="J110" s="52">
        <v>2</v>
      </c>
      <c r="K110" s="52">
        <v>3</v>
      </c>
      <c r="L110" s="52">
        <v>1</v>
      </c>
      <c r="M110" s="52">
        <v>6</v>
      </c>
      <c r="N110" s="52">
        <v>8</v>
      </c>
      <c r="O110" s="52">
        <v>18</v>
      </c>
      <c r="P110" s="52">
        <v>66</v>
      </c>
      <c r="Q110" s="52">
        <v>67</v>
      </c>
      <c r="R110" s="52">
        <v>50</v>
      </c>
      <c r="S110" s="52">
        <v>32</v>
      </c>
      <c r="T110" s="52">
        <v>38</v>
      </c>
      <c r="U110" s="52">
        <v>33</v>
      </c>
      <c r="V110" s="52">
        <v>43</v>
      </c>
      <c r="W110" s="52">
        <v>21</v>
      </c>
      <c r="X110" s="52">
        <v>24</v>
      </c>
      <c r="Y110" s="52">
        <v>13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293</v>
      </c>
      <c r="D112" s="52">
        <v>591</v>
      </c>
      <c r="E112" s="52">
        <v>488</v>
      </c>
      <c r="F112" s="52">
        <v>506</v>
      </c>
      <c r="G112" s="52">
        <v>580</v>
      </c>
      <c r="H112" s="52">
        <v>291</v>
      </c>
      <c r="I112" s="52">
        <v>133</v>
      </c>
      <c r="J112" s="52">
        <v>120</v>
      </c>
      <c r="K112" s="52">
        <v>124</v>
      </c>
      <c r="L112" s="52">
        <v>51</v>
      </c>
      <c r="M112" s="52">
        <v>210</v>
      </c>
      <c r="N112" s="52">
        <v>422</v>
      </c>
      <c r="O112" s="52">
        <v>495</v>
      </c>
      <c r="P112" s="52">
        <v>1179</v>
      </c>
      <c r="Q112" s="52">
        <v>838</v>
      </c>
      <c r="R112" s="52">
        <v>496</v>
      </c>
      <c r="S112" s="52">
        <v>305</v>
      </c>
      <c r="T112" s="52">
        <v>320</v>
      </c>
      <c r="U112" s="52">
        <v>319</v>
      </c>
      <c r="V112" s="52">
        <v>448</v>
      </c>
      <c r="W112" s="52">
        <v>732</v>
      </c>
      <c r="X112" s="52">
        <v>1203</v>
      </c>
      <c r="Y112" s="52">
        <v>1284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3</v>
      </c>
      <c r="L113" s="52">
        <v>0</v>
      </c>
      <c r="M113" s="52">
        <v>1</v>
      </c>
      <c r="N113" s="52">
        <v>1</v>
      </c>
      <c r="O113" s="52">
        <v>5</v>
      </c>
      <c r="P113" s="52">
        <v>17</v>
      </c>
      <c r="Q113" s="52">
        <v>13</v>
      </c>
      <c r="R113" s="52">
        <v>8</v>
      </c>
      <c r="S113" s="52">
        <v>1</v>
      </c>
      <c r="T113" s="52">
        <v>10</v>
      </c>
      <c r="U113" s="52">
        <v>8</v>
      </c>
      <c r="V113" s="52">
        <v>6</v>
      </c>
      <c r="W113" s="52">
        <v>10</v>
      </c>
      <c r="X113" s="52">
        <v>77</v>
      </c>
      <c r="Y113" s="52">
        <v>121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36</v>
      </c>
      <c r="E116" s="52">
        <v>42</v>
      </c>
      <c r="F116" s="52">
        <v>18</v>
      </c>
      <c r="G116" s="52">
        <v>0</v>
      </c>
      <c r="H116" s="52">
        <v>9</v>
      </c>
      <c r="I116" s="52">
        <v>9</v>
      </c>
      <c r="J116" s="52">
        <v>30</v>
      </c>
      <c r="K116" s="52">
        <v>19</v>
      </c>
      <c r="L116" s="52">
        <v>40</v>
      </c>
      <c r="M116" s="52">
        <v>35</v>
      </c>
      <c r="N116" s="52">
        <v>39</v>
      </c>
      <c r="O116" s="52">
        <v>9</v>
      </c>
      <c r="P116" s="52">
        <v>18</v>
      </c>
      <c r="Q116" s="52">
        <v>18</v>
      </c>
      <c r="R116" s="52">
        <v>4</v>
      </c>
      <c r="S116" s="52">
        <v>50</v>
      </c>
      <c r="T116" s="52">
        <v>3</v>
      </c>
      <c r="U116" s="52">
        <v>37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23</v>
      </c>
      <c r="L117" s="52">
        <v>5</v>
      </c>
      <c r="M117" s="52">
        <v>4</v>
      </c>
      <c r="N117" s="52">
        <v>8</v>
      </c>
      <c r="O117" s="52">
        <v>52</v>
      </c>
      <c r="P117" s="52">
        <v>107</v>
      </c>
      <c r="Q117" s="52">
        <v>71</v>
      </c>
      <c r="R117" s="52">
        <v>8</v>
      </c>
      <c r="S117" s="52">
        <v>30</v>
      </c>
      <c r="T117" s="52">
        <v>129</v>
      </c>
      <c r="U117" s="52">
        <v>144</v>
      </c>
      <c r="V117" s="52">
        <v>169</v>
      </c>
      <c r="W117" s="52">
        <v>82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224</v>
      </c>
      <c r="D121" s="52">
        <v>389</v>
      </c>
      <c r="E121" s="52">
        <v>201</v>
      </c>
      <c r="F121" s="52">
        <v>302</v>
      </c>
      <c r="G121" s="52">
        <v>442</v>
      </c>
      <c r="H121" s="52">
        <v>233</v>
      </c>
      <c r="I121" s="52">
        <v>111</v>
      </c>
      <c r="J121" s="52">
        <v>87</v>
      </c>
      <c r="K121" s="52">
        <v>95</v>
      </c>
      <c r="L121" s="52">
        <v>44</v>
      </c>
      <c r="M121" s="52">
        <v>127</v>
      </c>
      <c r="N121" s="52">
        <v>312</v>
      </c>
      <c r="O121" s="52">
        <v>392</v>
      </c>
      <c r="P121" s="52">
        <v>943</v>
      </c>
      <c r="Q121" s="52">
        <v>624</v>
      </c>
      <c r="R121" s="52">
        <v>307</v>
      </c>
      <c r="S121" s="52">
        <v>243</v>
      </c>
      <c r="T121" s="52">
        <v>310</v>
      </c>
      <c r="U121" s="52">
        <v>344</v>
      </c>
      <c r="V121" s="52">
        <v>474</v>
      </c>
      <c r="W121" s="52">
        <v>824</v>
      </c>
      <c r="X121" s="52">
        <v>1280</v>
      </c>
      <c r="Y121" s="52">
        <v>1405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69</v>
      </c>
      <c r="D122" s="36">
        <v>238</v>
      </c>
      <c r="E122" s="36">
        <v>329</v>
      </c>
      <c r="F122" s="36">
        <v>222</v>
      </c>
      <c r="G122" s="36">
        <v>138</v>
      </c>
      <c r="H122" s="36">
        <v>67</v>
      </c>
      <c r="I122" s="36">
        <v>31</v>
      </c>
      <c r="J122" s="36">
        <v>63</v>
      </c>
      <c r="K122" s="36">
        <v>74</v>
      </c>
      <c r="L122" s="36">
        <v>52</v>
      </c>
      <c r="M122" s="36">
        <v>123</v>
      </c>
      <c r="N122" s="36">
        <v>158</v>
      </c>
      <c r="O122" s="36">
        <v>169</v>
      </c>
      <c r="P122" s="36">
        <v>378</v>
      </c>
      <c r="Q122" s="36">
        <v>316</v>
      </c>
      <c r="R122" s="36">
        <v>209</v>
      </c>
      <c r="S122" s="36">
        <v>143</v>
      </c>
      <c r="T122" s="36">
        <v>152</v>
      </c>
      <c r="U122" s="36">
        <v>164</v>
      </c>
      <c r="V122" s="36">
        <v>149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138873</v>
      </c>
      <c r="D126" s="52">
        <v>67037</v>
      </c>
      <c r="E126" s="52">
        <v>87464</v>
      </c>
      <c r="F126" s="52">
        <v>75015</v>
      </c>
      <c r="G126" s="52">
        <v>79643</v>
      </c>
      <c r="H126" s="52">
        <v>70529</v>
      </c>
      <c r="I126" s="52">
        <v>108101</v>
      </c>
      <c r="J126" s="52">
        <v>97672</v>
      </c>
      <c r="K126" s="52">
        <v>111158</v>
      </c>
      <c r="L126" s="52">
        <v>103857</v>
      </c>
      <c r="M126" s="52">
        <v>111361</v>
      </c>
      <c r="N126" s="52">
        <v>135766</v>
      </c>
      <c r="O126" s="52">
        <v>108979</v>
      </c>
      <c r="P126" s="52">
        <v>64166</v>
      </c>
      <c r="Q126" s="52">
        <v>59378</v>
      </c>
      <c r="R126" s="52">
        <v>30093</v>
      </c>
      <c r="S126" s="52">
        <v>35952</v>
      </c>
      <c r="T126" s="52">
        <v>6520</v>
      </c>
      <c r="U126" s="52">
        <v>69373</v>
      </c>
      <c r="V126" s="52">
        <v>81142</v>
      </c>
      <c r="W126" s="52">
        <v>116932</v>
      </c>
      <c r="X126" s="52">
        <v>134291</v>
      </c>
      <c r="Y126" s="52">
        <v>178143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43</v>
      </c>
      <c r="D129" s="52">
        <v>35</v>
      </c>
      <c r="E129" s="52">
        <v>151</v>
      </c>
      <c r="F129" s="52">
        <v>276</v>
      </c>
      <c r="G129" s="52">
        <v>135</v>
      </c>
      <c r="H129" s="52">
        <v>216</v>
      </c>
      <c r="I129" s="52">
        <v>965</v>
      </c>
      <c r="J129" s="52">
        <v>1247</v>
      </c>
      <c r="K129" s="52">
        <v>1837</v>
      </c>
      <c r="L129" s="52">
        <v>991</v>
      </c>
      <c r="M129" s="52">
        <v>2509</v>
      </c>
      <c r="N129" s="52">
        <v>2444</v>
      </c>
      <c r="O129" s="52">
        <v>3606</v>
      </c>
      <c r="P129" s="52">
        <v>3207</v>
      </c>
      <c r="Q129" s="52">
        <v>4211</v>
      </c>
      <c r="R129" s="52">
        <v>2958</v>
      </c>
      <c r="S129" s="52">
        <v>2955</v>
      </c>
      <c r="T129" s="52">
        <v>544</v>
      </c>
      <c r="U129" s="52">
        <v>4484</v>
      </c>
      <c r="V129" s="52">
        <v>5537</v>
      </c>
      <c r="W129" s="52">
        <v>2953</v>
      </c>
      <c r="X129" s="52">
        <v>2550</v>
      </c>
      <c r="Y129" s="52">
        <v>1664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134434</v>
      </c>
      <c r="D131" s="52">
        <v>67037</v>
      </c>
      <c r="E131" s="52">
        <v>80340</v>
      </c>
      <c r="F131" s="52">
        <v>71365</v>
      </c>
      <c r="G131" s="52">
        <v>79643</v>
      </c>
      <c r="H131" s="52">
        <v>58845</v>
      </c>
      <c r="I131" s="52">
        <v>107846</v>
      </c>
      <c r="J131" s="52">
        <v>97030</v>
      </c>
      <c r="K131" s="52">
        <v>107976</v>
      </c>
      <c r="L131" s="52">
        <v>101544</v>
      </c>
      <c r="M131" s="52">
        <v>107829</v>
      </c>
      <c r="N131" s="52">
        <v>132646</v>
      </c>
      <c r="O131" s="52">
        <v>105055</v>
      </c>
      <c r="P131" s="52">
        <v>53047</v>
      </c>
      <c r="Q131" s="52">
        <v>55410</v>
      </c>
      <c r="R131" s="52">
        <v>27519</v>
      </c>
      <c r="S131" s="52">
        <v>33796</v>
      </c>
      <c r="T131" s="52">
        <v>3650</v>
      </c>
      <c r="U131" s="52">
        <v>64928</v>
      </c>
      <c r="V131" s="52">
        <v>76421</v>
      </c>
      <c r="W131" s="52">
        <v>109897</v>
      </c>
      <c r="X131" s="52">
        <v>119209</v>
      </c>
      <c r="Y131" s="52">
        <v>157044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1414</v>
      </c>
      <c r="L132" s="52">
        <v>111</v>
      </c>
      <c r="M132" s="52">
        <v>224</v>
      </c>
      <c r="N132" s="52">
        <v>249</v>
      </c>
      <c r="O132" s="52">
        <v>1313</v>
      </c>
      <c r="P132" s="52">
        <v>3122</v>
      </c>
      <c r="Q132" s="52">
        <v>2389</v>
      </c>
      <c r="R132" s="52">
        <v>967</v>
      </c>
      <c r="S132" s="52">
        <v>255</v>
      </c>
      <c r="T132" s="52">
        <v>860</v>
      </c>
      <c r="U132" s="52">
        <v>1150</v>
      </c>
      <c r="V132" s="52">
        <v>1370</v>
      </c>
      <c r="W132" s="52">
        <v>2515</v>
      </c>
      <c r="X132" s="52">
        <v>9094</v>
      </c>
      <c r="Y132" s="52">
        <v>15971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4439</v>
      </c>
      <c r="D135" s="52">
        <v>0</v>
      </c>
      <c r="E135" s="52">
        <v>7124</v>
      </c>
      <c r="F135" s="52">
        <v>3650</v>
      </c>
      <c r="G135" s="52">
        <v>0</v>
      </c>
      <c r="H135" s="52">
        <v>11684</v>
      </c>
      <c r="I135" s="52">
        <v>255</v>
      </c>
      <c r="J135" s="52">
        <v>642</v>
      </c>
      <c r="K135" s="52">
        <v>810</v>
      </c>
      <c r="L135" s="52">
        <v>1953</v>
      </c>
      <c r="M135" s="52">
        <v>2934</v>
      </c>
      <c r="N135" s="52">
        <v>2410</v>
      </c>
      <c r="O135" s="52">
        <v>378</v>
      </c>
      <c r="P135" s="52">
        <v>1176</v>
      </c>
      <c r="Q135" s="52">
        <v>313</v>
      </c>
      <c r="R135" s="52">
        <v>583</v>
      </c>
      <c r="S135" s="52">
        <v>1182</v>
      </c>
      <c r="T135" s="52">
        <v>44</v>
      </c>
      <c r="U135" s="52">
        <v>676</v>
      </c>
      <c r="V135" s="52">
        <v>0</v>
      </c>
      <c r="W135" s="52">
        <v>26</v>
      </c>
      <c r="X135" s="52">
        <v>1024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958</v>
      </c>
      <c r="L136" s="52">
        <v>249</v>
      </c>
      <c r="M136" s="52">
        <v>374</v>
      </c>
      <c r="N136" s="52">
        <v>461</v>
      </c>
      <c r="O136" s="52">
        <v>2233</v>
      </c>
      <c r="P136" s="52">
        <v>6821</v>
      </c>
      <c r="Q136" s="52">
        <v>1266</v>
      </c>
      <c r="R136" s="52">
        <v>1024</v>
      </c>
      <c r="S136" s="52">
        <v>719</v>
      </c>
      <c r="T136" s="52">
        <v>1966</v>
      </c>
      <c r="U136" s="52">
        <v>2619</v>
      </c>
      <c r="V136" s="52">
        <v>3351</v>
      </c>
      <c r="W136" s="52">
        <v>4494</v>
      </c>
      <c r="X136" s="52">
        <v>4964</v>
      </c>
      <c r="Y136" s="52">
        <v>5128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105957</v>
      </c>
      <c r="D140" s="52">
        <v>41618</v>
      </c>
      <c r="E140" s="52">
        <v>33094</v>
      </c>
      <c r="F140" s="52">
        <v>43207</v>
      </c>
      <c r="G140" s="52">
        <v>60664</v>
      </c>
      <c r="H140" s="52">
        <v>54679</v>
      </c>
      <c r="I140" s="52">
        <v>84813</v>
      </c>
      <c r="J140" s="52">
        <v>56639</v>
      </c>
      <c r="K140" s="52">
        <v>62595</v>
      </c>
      <c r="L140" s="52">
        <v>47795</v>
      </c>
      <c r="M140" s="52">
        <v>56552</v>
      </c>
      <c r="N140" s="52">
        <v>90157</v>
      </c>
      <c r="O140" s="52">
        <v>76126</v>
      </c>
      <c r="P140" s="52">
        <v>45781</v>
      </c>
      <c r="Q140" s="52">
        <v>39408</v>
      </c>
      <c r="R140" s="52">
        <v>17884</v>
      </c>
      <c r="S140" s="52">
        <v>22596</v>
      </c>
      <c r="T140" s="52">
        <v>4374</v>
      </c>
      <c r="U140" s="52">
        <v>46972</v>
      </c>
      <c r="V140" s="52">
        <v>61800</v>
      </c>
      <c r="W140" s="52">
        <v>116932</v>
      </c>
      <c r="X140" s="52">
        <v>134291</v>
      </c>
      <c r="Y140" s="52">
        <v>178143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32916</v>
      </c>
      <c r="D141" s="36">
        <v>25419</v>
      </c>
      <c r="E141" s="36">
        <v>54370</v>
      </c>
      <c r="F141" s="36">
        <v>31808</v>
      </c>
      <c r="G141" s="36">
        <v>18979</v>
      </c>
      <c r="H141" s="36">
        <v>15850</v>
      </c>
      <c r="I141" s="36">
        <v>23288</v>
      </c>
      <c r="J141" s="36">
        <v>41033</v>
      </c>
      <c r="K141" s="36">
        <v>48563</v>
      </c>
      <c r="L141" s="36">
        <v>56062</v>
      </c>
      <c r="M141" s="36">
        <v>54809</v>
      </c>
      <c r="N141" s="36">
        <v>45609</v>
      </c>
      <c r="O141" s="36">
        <v>32853</v>
      </c>
      <c r="P141" s="36">
        <v>18385</v>
      </c>
      <c r="Q141" s="36">
        <v>19970</v>
      </c>
      <c r="R141" s="36">
        <v>12209</v>
      </c>
      <c r="S141" s="36">
        <v>13356</v>
      </c>
      <c r="T141" s="36">
        <v>2146</v>
      </c>
      <c r="U141" s="36">
        <v>22401</v>
      </c>
      <c r="V141" s="36">
        <v>19342</v>
      </c>
      <c r="W141" s="36">
        <v>0</v>
      </c>
      <c r="X141" s="36">
        <v>0</v>
      </c>
      <c r="Y141" s="36">
        <v>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77</v>
      </c>
      <c r="D145" s="52">
        <v>494</v>
      </c>
      <c r="E145" s="52">
        <v>943</v>
      </c>
      <c r="F145" s="52">
        <v>1757</v>
      </c>
      <c r="G145" s="52">
        <v>2730</v>
      </c>
      <c r="H145" s="52">
        <v>3624</v>
      </c>
      <c r="I145" s="52">
        <v>4366</v>
      </c>
      <c r="J145" s="52">
        <v>5186</v>
      </c>
      <c r="K145" s="52">
        <v>5460</v>
      </c>
      <c r="L145" s="52">
        <v>5216</v>
      </c>
      <c r="M145" s="52">
        <v>6471</v>
      </c>
      <c r="N145" s="52">
        <v>8308</v>
      </c>
      <c r="O145" s="52">
        <v>9972</v>
      </c>
      <c r="P145" s="52">
        <v>26272</v>
      </c>
      <c r="Q145" s="52">
        <v>21353</v>
      </c>
      <c r="R145" s="52">
        <v>15388</v>
      </c>
      <c r="S145" s="52">
        <v>13530</v>
      </c>
      <c r="T145" s="52">
        <v>14899</v>
      </c>
      <c r="U145" s="52">
        <v>23953</v>
      </c>
      <c r="V145" s="52">
        <v>32505</v>
      </c>
      <c r="W145" s="52">
        <v>50401</v>
      </c>
      <c r="X145" s="52">
        <v>89508</v>
      </c>
      <c r="Y145" s="52">
        <v>92447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2</v>
      </c>
      <c r="E147" s="52">
        <v>4</v>
      </c>
      <c r="F147" s="52">
        <v>8</v>
      </c>
      <c r="G147" s="52">
        <v>14</v>
      </c>
      <c r="H147" s="52">
        <v>21</v>
      </c>
      <c r="I147" s="52">
        <v>40</v>
      </c>
      <c r="J147" s="52">
        <v>68</v>
      </c>
      <c r="K147" s="52">
        <v>93</v>
      </c>
      <c r="L147" s="52">
        <v>98</v>
      </c>
      <c r="M147" s="52">
        <v>152</v>
      </c>
      <c r="N147" s="52">
        <v>234</v>
      </c>
      <c r="O147" s="52">
        <v>357</v>
      </c>
      <c r="P147" s="52">
        <v>1384</v>
      </c>
      <c r="Q147" s="52">
        <v>1643</v>
      </c>
      <c r="R147" s="52">
        <v>1634</v>
      </c>
      <c r="S147" s="52">
        <v>1652</v>
      </c>
      <c r="T147" s="52">
        <v>2131</v>
      </c>
      <c r="U147" s="52">
        <v>3895</v>
      </c>
      <c r="V147" s="52">
        <v>6101</v>
      </c>
      <c r="W147" s="52">
        <v>10191</v>
      </c>
      <c r="X147" s="52">
        <v>16852</v>
      </c>
      <c r="Y147" s="52">
        <v>8577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26</v>
      </c>
      <c r="D149" s="52">
        <v>75</v>
      </c>
      <c r="E149" s="52">
        <v>65</v>
      </c>
      <c r="F149" s="52">
        <v>243</v>
      </c>
      <c r="G149" s="52">
        <v>631</v>
      </c>
      <c r="H149" s="52">
        <v>1525</v>
      </c>
      <c r="I149" s="52">
        <v>1104</v>
      </c>
      <c r="J149" s="52">
        <v>507</v>
      </c>
      <c r="K149" s="52">
        <v>546</v>
      </c>
      <c r="L149" s="52">
        <v>379</v>
      </c>
      <c r="M149" s="52">
        <v>497</v>
      </c>
      <c r="N149" s="52">
        <v>1028</v>
      </c>
      <c r="O149" s="52">
        <v>1217</v>
      </c>
      <c r="P149" s="52">
        <v>3318</v>
      </c>
      <c r="Q149" s="52">
        <v>2106</v>
      </c>
      <c r="R149" s="52">
        <v>1610</v>
      </c>
      <c r="S149" s="52">
        <v>1574</v>
      </c>
      <c r="T149" s="52">
        <v>1566</v>
      </c>
      <c r="U149" s="52">
        <v>2356</v>
      </c>
      <c r="V149" s="52">
        <v>4093</v>
      </c>
      <c r="W149" s="52">
        <v>3786</v>
      </c>
      <c r="X149" s="52">
        <v>11102</v>
      </c>
      <c r="Y149" s="52">
        <v>18223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5</v>
      </c>
      <c r="L150" s="52">
        <v>0</v>
      </c>
      <c r="M150" s="52">
        <v>1</v>
      </c>
      <c r="N150" s="52">
        <v>2</v>
      </c>
      <c r="O150" s="52">
        <v>10</v>
      </c>
      <c r="P150" s="52">
        <v>32</v>
      </c>
      <c r="Q150" s="52">
        <v>23</v>
      </c>
      <c r="R150" s="52">
        <v>20</v>
      </c>
      <c r="S150" s="52">
        <v>12</v>
      </c>
      <c r="T150" s="52">
        <v>30</v>
      </c>
      <c r="U150" s="52">
        <v>43</v>
      </c>
      <c r="V150" s="52">
        <v>72</v>
      </c>
      <c r="W150" s="52">
        <v>62</v>
      </c>
      <c r="X150" s="52">
        <v>587</v>
      </c>
      <c r="Y150" s="52">
        <v>995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51</v>
      </c>
      <c r="D153" s="52">
        <v>419</v>
      </c>
      <c r="E153" s="52">
        <v>878</v>
      </c>
      <c r="F153" s="52">
        <v>1514</v>
      </c>
      <c r="G153" s="52">
        <v>2099</v>
      </c>
      <c r="H153" s="52">
        <v>2099</v>
      </c>
      <c r="I153" s="52">
        <v>3262</v>
      </c>
      <c r="J153" s="52">
        <v>4679</v>
      </c>
      <c r="K153" s="52">
        <v>2250</v>
      </c>
      <c r="L153" s="52">
        <v>4289</v>
      </c>
      <c r="M153" s="52">
        <v>5297</v>
      </c>
      <c r="N153" s="52">
        <v>6109</v>
      </c>
      <c r="O153" s="52">
        <v>1267</v>
      </c>
      <c r="P153" s="52">
        <v>3371</v>
      </c>
      <c r="Q153" s="52">
        <v>3810</v>
      </c>
      <c r="R153" s="52">
        <v>4990</v>
      </c>
      <c r="S153" s="52">
        <v>7426</v>
      </c>
      <c r="T153" s="52">
        <v>289</v>
      </c>
      <c r="U153" s="52">
        <v>4420</v>
      </c>
      <c r="V153" s="52">
        <v>0</v>
      </c>
      <c r="W153" s="52">
        <v>266</v>
      </c>
      <c r="X153" s="52">
        <v>13310</v>
      </c>
      <c r="Y153" s="52">
        <v>0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2659</v>
      </c>
      <c r="L154" s="52">
        <v>548</v>
      </c>
      <c r="M154" s="52">
        <v>676</v>
      </c>
      <c r="N154" s="52">
        <v>1169</v>
      </c>
      <c r="O154" s="52">
        <v>7478</v>
      </c>
      <c r="P154" s="52">
        <v>19551</v>
      </c>
      <c r="Q154" s="52">
        <v>15414</v>
      </c>
      <c r="R154" s="52">
        <v>8768</v>
      </c>
      <c r="S154" s="52">
        <v>4518</v>
      </c>
      <c r="T154" s="52">
        <v>13014</v>
      </c>
      <c r="U154" s="52">
        <v>17134</v>
      </c>
      <c r="V154" s="52">
        <v>28340</v>
      </c>
      <c r="W154" s="52">
        <v>46287</v>
      </c>
      <c r="X154" s="52">
        <v>64509</v>
      </c>
      <c r="Y154" s="52">
        <v>73229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59</v>
      </c>
      <c r="D158" s="52">
        <v>307</v>
      </c>
      <c r="E158" s="52">
        <v>357</v>
      </c>
      <c r="F158" s="52">
        <v>1012</v>
      </c>
      <c r="G158" s="52">
        <v>2079</v>
      </c>
      <c r="H158" s="52">
        <v>2810</v>
      </c>
      <c r="I158" s="52">
        <v>3425</v>
      </c>
      <c r="J158" s="52">
        <v>3007</v>
      </c>
      <c r="K158" s="52">
        <v>3075</v>
      </c>
      <c r="L158" s="52">
        <v>2400</v>
      </c>
      <c r="M158" s="52">
        <v>3286</v>
      </c>
      <c r="N158" s="52">
        <v>5517</v>
      </c>
      <c r="O158" s="52">
        <v>6966</v>
      </c>
      <c r="P158" s="52">
        <v>18744</v>
      </c>
      <c r="Q158" s="52">
        <v>14171</v>
      </c>
      <c r="R158" s="52">
        <v>9145</v>
      </c>
      <c r="S158" s="52">
        <v>8504</v>
      </c>
      <c r="T158" s="52">
        <v>9994</v>
      </c>
      <c r="U158" s="52">
        <v>16218</v>
      </c>
      <c r="V158" s="52">
        <v>24757</v>
      </c>
      <c r="W158" s="52">
        <v>50401</v>
      </c>
      <c r="X158" s="52">
        <v>89508</v>
      </c>
      <c r="Y158" s="52">
        <v>92447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18</v>
      </c>
      <c r="D159" s="36">
        <v>187</v>
      </c>
      <c r="E159" s="36">
        <v>586</v>
      </c>
      <c r="F159" s="36">
        <v>745</v>
      </c>
      <c r="G159" s="36">
        <v>651</v>
      </c>
      <c r="H159" s="36">
        <v>814</v>
      </c>
      <c r="I159" s="36">
        <v>941</v>
      </c>
      <c r="J159" s="36">
        <v>2179</v>
      </c>
      <c r="K159" s="36">
        <v>2385</v>
      </c>
      <c r="L159" s="36">
        <v>2816</v>
      </c>
      <c r="M159" s="36">
        <v>3185</v>
      </c>
      <c r="N159" s="36">
        <v>2791</v>
      </c>
      <c r="O159" s="36">
        <v>3006</v>
      </c>
      <c r="P159" s="36">
        <v>7528</v>
      </c>
      <c r="Q159" s="36">
        <v>7182</v>
      </c>
      <c r="R159" s="36">
        <v>6243</v>
      </c>
      <c r="S159" s="36">
        <v>5026</v>
      </c>
      <c r="T159" s="36">
        <v>4905</v>
      </c>
      <c r="U159" s="36">
        <v>7735</v>
      </c>
      <c r="V159" s="36">
        <v>7748</v>
      </c>
      <c r="W159" s="36">
        <v>0</v>
      </c>
      <c r="X159" s="36">
        <v>0</v>
      </c>
      <c r="Y159" s="36">
        <v>0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131</v>
      </c>
      <c r="D163" s="52">
        <v>251</v>
      </c>
      <c r="E163" s="52">
        <v>293</v>
      </c>
      <c r="F163" s="52">
        <v>307</v>
      </c>
      <c r="G163" s="52">
        <v>347</v>
      </c>
      <c r="H163" s="52">
        <v>381</v>
      </c>
      <c r="I163" s="52">
        <v>492</v>
      </c>
      <c r="J163" s="52">
        <v>445</v>
      </c>
      <c r="K163" s="52">
        <v>384</v>
      </c>
      <c r="L163" s="52">
        <v>237</v>
      </c>
      <c r="M163" s="52">
        <v>164</v>
      </c>
      <c r="N163" s="52">
        <v>148</v>
      </c>
      <c r="O163" s="52">
        <v>146</v>
      </c>
      <c r="P163" s="52">
        <v>215</v>
      </c>
      <c r="Q163" s="52">
        <v>213</v>
      </c>
      <c r="R163" s="52">
        <v>96</v>
      </c>
      <c r="S163" s="52">
        <v>150</v>
      </c>
      <c r="T163" s="52">
        <v>116</v>
      </c>
      <c r="U163" s="52">
        <v>321</v>
      </c>
      <c r="V163" s="52">
        <v>229</v>
      </c>
      <c r="W163" s="52">
        <v>125</v>
      </c>
      <c r="X163" s="52">
        <v>0</v>
      </c>
      <c r="Y163" s="52">
        <v>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1</v>
      </c>
      <c r="E165" s="52">
        <v>1</v>
      </c>
      <c r="F165" s="52">
        <v>1</v>
      </c>
      <c r="G165" s="52">
        <v>2</v>
      </c>
      <c r="H165" s="52">
        <v>2</v>
      </c>
      <c r="I165" s="52">
        <v>4</v>
      </c>
      <c r="J165" s="52">
        <v>6</v>
      </c>
      <c r="K165" s="52">
        <v>6</v>
      </c>
      <c r="L165" s="52">
        <v>4</v>
      </c>
      <c r="M165" s="52">
        <v>4</v>
      </c>
      <c r="N165" s="52">
        <v>4</v>
      </c>
      <c r="O165" s="52">
        <v>5</v>
      </c>
      <c r="P165" s="52">
        <v>11</v>
      </c>
      <c r="Q165" s="52">
        <v>16</v>
      </c>
      <c r="R165" s="52">
        <v>9</v>
      </c>
      <c r="S165" s="52">
        <v>18</v>
      </c>
      <c r="T165" s="52">
        <v>16</v>
      </c>
      <c r="U165" s="52">
        <v>52</v>
      </c>
      <c r="V165" s="52">
        <v>42</v>
      </c>
      <c r="W165" s="52">
        <v>15</v>
      </c>
      <c r="X165" s="52">
        <v>0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44</v>
      </c>
      <c r="D167" s="52">
        <v>38</v>
      </c>
      <c r="E167" s="52">
        <v>20</v>
      </c>
      <c r="F167" s="52">
        <v>42</v>
      </c>
      <c r="G167" s="52">
        <v>80</v>
      </c>
      <c r="H167" s="52">
        <v>160</v>
      </c>
      <c r="I167" s="52">
        <v>124</v>
      </c>
      <c r="J167" s="52">
        <v>44</v>
      </c>
      <c r="K167" s="52">
        <v>39</v>
      </c>
      <c r="L167" s="52">
        <v>17</v>
      </c>
      <c r="M167" s="52">
        <v>13</v>
      </c>
      <c r="N167" s="52">
        <v>18</v>
      </c>
      <c r="O167" s="52">
        <v>18</v>
      </c>
      <c r="P167" s="52">
        <v>27</v>
      </c>
      <c r="Q167" s="52">
        <v>21</v>
      </c>
      <c r="R167" s="52">
        <v>10</v>
      </c>
      <c r="S167" s="52">
        <v>18</v>
      </c>
      <c r="T167" s="52">
        <v>12</v>
      </c>
      <c r="U167" s="52">
        <v>31</v>
      </c>
      <c r="V167" s="52">
        <v>28</v>
      </c>
      <c r="W167" s="52">
        <v>10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1</v>
      </c>
      <c r="V168" s="52">
        <v>1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87</v>
      </c>
      <c r="D171" s="52">
        <v>213</v>
      </c>
      <c r="E171" s="52">
        <v>273</v>
      </c>
      <c r="F171" s="52">
        <v>265</v>
      </c>
      <c r="G171" s="52">
        <v>267</v>
      </c>
      <c r="H171" s="52">
        <v>221</v>
      </c>
      <c r="I171" s="52">
        <v>368</v>
      </c>
      <c r="J171" s="52">
        <v>401</v>
      </c>
      <c r="K171" s="52">
        <v>158</v>
      </c>
      <c r="L171" s="52">
        <v>195</v>
      </c>
      <c r="M171" s="52">
        <v>134</v>
      </c>
      <c r="N171" s="52">
        <v>109</v>
      </c>
      <c r="O171" s="52">
        <v>19</v>
      </c>
      <c r="P171" s="52">
        <v>28</v>
      </c>
      <c r="Q171" s="52">
        <v>38</v>
      </c>
      <c r="R171" s="52">
        <v>31</v>
      </c>
      <c r="S171" s="52">
        <v>82</v>
      </c>
      <c r="T171" s="52">
        <v>2</v>
      </c>
      <c r="U171" s="52">
        <v>59</v>
      </c>
      <c r="V171" s="52">
        <v>0</v>
      </c>
      <c r="W171" s="52">
        <v>1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187</v>
      </c>
      <c r="L172" s="52">
        <v>25</v>
      </c>
      <c r="M172" s="52">
        <v>17</v>
      </c>
      <c r="N172" s="52">
        <v>21</v>
      </c>
      <c r="O172" s="52">
        <v>109</v>
      </c>
      <c r="P172" s="52">
        <v>160</v>
      </c>
      <c r="Q172" s="52">
        <v>154</v>
      </c>
      <c r="R172" s="52">
        <v>55</v>
      </c>
      <c r="S172" s="52">
        <v>50</v>
      </c>
      <c r="T172" s="52">
        <v>102</v>
      </c>
      <c r="U172" s="52">
        <v>230</v>
      </c>
      <c r="V172" s="52">
        <v>200</v>
      </c>
      <c r="W172" s="52">
        <v>114</v>
      </c>
      <c r="X172" s="52">
        <v>0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100</v>
      </c>
      <c r="D176" s="52">
        <v>156</v>
      </c>
      <c r="E176" s="52">
        <v>111</v>
      </c>
      <c r="F176" s="52">
        <v>177</v>
      </c>
      <c r="G176" s="52">
        <v>264</v>
      </c>
      <c r="H176" s="52">
        <v>295</v>
      </c>
      <c r="I176" s="52">
        <v>386</v>
      </c>
      <c r="J176" s="52">
        <v>258</v>
      </c>
      <c r="K176" s="52">
        <v>216</v>
      </c>
      <c r="L176" s="52">
        <v>109</v>
      </c>
      <c r="M176" s="52">
        <v>83</v>
      </c>
      <c r="N176" s="52">
        <v>98</v>
      </c>
      <c r="O176" s="52">
        <v>102</v>
      </c>
      <c r="P176" s="52">
        <v>153</v>
      </c>
      <c r="Q176" s="52">
        <v>141</v>
      </c>
      <c r="R176" s="52">
        <v>57</v>
      </c>
      <c r="S176" s="52">
        <v>94</v>
      </c>
      <c r="T176" s="52">
        <v>78</v>
      </c>
      <c r="U176" s="52">
        <v>217</v>
      </c>
      <c r="V176" s="52">
        <v>174</v>
      </c>
      <c r="W176" s="52">
        <v>125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31</v>
      </c>
      <c r="D177" s="36">
        <v>95</v>
      </c>
      <c r="E177" s="36">
        <v>182</v>
      </c>
      <c r="F177" s="36">
        <v>130</v>
      </c>
      <c r="G177" s="36">
        <v>83</v>
      </c>
      <c r="H177" s="36">
        <v>86</v>
      </c>
      <c r="I177" s="36">
        <v>106</v>
      </c>
      <c r="J177" s="36">
        <v>187</v>
      </c>
      <c r="K177" s="36">
        <v>168</v>
      </c>
      <c r="L177" s="36">
        <v>128</v>
      </c>
      <c r="M177" s="36">
        <v>81</v>
      </c>
      <c r="N177" s="36">
        <v>50</v>
      </c>
      <c r="O177" s="36">
        <v>44</v>
      </c>
      <c r="P177" s="36">
        <v>62</v>
      </c>
      <c r="Q177" s="36">
        <v>72</v>
      </c>
      <c r="R177" s="36">
        <v>39</v>
      </c>
      <c r="S177" s="36">
        <v>56</v>
      </c>
      <c r="T177" s="36">
        <v>38</v>
      </c>
      <c r="U177" s="36">
        <v>104</v>
      </c>
      <c r="V177" s="36">
        <v>55</v>
      </c>
      <c r="W177" s="36">
        <v>0</v>
      </c>
      <c r="X177" s="36">
        <v>0</v>
      </c>
      <c r="Y177" s="36">
        <v>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289670</v>
      </c>
      <c r="D5" s="52">
        <v>379860</v>
      </c>
      <c r="E5" s="52">
        <v>335555</v>
      </c>
      <c r="F5" s="52">
        <v>365813</v>
      </c>
      <c r="G5" s="52">
        <v>382668</v>
      </c>
      <c r="H5" s="52">
        <v>360532</v>
      </c>
      <c r="I5" s="52">
        <v>254235</v>
      </c>
      <c r="J5" s="52">
        <v>342733</v>
      </c>
      <c r="K5" s="52">
        <v>271797</v>
      </c>
      <c r="L5" s="52">
        <v>313808</v>
      </c>
      <c r="M5" s="52">
        <v>247445</v>
      </c>
      <c r="N5" s="52">
        <v>346945</v>
      </c>
      <c r="O5" s="52">
        <v>251269</v>
      </c>
      <c r="P5" s="52">
        <v>101761</v>
      </c>
      <c r="Q5" s="52">
        <v>162406</v>
      </c>
      <c r="R5" s="52">
        <v>143456</v>
      </c>
      <c r="S5" s="52">
        <v>167919</v>
      </c>
      <c r="T5" s="52">
        <v>832</v>
      </c>
      <c r="U5" s="52">
        <v>186697</v>
      </c>
      <c r="V5" s="52">
        <v>193262</v>
      </c>
      <c r="W5" s="52">
        <v>0</v>
      </c>
      <c r="X5" s="52">
        <v>0</v>
      </c>
      <c r="Y5" s="52">
        <v>240079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420</v>
      </c>
      <c r="D8" s="52">
        <v>455</v>
      </c>
      <c r="E8" s="52">
        <v>781</v>
      </c>
      <c r="F8" s="52">
        <v>1033</v>
      </c>
      <c r="G8" s="52">
        <v>917</v>
      </c>
      <c r="H8" s="52">
        <v>1180</v>
      </c>
      <c r="I8" s="52">
        <v>3284</v>
      </c>
      <c r="J8" s="52">
        <v>2888</v>
      </c>
      <c r="K8" s="52">
        <v>2400</v>
      </c>
      <c r="L8" s="52">
        <v>1610</v>
      </c>
      <c r="M8" s="52">
        <v>2691</v>
      </c>
      <c r="N8" s="52">
        <v>2778</v>
      </c>
      <c r="O8" s="52">
        <v>4314</v>
      </c>
      <c r="P8" s="52">
        <v>9035</v>
      </c>
      <c r="Q8" s="52">
        <v>12616</v>
      </c>
      <c r="R8" s="52">
        <v>17263</v>
      </c>
      <c r="S8" s="52">
        <v>11639</v>
      </c>
      <c r="T8" s="52">
        <v>10455</v>
      </c>
      <c r="U8" s="52">
        <v>6493</v>
      </c>
      <c r="V8" s="52">
        <v>9624</v>
      </c>
      <c r="W8" s="52">
        <v>10955</v>
      </c>
      <c r="X8" s="52">
        <v>7670</v>
      </c>
      <c r="Y8" s="52">
        <v>2368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264993</v>
      </c>
      <c r="D10" s="52">
        <f>RES_hhdet_in!D10-RES_hhdet_in_new!D10</f>
        <v>330350</v>
      </c>
      <c r="E10" s="52">
        <f>RES_hhdet_in!E10-RES_hhdet_in_new!E10</f>
        <v>217510</v>
      </c>
      <c r="F10" s="52">
        <f>RES_hhdet_in!F10-RES_hhdet_in_new!F10</f>
        <v>305062</v>
      </c>
      <c r="G10" s="52">
        <f>RES_hhdet_in!G10-RES_hhdet_in_new!G10</f>
        <v>340166</v>
      </c>
      <c r="H10" s="52">
        <f>RES_hhdet_in!H10-RES_hhdet_in_new!H10</f>
        <v>371432</v>
      </c>
      <c r="I10" s="52">
        <f>RES_hhdet_in!I10-RES_hhdet_in_new!I10</f>
        <v>250672</v>
      </c>
      <c r="J10" s="52">
        <f>RES_hhdet_in!J10-RES_hhdet_in_new!J10</f>
        <v>324900</v>
      </c>
      <c r="K10" s="52">
        <f>RES_hhdet_in!K10-RES_hhdet_in_new!K10</f>
        <v>259220</v>
      </c>
      <c r="L10" s="52">
        <f>RES_hhdet_in!L10-RES_hhdet_in_new!L10</f>
        <v>294886</v>
      </c>
      <c r="M10" s="52">
        <f>RES_hhdet_in!M10-RES_hhdet_in_new!M10</f>
        <v>257701</v>
      </c>
      <c r="N10" s="52">
        <f>RES_hhdet_in!N10-RES_hhdet_in_new!N10</f>
        <v>358409</v>
      </c>
      <c r="O10" s="52">
        <f>RES_hhdet_in!O10-RES_hhdet_in_new!O10</f>
        <v>251749</v>
      </c>
      <c r="P10" s="52">
        <f>RES_hhdet_in!P10-RES_hhdet_in_new!P10</f>
        <v>135065</v>
      </c>
      <c r="Q10" s="52">
        <f>RES_hhdet_in!Q10-RES_hhdet_in_new!Q10</f>
        <v>188313</v>
      </c>
      <c r="R10" s="52">
        <f>RES_hhdet_in!R10-RES_hhdet_in_new!R10</f>
        <v>184572</v>
      </c>
      <c r="S10" s="52">
        <f>RES_hhdet_in!S10-RES_hhdet_in_new!S10</f>
        <v>234535</v>
      </c>
      <c r="T10" s="52">
        <f>RES_hhdet_in!T10-RES_hhdet_in_new!T10</f>
        <v>242172</v>
      </c>
      <c r="U10" s="52">
        <f>RES_hhdet_in!U10-RES_hhdet_in_new!U10</f>
        <v>211343</v>
      </c>
      <c r="V10" s="52">
        <f>RES_hhdet_in!V10-RES_hhdet_in_new!V10</f>
        <v>263801</v>
      </c>
      <c r="W10" s="52">
        <f>RES_hhdet_in!W10-RES_hhdet_in_new!W10</f>
        <v>291096</v>
      </c>
      <c r="X10" s="52">
        <f>RES_hhdet_in!X10-RES_hhdet_in_new!X10</f>
        <v>185964</v>
      </c>
      <c r="Y10" s="52">
        <f>RES_hhdet_in!Y10-RES_hhdet_in_new!Y10</f>
        <v>233885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15877</v>
      </c>
      <c r="D11" s="52">
        <f>RES_hhdet_in!D11-RES_hhdet_in_new!D11</f>
        <v>11008</v>
      </c>
      <c r="E11" s="52">
        <f>RES_hhdet_in!E11-RES_hhdet_in_new!E11</f>
        <v>9849</v>
      </c>
      <c r="F11" s="52">
        <f>RES_hhdet_in!F11-RES_hhdet_in_new!F11</f>
        <v>12131</v>
      </c>
      <c r="G11" s="52">
        <f>RES_hhdet_in!G11-RES_hhdet_in_new!G11</f>
        <v>17747</v>
      </c>
      <c r="H11" s="52">
        <f>RES_hhdet_in!H11-RES_hhdet_in_new!H11</f>
        <v>15366</v>
      </c>
      <c r="I11" s="52">
        <f>RES_hhdet_in!I11-RES_hhdet_in_new!I11</f>
        <v>11903</v>
      </c>
      <c r="J11" s="52">
        <f>RES_hhdet_in!J11-RES_hhdet_in_new!J11</f>
        <v>8636</v>
      </c>
      <c r="K11" s="52">
        <f>RES_hhdet_in!K11-RES_hhdet_in_new!K11</f>
        <v>11834</v>
      </c>
      <c r="L11" s="52">
        <f>RES_hhdet_in!L11-RES_hhdet_in_new!L11</f>
        <v>10295</v>
      </c>
      <c r="M11" s="52">
        <f>RES_hhdet_in!M11-RES_hhdet_in_new!M11</f>
        <v>9180</v>
      </c>
      <c r="N11" s="52">
        <f>RES_hhdet_in!N11-RES_hhdet_in_new!N11</f>
        <v>10630</v>
      </c>
      <c r="O11" s="52">
        <f>RES_hhdet_in!O11-RES_hhdet_in_new!O11</f>
        <v>10729</v>
      </c>
      <c r="P11" s="52">
        <f>RES_hhdet_in!P11-RES_hhdet_in_new!P11</f>
        <v>6463</v>
      </c>
      <c r="Q11" s="52">
        <f>RES_hhdet_in!Q11-RES_hhdet_in_new!Q11</f>
        <v>7877</v>
      </c>
      <c r="R11" s="52">
        <f>RES_hhdet_in!R11-RES_hhdet_in_new!R11</f>
        <v>9064</v>
      </c>
      <c r="S11" s="52">
        <f>RES_hhdet_in!S11-RES_hhdet_in_new!S11</f>
        <v>7902</v>
      </c>
      <c r="T11" s="52">
        <f>RES_hhdet_in!T11-RES_hhdet_in_new!T11</f>
        <v>4122</v>
      </c>
      <c r="U11" s="52">
        <f>RES_hhdet_in!U11-RES_hhdet_in_new!U11</f>
        <v>5534</v>
      </c>
      <c r="V11" s="52">
        <f>RES_hhdet_in!V11-RES_hhdet_in_new!V11</f>
        <v>775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1729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111</v>
      </c>
      <c r="L12" s="52">
        <f>RES_hhdet_in!L12-RES_hhdet_in_new!L12</f>
        <v>9</v>
      </c>
      <c r="M12" s="52">
        <f>RES_hhdet_in!M12-RES_hhdet_in_new!M12</f>
        <v>13</v>
      </c>
      <c r="N12" s="52">
        <f>RES_hhdet_in!N12-RES_hhdet_in_new!N12</f>
        <v>20</v>
      </c>
      <c r="O12" s="52">
        <f>RES_hhdet_in!O12-RES_hhdet_in_new!O12</f>
        <v>85</v>
      </c>
      <c r="P12" s="52">
        <f>RES_hhdet_in!P12-RES_hhdet_in_new!P12</f>
        <v>61</v>
      </c>
      <c r="Q12" s="52">
        <f>RES_hhdet_in!Q12-RES_hhdet_in_new!Q12</f>
        <v>83</v>
      </c>
      <c r="R12" s="52">
        <f>RES_hhdet_in!R12-RES_hhdet_in_new!R12</f>
        <v>112</v>
      </c>
      <c r="S12" s="52">
        <f>RES_hhdet_in!S12-RES_hhdet_in_new!S12</f>
        <v>56</v>
      </c>
      <c r="T12" s="52">
        <f>RES_hhdet_in!T12-RES_hhdet_in_new!T12</f>
        <v>76</v>
      </c>
      <c r="U12" s="52">
        <f>RES_hhdet_in!U12-RES_hhdet_in_new!U12</f>
        <v>102</v>
      </c>
      <c r="V12" s="52">
        <f>RES_hhdet_in!V12-RES_hhdet_in_new!V12</f>
        <v>12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96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31505</v>
      </c>
      <c r="D15" s="52">
        <f>RES_hhdet_in!D15-RES_hhdet_in_new!D15</f>
        <v>61343</v>
      </c>
      <c r="E15" s="52">
        <f>RES_hhdet_in!E15-RES_hhdet_in_new!E15</f>
        <v>132027</v>
      </c>
      <c r="F15" s="52">
        <f>RES_hhdet_in!F15-RES_hhdet_in_new!F15</f>
        <v>75627</v>
      </c>
      <c r="G15" s="52">
        <f>RES_hhdet_in!G15-RES_hhdet_in_new!G15</f>
        <v>59097</v>
      </c>
      <c r="H15" s="52">
        <f>RES_hhdet_in!H15-RES_hhdet_in_new!H15</f>
        <v>21157</v>
      </c>
      <c r="I15" s="52">
        <f>RES_hhdet_in!I15-RES_hhdet_in_new!I15</f>
        <v>35185</v>
      </c>
      <c r="J15" s="52">
        <f>RES_hhdet_in!J15-RES_hhdet_in_new!J15</f>
        <v>79706</v>
      </c>
      <c r="K15" s="52">
        <f>RES_hhdet_in!K15-RES_hhdet_in_new!K15</f>
        <v>48789</v>
      </c>
      <c r="L15" s="52">
        <f>RES_hhdet_in!L15-RES_hhdet_in_new!L15</f>
        <v>116716</v>
      </c>
      <c r="M15" s="52">
        <f>RES_hhdet_in!M15-RES_hhdet_in_new!M15</f>
        <v>97857</v>
      </c>
      <c r="N15" s="52">
        <f>RES_hhdet_in!N15-RES_hhdet_in_new!N15</f>
        <v>63142</v>
      </c>
      <c r="O15" s="52">
        <f>RES_hhdet_in!O15-RES_hhdet_in_new!O15</f>
        <v>11169</v>
      </c>
      <c r="P15" s="52">
        <f>RES_hhdet_in!P15-RES_hhdet_in_new!P15</f>
        <v>6563</v>
      </c>
      <c r="Q15" s="52">
        <f>RES_hhdet_in!Q15-RES_hhdet_in_new!Q15</f>
        <v>14256</v>
      </c>
      <c r="R15" s="52">
        <f>RES_hhdet_in!R15-RES_hhdet_in_new!R15</f>
        <v>28106</v>
      </c>
      <c r="S15" s="52">
        <f>RES_hhdet_in!S15-RES_hhdet_in_new!S15</f>
        <v>37251</v>
      </c>
      <c r="T15" s="52">
        <f>RES_hhdet_in!T15-RES_hhdet_in_new!T15</f>
        <v>757</v>
      </c>
      <c r="U15" s="52">
        <f>RES_hhdet_in!U15-RES_hhdet_in_new!U15</f>
        <v>10383</v>
      </c>
      <c r="V15" s="52">
        <f>RES_hhdet_in!V15-RES_hhdet_in_new!V15</f>
        <v>0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57680</v>
      </c>
      <c r="L16" s="52">
        <f>RES_hhdet_in!L16-RES_hhdet_in_new!L16</f>
        <v>14904</v>
      </c>
      <c r="M16" s="52">
        <f>RES_hhdet_in!M16-RES_hhdet_in_new!M16</f>
        <v>12487</v>
      </c>
      <c r="N16" s="52">
        <f>RES_hhdet_in!N16-RES_hhdet_in_new!N16</f>
        <v>12083</v>
      </c>
      <c r="O16" s="52">
        <f>RES_hhdet_in!O16-RES_hhdet_in_new!O16</f>
        <v>65935</v>
      </c>
      <c r="P16" s="52">
        <f>RES_hhdet_in!P16-RES_hhdet_in_new!P16</f>
        <v>38070</v>
      </c>
      <c r="Q16" s="52">
        <f>RES_hhdet_in!Q16-RES_hhdet_in_new!Q16</f>
        <v>57659</v>
      </c>
      <c r="R16" s="52">
        <f>RES_hhdet_in!R16-RES_hhdet_in_new!R16</f>
        <v>49396</v>
      </c>
      <c r="S16" s="52">
        <f>RES_hhdet_in!S16-RES_hhdet_in_new!S16</f>
        <v>22663</v>
      </c>
      <c r="T16" s="52">
        <f>RES_hhdet_in!T16-RES_hhdet_in_new!T16</f>
        <v>34271</v>
      </c>
      <c r="U16" s="52">
        <f>RES_hhdet_in!U16-RES_hhdet_in_new!U16</f>
        <v>40238</v>
      </c>
      <c r="V16" s="52">
        <f>RES_hhdet_in!V16-RES_hhdet_in_new!V16</f>
        <v>5345</v>
      </c>
      <c r="W16" s="52">
        <f>RES_hhdet_in!W16-RES_hhdet_in_new!W16</f>
        <v>0</v>
      </c>
      <c r="X16" s="52">
        <f>RES_hhdet_in!X16-RES_hhdet_in_new!X16</f>
        <v>4</v>
      </c>
      <c r="Y16" s="52">
        <f>RES_hhdet_in!Y16-RES_hhdet_in_new!Y16</f>
        <v>6964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150826</v>
      </c>
      <c r="D20" s="52">
        <v>138689</v>
      </c>
      <c r="E20" s="52">
        <v>110919</v>
      </c>
      <c r="F20" s="52">
        <v>153921</v>
      </c>
      <c r="G20" s="52">
        <v>175675</v>
      </c>
      <c r="H20" s="52">
        <v>184771</v>
      </c>
      <c r="I20" s="52">
        <v>119094</v>
      </c>
      <c r="J20" s="52">
        <v>130958</v>
      </c>
      <c r="K20" s="52">
        <v>145894</v>
      </c>
      <c r="L20" s="52">
        <v>148341</v>
      </c>
      <c r="M20" s="52">
        <v>159431</v>
      </c>
      <c r="N20" s="52">
        <v>183403</v>
      </c>
      <c r="O20" s="52">
        <v>184248</v>
      </c>
      <c r="P20" s="52">
        <v>126182</v>
      </c>
      <c r="Q20" s="52">
        <v>120906</v>
      </c>
      <c r="R20" s="52">
        <v>128430</v>
      </c>
      <c r="S20" s="52">
        <v>118532</v>
      </c>
      <c r="T20" s="52">
        <v>107063</v>
      </c>
      <c r="U20" s="52">
        <v>87578</v>
      </c>
      <c r="V20" s="52">
        <v>124188</v>
      </c>
      <c r="W20" s="52">
        <v>134991</v>
      </c>
      <c r="X20" s="52">
        <v>79792</v>
      </c>
      <c r="Y20" s="52">
        <v>127494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332135</v>
      </c>
      <c r="D21" s="52">
        <v>334624</v>
      </c>
      <c r="E21" s="52">
        <v>201365</v>
      </c>
      <c r="F21" s="52">
        <v>314944</v>
      </c>
      <c r="G21" s="52">
        <v>454079</v>
      </c>
      <c r="H21" s="52">
        <v>508457</v>
      </c>
      <c r="I21" s="52">
        <v>312022</v>
      </c>
      <c r="J21" s="52">
        <v>305661</v>
      </c>
      <c r="K21" s="52">
        <v>340013</v>
      </c>
      <c r="L21" s="52">
        <v>309686</v>
      </c>
      <c r="M21" s="52">
        <v>291267</v>
      </c>
      <c r="N21" s="52">
        <v>428604</v>
      </c>
      <c r="O21" s="52">
        <v>368418</v>
      </c>
      <c r="P21" s="52">
        <v>288979</v>
      </c>
      <c r="Q21" s="52">
        <v>300363</v>
      </c>
      <c r="R21" s="52">
        <v>262626</v>
      </c>
      <c r="S21" s="52">
        <v>279620</v>
      </c>
      <c r="T21" s="52">
        <v>193027</v>
      </c>
      <c r="U21" s="52">
        <v>313435</v>
      </c>
      <c r="V21" s="52">
        <v>323948</v>
      </c>
      <c r="W21" s="52">
        <v>58896</v>
      </c>
      <c r="X21" s="52">
        <v>338812</v>
      </c>
      <c r="Y21" s="52">
        <v>410297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103178</v>
      </c>
      <c r="D22" s="36">
        <v>204372</v>
      </c>
      <c r="E22" s="36">
        <v>330821</v>
      </c>
      <c r="F22" s="36">
        <v>231862</v>
      </c>
      <c r="G22" s="36">
        <v>142058</v>
      </c>
      <c r="H22" s="36">
        <v>147390</v>
      </c>
      <c r="I22" s="36">
        <v>85676</v>
      </c>
      <c r="J22" s="36">
        <v>221436</v>
      </c>
      <c r="K22" s="36">
        <v>263788</v>
      </c>
      <c r="L22" s="36">
        <v>363253</v>
      </c>
      <c r="M22" s="36">
        <v>282285</v>
      </c>
      <c r="N22" s="36">
        <v>216827</v>
      </c>
      <c r="O22" s="36">
        <v>158995</v>
      </c>
      <c r="P22" s="36">
        <v>116052</v>
      </c>
      <c r="Q22" s="36">
        <v>152209</v>
      </c>
      <c r="R22" s="36">
        <v>179291</v>
      </c>
      <c r="S22" s="36">
        <v>165275</v>
      </c>
      <c r="T22" s="36">
        <v>94738</v>
      </c>
      <c r="U22" s="36">
        <v>149484</v>
      </c>
      <c r="V22" s="36">
        <v>101392</v>
      </c>
      <c r="W22" s="36">
        <v>0</v>
      </c>
      <c r="X22" s="36">
        <v>0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1127</v>
      </c>
      <c r="D26" s="52">
        <v>586</v>
      </c>
      <c r="E26" s="52">
        <v>573</v>
      </c>
      <c r="F26" s="52">
        <v>507</v>
      </c>
      <c r="G26" s="52">
        <v>794</v>
      </c>
      <c r="H26" s="52">
        <v>1154</v>
      </c>
      <c r="I26" s="52">
        <v>1501</v>
      </c>
      <c r="J26" s="52">
        <v>1495</v>
      </c>
      <c r="K26" s="52">
        <v>1366</v>
      </c>
      <c r="L26" s="52">
        <v>1297</v>
      </c>
      <c r="M26" s="52">
        <v>1167</v>
      </c>
      <c r="N26" s="52">
        <v>1340</v>
      </c>
      <c r="O26" s="52">
        <v>1118</v>
      </c>
      <c r="P26" s="52">
        <v>148</v>
      </c>
      <c r="Q26" s="52">
        <v>365</v>
      </c>
      <c r="R26" s="52">
        <v>504</v>
      </c>
      <c r="S26" s="52">
        <v>804</v>
      </c>
      <c r="T26" s="52">
        <v>650</v>
      </c>
      <c r="U26" s="52">
        <v>1000</v>
      </c>
      <c r="V26" s="52">
        <v>1024</v>
      </c>
      <c r="W26" s="52">
        <v>2089</v>
      </c>
      <c r="X26" s="52">
        <v>2882</v>
      </c>
      <c r="Y26" s="52">
        <v>1839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2</v>
      </c>
      <c r="E29" s="52">
        <v>2</v>
      </c>
      <c r="F29" s="52">
        <v>2</v>
      </c>
      <c r="G29" s="52">
        <v>2</v>
      </c>
      <c r="H29" s="52">
        <v>2</v>
      </c>
      <c r="I29" s="52">
        <v>8</v>
      </c>
      <c r="J29" s="52">
        <v>11</v>
      </c>
      <c r="K29" s="52">
        <v>11</v>
      </c>
      <c r="L29" s="52">
        <v>7</v>
      </c>
      <c r="M29" s="52">
        <v>11</v>
      </c>
      <c r="N29" s="52">
        <v>11</v>
      </c>
      <c r="O29" s="52">
        <v>15</v>
      </c>
      <c r="P29" s="52">
        <v>31</v>
      </c>
      <c r="Q29" s="52">
        <v>31</v>
      </c>
      <c r="R29" s="52">
        <v>34</v>
      </c>
      <c r="S29" s="52">
        <v>32</v>
      </c>
      <c r="T29" s="52">
        <v>40</v>
      </c>
      <c r="U29" s="52">
        <v>44</v>
      </c>
      <c r="V29" s="52">
        <v>60</v>
      </c>
      <c r="W29" s="52">
        <v>57</v>
      </c>
      <c r="X29" s="52">
        <v>106</v>
      </c>
      <c r="Y29" s="52">
        <v>163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1017</v>
      </c>
      <c r="D31" s="52">
        <f>RES_hhdet_in!D31-RES_hhdet_in_new!D31</f>
        <v>380</v>
      </c>
      <c r="E31" s="52">
        <f>RES_hhdet_in!E31-RES_hhdet_in_new!E31</f>
        <v>177</v>
      </c>
      <c r="F31" s="52">
        <f>RES_hhdet_in!F31-RES_hhdet_in_new!F31</f>
        <v>357</v>
      </c>
      <c r="G31" s="52">
        <f>RES_hhdet_in!G31-RES_hhdet_in_new!G31</f>
        <v>713</v>
      </c>
      <c r="H31" s="52">
        <f>RES_hhdet_in!H31-RES_hhdet_in_new!H31</f>
        <v>1606</v>
      </c>
      <c r="I31" s="52">
        <f>RES_hhdet_in!I31-RES_hhdet_in_new!I31</f>
        <v>607</v>
      </c>
      <c r="J31" s="52">
        <f>RES_hhdet_in!J31-RES_hhdet_in_new!J31</f>
        <v>218</v>
      </c>
      <c r="K31" s="52">
        <f>RES_hhdet_in!K31-RES_hhdet_in_new!K31</f>
        <v>252</v>
      </c>
      <c r="L31" s="52">
        <f>RES_hhdet_in!L31-RES_hhdet_in_new!L31</f>
        <v>160</v>
      </c>
      <c r="M31" s="52">
        <f>RES_hhdet_in!M31-RES_hhdet_in_new!M31</f>
        <v>170</v>
      </c>
      <c r="N31" s="52">
        <f>RES_hhdet_in!N31-RES_hhdet_in_new!N31</f>
        <v>317</v>
      </c>
      <c r="O31" s="52">
        <f>RES_hhdet_in!O31-RES_hhdet_in_new!O31</f>
        <v>321</v>
      </c>
      <c r="P31" s="52">
        <f>RES_hhdet_in!P31-RES_hhdet_in_new!P31</f>
        <v>247</v>
      </c>
      <c r="Q31" s="52">
        <f>RES_hhdet_in!Q31-RES_hhdet_in_new!Q31</f>
        <v>220</v>
      </c>
      <c r="R31" s="52">
        <f>RES_hhdet_in!R31-RES_hhdet_in_new!R31</f>
        <v>235</v>
      </c>
      <c r="S31" s="52">
        <f>RES_hhdet_in!S31-RES_hhdet_in_new!S31</f>
        <v>279</v>
      </c>
      <c r="T31" s="52">
        <f>RES_hhdet_in!T31-RES_hhdet_in_new!T31</f>
        <v>220</v>
      </c>
      <c r="U31" s="52">
        <f>RES_hhdet_in!U31-RES_hhdet_in_new!U31</f>
        <v>234</v>
      </c>
      <c r="V31" s="52">
        <f>RES_hhdet_in!V31-RES_hhdet_in_new!V31</f>
        <v>292</v>
      </c>
      <c r="W31" s="52">
        <f>RES_hhdet_in!W31-RES_hhdet_in_new!W31</f>
        <v>233</v>
      </c>
      <c r="X31" s="52">
        <f>RES_hhdet_in!X31-RES_hhdet_in_new!X31</f>
        <v>483</v>
      </c>
      <c r="Y31" s="52">
        <f>RES_hhdet_in!Y31-RES_hhdet_in_new!Y31</f>
        <v>746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1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1</v>
      </c>
      <c r="S32" s="52">
        <f>RES_hhdet_in!S32-RES_hhdet_in_new!S32</f>
        <v>0</v>
      </c>
      <c r="T32" s="52">
        <f>RES_hhdet_in!T32-RES_hhdet_in_new!T32</f>
        <v>2</v>
      </c>
      <c r="U32" s="52">
        <f>RES_hhdet_in!U32-RES_hhdet_in_new!U32</f>
        <v>2</v>
      </c>
      <c r="V32" s="52">
        <f>RES_hhdet_in!V32-RES_hhdet_in_new!V32</f>
        <v>2</v>
      </c>
      <c r="W32" s="52">
        <f>RES_hhdet_in!W32-RES_hhdet_in_new!W32</f>
        <v>0</v>
      </c>
      <c r="X32" s="52">
        <f>RES_hhdet_in!X32-RES_hhdet_in_new!X32</f>
        <v>19</v>
      </c>
      <c r="Y32" s="52">
        <f>RES_hhdet_in!Y32-RES_hhdet_in_new!Y32</f>
        <v>33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2017</v>
      </c>
      <c r="D35" s="52">
        <f>RES_hhdet_in!D35-RES_hhdet_in_new!D35</f>
        <v>2119</v>
      </c>
      <c r="E35" s="52">
        <f>RES_hhdet_in!E35-RES_hhdet_in_new!E35</f>
        <v>2358</v>
      </c>
      <c r="F35" s="52">
        <f>RES_hhdet_in!F35-RES_hhdet_in_new!F35</f>
        <v>2226</v>
      </c>
      <c r="G35" s="52">
        <f>RES_hhdet_in!G35-RES_hhdet_in_new!G35</f>
        <v>2379</v>
      </c>
      <c r="H35" s="52">
        <f>RES_hhdet_in!H35-RES_hhdet_in_new!H35</f>
        <v>2209</v>
      </c>
      <c r="I35" s="52">
        <f>RES_hhdet_in!I35-RES_hhdet_in_new!I35</f>
        <v>1805</v>
      </c>
      <c r="J35" s="52">
        <f>RES_hhdet_in!J35-RES_hhdet_in_new!J35</f>
        <v>2030</v>
      </c>
      <c r="K35" s="52">
        <f>RES_hhdet_in!K35-RES_hhdet_in_new!K35</f>
        <v>1030</v>
      </c>
      <c r="L35" s="52">
        <f>RES_hhdet_in!L35-RES_hhdet_in_new!L35</f>
        <v>1843</v>
      </c>
      <c r="M35" s="52">
        <f>RES_hhdet_in!M35-RES_hhdet_in_new!M35</f>
        <v>1829</v>
      </c>
      <c r="N35" s="52">
        <f>RES_hhdet_in!N35-RES_hhdet_in_new!N35</f>
        <v>1901</v>
      </c>
      <c r="O35" s="52">
        <f>RES_hhdet_in!O35-RES_hhdet_in_new!O35</f>
        <v>336</v>
      </c>
      <c r="P35" s="52">
        <f>RES_hhdet_in!P35-RES_hhdet_in_new!P35</f>
        <v>247</v>
      </c>
      <c r="Q35" s="52">
        <f>RES_hhdet_in!Q35-RES_hhdet_in_new!Q35</f>
        <v>403</v>
      </c>
      <c r="R35" s="52">
        <f>RES_hhdet_in!R35-RES_hhdet_in_new!R35</f>
        <v>725</v>
      </c>
      <c r="S35" s="52">
        <f>RES_hhdet_in!S35-RES_hhdet_in_new!S35</f>
        <v>1331</v>
      </c>
      <c r="T35" s="52">
        <f>RES_hhdet_in!T35-RES_hhdet_in_new!T35</f>
        <v>38</v>
      </c>
      <c r="U35" s="52">
        <f>RES_hhdet_in!U35-RES_hhdet_in_new!U35</f>
        <v>438</v>
      </c>
      <c r="V35" s="52">
        <f>RES_hhdet_in!V35-RES_hhdet_in_new!V35</f>
        <v>0</v>
      </c>
      <c r="W35" s="52">
        <f>RES_hhdet_in!W35-RES_hhdet_in_new!W35</f>
        <v>13</v>
      </c>
      <c r="X35" s="52">
        <f>RES_hhdet_in!X35-RES_hhdet_in_new!X35</f>
        <v>584</v>
      </c>
      <c r="Y35" s="52">
        <f>RES_hhdet_in!Y35-RES_hhdet_in_new!Y35</f>
        <v>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1218</v>
      </c>
      <c r="L36" s="52">
        <f>RES_hhdet_in!L36-RES_hhdet_in_new!L36</f>
        <v>232</v>
      </c>
      <c r="M36" s="52">
        <f>RES_hhdet_in!M36-RES_hhdet_in_new!M36</f>
        <v>231</v>
      </c>
      <c r="N36" s="52">
        <f>RES_hhdet_in!N36-RES_hhdet_in_new!N36</f>
        <v>360</v>
      </c>
      <c r="O36" s="52">
        <f>RES_hhdet_in!O36-RES_hhdet_in_new!O36</f>
        <v>2007</v>
      </c>
      <c r="P36" s="52">
        <f>RES_hhdet_in!P36-RES_hhdet_in_new!P36</f>
        <v>1456</v>
      </c>
      <c r="Q36" s="52">
        <f>RES_hhdet_in!Q36-RES_hhdet_in_new!Q36</f>
        <v>1641</v>
      </c>
      <c r="R36" s="52">
        <f>RES_hhdet_in!R36-RES_hhdet_in_new!R36</f>
        <v>1300</v>
      </c>
      <c r="S36" s="52">
        <f>RES_hhdet_in!S36-RES_hhdet_in_new!S36</f>
        <v>804</v>
      </c>
      <c r="T36" s="52">
        <f>RES_hhdet_in!T36-RES_hhdet_in_new!T36</f>
        <v>1884</v>
      </c>
      <c r="U36" s="52">
        <f>RES_hhdet_in!U36-RES_hhdet_in_new!U36</f>
        <v>1724</v>
      </c>
      <c r="V36" s="52">
        <f>RES_hhdet_in!V36-RES_hhdet_in_new!V36</f>
        <v>2031</v>
      </c>
      <c r="W36" s="52">
        <f>RES_hhdet_in!W36-RES_hhdet_in_new!W36</f>
        <v>2882</v>
      </c>
      <c r="X36" s="52">
        <f>RES_hhdet_in!X36-RES_hhdet_in_new!X36</f>
        <v>2829</v>
      </c>
      <c r="Y36" s="52">
        <f>RES_hhdet_in!Y36-RES_hhdet_in_new!Y36</f>
        <v>3045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2315</v>
      </c>
      <c r="D40" s="52">
        <v>1553</v>
      </c>
      <c r="E40" s="52">
        <v>958</v>
      </c>
      <c r="F40" s="52">
        <v>1489</v>
      </c>
      <c r="G40" s="52">
        <v>2355</v>
      </c>
      <c r="H40" s="52">
        <v>2958</v>
      </c>
      <c r="I40" s="52">
        <v>1894</v>
      </c>
      <c r="J40" s="52">
        <v>1306</v>
      </c>
      <c r="K40" s="52">
        <v>1408</v>
      </c>
      <c r="L40" s="52">
        <v>1030</v>
      </c>
      <c r="M40" s="52">
        <v>1132</v>
      </c>
      <c r="N40" s="52">
        <v>1717</v>
      </c>
      <c r="O40" s="52">
        <v>1866</v>
      </c>
      <c r="P40" s="52">
        <v>1391</v>
      </c>
      <c r="Q40" s="52">
        <v>1508</v>
      </c>
      <c r="R40" s="52">
        <v>1352</v>
      </c>
      <c r="S40" s="52">
        <v>1522</v>
      </c>
      <c r="T40" s="52">
        <v>1444</v>
      </c>
      <c r="U40" s="52">
        <v>1621</v>
      </c>
      <c r="V40" s="52">
        <v>1792</v>
      </c>
      <c r="W40" s="52">
        <v>3258</v>
      </c>
      <c r="X40" s="52">
        <v>4174</v>
      </c>
      <c r="Y40" s="52">
        <v>3183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719</v>
      </c>
      <c r="D41" s="36">
        <v>948</v>
      </c>
      <c r="E41" s="36">
        <v>1572</v>
      </c>
      <c r="F41" s="36">
        <v>1096</v>
      </c>
      <c r="G41" s="36">
        <v>738</v>
      </c>
      <c r="H41" s="36">
        <v>856</v>
      </c>
      <c r="I41" s="36">
        <v>519</v>
      </c>
      <c r="J41" s="36">
        <v>943</v>
      </c>
      <c r="K41" s="36">
        <v>1091</v>
      </c>
      <c r="L41" s="36">
        <v>1211</v>
      </c>
      <c r="M41" s="36">
        <v>1090</v>
      </c>
      <c r="N41" s="36">
        <v>867</v>
      </c>
      <c r="O41" s="36">
        <v>806</v>
      </c>
      <c r="P41" s="36">
        <v>556</v>
      </c>
      <c r="Q41" s="36">
        <v>759</v>
      </c>
      <c r="R41" s="36">
        <v>920</v>
      </c>
      <c r="S41" s="36">
        <v>891</v>
      </c>
      <c r="T41" s="36">
        <v>710</v>
      </c>
      <c r="U41" s="36">
        <v>768</v>
      </c>
      <c r="V41" s="36">
        <v>543</v>
      </c>
      <c r="W41" s="36">
        <v>0</v>
      </c>
      <c r="X41" s="36">
        <v>0</v>
      </c>
      <c r="Y41" s="36">
        <v>0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17782</v>
      </c>
      <c r="D45" s="52">
        <v>22312</v>
      </c>
      <c r="E45" s="52">
        <v>18881</v>
      </c>
      <c r="F45" s="52">
        <v>13050</v>
      </c>
      <c r="G45" s="52">
        <v>0</v>
      </c>
      <c r="H45" s="52">
        <v>0</v>
      </c>
      <c r="I45" s="52">
        <v>0</v>
      </c>
      <c r="J45" s="52">
        <v>0</v>
      </c>
      <c r="K45" s="52">
        <v>1</v>
      </c>
      <c r="L45" s="52">
        <v>0</v>
      </c>
      <c r="M45" s="52">
        <v>0</v>
      </c>
      <c r="N45" s="52">
        <v>4090</v>
      </c>
      <c r="O45" s="52">
        <v>12879</v>
      </c>
      <c r="P45" s="52">
        <v>0</v>
      </c>
      <c r="Q45" s="52">
        <v>0</v>
      </c>
      <c r="R45" s="52">
        <v>257</v>
      </c>
      <c r="S45" s="52">
        <v>4911</v>
      </c>
      <c r="T45" s="52">
        <v>5663</v>
      </c>
      <c r="U45" s="52">
        <v>5231</v>
      </c>
      <c r="V45" s="52">
        <v>5114</v>
      </c>
      <c r="W45" s="52">
        <v>0</v>
      </c>
      <c r="X45" s="52">
        <v>7583</v>
      </c>
      <c r="Y45" s="52">
        <v>578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34</v>
      </c>
      <c r="D48" s="52">
        <v>35</v>
      </c>
      <c r="E48" s="52">
        <v>47</v>
      </c>
      <c r="F48" s="52">
        <v>60</v>
      </c>
      <c r="G48" s="52">
        <v>41</v>
      </c>
      <c r="H48" s="52">
        <v>20</v>
      </c>
      <c r="I48" s="52">
        <v>7</v>
      </c>
      <c r="J48" s="52">
        <v>8</v>
      </c>
      <c r="K48" s="52">
        <v>4</v>
      </c>
      <c r="L48" s="52">
        <v>1</v>
      </c>
      <c r="M48" s="52">
        <v>2</v>
      </c>
      <c r="N48" s="52">
        <v>1</v>
      </c>
      <c r="O48" s="52">
        <v>31</v>
      </c>
      <c r="P48" s="52">
        <v>204</v>
      </c>
      <c r="Q48" s="52">
        <v>197</v>
      </c>
      <c r="R48" s="52">
        <v>44</v>
      </c>
      <c r="S48" s="52">
        <v>29</v>
      </c>
      <c r="T48" s="52">
        <v>138</v>
      </c>
      <c r="U48" s="52">
        <v>298</v>
      </c>
      <c r="V48" s="52">
        <v>377</v>
      </c>
      <c r="W48" s="52">
        <v>278</v>
      </c>
      <c r="X48" s="52">
        <v>175</v>
      </c>
      <c r="Y48" s="52">
        <v>314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17124</v>
      </c>
      <c r="D50" s="52">
        <f>RES_hhdet_in!D50-RES_hhdet_in_new!D50</f>
        <v>21788</v>
      </c>
      <c r="E50" s="52">
        <f>RES_hhdet_in!E50-RES_hhdet_in_new!E50</f>
        <v>18579</v>
      </c>
      <c r="F50" s="52">
        <f>RES_hhdet_in!F50-RES_hhdet_in_new!F50</f>
        <v>13194</v>
      </c>
      <c r="G50" s="52">
        <f>RES_hhdet_in!G50-RES_hhdet_in_new!G50</f>
        <v>3833</v>
      </c>
      <c r="H50" s="52">
        <f>RES_hhdet_in!H50-RES_hhdet_in_new!H50</f>
        <v>11968</v>
      </c>
      <c r="I50" s="52">
        <f>RES_hhdet_in!I50-RES_hhdet_in_new!I50</f>
        <v>28094</v>
      </c>
      <c r="J50" s="52">
        <f>RES_hhdet_in!J50-RES_hhdet_in_new!J50</f>
        <v>38440</v>
      </c>
      <c r="K50" s="52">
        <f>RES_hhdet_in!K50-RES_hhdet_in_new!K50</f>
        <v>33943</v>
      </c>
      <c r="L50" s="52">
        <f>RES_hhdet_in!L50-RES_hhdet_in_new!L50</f>
        <v>25875</v>
      </c>
      <c r="M50" s="52">
        <f>RES_hhdet_in!M50-RES_hhdet_in_new!M50</f>
        <v>12612</v>
      </c>
      <c r="N50" s="52">
        <f>RES_hhdet_in!N50-RES_hhdet_in_new!N50</f>
        <v>12135</v>
      </c>
      <c r="O50" s="52">
        <f>RES_hhdet_in!O50-RES_hhdet_in_new!O50</f>
        <v>12795</v>
      </c>
      <c r="P50" s="52">
        <f>RES_hhdet_in!P50-RES_hhdet_in_new!P50</f>
        <v>2101</v>
      </c>
      <c r="Q50" s="52">
        <f>RES_hhdet_in!Q50-RES_hhdet_in_new!Q50</f>
        <v>378</v>
      </c>
      <c r="R50" s="52">
        <f>RES_hhdet_in!R50-RES_hhdet_in_new!R50</f>
        <v>2730</v>
      </c>
      <c r="S50" s="52">
        <f>RES_hhdet_in!S50-RES_hhdet_in_new!S50</f>
        <v>4844</v>
      </c>
      <c r="T50" s="52">
        <f>RES_hhdet_in!T50-RES_hhdet_in_new!T50</f>
        <v>5411</v>
      </c>
      <c r="U50" s="52">
        <f>RES_hhdet_in!U50-RES_hhdet_in_new!U50</f>
        <v>5048</v>
      </c>
      <c r="V50" s="52">
        <f>RES_hhdet_in!V50-RES_hhdet_in_new!V50</f>
        <v>2890</v>
      </c>
      <c r="W50" s="52">
        <f>RES_hhdet_in!W50-RES_hhdet_in_new!W50</f>
        <v>5396</v>
      </c>
      <c r="X50" s="52">
        <f>RES_hhdet_in!X50-RES_hhdet_in_new!X50</f>
        <v>5283</v>
      </c>
      <c r="Y50" s="52">
        <f>RES_hhdet_in!Y50-RES_hhdet_in_new!Y50</f>
        <v>3247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138</v>
      </c>
      <c r="L51" s="52">
        <f>RES_hhdet_in!L51-RES_hhdet_in_new!L51</f>
        <v>0</v>
      </c>
      <c r="M51" s="52">
        <f>RES_hhdet_in!M51-RES_hhdet_in_new!M51</f>
        <v>30</v>
      </c>
      <c r="N51" s="52">
        <f>RES_hhdet_in!N51-RES_hhdet_in_new!N51</f>
        <v>11</v>
      </c>
      <c r="O51" s="52">
        <f>RES_hhdet_in!O51-RES_hhdet_in_new!O51</f>
        <v>79</v>
      </c>
      <c r="P51" s="52">
        <f>RES_hhdet_in!P51-RES_hhdet_in_new!P51</f>
        <v>75</v>
      </c>
      <c r="Q51" s="52">
        <f>RES_hhdet_in!Q51-RES_hhdet_in_new!Q51</f>
        <v>80</v>
      </c>
      <c r="R51" s="52">
        <f>RES_hhdet_in!R51-RES_hhdet_in_new!R51</f>
        <v>23</v>
      </c>
      <c r="S51" s="52">
        <f>RES_hhdet_in!S51-RES_hhdet_in_new!S51</f>
        <v>42</v>
      </c>
      <c r="T51" s="52">
        <f>RES_hhdet_in!T51-RES_hhdet_in_new!T51</f>
        <v>138</v>
      </c>
      <c r="U51" s="52">
        <f>RES_hhdet_in!U51-RES_hhdet_in_new!U51</f>
        <v>12</v>
      </c>
      <c r="V51" s="52">
        <f>RES_hhdet_in!V51-RES_hhdet_in_new!V51</f>
        <v>63</v>
      </c>
      <c r="W51" s="52">
        <f>RES_hhdet_in!W51-RES_hhdet_in_new!W51</f>
        <v>370</v>
      </c>
      <c r="X51" s="52">
        <f>RES_hhdet_in!X51-RES_hhdet_in_new!X51</f>
        <v>0</v>
      </c>
      <c r="Y51" s="52">
        <f>RES_hhdet_in!Y51-RES_hhdet_in_new!Y51</f>
        <v>527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1355</v>
      </c>
      <c r="D54" s="52">
        <f>RES_hhdet_in!D54-RES_hhdet_in_new!D54</f>
        <v>1227</v>
      </c>
      <c r="E54" s="52">
        <f>RES_hhdet_in!E54-RES_hhdet_in_new!E54</f>
        <v>1027</v>
      </c>
      <c r="F54" s="52">
        <f>RES_hhdet_in!F54-RES_hhdet_in_new!F54</f>
        <v>650</v>
      </c>
      <c r="G54" s="52">
        <f>RES_hhdet_in!G54-RES_hhdet_in_new!G54</f>
        <v>718</v>
      </c>
      <c r="H54" s="52">
        <f>RES_hhdet_in!H54-RES_hhdet_in_new!H54</f>
        <v>856</v>
      </c>
      <c r="I54" s="52">
        <f>RES_hhdet_in!I54-RES_hhdet_in_new!I54</f>
        <v>20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434</v>
      </c>
      <c r="N54" s="52">
        <f>RES_hhdet_in!N54-RES_hhdet_in_new!N54</f>
        <v>266</v>
      </c>
      <c r="O54" s="52">
        <f>RES_hhdet_in!O54-RES_hhdet_in_new!O54</f>
        <v>37</v>
      </c>
      <c r="P54" s="52">
        <f>RES_hhdet_in!P54-RES_hhdet_in_new!P54</f>
        <v>35</v>
      </c>
      <c r="Q54" s="52">
        <f>RES_hhdet_in!Q54-RES_hhdet_in_new!Q54</f>
        <v>7</v>
      </c>
      <c r="R54" s="52">
        <f>RES_hhdet_in!R54-RES_hhdet_in_new!R54</f>
        <v>15</v>
      </c>
      <c r="S54" s="52">
        <f>RES_hhdet_in!S54-RES_hhdet_in_new!S54</f>
        <v>111</v>
      </c>
      <c r="T54" s="52">
        <f>RES_hhdet_in!T54-RES_hhdet_in_new!T54</f>
        <v>4</v>
      </c>
      <c r="U54" s="52">
        <f>RES_hhdet_in!U54-RES_hhdet_in_new!U54</f>
        <v>50</v>
      </c>
      <c r="V54" s="52">
        <f>RES_hhdet_in!V54-RES_hhdet_in_new!V54</f>
        <v>0</v>
      </c>
      <c r="W54" s="52">
        <f>RES_hhdet_in!W54-RES_hhdet_in_new!W54</f>
        <v>24</v>
      </c>
      <c r="X54" s="52">
        <f>RES_hhdet_in!X54-RES_hhdet_in_new!X54</f>
        <v>2520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56</v>
      </c>
      <c r="N55" s="52">
        <f>RES_hhdet_in!N55-RES_hhdet_in_new!N55</f>
        <v>50</v>
      </c>
      <c r="O55" s="52">
        <f>RES_hhdet_in!O55-RES_hhdet_in_new!O55</f>
        <v>225</v>
      </c>
      <c r="P55" s="52">
        <f>RES_hhdet_in!P55-RES_hhdet_in_new!P55</f>
        <v>196</v>
      </c>
      <c r="Q55" s="52">
        <f>RES_hhdet_in!Q55-RES_hhdet_in_new!Q55</f>
        <v>29</v>
      </c>
      <c r="R55" s="52">
        <f>RES_hhdet_in!R55-RES_hhdet_in_new!R55</f>
        <v>31</v>
      </c>
      <c r="S55" s="52">
        <f>RES_hhdet_in!S55-RES_hhdet_in_new!S55</f>
        <v>69</v>
      </c>
      <c r="T55" s="52">
        <f>RES_hhdet_in!T55-RES_hhdet_in_new!T55</f>
        <v>240</v>
      </c>
      <c r="U55" s="52">
        <f>RES_hhdet_in!U55-RES_hhdet_in_new!U55</f>
        <v>198</v>
      </c>
      <c r="V55" s="52">
        <f>RES_hhdet_in!V55-RES_hhdet_in_new!V55</f>
        <v>2173</v>
      </c>
      <c r="W55" s="52">
        <f>RES_hhdet_in!W55-RES_hhdet_in_new!W55</f>
        <v>5337</v>
      </c>
      <c r="X55" s="52">
        <f>RES_hhdet_in!X55-RES_hhdet_in_new!X55</f>
        <v>12211</v>
      </c>
      <c r="Y55" s="52">
        <f>RES_hhdet_in!Y55-RES_hhdet_in_new!Y55</f>
        <v>5670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32019</v>
      </c>
      <c r="D59" s="52">
        <v>28925</v>
      </c>
      <c r="E59" s="52">
        <v>16587</v>
      </c>
      <c r="F59" s="52">
        <v>22971</v>
      </c>
      <c r="G59" s="52">
        <v>20339</v>
      </c>
      <c r="H59" s="52">
        <v>23175</v>
      </c>
      <c r="I59" s="52">
        <v>2628</v>
      </c>
      <c r="J59" s="52">
        <v>1750</v>
      </c>
      <c r="K59" s="52">
        <v>3542</v>
      </c>
      <c r="L59" s="52">
        <v>2869</v>
      </c>
      <c r="M59" s="52">
        <v>4218</v>
      </c>
      <c r="N59" s="52">
        <v>6780</v>
      </c>
      <c r="O59" s="52">
        <v>10163</v>
      </c>
      <c r="P59" s="52">
        <v>1007</v>
      </c>
      <c r="Q59" s="52">
        <v>2008</v>
      </c>
      <c r="R59" s="52">
        <v>2269</v>
      </c>
      <c r="S59" s="52">
        <v>5573</v>
      </c>
      <c r="T59" s="52">
        <v>6543</v>
      </c>
      <c r="U59" s="52">
        <v>6610</v>
      </c>
      <c r="V59" s="52">
        <v>8476</v>
      </c>
      <c r="W59" s="52">
        <v>6144</v>
      </c>
      <c r="X59" s="52">
        <v>11011</v>
      </c>
      <c r="Y59" s="52">
        <v>4807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9947</v>
      </c>
      <c r="D60" s="36">
        <v>17665</v>
      </c>
      <c r="E60" s="36">
        <v>27248</v>
      </c>
      <c r="F60" s="36">
        <v>16911</v>
      </c>
      <c r="G60" s="36">
        <v>6364</v>
      </c>
      <c r="H60" s="36">
        <v>6719</v>
      </c>
      <c r="I60" s="36">
        <v>721</v>
      </c>
      <c r="J60" s="36">
        <v>1268</v>
      </c>
      <c r="K60" s="36">
        <v>2749</v>
      </c>
      <c r="L60" s="36">
        <v>3368</v>
      </c>
      <c r="M60" s="36">
        <v>4085</v>
      </c>
      <c r="N60" s="36">
        <v>3427</v>
      </c>
      <c r="O60" s="36">
        <v>4386</v>
      </c>
      <c r="P60" s="36">
        <v>406</v>
      </c>
      <c r="Q60" s="36">
        <v>1017</v>
      </c>
      <c r="R60" s="36">
        <v>1544</v>
      </c>
      <c r="S60" s="36">
        <v>3291</v>
      </c>
      <c r="T60" s="36">
        <v>3211</v>
      </c>
      <c r="U60" s="36">
        <v>3152</v>
      </c>
      <c r="V60" s="36">
        <v>2646</v>
      </c>
      <c r="W60" s="36">
        <v>0</v>
      </c>
      <c r="X60" s="36">
        <v>0</v>
      </c>
      <c r="Y60" s="36">
        <v>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69870</v>
      </c>
      <c r="D64" s="52">
        <v>83553</v>
      </c>
      <c r="E64" s="52">
        <v>103630</v>
      </c>
      <c r="F64" s="52">
        <v>114025</v>
      </c>
      <c r="G64" s="52">
        <v>127761</v>
      </c>
      <c r="H64" s="52">
        <v>118223</v>
      </c>
      <c r="I64" s="52">
        <v>124495</v>
      </c>
      <c r="J64" s="52">
        <v>116973</v>
      </c>
      <c r="K64" s="52">
        <v>133558</v>
      </c>
      <c r="L64" s="52">
        <v>145463</v>
      </c>
      <c r="M64" s="52">
        <v>173997</v>
      </c>
      <c r="N64" s="52">
        <v>184140</v>
      </c>
      <c r="O64" s="52">
        <v>187386</v>
      </c>
      <c r="P64" s="52">
        <v>54457</v>
      </c>
      <c r="Q64" s="52">
        <v>89780</v>
      </c>
      <c r="R64" s="52">
        <v>111318</v>
      </c>
      <c r="S64" s="52">
        <v>142289</v>
      </c>
      <c r="T64" s="52">
        <v>144871</v>
      </c>
      <c r="U64" s="52">
        <v>176888</v>
      </c>
      <c r="V64" s="52">
        <v>246848</v>
      </c>
      <c r="W64" s="52">
        <v>241588</v>
      </c>
      <c r="X64" s="52">
        <v>253091</v>
      </c>
      <c r="Y64" s="52">
        <v>145518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227</v>
      </c>
      <c r="D67" s="52">
        <v>225</v>
      </c>
      <c r="E67" s="52">
        <v>179</v>
      </c>
      <c r="F67" s="52">
        <v>271</v>
      </c>
      <c r="G67" s="52">
        <v>284</v>
      </c>
      <c r="H67" s="52">
        <v>382</v>
      </c>
      <c r="I67" s="52">
        <v>1100</v>
      </c>
      <c r="J67" s="52">
        <v>1138</v>
      </c>
      <c r="K67" s="52">
        <v>973</v>
      </c>
      <c r="L67" s="52">
        <v>653</v>
      </c>
      <c r="M67" s="52">
        <v>1253</v>
      </c>
      <c r="N67" s="52">
        <v>1508</v>
      </c>
      <c r="O67" s="52">
        <v>2445</v>
      </c>
      <c r="P67" s="52">
        <v>5233</v>
      </c>
      <c r="Q67" s="52">
        <v>7113</v>
      </c>
      <c r="R67" s="52">
        <v>9008</v>
      </c>
      <c r="S67" s="52">
        <v>7105</v>
      </c>
      <c r="T67" s="52">
        <v>7891</v>
      </c>
      <c r="U67" s="52">
        <v>8931</v>
      </c>
      <c r="V67" s="52">
        <v>12557</v>
      </c>
      <c r="W67" s="52">
        <v>12696</v>
      </c>
      <c r="X67" s="52">
        <v>17822</v>
      </c>
      <c r="Y67" s="52">
        <v>17593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69583</v>
      </c>
      <c r="D69" s="52">
        <f>RES_hhdet_in!D69-RES_hhdet_in_new!D69</f>
        <v>84632</v>
      </c>
      <c r="E69" s="52">
        <f>RES_hhdet_in!E69-RES_hhdet_in_new!E69</f>
        <v>100965</v>
      </c>
      <c r="F69" s="52">
        <f>RES_hhdet_in!F69-RES_hhdet_in_new!F69</f>
        <v>112791</v>
      </c>
      <c r="G69" s="52">
        <f>RES_hhdet_in!G69-RES_hhdet_in_new!G69</f>
        <v>126312</v>
      </c>
      <c r="H69" s="52">
        <f>RES_hhdet_in!H69-RES_hhdet_in_new!H69</f>
        <v>116992</v>
      </c>
      <c r="I69" s="52">
        <f>RES_hhdet_in!I69-RES_hhdet_in_new!I69</f>
        <v>122405</v>
      </c>
      <c r="J69" s="52">
        <f>RES_hhdet_in!J69-RES_hhdet_in_new!J69</f>
        <v>118393</v>
      </c>
      <c r="K69" s="52">
        <f>RES_hhdet_in!K69-RES_hhdet_in_new!K69</f>
        <v>133337</v>
      </c>
      <c r="L69" s="52">
        <f>RES_hhdet_in!L69-RES_hhdet_in_new!L69</f>
        <v>146658</v>
      </c>
      <c r="M69" s="52">
        <f>RES_hhdet_in!M69-RES_hhdet_in_new!M69</f>
        <v>174671</v>
      </c>
      <c r="N69" s="52">
        <f>RES_hhdet_in!N69-RES_hhdet_in_new!N69</f>
        <v>184823</v>
      </c>
      <c r="O69" s="52">
        <f>RES_hhdet_in!O69-RES_hhdet_in_new!O69</f>
        <v>185531</v>
      </c>
      <c r="P69" s="52">
        <f>RES_hhdet_in!P69-RES_hhdet_in_new!P69</f>
        <v>56784</v>
      </c>
      <c r="Q69" s="52">
        <f>RES_hhdet_in!Q69-RES_hhdet_in_new!Q69</f>
        <v>90043</v>
      </c>
      <c r="R69" s="52">
        <f>RES_hhdet_in!R69-RES_hhdet_in_new!R69</f>
        <v>110922</v>
      </c>
      <c r="S69" s="52">
        <f>RES_hhdet_in!S69-RES_hhdet_in_new!S69</f>
        <v>142421</v>
      </c>
      <c r="T69" s="52">
        <f>RES_hhdet_in!T69-RES_hhdet_in_new!T69</f>
        <v>144443</v>
      </c>
      <c r="U69" s="52">
        <f>RES_hhdet_in!U69-RES_hhdet_in_new!U69</f>
        <v>173766</v>
      </c>
      <c r="V69" s="52">
        <f>RES_hhdet_in!V69-RES_hhdet_in_new!V69</f>
        <v>241702</v>
      </c>
      <c r="W69" s="52">
        <f>RES_hhdet_in!W69-RES_hhdet_in_new!W69</f>
        <v>233180</v>
      </c>
      <c r="X69" s="52">
        <f>RES_hhdet_in!X69-RES_hhdet_in_new!X69</f>
        <v>211990</v>
      </c>
      <c r="Y69" s="52">
        <f>RES_hhdet_in!Y69-RES_hhdet_in_new!Y69</f>
        <v>135667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1825</v>
      </c>
      <c r="L70" s="52">
        <f>RES_hhdet_in!L70-RES_hhdet_in_new!L70</f>
        <v>194</v>
      </c>
      <c r="M70" s="52">
        <f>RES_hhdet_in!M70-RES_hhdet_in_new!M70</f>
        <v>419</v>
      </c>
      <c r="N70" s="52">
        <f>RES_hhdet_in!N70-RES_hhdet_in_new!N70</f>
        <v>429</v>
      </c>
      <c r="O70" s="52">
        <f>RES_hhdet_in!O70-RES_hhdet_in_new!O70</f>
        <v>2407</v>
      </c>
      <c r="P70" s="52">
        <f>RES_hhdet_in!P70-RES_hhdet_in_new!P70</f>
        <v>1594</v>
      </c>
      <c r="Q70" s="52">
        <f>RES_hhdet_in!Q70-RES_hhdet_in_new!Q70</f>
        <v>1845</v>
      </c>
      <c r="R70" s="52">
        <f>RES_hhdet_in!R70-RES_hhdet_in_new!R70</f>
        <v>2057</v>
      </c>
      <c r="S70" s="52">
        <f>RES_hhdet_in!S70-RES_hhdet_in_new!S70</f>
        <v>1154</v>
      </c>
      <c r="T70" s="52">
        <f>RES_hhdet_in!T70-RES_hhdet_in_new!T70</f>
        <v>2946</v>
      </c>
      <c r="U70" s="52">
        <f>RES_hhdet_in!U70-RES_hhdet_in_new!U70</f>
        <v>3019</v>
      </c>
      <c r="V70" s="52">
        <f>RES_hhdet_in!V70-RES_hhdet_in_new!V70</f>
        <v>3887</v>
      </c>
      <c r="W70" s="52">
        <f>RES_hhdet_in!W70-RES_hhdet_in_new!W70</f>
        <v>5936</v>
      </c>
      <c r="X70" s="52">
        <f>RES_hhdet_in!X70-RES_hhdet_in_new!X70</f>
        <v>13987</v>
      </c>
      <c r="Y70" s="52">
        <f>RES_hhdet_in!Y70-RES_hhdet_in_new!Y70</f>
        <v>17245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5444</v>
      </c>
      <c r="D73" s="52">
        <f>RES_hhdet_in!D73-RES_hhdet_in_new!D73</f>
        <v>4096</v>
      </c>
      <c r="E73" s="52">
        <f>RES_hhdet_in!E73-RES_hhdet_in_new!E73</f>
        <v>7945</v>
      </c>
      <c r="F73" s="52">
        <f>RES_hhdet_in!F73-RES_hhdet_in_new!F73</f>
        <v>6802</v>
      </c>
      <c r="G73" s="52">
        <f>RES_hhdet_in!G73-RES_hhdet_in_new!G73</f>
        <v>7602</v>
      </c>
      <c r="H73" s="52">
        <f>RES_hhdet_in!H73-RES_hhdet_in_new!H73</f>
        <v>8391</v>
      </c>
      <c r="I73" s="52">
        <f>RES_hhdet_in!I73-RES_hhdet_in_new!I73</f>
        <v>5391</v>
      </c>
      <c r="J73" s="52">
        <f>RES_hhdet_in!J73-RES_hhdet_in_new!J73</f>
        <v>3968</v>
      </c>
      <c r="K73" s="52">
        <f>RES_hhdet_in!K73-RES_hhdet_in_new!K73</f>
        <v>3018</v>
      </c>
      <c r="L73" s="52">
        <f>RES_hhdet_in!L73-RES_hhdet_in_new!L73</f>
        <v>6398</v>
      </c>
      <c r="M73" s="52">
        <f>RES_hhdet_in!M73-RES_hhdet_in_new!M73</f>
        <v>7804</v>
      </c>
      <c r="N73" s="52">
        <f>RES_hhdet_in!N73-RES_hhdet_in_new!N73</f>
        <v>6799</v>
      </c>
      <c r="O73" s="52">
        <f>RES_hhdet_in!O73-RES_hhdet_in_new!O73</f>
        <v>1225</v>
      </c>
      <c r="P73" s="52">
        <f>RES_hhdet_in!P73-RES_hhdet_in_new!P73</f>
        <v>637</v>
      </c>
      <c r="Q73" s="52">
        <f>RES_hhdet_in!Q73-RES_hhdet_in_new!Q73</f>
        <v>1017</v>
      </c>
      <c r="R73" s="52">
        <f>RES_hhdet_in!R73-RES_hhdet_in_new!R73</f>
        <v>2173</v>
      </c>
      <c r="S73" s="52">
        <f>RES_hhdet_in!S73-RES_hhdet_in_new!S73</f>
        <v>4836</v>
      </c>
      <c r="T73" s="52">
        <f>RES_hhdet_in!T73-RES_hhdet_in_new!T73</f>
        <v>152</v>
      </c>
      <c r="U73" s="52">
        <f>RES_hhdet_in!U73-RES_hhdet_in_new!U73</f>
        <v>2049</v>
      </c>
      <c r="V73" s="52">
        <f>RES_hhdet_in!V73-RES_hhdet_in_new!V73</f>
        <v>0</v>
      </c>
      <c r="W73" s="52">
        <f>RES_hhdet_in!W73-RES_hhdet_in_new!W73</f>
        <v>68</v>
      </c>
      <c r="X73" s="52">
        <f>RES_hhdet_in!X73-RES_hhdet_in_new!X73</f>
        <v>6533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3569</v>
      </c>
      <c r="L74" s="52">
        <f>RES_hhdet_in!L74-RES_hhdet_in_new!L74</f>
        <v>818</v>
      </c>
      <c r="M74" s="52">
        <f>RES_hhdet_in!M74-RES_hhdet_in_new!M74</f>
        <v>997</v>
      </c>
      <c r="N74" s="52">
        <f>RES_hhdet_in!N74-RES_hhdet_in_new!N74</f>
        <v>1302</v>
      </c>
      <c r="O74" s="52">
        <f>RES_hhdet_in!O74-RES_hhdet_in_new!O74</f>
        <v>7222</v>
      </c>
      <c r="P74" s="52">
        <f>RES_hhdet_in!P74-RES_hhdet_in_new!P74</f>
        <v>3698</v>
      </c>
      <c r="Q74" s="52">
        <f>RES_hhdet_in!Q74-RES_hhdet_in_new!Q74</f>
        <v>4111</v>
      </c>
      <c r="R74" s="52">
        <f>RES_hhdet_in!R74-RES_hhdet_in_new!R74</f>
        <v>3815</v>
      </c>
      <c r="S74" s="52">
        <f>RES_hhdet_in!S74-RES_hhdet_in_new!S74</f>
        <v>2942</v>
      </c>
      <c r="T74" s="52">
        <f>RES_hhdet_in!T74-RES_hhdet_in_new!T74</f>
        <v>6869</v>
      </c>
      <c r="U74" s="52">
        <f>RES_hhdet_in!U74-RES_hhdet_in_new!U74</f>
        <v>7940</v>
      </c>
      <c r="V74" s="52">
        <f>RES_hhdet_in!V74-RES_hhdet_in_new!V74</f>
        <v>10840</v>
      </c>
      <c r="W74" s="52">
        <f>RES_hhdet_in!W74-RES_hhdet_in_new!W74</f>
        <v>11775</v>
      </c>
      <c r="X74" s="52">
        <f>RES_hhdet_in!X74-RES_hhdet_in_new!X74</f>
        <v>31666</v>
      </c>
      <c r="Y74" s="52">
        <f>RES_hhdet_in!Y74-RES_hhdet_in_new!Y74</f>
        <v>10635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233138</v>
      </c>
      <c r="D78" s="52">
        <v>248455</v>
      </c>
      <c r="E78" s="52">
        <v>269096</v>
      </c>
      <c r="F78" s="52">
        <v>287366</v>
      </c>
      <c r="G78" s="52">
        <v>319593</v>
      </c>
      <c r="H78" s="52">
        <v>342786</v>
      </c>
      <c r="I78" s="52">
        <v>205922</v>
      </c>
      <c r="J78" s="52">
        <v>196160</v>
      </c>
      <c r="K78" s="52">
        <v>255830</v>
      </c>
      <c r="L78" s="52">
        <v>283831</v>
      </c>
      <c r="M78" s="52">
        <v>323290</v>
      </c>
      <c r="N78" s="52">
        <v>339191</v>
      </c>
      <c r="O78" s="52">
        <v>345274</v>
      </c>
      <c r="P78" s="52">
        <v>215162</v>
      </c>
      <c r="Q78" s="52">
        <v>263087</v>
      </c>
      <c r="R78" s="52">
        <v>292664</v>
      </c>
      <c r="S78" s="52">
        <v>337168</v>
      </c>
      <c r="T78" s="52">
        <v>348934</v>
      </c>
      <c r="U78" s="52">
        <v>383014</v>
      </c>
      <c r="V78" s="52">
        <v>444846</v>
      </c>
      <c r="W78" s="52">
        <v>386430</v>
      </c>
      <c r="X78" s="52">
        <v>392828</v>
      </c>
      <c r="Y78" s="52">
        <v>355093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3968</v>
      </c>
      <c r="D79" s="36">
        <v>2850</v>
      </c>
      <c r="E79" s="36">
        <v>5918</v>
      </c>
      <c r="F79" s="36">
        <v>8132</v>
      </c>
      <c r="G79" s="36">
        <v>9843</v>
      </c>
      <c r="H79" s="36">
        <v>11421</v>
      </c>
      <c r="I79" s="36">
        <v>6655</v>
      </c>
      <c r="J79" s="36">
        <v>3686</v>
      </c>
      <c r="K79" s="36">
        <v>6249</v>
      </c>
      <c r="L79" s="36">
        <v>7059</v>
      </c>
      <c r="M79" s="36">
        <v>10159</v>
      </c>
      <c r="N79" s="36">
        <v>10552</v>
      </c>
      <c r="O79" s="36">
        <v>11334</v>
      </c>
      <c r="P79" s="36">
        <v>8053</v>
      </c>
      <c r="Q79" s="36">
        <v>6581</v>
      </c>
      <c r="R79" s="36">
        <v>6333</v>
      </c>
      <c r="S79" s="36">
        <v>8384</v>
      </c>
      <c r="T79" s="36">
        <v>8636</v>
      </c>
      <c r="U79" s="36">
        <v>12367</v>
      </c>
      <c r="V79" s="36">
        <v>12496</v>
      </c>
      <c r="W79" s="36">
        <v>49083</v>
      </c>
      <c r="X79" s="36">
        <v>50740</v>
      </c>
      <c r="Y79" s="36">
        <v>30957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88608</v>
      </c>
      <c r="D83" s="52">
        <v>105274</v>
      </c>
      <c r="E83" s="52">
        <v>95952</v>
      </c>
      <c r="F83" s="52">
        <v>84755</v>
      </c>
      <c r="G83" s="52">
        <v>69176</v>
      </c>
      <c r="H83" s="52">
        <v>89149</v>
      </c>
      <c r="I83" s="52">
        <v>107855</v>
      </c>
      <c r="J83" s="52">
        <v>110498</v>
      </c>
      <c r="K83" s="52">
        <v>127382</v>
      </c>
      <c r="L83" s="52">
        <v>151607</v>
      </c>
      <c r="M83" s="52">
        <v>202382</v>
      </c>
      <c r="N83" s="52">
        <v>165543</v>
      </c>
      <c r="O83" s="52">
        <v>155977</v>
      </c>
      <c r="P83" s="52">
        <v>37467</v>
      </c>
      <c r="Q83" s="52">
        <v>61984</v>
      </c>
      <c r="R83" s="52">
        <v>182759</v>
      </c>
      <c r="S83" s="52">
        <v>359524</v>
      </c>
      <c r="T83" s="52">
        <v>594138</v>
      </c>
      <c r="U83" s="52">
        <v>236852</v>
      </c>
      <c r="V83" s="52">
        <v>123215</v>
      </c>
      <c r="W83" s="52">
        <v>48881</v>
      </c>
      <c r="X83" s="52">
        <v>123384</v>
      </c>
      <c r="Y83" s="52">
        <v>157695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163</v>
      </c>
      <c r="D86" s="52">
        <v>170</v>
      </c>
      <c r="E86" s="52">
        <v>226</v>
      </c>
      <c r="F86" s="52">
        <v>290</v>
      </c>
      <c r="G86" s="52">
        <v>235</v>
      </c>
      <c r="H86" s="52">
        <v>246</v>
      </c>
      <c r="I86" s="52">
        <v>707</v>
      </c>
      <c r="J86" s="52">
        <v>921</v>
      </c>
      <c r="K86" s="52">
        <v>871</v>
      </c>
      <c r="L86" s="52">
        <v>611</v>
      </c>
      <c r="M86" s="52">
        <v>1235</v>
      </c>
      <c r="N86" s="52">
        <v>1640</v>
      </c>
      <c r="O86" s="52">
        <v>2458</v>
      </c>
      <c r="P86" s="52">
        <v>4566</v>
      </c>
      <c r="Q86" s="52">
        <v>5587</v>
      </c>
      <c r="R86" s="52">
        <v>6724</v>
      </c>
      <c r="S86" s="52">
        <v>8051</v>
      </c>
      <c r="T86" s="52">
        <v>15345</v>
      </c>
      <c r="U86" s="52">
        <v>27245</v>
      </c>
      <c r="V86" s="52">
        <v>28739</v>
      </c>
      <c r="W86" s="52">
        <v>11149</v>
      </c>
      <c r="X86" s="52">
        <v>8212</v>
      </c>
      <c r="Y86" s="52">
        <v>8454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87820</v>
      </c>
      <c r="D88" s="52">
        <f>RES_hhdet_in!D88-RES_hhdet_in_new!D88</f>
        <v>73231</v>
      </c>
      <c r="E88" s="52">
        <f>RES_hhdet_in!E88-RES_hhdet_in_new!E88</f>
        <v>54903</v>
      </c>
      <c r="F88" s="52">
        <f>RES_hhdet_in!F88-RES_hhdet_in_new!F88</f>
        <v>67777</v>
      </c>
      <c r="G88" s="52">
        <f>RES_hhdet_in!G88-RES_hhdet_in_new!G88</f>
        <v>71739</v>
      </c>
      <c r="H88" s="52">
        <f>RES_hhdet_in!H88-RES_hhdet_in_new!H88</f>
        <v>91806</v>
      </c>
      <c r="I88" s="52">
        <f>RES_hhdet_in!I88-RES_hhdet_in_new!I88</f>
        <v>106624</v>
      </c>
      <c r="J88" s="52">
        <f>RES_hhdet_in!J88-RES_hhdet_in_new!J88</f>
        <v>114054</v>
      </c>
      <c r="K88" s="52">
        <f>RES_hhdet_in!K88-RES_hhdet_in_new!K88</f>
        <v>128375</v>
      </c>
      <c r="L88" s="52">
        <f>RES_hhdet_in!L88-RES_hhdet_in_new!L88</f>
        <v>149386</v>
      </c>
      <c r="M88" s="52">
        <f>RES_hhdet_in!M88-RES_hhdet_in_new!M88</f>
        <v>195358</v>
      </c>
      <c r="N88" s="52">
        <f>RES_hhdet_in!N88-RES_hhdet_in_new!N88</f>
        <v>164577</v>
      </c>
      <c r="O88" s="52">
        <f>RES_hhdet_in!O88-RES_hhdet_in_new!O88</f>
        <v>146501</v>
      </c>
      <c r="P88" s="52">
        <f>RES_hhdet_in!P88-RES_hhdet_in_new!P88</f>
        <v>49307</v>
      </c>
      <c r="Q88" s="52">
        <f>RES_hhdet_in!Q88-RES_hhdet_in_new!Q88</f>
        <v>69885</v>
      </c>
      <c r="R88" s="52">
        <f>RES_hhdet_in!R88-RES_hhdet_in_new!R88</f>
        <v>186070</v>
      </c>
      <c r="S88" s="52">
        <f>RES_hhdet_in!S88-RES_hhdet_in_new!S88</f>
        <v>340371</v>
      </c>
      <c r="T88" s="52">
        <f>RES_hhdet_in!T88-RES_hhdet_in_new!T88</f>
        <v>532231</v>
      </c>
      <c r="U88" s="52">
        <f>RES_hhdet_in!U88-RES_hhdet_in_new!U88</f>
        <v>246012</v>
      </c>
      <c r="V88" s="52">
        <f>RES_hhdet_in!V88-RES_hhdet_in_new!V88</f>
        <v>154826</v>
      </c>
      <c r="W88" s="52">
        <f>RES_hhdet_in!W88-RES_hhdet_in_new!W88</f>
        <v>150937</v>
      </c>
      <c r="X88" s="52">
        <f>RES_hhdet_in!X88-RES_hhdet_in_new!X88</f>
        <v>299378</v>
      </c>
      <c r="Y88" s="52">
        <f>RES_hhdet_in!Y88-RES_hhdet_in_new!Y88</f>
        <v>396982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1366</v>
      </c>
      <c r="L89" s="52">
        <f>RES_hhdet_in!L89-RES_hhdet_in_new!L89</f>
        <v>151</v>
      </c>
      <c r="M89" s="52">
        <f>RES_hhdet_in!M89-RES_hhdet_in_new!M89</f>
        <v>590</v>
      </c>
      <c r="N89" s="52">
        <f>RES_hhdet_in!N89-RES_hhdet_in_new!N89</f>
        <v>344</v>
      </c>
      <c r="O89" s="52">
        <f>RES_hhdet_in!O89-RES_hhdet_in_new!O89</f>
        <v>1913</v>
      </c>
      <c r="P89" s="52">
        <f>RES_hhdet_in!P89-RES_hhdet_in_new!P89</f>
        <v>1726</v>
      </c>
      <c r="Q89" s="52">
        <f>RES_hhdet_in!Q89-RES_hhdet_in_new!Q89</f>
        <v>1900</v>
      </c>
      <c r="R89" s="52">
        <f>RES_hhdet_in!R89-RES_hhdet_in_new!R89</f>
        <v>1183</v>
      </c>
      <c r="S89" s="52">
        <f>RES_hhdet_in!S89-RES_hhdet_in_new!S89</f>
        <v>420</v>
      </c>
      <c r="T89" s="52">
        <f>RES_hhdet_in!T89-RES_hhdet_in_new!T89</f>
        <v>15877</v>
      </c>
      <c r="U89" s="52">
        <f>RES_hhdet_in!U89-RES_hhdet_in_new!U89</f>
        <v>1173</v>
      </c>
      <c r="V89" s="52">
        <f>RES_hhdet_in!V89-RES_hhdet_in_new!V89</f>
        <v>1106</v>
      </c>
      <c r="W89" s="52">
        <f>RES_hhdet_in!W89-RES_hhdet_in_new!W89</f>
        <v>4774</v>
      </c>
      <c r="X89" s="52">
        <f>RES_hhdet_in!X89-RES_hhdet_in_new!X89</f>
        <v>21916</v>
      </c>
      <c r="Y89" s="52">
        <f>RES_hhdet_in!Y89-RES_hhdet_in_new!Y89</f>
        <v>24822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5645</v>
      </c>
      <c r="D92" s="52">
        <f>RES_hhdet_in!D92-RES_hhdet_in_new!D92</f>
        <v>7326</v>
      </c>
      <c r="E92" s="52">
        <f>RES_hhdet_in!E92-RES_hhdet_in_new!E92</f>
        <v>3998</v>
      </c>
      <c r="F92" s="52">
        <f>RES_hhdet_in!F92-RES_hhdet_in_new!F92</f>
        <v>4848</v>
      </c>
      <c r="G92" s="52">
        <f>RES_hhdet_in!G92-RES_hhdet_in_new!G92</f>
        <v>4398</v>
      </c>
      <c r="H92" s="52">
        <f>RES_hhdet_in!H92-RES_hhdet_in_new!H92</f>
        <v>10550</v>
      </c>
      <c r="I92" s="52">
        <f>RES_hhdet_in!I92-RES_hhdet_in_new!I92</f>
        <v>5349</v>
      </c>
      <c r="J92" s="52">
        <f>RES_hhdet_in!J92-RES_hhdet_in_new!J92</f>
        <v>2773</v>
      </c>
      <c r="K92" s="52">
        <f>RES_hhdet_in!K92-RES_hhdet_in_new!K92</f>
        <v>4511</v>
      </c>
      <c r="L92" s="52">
        <f>RES_hhdet_in!L92-RES_hhdet_in_new!L92</f>
        <v>4307</v>
      </c>
      <c r="M92" s="52">
        <f>RES_hhdet_in!M92-RES_hhdet_in_new!M92</f>
        <v>4399</v>
      </c>
      <c r="N92" s="52">
        <f>RES_hhdet_in!N92-RES_hhdet_in_new!N92</f>
        <v>4652</v>
      </c>
      <c r="O92" s="52">
        <f>RES_hhdet_in!O92-RES_hhdet_in_new!O92</f>
        <v>4939</v>
      </c>
      <c r="P92" s="52">
        <f>RES_hhdet_in!P92-RES_hhdet_in_new!P92</f>
        <v>3065</v>
      </c>
      <c r="Q92" s="52">
        <f>RES_hhdet_in!Q92-RES_hhdet_in_new!Q92</f>
        <v>3187</v>
      </c>
      <c r="R92" s="52">
        <f>RES_hhdet_in!R92-RES_hhdet_in_new!R92</f>
        <v>4770</v>
      </c>
      <c r="S92" s="52">
        <f>RES_hhdet_in!S92-RES_hhdet_in_new!S92</f>
        <v>8796</v>
      </c>
      <c r="T92" s="52">
        <f>RES_hhdet_in!T92-RES_hhdet_in_new!T92</f>
        <v>10852</v>
      </c>
      <c r="U92" s="52">
        <f>RES_hhdet_in!U92-RES_hhdet_in_new!U92</f>
        <v>4264</v>
      </c>
      <c r="V92" s="52">
        <f>RES_hhdet_in!V92-RES_hhdet_in_new!V92</f>
        <v>2237</v>
      </c>
      <c r="W92" s="52">
        <f>RES_hhdet_in!W92-RES_hhdet_in_new!W92</f>
        <v>13561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42</v>
      </c>
      <c r="L93" s="52">
        <f>RES_hhdet_in!L93-RES_hhdet_in_new!L93</f>
        <v>4</v>
      </c>
      <c r="M93" s="52">
        <f>RES_hhdet_in!M93-RES_hhdet_in_new!M93</f>
        <v>6</v>
      </c>
      <c r="N93" s="52">
        <f>RES_hhdet_in!N93-RES_hhdet_in_new!N93</f>
        <v>8</v>
      </c>
      <c r="O93" s="52">
        <f>RES_hhdet_in!O93-RES_hhdet_in_new!O93</f>
        <v>38</v>
      </c>
      <c r="P93" s="52">
        <f>RES_hhdet_in!P93-RES_hhdet_in_new!P93</f>
        <v>27</v>
      </c>
      <c r="Q93" s="52">
        <f>RES_hhdet_in!Q93-RES_hhdet_in_new!Q93</f>
        <v>33</v>
      </c>
      <c r="R93" s="52">
        <f>RES_hhdet_in!R93-RES_hhdet_in_new!R93</f>
        <v>59</v>
      </c>
      <c r="S93" s="52">
        <f>RES_hhdet_in!S93-RES_hhdet_in_new!S93</f>
        <v>66</v>
      </c>
      <c r="T93" s="52">
        <f>RES_hhdet_in!T93-RES_hhdet_in_new!T93</f>
        <v>210</v>
      </c>
      <c r="U93" s="52">
        <f>RES_hhdet_in!U93-RES_hhdet_in_new!U93</f>
        <v>79</v>
      </c>
      <c r="V93" s="52">
        <f>RES_hhdet_in!V93-RES_hhdet_in_new!V93</f>
        <v>38</v>
      </c>
      <c r="W93" s="52">
        <f>RES_hhdet_in!W93-RES_hhdet_in_new!W93</f>
        <v>221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11203</v>
      </c>
      <c r="D96" s="52">
        <f>RES_hhdet_in!D96-RES_hhdet_in_new!D96</f>
        <v>40826</v>
      </c>
      <c r="E96" s="52">
        <f>RES_hhdet_in!E96-RES_hhdet_in_new!E96</f>
        <v>53585</v>
      </c>
      <c r="F96" s="52">
        <f>RES_hhdet_in!F96-RES_hhdet_in_new!F96</f>
        <v>30216</v>
      </c>
      <c r="G96" s="52">
        <f>RES_hhdet_in!G96-RES_hhdet_in_new!G96</f>
        <v>14646</v>
      </c>
      <c r="H96" s="52">
        <f>RES_hhdet_in!H96-RES_hhdet_in_new!H96</f>
        <v>14526</v>
      </c>
      <c r="I96" s="52">
        <f>RES_hhdet_in!I96-RES_hhdet_in_new!I96</f>
        <v>15814</v>
      </c>
      <c r="J96" s="52">
        <f>RES_hhdet_in!J96-RES_hhdet_in_new!J96</f>
        <v>25593</v>
      </c>
      <c r="K96" s="52">
        <f>RES_hhdet_in!K96-RES_hhdet_in_new!K96</f>
        <v>18603</v>
      </c>
      <c r="L96" s="52">
        <f>RES_hhdet_in!L96-RES_hhdet_in_new!L96</f>
        <v>48812</v>
      </c>
      <c r="M96" s="52">
        <f>RES_hhdet_in!M96-RES_hhdet_in_new!M96</f>
        <v>46907</v>
      </c>
      <c r="N96" s="52">
        <f>RES_hhdet_in!N96-RES_hhdet_in_new!N96</f>
        <v>27636</v>
      </c>
      <c r="O96" s="52">
        <f>RES_hhdet_in!O96-RES_hhdet_in_new!O96</f>
        <v>5141</v>
      </c>
      <c r="P96" s="52">
        <f>RES_hhdet_in!P96-RES_hhdet_in_new!P96</f>
        <v>3108</v>
      </c>
      <c r="Q96" s="52">
        <f>RES_hhdet_in!Q96-RES_hhdet_in_new!Q96</f>
        <v>5770</v>
      </c>
      <c r="R96" s="52">
        <f>RES_hhdet_in!R96-RES_hhdet_in_new!R96</f>
        <v>14789</v>
      </c>
      <c r="S96" s="52">
        <f>RES_hhdet_in!S96-RES_hhdet_in_new!S96</f>
        <v>41482</v>
      </c>
      <c r="T96" s="52">
        <f>RES_hhdet_in!T96-RES_hhdet_in_new!T96</f>
        <v>2002</v>
      </c>
      <c r="U96" s="52">
        <f>RES_hhdet_in!U96-RES_hhdet_in_new!U96</f>
        <v>7997</v>
      </c>
      <c r="V96" s="52">
        <f>RES_hhdet_in!V96-RES_hhdet_in_new!V96</f>
        <v>0</v>
      </c>
      <c r="W96" s="52">
        <f>RES_hhdet_in!W96-RES_hhdet_in_new!W96</f>
        <v>950</v>
      </c>
      <c r="X96" s="52">
        <f>RES_hhdet_in!X96-RES_hhdet_in_new!X96</f>
        <v>0</v>
      </c>
      <c r="Y96" s="52">
        <f>RES_hhdet_in!Y96-RES_hhdet_in_new!Y96</f>
        <v>0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21992</v>
      </c>
      <c r="L97" s="52">
        <f>RES_hhdet_in!L97-RES_hhdet_in_new!L97</f>
        <v>6236</v>
      </c>
      <c r="M97" s="52">
        <f>RES_hhdet_in!M97-RES_hhdet_in_new!M97</f>
        <v>5983</v>
      </c>
      <c r="N97" s="52">
        <f>RES_hhdet_in!N97-RES_hhdet_in_new!N97</f>
        <v>5287</v>
      </c>
      <c r="O97" s="52">
        <f>RES_hhdet_in!O97-RES_hhdet_in_new!O97</f>
        <v>30346</v>
      </c>
      <c r="P97" s="52">
        <f>RES_hhdet_in!P97-RES_hhdet_in_new!P97</f>
        <v>18036</v>
      </c>
      <c r="Q97" s="52">
        <f>RES_hhdet_in!Q97-RES_hhdet_in_new!Q97</f>
        <v>23328</v>
      </c>
      <c r="R97" s="52">
        <f>RES_hhdet_in!R97-RES_hhdet_in_new!R97</f>
        <v>25992</v>
      </c>
      <c r="S97" s="52">
        <f>RES_hhdet_in!S97-RES_hhdet_in_new!S97</f>
        <v>25241</v>
      </c>
      <c r="T97" s="52">
        <f>RES_hhdet_in!T97-RES_hhdet_in_new!T97</f>
        <v>90227</v>
      </c>
      <c r="U97" s="52">
        <f>RES_hhdet_in!U97-RES_hhdet_in_new!U97</f>
        <v>30996</v>
      </c>
      <c r="V97" s="52">
        <f>RES_hhdet_in!V97-RES_hhdet_in_new!V97</f>
        <v>15498</v>
      </c>
      <c r="W97" s="52">
        <f>RES_hhdet_in!W97-RES_hhdet_in_new!W97</f>
        <v>165809</v>
      </c>
      <c r="X97" s="52">
        <f>RES_hhdet_in!X97-RES_hhdet_in_new!X97</f>
        <v>0</v>
      </c>
      <c r="Y97" s="52">
        <f>RES_hhdet_in!Y97-RES_hhdet_in_new!Y97</f>
        <v>0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105613</v>
      </c>
      <c r="D101" s="52">
        <v>83866</v>
      </c>
      <c r="E101" s="52">
        <v>65958</v>
      </c>
      <c r="F101" s="52">
        <v>85387</v>
      </c>
      <c r="G101" s="52">
        <v>95429</v>
      </c>
      <c r="H101" s="52">
        <v>107472</v>
      </c>
      <c r="I101" s="52">
        <v>72488</v>
      </c>
      <c r="J101" s="52">
        <v>65000</v>
      </c>
      <c r="K101" s="52">
        <v>81350</v>
      </c>
      <c r="L101" s="52">
        <v>81837</v>
      </c>
      <c r="M101" s="52">
        <v>109789</v>
      </c>
      <c r="N101" s="52">
        <v>107966</v>
      </c>
      <c r="O101" s="52">
        <v>113983</v>
      </c>
      <c r="P101" s="52">
        <v>71681</v>
      </c>
      <c r="Q101" s="52">
        <v>80673</v>
      </c>
      <c r="R101" s="52">
        <v>135281</v>
      </c>
      <c r="S101" s="52">
        <v>195478</v>
      </c>
      <c r="T101" s="52">
        <v>291226</v>
      </c>
      <c r="U101" s="52">
        <v>173299</v>
      </c>
      <c r="V101" s="52">
        <v>127474</v>
      </c>
      <c r="W101" s="52">
        <v>105899</v>
      </c>
      <c r="X101" s="52">
        <v>117106</v>
      </c>
      <c r="Y101" s="52">
        <v>192075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76324</v>
      </c>
      <c r="D102" s="52">
        <v>86241</v>
      </c>
      <c r="E102" s="52">
        <v>57061</v>
      </c>
      <c r="F102" s="52">
        <v>74494</v>
      </c>
      <c r="G102" s="52">
        <v>92689</v>
      </c>
      <c r="H102" s="52">
        <v>123489</v>
      </c>
      <c r="I102" s="52">
        <v>91685</v>
      </c>
      <c r="J102" s="52">
        <v>76942</v>
      </c>
      <c r="K102" s="52">
        <v>99651</v>
      </c>
      <c r="L102" s="52">
        <v>93133</v>
      </c>
      <c r="M102" s="52">
        <v>110220</v>
      </c>
      <c r="N102" s="52">
        <v>118518</v>
      </c>
      <c r="O102" s="52">
        <v>118239</v>
      </c>
      <c r="P102" s="52">
        <v>83267</v>
      </c>
      <c r="Q102" s="52">
        <v>102326</v>
      </c>
      <c r="R102" s="52">
        <v>137936</v>
      </c>
      <c r="S102" s="52">
        <v>227638</v>
      </c>
      <c r="T102" s="52">
        <v>342470</v>
      </c>
      <c r="U102" s="52">
        <v>188030</v>
      </c>
      <c r="V102" s="52">
        <v>152520</v>
      </c>
      <c r="W102" s="52">
        <v>186958</v>
      </c>
      <c r="X102" s="52">
        <v>323464</v>
      </c>
      <c r="Y102" s="52">
        <v>337172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23711</v>
      </c>
      <c r="D103" s="36">
        <v>52673</v>
      </c>
      <c r="E103" s="36">
        <v>93743</v>
      </c>
      <c r="F103" s="36">
        <v>54843</v>
      </c>
      <c r="G103" s="36">
        <v>28997</v>
      </c>
      <c r="H103" s="36">
        <v>35797</v>
      </c>
      <c r="I103" s="36">
        <v>25174</v>
      </c>
      <c r="J103" s="36">
        <v>55740</v>
      </c>
      <c r="K103" s="36">
        <v>77310</v>
      </c>
      <c r="L103" s="36">
        <v>109246</v>
      </c>
      <c r="M103" s="36">
        <v>106822</v>
      </c>
      <c r="N103" s="36">
        <v>59953</v>
      </c>
      <c r="O103" s="36">
        <v>51027</v>
      </c>
      <c r="P103" s="36">
        <v>33434</v>
      </c>
      <c r="Q103" s="36">
        <v>51858</v>
      </c>
      <c r="R103" s="36">
        <v>94163</v>
      </c>
      <c r="S103" s="36">
        <v>134551</v>
      </c>
      <c r="T103" s="36">
        <v>168080</v>
      </c>
      <c r="U103" s="36">
        <v>89676</v>
      </c>
      <c r="V103" s="36">
        <v>47733</v>
      </c>
      <c r="W103" s="36">
        <v>0</v>
      </c>
      <c r="X103" s="36">
        <v>0</v>
      </c>
      <c r="Y103" s="36">
        <v>0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518</v>
      </c>
      <c r="D107" s="52">
        <v>1100</v>
      </c>
      <c r="E107" s="52">
        <v>932</v>
      </c>
      <c r="F107" s="52">
        <v>923</v>
      </c>
      <c r="G107" s="52">
        <v>1021</v>
      </c>
      <c r="H107" s="52">
        <v>661</v>
      </c>
      <c r="I107" s="52">
        <v>317</v>
      </c>
      <c r="J107" s="52">
        <v>368</v>
      </c>
      <c r="K107" s="52">
        <v>420</v>
      </c>
      <c r="L107" s="52">
        <v>266</v>
      </c>
      <c r="M107" s="52">
        <v>719</v>
      </c>
      <c r="N107" s="52">
        <v>1142</v>
      </c>
      <c r="O107" s="52">
        <v>1597</v>
      </c>
      <c r="P107" s="52">
        <v>949</v>
      </c>
      <c r="Q107" s="52">
        <v>1065</v>
      </c>
      <c r="R107" s="52">
        <v>785</v>
      </c>
      <c r="S107" s="52">
        <v>858</v>
      </c>
      <c r="T107" s="52">
        <v>979</v>
      </c>
      <c r="U107" s="52">
        <v>1033</v>
      </c>
      <c r="V107" s="52">
        <v>1261</v>
      </c>
      <c r="W107" s="52">
        <v>1427</v>
      </c>
      <c r="X107" s="52">
        <v>1577</v>
      </c>
      <c r="Y107" s="52">
        <v>1244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2</v>
      </c>
      <c r="F110" s="52">
        <v>3</v>
      </c>
      <c r="G110" s="52">
        <v>2</v>
      </c>
      <c r="H110" s="52">
        <v>3</v>
      </c>
      <c r="I110" s="52">
        <v>7</v>
      </c>
      <c r="J110" s="52">
        <v>4</v>
      </c>
      <c r="K110" s="52">
        <v>2</v>
      </c>
      <c r="L110" s="52">
        <v>2</v>
      </c>
      <c r="M110" s="52">
        <v>3</v>
      </c>
      <c r="N110" s="52">
        <v>4</v>
      </c>
      <c r="O110" s="52">
        <v>12</v>
      </c>
      <c r="P110" s="52">
        <v>33</v>
      </c>
      <c r="Q110" s="52">
        <v>78</v>
      </c>
      <c r="R110" s="52">
        <v>106</v>
      </c>
      <c r="S110" s="52">
        <v>58</v>
      </c>
      <c r="T110" s="52">
        <v>46</v>
      </c>
      <c r="U110" s="52">
        <v>51</v>
      </c>
      <c r="V110" s="52">
        <v>69</v>
      </c>
      <c r="W110" s="52">
        <v>62</v>
      </c>
      <c r="X110" s="52">
        <v>92</v>
      </c>
      <c r="Y110" s="52">
        <v>99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518</v>
      </c>
      <c r="D112" s="52">
        <f>RES_hhdet_in!D112-RES_hhdet_in_new!D112</f>
        <v>1036</v>
      </c>
      <c r="E112" s="52">
        <f>RES_hhdet_in!E112-RES_hhdet_in_new!E112</f>
        <v>861</v>
      </c>
      <c r="F112" s="52">
        <f>RES_hhdet_in!F112-RES_hhdet_in_new!F112</f>
        <v>895</v>
      </c>
      <c r="G112" s="52">
        <f>RES_hhdet_in!G112-RES_hhdet_in_new!G112</f>
        <v>1033</v>
      </c>
      <c r="H112" s="52">
        <f>RES_hhdet_in!H112-RES_hhdet_in_new!H112</f>
        <v>649</v>
      </c>
      <c r="I112" s="52">
        <f>RES_hhdet_in!I112-RES_hhdet_in_new!I112</f>
        <v>319</v>
      </c>
      <c r="J112" s="52">
        <f>RES_hhdet_in!J112-RES_hhdet_in_new!J112</f>
        <v>326</v>
      </c>
      <c r="K112" s="52">
        <f>RES_hhdet_in!K112-RES_hhdet_in_new!K112</f>
        <v>353</v>
      </c>
      <c r="L112" s="52">
        <f>RES_hhdet_in!L112-RES_hhdet_in_new!L112</f>
        <v>209</v>
      </c>
      <c r="M112" s="52">
        <f>RES_hhdet_in!M112-RES_hhdet_in_new!M112</f>
        <v>661</v>
      </c>
      <c r="N112" s="52">
        <f>RES_hhdet_in!N112-RES_hhdet_in_new!N112</f>
        <v>1060</v>
      </c>
      <c r="O112" s="52">
        <f>RES_hhdet_in!O112-RES_hhdet_in_new!O112</f>
        <v>1444</v>
      </c>
      <c r="P112" s="52">
        <f>RES_hhdet_in!P112-RES_hhdet_in_new!P112</f>
        <v>914</v>
      </c>
      <c r="Q112" s="52">
        <f>RES_hhdet_in!Q112-RES_hhdet_in_new!Q112</f>
        <v>1031</v>
      </c>
      <c r="R112" s="52">
        <f>RES_hhdet_in!R112-RES_hhdet_in_new!R112</f>
        <v>886</v>
      </c>
      <c r="S112" s="52">
        <f>RES_hhdet_in!S112-RES_hhdet_in_new!S112</f>
        <v>817</v>
      </c>
      <c r="T112" s="52">
        <f>RES_hhdet_in!T112-RES_hhdet_in_new!T112</f>
        <v>818</v>
      </c>
      <c r="U112" s="52">
        <f>RES_hhdet_in!U112-RES_hhdet_in_new!U112</f>
        <v>804</v>
      </c>
      <c r="V112" s="52">
        <f>RES_hhdet_in!V112-RES_hhdet_in_new!V112</f>
        <v>1070</v>
      </c>
      <c r="W112" s="52">
        <f>RES_hhdet_in!W112-RES_hhdet_in_new!W112</f>
        <v>1456</v>
      </c>
      <c r="X112" s="52">
        <f>RES_hhdet_in!X112-RES_hhdet_in_new!X112</f>
        <v>1773</v>
      </c>
      <c r="Y112" s="52">
        <f>RES_hhdet_in!Y112-RES_hhdet_in_new!Y112</f>
        <v>1856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8</v>
      </c>
      <c r="L113" s="52">
        <f>RES_hhdet_in!L113-RES_hhdet_in_new!L113</f>
        <v>1</v>
      </c>
      <c r="M113" s="52">
        <f>RES_hhdet_in!M113-RES_hhdet_in_new!M113</f>
        <v>2</v>
      </c>
      <c r="N113" s="52">
        <f>RES_hhdet_in!N113-RES_hhdet_in_new!N113</f>
        <v>3</v>
      </c>
      <c r="O113" s="52">
        <f>RES_hhdet_in!O113-RES_hhdet_in_new!O113</f>
        <v>12</v>
      </c>
      <c r="P113" s="52">
        <f>RES_hhdet_in!P113-RES_hhdet_in_new!P113</f>
        <v>11</v>
      </c>
      <c r="Q113" s="52">
        <f>RES_hhdet_in!Q113-RES_hhdet_in_new!Q113</f>
        <v>14</v>
      </c>
      <c r="R113" s="52">
        <f>RES_hhdet_in!R113-RES_hhdet_in_new!R113</f>
        <v>11</v>
      </c>
      <c r="S113" s="52">
        <f>RES_hhdet_in!S113-RES_hhdet_in_new!S113</f>
        <v>1</v>
      </c>
      <c r="T113" s="52">
        <f>RES_hhdet_in!T113-RES_hhdet_in_new!T113</f>
        <v>21</v>
      </c>
      <c r="U113" s="52">
        <f>RES_hhdet_in!U113-RES_hhdet_in_new!U113</f>
        <v>18</v>
      </c>
      <c r="V113" s="52">
        <f>RES_hhdet_in!V113-RES_hhdet_in_new!V113</f>
        <v>10</v>
      </c>
      <c r="W113" s="52">
        <f>RES_hhdet_in!W113-RES_hhdet_in_new!W113</f>
        <v>18</v>
      </c>
      <c r="X113" s="52">
        <f>RES_hhdet_in!X113-RES_hhdet_in_new!X113</f>
        <v>107</v>
      </c>
      <c r="Y113" s="52">
        <f>RES_hhdet_in!Y113-RES_hhdet_in_new!Y113</f>
        <v>166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</v>
      </c>
      <c r="D116" s="52">
        <f>RES_hhdet_in!D116-RES_hhdet_in_new!D116</f>
        <v>64</v>
      </c>
      <c r="E116" s="52">
        <f>RES_hhdet_in!E116-RES_hhdet_in_new!E116</f>
        <v>74</v>
      </c>
      <c r="F116" s="52">
        <f>RES_hhdet_in!F116-RES_hhdet_in_new!F116</f>
        <v>31</v>
      </c>
      <c r="G116" s="52">
        <f>RES_hhdet_in!G116-RES_hhdet_in_new!G116</f>
        <v>0</v>
      </c>
      <c r="H116" s="52">
        <f>RES_hhdet_in!H116-RES_hhdet_in_new!H116</f>
        <v>19</v>
      </c>
      <c r="I116" s="52">
        <f>RES_hhdet_in!I116-RES_hhdet_in_new!I116</f>
        <v>19</v>
      </c>
      <c r="J116" s="52">
        <f>RES_hhdet_in!J116-RES_hhdet_in_new!J116</f>
        <v>73</v>
      </c>
      <c r="K116" s="52">
        <f>RES_hhdet_in!K116-RES_hhdet_in_new!K116</f>
        <v>46</v>
      </c>
      <c r="L116" s="52">
        <f>RES_hhdet_in!L116-RES_hhdet_in_new!L116</f>
        <v>111</v>
      </c>
      <c r="M116" s="52">
        <f>RES_hhdet_in!M116-RES_hhdet_in_new!M116</f>
        <v>101</v>
      </c>
      <c r="N116" s="52">
        <f>RES_hhdet_in!N116-RES_hhdet_in_new!N116</f>
        <v>97</v>
      </c>
      <c r="O116" s="52">
        <f>RES_hhdet_in!O116-RES_hhdet_in_new!O116</f>
        <v>25</v>
      </c>
      <c r="P116" s="52">
        <f>RES_hhdet_in!P116-RES_hhdet_in_new!P116</f>
        <v>12</v>
      </c>
      <c r="Q116" s="52">
        <f>RES_hhdet_in!Q116-RES_hhdet_in_new!Q116</f>
        <v>20</v>
      </c>
      <c r="R116" s="52">
        <f>RES_hhdet_in!R116-RES_hhdet_in_new!R116</f>
        <v>6</v>
      </c>
      <c r="S116" s="52">
        <f>RES_hhdet_in!S116-RES_hhdet_in_new!S116</f>
        <v>114</v>
      </c>
      <c r="T116" s="52">
        <f>RES_hhdet_in!T116-RES_hhdet_in_new!T116</f>
        <v>4</v>
      </c>
      <c r="U116" s="52">
        <f>RES_hhdet_in!U116-RES_hhdet_in_new!U116</f>
        <v>75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57</v>
      </c>
      <c r="L117" s="52">
        <f>RES_hhdet_in!L117-RES_hhdet_in_new!L117</f>
        <v>13</v>
      </c>
      <c r="M117" s="52">
        <f>RES_hhdet_in!M117-RES_hhdet_in_new!M117</f>
        <v>11</v>
      </c>
      <c r="N117" s="52">
        <f>RES_hhdet_in!N117-RES_hhdet_in_new!N117</f>
        <v>16</v>
      </c>
      <c r="O117" s="52">
        <f>RES_hhdet_in!O117-RES_hhdet_in_new!O117</f>
        <v>150</v>
      </c>
      <c r="P117" s="52">
        <f>RES_hhdet_in!P117-RES_hhdet_in_new!P117</f>
        <v>78</v>
      </c>
      <c r="Q117" s="52">
        <f>RES_hhdet_in!Q117-RES_hhdet_in_new!Q117</f>
        <v>81</v>
      </c>
      <c r="R117" s="52">
        <f>RES_hhdet_in!R117-RES_hhdet_in_new!R117</f>
        <v>11</v>
      </c>
      <c r="S117" s="52">
        <f>RES_hhdet_in!S117-RES_hhdet_in_new!S117</f>
        <v>68</v>
      </c>
      <c r="T117" s="52">
        <f>RES_hhdet_in!T117-RES_hhdet_in_new!T117</f>
        <v>282</v>
      </c>
      <c r="U117" s="52">
        <f>RES_hhdet_in!U117-RES_hhdet_in_new!U117</f>
        <v>294</v>
      </c>
      <c r="V117" s="52">
        <f>RES_hhdet_in!V117-RES_hhdet_in_new!V117</f>
        <v>342</v>
      </c>
      <c r="W117" s="52">
        <f>RES_hhdet_in!W117-RES_hhdet_in_new!W117</f>
        <v>143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542</v>
      </c>
      <c r="D121" s="52">
        <v>804</v>
      </c>
      <c r="E121" s="52">
        <v>432</v>
      </c>
      <c r="F121" s="52">
        <v>679</v>
      </c>
      <c r="G121" s="52">
        <v>1041</v>
      </c>
      <c r="H121" s="52">
        <v>902</v>
      </c>
      <c r="I121" s="52">
        <v>649</v>
      </c>
      <c r="J121" s="52">
        <v>654</v>
      </c>
      <c r="K121" s="52">
        <v>887</v>
      </c>
      <c r="L121" s="52">
        <v>738</v>
      </c>
      <c r="M121" s="52">
        <v>973</v>
      </c>
      <c r="N121" s="52">
        <v>1468</v>
      </c>
      <c r="O121" s="52">
        <v>1745</v>
      </c>
      <c r="P121" s="52">
        <v>1153</v>
      </c>
      <c r="Q121" s="52">
        <v>1133</v>
      </c>
      <c r="R121" s="52">
        <v>936</v>
      </c>
      <c r="S121" s="52">
        <v>1130</v>
      </c>
      <c r="T121" s="52">
        <v>1432</v>
      </c>
      <c r="U121" s="52">
        <v>1722</v>
      </c>
      <c r="V121" s="52">
        <v>2288</v>
      </c>
      <c r="W121" s="52">
        <v>3393</v>
      </c>
      <c r="X121" s="52">
        <v>3749</v>
      </c>
      <c r="Y121" s="52">
        <v>3037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169</v>
      </c>
      <c r="D122" s="36">
        <v>491</v>
      </c>
      <c r="E122" s="36">
        <v>710</v>
      </c>
      <c r="F122" s="36">
        <v>501</v>
      </c>
      <c r="G122" s="36">
        <v>323</v>
      </c>
      <c r="H122" s="36">
        <v>260</v>
      </c>
      <c r="I122" s="36">
        <v>180</v>
      </c>
      <c r="J122" s="36">
        <v>477</v>
      </c>
      <c r="K122" s="36">
        <v>691</v>
      </c>
      <c r="L122" s="36">
        <v>869</v>
      </c>
      <c r="M122" s="36">
        <v>935</v>
      </c>
      <c r="N122" s="36">
        <v>739</v>
      </c>
      <c r="O122" s="36">
        <v>754</v>
      </c>
      <c r="P122" s="36">
        <v>461</v>
      </c>
      <c r="Q122" s="36">
        <v>566</v>
      </c>
      <c r="R122" s="36">
        <v>632</v>
      </c>
      <c r="S122" s="36">
        <v>659</v>
      </c>
      <c r="T122" s="36">
        <v>697</v>
      </c>
      <c r="U122" s="36">
        <v>819</v>
      </c>
      <c r="V122" s="36">
        <v>705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245201</v>
      </c>
      <c r="D126" s="52">
        <v>117466</v>
      </c>
      <c r="E126" s="52">
        <v>153713</v>
      </c>
      <c r="F126" s="52">
        <v>132002</v>
      </c>
      <c r="G126" s="52">
        <v>140200</v>
      </c>
      <c r="H126" s="52">
        <v>155250</v>
      </c>
      <c r="I126" s="52">
        <v>239846</v>
      </c>
      <c r="J126" s="52">
        <v>237754</v>
      </c>
      <c r="K126" s="52">
        <v>276016</v>
      </c>
      <c r="L126" s="52">
        <v>286598</v>
      </c>
      <c r="M126" s="52">
        <v>320001</v>
      </c>
      <c r="N126" s="52">
        <v>329142</v>
      </c>
      <c r="O126" s="52">
        <v>309676</v>
      </c>
      <c r="P126" s="52">
        <v>46088</v>
      </c>
      <c r="Q126" s="52">
        <v>67262</v>
      </c>
      <c r="R126" s="52">
        <v>45672</v>
      </c>
      <c r="S126" s="52">
        <v>79662</v>
      </c>
      <c r="T126" s="52">
        <v>13801</v>
      </c>
      <c r="U126" s="52">
        <v>140851</v>
      </c>
      <c r="V126" s="52">
        <v>164148</v>
      </c>
      <c r="W126" s="52">
        <v>202147</v>
      </c>
      <c r="X126" s="52">
        <v>165395</v>
      </c>
      <c r="Y126" s="52">
        <v>157703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589</v>
      </c>
      <c r="D129" s="52">
        <v>581</v>
      </c>
      <c r="E129" s="52">
        <v>424</v>
      </c>
      <c r="F129" s="52">
        <v>397</v>
      </c>
      <c r="G129" s="52">
        <v>381</v>
      </c>
      <c r="H129" s="52">
        <v>448</v>
      </c>
      <c r="I129" s="52">
        <v>1370</v>
      </c>
      <c r="J129" s="52">
        <v>1886</v>
      </c>
      <c r="K129" s="52">
        <v>1919</v>
      </c>
      <c r="L129" s="52">
        <v>1326</v>
      </c>
      <c r="M129" s="52">
        <v>2511</v>
      </c>
      <c r="N129" s="52">
        <v>2852</v>
      </c>
      <c r="O129" s="52">
        <v>4416</v>
      </c>
      <c r="P129" s="52">
        <v>9012</v>
      </c>
      <c r="Q129" s="52">
        <v>9335</v>
      </c>
      <c r="R129" s="52">
        <v>8822</v>
      </c>
      <c r="S129" s="52">
        <v>5251</v>
      </c>
      <c r="T129" s="52">
        <v>4871</v>
      </c>
      <c r="U129" s="52">
        <v>4118</v>
      </c>
      <c r="V129" s="52">
        <v>7770</v>
      </c>
      <c r="W129" s="52">
        <v>9839</v>
      </c>
      <c r="X129" s="52">
        <v>14247</v>
      </c>
      <c r="Y129" s="52">
        <v>13268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243937</v>
      </c>
      <c r="D131" s="52">
        <f>RES_hhdet_in!D131-RES_hhdet_in_new!D131</f>
        <v>131435</v>
      </c>
      <c r="E131" s="52">
        <f>RES_hhdet_in!E131-RES_hhdet_in_new!E131</f>
        <v>141340</v>
      </c>
      <c r="F131" s="52">
        <f>RES_hhdet_in!F131-RES_hhdet_in_new!F131</f>
        <v>131857</v>
      </c>
      <c r="G131" s="52">
        <f>RES_hhdet_in!G131-RES_hhdet_in_new!G131</f>
        <v>176160</v>
      </c>
      <c r="H131" s="52">
        <f>RES_hhdet_in!H131-RES_hhdet_in_new!H131</f>
        <v>130292</v>
      </c>
      <c r="I131" s="52">
        <f>RES_hhdet_in!I131-RES_hhdet_in_new!I131</f>
        <v>240910</v>
      </c>
      <c r="J131" s="52">
        <f>RES_hhdet_in!J131-RES_hhdet_in_new!J131</f>
        <v>239326</v>
      </c>
      <c r="K131" s="52">
        <f>RES_hhdet_in!K131-RES_hhdet_in_new!K131</f>
        <v>273398</v>
      </c>
      <c r="L131" s="52">
        <f>RES_hhdet_in!L131-RES_hhdet_in_new!L131</f>
        <v>288487</v>
      </c>
      <c r="M131" s="52">
        <f>RES_hhdet_in!M131-RES_hhdet_in_new!M131</f>
        <v>321859</v>
      </c>
      <c r="N131" s="52">
        <f>RES_hhdet_in!N131-RES_hhdet_in_new!N131</f>
        <v>330866</v>
      </c>
      <c r="O131" s="52">
        <f>RES_hhdet_in!O131-RES_hhdet_in_new!O131</f>
        <v>307745</v>
      </c>
      <c r="P131" s="52">
        <f>RES_hhdet_in!P131-RES_hhdet_in_new!P131</f>
        <v>49872</v>
      </c>
      <c r="Q131" s="52">
        <f>RES_hhdet_in!Q131-RES_hhdet_in_new!Q131</f>
        <v>66428</v>
      </c>
      <c r="R131" s="52">
        <f>RES_hhdet_in!R131-RES_hhdet_in_new!R131</f>
        <v>47317</v>
      </c>
      <c r="S131" s="52">
        <f>RES_hhdet_in!S131-RES_hhdet_in_new!S131</f>
        <v>82578</v>
      </c>
      <c r="T131" s="52">
        <f>RES_hhdet_in!T131-RES_hhdet_in_new!T131</f>
        <v>15324</v>
      </c>
      <c r="U131" s="52">
        <f>RES_hhdet_in!U131-RES_hhdet_in_new!U131</f>
        <v>140505</v>
      </c>
      <c r="V131" s="52">
        <f>RES_hhdet_in!V131-RES_hhdet_in_new!V131</f>
        <v>162535</v>
      </c>
      <c r="W131" s="52">
        <f>RES_hhdet_in!W131-RES_hhdet_in_new!W131</f>
        <v>197414</v>
      </c>
      <c r="X131" s="52">
        <f>RES_hhdet_in!X131-RES_hhdet_in_new!X131</f>
        <v>154230</v>
      </c>
      <c r="Y131" s="52">
        <f>RES_hhdet_in!Y131-RES_hhdet_in_new!Y131</f>
        <v>145897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3579</v>
      </c>
      <c r="L132" s="52">
        <f>RES_hhdet_in!L132-RES_hhdet_in_new!L132</f>
        <v>316</v>
      </c>
      <c r="M132" s="52">
        <f>RES_hhdet_in!M132-RES_hhdet_in_new!M132</f>
        <v>667</v>
      </c>
      <c r="N132" s="52">
        <f>RES_hhdet_in!N132-RES_hhdet_in_new!N132</f>
        <v>619</v>
      </c>
      <c r="O132" s="52">
        <f>RES_hhdet_in!O132-RES_hhdet_in_new!O132</f>
        <v>3843</v>
      </c>
      <c r="P132" s="52">
        <f>RES_hhdet_in!P132-RES_hhdet_in_new!P132</f>
        <v>2932</v>
      </c>
      <c r="Q132" s="52">
        <f>RES_hhdet_in!Q132-RES_hhdet_in_new!Q132</f>
        <v>2861</v>
      </c>
      <c r="R132" s="52">
        <f>RES_hhdet_in!R132-RES_hhdet_in_new!R132</f>
        <v>1655</v>
      </c>
      <c r="S132" s="52">
        <f>RES_hhdet_in!S132-RES_hhdet_in_new!S132</f>
        <v>617</v>
      </c>
      <c r="T132" s="52">
        <f>RES_hhdet_in!T132-RES_hhdet_in_new!T132</f>
        <v>3601</v>
      </c>
      <c r="U132" s="52">
        <f>RES_hhdet_in!U132-RES_hhdet_in_new!U132</f>
        <v>2484</v>
      </c>
      <c r="V132" s="52">
        <f>RES_hhdet_in!V132-RES_hhdet_in_new!V132</f>
        <v>2907</v>
      </c>
      <c r="W132" s="52">
        <f>RES_hhdet_in!W132-RES_hhdet_in_new!W132</f>
        <v>4512</v>
      </c>
      <c r="X132" s="52">
        <f>RES_hhdet_in!X132-RES_hhdet_in_new!X132</f>
        <v>11757</v>
      </c>
      <c r="Y132" s="52">
        <f>RES_hhdet_in!Y132-RES_hhdet_in_new!Y132</f>
        <v>14831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7839</v>
      </c>
      <c r="D135" s="52">
        <f>RES_hhdet_in!D135-RES_hhdet_in_new!D135</f>
        <v>0</v>
      </c>
      <c r="E135" s="52">
        <f>RES_hhdet_in!E135-RES_hhdet_in_new!E135</f>
        <v>12520</v>
      </c>
      <c r="F135" s="52">
        <f>RES_hhdet_in!F135-RES_hhdet_in_new!F135</f>
        <v>6423</v>
      </c>
      <c r="G135" s="52">
        <f>RES_hhdet_in!G135-RES_hhdet_in_new!G135</f>
        <v>0</v>
      </c>
      <c r="H135" s="52">
        <f>RES_hhdet_in!H135-RES_hhdet_in_new!H135</f>
        <v>25718</v>
      </c>
      <c r="I135" s="52">
        <f>RES_hhdet_in!I135-RES_hhdet_in_new!I135</f>
        <v>567</v>
      </c>
      <c r="J135" s="52">
        <f>RES_hhdet_in!J135-RES_hhdet_in_new!J135</f>
        <v>1564</v>
      </c>
      <c r="K135" s="52">
        <f>RES_hhdet_in!K135-RES_hhdet_in_new!K135</f>
        <v>2012</v>
      </c>
      <c r="L135" s="52">
        <f>RES_hhdet_in!L135-RES_hhdet_in_new!L135</f>
        <v>5387</v>
      </c>
      <c r="M135" s="52">
        <f>RES_hhdet_in!M135-RES_hhdet_in_new!M135</f>
        <v>8431</v>
      </c>
      <c r="N135" s="52">
        <f>RES_hhdet_in!N135-RES_hhdet_in_new!N135</f>
        <v>5843</v>
      </c>
      <c r="O135" s="52">
        <f>RES_hhdet_in!O135-RES_hhdet_in_new!O135</f>
        <v>1075</v>
      </c>
      <c r="P135" s="52">
        <f>RES_hhdet_in!P135-RES_hhdet_in_new!P135</f>
        <v>944</v>
      </c>
      <c r="Q135" s="52">
        <f>RES_hhdet_in!Q135-RES_hhdet_in_new!Q135</f>
        <v>353</v>
      </c>
      <c r="R135" s="52">
        <f>RES_hhdet_in!R135-RES_hhdet_in_new!R135</f>
        <v>885</v>
      </c>
      <c r="S135" s="52">
        <f>RES_hhdet_in!S135-RES_hhdet_in_new!S135</f>
        <v>2618</v>
      </c>
      <c r="T135" s="52">
        <f>RES_hhdet_in!T135-RES_hhdet_in_new!T135</f>
        <v>94</v>
      </c>
      <c r="U135" s="52">
        <f>RES_hhdet_in!U135-RES_hhdet_in_new!U135</f>
        <v>1372</v>
      </c>
      <c r="V135" s="52">
        <f>RES_hhdet_in!V135-RES_hhdet_in_new!V135</f>
        <v>0</v>
      </c>
      <c r="W135" s="52">
        <f>RES_hhdet_in!W135-RES_hhdet_in_new!W135</f>
        <v>44</v>
      </c>
      <c r="X135" s="52">
        <f>RES_hhdet_in!X135-RES_hhdet_in_new!X135</f>
        <v>1263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2376</v>
      </c>
      <c r="L136" s="52">
        <f>RES_hhdet_in!L136-RES_hhdet_in_new!L136</f>
        <v>688</v>
      </c>
      <c r="M136" s="52">
        <f>RES_hhdet_in!M136-RES_hhdet_in_new!M136</f>
        <v>1075</v>
      </c>
      <c r="N136" s="52">
        <f>RES_hhdet_in!N136-RES_hhdet_in_new!N136</f>
        <v>1119</v>
      </c>
      <c r="O136" s="52">
        <f>RES_hhdet_in!O136-RES_hhdet_in_new!O136</f>
        <v>6345</v>
      </c>
      <c r="P136" s="52">
        <f>RES_hhdet_in!P136-RES_hhdet_in_new!P136</f>
        <v>5467</v>
      </c>
      <c r="Q136" s="52">
        <f>RES_hhdet_in!Q136-RES_hhdet_in_new!Q136</f>
        <v>1435</v>
      </c>
      <c r="R136" s="52">
        <f>RES_hhdet_in!R136-RES_hhdet_in_new!R136</f>
        <v>1554</v>
      </c>
      <c r="S136" s="52">
        <f>RES_hhdet_in!S136-RES_hhdet_in_new!S136</f>
        <v>1593</v>
      </c>
      <c r="T136" s="52">
        <f>RES_hhdet_in!T136-RES_hhdet_in_new!T136</f>
        <v>4193</v>
      </c>
      <c r="U136" s="52">
        <f>RES_hhdet_in!U136-RES_hhdet_in_new!U136</f>
        <v>5318</v>
      </c>
      <c r="V136" s="52">
        <f>RES_hhdet_in!V136-RES_hhdet_in_new!V136</f>
        <v>6779</v>
      </c>
      <c r="W136" s="52">
        <f>RES_hhdet_in!W136-RES_hhdet_in_new!W136</f>
        <v>7768</v>
      </c>
      <c r="X136" s="52">
        <f>RES_hhdet_in!X136-RES_hhdet_in_new!X136</f>
        <v>6109</v>
      </c>
      <c r="Y136" s="52">
        <f>RES_hhdet_in!Y136-RES_hhdet_in_new!Y136</f>
        <v>4538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514898</v>
      </c>
      <c r="D140" s="52">
        <v>340592</v>
      </c>
      <c r="E140" s="52">
        <v>225129</v>
      </c>
      <c r="F140" s="52">
        <v>345260</v>
      </c>
      <c r="G140" s="52">
        <v>500714</v>
      </c>
      <c r="H140" s="52">
        <v>584091</v>
      </c>
      <c r="I140" s="52">
        <v>347627</v>
      </c>
      <c r="J140" s="52">
        <v>233456</v>
      </c>
      <c r="K140" s="52">
        <v>293619</v>
      </c>
      <c r="L140" s="52">
        <v>222654</v>
      </c>
      <c r="M140" s="52">
        <v>272976</v>
      </c>
      <c r="N140" s="52">
        <v>367831</v>
      </c>
      <c r="O140" s="52">
        <v>395931</v>
      </c>
      <c r="P140" s="52">
        <v>249136</v>
      </c>
      <c r="Q140" s="52">
        <v>279379</v>
      </c>
      <c r="R140" s="52">
        <v>240523</v>
      </c>
      <c r="S140" s="52">
        <v>284758</v>
      </c>
      <c r="T140" s="52">
        <v>253442</v>
      </c>
      <c r="U140" s="52">
        <v>329734</v>
      </c>
      <c r="V140" s="52">
        <v>353846</v>
      </c>
      <c r="W140" s="52">
        <v>445392</v>
      </c>
      <c r="X140" s="52">
        <v>377147</v>
      </c>
      <c r="Y140" s="52">
        <v>348200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159954</v>
      </c>
      <c r="D141" s="36">
        <v>208019</v>
      </c>
      <c r="E141" s="36">
        <v>369861</v>
      </c>
      <c r="F141" s="36">
        <v>254181</v>
      </c>
      <c r="G141" s="36">
        <v>156649</v>
      </c>
      <c r="H141" s="36">
        <v>169317</v>
      </c>
      <c r="I141" s="36">
        <v>95450</v>
      </c>
      <c r="J141" s="36">
        <v>169124</v>
      </c>
      <c r="K141" s="36">
        <v>227796</v>
      </c>
      <c r="L141" s="36">
        <v>261167</v>
      </c>
      <c r="M141" s="36">
        <v>264561</v>
      </c>
      <c r="N141" s="36">
        <v>186076</v>
      </c>
      <c r="O141" s="36">
        <v>170876</v>
      </c>
      <c r="P141" s="36">
        <v>100053</v>
      </c>
      <c r="Q141" s="36">
        <v>141577</v>
      </c>
      <c r="R141" s="36">
        <v>164199</v>
      </c>
      <c r="S141" s="36">
        <v>168301</v>
      </c>
      <c r="T141" s="36">
        <v>124384</v>
      </c>
      <c r="U141" s="36">
        <v>157253</v>
      </c>
      <c r="V141" s="36">
        <v>110747</v>
      </c>
      <c r="W141" s="36">
        <v>0</v>
      </c>
      <c r="X141" s="36">
        <v>0</v>
      </c>
      <c r="Y141" s="36">
        <v>0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136</v>
      </c>
      <c r="D145" s="52">
        <v>867</v>
      </c>
      <c r="E145" s="52">
        <v>1658</v>
      </c>
      <c r="F145" s="52">
        <v>3093</v>
      </c>
      <c r="G145" s="52">
        <v>4806</v>
      </c>
      <c r="H145" s="52">
        <v>7980</v>
      </c>
      <c r="I145" s="52">
        <v>9689</v>
      </c>
      <c r="J145" s="52">
        <v>12626</v>
      </c>
      <c r="K145" s="52">
        <v>13561</v>
      </c>
      <c r="L145" s="52">
        <v>14396</v>
      </c>
      <c r="M145" s="52">
        <v>18596</v>
      </c>
      <c r="N145" s="52">
        <v>20143</v>
      </c>
      <c r="O145" s="52">
        <v>28338</v>
      </c>
      <c r="P145" s="52">
        <v>18871</v>
      </c>
      <c r="Q145" s="52">
        <v>24190</v>
      </c>
      <c r="R145" s="52">
        <v>23355</v>
      </c>
      <c r="S145" s="52">
        <v>29981</v>
      </c>
      <c r="T145" s="52">
        <v>31537</v>
      </c>
      <c r="U145" s="52">
        <v>48633</v>
      </c>
      <c r="V145" s="52">
        <v>65756</v>
      </c>
      <c r="W145" s="52">
        <v>87131</v>
      </c>
      <c r="X145" s="52">
        <v>110240</v>
      </c>
      <c r="Y145" s="52">
        <v>81839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</v>
      </c>
      <c r="D147" s="52">
        <v>1</v>
      </c>
      <c r="E147" s="52">
        <v>2</v>
      </c>
      <c r="F147" s="52">
        <v>7</v>
      </c>
      <c r="G147" s="52">
        <v>14</v>
      </c>
      <c r="H147" s="52">
        <v>27</v>
      </c>
      <c r="I147" s="52">
        <v>69</v>
      </c>
      <c r="J147" s="52">
        <v>126</v>
      </c>
      <c r="K147" s="52">
        <v>189</v>
      </c>
      <c r="L147" s="52">
        <v>220</v>
      </c>
      <c r="M147" s="52">
        <v>312</v>
      </c>
      <c r="N147" s="52">
        <v>417</v>
      </c>
      <c r="O147" s="52">
        <v>715</v>
      </c>
      <c r="P147" s="52">
        <v>1526</v>
      </c>
      <c r="Q147" s="52">
        <v>4286</v>
      </c>
      <c r="R147" s="52">
        <v>7312</v>
      </c>
      <c r="S147" s="52">
        <v>5991</v>
      </c>
      <c r="T147" s="52">
        <v>5788</v>
      </c>
      <c r="U147" s="52">
        <v>6695</v>
      </c>
      <c r="V147" s="52">
        <v>10896</v>
      </c>
      <c r="W147" s="52">
        <v>15222</v>
      </c>
      <c r="X147" s="52">
        <v>23779</v>
      </c>
      <c r="Y147" s="52">
        <v>35120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60</v>
      </c>
      <c r="D149" s="52">
        <f>RES_hhdet_in!D149-RES_hhdet_in_new!D149</f>
        <v>138</v>
      </c>
      <c r="E149" s="52">
        <f>RES_hhdet_in!E149-RES_hhdet_in_new!E149</f>
        <v>118</v>
      </c>
      <c r="F149" s="52">
        <f>RES_hhdet_in!F149-RES_hhdet_in_new!F149</f>
        <v>436</v>
      </c>
      <c r="G149" s="52">
        <f>RES_hhdet_in!G149-RES_hhdet_in_new!G149</f>
        <v>1145</v>
      </c>
      <c r="H149" s="52">
        <f>RES_hhdet_in!H149-RES_hhdet_in_new!H149</f>
        <v>3489</v>
      </c>
      <c r="I149" s="52">
        <f>RES_hhdet_in!I149-RES_hhdet_in_new!I149</f>
        <v>2603</v>
      </c>
      <c r="J149" s="52">
        <f>RES_hhdet_in!J149-RES_hhdet_in_new!J149</f>
        <v>1357</v>
      </c>
      <c r="K149" s="52">
        <f>RES_hhdet_in!K149-RES_hhdet_in_new!K149</f>
        <v>1590</v>
      </c>
      <c r="L149" s="52">
        <f>RES_hhdet_in!L149-RES_hhdet_in_new!L149</f>
        <v>1333</v>
      </c>
      <c r="M149" s="52">
        <f>RES_hhdet_in!M149-RES_hhdet_in_new!M149</f>
        <v>1887</v>
      </c>
      <c r="N149" s="52">
        <f>RES_hhdet_in!N149-RES_hhdet_in_new!N149</f>
        <v>3551</v>
      </c>
      <c r="O149" s="52">
        <f>RES_hhdet_in!O149-RES_hhdet_in_new!O149</f>
        <v>4827</v>
      </c>
      <c r="P149" s="52">
        <f>RES_hhdet_in!P149-RES_hhdet_in_new!P149</f>
        <v>4157</v>
      </c>
      <c r="Q149" s="52">
        <f>RES_hhdet_in!Q149-RES_hhdet_in_new!Q149</f>
        <v>4016</v>
      </c>
      <c r="R149" s="52">
        <f>RES_hhdet_in!R149-RES_hhdet_in_new!R149</f>
        <v>4471</v>
      </c>
      <c r="S149" s="52">
        <f>RES_hhdet_in!S149-RES_hhdet_in_new!S149</f>
        <v>6060</v>
      </c>
      <c r="T149" s="52">
        <f>RES_hhdet_in!T149-RES_hhdet_in_new!T149</f>
        <v>6016</v>
      </c>
      <c r="U149" s="52">
        <f>RES_hhdet_in!U149-RES_hhdet_in_new!U149</f>
        <v>7789</v>
      </c>
      <c r="V149" s="52">
        <f>RES_hhdet_in!V149-RES_hhdet_in_new!V149</f>
        <v>12687</v>
      </c>
      <c r="W149" s="52">
        <f>RES_hhdet_in!W149-RES_hhdet_in_new!W149</f>
        <v>9543</v>
      </c>
      <c r="X149" s="52">
        <f>RES_hhdet_in!X149-RES_hhdet_in_new!X149</f>
        <v>20361</v>
      </c>
      <c r="Y149" s="52">
        <f>RES_hhdet_in!Y149-RES_hhdet_in_new!Y149</f>
        <v>32624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12</v>
      </c>
      <c r="L150" s="52">
        <f>RES_hhdet_in!L150-RES_hhdet_in_new!L150</f>
        <v>1</v>
      </c>
      <c r="M150" s="52">
        <f>RES_hhdet_in!M150-RES_hhdet_in_new!M150</f>
        <v>2</v>
      </c>
      <c r="N150" s="52">
        <f>RES_hhdet_in!N150-RES_hhdet_in_new!N150</f>
        <v>4</v>
      </c>
      <c r="O150" s="52">
        <f>RES_hhdet_in!O150-RES_hhdet_in_new!O150</f>
        <v>37</v>
      </c>
      <c r="P150" s="52">
        <f>RES_hhdet_in!P150-RES_hhdet_in_new!P150</f>
        <v>38</v>
      </c>
      <c r="Q150" s="52">
        <f>RES_hhdet_in!Q150-RES_hhdet_in_new!Q150</f>
        <v>39</v>
      </c>
      <c r="R150" s="52">
        <f>RES_hhdet_in!R150-RES_hhdet_in_new!R150</f>
        <v>52</v>
      </c>
      <c r="S150" s="52">
        <f>RES_hhdet_in!S150-RES_hhdet_in_new!S150</f>
        <v>43</v>
      </c>
      <c r="T150" s="52">
        <f>RES_hhdet_in!T150-RES_hhdet_in_new!T150</f>
        <v>107</v>
      </c>
      <c r="U150" s="52">
        <f>RES_hhdet_in!U150-RES_hhdet_in_new!U150</f>
        <v>133</v>
      </c>
      <c r="V150" s="52">
        <f>RES_hhdet_in!V150-RES_hhdet_in_new!V150</f>
        <v>212</v>
      </c>
      <c r="W150" s="52">
        <f>RES_hhdet_in!W150-RES_hhdet_in_new!W150</f>
        <v>150</v>
      </c>
      <c r="X150" s="52">
        <f>RES_hhdet_in!X150-RES_hhdet_in_new!X150</f>
        <v>1071</v>
      </c>
      <c r="Y150" s="52">
        <f>RES_hhdet_in!Y150-RES_hhdet_in_new!Y150</f>
        <v>1779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117</v>
      </c>
      <c r="D153" s="52">
        <f>RES_hhdet_in!D153-RES_hhdet_in_new!D153</f>
        <v>771</v>
      </c>
      <c r="E153" s="52">
        <f>RES_hhdet_in!E153-RES_hhdet_in_new!E153</f>
        <v>1585</v>
      </c>
      <c r="F153" s="52">
        <f>RES_hhdet_in!F153-RES_hhdet_in_new!F153</f>
        <v>2729</v>
      </c>
      <c r="G153" s="52">
        <f>RES_hhdet_in!G153-RES_hhdet_in_new!G153</f>
        <v>3805</v>
      </c>
      <c r="H153" s="52">
        <f>RES_hhdet_in!H153-RES_hhdet_in_new!H153</f>
        <v>4804</v>
      </c>
      <c r="I153" s="52">
        <f>RES_hhdet_in!I153-RES_hhdet_in_new!I153</f>
        <v>7701</v>
      </c>
      <c r="J153" s="52">
        <f>RES_hhdet_in!J153-RES_hhdet_in_new!J153</f>
        <v>12518</v>
      </c>
      <c r="K153" s="52">
        <f>RES_hhdet_in!K153-RES_hhdet_in_new!K153</f>
        <v>6552</v>
      </c>
      <c r="L153" s="52">
        <f>RES_hhdet_in!L153-RES_hhdet_in_new!L153</f>
        <v>15144</v>
      </c>
      <c r="M153" s="52">
        <f>RES_hhdet_in!M153-RES_hhdet_in_new!M153</f>
        <v>20174</v>
      </c>
      <c r="N153" s="52">
        <f>RES_hhdet_in!N153-RES_hhdet_in_new!N153</f>
        <v>21094</v>
      </c>
      <c r="O153" s="52">
        <f>RES_hhdet_in!O153-RES_hhdet_in_new!O153</f>
        <v>5022</v>
      </c>
      <c r="P153" s="52">
        <f>RES_hhdet_in!P153-RES_hhdet_in_new!P153</f>
        <v>4216</v>
      </c>
      <c r="Q153" s="52">
        <f>RES_hhdet_in!Q153-RES_hhdet_in_new!Q153</f>
        <v>7266</v>
      </c>
      <c r="R153" s="52">
        <f>RES_hhdet_in!R153-RES_hhdet_in_new!R153</f>
        <v>13846</v>
      </c>
      <c r="S153" s="52">
        <f>RES_hhdet_in!S153-RES_hhdet_in_new!S153</f>
        <v>28566</v>
      </c>
      <c r="T153" s="52">
        <f>RES_hhdet_in!T153-RES_hhdet_in_new!T153</f>
        <v>1102</v>
      </c>
      <c r="U153" s="52">
        <f>RES_hhdet_in!U153-RES_hhdet_in_new!U153</f>
        <v>14596</v>
      </c>
      <c r="V153" s="52">
        <f>RES_hhdet_in!V153-RES_hhdet_in_new!V153</f>
        <v>0</v>
      </c>
      <c r="W153" s="52">
        <f>RES_hhdet_in!W153-RES_hhdet_in_new!W153</f>
        <v>664</v>
      </c>
      <c r="X153" s="52">
        <f>RES_hhdet_in!X153-RES_hhdet_in_new!X153</f>
        <v>24398</v>
      </c>
      <c r="Y153" s="52">
        <f>RES_hhdet_in!Y153-RES_hhdet_in_new!Y153</f>
        <v>0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7753</v>
      </c>
      <c r="L154" s="52">
        <f>RES_hhdet_in!L154-RES_hhdet_in_new!L154</f>
        <v>1927</v>
      </c>
      <c r="M154" s="52">
        <f>RES_hhdet_in!M154-RES_hhdet_in_new!M154</f>
        <v>2572</v>
      </c>
      <c r="N154" s="52">
        <f>RES_hhdet_in!N154-RES_hhdet_in_new!N154</f>
        <v>4034</v>
      </c>
      <c r="O154" s="52">
        <f>RES_hhdet_in!O154-RES_hhdet_in_new!O154</f>
        <v>29674</v>
      </c>
      <c r="P154" s="52">
        <f>RES_hhdet_in!P154-RES_hhdet_in_new!P154</f>
        <v>24493</v>
      </c>
      <c r="Q154" s="52">
        <f>RES_hhdet_in!Q154-RES_hhdet_in_new!Q154</f>
        <v>29410</v>
      </c>
      <c r="R154" s="52">
        <f>RES_hhdet_in!R154-RES_hhdet_in_new!R154</f>
        <v>24337</v>
      </c>
      <c r="S154" s="52">
        <f>RES_hhdet_in!S154-RES_hhdet_in_new!S154</f>
        <v>17385</v>
      </c>
      <c r="T154" s="52">
        <f>RES_hhdet_in!T154-RES_hhdet_in_new!T154</f>
        <v>49954</v>
      </c>
      <c r="U154" s="52">
        <f>RES_hhdet_in!U154-RES_hhdet_in_new!U154</f>
        <v>56603</v>
      </c>
      <c r="V154" s="52">
        <f>RES_hhdet_in!V154-RES_hhdet_in_new!V154</f>
        <v>87786</v>
      </c>
      <c r="W154" s="52">
        <f>RES_hhdet_in!W154-RES_hhdet_in_new!W154</f>
        <v>116628</v>
      </c>
      <c r="X154" s="52">
        <f>RES_hhdet_in!X154-RES_hhdet_in_new!X154</f>
        <v>118275</v>
      </c>
      <c r="Y154" s="52">
        <f>RES_hhdet_in!Y154-RES_hhdet_in_new!Y154</f>
        <v>131156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136</v>
      </c>
      <c r="D158" s="52">
        <v>563</v>
      </c>
      <c r="E158" s="52">
        <v>645</v>
      </c>
      <c r="F158" s="52">
        <v>1821</v>
      </c>
      <c r="G158" s="52">
        <v>3769</v>
      </c>
      <c r="H158" s="52">
        <v>6430</v>
      </c>
      <c r="I158" s="52">
        <v>8085</v>
      </c>
      <c r="J158" s="52">
        <v>8052</v>
      </c>
      <c r="K158" s="52">
        <v>8956</v>
      </c>
      <c r="L158" s="52">
        <v>8464</v>
      </c>
      <c r="M158" s="52">
        <v>12518</v>
      </c>
      <c r="N158" s="52">
        <v>19042</v>
      </c>
      <c r="O158" s="52">
        <v>27629</v>
      </c>
      <c r="P158" s="52">
        <v>23490</v>
      </c>
      <c r="Q158" s="52">
        <v>27034</v>
      </c>
      <c r="R158" s="52">
        <v>25393</v>
      </c>
      <c r="S158" s="52">
        <v>32716</v>
      </c>
      <c r="T158" s="52">
        <v>38354</v>
      </c>
      <c r="U158" s="52">
        <v>53588</v>
      </c>
      <c r="V158" s="52">
        <v>76704</v>
      </c>
      <c r="W158" s="52">
        <v>132956</v>
      </c>
      <c r="X158" s="52">
        <v>169750</v>
      </c>
      <c r="Y158" s="52">
        <v>138450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42</v>
      </c>
      <c r="D159" s="36">
        <v>345</v>
      </c>
      <c r="E159" s="36">
        <v>1060</v>
      </c>
      <c r="F159" s="36">
        <v>1342</v>
      </c>
      <c r="G159" s="36">
        <v>1180</v>
      </c>
      <c r="H159" s="36">
        <v>1863</v>
      </c>
      <c r="I159" s="36">
        <v>2221</v>
      </c>
      <c r="J159" s="36">
        <v>5827</v>
      </c>
      <c r="K159" s="36">
        <v>6949</v>
      </c>
      <c r="L159" s="36">
        <v>9940</v>
      </c>
      <c r="M159" s="36">
        <v>12124</v>
      </c>
      <c r="N159" s="36">
        <v>9629</v>
      </c>
      <c r="O159" s="36">
        <v>11929</v>
      </c>
      <c r="P159" s="36">
        <v>9428</v>
      </c>
      <c r="Q159" s="36">
        <v>13695</v>
      </c>
      <c r="R159" s="36">
        <v>17329</v>
      </c>
      <c r="S159" s="36">
        <v>19343</v>
      </c>
      <c r="T159" s="36">
        <v>18824</v>
      </c>
      <c r="U159" s="36">
        <v>25552</v>
      </c>
      <c r="V159" s="36">
        <v>23998</v>
      </c>
      <c r="W159" s="36">
        <v>0</v>
      </c>
      <c r="X159" s="36">
        <v>0</v>
      </c>
      <c r="Y159" s="36">
        <v>0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234</v>
      </c>
      <c r="D163" s="52">
        <v>442</v>
      </c>
      <c r="E163" s="52">
        <v>517</v>
      </c>
      <c r="F163" s="52">
        <v>542</v>
      </c>
      <c r="G163" s="52">
        <v>612</v>
      </c>
      <c r="H163" s="52">
        <v>841</v>
      </c>
      <c r="I163" s="52">
        <v>1094</v>
      </c>
      <c r="J163" s="52">
        <v>1084</v>
      </c>
      <c r="K163" s="52">
        <v>956</v>
      </c>
      <c r="L163" s="52">
        <v>657</v>
      </c>
      <c r="M163" s="52">
        <v>472</v>
      </c>
      <c r="N163" s="52">
        <v>359</v>
      </c>
      <c r="O163" s="52">
        <v>418</v>
      </c>
      <c r="P163" s="52">
        <v>155</v>
      </c>
      <c r="Q163" s="52">
        <v>243</v>
      </c>
      <c r="R163" s="52">
        <v>148</v>
      </c>
      <c r="S163" s="52">
        <v>335</v>
      </c>
      <c r="T163" s="52">
        <v>246</v>
      </c>
      <c r="U163" s="52">
        <v>653</v>
      </c>
      <c r="V163" s="52">
        <v>464</v>
      </c>
      <c r="W163" s="52">
        <v>218</v>
      </c>
      <c r="X163" s="52">
        <v>0</v>
      </c>
      <c r="Y163" s="52">
        <v>0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2</v>
      </c>
      <c r="F165" s="52">
        <v>2</v>
      </c>
      <c r="G165" s="52">
        <v>4</v>
      </c>
      <c r="H165" s="52">
        <v>4</v>
      </c>
      <c r="I165" s="52">
        <v>6</v>
      </c>
      <c r="J165" s="52">
        <v>11</v>
      </c>
      <c r="K165" s="52">
        <v>15</v>
      </c>
      <c r="L165" s="52">
        <v>15</v>
      </c>
      <c r="M165" s="52">
        <v>14</v>
      </c>
      <c r="N165" s="52">
        <v>10</v>
      </c>
      <c r="O165" s="52">
        <v>14</v>
      </c>
      <c r="P165" s="52">
        <v>30</v>
      </c>
      <c r="Q165" s="52">
        <v>58</v>
      </c>
      <c r="R165" s="52">
        <v>88</v>
      </c>
      <c r="S165" s="52">
        <v>57</v>
      </c>
      <c r="T165" s="52">
        <v>51</v>
      </c>
      <c r="U165" s="52">
        <v>61</v>
      </c>
      <c r="V165" s="52">
        <v>109</v>
      </c>
      <c r="W165" s="52">
        <v>123</v>
      </c>
      <c r="X165" s="52">
        <v>73</v>
      </c>
      <c r="Y165" s="52">
        <v>15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119</v>
      </c>
      <c r="D167" s="52">
        <f>RES_hhdet_in!D167-RES_hhdet_in_new!D167</f>
        <v>86</v>
      </c>
      <c r="E167" s="52">
        <f>RES_hhdet_in!E167-RES_hhdet_in_new!E167</f>
        <v>44</v>
      </c>
      <c r="F167" s="52">
        <f>RES_hhdet_in!F167-RES_hhdet_in_new!F167</f>
        <v>97</v>
      </c>
      <c r="G167" s="52">
        <f>RES_hhdet_in!G167-RES_hhdet_in_new!G167</f>
        <v>184</v>
      </c>
      <c r="H167" s="52">
        <f>RES_hhdet_in!H167-RES_hhdet_in_new!H167</f>
        <v>468</v>
      </c>
      <c r="I167" s="52">
        <f>RES_hhdet_in!I167-RES_hhdet_in_new!I167</f>
        <v>342</v>
      </c>
      <c r="J167" s="52">
        <f>RES_hhdet_in!J167-RES_hhdet_in_new!J167</f>
        <v>142</v>
      </c>
      <c r="K167" s="52">
        <f>RES_hhdet_in!K167-RES_hhdet_in_new!K167</f>
        <v>156</v>
      </c>
      <c r="L167" s="52">
        <f>RES_hhdet_in!L167-RES_hhdet_in_new!L167</f>
        <v>105</v>
      </c>
      <c r="M167" s="52">
        <f>RES_hhdet_in!M167-RES_hhdet_in_new!M167</f>
        <v>101</v>
      </c>
      <c r="N167" s="52">
        <f>RES_hhdet_in!N167-RES_hhdet_in_new!N167</f>
        <v>162</v>
      </c>
      <c r="O167" s="52">
        <f>RES_hhdet_in!O167-RES_hhdet_in_new!O167</f>
        <v>183</v>
      </c>
      <c r="P167" s="52">
        <f>RES_hhdet_in!P167-RES_hhdet_in_new!P167</f>
        <v>177</v>
      </c>
      <c r="Q167" s="52">
        <f>RES_hhdet_in!Q167-RES_hhdet_in_new!Q167</f>
        <v>143</v>
      </c>
      <c r="R167" s="52">
        <f>RES_hhdet_in!R167-RES_hhdet_in_new!R167</f>
        <v>126</v>
      </c>
      <c r="S167" s="52">
        <f>RES_hhdet_in!S167-RES_hhdet_in_new!S167</f>
        <v>139</v>
      </c>
      <c r="T167" s="52">
        <f>RES_hhdet_in!T167-RES_hhdet_in_new!T167</f>
        <v>91</v>
      </c>
      <c r="U167" s="52">
        <f>RES_hhdet_in!U167-RES_hhdet_in_new!U167</f>
        <v>113</v>
      </c>
      <c r="V167" s="52">
        <f>RES_hhdet_in!V167-RES_hhdet_in_new!V167</f>
        <v>123</v>
      </c>
      <c r="W167" s="52">
        <f>RES_hhdet_in!W167-RES_hhdet_in_new!W167</f>
        <v>50</v>
      </c>
      <c r="X167" s="52">
        <f>RES_hhdet_in!X167-RES_hhdet_in_new!X167</f>
        <v>11</v>
      </c>
      <c r="Y167" s="52">
        <f>RES_hhdet_in!Y167-RES_hhdet_in_new!Y167</f>
        <v>10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1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1</v>
      </c>
      <c r="V168" s="52">
        <f>RES_hhdet_in!V168-RES_hhdet_in_new!V168</f>
        <v>1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236</v>
      </c>
      <c r="D171" s="52">
        <f>RES_hhdet_in!D171-RES_hhdet_in_new!D171</f>
        <v>478</v>
      </c>
      <c r="E171" s="52">
        <f>RES_hhdet_in!E171-RES_hhdet_in_new!E171</f>
        <v>601</v>
      </c>
      <c r="F171" s="52">
        <f>RES_hhdet_in!F171-RES_hhdet_in_new!F171</f>
        <v>594</v>
      </c>
      <c r="G171" s="52">
        <f>RES_hhdet_in!G171-RES_hhdet_in_new!G171</f>
        <v>620</v>
      </c>
      <c r="H171" s="52">
        <f>RES_hhdet_in!H171-RES_hhdet_in_new!H171</f>
        <v>645</v>
      </c>
      <c r="I171" s="52">
        <f>RES_hhdet_in!I171-RES_hhdet_in_new!I171</f>
        <v>1000</v>
      </c>
      <c r="J171" s="52">
        <f>RES_hhdet_in!J171-RES_hhdet_in_new!J171</f>
        <v>1318</v>
      </c>
      <c r="K171" s="52">
        <f>RES_hhdet_in!K171-RES_hhdet_in_new!K171</f>
        <v>642</v>
      </c>
      <c r="L171" s="52">
        <f>RES_hhdet_in!L171-RES_hhdet_in_new!L171</f>
        <v>1178</v>
      </c>
      <c r="M171" s="52">
        <f>RES_hhdet_in!M171-RES_hhdet_in_new!M171</f>
        <v>1120</v>
      </c>
      <c r="N171" s="52">
        <f>RES_hhdet_in!N171-RES_hhdet_in_new!N171</f>
        <v>1000</v>
      </c>
      <c r="O171" s="52">
        <f>RES_hhdet_in!O171-RES_hhdet_in_new!O171</f>
        <v>190</v>
      </c>
      <c r="P171" s="52">
        <f>RES_hhdet_in!P171-RES_hhdet_in_new!P171</f>
        <v>171</v>
      </c>
      <c r="Q171" s="52">
        <f>RES_hhdet_in!Q171-RES_hhdet_in_new!Q171</f>
        <v>264</v>
      </c>
      <c r="R171" s="52">
        <f>RES_hhdet_in!R171-RES_hhdet_in_new!R171</f>
        <v>399</v>
      </c>
      <c r="S171" s="52">
        <f>RES_hhdet_in!S171-RES_hhdet_in_new!S171</f>
        <v>678</v>
      </c>
      <c r="T171" s="52">
        <f>RES_hhdet_in!T171-RES_hhdet_in_new!T171</f>
        <v>12</v>
      </c>
      <c r="U171" s="52">
        <f>RES_hhdet_in!U171-RES_hhdet_in_new!U171</f>
        <v>222</v>
      </c>
      <c r="V171" s="52">
        <f>RES_hhdet_in!V171-RES_hhdet_in_new!V171</f>
        <v>0</v>
      </c>
      <c r="W171" s="52">
        <f>RES_hhdet_in!W171-RES_hhdet_in_new!W171</f>
        <v>1</v>
      </c>
      <c r="X171" s="52">
        <f>RES_hhdet_in!X171-RES_hhdet_in_new!X171</f>
        <v>15</v>
      </c>
      <c r="Y171" s="52">
        <f>RES_hhdet_in!Y171-RES_hhdet_in_new!Y171</f>
        <v>0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763</v>
      </c>
      <c r="L172" s="52">
        <f>RES_hhdet_in!L172-RES_hhdet_in_new!L172</f>
        <v>150</v>
      </c>
      <c r="M172" s="52">
        <f>RES_hhdet_in!M172-RES_hhdet_in_new!M172</f>
        <v>141</v>
      </c>
      <c r="N172" s="52">
        <f>RES_hhdet_in!N172-RES_hhdet_in_new!N172</f>
        <v>188</v>
      </c>
      <c r="O172" s="52">
        <f>RES_hhdet_in!O172-RES_hhdet_in_new!O172</f>
        <v>1150</v>
      </c>
      <c r="P172" s="52">
        <f>RES_hhdet_in!P172-RES_hhdet_in_new!P172</f>
        <v>1026</v>
      </c>
      <c r="Q172" s="52">
        <f>RES_hhdet_in!Q172-RES_hhdet_in_new!Q172</f>
        <v>1073</v>
      </c>
      <c r="R172" s="52">
        <f>RES_hhdet_in!R172-RES_hhdet_in_new!R172</f>
        <v>716</v>
      </c>
      <c r="S172" s="52">
        <f>RES_hhdet_in!S172-RES_hhdet_in_new!S172</f>
        <v>405</v>
      </c>
      <c r="T172" s="52">
        <f>RES_hhdet_in!T172-RES_hhdet_in_new!T172</f>
        <v>811</v>
      </c>
      <c r="U172" s="52">
        <f>RES_hhdet_in!U172-RES_hhdet_in_new!U172</f>
        <v>889</v>
      </c>
      <c r="V172" s="52">
        <f>RES_hhdet_in!V172-RES_hhdet_in_new!V172</f>
        <v>873</v>
      </c>
      <c r="W172" s="52">
        <f>RES_hhdet_in!W172-RES_hhdet_in_new!W172</f>
        <v>689</v>
      </c>
      <c r="X172" s="52">
        <f>RES_hhdet_in!X172-RES_hhdet_in_new!X172</f>
        <v>85</v>
      </c>
      <c r="Y172" s="52">
        <f>RES_hhdet_in!Y172-RES_hhdet_in_new!Y172</f>
        <v>52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271</v>
      </c>
      <c r="D176" s="52">
        <v>350</v>
      </c>
      <c r="E176" s="52">
        <v>245</v>
      </c>
      <c r="F176" s="52">
        <v>398</v>
      </c>
      <c r="G176" s="52">
        <v>612</v>
      </c>
      <c r="H176" s="52">
        <v>864</v>
      </c>
      <c r="I176" s="52">
        <v>1053</v>
      </c>
      <c r="J176" s="52">
        <v>848</v>
      </c>
      <c r="K176" s="52">
        <v>884</v>
      </c>
      <c r="L176" s="52">
        <v>655</v>
      </c>
      <c r="M176" s="52">
        <v>693</v>
      </c>
      <c r="N176" s="52">
        <v>899</v>
      </c>
      <c r="O176" s="52">
        <v>1068</v>
      </c>
      <c r="P176" s="52">
        <v>985</v>
      </c>
      <c r="Q176" s="52">
        <v>992</v>
      </c>
      <c r="R176" s="52">
        <v>742</v>
      </c>
      <c r="S176" s="52">
        <v>776</v>
      </c>
      <c r="T176" s="52">
        <v>611</v>
      </c>
      <c r="U176" s="52">
        <v>819</v>
      </c>
      <c r="V176" s="52">
        <v>777</v>
      </c>
      <c r="W176" s="52">
        <v>812</v>
      </c>
      <c r="X176" s="52">
        <v>139</v>
      </c>
      <c r="Y176" s="52">
        <v>53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84</v>
      </c>
      <c r="D177" s="36">
        <v>214</v>
      </c>
      <c r="E177" s="36">
        <v>400</v>
      </c>
      <c r="F177" s="36">
        <v>292</v>
      </c>
      <c r="G177" s="36">
        <v>191</v>
      </c>
      <c r="H177" s="36">
        <v>251</v>
      </c>
      <c r="I177" s="36">
        <v>288</v>
      </c>
      <c r="J177" s="36">
        <v>614</v>
      </c>
      <c r="K177" s="36">
        <v>683</v>
      </c>
      <c r="L177" s="36">
        <v>771</v>
      </c>
      <c r="M177" s="36">
        <v>663</v>
      </c>
      <c r="N177" s="36">
        <v>451</v>
      </c>
      <c r="O177" s="36">
        <v>459</v>
      </c>
      <c r="P177" s="36">
        <v>397</v>
      </c>
      <c r="Q177" s="36">
        <v>497</v>
      </c>
      <c r="R177" s="36">
        <v>500</v>
      </c>
      <c r="S177" s="36">
        <v>447</v>
      </c>
      <c r="T177" s="36">
        <v>300</v>
      </c>
      <c r="U177" s="36">
        <v>397</v>
      </c>
      <c r="V177" s="36">
        <v>227</v>
      </c>
      <c r="W177" s="36">
        <v>0</v>
      </c>
      <c r="X177" s="36">
        <v>0</v>
      </c>
      <c r="Y177" s="36">
        <v>0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85114</v>
      </c>
      <c r="K5" s="52">
        <v>125843</v>
      </c>
      <c r="L5" s="52">
        <v>198213</v>
      </c>
      <c r="M5" s="52">
        <v>192836</v>
      </c>
      <c r="N5" s="52">
        <v>330812</v>
      </c>
      <c r="O5" s="52">
        <v>256758</v>
      </c>
      <c r="P5" s="52">
        <v>200118</v>
      </c>
      <c r="Q5" s="52">
        <v>267560</v>
      </c>
      <c r="R5" s="52">
        <v>216385</v>
      </c>
      <c r="S5" s="52">
        <v>224989</v>
      </c>
      <c r="T5" s="52">
        <v>1143</v>
      </c>
      <c r="U5" s="52">
        <v>260833</v>
      </c>
      <c r="V5" s="52">
        <v>270789</v>
      </c>
      <c r="W5" s="52">
        <v>0</v>
      </c>
      <c r="X5" s="52">
        <v>0</v>
      </c>
      <c r="Y5" s="52">
        <v>511285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8134</v>
      </c>
      <c r="S8" s="52">
        <v>9853</v>
      </c>
      <c r="T8" s="52">
        <v>7491</v>
      </c>
      <c r="U8" s="52">
        <v>10513</v>
      </c>
      <c r="V8" s="52">
        <v>14933</v>
      </c>
      <c r="W8" s="52">
        <v>10648</v>
      </c>
      <c r="X8" s="52">
        <v>7597</v>
      </c>
      <c r="Y8" s="52">
        <v>4902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42973</v>
      </c>
      <c r="K10" s="52">
        <v>56534</v>
      </c>
      <c r="L10" s="52">
        <v>97432</v>
      </c>
      <c r="M10" s="52">
        <v>104090</v>
      </c>
      <c r="N10" s="52">
        <v>243033</v>
      </c>
      <c r="O10" s="52">
        <v>174149</v>
      </c>
      <c r="P10" s="52">
        <v>124906</v>
      </c>
      <c r="Q10" s="52">
        <v>179893</v>
      </c>
      <c r="R10" s="52">
        <v>165553</v>
      </c>
      <c r="S10" s="52">
        <v>213522</v>
      </c>
      <c r="T10" s="52">
        <v>167431</v>
      </c>
      <c r="U10" s="52">
        <v>245796</v>
      </c>
      <c r="V10" s="52">
        <v>322470</v>
      </c>
      <c r="W10" s="52">
        <v>279161</v>
      </c>
      <c r="X10" s="52">
        <v>179915</v>
      </c>
      <c r="Y10" s="52">
        <v>495160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2575</v>
      </c>
      <c r="V11" s="52">
        <v>1096</v>
      </c>
      <c r="W11" s="52">
        <v>0</v>
      </c>
      <c r="X11" s="52">
        <v>0</v>
      </c>
      <c r="Y11" s="52">
        <v>3687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48</v>
      </c>
      <c r="V12" s="52">
        <v>19</v>
      </c>
      <c r="W12" s="52">
        <v>0</v>
      </c>
      <c r="X12" s="52">
        <v>0</v>
      </c>
      <c r="Y12" s="52">
        <v>203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4035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17101</v>
      </c>
      <c r="V16" s="52">
        <v>7062</v>
      </c>
      <c r="W16" s="52">
        <v>0</v>
      </c>
      <c r="X16" s="52">
        <v>4</v>
      </c>
      <c r="Y16" s="52">
        <v>14830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38188</v>
      </c>
      <c r="S20" s="52">
        <v>60532</v>
      </c>
      <c r="T20" s="52">
        <v>64720</v>
      </c>
      <c r="U20" s="52">
        <v>67990</v>
      </c>
      <c r="V20" s="52">
        <v>114579</v>
      </c>
      <c r="W20" s="52">
        <v>127994</v>
      </c>
      <c r="X20" s="52">
        <v>77714</v>
      </c>
      <c r="Y20" s="52">
        <v>151821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97694</v>
      </c>
      <c r="S21" s="52">
        <v>178150</v>
      </c>
      <c r="T21" s="52">
        <v>133871</v>
      </c>
      <c r="U21" s="52">
        <v>309982</v>
      </c>
      <c r="V21" s="52">
        <v>354661</v>
      </c>
      <c r="W21" s="52">
        <v>57974</v>
      </c>
      <c r="X21" s="52">
        <v>331014</v>
      </c>
      <c r="Y21" s="52">
        <v>657176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48241</v>
      </c>
      <c r="S22" s="36">
        <v>76172</v>
      </c>
      <c r="T22" s="36">
        <v>42927</v>
      </c>
      <c r="U22" s="36">
        <v>88541</v>
      </c>
      <c r="V22" s="36">
        <v>62737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370</v>
      </c>
      <c r="K26" s="52">
        <v>633</v>
      </c>
      <c r="L26" s="52">
        <v>819</v>
      </c>
      <c r="M26" s="52">
        <v>911</v>
      </c>
      <c r="N26" s="52">
        <v>1278</v>
      </c>
      <c r="O26" s="52">
        <v>1142</v>
      </c>
      <c r="P26" s="52">
        <v>292</v>
      </c>
      <c r="Q26" s="52">
        <v>604</v>
      </c>
      <c r="R26" s="52">
        <v>767</v>
      </c>
      <c r="S26" s="52">
        <v>1105</v>
      </c>
      <c r="T26" s="52">
        <v>929</v>
      </c>
      <c r="U26" s="52">
        <v>1469</v>
      </c>
      <c r="V26" s="52">
        <v>1522</v>
      </c>
      <c r="W26" s="52">
        <v>3293</v>
      </c>
      <c r="X26" s="52">
        <v>5221</v>
      </c>
      <c r="Y26" s="52">
        <v>3916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19</v>
      </c>
      <c r="S29" s="52">
        <v>38</v>
      </c>
      <c r="T29" s="52">
        <v>50</v>
      </c>
      <c r="U29" s="52">
        <v>68</v>
      </c>
      <c r="V29" s="52">
        <v>88</v>
      </c>
      <c r="W29" s="52">
        <v>88</v>
      </c>
      <c r="X29" s="52">
        <v>150</v>
      </c>
      <c r="Y29" s="52">
        <v>183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85</v>
      </c>
      <c r="S31" s="52">
        <v>187</v>
      </c>
      <c r="T31" s="52">
        <v>189</v>
      </c>
      <c r="U31" s="52">
        <v>242</v>
      </c>
      <c r="V31" s="52">
        <v>327</v>
      </c>
      <c r="W31" s="52">
        <v>318</v>
      </c>
      <c r="X31" s="52">
        <v>773</v>
      </c>
      <c r="Y31" s="52">
        <v>1156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3</v>
      </c>
      <c r="U32" s="52">
        <v>3</v>
      </c>
      <c r="V32" s="52">
        <v>3</v>
      </c>
      <c r="W32" s="52">
        <v>1</v>
      </c>
      <c r="X32" s="52">
        <v>34</v>
      </c>
      <c r="Y32" s="52">
        <v>55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239</v>
      </c>
      <c r="S35" s="52">
        <v>766</v>
      </c>
      <c r="T35" s="52">
        <v>36</v>
      </c>
      <c r="U35" s="52">
        <v>403</v>
      </c>
      <c r="V35" s="52">
        <v>0</v>
      </c>
      <c r="W35" s="52">
        <v>19</v>
      </c>
      <c r="X35" s="52">
        <v>823</v>
      </c>
      <c r="Y35" s="52">
        <v>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440</v>
      </c>
      <c r="S36" s="52">
        <v>491</v>
      </c>
      <c r="T36" s="52">
        <v>1462</v>
      </c>
      <c r="U36" s="52">
        <v>1632</v>
      </c>
      <c r="V36" s="52">
        <v>2088</v>
      </c>
      <c r="W36" s="52">
        <v>3587</v>
      </c>
      <c r="X36" s="52">
        <v>4219</v>
      </c>
      <c r="Y36" s="52">
        <v>4690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483</v>
      </c>
      <c r="S40" s="52">
        <v>992</v>
      </c>
      <c r="T40" s="52">
        <v>1203</v>
      </c>
      <c r="U40" s="52">
        <v>1638</v>
      </c>
      <c r="V40" s="52">
        <v>1965</v>
      </c>
      <c r="W40" s="52">
        <v>4306</v>
      </c>
      <c r="X40" s="52">
        <v>6490</v>
      </c>
      <c r="Y40" s="52">
        <v>5260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242</v>
      </c>
      <c r="S41" s="36">
        <v>428</v>
      </c>
      <c r="T41" s="36">
        <v>410</v>
      </c>
      <c r="U41" s="36">
        <v>495</v>
      </c>
      <c r="V41" s="36">
        <v>359</v>
      </c>
      <c r="W41" s="36">
        <v>0</v>
      </c>
      <c r="X41" s="36">
        <v>0</v>
      </c>
      <c r="Y41" s="36">
        <v>0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3899</v>
      </c>
      <c r="O45" s="52">
        <v>13159</v>
      </c>
      <c r="P45" s="52">
        <v>0</v>
      </c>
      <c r="Q45" s="52">
        <v>0</v>
      </c>
      <c r="R45" s="52">
        <v>391</v>
      </c>
      <c r="S45" s="52">
        <v>6750</v>
      </c>
      <c r="T45" s="52">
        <v>8083</v>
      </c>
      <c r="U45" s="52">
        <v>7686</v>
      </c>
      <c r="V45" s="52">
        <v>7547</v>
      </c>
      <c r="W45" s="52">
        <v>0</v>
      </c>
      <c r="X45" s="52">
        <v>13736</v>
      </c>
      <c r="Y45" s="52">
        <v>1229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10</v>
      </c>
      <c r="S48" s="52">
        <v>116</v>
      </c>
      <c r="T48" s="52">
        <v>271</v>
      </c>
      <c r="U48" s="52">
        <v>405</v>
      </c>
      <c r="V48" s="52">
        <v>522</v>
      </c>
      <c r="W48" s="52">
        <v>274</v>
      </c>
      <c r="X48" s="52">
        <v>292</v>
      </c>
      <c r="Y48" s="52">
        <v>321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1616</v>
      </c>
      <c r="O50" s="52">
        <v>5121</v>
      </c>
      <c r="P50" s="52">
        <v>300</v>
      </c>
      <c r="Q50" s="52">
        <v>64</v>
      </c>
      <c r="R50" s="52">
        <v>582</v>
      </c>
      <c r="S50" s="52">
        <v>2497</v>
      </c>
      <c r="T50" s="52">
        <v>2889</v>
      </c>
      <c r="U50" s="52">
        <v>2769</v>
      </c>
      <c r="V50" s="52">
        <v>1596</v>
      </c>
      <c r="W50" s="52">
        <v>2721</v>
      </c>
      <c r="X50" s="52">
        <v>4367</v>
      </c>
      <c r="Y50" s="52">
        <v>3282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3</v>
      </c>
      <c r="O51" s="52">
        <v>61</v>
      </c>
      <c r="P51" s="52">
        <v>20</v>
      </c>
      <c r="Q51" s="52">
        <v>21</v>
      </c>
      <c r="R51" s="52">
        <v>10</v>
      </c>
      <c r="S51" s="52">
        <v>39</v>
      </c>
      <c r="T51" s="52">
        <v>126</v>
      </c>
      <c r="U51" s="52">
        <v>13</v>
      </c>
      <c r="V51" s="52">
        <v>61</v>
      </c>
      <c r="W51" s="52">
        <v>278</v>
      </c>
      <c r="X51" s="52">
        <v>0</v>
      </c>
      <c r="Y51" s="52">
        <v>533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8</v>
      </c>
      <c r="S54" s="52">
        <v>86</v>
      </c>
      <c r="T54" s="52">
        <v>5</v>
      </c>
      <c r="U54" s="52">
        <v>64</v>
      </c>
      <c r="V54" s="52">
        <v>0</v>
      </c>
      <c r="W54" s="52">
        <v>24</v>
      </c>
      <c r="X54" s="52">
        <v>3038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14</v>
      </c>
      <c r="S55" s="52">
        <v>56</v>
      </c>
      <c r="T55" s="52">
        <v>250</v>
      </c>
      <c r="U55" s="52">
        <v>245</v>
      </c>
      <c r="V55" s="52">
        <v>2869</v>
      </c>
      <c r="W55" s="52">
        <v>4877</v>
      </c>
      <c r="X55" s="52">
        <v>15695</v>
      </c>
      <c r="Y55" s="52">
        <v>6280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159</v>
      </c>
      <c r="S59" s="52">
        <v>3283</v>
      </c>
      <c r="T59" s="52">
        <v>5810</v>
      </c>
      <c r="U59" s="52">
        <v>7317</v>
      </c>
      <c r="V59" s="52">
        <v>9843</v>
      </c>
      <c r="W59" s="52">
        <v>6049</v>
      </c>
      <c r="X59" s="52">
        <v>17138</v>
      </c>
      <c r="Y59" s="52">
        <v>5458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80</v>
      </c>
      <c r="S60" s="36">
        <v>1404</v>
      </c>
      <c r="T60" s="36">
        <v>1937</v>
      </c>
      <c r="U60" s="36">
        <v>2190</v>
      </c>
      <c r="V60" s="36">
        <v>1812</v>
      </c>
      <c r="W60" s="36">
        <v>0</v>
      </c>
      <c r="X60" s="36">
        <v>0</v>
      </c>
      <c r="Y60" s="36">
        <v>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29049</v>
      </c>
      <c r="K64" s="52">
        <v>61836</v>
      </c>
      <c r="L64" s="52">
        <v>91879</v>
      </c>
      <c r="M64" s="52">
        <v>135597</v>
      </c>
      <c r="N64" s="52">
        <v>175575</v>
      </c>
      <c r="O64" s="52">
        <v>191478</v>
      </c>
      <c r="P64" s="52">
        <v>107091</v>
      </c>
      <c r="Q64" s="52">
        <v>147908</v>
      </c>
      <c r="R64" s="52">
        <v>169201</v>
      </c>
      <c r="S64" s="52">
        <v>195615</v>
      </c>
      <c r="T64" s="52">
        <v>206804</v>
      </c>
      <c r="U64" s="52">
        <v>259889</v>
      </c>
      <c r="V64" s="52">
        <v>366446</v>
      </c>
      <c r="W64" s="52">
        <v>380600</v>
      </c>
      <c r="X64" s="52">
        <v>458480</v>
      </c>
      <c r="Y64" s="52">
        <v>309897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5144</v>
      </c>
      <c r="S67" s="52">
        <v>7003</v>
      </c>
      <c r="T67" s="52">
        <v>10137</v>
      </c>
      <c r="U67" s="52">
        <v>12615</v>
      </c>
      <c r="V67" s="52">
        <v>19653</v>
      </c>
      <c r="W67" s="52">
        <v>15922</v>
      </c>
      <c r="X67" s="52">
        <v>21656</v>
      </c>
      <c r="Y67" s="52">
        <v>19129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25358</v>
      </c>
      <c r="K69" s="52">
        <v>54426</v>
      </c>
      <c r="L69" s="52">
        <v>84164</v>
      </c>
      <c r="M69" s="52">
        <v>125809</v>
      </c>
      <c r="N69" s="52">
        <v>166052</v>
      </c>
      <c r="O69" s="52">
        <v>180501</v>
      </c>
      <c r="P69" s="52">
        <v>97671</v>
      </c>
      <c r="Q69" s="52">
        <v>140689</v>
      </c>
      <c r="R69" s="52">
        <v>163705</v>
      </c>
      <c r="S69" s="52">
        <v>191615</v>
      </c>
      <c r="T69" s="52">
        <v>201703</v>
      </c>
      <c r="U69" s="52">
        <v>250457</v>
      </c>
      <c r="V69" s="52">
        <v>354121</v>
      </c>
      <c r="W69" s="52">
        <v>362044</v>
      </c>
      <c r="X69" s="52">
        <v>375566</v>
      </c>
      <c r="Y69" s="52">
        <v>270850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746</v>
      </c>
      <c r="L70" s="52">
        <v>110</v>
      </c>
      <c r="M70" s="52">
        <v>302</v>
      </c>
      <c r="N70" s="52">
        <v>385</v>
      </c>
      <c r="O70" s="52">
        <v>2349</v>
      </c>
      <c r="P70" s="52">
        <v>2753</v>
      </c>
      <c r="Q70" s="52">
        <v>2891</v>
      </c>
      <c r="R70" s="52">
        <v>3039</v>
      </c>
      <c r="S70" s="52">
        <v>1558</v>
      </c>
      <c r="T70" s="52">
        <v>4120</v>
      </c>
      <c r="U70" s="52">
        <v>4359</v>
      </c>
      <c r="V70" s="52">
        <v>5700</v>
      </c>
      <c r="W70" s="52">
        <v>9223</v>
      </c>
      <c r="X70" s="52">
        <v>24790</v>
      </c>
      <c r="Y70" s="52">
        <v>34431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1039</v>
      </c>
      <c r="S73" s="52">
        <v>3532</v>
      </c>
      <c r="T73" s="52">
        <v>151</v>
      </c>
      <c r="U73" s="52">
        <v>2331</v>
      </c>
      <c r="V73" s="52">
        <v>0</v>
      </c>
      <c r="W73" s="52">
        <v>99</v>
      </c>
      <c r="X73" s="52">
        <v>10294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1950</v>
      </c>
      <c r="S74" s="52">
        <v>2304</v>
      </c>
      <c r="T74" s="52">
        <v>7134</v>
      </c>
      <c r="U74" s="52">
        <v>9679</v>
      </c>
      <c r="V74" s="52">
        <v>14323</v>
      </c>
      <c r="W74" s="52">
        <v>16934</v>
      </c>
      <c r="X74" s="52">
        <v>53443</v>
      </c>
      <c r="Y74" s="52">
        <v>22645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115489</v>
      </c>
      <c r="S78" s="52">
        <v>222033</v>
      </c>
      <c r="T78" s="52">
        <v>301274</v>
      </c>
      <c r="U78" s="52">
        <v>393325</v>
      </c>
      <c r="V78" s="52">
        <v>519043</v>
      </c>
      <c r="W78" s="52">
        <v>488639</v>
      </c>
      <c r="X78" s="52">
        <v>560948</v>
      </c>
      <c r="Y78" s="52">
        <v>494467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2167</v>
      </c>
      <c r="S79" s="36">
        <v>4651</v>
      </c>
      <c r="T79" s="36">
        <v>5923</v>
      </c>
      <c r="U79" s="36">
        <v>9196</v>
      </c>
      <c r="V79" s="36">
        <v>9737</v>
      </c>
      <c r="W79" s="36">
        <v>41971</v>
      </c>
      <c r="X79" s="36">
        <v>62520</v>
      </c>
      <c r="Y79" s="36">
        <v>55962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27440</v>
      </c>
      <c r="K83" s="52">
        <v>58978</v>
      </c>
      <c r="L83" s="52">
        <v>95760</v>
      </c>
      <c r="M83" s="52">
        <v>157718</v>
      </c>
      <c r="N83" s="52">
        <v>157846</v>
      </c>
      <c r="O83" s="52">
        <v>159385</v>
      </c>
      <c r="P83" s="52">
        <v>73678</v>
      </c>
      <c r="Q83" s="52">
        <v>102115</v>
      </c>
      <c r="R83" s="52">
        <v>277795</v>
      </c>
      <c r="S83" s="52">
        <v>494271</v>
      </c>
      <c r="T83" s="52">
        <v>848144</v>
      </c>
      <c r="U83" s="52">
        <v>347994</v>
      </c>
      <c r="V83" s="52">
        <v>182910</v>
      </c>
      <c r="W83" s="52">
        <v>77006</v>
      </c>
      <c r="X83" s="52">
        <v>223511</v>
      </c>
      <c r="Y83" s="52">
        <v>335829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5957</v>
      </c>
      <c r="S86" s="52">
        <v>12245</v>
      </c>
      <c r="T86" s="52">
        <v>29188</v>
      </c>
      <c r="U86" s="52">
        <v>30352</v>
      </c>
      <c r="V86" s="52">
        <v>31064</v>
      </c>
      <c r="W86" s="52">
        <v>11637</v>
      </c>
      <c r="X86" s="52">
        <v>10075</v>
      </c>
      <c r="Y86" s="52">
        <v>10118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13791</v>
      </c>
      <c r="K88" s="52">
        <v>30057</v>
      </c>
      <c r="L88" s="52">
        <v>52080</v>
      </c>
      <c r="M88" s="52">
        <v>102717</v>
      </c>
      <c r="N88" s="52">
        <v>113240</v>
      </c>
      <c r="O88" s="52">
        <v>112110</v>
      </c>
      <c r="P88" s="52">
        <v>42608</v>
      </c>
      <c r="Q88" s="52">
        <v>66042</v>
      </c>
      <c r="R88" s="52">
        <v>221081</v>
      </c>
      <c r="S88" s="52">
        <v>395627</v>
      </c>
      <c r="T88" s="52">
        <v>670076</v>
      </c>
      <c r="U88" s="52">
        <v>300551</v>
      </c>
      <c r="V88" s="52">
        <v>182932</v>
      </c>
      <c r="W88" s="52">
        <v>146692</v>
      </c>
      <c r="X88" s="52">
        <v>387631</v>
      </c>
      <c r="Y88" s="52">
        <v>564631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320</v>
      </c>
      <c r="L89" s="52">
        <v>53</v>
      </c>
      <c r="M89" s="52">
        <v>313</v>
      </c>
      <c r="N89" s="52">
        <v>242</v>
      </c>
      <c r="O89" s="52">
        <v>1493</v>
      </c>
      <c r="P89" s="52">
        <v>1521</v>
      </c>
      <c r="Q89" s="52">
        <v>1866</v>
      </c>
      <c r="R89" s="52">
        <v>1478</v>
      </c>
      <c r="S89" s="52">
        <v>523</v>
      </c>
      <c r="T89" s="52">
        <v>21045</v>
      </c>
      <c r="U89" s="52">
        <v>1516</v>
      </c>
      <c r="V89" s="52">
        <v>1391</v>
      </c>
      <c r="W89" s="52">
        <v>4656</v>
      </c>
      <c r="X89" s="52">
        <v>28381</v>
      </c>
      <c r="Y89" s="52">
        <v>35307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9577</v>
      </c>
      <c r="X92" s="52">
        <v>0</v>
      </c>
      <c r="Y92" s="52">
        <v>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171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0</v>
      </c>
      <c r="U96" s="52">
        <v>0</v>
      </c>
      <c r="V96" s="52">
        <v>0</v>
      </c>
      <c r="W96" s="52">
        <v>611</v>
      </c>
      <c r="X96" s="52">
        <v>0</v>
      </c>
      <c r="Y96" s="52">
        <v>0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108050</v>
      </c>
      <c r="X97" s="52">
        <v>0</v>
      </c>
      <c r="Y97" s="52">
        <v>0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48517</v>
      </c>
      <c r="S101" s="52">
        <v>127425</v>
      </c>
      <c r="T101" s="52">
        <v>269117</v>
      </c>
      <c r="U101" s="52">
        <v>172648</v>
      </c>
      <c r="V101" s="52">
        <v>128893</v>
      </c>
      <c r="W101" s="52">
        <v>105719</v>
      </c>
      <c r="X101" s="52">
        <v>124766</v>
      </c>
      <c r="Y101" s="52">
        <v>213764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64082</v>
      </c>
      <c r="S102" s="52">
        <v>177574</v>
      </c>
      <c r="T102" s="52">
        <v>363347</v>
      </c>
      <c r="U102" s="52">
        <v>213314</v>
      </c>
      <c r="V102" s="52">
        <v>174904</v>
      </c>
      <c r="W102" s="52">
        <v>204336</v>
      </c>
      <c r="X102" s="52">
        <v>414255</v>
      </c>
      <c r="Y102" s="52">
        <v>493617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31641</v>
      </c>
      <c r="S103" s="36">
        <v>75931</v>
      </c>
      <c r="T103" s="36">
        <v>121052</v>
      </c>
      <c r="U103" s="36">
        <v>63451</v>
      </c>
      <c r="V103" s="36">
        <v>32027</v>
      </c>
      <c r="W103" s="36">
        <v>0</v>
      </c>
      <c r="X103" s="36">
        <v>0</v>
      </c>
      <c r="Y103" s="36">
        <v>0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91</v>
      </c>
      <c r="K107" s="52">
        <v>194</v>
      </c>
      <c r="L107" s="52">
        <v>168</v>
      </c>
      <c r="M107" s="52">
        <v>561</v>
      </c>
      <c r="N107" s="52">
        <v>1088</v>
      </c>
      <c r="O107" s="52">
        <v>1632</v>
      </c>
      <c r="P107" s="52">
        <v>1866</v>
      </c>
      <c r="Q107" s="52">
        <v>1757</v>
      </c>
      <c r="R107" s="52">
        <v>1192</v>
      </c>
      <c r="S107" s="52">
        <v>1180</v>
      </c>
      <c r="T107" s="52">
        <v>1398</v>
      </c>
      <c r="U107" s="52">
        <v>1518</v>
      </c>
      <c r="V107" s="52">
        <v>1874</v>
      </c>
      <c r="W107" s="52">
        <v>2249</v>
      </c>
      <c r="X107" s="52">
        <v>2857</v>
      </c>
      <c r="Y107" s="52">
        <v>2649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50</v>
      </c>
      <c r="S110" s="52">
        <v>54</v>
      </c>
      <c r="T110" s="52">
        <v>64</v>
      </c>
      <c r="U110" s="52">
        <v>74</v>
      </c>
      <c r="V110" s="52">
        <v>106</v>
      </c>
      <c r="W110" s="52">
        <v>83</v>
      </c>
      <c r="X110" s="52">
        <v>116</v>
      </c>
      <c r="Y110" s="52">
        <v>112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49</v>
      </c>
      <c r="K112" s="52">
        <v>114</v>
      </c>
      <c r="L112" s="52">
        <v>72</v>
      </c>
      <c r="M112" s="52">
        <v>442</v>
      </c>
      <c r="N112" s="52">
        <v>954</v>
      </c>
      <c r="O112" s="52">
        <v>1425</v>
      </c>
      <c r="P112" s="52">
        <v>1684</v>
      </c>
      <c r="Q112" s="52">
        <v>1607</v>
      </c>
      <c r="R112" s="52">
        <v>1232</v>
      </c>
      <c r="S112" s="52">
        <v>1038</v>
      </c>
      <c r="T112" s="52">
        <v>1090</v>
      </c>
      <c r="U112" s="52">
        <v>1105</v>
      </c>
      <c r="V112" s="52">
        <v>1509</v>
      </c>
      <c r="W112" s="52">
        <v>2186</v>
      </c>
      <c r="X112" s="52">
        <v>2976</v>
      </c>
      <c r="Y112" s="52">
        <v>3140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3</v>
      </c>
      <c r="L113" s="52">
        <v>0</v>
      </c>
      <c r="M113" s="52">
        <v>2</v>
      </c>
      <c r="N113" s="52">
        <v>3</v>
      </c>
      <c r="O113" s="52">
        <v>13</v>
      </c>
      <c r="P113" s="52">
        <v>25</v>
      </c>
      <c r="Q113" s="52">
        <v>24</v>
      </c>
      <c r="R113" s="52">
        <v>18</v>
      </c>
      <c r="S113" s="52">
        <v>2</v>
      </c>
      <c r="T113" s="52">
        <v>31</v>
      </c>
      <c r="U113" s="52">
        <v>26</v>
      </c>
      <c r="V113" s="52">
        <v>16</v>
      </c>
      <c r="W113" s="52">
        <v>28</v>
      </c>
      <c r="X113" s="52">
        <v>184</v>
      </c>
      <c r="Y113" s="52">
        <v>287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66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260</v>
      </c>
      <c r="V117" s="52">
        <v>453</v>
      </c>
      <c r="W117" s="52">
        <v>210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374</v>
      </c>
      <c r="S121" s="52">
        <v>764</v>
      </c>
      <c r="T121" s="52">
        <v>1260</v>
      </c>
      <c r="U121" s="52">
        <v>1764</v>
      </c>
      <c r="V121" s="52">
        <v>2581</v>
      </c>
      <c r="W121" s="52">
        <v>4129</v>
      </c>
      <c r="X121" s="52">
        <v>5010</v>
      </c>
      <c r="Y121" s="52">
        <v>4442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185</v>
      </c>
      <c r="S122" s="36">
        <v>332</v>
      </c>
      <c r="T122" s="36">
        <v>426</v>
      </c>
      <c r="U122" s="36">
        <v>535</v>
      </c>
      <c r="V122" s="36">
        <v>472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59044</v>
      </c>
      <c r="K126" s="52">
        <v>127799</v>
      </c>
      <c r="L126" s="52">
        <v>181024</v>
      </c>
      <c r="M126" s="52">
        <v>249383</v>
      </c>
      <c r="N126" s="52">
        <v>313836</v>
      </c>
      <c r="O126" s="52">
        <v>316443</v>
      </c>
      <c r="P126" s="52">
        <v>90630</v>
      </c>
      <c r="Q126" s="52">
        <v>110811</v>
      </c>
      <c r="R126" s="52">
        <v>69419</v>
      </c>
      <c r="S126" s="52">
        <v>109517</v>
      </c>
      <c r="T126" s="52">
        <v>19700</v>
      </c>
      <c r="U126" s="52">
        <v>206939</v>
      </c>
      <c r="V126" s="52">
        <v>243674</v>
      </c>
      <c r="W126" s="52">
        <v>318458</v>
      </c>
      <c r="X126" s="52">
        <v>299613</v>
      </c>
      <c r="Y126" s="52">
        <v>335846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3578</v>
      </c>
      <c r="S129" s="52">
        <v>4515</v>
      </c>
      <c r="T129" s="52">
        <v>3872</v>
      </c>
      <c r="U129" s="52">
        <v>7333</v>
      </c>
      <c r="V129" s="52">
        <v>12396</v>
      </c>
      <c r="W129" s="52">
        <v>12493</v>
      </c>
      <c r="X129" s="52">
        <v>16709</v>
      </c>
      <c r="Y129" s="52">
        <v>14932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57459</v>
      </c>
      <c r="K131" s="52">
        <v>121525</v>
      </c>
      <c r="L131" s="52">
        <v>174158</v>
      </c>
      <c r="M131" s="52">
        <v>238435</v>
      </c>
      <c r="N131" s="52">
        <v>305236</v>
      </c>
      <c r="O131" s="52">
        <v>304783</v>
      </c>
      <c r="P131" s="52">
        <v>75944</v>
      </c>
      <c r="Q131" s="52">
        <v>106371</v>
      </c>
      <c r="R131" s="52">
        <v>68496</v>
      </c>
      <c r="S131" s="52">
        <v>110149</v>
      </c>
      <c r="T131" s="52">
        <v>18305</v>
      </c>
      <c r="U131" s="52">
        <v>202158</v>
      </c>
      <c r="V131" s="52">
        <v>237353</v>
      </c>
      <c r="W131" s="52">
        <v>306686</v>
      </c>
      <c r="X131" s="52">
        <v>273349</v>
      </c>
      <c r="Y131" s="52">
        <v>302941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1592</v>
      </c>
      <c r="L132" s="52">
        <v>189</v>
      </c>
      <c r="M132" s="52">
        <v>495</v>
      </c>
      <c r="N132" s="52">
        <v>573</v>
      </c>
      <c r="O132" s="52">
        <v>3811</v>
      </c>
      <c r="P132" s="52">
        <v>4472</v>
      </c>
      <c r="Q132" s="52">
        <v>4589</v>
      </c>
      <c r="R132" s="52">
        <v>2403</v>
      </c>
      <c r="S132" s="52">
        <v>828</v>
      </c>
      <c r="T132" s="52">
        <v>4311</v>
      </c>
      <c r="U132" s="52">
        <v>3577</v>
      </c>
      <c r="V132" s="52">
        <v>4250</v>
      </c>
      <c r="W132" s="52">
        <v>7016</v>
      </c>
      <c r="X132" s="52">
        <v>20847</v>
      </c>
      <c r="Y132" s="52">
        <v>30802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421</v>
      </c>
      <c r="S135" s="52">
        <v>1914</v>
      </c>
      <c r="T135" s="52">
        <v>98</v>
      </c>
      <c r="U135" s="52">
        <v>1562</v>
      </c>
      <c r="V135" s="52">
        <v>0</v>
      </c>
      <c r="W135" s="52">
        <v>65</v>
      </c>
      <c r="X135" s="52">
        <v>1989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796</v>
      </c>
      <c r="S136" s="52">
        <v>1248</v>
      </c>
      <c r="T136" s="52">
        <v>4349</v>
      </c>
      <c r="U136" s="52">
        <v>6484</v>
      </c>
      <c r="V136" s="52">
        <v>8954</v>
      </c>
      <c r="W136" s="52">
        <v>11172</v>
      </c>
      <c r="X136" s="52">
        <v>10315</v>
      </c>
      <c r="Y136" s="52">
        <v>9666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80992</v>
      </c>
      <c r="S140" s="52">
        <v>171319</v>
      </c>
      <c r="T140" s="52">
        <v>186204</v>
      </c>
      <c r="U140" s="52">
        <v>318187</v>
      </c>
      <c r="V140" s="52">
        <v>379586</v>
      </c>
      <c r="W140" s="52">
        <v>541026</v>
      </c>
      <c r="X140" s="52">
        <v>508884</v>
      </c>
      <c r="Y140" s="52">
        <v>526343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39997</v>
      </c>
      <c r="S141" s="36">
        <v>73246</v>
      </c>
      <c r="T141" s="36">
        <v>62045</v>
      </c>
      <c r="U141" s="36">
        <v>94602</v>
      </c>
      <c r="V141" s="36">
        <v>69705</v>
      </c>
      <c r="W141" s="36">
        <v>0</v>
      </c>
      <c r="X141" s="36">
        <v>0</v>
      </c>
      <c r="Y141" s="36">
        <v>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3134</v>
      </c>
      <c r="K145" s="52">
        <v>6278</v>
      </c>
      <c r="L145" s="52">
        <v>9091</v>
      </c>
      <c r="M145" s="52">
        <v>14492</v>
      </c>
      <c r="N145" s="52">
        <v>19206</v>
      </c>
      <c r="O145" s="52">
        <v>28956</v>
      </c>
      <c r="P145" s="52">
        <v>37107</v>
      </c>
      <c r="Q145" s="52">
        <v>39851</v>
      </c>
      <c r="R145" s="52">
        <v>35499</v>
      </c>
      <c r="S145" s="52">
        <v>41218</v>
      </c>
      <c r="T145" s="52">
        <v>45017</v>
      </c>
      <c r="U145" s="52">
        <v>71452</v>
      </c>
      <c r="V145" s="52">
        <v>97613</v>
      </c>
      <c r="W145" s="52">
        <v>137264</v>
      </c>
      <c r="X145" s="52">
        <v>199701</v>
      </c>
      <c r="Y145" s="52">
        <v>174286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2857</v>
      </c>
      <c r="S147" s="52">
        <v>4343</v>
      </c>
      <c r="T147" s="52">
        <v>5915</v>
      </c>
      <c r="U147" s="52">
        <v>9201</v>
      </c>
      <c r="V147" s="52">
        <v>16025</v>
      </c>
      <c r="W147" s="52">
        <v>24986</v>
      </c>
      <c r="X147" s="52">
        <v>40541</v>
      </c>
      <c r="Y147" s="52">
        <v>43697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1993</v>
      </c>
      <c r="S149" s="52">
        <v>4392</v>
      </c>
      <c r="T149" s="52">
        <v>5695</v>
      </c>
      <c r="U149" s="52">
        <v>8817</v>
      </c>
      <c r="V149" s="52">
        <v>15801</v>
      </c>
      <c r="W149" s="52">
        <v>13099</v>
      </c>
      <c r="X149" s="52">
        <v>31409</v>
      </c>
      <c r="Y149" s="52">
        <v>50847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23</v>
      </c>
      <c r="S150" s="52">
        <v>37</v>
      </c>
      <c r="T150" s="52">
        <v>107</v>
      </c>
      <c r="U150" s="52">
        <v>158</v>
      </c>
      <c r="V150" s="52">
        <v>270</v>
      </c>
      <c r="W150" s="52">
        <v>211</v>
      </c>
      <c r="X150" s="52">
        <v>1656</v>
      </c>
      <c r="Y150" s="52">
        <v>2774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5422</v>
      </c>
      <c r="S153" s="52">
        <v>18039</v>
      </c>
      <c r="T153" s="52">
        <v>932</v>
      </c>
      <c r="U153" s="52">
        <v>14393</v>
      </c>
      <c r="V153" s="52">
        <v>0</v>
      </c>
      <c r="W153" s="52">
        <v>794</v>
      </c>
      <c r="X153" s="52">
        <v>32805</v>
      </c>
      <c r="Y153" s="52">
        <v>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10169</v>
      </c>
      <c r="S154" s="52">
        <v>11770</v>
      </c>
      <c r="T154" s="52">
        <v>44074</v>
      </c>
      <c r="U154" s="52">
        <v>59742</v>
      </c>
      <c r="V154" s="52">
        <v>102006</v>
      </c>
      <c r="W154" s="52">
        <v>148084</v>
      </c>
      <c r="X154" s="52">
        <v>170261</v>
      </c>
      <c r="Y154" s="52">
        <v>204385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11307</v>
      </c>
      <c r="S158" s="52">
        <v>23701</v>
      </c>
      <c r="T158" s="52">
        <v>36251</v>
      </c>
      <c r="U158" s="52">
        <v>60577</v>
      </c>
      <c r="V158" s="52">
        <v>95457</v>
      </c>
      <c r="W158" s="52">
        <v>179919</v>
      </c>
      <c r="X158" s="52">
        <v>258582</v>
      </c>
      <c r="Y158" s="52">
        <v>230897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5590</v>
      </c>
      <c r="S159" s="36">
        <v>10141</v>
      </c>
      <c r="T159" s="36">
        <v>12084</v>
      </c>
      <c r="U159" s="36">
        <v>18097</v>
      </c>
      <c r="V159" s="36">
        <v>17562</v>
      </c>
      <c r="W159" s="36">
        <v>0</v>
      </c>
      <c r="X159" s="36">
        <v>0</v>
      </c>
      <c r="Y159" s="36">
        <v>0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182</v>
      </c>
      <c r="K163" s="52">
        <v>301</v>
      </c>
      <c r="L163" s="52">
        <v>281</v>
      </c>
      <c r="M163" s="52">
        <v>247</v>
      </c>
      <c r="N163" s="52">
        <v>221</v>
      </c>
      <c r="O163" s="52">
        <v>266</v>
      </c>
      <c r="P163" s="52">
        <v>185</v>
      </c>
      <c r="Q163" s="52">
        <v>240</v>
      </c>
      <c r="R163" s="52">
        <v>132</v>
      </c>
      <c r="S163" s="52">
        <v>269</v>
      </c>
      <c r="T163" s="52">
        <v>207</v>
      </c>
      <c r="U163" s="52">
        <v>554</v>
      </c>
      <c r="V163" s="52">
        <v>395</v>
      </c>
      <c r="W163" s="52">
        <v>194</v>
      </c>
      <c r="X163" s="52">
        <v>0</v>
      </c>
      <c r="Y163" s="52">
        <v>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25</v>
      </c>
      <c r="S165" s="52">
        <v>39</v>
      </c>
      <c r="T165" s="52">
        <v>49</v>
      </c>
      <c r="U165" s="52">
        <v>96</v>
      </c>
      <c r="V165" s="52">
        <v>140</v>
      </c>
      <c r="W165" s="52">
        <v>134</v>
      </c>
      <c r="X165" s="52">
        <v>72</v>
      </c>
      <c r="Y165" s="52">
        <v>15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39</v>
      </c>
      <c r="S167" s="52">
        <v>83</v>
      </c>
      <c r="T167" s="52">
        <v>60</v>
      </c>
      <c r="U167" s="52">
        <v>88</v>
      </c>
      <c r="V167" s="52">
        <v>94</v>
      </c>
      <c r="W167" s="52">
        <v>45</v>
      </c>
      <c r="X167" s="52">
        <v>10</v>
      </c>
      <c r="Y167" s="52">
        <v>10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2</v>
      </c>
      <c r="V168" s="52">
        <v>2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107</v>
      </c>
      <c r="S171" s="52">
        <v>317</v>
      </c>
      <c r="T171" s="52">
        <v>11</v>
      </c>
      <c r="U171" s="52">
        <v>151</v>
      </c>
      <c r="V171" s="52">
        <v>0</v>
      </c>
      <c r="W171" s="52">
        <v>2</v>
      </c>
      <c r="X171" s="52">
        <v>14</v>
      </c>
      <c r="Y171" s="52">
        <v>0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196</v>
      </c>
      <c r="S172" s="52">
        <v>205</v>
      </c>
      <c r="T172" s="52">
        <v>456</v>
      </c>
      <c r="U172" s="52">
        <v>591</v>
      </c>
      <c r="V172" s="52">
        <v>587</v>
      </c>
      <c r="W172" s="52">
        <v>484</v>
      </c>
      <c r="X172" s="52">
        <v>68</v>
      </c>
      <c r="Y172" s="52">
        <v>52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207</v>
      </c>
      <c r="S176" s="52">
        <v>401</v>
      </c>
      <c r="T176" s="52">
        <v>388</v>
      </c>
      <c r="U176" s="52">
        <v>631</v>
      </c>
      <c r="V176" s="52">
        <v>567</v>
      </c>
      <c r="W176" s="52">
        <v>594</v>
      </c>
      <c r="X176" s="52">
        <v>113</v>
      </c>
      <c r="Y176" s="52">
        <v>53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108</v>
      </c>
      <c r="S177" s="36">
        <v>177</v>
      </c>
      <c r="T177" s="36">
        <v>132</v>
      </c>
      <c r="U177" s="36">
        <v>194</v>
      </c>
      <c r="V177" s="36">
        <v>109</v>
      </c>
      <c r="W177" s="36">
        <v>0</v>
      </c>
      <c r="X177" s="36">
        <v>0</v>
      </c>
      <c r="Y177" s="36">
        <v>0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4479.281105176834</v>
      </c>
      <c r="C3" s="117">
        <f t="shared" si="0"/>
        <v>4945.8401852175675</v>
      </c>
      <c r="D3" s="117">
        <f t="shared" si="0"/>
        <v>5485.3438978021941</v>
      </c>
      <c r="E3" s="117">
        <f t="shared" si="0"/>
        <v>5578.0299345918338</v>
      </c>
      <c r="F3" s="117">
        <f t="shared" si="0"/>
        <v>5860.4666276007529</v>
      </c>
      <c r="G3" s="117">
        <f t="shared" si="0"/>
        <v>6475.2011654185571</v>
      </c>
      <c r="H3" s="117">
        <f t="shared" si="0"/>
        <v>7356.5396894892456</v>
      </c>
      <c r="I3" s="117">
        <f t="shared" si="0"/>
        <v>6652.096157823712</v>
      </c>
      <c r="J3" s="117">
        <f t="shared" si="0"/>
        <v>7138.4451074197468</v>
      </c>
      <c r="K3" s="117">
        <f t="shared" si="0"/>
        <v>7347.3318501759968</v>
      </c>
      <c r="L3" s="117">
        <f t="shared" si="0"/>
        <v>8393.7586529951241</v>
      </c>
      <c r="M3" s="117">
        <f t="shared" si="0"/>
        <v>7276.4919653716761</v>
      </c>
      <c r="N3" s="117">
        <f t="shared" si="0"/>
        <v>7657.8925615318503</v>
      </c>
      <c r="O3" s="117">
        <f t="shared" si="0"/>
        <v>7379.7636297735407</v>
      </c>
      <c r="P3" s="117">
        <f t="shared" si="0"/>
        <v>6783.8725021318633</v>
      </c>
      <c r="Q3" s="117">
        <f t="shared" si="0"/>
        <v>6654.8426006577884</v>
      </c>
      <c r="R3" s="117">
        <f t="shared" ref="R3:V3" si="1">R4+R7+R9+R19</f>
        <v>7021.3439555298291</v>
      </c>
      <c r="S3" s="117">
        <f t="shared" si="1"/>
        <v>6969.6843585936049</v>
      </c>
      <c r="T3" s="117">
        <f t="shared" si="1"/>
        <v>6527.4045282156749</v>
      </c>
      <c r="U3" s="117">
        <f t="shared" si="1"/>
        <v>5344.4205001726059</v>
      </c>
      <c r="V3" s="117">
        <f t="shared" si="1"/>
        <v>5534.3431676433092</v>
      </c>
      <c r="W3" s="117">
        <f t="shared" ref="W3:Y3" si="2">W4+W7+W9+W19</f>
        <v>5100.0698229983573</v>
      </c>
      <c r="X3" s="117">
        <f t="shared" si="2"/>
        <v>4281.1165047911418</v>
      </c>
      <c r="Y3" s="117">
        <f t="shared" si="2"/>
        <v>4245.7232930961791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3891.0452817490041</v>
      </c>
      <c r="C4" s="122">
        <f t="shared" si="3"/>
        <v>4347.1011408547492</v>
      </c>
      <c r="D4" s="122">
        <f t="shared" si="3"/>
        <v>4801.855720608929</v>
      </c>
      <c r="E4" s="122">
        <f t="shared" si="3"/>
        <v>4716.5484648875108</v>
      </c>
      <c r="F4" s="122">
        <f t="shared" si="3"/>
        <v>4941.6033869877338</v>
      </c>
      <c r="G4" s="122">
        <f t="shared" si="3"/>
        <v>5531.0469205234394</v>
      </c>
      <c r="H4" s="122">
        <f t="shared" si="3"/>
        <v>6313.4281838542729</v>
      </c>
      <c r="I4" s="122">
        <f t="shared" si="3"/>
        <v>5638.4950100849601</v>
      </c>
      <c r="J4" s="122">
        <f t="shared" si="3"/>
        <v>6044.8061440803831</v>
      </c>
      <c r="K4" s="122">
        <f t="shared" si="3"/>
        <v>6218.8530160027276</v>
      </c>
      <c r="L4" s="122">
        <f t="shared" si="3"/>
        <v>7222.4064630585317</v>
      </c>
      <c r="M4" s="122">
        <f t="shared" si="3"/>
        <v>6156.7715311165275</v>
      </c>
      <c r="N4" s="122">
        <f t="shared" si="3"/>
        <v>6521.6046637095606</v>
      </c>
      <c r="O4" s="122">
        <f t="shared" si="3"/>
        <v>6265.2311457389014</v>
      </c>
      <c r="P4" s="122">
        <f t="shared" si="3"/>
        <v>5678.0387172300761</v>
      </c>
      <c r="Q4" s="122">
        <f t="shared" si="3"/>
        <v>5561.6840144509997</v>
      </c>
      <c r="R4" s="122">
        <f t="shared" ref="R4:V4" si="4">SUM(R5:R6)</f>
        <v>5938.34974897965</v>
      </c>
      <c r="S4" s="122">
        <f t="shared" si="4"/>
        <v>5910.1221445513702</v>
      </c>
      <c r="T4" s="122">
        <f t="shared" si="4"/>
        <v>5551.0133588815406</v>
      </c>
      <c r="U4" s="122">
        <f t="shared" si="4"/>
        <v>4491.9008716306253</v>
      </c>
      <c r="V4" s="122">
        <f t="shared" si="4"/>
        <v>4694.3514317296822</v>
      </c>
      <c r="W4" s="122">
        <f t="shared" ref="W4:Y4" si="5">SUM(W5:W6)</f>
        <v>4384.8217311547651</v>
      </c>
      <c r="X4" s="122">
        <f t="shared" si="5"/>
        <v>3723.1609044449888</v>
      </c>
      <c r="Y4" s="122">
        <f t="shared" si="5"/>
        <v>3747.7303496600566</v>
      </c>
      <c r="DA4" s="130" t="s">
        <v>1573</v>
      </c>
    </row>
    <row r="5" spans="1:105" ht="12" customHeight="1" x14ac:dyDescent="0.25">
      <c r="A5" s="97" t="s">
        <v>51</v>
      </c>
      <c r="B5" s="98">
        <v>3872.5683518332298</v>
      </c>
      <c r="C5" s="98">
        <v>4326.3272700160187</v>
      </c>
      <c r="D5" s="98">
        <v>4778.9899134481357</v>
      </c>
      <c r="E5" s="98">
        <v>4693.9814584452706</v>
      </c>
      <c r="F5" s="98">
        <v>4918.2008084010649</v>
      </c>
      <c r="G5" s="98">
        <v>5505.052661346117</v>
      </c>
      <c r="H5" s="98">
        <v>6283.6554561001267</v>
      </c>
      <c r="I5" s="98">
        <v>5612.4348221799837</v>
      </c>
      <c r="J5" s="98">
        <v>6016.9184799671912</v>
      </c>
      <c r="K5" s="98">
        <v>6190.3371107718531</v>
      </c>
      <c r="L5" s="98">
        <v>7188.9139132528153</v>
      </c>
      <c r="M5" s="98">
        <v>6128.6693884681263</v>
      </c>
      <c r="N5" s="98">
        <v>6491.746028512337</v>
      </c>
      <c r="O5" s="98">
        <v>6236.738052196386</v>
      </c>
      <c r="P5" s="98">
        <v>5652.6374683410577</v>
      </c>
      <c r="Q5" s="98">
        <v>5536.9649183146921</v>
      </c>
      <c r="R5" s="98">
        <v>5911.9186395337674</v>
      </c>
      <c r="S5" s="98">
        <v>5883.8653004681373</v>
      </c>
      <c r="T5" s="98">
        <v>5525.9476784178805</v>
      </c>
      <c r="U5" s="98">
        <v>4471.8003439380946</v>
      </c>
      <c r="V5" s="98">
        <v>4673.14570077386</v>
      </c>
      <c r="W5" s="98">
        <v>4365.376927486388</v>
      </c>
      <c r="X5" s="98">
        <v>3707.3056081016512</v>
      </c>
      <c r="Y5" s="98">
        <v>3731.8291914874344</v>
      </c>
      <c r="DA5" s="63" t="s">
        <v>1574</v>
      </c>
    </row>
    <row r="6" spans="1:105" ht="12" customHeight="1" x14ac:dyDescent="0.25">
      <c r="A6" s="97" t="s">
        <v>53</v>
      </c>
      <c r="B6" s="98">
        <v>18.476929915774033</v>
      </c>
      <c r="C6" s="98">
        <v>20.773870838730812</v>
      </c>
      <c r="D6" s="98">
        <v>22.865807160793057</v>
      </c>
      <c r="E6" s="98">
        <v>22.567006442240643</v>
      </c>
      <c r="F6" s="98">
        <v>23.402578586669247</v>
      </c>
      <c r="G6" s="98">
        <v>25.994259177322501</v>
      </c>
      <c r="H6" s="98">
        <v>29.772727754146583</v>
      </c>
      <c r="I6" s="98">
        <v>26.060187904976409</v>
      </c>
      <c r="J6" s="98">
        <v>27.887664113191846</v>
      </c>
      <c r="K6" s="98">
        <v>28.515905230874779</v>
      </c>
      <c r="L6" s="98">
        <v>33.492549805716642</v>
      </c>
      <c r="M6" s="98">
        <v>28.102142648400903</v>
      </c>
      <c r="N6" s="98">
        <v>29.858635197223201</v>
      </c>
      <c r="O6" s="98">
        <v>28.493093542515108</v>
      </c>
      <c r="P6" s="98">
        <v>25.40124888901881</v>
      </c>
      <c r="Q6" s="98">
        <v>24.719096136307652</v>
      </c>
      <c r="R6" s="98">
        <v>26.431109445882658</v>
      </c>
      <c r="S6" s="98">
        <v>26.256844083233126</v>
      </c>
      <c r="T6" s="98">
        <v>25.065680463660243</v>
      </c>
      <c r="U6" s="98">
        <v>20.100527692530783</v>
      </c>
      <c r="V6" s="98">
        <v>21.205730955821906</v>
      </c>
      <c r="W6" s="98">
        <v>19.444803668376668</v>
      </c>
      <c r="X6" s="98">
        <v>15.855296343337832</v>
      </c>
      <c r="Y6" s="98">
        <v>15.901158172622296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2.2780428992347435E-2</v>
      </c>
      <c r="C7" s="122">
        <f t="shared" si="6"/>
        <v>2.4639197615822412E-2</v>
      </c>
      <c r="D7" s="122">
        <f t="shared" si="6"/>
        <v>2.9513905778051477E-2</v>
      </c>
      <c r="E7" s="122">
        <f t="shared" si="6"/>
        <v>3.6835815301738822E-2</v>
      </c>
      <c r="F7" s="122">
        <f t="shared" si="6"/>
        <v>5.4266570346828386E-2</v>
      </c>
      <c r="G7" s="122">
        <f t="shared" si="6"/>
        <v>6.8773245876610933E-2</v>
      </c>
      <c r="H7" s="122">
        <f t="shared" si="6"/>
        <v>0.11225447888739226</v>
      </c>
      <c r="I7" s="122">
        <f t="shared" si="6"/>
        <v>0.14862661597595658</v>
      </c>
      <c r="J7" s="122">
        <f t="shared" si="6"/>
        <v>0.18790769128779539</v>
      </c>
      <c r="K7" s="122">
        <f t="shared" si="6"/>
        <v>0.23385702052238161</v>
      </c>
      <c r="L7" s="122">
        <f t="shared" si="6"/>
        <v>0.44215276752472432</v>
      </c>
      <c r="M7" s="122">
        <f t="shared" si="6"/>
        <v>0.28578248465794448</v>
      </c>
      <c r="N7" s="122">
        <f t="shared" si="6"/>
        <v>0.4060278688287759</v>
      </c>
      <c r="O7" s="122">
        <f t="shared" si="6"/>
        <v>0.45628006008827671</v>
      </c>
      <c r="P7" s="122">
        <f t="shared" si="6"/>
        <v>0.55903442955210914</v>
      </c>
      <c r="Q7" s="122">
        <f t="shared" si="6"/>
        <v>1.294917637237081</v>
      </c>
      <c r="R7" s="122">
        <f t="shared" si="6"/>
        <v>0.92110033748660591</v>
      </c>
      <c r="S7" s="122">
        <f t="shared" si="6"/>
        <v>1.069898091735578</v>
      </c>
      <c r="T7" s="122">
        <f t="shared" si="6"/>
        <v>1.2581007930270123</v>
      </c>
      <c r="U7" s="122">
        <f t="shared" si="6"/>
        <v>1.7549210676822258</v>
      </c>
      <c r="V7" s="122">
        <f t="shared" si="6"/>
        <v>1.0359161229244045</v>
      </c>
      <c r="W7" s="122">
        <f t="shared" si="6"/>
        <v>1.1786406203717086</v>
      </c>
      <c r="X7" s="122">
        <f t="shared" si="6"/>
        <v>0.90920572904756736</v>
      </c>
      <c r="Y7" s="122">
        <f t="shared" si="6"/>
        <v>0.74552940868566908</v>
      </c>
      <c r="DA7" s="130" t="s">
        <v>1576</v>
      </c>
    </row>
    <row r="8" spans="1:105" ht="12" customHeight="1" x14ac:dyDescent="0.25">
      <c r="A8" s="97" t="s">
        <v>53</v>
      </c>
      <c r="B8" s="98">
        <v>2.2780428992347435E-2</v>
      </c>
      <c r="C8" s="98">
        <v>2.4639197615822412E-2</v>
      </c>
      <c r="D8" s="98">
        <v>2.9513905778051477E-2</v>
      </c>
      <c r="E8" s="98">
        <v>3.6835815301738822E-2</v>
      </c>
      <c r="F8" s="98">
        <v>5.4266570346828386E-2</v>
      </c>
      <c r="G8" s="98">
        <v>6.8773245876610933E-2</v>
      </c>
      <c r="H8" s="98">
        <v>0.11225447888739226</v>
      </c>
      <c r="I8" s="98">
        <v>0.14862661597595658</v>
      </c>
      <c r="J8" s="98">
        <v>0.18790769128779539</v>
      </c>
      <c r="K8" s="98">
        <v>0.23385702052238161</v>
      </c>
      <c r="L8" s="98">
        <v>0.44215276752472432</v>
      </c>
      <c r="M8" s="98">
        <v>0.28578248465794448</v>
      </c>
      <c r="N8" s="98">
        <v>0.4060278688287759</v>
      </c>
      <c r="O8" s="98">
        <v>0.45628006008827671</v>
      </c>
      <c r="P8" s="98">
        <v>0.55903442955210914</v>
      </c>
      <c r="Q8" s="98">
        <v>1.294917637237081</v>
      </c>
      <c r="R8" s="98">
        <v>0.92110033748660591</v>
      </c>
      <c r="S8" s="98">
        <v>1.069898091735578</v>
      </c>
      <c r="T8" s="98">
        <v>1.2581007930270123</v>
      </c>
      <c r="U8" s="98">
        <v>1.7549210676822258</v>
      </c>
      <c r="V8" s="98">
        <v>1.0359161229244045</v>
      </c>
      <c r="W8" s="98">
        <v>1.1786406203717086</v>
      </c>
      <c r="X8" s="98">
        <v>0.90920572904756736</v>
      </c>
      <c r="Y8" s="98">
        <v>0.74552940868566908</v>
      </c>
      <c r="DA8" s="63" t="s">
        <v>1577</v>
      </c>
    </row>
    <row r="9" spans="1:105" ht="12" customHeight="1" x14ac:dyDescent="0.25">
      <c r="A9" s="121" t="s">
        <v>55</v>
      </c>
      <c r="B9" s="122">
        <v>391.72142248806699</v>
      </c>
      <c r="C9" s="122">
        <v>396.69643820823944</v>
      </c>
      <c r="D9" s="122">
        <v>454.77636001739972</v>
      </c>
      <c r="E9" s="122">
        <v>511.7735055875678</v>
      </c>
      <c r="F9" s="122">
        <v>556.99798206438925</v>
      </c>
      <c r="G9" s="122">
        <v>588.33903547075624</v>
      </c>
      <c r="H9" s="122">
        <v>649.14639810376093</v>
      </c>
      <c r="I9" s="122">
        <v>619.822546221837</v>
      </c>
      <c r="J9" s="122">
        <v>671.74951540538279</v>
      </c>
      <c r="K9" s="122">
        <v>695.68341592597142</v>
      </c>
      <c r="L9" s="122">
        <v>720.30761028657139</v>
      </c>
      <c r="M9" s="122">
        <v>701.40746601339424</v>
      </c>
      <c r="N9" s="122">
        <v>718.17076203096565</v>
      </c>
      <c r="O9" s="122">
        <v>714.40393742529909</v>
      </c>
      <c r="P9" s="122">
        <v>717.26685198698203</v>
      </c>
      <c r="Q9" s="122">
        <v>708.5309449186949</v>
      </c>
      <c r="R9" s="122">
        <v>704.87250475107669</v>
      </c>
      <c r="S9" s="122">
        <v>693.0815766522212</v>
      </c>
      <c r="T9" s="122">
        <v>640.99595090193225</v>
      </c>
      <c r="U9" s="122">
        <v>530.77447300768608</v>
      </c>
      <c r="V9" s="122">
        <v>536.11422424829732</v>
      </c>
      <c r="W9" s="122">
        <v>463.18534733726443</v>
      </c>
      <c r="X9" s="122">
        <v>374.61525921781771</v>
      </c>
      <c r="Y9" s="122">
        <v>331.78858520422091</v>
      </c>
      <c r="DA9" s="130" t="s">
        <v>1578</v>
      </c>
    </row>
    <row r="10" spans="1:105" ht="12" customHeight="1" x14ac:dyDescent="0.25">
      <c r="A10" s="97" t="s">
        <v>143</v>
      </c>
      <c r="B10" s="98">
        <v>360.54992863591127</v>
      </c>
      <c r="C10" s="98">
        <v>364.37449146901901</v>
      </c>
      <c r="D10" s="98">
        <v>421.82118387353808</v>
      </c>
      <c r="E10" s="98">
        <v>435.37272217279803</v>
      </c>
      <c r="F10" s="98">
        <v>473.1611816935947</v>
      </c>
      <c r="G10" s="98">
        <v>512.09488396941526</v>
      </c>
      <c r="H10" s="98">
        <v>563.75388963199555</v>
      </c>
      <c r="I10" s="98">
        <v>539.36438494870754</v>
      </c>
      <c r="J10" s="98">
        <v>582.22432881687098</v>
      </c>
      <c r="K10" s="98">
        <v>597.98587143574093</v>
      </c>
      <c r="L10" s="98">
        <v>610.37664514839753</v>
      </c>
      <c r="M10" s="98">
        <v>592.83144669382966</v>
      </c>
      <c r="N10" s="98">
        <v>609.72309733502971</v>
      </c>
      <c r="O10" s="98">
        <v>599.2990387759487</v>
      </c>
      <c r="P10" s="98">
        <v>601.9150744228499</v>
      </c>
      <c r="Q10" s="98">
        <v>590.31167001050881</v>
      </c>
      <c r="R10" s="98">
        <v>589.72905321486564</v>
      </c>
      <c r="S10" s="98">
        <v>587.16943727906914</v>
      </c>
      <c r="T10" s="98">
        <v>551.7143164230439</v>
      </c>
      <c r="U10" s="98">
        <v>444.32502149613117</v>
      </c>
      <c r="V10" s="98">
        <v>461.33419317856027</v>
      </c>
      <c r="W10" s="98">
        <v>431.27744339352176</v>
      </c>
      <c r="X10" s="98">
        <v>370.73055794401381</v>
      </c>
      <c r="Y10" s="98">
        <v>327.48287500726269</v>
      </c>
      <c r="DA10" s="63" t="s">
        <v>1579</v>
      </c>
    </row>
    <row r="11" spans="1:105" ht="12" customHeight="1" x14ac:dyDescent="0.25">
      <c r="A11" s="97" t="s">
        <v>124</v>
      </c>
      <c r="B11" s="98">
        <v>15.96959701384414</v>
      </c>
      <c r="C11" s="98">
        <v>16.936630011489807</v>
      </c>
      <c r="D11" s="98">
        <v>16.532796018014977</v>
      </c>
      <c r="E11" s="98">
        <v>16.412612265057941</v>
      </c>
      <c r="F11" s="98">
        <v>16.273159011592728</v>
      </c>
      <c r="G11" s="98">
        <v>16.665495411531278</v>
      </c>
      <c r="H11" s="98">
        <v>16.166638398350823</v>
      </c>
      <c r="I11" s="98">
        <v>16.714435376521255</v>
      </c>
      <c r="J11" s="98">
        <v>16.963048342380411</v>
      </c>
      <c r="K11" s="98">
        <v>16.940470255758921</v>
      </c>
      <c r="L11" s="98">
        <v>16.498584577064591</v>
      </c>
      <c r="M11" s="98">
        <v>15.331700284284933</v>
      </c>
      <c r="N11" s="98">
        <v>15.127700835313304</v>
      </c>
      <c r="O11" s="98">
        <v>13.824315545848876</v>
      </c>
      <c r="P11" s="98">
        <v>13.397575506075839</v>
      </c>
      <c r="Q11" s="98">
        <v>13.01230628198739</v>
      </c>
      <c r="R11" s="98">
        <v>13.11631870995067</v>
      </c>
      <c r="S11" s="98">
        <v>12.616052413059078</v>
      </c>
      <c r="T11" s="98">
        <v>11.524853767345219</v>
      </c>
      <c r="U11" s="98">
        <v>11.116292479720062</v>
      </c>
      <c r="V11" s="98">
        <v>9.0348407558779513</v>
      </c>
      <c r="W11" s="98">
        <v>3.8354347608972215</v>
      </c>
      <c r="X11" s="98">
        <v>0.56614428997474531</v>
      </c>
      <c r="Y11" s="98">
        <v>0.89614345796841299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1.6927689497441771E-2</v>
      </c>
      <c r="L12" s="98">
        <v>1.8925029524100651E-2</v>
      </c>
      <c r="M12" s="98">
        <v>2.0279366384958426E-2</v>
      </c>
      <c r="N12" s="98">
        <v>2.4062590985754723E-2</v>
      </c>
      <c r="O12" s="98">
        <v>3.5512528406811357E-2</v>
      </c>
      <c r="P12" s="98">
        <v>4.931815599700954E-2</v>
      </c>
      <c r="Q12" s="98">
        <v>6.2284843910927833E-2</v>
      </c>
      <c r="R12" s="98">
        <v>7.6508581234014647E-2</v>
      </c>
      <c r="S12" s="98">
        <v>7.8309031026586401E-2</v>
      </c>
      <c r="T12" s="98">
        <v>8.7778508512868766E-2</v>
      </c>
      <c r="U12" s="98">
        <v>0.10154660759319367</v>
      </c>
      <c r="V12" s="98">
        <v>9.1491885716205382E-2</v>
      </c>
      <c r="W12" s="98">
        <v>4.6472153567924446E-2</v>
      </c>
      <c r="X12" s="98">
        <v>8.8495064314558121E-3</v>
      </c>
      <c r="Y12" s="98">
        <v>2.7844142143229278E-2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1.0240299136679702E-2</v>
      </c>
      <c r="L13" s="101">
        <v>1.1844690874992583E-2</v>
      </c>
      <c r="M13" s="101">
        <v>1.2308229823118031E-2</v>
      </c>
      <c r="N13" s="101">
        <v>1.4153871864917632E-2</v>
      </c>
      <c r="O13" s="101">
        <v>2.1104567475776579E-2</v>
      </c>
      <c r="P13" s="101">
        <v>2.8451938931655162E-2</v>
      </c>
      <c r="Q13" s="101">
        <v>3.5865875665496698E-2</v>
      </c>
      <c r="R13" s="101">
        <v>4.3058465003744884E-2</v>
      </c>
      <c r="S13" s="101">
        <v>4.2969226441950885E-2</v>
      </c>
      <c r="T13" s="101">
        <v>5.50422215794662E-2</v>
      </c>
      <c r="U13" s="101">
        <v>5.8119984398169601E-2</v>
      </c>
      <c r="V13" s="101">
        <v>5.098095025661168E-2</v>
      </c>
      <c r="W13" s="101">
        <v>2.6255046827443895E-2</v>
      </c>
      <c r="X13" s="101">
        <v>3.9765403465192879E-3</v>
      </c>
      <c r="Y13" s="101">
        <v>1.0105756841335179E-2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6.6873903607620692E-3</v>
      </c>
      <c r="L14" s="104">
        <v>7.0803386491080688E-3</v>
      </c>
      <c r="M14" s="104">
        <v>7.9711365618403973E-3</v>
      </c>
      <c r="N14" s="104">
        <v>9.9087191208370902E-3</v>
      </c>
      <c r="O14" s="104">
        <v>1.4407960931034778E-2</v>
      </c>
      <c r="P14" s="104">
        <v>2.0866217065354378E-2</v>
      </c>
      <c r="Q14" s="104">
        <v>2.6418968245431135E-2</v>
      </c>
      <c r="R14" s="104">
        <v>3.3450116230269764E-2</v>
      </c>
      <c r="S14" s="104">
        <v>3.5339804584635516E-2</v>
      </c>
      <c r="T14" s="104">
        <v>3.2736286933402567E-2</v>
      </c>
      <c r="U14" s="104">
        <v>4.3426623195024078E-2</v>
      </c>
      <c r="V14" s="104">
        <v>4.0510935459593701E-2</v>
      </c>
      <c r="W14" s="104">
        <v>2.0217106740480547E-2</v>
      </c>
      <c r="X14" s="104">
        <v>4.8729660849365251E-3</v>
      </c>
      <c r="Y14" s="104">
        <v>1.7738385301894099E-2</v>
      </c>
      <c r="DA14" s="132" t="s">
        <v>1583</v>
      </c>
    </row>
    <row r="15" spans="1:105" ht="12" customHeight="1" x14ac:dyDescent="0.25">
      <c r="A15" s="106" t="s">
        <v>122</v>
      </c>
      <c r="B15" s="101">
        <v>15.201896838311585</v>
      </c>
      <c r="C15" s="101">
        <v>15.385316727730645</v>
      </c>
      <c r="D15" s="101">
        <v>16.422380125846665</v>
      </c>
      <c r="E15" s="101">
        <v>59.988171149711832</v>
      </c>
      <c r="F15" s="101">
        <v>67.563641359201867</v>
      </c>
      <c r="G15" s="101">
        <v>59.578656089809691</v>
      </c>
      <c r="H15" s="101">
        <v>69.225870073414512</v>
      </c>
      <c r="I15" s="101">
        <v>63.743725896608247</v>
      </c>
      <c r="J15" s="101">
        <v>72.562138246131425</v>
      </c>
      <c r="K15" s="101">
        <v>72.595927371409573</v>
      </c>
      <c r="L15" s="101">
        <v>82.390344180079424</v>
      </c>
      <c r="M15" s="101">
        <v>80.818202745956583</v>
      </c>
      <c r="N15" s="101">
        <v>79.699237027911437</v>
      </c>
      <c r="O15" s="101">
        <v>77.426732436127708</v>
      </c>
      <c r="P15" s="101">
        <v>69.918725144174985</v>
      </c>
      <c r="Q15" s="101">
        <v>62.804747009352582</v>
      </c>
      <c r="R15" s="101">
        <v>54.267595065763956</v>
      </c>
      <c r="S15" s="101">
        <v>47.311744755429167</v>
      </c>
      <c r="T15" s="101">
        <v>31.715344838772946</v>
      </c>
      <c r="U15" s="101">
        <v>25.239662098984795</v>
      </c>
      <c r="V15" s="101">
        <v>19.843476437640099</v>
      </c>
      <c r="W15" s="101">
        <v>10.056169480028791</v>
      </c>
      <c r="X15" s="101">
        <v>0.5667202278205743</v>
      </c>
      <c r="Y15" s="101">
        <v>0.37882297567678264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8.1442191735645135</v>
      </c>
      <c r="L16" s="104">
        <v>11.023111351505811</v>
      </c>
      <c r="M16" s="104">
        <v>12.405836922938088</v>
      </c>
      <c r="N16" s="104">
        <v>13.596664241725527</v>
      </c>
      <c r="O16" s="104">
        <v>23.818338138967011</v>
      </c>
      <c r="P16" s="104">
        <v>31.986158757884294</v>
      </c>
      <c r="Q16" s="104">
        <v>42.339936772935211</v>
      </c>
      <c r="R16" s="104">
        <v>47.683029179262348</v>
      </c>
      <c r="S16" s="104">
        <v>45.906033173637326</v>
      </c>
      <c r="T16" s="104">
        <v>45.953657364257339</v>
      </c>
      <c r="U16" s="104">
        <v>49.991950325256823</v>
      </c>
      <c r="V16" s="104">
        <v>45.810221990502775</v>
      </c>
      <c r="W16" s="104">
        <v>17.969827549248713</v>
      </c>
      <c r="X16" s="104">
        <v>2.7429872495771352</v>
      </c>
      <c r="Y16" s="104">
        <v>3.0028996211697736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4.7353462340162977</v>
      </c>
      <c r="L17" s="98">
        <v>6.6510969534147764</v>
      </c>
      <c r="M17" s="98">
        <v>7.2398670583124121</v>
      </c>
      <c r="N17" s="98">
        <v>7.6789065928363636</v>
      </c>
      <c r="O17" s="98">
        <v>13.690646027316832</v>
      </c>
      <c r="P17" s="98">
        <v>17.944921125262283</v>
      </c>
      <c r="Q17" s="98">
        <v>23.872692391675372</v>
      </c>
      <c r="R17" s="98">
        <v>26.505555989981033</v>
      </c>
      <c r="S17" s="98">
        <v>24.988818687590967</v>
      </c>
      <c r="T17" s="98">
        <v>28.312449915814234</v>
      </c>
      <c r="U17" s="98">
        <v>28.422290509103551</v>
      </c>
      <c r="V17" s="98">
        <v>25.534039606611952</v>
      </c>
      <c r="W17" s="98">
        <v>10.103085017412187</v>
      </c>
      <c r="X17" s="98">
        <v>1.1745192836670566</v>
      </c>
      <c r="Y17" s="98">
        <v>0.93522513346128144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3.4088729395482158</v>
      </c>
      <c r="L18" s="98">
        <v>4.3720143980910358</v>
      </c>
      <c r="M18" s="98">
        <v>5.1659698646256755</v>
      </c>
      <c r="N18" s="98">
        <v>5.9177576488891646</v>
      </c>
      <c r="O18" s="98">
        <v>10.127692111650179</v>
      </c>
      <c r="P18" s="98">
        <v>14.041237632622011</v>
      </c>
      <c r="Q18" s="98">
        <v>18.467244381259839</v>
      </c>
      <c r="R18" s="98">
        <v>21.177473189281315</v>
      </c>
      <c r="S18" s="98">
        <v>20.917214486046355</v>
      </c>
      <c r="T18" s="98">
        <v>17.641207448443101</v>
      </c>
      <c r="U18" s="98">
        <v>21.569659816153276</v>
      </c>
      <c r="V18" s="98">
        <v>20.276182383890824</v>
      </c>
      <c r="W18" s="98">
        <v>7.8667425318365263</v>
      </c>
      <c r="X18" s="98">
        <v>1.5684679659100789</v>
      </c>
      <c r="Y18" s="98">
        <v>2.067674487708492</v>
      </c>
      <c r="DA18" s="63" t="s">
        <v>1587</v>
      </c>
    </row>
    <row r="19" spans="1:105" ht="12" customHeight="1" x14ac:dyDescent="0.25">
      <c r="A19" s="121" t="s">
        <v>54</v>
      </c>
      <c r="B19" s="122">
        <v>196.49162051077005</v>
      </c>
      <c r="C19" s="122">
        <v>202.01796695696245</v>
      </c>
      <c r="D19" s="122">
        <v>228.68230327008803</v>
      </c>
      <c r="E19" s="122">
        <v>349.67112830145413</v>
      </c>
      <c r="F19" s="122">
        <v>361.81099197828314</v>
      </c>
      <c r="G19" s="122">
        <v>355.74643617848523</v>
      </c>
      <c r="H19" s="122">
        <v>393.85285305232372</v>
      </c>
      <c r="I19" s="122">
        <v>393.62997490093858</v>
      </c>
      <c r="J19" s="122">
        <v>421.70154024269345</v>
      </c>
      <c r="K19" s="122">
        <v>432.56156122677601</v>
      </c>
      <c r="L19" s="122">
        <v>450.60242688249531</v>
      </c>
      <c r="M19" s="122">
        <v>418.02718575709639</v>
      </c>
      <c r="N19" s="122">
        <v>417.71110792249567</v>
      </c>
      <c r="O19" s="122">
        <v>399.67226654925207</v>
      </c>
      <c r="P19" s="122">
        <v>388.00789848525244</v>
      </c>
      <c r="Q19" s="122">
        <v>383.33272365085702</v>
      </c>
      <c r="R19" s="122">
        <v>377.20060146161507</v>
      </c>
      <c r="S19" s="122">
        <v>365.4107392982782</v>
      </c>
      <c r="T19" s="122">
        <v>334.13711763917456</v>
      </c>
      <c r="U19" s="122">
        <v>319.9902344666117</v>
      </c>
      <c r="V19" s="122">
        <v>302.8415955424054</v>
      </c>
      <c r="W19" s="122">
        <v>250.88410388595531</v>
      </c>
      <c r="X19" s="122">
        <v>182.43113539928817</v>
      </c>
      <c r="Y19" s="122">
        <v>165.45882882321592</v>
      </c>
      <c r="DA19" s="130" t="s">
        <v>1588</v>
      </c>
    </row>
    <row r="20" spans="1:105" ht="12" customHeight="1" x14ac:dyDescent="0.25">
      <c r="A20" s="97" t="s">
        <v>51</v>
      </c>
      <c r="B20" s="98">
        <v>38.708718671012917</v>
      </c>
      <c r="C20" s="98">
        <v>38.823431980139766</v>
      </c>
      <c r="D20" s="98">
        <v>48.517879462503473</v>
      </c>
      <c r="E20" s="98">
        <v>62.844013706952587</v>
      </c>
      <c r="F20" s="98">
        <v>67.159334066990681</v>
      </c>
      <c r="G20" s="98">
        <v>71.798886326773427</v>
      </c>
      <c r="H20" s="98">
        <v>79.419631052057795</v>
      </c>
      <c r="I20" s="98">
        <v>76.167258907423587</v>
      </c>
      <c r="J20" s="98">
        <v>82.534663270964316</v>
      </c>
      <c r="K20" s="98">
        <v>85.038668695243516</v>
      </c>
      <c r="L20" s="98">
        <v>87.129475992592816</v>
      </c>
      <c r="M20" s="98">
        <v>83.35462485523847</v>
      </c>
      <c r="N20" s="98">
        <v>84.936463146613164</v>
      </c>
      <c r="O20" s="98">
        <v>83.545626138581781</v>
      </c>
      <c r="P20" s="98">
        <v>84.878583633343936</v>
      </c>
      <c r="Q20" s="98">
        <v>83.984976593102218</v>
      </c>
      <c r="R20" s="98">
        <v>84.072943536829968</v>
      </c>
      <c r="S20" s="98">
        <v>83.003009458297541</v>
      </c>
      <c r="T20" s="98">
        <v>76.708942390369842</v>
      </c>
      <c r="U20" s="98">
        <v>62.661220980223561</v>
      </c>
      <c r="V20" s="98">
        <v>65.651404413872186</v>
      </c>
      <c r="W20" s="98">
        <v>60.713814846660952</v>
      </c>
      <c r="X20" s="98">
        <v>41.192294831374767</v>
      </c>
      <c r="Y20" s="98">
        <v>41.003152765835473</v>
      </c>
      <c r="DA20" s="63" t="s">
        <v>1589</v>
      </c>
    </row>
    <row r="21" spans="1:105" ht="12" customHeight="1" x14ac:dyDescent="0.25">
      <c r="A21" s="97" t="s">
        <v>50</v>
      </c>
      <c r="B21" s="98">
        <v>137.0893070394722</v>
      </c>
      <c r="C21" s="98">
        <v>142.87259031896969</v>
      </c>
      <c r="D21" s="98">
        <v>158.18630682729258</v>
      </c>
      <c r="E21" s="98">
        <v>199.04082178994045</v>
      </c>
      <c r="F21" s="98">
        <v>199.27014521143656</v>
      </c>
      <c r="G21" s="98">
        <v>205.60104188483567</v>
      </c>
      <c r="H21" s="98">
        <v>217.52165133965403</v>
      </c>
      <c r="I21" s="98">
        <v>231.02644834242241</v>
      </c>
      <c r="J21" s="98">
        <v>242.13148275409412</v>
      </c>
      <c r="K21" s="98">
        <v>246.33047716921988</v>
      </c>
      <c r="L21" s="98">
        <v>242.49727554795825</v>
      </c>
      <c r="M21" s="98">
        <v>222.91159838718082</v>
      </c>
      <c r="N21" s="98">
        <v>222.62254169547381</v>
      </c>
      <c r="O21" s="98">
        <v>204.98359559616947</v>
      </c>
      <c r="P21" s="98">
        <v>202.18298402137256</v>
      </c>
      <c r="Q21" s="98">
        <v>201.57953338899043</v>
      </c>
      <c r="R21" s="98">
        <v>198.89876474204914</v>
      </c>
      <c r="S21" s="98">
        <v>194.80607363174985</v>
      </c>
      <c r="T21" s="98">
        <v>183.85396055302209</v>
      </c>
      <c r="U21" s="98">
        <v>188.68930011212964</v>
      </c>
      <c r="V21" s="98">
        <v>171.79020673824175</v>
      </c>
      <c r="W21" s="98">
        <v>134.12090302642019</v>
      </c>
      <c r="X21" s="98">
        <v>117.36860347191528</v>
      </c>
      <c r="Y21" s="98">
        <v>113.83350558490048</v>
      </c>
      <c r="DA21" s="63" t="s">
        <v>1590</v>
      </c>
    </row>
    <row r="22" spans="1:105" ht="12" customHeight="1" x14ac:dyDescent="0.25">
      <c r="A22" s="109" t="s">
        <v>120</v>
      </c>
      <c r="B22" s="33">
        <v>20.693594800284927</v>
      </c>
      <c r="C22" s="33">
        <v>20.32194465785302</v>
      </c>
      <c r="D22" s="33">
        <v>21.978116980291979</v>
      </c>
      <c r="E22" s="33">
        <v>87.786292804561086</v>
      </c>
      <c r="F22" s="33">
        <v>95.381512699855904</v>
      </c>
      <c r="G22" s="33">
        <v>78.346507966876132</v>
      </c>
      <c r="H22" s="33">
        <v>96.911570660611901</v>
      </c>
      <c r="I22" s="33">
        <v>86.436267651092578</v>
      </c>
      <c r="J22" s="33">
        <v>97.03539421763503</v>
      </c>
      <c r="K22" s="33">
        <v>101.1924153623126</v>
      </c>
      <c r="L22" s="33">
        <v>120.97567534194422</v>
      </c>
      <c r="M22" s="33">
        <v>111.76096251467709</v>
      </c>
      <c r="N22" s="33">
        <v>110.15210308040869</v>
      </c>
      <c r="O22" s="33">
        <v>111.14304481450083</v>
      </c>
      <c r="P22" s="33">
        <v>100.94633083053593</v>
      </c>
      <c r="Q22" s="33">
        <v>97.768213668764361</v>
      </c>
      <c r="R22" s="33">
        <v>94.228893182735959</v>
      </c>
      <c r="S22" s="33">
        <v>87.601656208230807</v>
      </c>
      <c r="T22" s="33">
        <v>73.574214695782658</v>
      </c>
      <c r="U22" s="33">
        <v>68.639713374258477</v>
      </c>
      <c r="V22" s="33">
        <v>65.399984390291465</v>
      </c>
      <c r="W22" s="33">
        <v>56.049386012874137</v>
      </c>
      <c r="X22" s="33">
        <v>23.870237095998093</v>
      </c>
      <c r="Y22" s="33">
        <v>10.622170472479972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33.922087736736017</v>
      </c>
      <c r="C24" s="117">
        <f t="shared" si="7"/>
        <v>37.703330660312638</v>
      </c>
      <c r="D24" s="117">
        <f t="shared" si="7"/>
        <v>34.718390125486827</v>
      </c>
      <c r="E24" s="117">
        <f t="shared" si="7"/>
        <v>33.65806295692078</v>
      </c>
      <c r="F24" s="117">
        <f t="shared" si="7"/>
        <v>31.154728450932993</v>
      </c>
      <c r="G24" s="117">
        <f t="shared" si="7"/>
        <v>30.578075601954982</v>
      </c>
      <c r="H24" s="117">
        <f t="shared" si="7"/>
        <v>31.716714681924827</v>
      </c>
      <c r="I24" s="117">
        <f t="shared" si="7"/>
        <v>30.845018743969661</v>
      </c>
      <c r="J24" s="117">
        <f t="shared" si="7"/>
        <v>31.269757914474432</v>
      </c>
      <c r="K24" s="117">
        <f t="shared" si="7"/>
        <v>31.524291344490031</v>
      </c>
      <c r="L24" s="117">
        <f t="shared" si="7"/>
        <v>34.623890600342577</v>
      </c>
      <c r="M24" s="117">
        <f t="shared" si="7"/>
        <v>29.159626230142706</v>
      </c>
      <c r="N24" s="117">
        <f t="shared" si="7"/>
        <v>29.964246276621537</v>
      </c>
      <c r="O24" s="117">
        <f t="shared" si="7"/>
        <v>27.775747276487731</v>
      </c>
      <c r="P24" s="117">
        <f t="shared" si="7"/>
        <v>24.914864406321502</v>
      </c>
      <c r="Q24" s="117">
        <f t="shared" si="7"/>
        <v>24.675980473385433</v>
      </c>
      <c r="R24" s="117">
        <f t="shared" ref="R24:V24" si="8">R25+R28+R30+R39</f>
        <v>25.742209947451979</v>
      </c>
      <c r="S24" s="117">
        <f t="shared" si="8"/>
        <v>25.710850788958343</v>
      </c>
      <c r="T24" s="117">
        <f t="shared" si="8"/>
        <v>25.614302419617978</v>
      </c>
      <c r="U24" s="117">
        <f t="shared" si="8"/>
        <v>26.886248467068409</v>
      </c>
      <c r="V24" s="117">
        <f t="shared" si="8"/>
        <v>25.807183688145962</v>
      </c>
      <c r="W24" s="117">
        <f t="shared" ref="W24:Y24" si="9">W25+W28+W30+W39</f>
        <v>25.053046719918939</v>
      </c>
      <c r="X24" s="117">
        <f t="shared" si="9"/>
        <v>34.71628531330586</v>
      </c>
      <c r="Y24" s="117">
        <f t="shared" si="9"/>
        <v>32.018564068449784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30.046062700256361</v>
      </c>
      <c r="C25" s="122">
        <f t="shared" si="10"/>
        <v>33.983960142716249</v>
      </c>
      <c r="D25" s="122">
        <f t="shared" si="10"/>
        <v>31.413078049386979</v>
      </c>
      <c r="E25" s="122">
        <f t="shared" si="10"/>
        <v>28.907709028307874</v>
      </c>
      <c r="F25" s="122">
        <f t="shared" si="10"/>
        <v>26.797171614012935</v>
      </c>
      <c r="G25" s="122">
        <f t="shared" si="10"/>
        <v>26.903496197717125</v>
      </c>
      <c r="H25" s="122">
        <f t="shared" si="10"/>
        <v>27.728397893598409</v>
      </c>
      <c r="I25" s="122">
        <f t="shared" si="10"/>
        <v>26.947168205461924</v>
      </c>
      <c r="J25" s="122">
        <f t="shared" si="10"/>
        <v>27.192842731963918</v>
      </c>
      <c r="K25" s="122">
        <f t="shared" si="10"/>
        <v>27.359871447810239</v>
      </c>
      <c r="L25" s="122">
        <f t="shared" si="10"/>
        <v>30.33210835035332</v>
      </c>
      <c r="M25" s="122">
        <f t="shared" si="10"/>
        <v>25.148119635110184</v>
      </c>
      <c r="N25" s="122">
        <f t="shared" si="10"/>
        <v>26.089027650145908</v>
      </c>
      <c r="O25" s="122">
        <f t="shared" si="10"/>
        <v>23.982385887681247</v>
      </c>
      <c r="P25" s="122">
        <f t="shared" si="10"/>
        <v>21.28079995044547</v>
      </c>
      <c r="Q25" s="122">
        <f t="shared" si="10"/>
        <v>21.083843371502571</v>
      </c>
      <c r="R25" s="122">
        <f t="shared" ref="R25:V25" si="11">SUM(R26:R27)</f>
        <v>22.195235918857996</v>
      </c>
      <c r="S25" s="122">
        <f t="shared" si="11"/>
        <v>22.196762357779495</v>
      </c>
      <c r="T25" s="122">
        <f t="shared" si="11"/>
        <v>22.202767965488409</v>
      </c>
      <c r="U25" s="122">
        <f t="shared" si="11"/>
        <v>23.312410517643091</v>
      </c>
      <c r="V25" s="122">
        <f t="shared" si="11"/>
        <v>22.20590009556091</v>
      </c>
      <c r="W25" s="122">
        <f t="shared" ref="W25:Y25" si="12">SUM(W26:W27)</f>
        <v>21.096659186763901</v>
      </c>
      <c r="X25" s="122">
        <f t="shared" si="12"/>
        <v>30.841459345495128</v>
      </c>
      <c r="Y25" s="122">
        <f t="shared" si="12"/>
        <v>28.681234665835404</v>
      </c>
      <c r="DA25" s="130" t="s">
        <v>1593</v>
      </c>
    </row>
    <row r="26" spans="1:105" ht="12" customHeight="1" x14ac:dyDescent="0.25">
      <c r="A26" s="97" t="s">
        <v>74</v>
      </c>
      <c r="B26" s="98">
        <v>29.755314701811699</v>
      </c>
      <c r="C26" s="98">
        <v>33.652660252937601</v>
      </c>
      <c r="D26" s="98">
        <v>31.109002198971893</v>
      </c>
      <c r="E26" s="98">
        <v>28.627121096651994</v>
      </c>
      <c r="F26" s="98">
        <v>26.540290295426985</v>
      </c>
      <c r="G26" s="98">
        <v>26.647354126632202</v>
      </c>
      <c r="H26" s="98">
        <v>27.462209358888341</v>
      </c>
      <c r="I26" s="98">
        <v>26.691154101609296</v>
      </c>
      <c r="J26" s="98">
        <v>26.93268583535065</v>
      </c>
      <c r="K26" s="98">
        <v>27.097165325193135</v>
      </c>
      <c r="L26" s="98">
        <v>30.034689281294501</v>
      </c>
      <c r="M26" s="98">
        <v>24.902420580549002</v>
      </c>
      <c r="N26" s="98">
        <v>25.829213192985886</v>
      </c>
      <c r="O26" s="98">
        <v>23.740829482231597</v>
      </c>
      <c r="P26" s="98">
        <v>21.06967478392216</v>
      </c>
      <c r="Q26" s="98">
        <v>20.875160026750667</v>
      </c>
      <c r="R26" s="98">
        <v>21.973860705072994</v>
      </c>
      <c r="S26" s="98">
        <v>21.973793828221982</v>
      </c>
      <c r="T26" s="98">
        <v>21.973832043565391</v>
      </c>
      <c r="U26" s="98">
        <v>23.07249450654437</v>
      </c>
      <c r="V26" s="98">
        <v>21.973832043565398</v>
      </c>
      <c r="W26" s="98">
        <v>20.87509314989968</v>
      </c>
      <c r="X26" s="98">
        <v>30.52162988439845</v>
      </c>
      <c r="Y26" s="98">
        <v>28.384656539600638</v>
      </c>
      <c r="DA26" s="63" t="s">
        <v>1594</v>
      </c>
    </row>
    <row r="27" spans="1:105" ht="12" customHeight="1" x14ac:dyDescent="0.25">
      <c r="A27" s="97" t="s">
        <v>53</v>
      </c>
      <c r="B27" s="98">
        <v>0.29074799844466093</v>
      </c>
      <c r="C27" s="98">
        <v>0.33129988977865066</v>
      </c>
      <c r="D27" s="98">
        <v>0.30407585041508539</v>
      </c>
      <c r="E27" s="98">
        <v>0.28058793165587947</v>
      </c>
      <c r="F27" s="98">
        <v>0.25688131858595026</v>
      </c>
      <c r="G27" s="98">
        <v>0.25614207108492199</v>
      </c>
      <c r="H27" s="98">
        <v>0.26618853471006626</v>
      </c>
      <c r="I27" s="98">
        <v>0.25601410385262968</v>
      </c>
      <c r="J27" s="98">
        <v>0.2601568966132658</v>
      </c>
      <c r="K27" s="98">
        <v>0.26270612261710441</v>
      </c>
      <c r="L27" s="98">
        <v>0.2974190690588176</v>
      </c>
      <c r="M27" s="98">
        <v>0.24569905456118254</v>
      </c>
      <c r="N27" s="98">
        <v>0.25981445716002144</v>
      </c>
      <c r="O27" s="98">
        <v>0.24155640544965165</v>
      </c>
      <c r="P27" s="98">
        <v>0.21112516652330915</v>
      </c>
      <c r="Q27" s="98">
        <v>0.20868334475190548</v>
      </c>
      <c r="R27" s="98">
        <v>0.22137521378500186</v>
      </c>
      <c r="S27" s="98">
        <v>0.22296852955751179</v>
      </c>
      <c r="T27" s="98">
        <v>0.22893592192301657</v>
      </c>
      <c r="U27" s="98">
        <v>0.23991601109872032</v>
      </c>
      <c r="V27" s="98">
        <v>0.23206805199551292</v>
      </c>
      <c r="W27" s="98">
        <v>0.22156603686422166</v>
      </c>
      <c r="X27" s="98">
        <v>0.3198294610966787</v>
      </c>
      <c r="Y27" s="98">
        <v>0.29657812623476676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1.4271216283381322E-4</v>
      </c>
      <c r="C28" s="122">
        <f t="shared" si="13"/>
        <v>1.5190432486784095E-4</v>
      </c>
      <c r="D28" s="122">
        <f t="shared" si="13"/>
        <v>1.6268569853545111E-4</v>
      </c>
      <c r="E28" s="122">
        <f t="shared" si="13"/>
        <v>1.7757311328612624E-4</v>
      </c>
      <c r="F28" s="122">
        <f t="shared" si="13"/>
        <v>1.9134333544154109E-4</v>
      </c>
      <c r="G28" s="122">
        <f t="shared" si="13"/>
        <v>2.1904485721935255E-4</v>
      </c>
      <c r="H28" s="122">
        <f t="shared" si="13"/>
        <v>3.0541450172726303E-4</v>
      </c>
      <c r="I28" s="122">
        <f t="shared" si="13"/>
        <v>4.1780540239446393E-4</v>
      </c>
      <c r="J28" s="122">
        <f t="shared" si="13"/>
        <v>6.037181294704998E-4</v>
      </c>
      <c r="K28" s="122">
        <f t="shared" si="13"/>
        <v>8.5559093841996677E-4</v>
      </c>
      <c r="L28" s="122">
        <f t="shared" si="13"/>
        <v>1.650951584969075E-3</v>
      </c>
      <c r="M28" s="122">
        <f t="shared" si="13"/>
        <v>1.1358375406171598E-3</v>
      </c>
      <c r="N28" s="122">
        <f t="shared" si="13"/>
        <v>1.6112777040081304E-3</v>
      </c>
      <c r="O28" s="122">
        <f t="shared" si="13"/>
        <v>1.8228773675358354E-3</v>
      </c>
      <c r="P28" s="122">
        <f t="shared" si="13"/>
        <v>2.032126172681956E-3</v>
      </c>
      <c r="Q28" s="122">
        <f t="shared" si="13"/>
        <v>4.0480278324807129E-3</v>
      </c>
      <c r="R28" s="122">
        <f t="shared" si="13"/>
        <v>2.6528128396893398E-3</v>
      </c>
      <c r="S28" s="122">
        <f t="shared" si="13"/>
        <v>3.0828762310277078E-3</v>
      </c>
      <c r="T28" s="122">
        <f t="shared" si="13"/>
        <v>4.0162289238253089E-3</v>
      </c>
      <c r="U28" s="122">
        <f t="shared" si="13"/>
        <v>6.1482671007433865E-3</v>
      </c>
      <c r="V28" s="122">
        <f t="shared" si="13"/>
        <v>4.0198822036236646E-3</v>
      </c>
      <c r="W28" s="122">
        <f t="shared" si="13"/>
        <v>5.269352958719698E-3</v>
      </c>
      <c r="X28" s="122">
        <f t="shared" si="13"/>
        <v>5.2016437257469475E-3</v>
      </c>
      <c r="Y28" s="122">
        <f t="shared" si="13"/>
        <v>5.8403648497854311E-3</v>
      </c>
      <c r="DA28" s="130" t="s">
        <v>1596</v>
      </c>
    </row>
    <row r="29" spans="1:105" ht="12" customHeight="1" x14ac:dyDescent="0.25">
      <c r="A29" s="97" t="s">
        <v>53</v>
      </c>
      <c r="B29" s="98">
        <v>1.4271216283381322E-4</v>
      </c>
      <c r="C29" s="98">
        <v>1.5190432486784095E-4</v>
      </c>
      <c r="D29" s="98">
        <v>1.6268569853545111E-4</v>
      </c>
      <c r="E29" s="98">
        <v>1.7757311328612624E-4</v>
      </c>
      <c r="F29" s="98">
        <v>1.9134333544154109E-4</v>
      </c>
      <c r="G29" s="98">
        <v>2.1904485721935255E-4</v>
      </c>
      <c r="H29" s="98">
        <v>3.0541450172726303E-4</v>
      </c>
      <c r="I29" s="98">
        <v>4.1780540239446393E-4</v>
      </c>
      <c r="J29" s="98">
        <v>6.037181294704998E-4</v>
      </c>
      <c r="K29" s="98">
        <v>8.5559093841996677E-4</v>
      </c>
      <c r="L29" s="98">
        <v>1.650951584969075E-3</v>
      </c>
      <c r="M29" s="98">
        <v>1.1358375406171598E-3</v>
      </c>
      <c r="N29" s="98">
        <v>1.6112777040081304E-3</v>
      </c>
      <c r="O29" s="98">
        <v>1.8228773675358354E-3</v>
      </c>
      <c r="P29" s="98">
        <v>2.032126172681956E-3</v>
      </c>
      <c r="Q29" s="98">
        <v>4.0480278324807129E-3</v>
      </c>
      <c r="R29" s="98">
        <v>2.6528128396893398E-3</v>
      </c>
      <c r="S29" s="98">
        <v>3.0828762310277078E-3</v>
      </c>
      <c r="T29" s="98">
        <v>4.0162289238253089E-3</v>
      </c>
      <c r="U29" s="98">
        <v>6.1482671007433865E-3</v>
      </c>
      <c r="V29" s="98">
        <v>4.0198822036236646E-3</v>
      </c>
      <c r="W29" s="98">
        <v>5.269352958719698E-3</v>
      </c>
      <c r="X29" s="98">
        <v>5.2016437257469475E-3</v>
      </c>
      <c r="Y29" s="98">
        <v>5.8403648497854311E-3</v>
      </c>
      <c r="DA29" s="63" t="s">
        <v>1597</v>
      </c>
    </row>
    <row r="30" spans="1:105" ht="12" customHeight="1" x14ac:dyDescent="0.25">
      <c r="A30" s="121" t="s">
        <v>55</v>
      </c>
      <c r="B30" s="122">
        <v>2.6179928863735089</v>
      </c>
      <c r="C30" s="122">
        <v>2.4707339203168979</v>
      </c>
      <c r="D30" s="122">
        <v>2.0693327687264214</v>
      </c>
      <c r="E30" s="122">
        <v>3.0047083450895786</v>
      </c>
      <c r="F30" s="122">
        <v>2.7459030885069797</v>
      </c>
      <c r="G30" s="122">
        <v>2.2499849660285043</v>
      </c>
      <c r="H30" s="122">
        <v>2.5030865571393761</v>
      </c>
      <c r="I30" s="122">
        <v>2.3914446480238616</v>
      </c>
      <c r="J30" s="122">
        <v>2.5084828859337822</v>
      </c>
      <c r="K30" s="122">
        <v>2.5746406659389716</v>
      </c>
      <c r="L30" s="122">
        <v>2.6710474066295902</v>
      </c>
      <c r="M30" s="122">
        <v>2.5354671191845912</v>
      </c>
      <c r="N30" s="122">
        <v>2.4439430422668176</v>
      </c>
      <c r="O30" s="122">
        <v>2.43614856203041</v>
      </c>
      <c r="P30" s="122">
        <v>2.3417389190361195</v>
      </c>
      <c r="Q30" s="122">
        <v>2.3188115465798163</v>
      </c>
      <c r="R30" s="122">
        <v>2.2739297116030968</v>
      </c>
      <c r="S30" s="122">
        <v>2.2383463846548333</v>
      </c>
      <c r="T30" s="122">
        <v>2.1310294606570324</v>
      </c>
      <c r="U30" s="122">
        <v>2.2411481738083001</v>
      </c>
      <c r="V30" s="122">
        <v>2.3211611528404683</v>
      </c>
      <c r="W30" s="122">
        <v>2.5533440042882218</v>
      </c>
      <c r="X30" s="122">
        <v>2.4822818533179216</v>
      </c>
      <c r="Y30" s="122">
        <v>2.0706966193151404</v>
      </c>
      <c r="DA30" s="130" t="s">
        <v>1598</v>
      </c>
    </row>
    <row r="31" spans="1:105" ht="12" customHeight="1" x14ac:dyDescent="0.25">
      <c r="A31" s="97" t="s">
        <v>141</v>
      </c>
      <c r="B31" s="98">
        <v>1.3412309257849919</v>
      </c>
      <c r="C31" s="98">
        <v>1.3256584883383122</v>
      </c>
      <c r="D31" s="98">
        <v>1.1736722405211832</v>
      </c>
      <c r="E31" s="98">
        <v>1.0224484191623249</v>
      </c>
      <c r="F31" s="98">
        <v>0.85658421852908651</v>
      </c>
      <c r="G31" s="98">
        <v>0.7091862053239445</v>
      </c>
      <c r="H31" s="98">
        <v>0.67820504222704092</v>
      </c>
      <c r="I31" s="98">
        <v>0.66241734192814061</v>
      </c>
      <c r="J31" s="98">
        <v>0.63342767296917446</v>
      </c>
      <c r="K31" s="98">
        <v>0.59416491052894627</v>
      </c>
      <c r="L31" s="98">
        <v>0.55653356350600369</v>
      </c>
      <c r="M31" s="98">
        <v>0.49113288082931494</v>
      </c>
      <c r="N31" s="98">
        <v>0.43830334887225847</v>
      </c>
      <c r="O31" s="98">
        <v>0.33299581330506961</v>
      </c>
      <c r="P31" s="98">
        <v>0.29142392505265163</v>
      </c>
      <c r="Q31" s="98">
        <v>0.2642215858391827</v>
      </c>
      <c r="R31" s="98">
        <v>0.26736517379831271</v>
      </c>
      <c r="S31" s="98">
        <v>0.27255885664920804</v>
      </c>
      <c r="T31" s="98">
        <v>0.27617749258557228</v>
      </c>
      <c r="U31" s="98">
        <v>0.28542559529907752</v>
      </c>
      <c r="V31" s="98">
        <v>0.28462906708600932</v>
      </c>
      <c r="W31" s="98">
        <v>0.29760082272710664</v>
      </c>
      <c r="X31" s="98">
        <v>0.36521532853395394</v>
      </c>
      <c r="Y31" s="98">
        <v>0.40406557189713488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2.1716552214606387E-4</v>
      </c>
      <c r="L32" s="98">
        <v>2.2412620594674929E-4</v>
      </c>
      <c r="M32" s="98">
        <v>2.2201719488691983E-4</v>
      </c>
      <c r="N32" s="98">
        <v>2.3273055805178713E-4</v>
      </c>
      <c r="O32" s="98">
        <v>3.4614621328888262E-4</v>
      </c>
      <c r="P32" s="98">
        <v>3.5352088333370118E-4</v>
      </c>
      <c r="Q32" s="98">
        <v>3.5825043611691901E-4</v>
      </c>
      <c r="R32" s="98">
        <v>2.3453714904114362E-4</v>
      </c>
      <c r="S32" s="98">
        <v>2.420755325600033E-4</v>
      </c>
      <c r="T32" s="98">
        <v>6.1934912385552159E-4</v>
      </c>
      <c r="U32" s="98">
        <v>1.0290101999833258E-3</v>
      </c>
      <c r="V32" s="98">
        <v>1.2781891441950534E-3</v>
      </c>
      <c r="W32" s="98">
        <v>1.495197743991543E-3</v>
      </c>
      <c r="X32" s="98">
        <v>5.7792274397226485E-3</v>
      </c>
      <c r="Y32" s="98">
        <v>1.0250452054403416E-2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1.3137291473151231E-4</v>
      </c>
      <c r="L33" s="101">
        <v>1.4030937455528601E-4</v>
      </c>
      <c r="M33" s="101">
        <v>1.3490775828394391E-4</v>
      </c>
      <c r="N33" s="101">
        <v>1.3745428653797221E-4</v>
      </c>
      <c r="O33" s="101">
        <v>2.065127272084438E-4</v>
      </c>
      <c r="P33" s="101">
        <v>2.0759852147723322E-4</v>
      </c>
      <c r="Q33" s="101">
        <v>2.1273627589897418E-4</v>
      </c>
      <c r="R33" s="101">
        <v>1.3141492953606612E-4</v>
      </c>
      <c r="S33" s="101">
        <v>1.3362339881728289E-4</v>
      </c>
      <c r="T33" s="101">
        <v>3.8391886828542345E-4</v>
      </c>
      <c r="U33" s="101">
        <v>5.8118765526730314E-4</v>
      </c>
      <c r="V33" s="101">
        <v>6.9666639599209033E-4</v>
      </c>
      <c r="W33" s="101">
        <v>8.4055325683915776E-4</v>
      </c>
      <c r="X33" s="101">
        <v>2.5772785365416463E-3</v>
      </c>
      <c r="Y33" s="101">
        <v>3.7142072712408767E-3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8.5792607414551553E-5</v>
      </c>
      <c r="L34" s="104">
        <v>8.3816831391463282E-5</v>
      </c>
      <c r="M34" s="104">
        <v>8.7109436602975936E-5</v>
      </c>
      <c r="N34" s="104">
        <v>9.5276271513814931E-5</v>
      </c>
      <c r="O34" s="104">
        <v>1.3963348608043882E-4</v>
      </c>
      <c r="P34" s="104">
        <v>1.4592236185646796E-4</v>
      </c>
      <c r="Q34" s="104">
        <v>1.455141602179448E-4</v>
      </c>
      <c r="R34" s="104">
        <v>1.0312221950507751E-4</v>
      </c>
      <c r="S34" s="104">
        <v>1.0845213374272041E-4</v>
      </c>
      <c r="T34" s="104">
        <v>2.3543025557009817E-4</v>
      </c>
      <c r="U34" s="104">
        <v>4.4782254471602262E-4</v>
      </c>
      <c r="V34" s="104">
        <v>5.8152274820296303E-4</v>
      </c>
      <c r="W34" s="104">
        <v>6.5464448715238518E-4</v>
      </c>
      <c r="X34" s="104">
        <v>3.2019489031810027E-3</v>
      </c>
      <c r="Y34" s="104">
        <v>6.5362447831625401E-3</v>
      </c>
      <c r="DA34" s="132" t="s">
        <v>1602</v>
      </c>
    </row>
    <row r="35" spans="1:105" ht="12" customHeight="1" x14ac:dyDescent="0.25">
      <c r="A35" s="106" t="s">
        <v>122</v>
      </c>
      <c r="B35" s="101">
        <v>1.276761960588517</v>
      </c>
      <c r="C35" s="101">
        <v>1.1450754319785856</v>
      </c>
      <c r="D35" s="101">
        <v>0.89566052820523789</v>
      </c>
      <c r="E35" s="101">
        <v>1.9822599259272538</v>
      </c>
      <c r="F35" s="101">
        <v>1.8893188699778933</v>
      </c>
      <c r="G35" s="101">
        <v>1.5407987607045599</v>
      </c>
      <c r="H35" s="101">
        <v>1.824881514912335</v>
      </c>
      <c r="I35" s="101">
        <v>1.7290273060957209</v>
      </c>
      <c r="J35" s="101">
        <v>1.8750552129646076</v>
      </c>
      <c r="K35" s="101">
        <v>1.8294524587584271</v>
      </c>
      <c r="L35" s="101">
        <v>1.9205007912231904</v>
      </c>
      <c r="M35" s="101">
        <v>1.8279068706306052</v>
      </c>
      <c r="N35" s="101">
        <v>1.7532417913893346</v>
      </c>
      <c r="O35" s="101">
        <v>1.585542273972429</v>
      </c>
      <c r="P35" s="101">
        <v>1.380166877517782</v>
      </c>
      <c r="Q35" s="101">
        <v>1.1942953604889726</v>
      </c>
      <c r="R35" s="101">
        <v>1.0350571280249981</v>
      </c>
      <c r="S35" s="101">
        <v>1.0007523746951879</v>
      </c>
      <c r="T35" s="101">
        <v>0.73046841571710297</v>
      </c>
      <c r="U35" s="101">
        <v>0.63196443561160232</v>
      </c>
      <c r="V35" s="101">
        <v>0.49993785792227857</v>
      </c>
      <c r="W35" s="101">
        <v>0.4371315053982322</v>
      </c>
      <c r="X35" s="101">
        <v>0.39089059679528959</v>
      </c>
      <c r="Y35" s="101">
        <v>0.21509453687527402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0.15080613112945213</v>
      </c>
      <c r="L36" s="104">
        <v>0.19378892569444958</v>
      </c>
      <c r="M36" s="104">
        <v>0.21620535052978448</v>
      </c>
      <c r="N36" s="104">
        <v>0.2521651714471726</v>
      </c>
      <c r="O36" s="104">
        <v>0.51726432853962256</v>
      </c>
      <c r="P36" s="104">
        <v>0.66979459558235233</v>
      </c>
      <c r="Q36" s="104">
        <v>0.85993634981554423</v>
      </c>
      <c r="R36" s="104">
        <v>0.9712728726307448</v>
      </c>
      <c r="S36" s="104">
        <v>0.96479307777787748</v>
      </c>
      <c r="T36" s="104">
        <v>1.1237642032305017</v>
      </c>
      <c r="U36" s="104">
        <v>1.3227291326976367</v>
      </c>
      <c r="V36" s="104">
        <v>1.5353160386879852</v>
      </c>
      <c r="W36" s="104">
        <v>1.8171164784188913</v>
      </c>
      <c r="X36" s="104">
        <v>1.7203967005489553</v>
      </c>
      <c r="Y36" s="104">
        <v>1.4412860584883282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8.7684187997836949E-2</v>
      </c>
      <c r="L37" s="98">
        <v>0.11693665165091985</v>
      </c>
      <c r="M37" s="98">
        <v>0.12618585223762377</v>
      </c>
      <c r="N37" s="98">
        <v>0.14234470471457106</v>
      </c>
      <c r="O37" s="98">
        <v>0.2967882440418208</v>
      </c>
      <c r="P37" s="98">
        <v>0.37554943697437909</v>
      </c>
      <c r="Q37" s="98">
        <v>0.48504722812809875</v>
      </c>
      <c r="R37" s="98">
        <v>0.54020499320568505</v>
      </c>
      <c r="S37" s="98">
        <v>0.52525045481670807</v>
      </c>
      <c r="T37" s="98">
        <v>0.69031172598258095</v>
      </c>
      <c r="U37" s="98">
        <v>0.7487445529786324</v>
      </c>
      <c r="V37" s="98">
        <v>0.8478217377414744</v>
      </c>
      <c r="W37" s="98">
        <v>1.0181057951177335</v>
      </c>
      <c r="X37" s="98">
        <v>0.73330588091604487</v>
      </c>
      <c r="Y37" s="98">
        <v>0.44763985824522479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6.3121943131615191E-2</v>
      </c>
      <c r="L38" s="98">
        <v>7.6852274043529734E-2</v>
      </c>
      <c r="M38" s="98">
        <v>9.0019498292160716E-2</v>
      </c>
      <c r="N38" s="98">
        <v>0.10982046673260154</v>
      </c>
      <c r="O38" s="98">
        <v>0.22047608449780182</v>
      </c>
      <c r="P38" s="98">
        <v>0.29424515860797329</v>
      </c>
      <c r="Q38" s="98">
        <v>0.37488912168744548</v>
      </c>
      <c r="R38" s="98">
        <v>0.43106787942505975</v>
      </c>
      <c r="S38" s="98">
        <v>0.43954262296116942</v>
      </c>
      <c r="T38" s="98">
        <v>0.43345247724792091</v>
      </c>
      <c r="U38" s="98">
        <v>0.57398457971900441</v>
      </c>
      <c r="V38" s="98">
        <v>0.68749430094651076</v>
      </c>
      <c r="W38" s="98">
        <v>0.79901068330115788</v>
      </c>
      <c r="X38" s="98">
        <v>0.98709081963291057</v>
      </c>
      <c r="Y38" s="98">
        <v>0.99364620024310335</v>
      </c>
      <c r="DA38" s="63" t="s">
        <v>1606</v>
      </c>
    </row>
    <row r="39" spans="1:105" ht="12" customHeight="1" x14ac:dyDescent="0.25">
      <c r="A39" s="121" t="s">
        <v>54</v>
      </c>
      <c r="B39" s="122">
        <v>1.257889437943315</v>
      </c>
      <c r="C39" s="122">
        <v>1.2484846929546238</v>
      </c>
      <c r="D39" s="122">
        <v>1.2358166216748931</v>
      </c>
      <c r="E39" s="122">
        <v>1.7454680104100422</v>
      </c>
      <c r="F39" s="122">
        <v>1.6114624050776392</v>
      </c>
      <c r="G39" s="122">
        <v>1.4243753933521359</v>
      </c>
      <c r="H39" s="122">
        <v>1.4849248166853144</v>
      </c>
      <c r="I39" s="122">
        <v>1.5059880850814811</v>
      </c>
      <c r="J39" s="122">
        <v>1.5678285784472603</v>
      </c>
      <c r="K39" s="122">
        <v>1.5889236398023985</v>
      </c>
      <c r="L39" s="122">
        <v>1.6190838917746961</v>
      </c>
      <c r="M39" s="122">
        <v>1.4749036383073133</v>
      </c>
      <c r="N39" s="122">
        <v>1.4296643065048027</v>
      </c>
      <c r="O39" s="122">
        <v>1.3553899494085351</v>
      </c>
      <c r="P39" s="122">
        <v>1.2902934106672279</v>
      </c>
      <c r="Q39" s="122">
        <v>1.2692775274705643</v>
      </c>
      <c r="R39" s="122">
        <v>1.2703915041511995</v>
      </c>
      <c r="S39" s="122">
        <v>1.2726591702929884</v>
      </c>
      <c r="T39" s="122">
        <v>1.2764887645487146</v>
      </c>
      <c r="U39" s="122">
        <v>1.3265415085162739</v>
      </c>
      <c r="V39" s="122">
        <v>1.2761025575409572</v>
      </c>
      <c r="W39" s="122">
        <v>1.3977741759080986</v>
      </c>
      <c r="X39" s="122">
        <v>1.387342470767067</v>
      </c>
      <c r="Y39" s="122">
        <v>1.2607924184494519</v>
      </c>
      <c r="DA39" s="130" t="s">
        <v>1607</v>
      </c>
    </row>
    <row r="40" spans="1:105" ht="12" customHeight="1" x14ac:dyDescent="0.25">
      <c r="A40" s="97" t="s">
        <v>50</v>
      </c>
      <c r="B40" s="98">
        <v>1.0929170560785051</v>
      </c>
      <c r="C40" s="98">
        <v>1.095608362901189</v>
      </c>
      <c r="D40" s="98">
        <v>1.1017441812763231</v>
      </c>
      <c r="E40" s="98">
        <v>1.2931556442708816</v>
      </c>
      <c r="F40" s="98">
        <v>1.1632654590868696</v>
      </c>
      <c r="G40" s="98">
        <v>1.0725686735431395</v>
      </c>
      <c r="H40" s="98">
        <v>1.0570980481393424</v>
      </c>
      <c r="I40" s="98">
        <v>1.1203538173941161</v>
      </c>
      <c r="J40" s="98">
        <v>1.1429863494106456</v>
      </c>
      <c r="K40" s="98">
        <v>1.1461814618182053</v>
      </c>
      <c r="L40" s="98">
        <v>1.1083006617857467</v>
      </c>
      <c r="M40" s="98">
        <v>1.0054147799914945</v>
      </c>
      <c r="N40" s="98">
        <v>0.9722781655791598</v>
      </c>
      <c r="O40" s="98">
        <v>0.89124613111558748</v>
      </c>
      <c r="P40" s="98">
        <v>0.8706077440855442</v>
      </c>
      <c r="Q40" s="98">
        <v>0.86254283306135726</v>
      </c>
      <c r="R40" s="98">
        <v>0.86841887899067793</v>
      </c>
      <c r="S40" s="98">
        <v>0.88174046549743612</v>
      </c>
      <c r="T40" s="98">
        <v>0.91302455767688107</v>
      </c>
      <c r="U40" s="98">
        <v>0.97212373811825414</v>
      </c>
      <c r="V40" s="98">
        <v>0.92474211111021276</v>
      </c>
      <c r="W40" s="98">
        <v>1.0784070252154239</v>
      </c>
      <c r="X40" s="98">
        <v>1.2471210933552106</v>
      </c>
      <c r="Y40" s="98">
        <v>1.1963547453866701</v>
      </c>
      <c r="DA40" s="63" t="s">
        <v>1608</v>
      </c>
    </row>
    <row r="41" spans="1:105" ht="12" customHeight="1" x14ac:dyDescent="0.25">
      <c r="A41" s="109" t="s">
        <v>120</v>
      </c>
      <c r="B41" s="33">
        <v>0.16497238186480981</v>
      </c>
      <c r="C41" s="33">
        <v>0.15287633005343476</v>
      </c>
      <c r="D41" s="33">
        <v>0.13407244039857005</v>
      </c>
      <c r="E41" s="33">
        <v>0.45231236613916054</v>
      </c>
      <c r="F41" s="33">
        <v>0.44819694599076959</v>
      </c>
      <c r="G41" s="33">
        <v>0.35180671980899653</v>
      </c>
      <c r="H41" s="33">
        <v>0.42782676854597212</v>
      </c>
      <c r="I41" s="33">
        <v>0.38563426768736503</v>
      </c>
      <c r="J41" s="33">
        <v>0.42484222903661484</v>
      </c>
      <c r="K41" s="33">
        <v>0.44274217798419307</v>
      </c>
      <c r="L41" s="33">
        <v>0.51078322998894954</v>
      </c>
      <c r="M41" s="33">
        <v>0.46948885831581882</v>
      </c>
      <c r="N41" s="33">
        <v>0.457386140925643</v>
      </c>
      <c r="O41" s="33">
        <v>0.46414381829294765</v>
      </c>
      <c r="P41" s="33">
        <v>0.4196856665816836</v>
      </c>
      <c r="Q41" s="33">
        <v>0.40673469440920712</v>
      </c>
      <c r="R41" s="33">
        <v>0.40197262516052157</v>
      </c>
      <c r="S41" s="33">
        <v>0.3909187047955523</v>
      </c>
      <c r="T41" s="33">
        <v>0.36346420687183356</v>
      </c>
      <c r="U41" s="33">
        <v>0.35441777039801975</v>
      </c>
      <c r="V41" s="33">
        <v>0.3513604464307446</v>
      </c>
      <c r="W41" s="33">
        <v>0.31936715069267474</v>
      </c>
      <c r="X41" s="33">
        <v>0.14022137741185625</v>
      </c>
      <c r="Y41" s="33">
        <v>6.4437673062781753E-2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431.00545267963719</v>
      </c>
      <c r="C43" s="117">
        <f t="shared" si="14"/>
        <v>534.70167240120134</v>
      </c>
      <c r="D43" s="117">
        <f t="shared" si="14"/>
        <v>571.70995127351955</v>
      </c>
      <c r="E43" s="117">
        <f t="shared" si="14"/>
        <v>581.20634114960797</v>
      </c>
      <c r="F43" s="117">
        <f t="shared" si="14"/>
        <v>543.66325864166265</v>
      </c>
      <c r="G43" s="117">
        <f t="shared" si="14"/>
        <v>487.24702977068443</v>
      </c>
      <c r="H43" s="117">
        <f t="shared" si="14"/>
        <v>486.1795404594161</v>
      </c>
      <c r="I43" s="117">
        <f t="shared" si="14"/>
        <v>389.48033513583374</v>
      </c>
      <c r="J43" s="117">
        <f t="shared" si="14"/>
        <v>292.91650821286095</v>
      </c>
      <c r="K43" s="117">
        <f t="shared" si="14"/>
        <v>202.56072938069218</v>
      </c>
      <c r="L43" s="117">
        <f t="shared" si="14"/>
        <v>116.28937698369857</v>
      </c>
      <c r="M43" s="117">
        <f t="shared" si="14"/>
        <v>119.83005607552569</v>
      </c>
      <c r="N43" s="117">
        <f t="shared" si="14"/>
        <v>95.064770626545965</v>
      </c>
      <c r="O43" s="117">
        <f t="shared" si="14"/>
        <v>87.55924005422392</v>
      </c>
      <c r="P43" s="117">
        <f t="shared" si="14"/>
        <v>76.816113113034291</v>
      </c>
      <c r="Q43" s="117">
        <f t="shared" si="14"/>
        <v>80.411203328357843</v>
      </c>
      <c r="R43" s="117">
        <f t="shared" ref="R43:V43" si="15">R44+R47+R49+R58</f>
        <v>76.225091584585883</v>
      </c>
      <c r="S43" s="117">
        <f t="shared" si="15"/>
        <v>76.266892358743505</v>
      </c>
      <c r="T43" s="117">
        <f t="shared" si="15"/>
        <v>86.755576454287961</v>
      </c>
      <c r="U43" s="117">
        <f t="shared" si="15"/>
        <v>71.435042798125679</v>
      </c>
      <c r="V43" s="117">
        <f t="shared" si="15"/>
        <v>72.961900150981364</v>
      </c>
      <c r="W43" s="117">
        <f t="shared" ref="W43:Y43" si="16">W44+W47+W49+W58</f>
        <v>106.70242268611595</v>
      </c>
      <c r="X43" s="117">
        <f t="shared" si="16"/>
        <v>95.213527418814408</v>
      </c>
      <c r="Y43" s="117">
        <f t="shared" si="16"/>
        <v>88.862369192535795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380.55400462583043</v>
      </c>
      <c r="C44" s="122">
        <f t="shared" si="17"/>
        <v>479.52568776756499</v>
      </c>
      <c r="D44" s="122">
        <f t="shared" si="17"/>
        <v>511.61036066997951</v>
      </c>
      <c r="E44" s="122">
        <f t="shared" si="17"/>
        <v>504.58812698660768</v>
      </c>
      <c r="F44" s="122">
        <f t="shared" si="17"/>
        <v>469.9369604551481</v>
      </c>
      <c r="G44" s="122">
        <f t="shared" si="17"/>
        <v>425.55740341837981</v>
      </c>
      <c r="H44" s="122">
        <f t="shared" si="17"/>
        <v>426.29776493313665</v>
      </c>
      <c r="I44" s="122">
        <f t="shared" si="17"/>
        <v>339.31276648108997</v>
      </c>
      <c r="J44" s="122">
        <f t="shared" si="17"/>
        <v>254.41668716862395</v>
      </c>
      <c r="K44" s="122">
        <f t="shared" si="17"/>
        <v>175.58800532827914</v>
      </c>
      <c r="L44" s="122">
        <f t="shared" si="17"/>
        <v>100.72625072912307</v>
      </c>
      <c r="M44" s="122">
        <f t="shared" si="17"/>
        <v>104.47723678214584</v>
      </c>
      <c r="N44" s="122">
        <f t="shared" si="17"/>
        <v>82.761440737322189</v>
      </c>
      <c r="O44" s="122">
        <f t="shared" si="17"/>
        <v>75.472370267660011</v>
      </c>
      <c r="P44" s="122">
        <f t="shared" si="17"/>
        <v>65.374935918841103</v>
      </c>
      <c r="Q44" s="122">
        <f t="shared" si="17"/>
        <v>68.556714800458664</v>
      </c>
      <c r="R44" s="122">
        <f t="shared" ref="R44:V44" si="18">SUM(R45:R46)</f>
        <v>65.289778203092396</v>
      </c>
      <c r="S44" s="122">
        <f t="shared" si="18"/>
        <v>65.249964303842049</v>
      </c>
      <c r="T44" s="122">
        <f t="shared" si="18"/>
        <v>74.872537691887914</v>
      </c>
      <c r="U44" s="122">
        <f t="shared" si="18"/>
        <v>60.646019542573001</v>
      </c>
      <c r="V44" s="122">
        <f t="shared" si="18"/>
        <v>61.576791968554232</v>
      </c>
      <c r="W44" s="122">
        <f t="shared" ref="W44:Y44" si="19">SUM(W45:W46)</f>
        <v>91.66046768847356</v>
      </c>
      <c r="X44" s="122">
        <f t="shared" si="19"/>
        <v>83.671687994284667</v>
      </c>
      <c r="Y44" s="122">
        <f t="shared" si="19"/>
        <v>78.732565130707442</v>
      </c>
      <c r="DA44" s="130" t="s">
        <v>1611</v>
      </c>
    </row>
    <row r="45" spans="1:105" ht="12" customHeight="1" x14ac:dyDescent="0.25">
      <c r="A45" s="97" t="s">
        <v>211</v>
      </c>
      <c r="B45" s="98">
        <v>377.2350511525724</v>
      </c>
      <c r="C45" s="98">
        <v>475.30508399778637</v>
      </c>
      <c r="D45" s="98">
        <v>507.10689447893549</v>
      </c>
      <c r="E45" s="98">
        <v>500.11046273869204</v>
      </c>
      <c r="F45" s="98">
        <v>465.80603920380941</v>
      </c>
      <c r="G45" s="98">
        <v>421.86331336175897</v>
      </c>
      <c r="H45" s="98">
        <v>422.59936464953097</v>
      </c>
      <c r="I45" s="98">
        <v>336.43542307969489</v>
      </c>
      <c r="J45" s="98">
        <v>252.27444276430217</v>
      </c>
      <c r="K45" s="98">
        <v>174.12832456681886</v>
      </c>
      <c r="L45" s="98">
        <v>99.886358248071801</v>
      </c>
      <c r="M45" s="98">
        <v>103.6262254964237</v>
      </c>
      <c r="N45" s="98">
        <v>82.067381199311853</v>
      </c>
      <c r="O45" s="98">
        <v>74.778017871128228</v>
      </c>
      <c r="P45" s="98">
        <v>64.785394181502184</v>
      </c>
      <c r="Q45" s="98">
        <v>67.945613387735378</v>
      </c>
      <c r="R45" s="98">
        <v>64.707215998794609</v>
      </c>
      <c r="S45" s="98">
        <v>64.646446429321017</v>
      </c>
      <c r="T45" s="98">
        <v>74.131611396395144</v>
      </c>
      <c r="U45" s="98">
        <v>60.028588680186054</v>
      </c>
      <c r="V45" s="98">
        <v>60.932603802392045</v>
      </c>
      <c r="W45" s="98">
        <v>90.723882687520558</v>
      </c>
      <c r="X45" s="98">
        <v>82.844196044712049</v>
      </c>
      <c r="Y45" s="98">
        <v>77.97104232349291</v>
      </c>
      <c r="DA45" s="63" t="s">
        <v>1612</v>
      </c>
    </row>
    <row r="46" spans="1:105" ht="12" customHeight="1" x14ac:dyDescent="0.25">
      <c r="A46" s="97" t="s">
        <v>53</v>
      </c>
      <c r="B46" s="98">
        <v>3.3189534732580572</v>
      </c>
      <c r="C46" s="98">
        <v>4.2206037697786378</v>
      </c>
      <c r="D46" s="98">
        <v>4.5034661910440059</v>
      </c>
      <c r="E46" s="98">
        <v>4.4776642479156132</v>
      </c>
      <c r="F46" s="98">
        <v>4.1309212513387141</v>
      </c>
      <c r="G46" s="98">
        <v>3.6940900566208374</v>
      </c>
      <c r="H46" s="98">
        <v>3.6984002836056851</v>
      </c>
      <c r="I46" s="98">
        <v>2.8773434013950721</v>
      </c>
      <c r="J46" s="98">
        <v>2.1422444043217874</v>
      </c>
      <c r="K46" s="98">
        <v>1.4596807614602691</v>
      </c>
      <c r="L46" s="98">
        <v>0.83989248105126246</v>
      </c>
      <c r="M46" s="98">
        <v>0.85101128572213303</v>
      </c>
      <c r="N46" s="98">
        <v>0.69405953801033782</v>
      </c>
      <c r="O46" s="98">
        <v>0.69435239653178138</v>
      </c>
      <c r="P46" s="98">
        <v>0.5895417373389219</v>
      </c>
      <c r="Q46" s="98">
        <v>0.61110141272328922</v>
      </c>
      <c r="R46" s="98">
        <v>0.58256220429778705</v>
      </c>
      <c r="S46" s="98">
        <v>0.60351787452102645</v>
      </c>
      <c r="T46" s="98">
        <v>0.74092629549276834</v>
      </c>
      <c r="U46" s="98">
        <v>0.61743086238694433</v>
      </c>
      <c r="V46" s="98">
        <v>0.64418816616218855</v>
      </c>
      <c r="W46" s="98">
        <v>0.93658500095299768</v>
      </c>
      <c r="X46" s="98">
        <v>0.82749194957261929</v>
      </c>
      <c r="Y46" s="98">
        <v>0.76152280721453225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1.8552581168395719E-3</v>
      </c>
      <c r="C47" s="122">
        <f t="shared" si="20"/>
        <v>2.0009417076167252E-3</v>
      </c>
      <c r="D47" s="122">
        <f t="shared" si="20"/>
        <v>2.3552219440391856E-3</v>
      </c>
      <c r="E47" s="122">
        <f t="shared" si="20"/>
        <v>2.7376428363388764E-3</v>
      </c>
      <c r="F47" s="122">
        <f t="shared" si="20"/>
        <v>3.5235341480485062E-3</v>
      </c>
      <c r="G47" s="122">
        <f t="shared" si="20"/>
        <v>3.9101884218146841E-3</v>
      </c>
      <c r="H47" s="122">
        <f t="shared" si="20"/>
        <v>4.9743621413435787E-3</v>
      </c>
      <c r="I47" s="122">
        <f t="shared" si="20"/>
        <v>3.9822438726230501E-3</v>
      </c>
      <c r="J47" s="122">
        <f t="shared" si="20"/>
        <v>3.4009428809276764E-3</v>
      </c>
      <c r="K47" s="122">
        <f t="shared" si="20"/>
        <v>2.8199411563970024E-3</v>
      </c>
      <c r="L47" s="122">
        <f t="shared" si="20"/>
        <v>3.7414688204564575E-3</v>
      </c>
      <c r="M47" s="122">
        <f t="shared" si="20"/>
        <v>1.348098194079499E-3</v>
      </c>
      <c r="N47" s="122">
        <f t="shared" si="20"/>
        <v>1.2687830476108448E-3</v>
      </c>
      <c r="O47" s="122">
        <f t="shared" si="20"/>
        <v>2.9845976739309998E-3</v>
      </c>
      <c r="P47" s="122">
        <f t="shared" si="20"/>
        <v>5.0172639769752005E-3</v>
      </c>
      <c r="Q47" s="122">
        <f t="shared" si="20"/>
        <v>1.2505010906685887E-2</v>
      </c>
      <c r="R47" s="122">
        <f t="shared" si="20"/>
        <v>7.4224271170945091E-3</v>
      </c>
      <c r="S47" s="122">
        <f t="shared" si="20"/>
        <v>9.3308511293172403E-3</v>
      </c>
      <c r="T47" s="122">
        <f t="shared" si="20"/>
        <v>1.3729313126273752E-2</v>
      </c>
      <c r="U47" s="122">
        <f t="shared" si="20"/>
        <v>2.3952908744801993E-2</v>
      </c>
      <c r="V47" s="122">
        <f t="shared" si="20"/>
        <v>1.7102933826153445E-2</v>
      </c>
      <c r="W47" s="122">
        <f t="shared" si="20"/>
        <v>2.1466365224073674E-2</v>
      </c>
      <c r="X47" s="122">
        <f t="shared" si="20"/>
        <v>1.954167023322631E-2</v>
      </c>
      <c r="Y47" s="122">
        <f t="shared" si="20"/>
        <v>2.0017686472008748E-2</v>
      </c>
      <c r="DA47" s="130" t="s">
        <v>1614</v>
      </c>
    </row>
    <row r="48" spans="1:105" ht="12" customHeight="1" x14ac:dyDescent="0.25">
      <c r="A48" s="97" t="s">
        <v>53</v>
      </c>
      <c r="B48" s="98">
        <v>1.8552581168395719E-3</v>
      </c>
      <c r="C48" s="98">
        <v>2.0009417076167252E-3</v>
      </c>
      <c r="D48" s="98">
        <v>2.3552219440391856E-3</v>
      </c>
      <c r="E48" s="98">
        <v>2.7376428363388764E-3</v>
      </c>
      <c r="F48" s="98">
        <v>3.5235341480485062E-3</v>
      </c>
      <c r="G48" s="98">
        <v>3.9101884218146841E-3</v>
      </c>
      <c r="H48" s="98">
        <v>4.9743621413435787E-3</v>
      </c>
      <c r="I48" s="98">
        <v>3.9822438726230501E-3</v>
      </c>
      <c r="J48" s="98">
        <v>3.4009428809276764E-3</v>
      </c>
      <c r="K48" s="98">
        <v>2.8199411563970024E-3</v>
      </c>
      <c r="L48" s="98">
        <v>3.7414688204564575E-3</v>
      </c>
      <c r="M48" s="98">
        <v>1.348098194079499E-3</v>
      </c>
      <c r="N48" s="98">
        <v>1.2687830476108448E-3</v>
      </c>
      <c r="O48" s="98">
        <v>2.9845976739309998E-3</v>
      </c>
      <c r="P48" s="98">
        <v>5.0172639769752005E-3</v>
      </c>
      <c r="Q48" s="98">
        <v>1.2505010906685887E-2</v>
      </c>
      <c r="R48" s="98">
        <v>7.4224271170945091E-3</v>
      </c>
      <c r="S48" s="98">
        <v>9.3308511293172403E-3</v>
      </c>
      <c r="T48" s="98">
        <v>1.3729313126273752E-2</v>
      </c>
      <c r="U48" s="98">
        <v>2.3952908744801993E-2</v>
      </c>
      <c r="V48" s="98">
        <v>1.7102933826153445E-2</v>
      </c>
      <c r="W48" s="98">
        <v>2.1466365224073674E-2</v>
      </c>
      <c r="X48" s="98">
        <v>1.954167023322631E-2</v>
      </c>
      <c r="Y48" s="98">
        <v>2.0017686472008748E-2</v>
      </c>
      <c r="DA48" s="63" t="s">
        <v>1615</v>
      </c>
    </row>
    <row r="49" spans="1:105" ht="12" customHeight="1" x14ac:dyDescent="0.25">
      <c r="A49" s="121" t="s">
        <v>55</v>
      </c>
      <c r="B49" s="122">
        <v>34.497904060032752</v>
      </c>
      <c r="C49" s="122">
        <v>39.06856891807854</v>
      </c>
      <c r="D49" s="122">
        <v>43.039025373630516</v>
      </c>
      <c r="E49" s="122">
        <v>50.815636007788299</v>
      </c>
      <c r="F49" s="122">
        <v>49.004239490857323</v>
      </c>
      <c r="G49" s="122">
        <v>41.228741032808998</v>
      </c>
      <c r="H49" s="122">
        <v>40.542280057159282</v>
      </c>
      <c r="I49" s="122">
        <v>34.045900830220297</v>
      </c>
      <c r="J49" s="122">
        <v>25.630028831401571</v>
      </c>
      <c r="K49" s="122">
        <v>17.656378142414805</v>
      </c>
      <c r="L49" s="122">
        <v>9.0324728376893759</v>
      </c>
      <c r="M49" s="122">
        <v>10.392317168741517</v>
      </c>
      <c r="N49" s="122">
        <v>8.1172583924338042</v>
      </c>
      <c r="O49" s="122">
        <v>8.1673425702202227</v>
      </c>
      <c r="P49" s="122">
        <v>7.8046308430006714</v>
      </c>
      <c r="Q49" s="122">
        <v>8.258534651738545</v>
      </c>
      <c r="R49" s="122">
        <v>7.384251417481118</v>
      </c>
      <c r="S49" s="122">
        <v>7.4445664493074108</v>
      </c>
      <c r="T49" s="122">
        <v>8.2275643216348602</v>
      </c>
      <c r="U49" s="122">
        <v>6.9325464586252563</v>
      </c>
      <c r="V49" s="122">
        <v>7.442278180418425</v>
      </c>
      <c r="W49" s="122">
        <v>11.246807305859523</v>
      </c>
      <c r="X49" s="122">
        <v>7.5900155334188799</v>
      </c>
      <c r="Y49" s="122">
        <v>6.9121002600210772</v>
      </c>
      <c r="DA49" s="130" t="s">
        <v>1616</v>
      </c>
    </row>
    <row r="50" spans="1:105" ht="12" customHeight="1" x14ac:dyDescent="0.25">
      <c r="A50" s="97" t="s">
        <v>138</v>
      </c>
      <c r="B50" s="98">
        <v>33.579910154392216</v>
      </c>
      <c r="C50" s="98">
        <v>38.21357464365817</v>
      </c>
      <c r="D50" s="98">
        <v>42.358109820290672</v>
      </c>
      <c r="E50" s="98">
        <v>49.35454156053413</v>
      </c>
      <c r="F50" s="98">
        <v>47.712619437634885</v>
      </c>
      <c r="G50" s="98">
        <v>40.303496612445805</v>
      </c>
      <c r="H50" s="98">
        <v>39.567445324673791</v>
      </c>
      <c r="I50" s="98">
        <v>33.298024899668782</v>
      </c>
      <c r="J50" s="98">
        <v>25.025643220220651</v>
      </c>
      <c r="K50" s="98">
        <v>17.18985358403657</v>
      </c>
      <c r="L50" s="98">
        <v>8.6998513637755721</v>
      </c>
      <c r="M50" s="98">
        <v>10.128092977845279</v>
      </c>
      <c r="N50" s="98">
        <v>7.901914248753318</v>
      </c>
      <c r="O50" s="98">
        <v>7.9464525351971469</v>
      </c>
      <c r="P50" s="98">
        <v>7.5925835703353295</v>
      </c>
      <c r="Q50" s="98">
        <v>8.032252290625749</v>
      </c>
      <c r="R50" s="98">
        <v>7.1636672126342376</v>
      </c>
      <c r="S50" s="98">
        <v>7.2229904112877561</v>
      </c>
      <c r="T50" s="98">
        <v>7.9874746668968646</v>
      </c>
      <c r="U50" s="98">
        <v>6.6966009841562384</v>
      </c>
      <c r="V50" s="98">
        <v>6.8151348872990543</v>
      </c>
      <c r="W50" s="98">
        <v>9.8266941570258766</v>
      </c>
      <c r="X50" s="98">
        <v>4.4194038321600706</v>
      </c>
      <c r="Y50" s="98">
        <v>4.1398273718229817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1.4910956734842124E-2</v>
      </c>
      <c r="L51" s="98">
        <v>7.8956040178269557E-3</v>
      </c>
      <c r="M51" s="98">
        <v>1.2796194052828988E-2</v>
      </c>
      <c r="N51" s="98">
        <v>1.0483627623970912E-2</v>
      </c>
      <c r="O51" s="98">
        <v>1.9394570400529429E-2</v>
      </c>
      <c r="P51" s="98">
        <v>2.7465964726281024E-2</v>
      </c>
      <c r="Q51" s="98">
        <v>3.8867382738618388E-2</v>
      </c>
      <c r="R51" s="98">
        <v>3.7401079020231959E-2</v>
      </c>
      <c r="S51" s="98">
        <v>4.0895916908260777E-2</v>
      </c>
      <c r="T51" s="98">
        <v>6.9115114494845309E-2</v>
      </c>
      <c r="U51" s="98">
        <v>5.5566230315499857E-2</v>
      </c>
      <c r="V51" s="98">
        <v>6.5219715603113029E-2</v>
      </c>
      <c r="W51" s="98">
        <v>0.17077799617028108</v>
      </c>
      <c r="X51" s="98">
        <v>7.6307824017207843E-2</v>
      </c>
      <c r="Y51" s="98">
        <v>0.13721023058273113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9.3368964360458287E-3</v>
      </c>
      <c r="L52" s="101">
        <v>5.1059513511817999E-3</v>
      </c>
      <c r="M52" s="101">
        <v>8.020304750880166E-3</v>
      </c>
      <c r="N52" s="101">
        <v>6.3709319864854305E-3</v>
      </c>
      <c r="O52" s="101">
        <v>1.1729077767461399E-2</v>
      </c>
      <c r="P52" s="101">
        <v>1.6175300613062528E-2</v>
      </c>
      <c r="Q52" s="101">
        <v>2.2908182344034245E-2</v>
      </c>
      <c r="R52" s="101">
        <v>2.172211961154694E-2</v>
      </c>
      <c r="S52" s="101">
        <v>2.3168490431602358E-2</v>
      </c>
      <c r="T52" s="101">
        <v>4.3940591910126003E-2</v>
      </c>
      <c r="U52" s="101">
        <v>3.2247996878676508E-2</v>
      </c>
      <c r="V52" s="101">
        <v>3.6698111684628568E-2</v>
      </c>
      <c r="W52" s="101">
        <v>9.912220962376192E-2</v>
      </c>
      <c r="X52" s="101">
        <v>3.4594448149465815E-2</v>
      </c>
      <c r="Y52" s="101">
        <v>5.2156959886193649E-2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5.5740602987962946E-3</v>
      </c>
      <c r="L53" s="104">
        <v>2.7896526666451558E-3</v>
      </c>
      <c r="M53" s="104">
        <v>4.775889301948822E-3</v>
      </c>
      <c r="N53" s="104">
        <v>4.1126956374854815E-3</v>
      </c>
      <c r="O53" s="104">
        <v>7.6654926330680297E-3</v>
      </c>
      <c r="P53" s="104">
        <v>1.1290664113218498E-2</v>
      </c>
      <c r="Q53" s="104">
        <v>1.5959200394584143E-2</v>
      </c>
      <c r="R53" s="104">
        <v>1.5678959408685019E-2</v>
      </c>
      <c r="S53" s="104">
        <v>1.7727426476658419E-2</v>
      </c>
      <c r="T53" s="104">
        <v>2.5174522584719309E-2</v>
      </c>
      <c r="U53" s="104">
        <v>2.3318233436823353E-2</v>
      </c>
      <c r="V53" s="104">
        <v>2.8521603918484465E-2</v>
      </c>
      <c r="W53" s="104">
        <v>7.1655786546519162E-2</v>
      </c>
      <c r="X53" s="104">
        <v>4.1713375867742021E-2</v>
      </c>
      <c r="Y53" s="104">
        <v>8.5053270696537481E-2</v>
      </c>
      <c r="DA53" s="132" t="s">
        <v>1620</v>
      </c>
    </row>
    <row r="54" spans="1:105" ht="12" customHeight="1" x14ac:dyDescent="0.25">
      <c r="A54" s="106" t="s">
        <v>122</v>
      </c>
      <c r="B54" s="101">
        <v>0.91799390564053585</v>
      </c>
      <c r="C54" s="101">
        <v>0.85499427442037101</v>
      </c>
      <c r="D54" s="101">
        <v>0.68091555333984388</v>
      </c>
      <c r="E54" s="101">
        <v>1.4610944472541709</v>
      </c>
      <c r="F54" s="101">
        <v>1.2916200532224389</v>
      </c>
      <c r="G54" s="101">
        <v>0.92524442036319376</v>
      </c>
      <c r="H54" s="101">
        <v>0.97483473248549357</v>
      </c>
      <c r="I54" s="101">
        <v>0.74787593055151513</v>
      </c>
      <c r="J54" s="101">
        <v>0.60438561118091916</v>
      </c>
      <c r="K54" s="101">
        <v>0.45161360164339415</v>
      </c>
      <c r="L54" s="101">
        <v>0.32472586989597568</v>
      </c>
      <c r="M54" s="101">
        <v>0.24540869018007586</v>
      </c>
      <c r="N54" s="101">
        <v>0.19209364800468795</v>
      </c>
      <c r="O54" s="101">
        <v>0.1540004675883708</v>
      </c>
      <c r="P54" s="101">
        <v>0.11553159879704976</v>
      </c>
      <c r="Q54" s="101">
        <v>0.11356961186920647</v>
      </c>
      <c r="R54" s="101">
        <v>0.10672205511169826</v>
      </c>
      <c r="S54" s="101">
        <v>0.1067567665615876</v>
      </c>
      <c r="T54" s="101">
        <v>7.2896970159015625E-2</v>
      </c>
      <c r="U54" s="101">
        <v>5.752822168442151E-2</v>
      </c>
      <c r="V54" s="101">
        <v>4.0965602040601817E-2</v>
      </c>
      <c r="W54" s="101">
        <v>4.0823074163904745E-2</v>
      </c>
      <c r="X54" s="101">
        <v>0.42899190057195574</v>
      </c>
      <c r="Y54" s="101">
        <v>0.28648241050809253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6.0193066633337112E-3</v>
      </c>
      <c r="N55" s="104">
        <v>1.2766868051827061E-2</v>
      </c>
      <c r="O55" s="104">
        <v>4.7494997034175479E-2</v>
      </c>
      <c r="P55" s="104">
        <v>6.9049709142010612E-2</v>
      </c>
      <c r="Q55" s="104">
        <v>7.3845366504970672E-2</v>
      </c>
      <c r="R55" s="104">
        <v>7.646107071495023E-2</v>
      </c>
      <c r="S55" s="104">
        <v>7.3923354549806572E-2</v>
      </c>
      <c r="T55" s="104">
        <v>9.8077570084134563E-2</v>
      </c>
      <c r="U55" s="104">
        <v>0.12285102246909627</v>
      </c>
      <c r="V55" s="104">
        <v>0.5209579754756557</v>
      </c>
      <c r="W55" s="104">
        <v>1.2085120784994596</v>
      </c>
      <c r="X55" s="104">
        <v>2.6653119766696451</v>
      </c>
      <c r="Y55" s="104">
        <v>2.3485802471072716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3.4966613808432839E-3</v>
      </c>
      <c r="N56" s="98">
        <v>7.161635228556033E-3</v>
      </c>
      <c r="O56" s="98">
        <v>2.7097089223437617E-2</v>
      </c>
      <c r="P56" s="98">
        <v>3.8533117527473897E-2</v>
      </c>
      <c r="Q56" s="98">
        <v>4.1715608961500283E-2</v>
      </c>
      <c r="R56" s="98">
        <v>4.2767572545821073E-2</v>
      </c>
      <c r="S56" s="98">
        <v>4.0509755334138135E-2</v>
      </c>
      <c r="T56" s="98">
        <v>6.0168329442252907E-2</v>
      </c>
      <c r="U56" s="98">
        <v>6.9179321100225011E-2</v>
      </c>
      <c r="V56" s="98">
        <v>0.28296963743369441</v>
      </c>
      <c r="W56" s="98">
        <v>0.669105283689991</v>
      </c>
      <c r="X56" s="98">
        <v>1.1207484141047019</v>
      </c>
      <c r="Y56" s="98">
        <v>0.72298536699975313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2.5226452824904269E-3</v>
      </c>
      <c r="N57" s="98">
        <v>5.6052328232710268E-3</v>
      </c>
      <c r="O57" s="98">
        <v>2.0397907810737866E-2</v>
      </c>
      <c r="P57" s="98">
        <v>3.0516591614536723E-2</v>
      </c>
      <c r="Q57" s="98">
        <v>3.2129757543470382E-2</v>
      </c>
      <c r="R57" s="98">
        <v>3.3693498169129157E-2</v>
      </c>
      <c r="S57" s="98">
        <v>3.3413599215668437E-2</v>
      </c>
      <c r="T57" s="98">
        <v>3.7909240641881656E-2</v>
      </c>
      <c r="U57" s="98">
        <v>5.3671701368871248E-2</v>
      </c>
      <c r="V57" s="98">
        <v>0.23798833804196129</v>
      </c>
      <c r="W57" s="98">
        <v>0.53940679480946874</v>
      </c>
      <c r="X57" s="98">
        <v>1.5445635625649432</v>
      </c>
      <c r="Y57" s="98">
        <v>1.6255948801075186</v>
      </c>
      <c r="DA57" s="63" t="s">
        <v>1624</v>
      </c>
    </row>
    <row r="58" spans="1:105" ht="12" customHeight="1" x14ac:dyDescent="0.25">
      <c r="A58" s="121" t="s">
        <v>54</v>
      </c>
      <c r="B58" s="122">
        <v>15.951688735657156</v>
      </c>
      <c r="C58" s="122">
        <v>16.105414773850203</v>
      </c>
      <c r="D58" s="122">
        <v>17.058210007965513</v>
      </c>
      <c r="E58" s="122">
        <v>25.799840512375731</v>
      </c>
      <c r="F58" s="122">
        <v>24.718535161509166</v>
      </c>
      <c r="G58" s="122">
        <v>20.456975131073847</v>
      </c>
      <c r="H58" s="122">
        <v>19.334521106978809</v>
      </c>
      <c r="I58" s="122">
        <v>16.117685580650864</v>
      </c>
      <c r="J58" s="122">
        <v>12.866391269954534</v>
      </c>
      <c r="K58" s="122">
        <v>9.3135259688418301</v>
      </c>
      <c r="L58" s="122">
        <v>6.5269119480656848</v>
      </c>
      <c r="M58" s="122">
        <v>4.9591540264442502</v>
      </c>
      <c r="N58" s="122">
        <v>4.1848027137423554</v>
      </c>
      <c r="O58" s="122">
        <v>3.9165426186697569</v>
      </c>
      <c r="P58" s="122">
        <v>3.6315290872155446</v>
      </c>
      <c r="Q58" s="122">
        <v>3.5834488652539531</v>
      </c>
      <c r="R58" s="122">
        <v>3.5436395368952756</v>
      </c>
      <c r="S58" s="122">
        <v>3.5630307544647204</v>
      </c>
      <c r="T58" s="122">
        <v>3.6417451276389072</v>
      </c>
      <c r="U58" s="122">
        <v>3.8325238881826253</v>
      </c>
      <c r="V58" s="122">
        <v>3.9257270681825482</v>
      </c>
      <c r="W58" s="122">
        <v>3.7736813265587994</v>
      </c>
      <c r="X58" s="122">
        <v>3.932282220877632</v>
      </c>
      <c r="Y58" s="122">
        <v>3.1976861153352698</v>
      </c>
      <c r="DA58" s="130" t="s">
        <v>1625</v>
      </c>
    </row>
    <row r="59" spans="1:105" ht="12" customHeight="1" x14ac:dyDescent="0.25">
      <c r="A59" s="97" t="s">
        <v>50</v>
      </c>
      <c r="B59" s="98">
        <v>13.859585656510578</v>
      </c>
      <c r="C59" s="98">
        <v>14.119371420055739</v>
      </c>
      <c r="D59" s="98">
        <v>15.064152164094292</v>
      </c>
      <c r="E59" s="98">
        <v>18.383999352715428</v>
      </c>
      <c r="F59" s="98">
        <v>17.20188773129416</v>
      </c>
      <c r="G59" s="98">
        <v>14.854494445014423</v>
      </c>
      <c r="H59" s="98">
        <v>13.005567121351682</v>
      </c>
      <c r="I59" s="98">
        <v>11.096131301320955</v>
      </c>
      <c r="J59" s="98">
        <v>8.7360247762266265</v>
      </c>
      <c r="K59" s="98">
        <v>6.2769413380925849</v>
      </c>
      <c r="L59" s="98">
        <v>4.2469684419310578</v>
      </c>
      <c r="M59" s="98">
        <v>3.4865592097068059</v>
      </c>
      <c r="N59" s="98">
        <v>2.994182084606249</v>
      </c>
      <c r="O59" s="98">
        <v>2.6539732523755921</v>
      </c>
      <c r="P59" s="98">
        <v>2.4952195461278817</v>
      </c>
      <c r="Q59" s="98">
        <v>2.4681654184404929</v>
      </c>
      <c r="R59" s="98">
        <v>2.4531475705396737</v>
      </c>
      <c r="S59" s="98">
        <v>2.4817336467551208</v>
      </c>
      <c r="T59" s="98">
        <v>2.6238200186166907</v>
      </c>
      <c r="U59" s="98">
        <v>2.8387028904201972</v>
      </c>
      <c r="V59" s="98">
        <v>2.9111420641328611</v>
      </c>
      <c r="W59" s="98">
        <v>2.8415222936247226</v>
      </c>
      <c r="X59" s="98">
        <v>3.4677700902858231</v>
      </c>
      <c r="Y59" s="98">
        <v>2.9522576138946022</v>
      </c>
      <c r="DA59" s="63" t="s">
        <v>1626</v>
      </c>
    </row>
    <row r="60" spans="1:105" ht="12" customHeight="1" x14ac:dyDescent="0.25">
      <c r="A60" s="109" t="s">
        <v>120</v>
      </c>
      <c r="B60" s="33">
        <v>2.0921030791465767</v>
      </c>
      <c r="C60" s="33">
        <v>1.9860433537944653</v>
      </c>
      <c r="D60" s="33">
        <v>1.9940578438712211</v>
      </c>
      <c r="E60" s="33">
        <v>7.4158411596603013</v>
      </c>
      <c r="F60" s="33">
        <v>7.5166474302150066</v>
      </c>
      <c r="G60" s="33">
        <v>5.6024806860594252</v>
      </c>
      <c r="H60" s="33">
        <v>6.3289539856271277</v>
      </c>
      <c r="I60" s="33">
        <v>5.0215542793299095</v>
      </c>
      <c r="J60" s="33">
        <v>4.1303664937279061</v>
      </c>
      <c r="K60" s="33">
        <v>3.0365846307492443</v>
      </c>
      <c r="L60" s="33">
        <v>2.2799435061346269</v>
      </c>
      <c r="M60" s="33">
        <v>1.4725948167374441</v>
      </c>
      <c r="N60" s="33">
        <v>1.1906206291361066</v>
      </c>
      <c r="O60" s="33">
        <v>1.2625693662941646</v>
      </c>
      <c r="P60" s="33">
        <v>1.1363095410876629</v>
      </c>
      <c r="Q60" s="33">
        <v>1.1152834468134603</v>
      </c>
      <c r="R60" s="33">
        <v>1.0904919663556021</v>
      </c>
      <c r="S60" s="33">
        <v>1.0812971077095999</v>
      </c>
      <c r="T60" s="33">
        <v>1.0179251090222166</v>
      </c>
      <c r="U60" s="33">
        <v>0.99382099776242838</v>
      </c>
      <c r="V60" s="33">
        <v>1.0145850040496871</v>
      </c>
      <c r="W60" s="33">
        <v>0.93215903293407676</v>
      </c>
      <c r="X60" s="33">
        <v>0.46451213059180907</v>
      </c>
      <c r="Y60" s="33">
        <v>0.24542850144066769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3088.8042178106512</v>
      </c>
      <c r="C62" s="117">
        <f t="shared" si="21"/>
        <v>3234.7239783671662</v>
      </c>
      <c r="D62" s="117">
        <f t="shared" si="21"/>
        <v>3071.2915533773289</v>
      </c>
      <c r="E62" s="117">
        <f t="shared" si="21"/>
        <v>3091.54603334697</v>
      </c>
      <c r="F62" s="117">
        <f t="shared" si="21"/>
        <v>3059.3239936842133</v>
      </c>
      <c r="G62" s="117">
        <f t="shared" si="21"/>
        <v>3266.6236263016644</v>
      </c>
      <c r="H62" s="117">
        <f t="shared" si="21"/>
        <v>3354.9248512299732</v>
      </c>
      <c r="I62" s="117">
        <f t="shared" si="21"/>
        <v>3206.8452955762236</v>
      </c>
      <c r="J62" s="117">
        <f t="shared" si="21"/>
        <v>3178.9987861562126</v>
      </c>
      <c r="K62" s="117">
        <f t="shared" si="21"/>
        <v>3261.4591056213994</v>
      </c>
      <c r="L62" s="117">
        <f t="shared" si="21"/>
        <v>3590.3851999536137</v>
      </c>
      <c r="M62" s="117">
        <f t="shared" si="21"/>
        <v>3276.9420199868891</v>
      </c>
      <c r="N62" s="117">
        <f t="shared" si="21"/>
        <v>3420.1362485427767</v>
      </c>
      <c r="O62" s="117">
        <f t="shared" si="21"/>
        <v>3464.4759185834596</v>
      </c>
      <c r="P62" s="117">
        <f t="shared" si="21"/>
        <v>3184.2685930430907</v>
      </c>
      <c r="Q62" s="117">
        <f t="shared" si="21"/>
        <v>3199.1843429103837</v>
      </c>
      <c r="R62" s="117">
        <f t="shared" ref="R62:V62" si="22">R63+R66+R68+R77</f>
        <v>3511.7038450867931</v>
      </c>
      <c r="S62" s="117">
        <f t="shared" si="22"/>
        <v>3677.2429893839703</v>
      </c>
      <c r="T62" s="117">
        <f t="shared" si="22"/>
        <v>3609.3838763425792</v>
      </c>
      <c r="U62" s="117">
        <f t="shared" si="22"/>
        <v>3689.1926851436601</v>
      </c>
      <c r="V62" s="117">
        <f t="shared" si="22"/>
        <v>3896.2197328239217</v>
      </c>
      <c r="W62" s="117">
        <f t="shared" ref="W62:Y62" si="23">W63+W66+W68+W77</f>
        <v>4634.5176449546525</v>
      </c>
      <c r="X62" s="117">
        <f t="shared" si="23"/>
        <v>4408.6275754494136</v>
      </c>
      <c r="Y62" s="117">
        <f t="shared" si="23"/>
        <v>4270.2532791340182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2712.1021788538219</v>
      </c>
      <c r="C63" s="122">
        <f t="shared" si="24"/>
        <v>2878.2927425760413</v>
      </c>
      <c r="D63" s="122">
        <f t="shared" si="24"/>
        <v>2721.8843452693659</v>
      </c>
      <c r="E63" s="122">
        <f t="shared" si="24"/>
        <v>2642.6183418381529</v>
      </c>
      <c r="F63" s="122">
        <f t="shared" si="24"/>
        <v>2610.3136675203546</v>
      </c>
      <c r="G63" s="122">
        <f t="shared" si="24"/>
        <v>2825.7386423707799</v>
      </c>
      <c r="H63" s="122">
        <f t="shared" si="24"/>
        <v>2904.4280927768882</v>
      </c>
      <c r="I63" s="122">
        <f t="shared" si="24"/>
        <v>2754.211102056458</v>
      </c>
      <c r="J63" s="122">
        <f t="shared" si="24"/>
        <v>2723.3336797075749</v>
      </c>
      <c r="K63" s="122">
        <f t="shared" si="24"/>
        <v>2790.7229401191994</v>
      </c>
      <c r="L63" s="122">
        <f t="shared" si="24"/>
        <v>3112.9961865563128</v>
      </c>
      <c r="M63" s="122">
        <f t="shared" si="24"/>
        <v>2801.2778721818945</v>
      </c>
      <c r="N63" s="122">
        <f t="shared" si="24"/>
        <v>2937.3982793060472</v>
      </c>
      <c r="O63" s="122">
        <f t="shared" si="24"/>
        <v>2961.6163241925715</v>
      </c>
      <c r="P63" s="122">
        <f t="shared" si="24"/>
        <v>2684.9473264072135</v>
      </c>
      <c r="Q63" s="122">
        <f t="shared" si="24"/>
        <v>2692.4083846958747</v>
      </c>
      <c r="R63" s="122">
        <f t="shared" ref="R63:V63" si="25">SUM(R64:R65)</f>
        <v>2977.6159094649947</v>
      </c>
      <c r="S63" s="122">
        <f t="shared" si="25"/>
        <v>3115.4516172503554</v>
      </c>
      <c r="T63" s="122">
        <f t="shared" si="25"/>
        <v>3085.2215907059235</v>
      </c>
      <c r="U63" s="122">
        <f t="shared" si="25"/>
        <v>3123.2051202240073</v>
      </c>
      <c r="V63" s="122">
        <f t="shared" si="25"/>
        <v>3300.6890494458862</v>
      </c>
      <c r="W63" s="122">
        <f t="shared" ref="W63:Y63" si="26">SUM(W64:W65)</f>
        <v>3939.6910254356239</v>
      </c>
      <c r="X63" s="122">
        <f t="shared" si="26"/>
        <v>3793.6483454536778</v>
      </c>
      <c r="Y63" s="122">
        <f t="shared" si="26"/>
        <v>3757.3226564334786</v>
      </c>
      <c r="DA63" s="130" t="s">
        <v>1629</v>
      </c>
    </row>
    <row r="64" spans="1:105" ht="12" customHeight="1" x14ac:dyDescent="0.25">
      <c r="A64" s="97" t="s">
        <v>212</v>
      </c>
      <c r="B64" s="98">
        <v>2686.0422283730381</v>
      </c>
      <c r="C64" s="98">
        <v>2850.4997173264901</v>
      </c>
      <c r="D64" s="98">
        <v>2695.7357557165292</v>
      </c>
      <c r="E64" s="98">
        <v>2617.0708226399888</v>
      </c>
      <c r="F64" s="98">
        <v>2585.2722159475697</v>
      </c>
      <c r="G64" s="98">
        <v>2798.7303080874808</v>
      </c>
      <c r="H64" s="98">
        <v>2876.4588902796354</v>
      </c>
      <c r="I64" s="98">
        <v>2728.0440781155644</v>
      </c>
      <c r="J64" s="98">
        <v>2697.3670597041873</v>
      </c>
      <c r="K64" s="98">
        <v>2764.0594957861872</v>
      </c>
      <c r="L64" s="98">
        <v>3082.6477742996758</v>
      </c>
      <c r="M64" s="98">
        <v>2774.0359415360545</v>
      </c>
      <c r="N64" s="98">
        <v>2908.2775528171264</v>
      </c>
      <c r="O64" s="98">
        <v>2931.8562850008639</v>
      </c>
      <c r="P64" s="98">
        <v>2658.1969861917223</v>
      </c>
      <c r="Q64" s="98">
        <v>2665.436841029265</v>
      </c>
      <c r="R64" s="98">
        <v>2947.3184881529492</v>
      </c>
      <c r="S64" s="98">
        <v>3083.3079218038633</v>
      </c>
      <c r="T64" s="98">
        <v>3052.2044269436046</v>
      </c>
      <c r="U64" s="98">
        <v>3089.5367336297331</v>
      </c>
      <c r="V64" s="98">
        <v>3264.0754666358171</v>
      </c>
      <c r="W64" s="98">
        <v>3895.7744195757459</v>
      </c>
      <c r="X64" s="98">
        <v>3752.0745999800542</v>
      </c>
      <c r="Y64" s="98">
        <v>3716.3336611852583</v>
      </c>
      <c r="DA64" s="63" t="s">
        <v>1630</v>
      </c>
    </row>
    <row r="65" spans="1:105" ht="12" customHeight="1" x14ac:dyDescent="0.25">
      <c r="A65" s="97" t="s">
        <v>53</v>
      </c>
      <c r="B65" s="98">
        <v>26.059950480783723</v>
      </c>
      <c r="C65" s="98">
        <v>27.79302524955127</v>
      </c>
      <c r="D65" s="98">
        <v>26.148589552836807</v>
      </c>
      <c r="E65" s="98">
        <v>25.547519198164007</v>
      </c>
      <c r="F65" s="98">
        <v>25.04145157278483</v>
      </c>
      <c r="G65" s="98">
        <v>27.008334283298993</v>
      </c>
      <c r="H65" s="98">
        <v>27.969202497252606</v>
      </c>
      <c r="I65" s="98">
        <v>26.167023940893792</v>
      </c>
      <c r="J65" s="98">
        <v>25.966620003387678</v>
      </c>
      <c r="K65" s="98">
        <v>26.663444333012308</v>
      </c>
      <c r="L65" s="98">
        <v>30.348412256636838</v>
      </c>
      <c r="M65" s="98">
        <v>27.241930645840256</v>
      </c>
      <c r="N65" s="98">
        <v>29.120726488920685</v>
      </c>
      <c r="O65" s="98">
        <v>29.76003919170774</v>
      </c>
      <c r="P65" s="98">
        <v>26.750340215491295</v>
      </c>
      <c r="Q65" s="98">
        <v>26.971543666609609</v>
      </c>
      <c r="R65" s="98">
        <v>30.297421312045639</v>
      </c>
      <c r="S65" s="98">
        <v>32.143695446491854</v>
      </c>
      <c r="T65" s="98">
        <v>33.01716376231866</v>
      </c>
      <c r="U65" s="98">
        <v>33.668386594274146</v>
      </c>
      <c r="V65" s="98">
        <v>36.613582810069062</v>
      </c>
      <c r="W65" s="98">
        <v>43.916605859877819</v>
      </c>
      <c r="X65" s="98">
        <v>41.573745473623475</v>
      </c>
      <c r="Y65" s="98">
        <v>40.988995248220533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1.2853014165220302E-2</v>
      </c>
      <c r="C66" s="122">
        <f t="shared" si="27"/>
        <v>1.369625457343251E-2</v>
      </c>
      <c r="D66" s="122">
        <f t="shared" si="27"/>
        <v>1.5803161864909331E-2</v>
      </c>
      <c r="E66" s="122">
        <f t="shared" si="27"/>
        <v>1.6741878746524701E-2</v>
      </c>
      <c r="F66" s="122">
        <f t="shared" si="27"/>
        <v>2.0960074601568231E-2</v>
      </c>
      <c r="G66" s="122">
        <f t="shared" si="27"/>
        <v>2.4374092811320084E-2</v>
      </c>
      <c r="H66" s="122">
        <f t="shared" si="27"/>
        <v>3.6936174562213125E-2</v>
      </c>
      <c r="I66" s="122">
        <f t="shared" si="27"/>
        <v>5.021219219075309E-2</v>
      </c>
      <c r="J66" s="122">
        <f t="shared" si="27"/>
        <v>6.5243074493673503E-2</v>
      </c>
      <c r="K66" s="122">
        <f t="shared" si="27"/>
        <v>8.5776859198054681E-2</v>
      </c>
      <c r="L66" s="122">
        <f t="shared" si="27"/>
        <v>0.16705652050224057</v>
      </c>
      <c r="M66" s="122">
        <f t="shared" si="27"/>
        <v>0.11950033485857374</v>
      </c>
      <c r="N66" s="122">
        <f t="shared" si="27"/>
        <v>0.18191273784359846</v>
      </c>
      <c r="O66" s="122">
        <f t="shared" si="27"/>
        <v>0.22555267862468856</v>
      </c>
      <c r="P66" s="122">
        <f t="shared" si="27"/>
        <v>0.2944090197319813</v>
      </c>
      <c r="Q66" s="122">
        <f t="shared" si="27"/>
        <v>0.70850392555070563</v>
      </c>
      <c r="R66" s="122">
        <f t="shared" si="27"/>
        <v>0.52532132160959799</v>
      </c>
      <c r="S66" s="122">
        <f t="shared" si="27"/>
        <v>0.63618623510857752</v>
      </c>
      <c r="T66" s="122">
        <f t="shared" si="27"/>
        <v>0.83420153325875135</v>
      </c>
      <c r="U66" s="122">
        <f t="shared" si="27"/>
        <v>1.2740069236289335</v>
      </c>
      <c r="V66" s="122">
        <f t="shared" si="27"/>
        <v>0.84763023020427741</v>
      </c>
      <c r="W66" s="122">
        <f t="shared" si="27"/>
        <v>1.0759663156125399</v>
      </c>
      <c r="X66" s="122">
        <f t="shared" si="27"/>
        <v>1.0035510208652505</v>
      </c>
      <c r="Y66" s="122">
        <f t="shared" si="27"/>
        <v>1.0090772687808878</v>
      </c>
      <c r="DA66" s="130" t="s">
        <v>1632</v>
      </c>
    </row>
    <row r="67" spans="1:105" ht="12" customHeight="1" x14ac:dyDescent="0.25">
      <c r="A67" s="97" t="s">
        <v>53</v>
      </c>
      <c r="B67" s="98">
        <v>1.2853014165220302E-2</v>
      </c>
      <c r="C67" s="98">
        <v>1.369625457343251E-2</v>
      </c>
      <c r="D67" s="98">
        <v>1.5803161864909331E-2</v>
      </c>
      <c r="E67" s="98">
        <v>1.6741878746524701E-2</v>
      </c>
      <c r="F67" s="98">
        <v>2.0960074601568231E-2</v>
      </c>
      <c r="G67" s="98">
        <v>2.4374092811320084E-2</v>
      </c>
      <c r="H67" s="98">
        <v>3.6936174562213125E-2</v>
      </c>
      <c r="I67" s="98">
        <v>5.021219219075309E-2</v>
      </c>
      <c r="J67" s="98">
        <v>6.5243074493673503E-2</v>
      </c>
      <c r="K67" s="98">
        <v>8.5776859198054681E-2</v>
      </c>
      <c r="L67" s="98">
        <v>0.16705652050224057</v>
      </c>
      <c r="M67" s="98">
        <v>0.11950033485857374</v>
      </c>
      <c r="N67" s="98">
        <v>0.18191273784359846</v>
      </c>
      <c r="O67" s="98">
        <v>0.22555267862468856</v>
      </c>
      <c r="P67" s="98">
        <v>0.2944090197319813</v>
      </c>
      <c r="Q67" s="98">
        <v>0.70850392555070563</v>
      </c>
      <c r="R67" s="98">
        <v>0.52532132160959799</v>
      </c>
      <c r="S67" s="98">
        <v>0.63618623510857752</v>
      </c>
      <c r="T67" s="98">
        <v>0.83420153325875135</v>
      </c>
      <c r="U67" s="98">
        <v>1.2740069236289335</v>
      </c>
      <c r="V67" s="98">
        <v>0.84763023020427741</v>
      </c>
      <c r="W67" s="98">
        <v>1.0759663156125399</v>
      </c>
      <c r="X67" s="98">
        <v>1.0035510208652505</v>
      </c>
      <c r="Y67" s="98">
        <v>1.0090772687808878</v>
      </c>
      <c r="DA67" s="63" t="s">
        <v>1633</v>
      </c>
    </row>
    <row r="68" spans="1:105" ht="12" customHeight="1" x14ac:dyDescent="0.25">
      <c r="A68" s="121" t="s">
        <v>55</v>
      </c>
      <c r="B68" s="122">
        <v>261.40294687300076</v>
      </c>
      <c r="C68" s="122">
        <v>248.31620413324458</v>
      </c>
      <c r="D68" s="122">
        <v>240.60089396262666</v>
      </c>
      <c r="E68" s="122">
        <v>278.29398941972704</v>
      </c>
      <c r="F68" s="122">
        <v>282.84844706178205</v>
      </c>
      <c r="G68" s="122">
        <v>283.19778211416684</v>
      </c>
      <c r="H68" s="122">
        <v>286.07920397283101</v>
      </c>
      <c r="I68" s="122">
        <v>286.91009917468438</v>
      </c>
      <c r="J68" s="122">
        <v>287.00389658974842</v>
      </c>
      <c r="K68" s="122">
        <v>296.64359890168078</v>
      </c>
      <c r="L68" s="122">
        <v>296.46133031068956</v>
      </c>
      <c r="M68" s="122">
        <v>301.79968416562707</v>
      </c>
      <c r="N68" s="122">
        <v>306.31475010395928</v>
      </c>
      <c r="O68" s="122">
        <v>321.22495674768038</v>
      </c>
      <c r="P68" s="122">
        <v>323.1961600233513</v>
      </c>
      <c r="Q68" s="122">
        <v>328.19173408760298</v>
      </c>
      <c r="R68" s="122">
        <v>342.5646093112199</v>
      </c>
      <c r="S68" s="122">
        <v>358.34089343205267</v>
      </c>
      <c r="T68" s="122">
        <v>339.5174681838152</v>
      </c>
      <c r="U68" s="122">
        <v>354.65227996135718</v>
      </c>
      <c r="V68" s="122">
        <v>375.69547750822488</v>
      </c>
      <c r="W68" s="122">
        <v>443.59579327351815</v>
      </c>
      <c r="X68" s="122">
        <v>407.51815042597485</v>
      </c>
      <c r="Y68" s="122">
        <v>333.44100466898209</v>
      </c>
      <c r="DA68" s="130" t="s">
        <v>1634</v>
      </c>
    </row>
    <row r="69" spans="1:105" ht="12" customHeight="1" x14ac:dyDescent="0.25">
      <c r="A69" s="97" t="s">
        <v>134</v>
      </c>
      <c r="B69" s="98">
        <v>254.61626830004639</v>
      </c>
      <c r="C69" s="98">
        <v>242.61379105716918</v>
      </c>
      <c r="D69" s="98">
        <v>236.54689402124495</v>
      </c>
      <c r="E69" s="98">
        <v>269.47876849152442</v>
      </c>
      <c r="F69" s="98">
        <v>274.70131743337862</v>
      </c>
      <c r="G69" s="98">
        <v>276.71901339806527</v>
      </c>
      <c r="H69" s="98">
        <v>278.43309893632659</v>
      </c>
      <c r="I69" s="98">
        <v>279.90596039782133</v>
      </c>
      <c r="J69" s="98">
        <v>279.67943790031899</v>
      </c>
      <c r="K69" s="98">
        <v>288.77388395512048</v>
      </c>
      <c r="L69" s="98">
        <v>288.0241743568119</v>
      </c>
      <c r="M69" s="98">
        <v>293.40128701182533</v>
      </c>
      <c r="N69" s="98">
        <v>297.91603995547808</v>
      </c>
      <c r="O69" s="98">
        <v>311.95894969399637</v>
      </c>
      <c r="P69" s="98">
        <v>313.70941028080415</v>
      </c>
      <c r="Q69" s="98">
        <v>318.11798761507174</v>
      </c>
      <c r="R69" s="98">
        <v>331.95627264269251</v>
      </c>
      <c r="S69" s="98">
        <v>347.40160169832609</v>
      </c>
      <c r="T69" s="98">
        <v>328.57636254202293</v>
      </c>
      <c r="U69" s="98">
        <v>342.37716960132792</v>
      </c>
      <c r="V69" s="98">
        <v>361.72734749329999</v>
      </c>
      <c r="W69" s="98">
        <v>426.95737565140416</v>
      </c>
      <c r="X69" s="98">
        <v>385.60886262123012</v>
      </c>
      <c r="Y69" s="98">
        <v>313.7592558486636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0.26359377278158036</v>
      </c>
      <c r="L70" s="98">
        <v>0.29784012283149691</v>
      </c>
      <c r="M70" s="98">
        <v>0.36264727199684854</v>
      </c>
      <c r="N70" s="98">
        <v>0.43048732746646656</v>
      </c>
      <c r="O70" s="98">
        <v>0.80550860028332538</v>
      </c>
      <c r="P70" s="98">
        <v>1.1649167342754261</v>
      </c>
      <c r="Q70" s="98">
        <v>1.5118063691377897</v>
      </c>
      <c r="R70" s="98">
        <v>1.9126302235363823</v>
      </c>
      <c r="S70" s="98">
        <v>2.1643260404006357</v>
      </c>
      <c r="T70" s="98">
        <v>2.5341127160243335</v>
      </c>
      <c r="U70" s="98">
        <v>3.0268525919230296</v>
      </c>
      <c r="V70" s="98">
        <v>3.6386022029864575</v>
      </c>
      <c r="W70" s="98">
        <v>5.2077706618134307</v>
      </c>
      <c r="X70" s="98">
        <v>6.9111914784003847</v>
      </c>
      <c r="Y70" s="98">
        <v>8.2839253827235648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0.15605903072154831</v>
      </c>
      <c r="L71" s="101">
        <v>0.18251089676516799</v>
      </c>
      <c r="M71" s="101">
        <v>0.21499844556193987</v>
      </c>
      <c r="N71" s="101">
        <v>0.24676366421810805</v>
      </c>
      <c r="O71" s="101">
        <v>0.46427324791262936</v>
      </c>
      <c r="P71" s="101">
        <v>0.65093711847180802</v>
      </c>
      <c r="Q71" s="101">
        <v>0.84489130786377342</v>
      </c>
      <c r="R71" s="101">
        <v>1.0490811819819581</v>
      </c>
      <c r="S71" s="101">
        <v>1.1647016220298227</v>
      </c>
      <c r="T71" s="101">
        <v>1.5548450771915217</v>
      </c>
      <c r="U71" s="101">
        <v>1.688740526084914</v>
      </c>
      <c r="V71" s="101">
        <v>1.9670481295224418</v>
      </c>
      <c r="W71" s="101">
        <v>2.8883670618763526</v>
      </c>
      <c r="X71" s="101">
        <v>2.9685771387964532</v>
      </c>
      <c r="Y71" s="101">
        <v>2.796810141884833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0.10753474206003207</v>
      </c>
      <c r="L72" s="104">
        <v>0.11532922606632892</v>
      </c>
      <c r="M72" s="104">
        <v>0.14764882643490868</v>
      </c>
      <c r="N72" s="104">
        <v>0.18372366324835851</v>
      </c>
      <c r="O72" s="104">
        <v>0.34123535237069597</v>
      </c>
      <c r="P72" s="104">
        <v>0.51397961580361795</v>
      </c>
      <c r="Q72" s="104">
        <v>0.66691506127401623</v>
      </c>
      <c r="R72" s="104">
        <v>0.86354904155442413</v>
      </c>
      <c r="S72" s="104">
        <v>0.99962441837081273</v>
      </c>
      <c r="T72" s="104">
        <v>0.97926763883281165</v>
      </c>
      <c r="U72" s="104">
        <v>1.3381120658381154</v>
      </c>
      <c r="V72" s="104">
        <v>1.6715540734640157</v>
      </c>
      <c r="W72" s="104">
        <v>2.3194035999370786</v>
      </c>
      <c r="X72" s="104">
        <v>3.942614339603931</v>
      </c>
      <c r="Y72" s="104">
        <v>5.4871152408387314</v>
      </c>
      <c r="DA72" s="132" t="s">
        <v>1638</v>
      </c>
    </row>
    <row r="73" spans="1:105" ht="12" customHeight="1" x14ac:dyDescent="0.25">
      <c r="A73" s="106" t="s">
        <v>122</v>
      </c>
      <c r="B73" s="101">
        <v>6.7866785729543713</v>
      </c>
      <c r="C73" s="101">
        <v>5.7024130760753877</v>
      </c>
      <c r="D73" s="101">
        <v>4.0539999413816918</v>
      </c>
      <c r="E73" s="101">
        <v>8.8152209282025993</v>
      </c>
      <c r="F73" s="101">
        <v>8.1471296284034267</v>
      </c>
      <c r="G73" s="101">
        <v>6.4787687161015581</v>
      </c>
      <c r="H73" s="101">
        <v>7.6461050365043954</v>
      </c>
      <c r="I73" s="101">
        <v>7.0041387768630248</v>
      </c>
      <c r="J73" s="101">
        <v>7.3244586894294095</v>
      </c>
      <c r="K73" s="101">
        <v>7.0992792438720098</v>
      </c>
      <c r="L73" s="101">
        <v>7.4676557867628279</v>
      </c>
      <c r="M73" s="101">
        <v>7.2419947400422631</v>
      </c>
      <c r="N73" s="101">
        <v>7.019596169450792</v>
      </c>
      <c r="O73" s="101">
        <v>6.3952083276265999</v>
      </c>
      <c r="P73" s="101">
        <v>5.3898200636333229</v>
      </c>
      <c r="Q73" s="101">
        <v>4.8213421462733699</v>
      </c>
      <c r="R73" s="101">
        <v>4.440997313053999</v>
      </c>
      <c r="S73" s="101">
        <v>4.4157726995949975</v>
      </c>
      <c r="T73" s="101">
        <v>3.2706694110510028</v>
      </c>
      <c r="U73" s="101">
        <v>2.918756106919612</v>
      </c>
      <c r="V73" s="101">
        <v>2.3787455174148682</v>
      </c>
      <c r="W73" s="101">
        <v>2.0902122519445943</v>
      </c>
      <c r="X73" s="101">
        <v>2.6945546878747693</v>
      </c>
      <c r="Y73" s="101">
        <v>1.5849064874518222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0.50684192990670807</v>
      </c>
      <c r="L74" s="104">
        <v>0.67166004428340109</v>
      </c>
      <c r="M74" s="104">
        <v>0.79375514176261075</v>
      </c>
      <c r="N74" s="104">
        <v>0.94862665156394632</v>
      </c>
      <c r="O74" s="104">
        <v>2.0652901257740739</v>
      </c>
      <c r="P74" s="104">
        <v>2.9320129446384238</v>
      </c>
      <c r="Q74" s="104">
        <v>3.7405979571201118</v>
      </c>
      <c r="R74" s="104">
        <v>4.2547091319369628</v>
      </c>
      <c r="S74" s="104">
        <v>4.3591929937309581</v>
      </c>
      <c r="T74" s="104">
        <v>5.1363235147169419</v>
      </c>
      <c r="U74" s="104">
        <v>6.3295016611866401</v>
      </c>
      <c r="V74" s="104">
        <v>7.9507822945235223</v>
      </c>
      <c r="W74" s="104">
        <v>9.3404347083559927</v>
      </c>
      <c r="X74" s="104">
        <v>12.303541638469618</v>
      </c>
      <c r="Y74" s="104">
        <v>9.8129169501431406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0.29469639420016164</v>
      </c>
      <c r="L75" s="98">
        <v>0.40527771457313078</v>
      </c>
      <c r="M75" s="98">
        <v>0.46313559137250787</v>
      </c>
      <c r="N75" s="98">
        <v>0.53523900302147587</v>
      </c>
      <c r="O75" s="98">
        <v>1.1841060396446272</v>
      </c>
      <c r="P75" s="98">
        <v>1.6410751827252865</v>
      </c>
      <c r="Q75" s="98">
        <v>2.10813686738144</v>
      </c>
      <c r="R75" s="98">
        <v>2.3657324494022087</v>
      </c>
      <c r="S75" s="98">
        <v>2.3735263983223134</v>
      </c>
      <c r="T75" s="98">
        <v>3.1552277468109491</v>
      </c>
      <c r="U75" s="98">
        <v>3.5796208996221086</v>
      </c>
      <c r="V75" s="98">
        <v>4.3818655016269767</v>
      </c>
      <c r="W75" s="98">
        <v>5.2300982470934345</v>
      </c>
      <c r="X75" s="98">
        <v>5.2156427996524188</v>
      </c>
      <c r="Y75" s="98">
        <v>3.0405518930715911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0.21214553570654643</v>
      </c>
      <c r="L76" s="98">
        <v>0.26638232971027032</v>
      </c>
      <c r="M76" s="98">
        <v>0.33061955039010282</v>
      </c>
      <c r="N76" s="98">
        <v>0.41338764854247045</v>
      </c>
      <c r="O76" s="98">
        <v>0.88118408612944654</v>
      </c>
      <c r="P76" s="98">
        <v>1.2909377619131375</v>
      </c>
      <c r="Q76" s="98">
        <v>1.6324610897386718</v>
      </c>
      <c r="R76" s="98">
        <v>1.8889766825347545</v>
      </c>
      <c r="S76" s="98">
        <v>1.9856665954086445</v>
      </c>
      <c r="T76" s="98">
        <v>1.9810957679059931</v>
      </c>
      <c r="U76" s="98">
        <v>2.7498807615645315</v>
      </c>
      <c r="V76" s="98">
        <v>3.5689167928965451</v>
      </c>
      <c r="W76" s="98">
        <v>4.1103364612625581</v>
      </c>
      <c r="X76" s="98">
        <v>7.0878988388171988</v>
      </c>
      <c r="Y76" s="98">
        <v>6.772365057071549</v>
      </c>
      <c r="DA76" s="63" t="s">
        <v>1642</v>
      </c>
    </row>
    <row r="77" spans="1:105" ht="12" customHeight="1" x14ac:dyDescent="0.25">
      <c r="A77" s="121" t="s">
        <v>54</v>
      </c>
      <c r="B77" s="122">
        <v>115.28623906966315</v>
      </c>
      <c r="C77" s="122">
        <v>108.10133540330699</v>
      </c>
      <c r="D77" s="122">
        <v>108.79051098347152</v>
      </c>
      <c r="E77" s="122">
        <v>170.61696021034359</v>
      </c>
      <c r="F77" s="122">
        <v>166.14091902747506</v>
      </c>
      <c r="G77" s="122">
        <v>157.66282772390647</v>
      </c>
      <c r="H77" s="122">
        <v>164.38061830569174</v>
      </c>
      <c r="I77" s="122">
        <v>165.67388215289037</v>
      </c>
      <c r="J77" s="122">
        <v>168.5959667843957</v>
      </c>
      <c r="K77" s="122">
        <v>174.00678974132092</v>
      </c>
      <c r="L77" s="122">
        <v>180.76062656610938</v>
      </c>
      <c r="M77" s="122">
        <v>173.74496330450887</v>
      </c>
      <c r="N77" s="122">
        <v>176.24130639492674</v>
      </c>
      <c r="O77" s="122">
        <v>181.40908496458303</v>
      </c>
      <c r="P77" s="122">
        <v>175.83069759279417</v>
      </c>
      <c r="Q77" s="122">
        <v>177.87572020135528</v>
      </c>
      <c r="R77" s="122">
        <v>190.9980049889688</v>
      </c>
      <c r="S77" s="122">
        <v>202.8142924664534</v>
      </c>
      <c r="T77" s="122">
        <v>183.81061591958183</v>
      </c>
      <c r="U77" s="122">
        <v>210.06127803466683</v>
      </c>
      <c r="V77" s="122">
        <v>218.98757563960615</v>
      </c>
      <c r="W77" s="122">
        <v>250.15485992989719</v>
      </c>
      <c r="X77" s="122">
        <v>206.45752854889503</v>
      </c>
      <c r="Y77" s="122">
        <v>178.48054076277629</v>
      </c>
      <c r="DA77" s="130" t="s">
        <v>1643</v>
      </c>
    </row>
    <row r="78" spans="1:105" ht="12" customHeight="1" x14ac:dyDescent="0.25">
      <c r="A78" s="97" t="s">
        <v>189</v>
      </c>
      <c r="B78" s="98">
        <v>111.03969765193612</v>
      </c>
      <c r="C78" s="98">
        <v>104.75837467738916</v>
      </c>
      <c r="D78" s="98">
        <v>106.47487390796968</v>
      </c>
      <c r="E78" s="98">
        <v>164.86915349445445</v>
      </c>
      <c r="F78" s="98">
        <v>161.1786592243827</v>
      </c>
      <c r="G78" s="98">
        <v>153.89289691514136</v>
      </c>
      <c r="H78" s="98">
        <v>159.91884483390874</v>
      </c>
      <c r="I78" s="98">
        <v>161.61144042040775</v>
      </c>
      <c r="J78" s="98">
        <v>164.29056172481563</v>
      </c>
      <c r="K78" s="98">
        <v>169.66748298205573</v>
      </c>
      <c r="L78" s="98">
        <v>175.95388094545751</v>
      </c>
      <c r="M78" s="98">
        <v>169.27399828600863</v>
      </c>
      <c r="N78" s="98">
        <v>171.81596342559985</v>
      </c>
      <c r="O78" s="98">
        <v>176.77096497210235</v>
      </c>
      <c r="P78" s="98">
        <v>171.40268360590977</v>
      </c>
      <c r="Q78" s="98">
        <v>173.38351306585525</v>
      </c>
      <c r="R78" s="98">
        <v>186.36945122959864</v>
      </c>
      <c r="S78" s="98">
        <v>198.07960118704338</v>
      </c>
      <c r="T78" s="98">
        <v>179.1226629436299</v>
      </c>
      <c r="U78" s="98">
        <v>205.16992718008461</v>
      </c>
      <c r="V78" s="98">
        <v>213.65730885056067</v>
      </c>
      <c r="W78" s="98">
        <v>240.41500538079444</v>
      </c>
      <c r="X78" s="98">
        <v>198.10969714727986</v>
      </c>
      <c r="Y78" s="98">
        <v>172.35747832720159</v>
      </c>
      <c r="DA78" s="63" t="s">
        <v>1644</v>
      </c>
    </row>
    <row r="79" spans="1:105" ht="12" customHeight="1" x14ac:dyDescent="0.25">
      <c r="A79" s="109" t="s">
        <v>120</v>
      </c>
      <c r="B79" s="33">
        <v>4.2465414177270295</v>
      </c>
      <c r="C79" s="33">
        <v>3.3429607259178411</v>
      </c>
      <c r="D79" s="33">
        <v>2.3156370755018378</v>
      </c>
      <c r="E79" s="33">
        <v>5.7478067158891344</v>
      </c>
      <c r="F79" s="33">
        <v>4.9622598030923788</v>
      </c>
      <c r="G79" s="33">
        <v>3.7699308087651184</v>
      </c>
      <c r="H79" s="33">
        <v>4.4617734717829913</v>
      </c>
      <c r="I79" s="33">
        <v>4.0624417324826396</v>
      </c>
      <c r="J79" s="33">
        <v>4.3054050595800692</v>
      </c>
      <c r="K79" s="33">
        <v>4.3393067592651864</v>
      </c>
      <c r="L79" s="33">
        <v>4.8067456206518617</v>
      </c>
      <c r="M79" s="33">
        <v>4.4709650185002419</v>
      </c>
      <c r="N79" s="33">
        <v>4.4253429693268824</v>
      </c>
      <c r="O79" s="33">
        <v>4.6381199924806928</v>
      </c>
      <c r="P79" s="33">
        <v>4.4280139868843866</v>
      </c>
      <c r="Q79" s="33">
        <v>4.4922071355000233</v>
      </c>
      <c r="R79" s="33">
        <v>4.6285537593701571</v>
      </c>
      <c r="S79" s="33">
        <v>4.7346912794100167</v>
      </c>
      <c r="T79" s="33">
        <v>4.6879529759519443</v>
      </c>
      <c r="U79" s="33">
        <v>4.8913508545822273</v>
      </c>
      <c r="V79" s="33">
        <v>5.330266789045476</v>
      </c>
      <c r="W79" s="33">
        <v>9.7398545491027519</v>
      </c>
      <c r="X79" s="33">
        <v>8.3478314016151813</v>
      </c>
      <c r="Y79" s="33">
        <v>6.1230624355746928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2344.5237397324968</v>
      </c>
      <c r="C81" s="117">
        <f t="shared" si="28"/>
        <v>2570.9522250032846</v>
      </c>
      <c r="D81" s="117">
        <f t="shared" si="28"/>
        <v>2575.2342394633429</v>
      </c>
      <c r="E81" s="117">
        <f t="shared" si="28"/>
        <v>2590.2978399341268</v>
      </c>
      <c r="F81" s="117">
        <f t="shared" si="28"/>
        <v>2596.9585138756315</v>
      </c>
      <c r="G81" s="117">
        <f t="shared" si="28"/>
        <v>2517.6963475896114</v>
      </c>
      <c r="H81" s="117">
        <f t="shared" si="28"/>
        <v>2618.2754694759747</v>
      </c>
      <c r="I81" s="117">
        <f t="shared" si="28"/>
        <v>2557.9369838737111</v>
      </c>
      <c r="J81" s="117">
        <f t="shared" si="28"/>
        <v>2577.8236520543619</v>
      </c>
      <c r="K81" s="117">
        <f t="shared" si="28"/>
        <v>2585.5200930486453</v>
      </c>
      <c r="L81" s="117">
        <f t="shared" si="28"/>
        <v>2843.9362989941942</v>
      </c>
      <c r="M81" s="117">
        <f t="shared" si="28"/>
        <v>2900.1057026805088</v>
      </c>
      <c r="N81" s="117">
        <f t="shared" si="28"/>
        <v>2948.7067754261066</v>
      </c>
      <c r="O81" s="117">
        <f t="shared" si="28"/>
        <v>2953.4753096976483</v>
      </c>
      <c r="P81" s="117">
        <f t="shared" si="28"/>
        <v>2676.7510740128828</v>
      </c>
      <c r="Q81" s="117">
        <f t="shared" si="28"/>
        <v>2749.407728748085</v>
      </c>
      <c r="R81" s="117">
        <f t="shared" ref="R81:V81" si="29">R82+R85+R87+R100</f>
        <v>2834.3212175405415</v>
      </c>
      <c r="S81" s="117">
        <f t="shared" si="29"/>
        <v>2818.3930425678655</v>
      </c>
      <c r="T81" s="117">
        <f t="shared" si="29"/>
        <v>5935.7525160519735</v>
      </c>
      <c r="U81" s="117">
        <f t="shared" si="29"/>
        <v>5525.5602163409249</v>
      </c>
      <c r="V81" s="117">
        <f t="shared" si="29"/>
        <v>5122.9972865858545</v>
      </c>
      <c r="W81" s="117">
        <f t="shared" ref="W81:Y81" si="30">W82+W85+W87+W100</f>
        <v>5231.19333867161</v>
      </c>
      <c r="X81" s="117">
        <f t="shared" si="30"/>
        <v>4916.4853095151702</v>
      </c>
      <c r="Y81" s="117">
        <f t="shared" si="30"/>
        <v>4534.1184511013744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2065.9535091164344</v>
      </c>
      <c r="C82" s="122">
        <f t="shared" si="31"/>
        <v>2293.2085849589143</v>
      </c>
      <c r="D82" s="122">
        <f t="shared" si="31"/>
        <v>2281.5591711153061</v>
      </c>
      <c r="E82" s="122">
        <f t="shared" si="31"/>
        <v>2231.6728722892358</v>
      </c>
      <c r="F82" s="122">
        <f t="shared" si="31"/>
        <v>2230.5688440353142</v>
      </c>
      <c r="G82" s="122">
        <f t="shared" si="31"/>
        <v>2180.9063316763936</v>
      </c>
      <c r="H82" s="122">
        <f t="shared" si="31"/>
        <v>2270.9740937508773</v>
      </c>
      <c r="I82" s="122">
        <f t="shared" si="31"/>
        <v>2201.8920337436607</v>
      </c>
      <c r="J82" s="122">
        <f t="shared" si="31"/>
        <v>2211.1660972874101</v>
      </c>
      <c r="K82" s="122">
        <f t="shared" si="31"/>
        <v>2211.5693398533058</v>
      </c>
      <c r="L82" s="122">
        <f t="shared" si="31"/>
        <v>2462.7322911004026</v>
      </c>
      <c r="M82" s="122">
        <f t="shared" si="31"/>
        <v>2482.0367370430167</v>
      </c>
      <c r="N82" s="122">
        <f t="shared" si="31"/>
        <v>2530.0783280017786</v>
      </c>
      <c r="O82" s="122">
        <f t="shared" si="31"/>
        <v>2524.5415780838875</v>
      </c>
      <c r="P82" s="122">
        <f t="shared" si="31"/>
        <v>2253.3340210435849</v>
      </c>
      <c r="Q82" s="122">
        <f t="shared" si="31"/>
        <v>2315.4855958982853</v>
      </c>
      <c r="R82" s="122">
        <f t="shared" ref="R82:V82" si="32">SUM(R83:R84)</f>
        <v>2395.7768340865814</v>
      </c>
      <c r="S82" s="122">
        <f t="shared" si="32"/>
        <v>2359.1927623003639</v>
      </c>
      <c r="T82" s="122">
        <f t="shared" si="32"/>
        <v>5110.6517093167931</v>
      </c>
      <c r="U82" s="122">
        <f t="shared" si="32"/>
        <v>4724.6932362198959</v>
      </c>
      <c r="V82" s="122">
        <f t="shared" si="32"/>
        <v>4372.3970846506518</v>
      </c>
      <c r="W82" s="122">
        <f t="shared" ref="W82:Y82" si="33">SUM(W83:W84)</f>
        <v>4455.2342014843944</v>
      </c>
      <c r="X82" s="122">
        <f t="shared" si="33"/>
        <v>4245.7248400067583</v>
      </c>
      <c r="Y82" s="122">
        <f t="shared" si="33"/>
        <v>4000.7251730140611</v>
      </c>
      <c r="DA82" s="130" t="s">
        <v>1647</v>
      </c>
    </row>
    <row r="83" spans="1:105" ht="12" customHeight="1" x14ac:dyDescent="0.25">
      <c r="A83" s="97" t="s">
        <v>199</v>
      </c>
      <c r="B83" s="98">
        <v>2058.7134387777069</v>
      </c>
      <c r="C83" s="98">
        <v>2285.0146747921854</v>
      </c>
      <c r="D83" s="98">
        <v>2273.3082174981937</v>
      </c>
      <c r="E83" s="98">
        <v>2223.4380967370384</v>
      </c>
      <c r="F83" s="98">
        <v>2222.3098091600391</v>
      </c>
      <c r="G83" s="98">
        <v>2172.7968762629453</v>
      </c>
      <c r="H83" s="98">
        <v>2262.3595748237221</v>
      </c>
      <c r="I83" s="98">
        <v>2193.5249664621247</v>
      </c>
      <c r="J83" s="98">
        <v>2202.5983937512865</v>
      </c>
      <c r="K83" s="98">
        <v>2202.836556367341</v>
      </c>
      <c r="L83" s="98">
        <v>2452.6279722221493</v>
      </c>
      <c r="M83" s="98">
        <v>2471.6901842818106</v>
      </c>
      <c r="N83" s="98">
        <v>2519.2171269274208</v>
      </c>
      <c r="O83" s="98">
        <v>2513.5309322434609</v>
      </c>
      <c r="P83" s="98">
        <v>2243.6398332826443</v>
      </c>
      <c r="Q83" s="98">
        <v>2305.555536447886</v>
      </c>
      <c r="R83" s="98">
        <v>2385.3778828699719</v>
      </c>
      <c r="S83" s="98">
        <v>2348.8105760963031</v>
      </c>
      <c r="T83" s="98">
        <v>5087.2684866723976</v>
      </c>
      <c r="U83" s="98">
        <v>4703.2733447979335</v>
      </c>
      <c r="V83" s="98">
        <v>4352.504361326075</v>
      </c>
      <c r="W83" s="98">
        <v>4435.3473588024417</v>
      </c>
      <c r="X83" s="98">
        <v>4227.4624190217392</v>
      </c>
      <c r="Y83" s="98">
        <v>3983.7830903795689</v>
      </c>
      <c r="DA83" s="63" t="s">
        <v>1648</v>
      </c>
    </row>
    <row r="84" spans="1:105" ht="12" customHeight="1" x14ac:dyDescent="0.25">
      <c r="A84" s="97" t="s">
        <v>53</v>
      </c>
      <c r="B84" s="98">
        <v>7.2400703387276</v>
      </c>
      <c r="C84" s="98">
        <v>8.193910166729113</v>
      </c>
      <c r="D84" s="98">
        <v>8.2509536171123212</v>
      </c>
      <c r="E84" s="98">
        <v>8.2347755521971955</v>
      </c>
      <c r="F84" s="98">
        <v>8.2590348752749776</v>
      </c>
      <c r="G84" s="98">
        <v>8.109455413448444</v>
      </c>
      <c r="H84" s="98">
        <v>8.6145189271550606</v>
      </c>
      <c r="I84" s="98">
        <v>8.3670672815358795</v>
      </c>
      <c r="J84" s="98">
        <v>8.5677035361236182</v>
      </c>
      <c r="K84" s="98">
        <v>8.7327834859645623</v>
      </c>
      <c r="L84" s="98">
        <v>10.104318878253439</v>
      </c>
      <c r="M84" s="98">
        <v>10.346552761206157</v>
      </c>
      <c r="N84" s="98">
        <v>10.861201074357581</v>
      </c>
      <c r="O84" s="98">
        <v>11.0106458404265</v>
      </c>
      <c r="P84" s="98">
        <v>9.6941877609403981</v>
      </c>
      <c r="Q84" s="98">
        <v>9.930059450399316</v>
      </c>
      <c r="R84" s="98">
        <v>10.398951216609248</v>
      </c>
      <c r="S84" s="98">
        <v>10.382186204060645</v>
      </c>
      <c r="T84" s="98">
        <v>23.383222644395278</v>
      </c>
      <c r="U84" s="98">
        <v>21.419891421962422</v>
      </c>
      <c r="V84" s="98">
        <v>19.892723324576437</v>
      </c>
      <c r="W84" s="98">
        <v>19.886842681952686</v>
      </c>
      <c r="X84" s="98">
        <v>18.262420985019087</v>
      </c>
      <c r="Y84" s="98">
        <v>16.942082634492145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8.9908662585302321E-3</v>
      </c>
      <c r="C85" s="122">
        <f t="shared" si="34"/>
        <v>9.6758658698662073E-3</v>
      </c>
      <c r="D85" s="122">
        <f t="shared" si="34"/>
        <v>1.1388943889139516E-2</v>
      </c>
      <c r="E85" s="122">
        <f t="shared" si="34"/>
        <v>1.3198002030892742E-2</v>
      </c>
      <c r="F85" s="122">
        <f t="shared" si="34"/>
        <v>1.7467970375417519E-2</v>
      </c>
      <c r="G85" s="122">
        <f t="shared" si="34"/>
        <v>2.0402880371740571E-2</v>
      </c>
      <c r="H85" s="122">
        <f t="shared" si="34"/>
        <v>3.0344189492626052E-2</v>
      </c>
      <c r="I85" s="122">
        <f t="shared" si="34"/>
        <v>3.9127577107443932E-2</v>
      </c>
      <c r="J85" s="122">
        <f t="shared" si="34"/>
        <v>5.2197327362101788E-2</v>
      </c>
      <c r="K85" s="122">
        <f t="shared" si="34"/>
        <v>7.1090461005598418E-2</v>
      </c>
      <c r="L85" s="122">
        <f t="shared" si="34"/>
        <v>0.1416022504663553</v>
      </c>
      <c r="M85" s="122">
        <f t="shared" si="34"/>
        <v>0.10789865602422075</v>
      </c>
      <c r="N85" s="122">
        <f t="shared" si="34"/>
        <v>0.16944570355192229</v>
      </c>
      <c r="O85" s="122">
        <f t="shared" si="34"/>
        <v>0.21281344265762669</v>
      </c>
      <c r="P85" s="122">
        <f t="shared" si="34"/>
        <v>0.26529780204053549</v>
      </c>
      <c r="Q85" s="122">
        <f t="shared" si="34"/>
        <v>0.60308308708646874</v>
      </c>
      <c r="R85" s="122">
        <f t="shared" si="34"/>
        <v>0.49033111508757177</v>
      </c>
      <c r="S85" s="122">
        <f t="shared" si="34"/>
        <v>0.6875455351913311</v>
      </c>
      <c r="T85" s="122">
        <f t="shared" si="34"/>
        <v>1.166312700871732</v>
      </c>
      <c r="U85" s="122">
        <f t="shared" si="34"/>
        <v>2.0397517257030215</v>
      </c>
      <c r="V85" s="122">
        <f t="shared" si="34"/>
        <v>1.4078017868493149</v>
      </c>
      <c r="W85" s="122">
        <f t="shared" si="34"/>
        <v>1.7222480624154433</v>
      </c>
      <c r="X85" s="122">
        <f t="shared" si="34"/>
        <v>1.4708316244777331</v>
      </c>
      <c r="Y85" s="122">
        <f t="shared" si="34"/>
        <v>1.3626618629971452</v>
      </c>
      <c r="DA85" s="130" t="s">
        <v>1650</v>
      </c>
    </row>
    <row r="86" spans="1:105" ht="12" customHeight="1" x14ac:dyDescent="0.25">
      <c r="A86" s="97" t="s">
        <v>53</v>
      </c>
      <c r="B86" s="98">
        <v>8.9908662585302321E-3</v>
      </c>
      <c r="C86" s="98">
        <v>9.6758658698662073E-3</v>
      </c>
      <c r="D86" s="98">
        <v>1.1388943889139516E-2</v>
      </c>
      <c r="E86" s="98">
        <v>1.3198002030892742E-2</v>
      </c>
      <c r="F86" s="98">
        <v>1.7467970375417519E-2</v>
      </c>
      <c r="G86" s="98">
        <v>2.0402880371740571E-2</v>
      </c>
      <c r="H86" s="98">
        <v>3.0344189492626052E-2</v>
      </c>
      <c r="I86" s="98">
        <v>3.9127577107443932E-2</v>
      </c>
      <c r="J86" s="98">
        <v>5.2197327362101788E-2</v>
      </c>
      <c r="K86" s="98">
        <v>7.1090461005598418E-2</v>
      </c>
      <c r="L86" s="98">
        <v>0.1416022504663553</v>
      </c>
      <c r="M86" s="98">
        <v>0.10789865602422075</v>
      </c>
      <c r="N86" s="98">
        <v>0.16944570355192229</v>
      </c>
      <c r="O86" s="98">
        <v>0.21281344265762669</v>
      </c>
      <c r="P86" s="98">
        <v>0.26529780204053549</v>
      </c>
      <c r="Q86" s="98">
        <v>0.60308308708646874</v>
      </c>
      <c r="R86" s="98">
        <v>0.49033111508757177</v>
      </c>
      <c r="S86" s="98">
        <v>0.6875455351913311</v>
      </c>
      <c r="T86" s="98">
        <v>1.166312700871732</v>
      </c>
      <c r="U86" s="98">
        <v>2.0397517257030215</v>
      </c>
      <c r="V86" s="98">
        <v>1.4078017868493149</v>
      </c>
      <c r="W86" s="98">
        <v>1.7222480624154433</v>
      </c>
      <c r="X86" s="98">
        <v>1.4708316244777331</v>
      </c>
      <c r="Y86" s="98">
        <v>1.3626618629971452</v>
      </c>
      <c r="DA86" s="63" t="s">
        <v>1651</v>
      </c>
    </row>
    <row r="87" spans="1:105" ht="12" customHeight="1" x14ac:dyDescent="0.25">
      <c r="A87" s="121" t="s">
        <v>55</v>
      </c>
      <c r="B87" s="122">
        <v>199.52426155336394</v>
      </c>
      <c r="C87" s="122">
        <v>198.57072635904353</v>
      </c>
      <c r="D87" s="122">
        <v>206.6180260588427</v>
      </c>
      <c r="E87" s="122">
        <v>231.74475908343956</v>
      </c>
      <c r="F87" s="122">
        <v>239.49190359390116</v>
      </c>
      <c r="G87" s="122">
        <v>220.85238166414223</v>
      </c>
      <c r="H87" s="122">
        <v>225.5500906741419</v>
      </c>
      <c r="I87" s="122">
        <v>230.02586641198496</v>
      </c>
      <c r="J87" s="122">
        <v>234.26405566868331</v>
      </c>
      <c r="K87" s="122">
        <v>236.23131005503498</v>
      </c>
      <c r="L87" s="122">
        <v>235.99433906689669</v>
      </c>
      <c r="M87" s="122">
        <v>266.0189717476249</v>
      </c>
      <c r="N87" s="122">
        <v>264.53072353265952</v>
      </c>
      <c r="O87" s="122">
        <v>273.21778898069493</v>
      </c>
      <c r="P87" s="122">
        <v>270.83296490478261</v>
      </c>
      <c r="Q87" s="122">
        <v>278.7258000315187</v>
      </c>
      <c r="R87" s="122">
        <v>274.85808856263884</v>
      </c>
      <c r="S87" s="122">
        <v>276.31501986280819</v>
      </c>
      <c r="T87" s="122">
        <v>540.25486957321118</v>
      </c>
      <c r="U87" s="122">
        <v>508.44178198769055</v>
      </c>
      <c r="V87" s="122">
        <v>474.09362541441021</v>
      </c>
      <c r="W87" s="122">
        <v>500.93295282278166</v>
      </c>
      <c r="X87" s="122">
        <v>450.98267908243366</v>
      </c>
      <c r="Y87" s="122">
        <v>339.20575150651229</v>
      </c>
      <c r="DA87" s="130" t="s">
        <v>1652</v>
      </c>
    </row>
    <row r="88" spans="1:105" ht="12" customHeight="1" x14ac:dyDescent="0.25">
      <c r="A88" s="97" t="s">
        <v>132</v>
      </c>
      <c r="B88" s="98">
        <v>177.47702815563824</v>
      </c>
      <c r="C88" s="98">
        <v>178.19582179909708</v>
      </c>
      <c r="D88" s="98">
        <v>185.79350187922626</v>
      </c>
      <c r="E88" s="98">
        <v>190.95226515049413</v>
      </c>
      <c r="F88" s="98">
        <v>197.96452876502104</v>
      </c>
      <c r="G88" s="98">
        <v>187.14921675198346</v>
      </c>
      <c r="H88" s="98">
        <v>187.93979366878864</v>
      </c>
      <c r="I88" s="98">
        <v>195.18815709094</v>
      </c>
      <c r="J88" s="98">
        <v>197.34742583808261</v>
      </c>
      <c r="K88" s="98">
        <v>196.93639193009886</v>
      </c>
      <c r="L88" s="98">
        <v>192.70717456727067</v>
      </c>
      <c r="M88" s="98">
        <v>221.21646548772699</v>
      </c>
      <c r="N88" s="98">
        <v>218.90544516517153</v>
      </c>
      <c r="O88" s="98">
        <v>223.30596582353689</v>
      </c>
      <c r="P88" s="98">
        <v>220.7478866487335</v>
      </c>
      <c r="Q88" s="98">
        <v>226.95344992221146</v>
      </c>
      <c r="R88" s="98">
        <v>221.20903847903529</v>
      </c>
      <c r="S88" s="98">
        <v>217.86335445030781</v>
      </c>
      <c r="T88" s="98">
        <v>469.89664312259646</v>
      </c>
      <c r="U88" s="98">
        <v>434.81998791094423</v>
      </c>
      <c r="V88" s="98">
        <v>401.69522875152222</v>
      </c>
      <c r="W88" s="98">
        <v>408.25511809862786</v>
      </c>
      <c r="X88" s="98">
        <v>398.5265558611037</v>
      </c>
      <c r="Y88" s="98">
        <v>321.51191824072492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0.1688642383472671</v>
      </c>
      <c r="L89" s="98">
        <v>0.18600862072665245</v>
      </c>
      <c r="M89" s="98">
        <v>0.2865495267731008</v>
      </c>
      <c r="N89" s="98">
        <v>0.32860854838289222</v>
      </c>
      <c r="O89" s="98">
        <v>0.59608230976462262</v>
      </c>
      <c r="P89" s="98">
        <v>0.85416853924402381</v>
      </c>
      <c r="Q89" s="98">
        <v>1.162234876087568</v>
      </c>
      <c r="R89" s="98">
        <v>1.2049357351356236</v>
      </c>
      <c r="S89" s="98">
        <v>1.0549905388355247</v>
      </c>
      <c r="T89" s="98">
        <v>5.0717103765561262</v>
      </c>
      <c r="U89" s="98">
        <v>4.5268211554313087</v>
      </c>
      <c r="V89" s="98">
        <v>4.2219521636967041</v>
      </c>
      <c r="W89" s="98">
        <v>5.0263905578146773</v>
      </c>
      <c r="X89" s="98">
        <v>7.503433963015576</v>
      </c>
      <c r="Y89" s="98">
        <v>7.9800991834533272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9.6541947651860222E-2</v>
      </c>
      <c r="L90" s="101">
        <v>0.11022802957044772</v>
      </c>
      <c r="M90" s="101">
        <v>0.16384794270803663</v>
      </c>
      <c r="N90" s="101">
        <v>0.18157714350698359</v>
      </c>
      <c r="O90" s="101">
        <v>0.33442260271570501</v>
      </c>
      <c r="P90" s="101">
        <v>0.46842917515994109</v>
      </c>
      <c r="Q90" s="101">
        <v>0.64280497412968141</v>
      </c>
      <c r="R90" s="101">
        <v>0.65491489824550375</v>
      </c>
      <c r="S90" s="101">
        <v>0.56121801553774042</v>
      </c>
      <c r="T90" s="101">
        <v>3.0932059267971406</v>
      </c>
      <c r="U90" s="101">
        <v>2.5153756125093545</v>
      </c>
      <c r="V90" s="101">
        <v>2.2804089670206533</v>
      </c>
      <c r="W90" s="101">
        <v>2.7973012485861339</v>
      </c>
      <c r="X90" s="101">
        <v>3.2496273909715385</v>
      </c>
      <c r="Y90" s="101">
        <v>2.6438802685917331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7.2322290695406896E-2</v>
      </c>
      <c r="L91" s="104">
        <v>7.5780591156204724E-2</v>
      </c>
      <c r="M91" s="104">
        <v>0.12270158406506419</v>
      </c>
      <c r="N91" s="104">
        <v>0.1470314048759086</v>
      </c>
      <c r="O91" s="104">
        <v>0.26165970704891767</v>
      </c>
      <c r="P91" s="104">
        <v>0.38573936408408271</v>
      </c>
      <c r="Q91" s="104">
        <v>0.51942990195788674</v>
      </c>
      <c r="R91" s="104">
        <v>0.55002083689011982</v>
      </c>
      <c r="S91" s="104">
        <v>0.49377252329778437</v>
      </c>
      <c r="T91" s="104">
        <v>1.9785044497589854</v>
      </c>
      <c r="U91" s="104">
        <v>2.0114455429219542</v>
      </c>
      <c r="V91" s="104">
        <v>1.9415431966760504</v>
      </c>
      <c r="W91" s="104">
        <v>2.2290893092285438</v>
      </c>
      <c r="X91" s="104">
        <v>4.2538065720440379</v>
      </c>
      <c r="Y91" s="104">
        <v>5.3362189148615942</v>
      </c>
      <c r="DA91" s="132" t="s">
        <v>1656</v>
      </c>
    </row>
    <row r="92" spans="1:105" ht="12" customHeight="1" x14ac:dyDescent="0.25">
      <c r="A92" s="106" t="s">
        <v>124</v>
      </c>
      <c r="B92" s="101">
        <v>11.295088429465221</v>
      </c>
      <c r="C92" s="101">
        <v>10.991989657950317</v>
      </c>
      <c r="D92" s="101">
        <v>10.609185249849835</v>
      </c>
      <c r="E92" s="101">
        <v>9.9236177781862356</v>
      </c>
      <c r="F92" s="101">
        <v>9.0887752318312991</v>
      </c>
      <c r="G92" s="101">
        <v>7.8402071959936004</v>
      </c>
      <c r="H92" s="101">
        <v>7.5252523818494819</v>
      </c>
      <c r="I92" s="101">
        <v>7.4766971747371489</v>
      </c>
      <c r="J92" s="101">
        <v>7.4049992221847036</v>
      </c>
      <c r="K92" s="101">
        <v>7.2719525819461506</v>
      </c>
      <c r="L92" s="101">
        <v>6.913019241069339</v>
      </c>
      <c r="M92" s="101">
        <v>6.5862641704361247</v>
      </c>
      <c r="N92" s="101">
        <v>6.5884634651383642</v>
      </c>
      <c r="O92" s="101">
        <v>6.1540572088090517</v>
      </c>
      <c r="P92" s="101">
        <v>5.7270064738468047</v>
      </c>
      <c r="Q92" s="101">
        <v>5.5670044608559301</v>
      </c>
      <c r="R92" s="101">
        <v>5.9656788055488281</v>
      </c>
      <c r="S92" s="101">
        <v>6.8523423310854312</v>
      </c>
      <c r="T92" s="101">
        <v>8.2988199054955718</v>
      </c>
      <c r="U92" s="101">
        <v>8.7034212743397585</v>
      </c>
      <c r="V92" s="101">
        <v>8.1766543045738231</v>
      </c>
      <c r="W92" s="101">
        <v>9.7833106816370119</v>
      </c>
      <c r="X92" s="101">
        <v>5.7697982050914716</v>
      </c>
      <c r="Y92" s="101">
        <v>1.1877443256826745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6.4427389345250588E-3</v>
      </c>
      <c r="L93" s="104">
        <v>7.3201189422842563E-3</v>
      </c>
      <c r="M93" s="104">
        <v>8.0171359390735775E-3</v>
      </c>
      <c r="N93" s="104">
        <v>9.524786600739979E-3</v>
      </c>
      <c r="O93" s="104">
        <v>1.4857848134296019E-2</v>
      </c>
      <c r="P93" s="104">
        <v>2.0825517542734269E-2</v>
      </c>
      <c r="Q93" s="104">
        <v>2.6307236340542373E-2</v>
      </c>
      <c r="R93" s="104">
        <v>3.5170118729528313E-2</v>
      </c>
      <c r="S93" s="104">
        <v>4.3402019750258487E-2</v>
      </c>
      <c r="T93" s="104">
        <v>8.1486471017565398E-2</v>
      </c>
      <c r="U93" s="104">
        <v>9.6907616697487764E-2</v>
      </c>
      <c r="V93" s="104">
        <v>9.767137949749552E-2</v>
      </c>
      <c r="W93" s="104">
        <v>0.12789410431864423</v>
      </c>
      <c r="X93" s="104">
        <v>9.017010858168506E-2</v>
      </c>
      <c r="Y93" s="104">
        <v>1.830912019966436E-2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3.8974943366630356E-3</v>
      </c>
      <c r="L94" s="98">
        <v>4.581258015032964E-3</v>
      </c>
      <c r="M94" s="98">
        <v>4.864811684752922E-3</v>
      </c>
      <c r="N94" s="98">
        <v>5.6007135505922092E-3</v>
      </c>
      <c r="O94" s="98">
        <v>8.8186152382443896E-3</v>
      </c>
      <c r="P94" s="98">
        <v>1.2004869380494708E-2</v>
      </c>
      <c r="Q94" s="98">
        <v>1.5151098191095313E-2</v>
      </c>
      <c r="R94" s="98">
        <v>1.9746368280023709E-2</v>
      </c>
      <c r="S94" s="98">
        <v>2.367210247150699E-2</v>
      </c>
      <c r="T94" s="98">
        <v>5.0439109332208104E-2</v>
      </c>
      <c r="U94" s="98">
        <v>5.4858372179790872E-2</v>
      </c>
      <c r="V94" s="98">
        <v>5.3840612887754789E-2</v>
      </c>
      <c r="W94" s="98">
        <v>7.2154095147032221E-2</v>
      </c>
      <c r="X94" s="98">
        <v>4.0550172264776779E-2</v>
      </c>
      <c r="Y94" s="98">
        <v>6.6468895902359881E-3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2.5452445978620232E-3</v>
      </c>
      <c r="L95" s="98">
        <v>2.7388609272512923E-3</v>
      </c>
      <c r="M95" s="98">
        <v>3.1523242543206559E-3</v>
      </c>
      <c r="N95" s="98">
        <v>3.9240730501477698E-3</v>
      </c>
      <c r="O95" s="98">
        <v>6.0392328960516299E-3</v>
      </c>
      <c r="P95" s="98">
        <v>8.8206481622395607E-3</v>
      </c>
      <c r="Q95" s="98">
        <v>1.115613814944706E-2</v>
      </c>
      <c r="R95" s="98">
        <v>1.5423750449504607E-2</v>
      </c>
      <c r="S95" s="98">
        <v>1.9729917278751497E-2</v>
      </c>
      <c r="T95" s="98">
        <v>3.1047361685357301E-2</v>
      </c>
      <c r="U95" s="98">
        <v>4.2049244517696899E-2</v>
      </c>
      <c r="V95" s="98">
        <v>4.3830766609740737E-2</v>
      </c>
      <c r="W95" s="98">
        <v>5.5740009171612009E-2</v>
      </c>
      <c r="X95" s="98">
        <v>4.9619936316908281E-2</v>
      </c>
      <c r="Y95" s="98">
        <v>1.1662230609428373E-2</v>
      </c>
      <c r="DA95" s="63" t="s">
        <v>1660</v>
      </c>
    </row>
    <row r="96" spans="1:105" ht="12" customHeight="1" x14ac:dyDescent="0.25">
      <c r="A96" s="106" t="s">
        <v>122</v>
      </c>
      <c r="B96" s="101">
        <v>10.752144968260495</v>
      </c>
      <c r="C96" s="101">
        <v>9.382914901996136</v>
      </c>
      <c r="D96" s="101">
        <v>10.215338929766601</v>
      </c>
      <c r="E96" s="101">
        <v>30.868876154759182</v>
      </c>
      <c r="F96" s="101">
        <v>32.438599597048814</v>
      </c>
      <c r="G96" s="101">
        <v>25.86295771616518</v>
      </c>
      <c r="H96" s="101">
        <v>30.085044623503787</v>
      </c>
      <c r="I96" s="101">
        <v>27.361012146307807</v>
      </c>
      <c r="J96" s="101">
        <v>29.511630608415995</v>
      </c>
      <c r="K96" s="101">
        <v>28.743803909965539</v>
      </c>
      <c r="L96" s="101">
        <v>31.904933320924304</v>
      </c>
      <c r="M96" s="101">
        <v>32.932210063618264</v>
      </c>
      <c r="N96" s="101">
        <v>33.166827520129438</v>
      </c>
      <c r="O96" s="101">
        <v>32.894780763354724</v>
      </c>
      <c r="P96" s="101">
        <v>29.619831125406602</v>
      </c>
      <c r="Q96" s="101">
        <v>26.907368318910716</v>
      </c>
      <c r="R96" s="101">
        <v>24.692537945035639</v>
      </c>
      <c r="S96" s="101">
        <v>26.738930179225044</v>
      </c>
      <c r="T96" s="101">
        <v>20.076207414046284</v>
      </c>
      <c r="U96" s="101">
        <v>18.063009732194072</v>
      </c>
      <c r="V96" s="101">
        <v>15.990836246336171</v>
      </c>
      <c r="W96" s="101">
        <v>14.422813274964563</v>
      </c>
      <c r="X96" s="101">
        <v>1.7368637531765501</v>
      </c>
      <c r="Y96" s="101">
        <v>5.5616081411511406E-2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3.1038546557426256</v>
      </c>
      <c r="L97" s="104">
        <v>4.2758831979634149</v>
      </c>
      <c r="M97" s="104">
        <v>4.9894653631313135</v>
      </c>
      <c r="N97" s="104">
        <v>5.5318540472365756</v>
      </c>
      <c r="O97" s="104">
        <v>10.252045027095319</v>
      </c>
      <c r="P97" s="104">
        <v>13.863246600008965</v>
      </c>
      <c r="Q97" s="104">
        <v>18.109435217112505</v>
      </c>
      <c r="R97" s="104">
        <v>21.750727479153934</v>
      </c>
      <c r="S97" s="104">
        <v>23.76200034360415</v>
      </c>
      <c r="T97" s="104">
        <v>36.830002283499169</v>
      </c>
      <c r="U97" s="104">
        <v>42.231634298083677</v>
      </c>
      <c r="V97" s="104">
        <v>43.911282568783776</v>
      </c>
      <c r="W97" s="104">
        <v>63.317426105418861</v>
      </c>
      <c r="X97" s="104">
        <v>37.355857191464608</v>
      </c>
      <c r="Y97" s="104">
        <v>8.4520645550401685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1.8046943656321</v>
      </c>
      <c r="L98" s="98">
        <v>2.5799032127204198</v>
      </c>
      <c r="M98" s="98">
        <v>2.9112349017263988</v>
      </c>
      <c r="N98" s="98">
        <v>3.1233412592662395</v>
      </c>
      <c r="O98" s="98">
        <v>5.8885443121530487</v>
      </c>
      <c r="P98" s="98">
        <v>7.7734470340181616</v>
      </c>
      <c r="Q98" s="98">
        <v>10.211202662960172</v>
      </c>
      <c r="R98" s="98">
        <v>12.078331410626603</v>
      </c>
      <c r="S98" s="98">
        <v>12.895770155126264</v>
      </c>
      <c r="T98" s="98">
        <v>22.482302643373863</v>
      </c>
      <c r="U98" s="98">
        <v>23.802231242184654</v>
      </c>
      <c r="V98" s="98">
        <v>24.256611343243044</v>
      </c>
      <c r="W98" s="98">
        <v>35.438932419548927</v>
      </c>
      <c r="X98" s="98">
        <v>15.937808188496261</v>
      </c>
      <c r="Y98" s="98">
        <v>2.6228883842403055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1.2991602901105259</v>
      </c>
      <c r="L99" s="98">
        <v>1.6959799852429951</v>
      </c>
      <c r="M99" s="98">
        <v>2.0782304614049147</v>
      </c>
      <c r="N99" s="98">
        <v>2.4085127879703361</v>
      </c>
      <c r="O99" s="98">
        <v>4.36350071494227</v>
      </c>
      <c r="P99" s="98">
        <v>6.0897995659908037</v>
      </c>
      <c r="Q99" s="98">
        <v>7.8982325541523339</v>
      </c>
      <c r="R99" s="98">
        <v>9.6723960685273305</v>
      </c>
      <c r="S99" s="98">
        <v>10.866230188477887</v>
      </c>
      <c r="T99" s="98">
        <v>14.34769964012531</v>
      </c>
      <c r="U99" s="98">
        <v>18.429403055899019</v>
      </c>
      <c r="V99" s="98">
        <v>19.654671225540735</v>
      </c>
      <c r="W99" s="98">
        <v>27.87849368586993</v>
      </c>
      <c r="X99" s="98">
        <v>21.418049002968349</v>
      </c>
      <c r="Y99" s="98">
        <v>5.8291761707998626</v>
      </c>
      <c r="DA99" s="63" t="s">
        <v>1664</v>
      </c>
    </row>
    <row r="100" spans="1:105" ht="12" customHeight="1" x14ac:dyDescent="0.25">
      <c r="A100" s="121" t="s">
        <v>54</v>
      </c>
      <c r="B100" s="122">
        <v>79.036978196440103</v>
      </c>
      <c r="C100" s="122">
        <v>79.163237819457294</v>
      </c>
      <c r="D100" s="122">
        <v>87.045653345305226</v>
      </c>
      <c r="E100" s="122">
        <v>126.86701055942073</v>
      </c>
      <c r="F100" s="122">
        <v>126.88029827604092</v>
      </c>
      <c r="G100" s="122">
        <v>115.91723136870341</v>
      </c>
      <c r="H100" s="122">
        <v>121.72094086146322</v>
      </c>
      <c r="I100" s="122">
        <v>125.97995614095784</v>
      </c>
      <c r="J100" s="122">
        <v>132.34130177090614</v>
      </c>
      <c r="K100" s="122">
        <v>137.64835267929902</v>
      </c>
      <c r="L100" s="122">
        <v>145.06806657642841</v>
      </c>
      <c r="M100" s="122">
        <v>151.94209523384262</v>
      </c>
      <c r="N100" s="122">
        <v>153.92827818811676</v>
      </c>
      <c r="O100" s="122">
        <v>155.50312919040834</v>
      </c>
      <c r="P100" s="122">
        <v>152.31879026247432</v>
      </c>
      <c r="Q100" s="122">
        <v>154.59324973119445</v>
      </c>
      <c r="R100" s="122">
        <v>163.19596377623367</v>
      </c>
      <c r="S100" s="122">
        <v>182.19771486950188</v>
      </c>
      <c r="T100" s="122">
        <v>283.67962446109783</v>
      </c>
      <c r="U100" s="122">
        <v>290.38544640763473</v>
      </c>
      <c r="V100" s="122">
        <v>275.09877473394272</v>
      </c>
      <c r="W100" s="122">
        <v>273.30393630201849</v>
      </c>
      <c r="X100" s="122">
        <v>218.30695880150009</v>
      </c>
      <c r="Y100" s="122">
        <v>192.82486471780385</v>
      </c>
      <c r="DA100" s="130" t="s">
        <v>1665</v>
      </c>
    </row>
    <row r="101" spans="1:105" ht="12" customHeight="1" x14ac:dyDescent="0.25">
      <c r="A101" s="97" t="s">
        <v>202</v>
      </c>
      <c r="B101" s="98">
        <v>32.845560581702003</v>
      </c>
      <c r="C101" s="98">
        <v>32.729142273722019</v>
      </c>
      <c r="D101" s="98">
        <v>36.837919487583434</v>
      </c>
      <c r="E101" s="98">
        <v>47.513679385038095</v>
      </c>
      <c r="F101" s="98">
        <v>48.436840062901666</v>
      </c>
      <c r="G101" s="98">
        <v>45.23206691628468</v>
      </c>
      <c r="H101" s="98">
        <v>45.640270372493724</v>
      </c>
      <c r="I101" s="98">
        <v>47.514993385886299</v>
      </c>
      <c r="J101" s="98">
        <v>48.224601734791598</v>
      </c>
      <c r="K101" s="98">
        <v>48.300931079069137</v>
      </c>
      <c r="L101" s="98">
        <v>47.446542635868141</v>
      </c>
      <c r="M101" s="98">
        <v>53.657275288615374</v>
      </c>
      <c r="N101" s="98">
        <v>52.610124194683713</v>
      </c>
      <c r="O101" s="98">
        <v>53.742952761068054</v>
      </c>
      <c r="P101" s="98">
        <v>53.773859491915353</v>
      </c>
      <c r="Q101" s="98">
        <v>55.818286041845909</v>
      </c>
      <c r="R101" s="98">
        <v>54.337441482755359</v>
      </c>
      <c r="S101" s="98">
        <v>53.501480844559161</v>
      </c>
      <c r="T101" s="98">
        <v>116.40804432979829</v>
      </c>
      <c r="U101" s="98">
        <v>107.41571128308017</v>
      </c>
      <c r="V101" s="98">
        <v>97.545022451514342</v>
      </c>
      <c r="W101" s="98">
        <v>100.95275839376501</v>
      </c>
      <c r="X101" s="98">
        <v>74.044114837107102</v>
      </c>
      <c r="Y101" s="98">
        <v>68.904963217732032</v>
      </c>
      <c r="DA101" s="63" t="s">
        <v>1666</v>
      </c>
    </row>
    <row r="102" spans="1:105" ht="12" customHeight="1" x14ac:dyDescent="0.25">
      <c r="A102" s="97" t="s">
        <v>50</v>
      </c>
      <c r="B102" s="98">
        <v>40.133303176963956</v>
      </c>
      <c r="C102" s="98">
        <v>40.718340000137154</v>
      </c>
      <c r="D102" s="98">
        <v>44.224658052194592</v>
      </c>
      <c r="E102" s="98">
        <v>55.274410932241764</v>
      </c>
      <c r="F102" s="98">
        <v>53.338371901007235</v>
      </c>
      <c r="G102" s="98">
        <v>50.899825380255706</v>
      </c>
      <c r="H102" s="98">
        <v>51.991034255819059</v>
      </c>
      <c r="I102" s="98">
        <v>56.706295491001278</v>
      </c>
      <c r="J102" s="98">
        <v>59.676179901723003</v>
      </c>
      <c r="K102" s="98">
        <v>62.804031504902461</v>
      </c>
      <c r="L102" s="98">
        <v>64.11652725114331</v>
      </c>
      <c r="M102" s="98">
        <v>63.990476380132108</v>
      </c>
      <c r="N102" s="98">
        <v>66.607355235682363</v>
      </c>
      <c r="O102" s="98">
        <v>65.495228862955315</v>
      </c>
      <c r="P102" s="98">
        <v>65.37717287537096</v>
      </c>
      <c r="Q102" s="98">
        <v>66.199388897169499</v>
      </c>
      <c r="R102" s="98">
        <v>73.341369971155217</v>
      </c>
      <c r="S102" s="98">
        <v>88.204134149893434</v>
      </c>
      <c r="T102" s="98">
        <v>119.48550066048342</v>
      </c>
      <c r="U102" s="98">
        <v>133.704351527173</v>
      </c>
      <c r="V102" s="98">
        <v>127.35588459656718</v>
      </c>
      <c r="W102" s="98">
        <v>124.14934404499633</v>
      </c>
      <c r="X102" s="98">
        <v>122.07629317612495</v>
      </c>
      <c r="Y102" s="98">
        <v>113.08773947833068</v>
      </c>
      <c r="DA102" s="63" t="s">
        <v>1667</v>
      </c>
    </row>
    <row r="103" spans="1:105" ht="12" customHeight="1" x14ac:dyDescent="0.25">
      <c r="A103" s="109" t="s">
        <v>120</v>
      </c>
      <c r="B103" s="33">
        <v>6.0581144377741358</v>
      </c>
      <c r="C103" s="33">
        <v>5.7157555455981166</v>
      </c>
      <c r="D103" s="33">
        <v>5.9830758055271938</v>
      </c>
      <c r="E103" s="33">
        <v>24.078920242140885</v>
      </c>
      <c r="F103" s="33">
        <v>25.105086312132023</v>
      </c>
      <c r="G103" s="33">
        <v>19.78533907216303</v>
      </c>
      <c r="H103" s="33">
        <v>24.089636233150426</v>
      </c>
      <c r="I103" s="33">
        <v>21.758667264070265</v>
      </c>
      <c r="J103" s="33">
        <v>24.440520134391537</v>
      </c>
      <c r="K103" s="33">
        <v>26.543390095327414</v>
      </c>
      <c r="L103" s="33">
        <v>33.504996689416942</v>
      </c>
      <c r="M103" s="33">
        <v>34.29434356509514</v>
      </c>
      <c r="N103" s="33">
        <v>34.710798757750695</v>
      </c>
      <c r="O103" s="33">
        <v>36.264947566384976</v>
      </c>
      <c r="P103" s="33">
        <v>33.167757895188011</v>
      </c>
      <c r="Q103" s="33">
        <v>32.575574792179047</v>
      </c>
      <c r="R103" s="33">
        <v>35.517152322323099</v>
      </c>
      <c r="S103" s="33">
        <v>40.492099875049291</v>
      </c>
      <c r="T103" s="33">
        <v>47.786079470816119</v>
      </c>
      <c r="U103" s="33">
        <v>49.265383597381593</v>
      </c>
      <c r="V103" s="33">
        <v>50.197867685861191</v>
      </c>
      <c r="W103" s="33">
        <v>48.201833863257143</v>
      </c>
      <c r="X103" s="33">
        <v>22.186550788268026</v>
      </c>
      <c r="Y103" s="33">
        <v>10.832162021741128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2.5239958953422574</v>
      </c>
      <c r="C105" s="117">
        <f t="shared" si="35"/>
        <v>2.5543668804846891</v>
      </c>
      <c r="D105" s="117">
        <f t="shared" si="35"/>
        <v>5.3197032241924189</v>
      </c>
      <c r="E105" s="117">
        <f t="shared" si="35"/>
        <v>6.263141229384849</v>
      </c>
      <c r="F105" s="117">
        <f t="shared" si="35"/>
        <v>6.5109274722292483</v>
      </c>
      <c r="G105" s="117">
        <f t="shared" si="35"/>
        <v>9.8515228864734201</v>
      </c>
      <c r="H105" s="117">
        <f t="shared" si="35"/>
        <v>11.127920294921559</v>
      </c>
      <c r="I105" s="117">
        <f t="shared" si="35"/>
        <v>9.2737266261036524</v>
      </c>
      <c r="J105" s="117">
        <f t="shared" si="35"/>
        <v>10.403735450607835</v>
      </c>
      <c r="K105" s="117">
        <f t="shared" si="35"/>
        <v>11.838384382020536</v>
      </c>
      <c r="L105" s="117">
        <f t="shared" si="35"/>
        <v>11.401007272955352</v>
      </c>
      <c r="M105" s="117">
        <f t="shared" si="35"/>
        <v>11.157783142445581</v>
      </c>
      <c r="N105" s="117">
        <f t="shared" si="35"/>
        <v>13.159403935052859</v>
      </c>
      <c r="O105" s="117">
        <f t="shared" si="35"/>
        <v>14.504905138932104</v>
      </c>
      <c r="P105" s="117">
        <f t="shared" si="35"/>
        <v>15.738949413036226</v>
      </c>
      <c r="Q105" s="117">
        <f t="shared" si="35"/>
        <v>17.421635897416131</v>
      </c>
      <c r="R105" s="117">
        <f t="shared" ref="R105:V105" si="36">R106+R109+R111+R120</f>
        <v>18.194150220642939</v>
      </c>
      <c r="S105" s="117">
        <f t="shared" si="36"/>
        <v>18.39030315912354</v>
      </c>
      <c r="T105" s="117">
        <f t="shared" si="36"/>
        <v>19.21534756452342</v>
      </c>
      <c r="U105" s="117">
        <f t="shared" si="36"/>
        <v>20.413801168301546</v>
      </c>
      <c r="V105" s="117">
        <f t="shared" si="36"/>
        <v>20.886601447654492</v>
      </c>
      <c r="W105" s="117">
        <f t="shared" ref="W105:Y105" si="37">W106+W109+W111+W120</f>
        <v>23.059994802423663</v>
      </c>
      <c r="X105" s="117">
        <f t="shared" si="37"/>
        <v>25.169434680644855</v>
      </c>
      <c r="Y105" s="117">
        <f t="shared" si="37"/>
        <v>25.915498420364838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2.1888236981518694</v>
      </c>
      <c r="C106" s="122">
        <f t="shared" si="38"/>
        <v>2.2082618798831333</v>
      </c>
      <c r="D106" s="122">
        <f t="shared" si="38"/>
        <v>4.6683442706752682</v>
      </c>
      <c r="E106" s="122">
        <f t="shared" si="38"/>
        <v>5.2597178372865772</v>
      </c>
      <c r="F106" s="122">
        <f t="shared" si="38"/>
        <v>5.3945216268010885</v>
      </c>
      <c r="G106" s="122">
        <f t="shared" si="38"/>
        <v>8.4217196524912943</v>
      </c>
      <c r="H106" s="122">
        <f t="shared" si="38"/>
        <v>9.5209896602456165</v>
      </c>
      <c r="I106" s="122">
        <f t="shared" si="38"/>
        <v>7.7656314032566032</v>
      </c>
      <c r="J106" s="122">
        <f t="shared" si="38"/>
        <v>8.7388101422952538</v>
      </c>
      <c r="K106" s="122">
        <f t="shared" si="38"/>
        <v>10.000941092526141</v>
      </c>
      <c r="L106" s="122">
        <f t="shared" si="38"/>
        <v>9.6743476808907136</v>
      </c>
      <c r="M106" s="122">
        <f t="shared" si="38"/>
        <v>9.3472131950952893</v>
      </c>
      <c r="N106" s="122">
        <f t="shared" si="38"/>
        <v>11.116181453067288</v>
      </c>
      <c r="O106" s="122">
        <f t="shared" si="38"/>
        <v>12.202228871856462</v>
      </c>
      <c r="P106" s="122">
        <f t="shared" si="38"/>
        <v>13.094058311364279</v>
      </c>
      <c r="Q106" s="122">
        <f t="shared" si="38"/>
        <v>14.513487141642543</v>
      </c>
      <c r="R106" s="122">
        <f t="shared" ref="R106:V106" si="39">SUM(R107:R108)</f>
        <v>15.209888859597571</v>
      </c>
      <c r="S106" s="122">
        <f t="shared" si="39"/>
        <v>15.39081965862799</v>
      </c>
      <c r="T106" s="122">
        <f t="shared" si="39"/>
        <v>16.127120569755444</v>
      </c>
      <c r="U106" s="122">
        <f t="shared" si="39"/>
        <v>17.131207667795113</v>
      </c>
      <c r="V106" s="122">
        <f t="shared" si="39"/>
        <v>17.544535385712763</v>
      </c>
      <c r="W106" s="122">
        <f t="shared" ref="W106:Y106" si="40">SUM(W107:W108)</f>
        <v>19.476689726343537</v>
      </c>
      <c r="X106" s="122">
        <f t="shared" si="40"/>
        <v>21.609660727884368</v>
      </c>
      <c r="Y106" s="122">
        <f t="shared" si="40"/>
        <v>22.714840851953522</v>
      </c>
      <c r="DA106" s="130" t="s">
        <v>1670</v>
      </c>
    </row>
    <row r="107" spans="1:105" ht="12" customHeight="1" x14ac:dyDescent="0.25">
      <c r="A107" s="97" t="s">
        <v>197</v>
      </c>
      <c r="B107" s="98">
        <v>2.1826122683427363</v>
      </c>
      <c r="C107" s="98">
        <v>2.2018842057785069</v>
      </c>
      <c r="D107" s="98">
        <v>4.6547200491601837</v>
      </c>
      <c r="E107" s="98">
        <v>5.2442218288837061</v>
      </c>
      <c r="F107" s="98">
        <v>5.3787696085535819</v>
      </c>
      <c r="G107" s="98">
        <v>8.3973118057860567</v>
      </c>
      <c r="H107" s="98">
        <v>9.4933640867008542</v>
      </c>
      <c r="I107" s="98">
        <v>7.7436123424946404</v>
      </c>
      <c r="J107" s="98">
        <v>8.71417372571368</v>
      </c>
      <c r="K107" s="98">
        <v>9.9729986006228533</v>
      </c>
      <c r="L107" s="98">
        <v>9.6471365722344231</v>
      </c>
      <c r="M107" s="98">
        <v>9.3213684569748807</v>
      </c>
      <c r="N107" s="98">
        <v>11.085377788785197</v>
      </c>
      <c r="O107" s="98">
        <v>12.168582243933121</v>
      </c>
      <c r="P107" s="98">
        <v>13.058383469103742</v>
      </c>
      <c r="Q107" s="98">
        <v>14.474112576221437</v>
      </c>
      <c r="R107" s="98">
        <v>15.168560495259053</v>
      </c>
      <c r="S107" s="98">
        <v>15.34914599199513</v>
      </c>
      <c r="T107" s="98">
        <v>16.082621501940025</v>
      </c>
      <c r="U107" s="98">
        <v>17.084637138605483</v>
      </c>
      <c r="V107" s="98">
        <v>17.496767531899913</v>
      </c>
      <c r="W107" s="98">
        <v>19.424679508411469</v>
      </c>
      <c r="X107" s="98">
        <v>21.554263238709041</v>
      </c>
      <c r="Y107" s="98">
        <v>22.657870569422741</v>
      </c>
      <c r="DA107" s="63" t="s">
        <v>1671</v>
      </c>
    </row>
    <row r="108" spans="1:105" ht="12" customHeight="1" x14ac:dyDescent="0.25">
      <c r="A108" s="97" t="s">
        <v>53</v>
      </c>
      <c r="B108" s="98">
        <v>6.2114298091331009E-3</v>
      </c>
      <c r="C108" s="98">
        <v>6.3776741046264167E-3</v>
      </c>
      <c r="D108" s="98">
        <v>1.3624221515084654E-2</v>
      </c>
      <c r="E108" s="98">
        <v>1.549600840287089E-2</v>
      </c>
      <c r="F108" s="98">
        <v>1.5752018247506681E-2</v>
      </c>
      <c r="G108" s="98">
        <v>2.440784670523808E-2</v>
      </c>
      <c r="H108" s="98">
        <v>2.7625573544762524E-2</v>
      </c>
      <c r="I108" s="98">
        <v>2.2019060761963097E-2</v>
      </c>
      <c r="J108" s="98">
        <v>2.463641658157377E-2</v>
      </c>
      <c r="K108" s="98">
        <v>2.7942491903287375E-2</v>
      </c>
      <c r="L108" s="98">
        <v>2.7211108656289958E-2</v>
      </c>
      <c r="M108" s="98">
        <v>2.5844738120408935E-2</v>
      </c>
      <c r="N108" s="98">
        <v>3.0803664282091144E-2</v>
      </c>
      <c r="O108" s="98">
        <v>3.3646627923341665E-2</v>
      </c>
      <c r="P108" s="98">
        <v>3.5674842260536396E-2</v>
      </c>
      <c r="Q108" s="98">
        <v>3.9374565421106719E-2</v>
      </c>
      <c r="R108" s="98">
        <v>4.1328364338517665E-2</v>
      </c>
      <c r="S108" s="98">
        <v>4.1673666632860845E-2</v>
      </c>
      <c r="T108" s="98">
        <v>4.4499067815419159E-2</v>
      </c>
      <c r="U108" s="98">
        <v>4.6570529189631275E-2</v>
      </c>
      <c r="V108" s="98">
        <v>4.7767853812849058E-2</v>
      </c>
      <c r="W108" s="98">
        <v>5.201021793206765E-2</v>
      </c>
      <c r="X108" s="98">
        <v>5.5397489175325512E-2</v>
      </c>
      <c r="Y108" s="98">
        <v>5.697028253078109E-2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1.7839020354226652E-5</v>
      </c>
      <c r="C109" s="122">
        <f t="shared" si="41"/>
        <v>1.9506544616338453E-5</v>
      </c>
      <c r="D109" s="122">
        <f t="shared" si="41"/>
        <v>1.154913779612175E-5</v>
      </c>
      <c r="E109" s="122">
        <f t="shared" si="41"/>
        <v>3.9640302537056015E-5</v>
      </c>
      <c r="F109" s="122">
        <f t="shared" si="41"/>
        <v>9.5428547719466118E-5</v>
      </c>
      <c r="G109" s="122">
        <f t="shared" si="41"/>
        <v>1.2556543941782795E-4</v>
      </c>
      <c r="H109" s="122">
        <f t="shared" si="41"/>
        <v>2.4157708276435666E-4</v>
      </c>
      <c r="I109" s="122">
        <f t="shared" si="41"/>
        <v>3.2180067537062478E-4</v>
      </c>
      <c r="J109" s="122">
        <f t="shared" si="41"/>
        <v>3.7627563631360589E-4</v>
      </c>
      <c r="K109" s="122">
        <f t="shared" si="41"/>
        <v>4.5595049993095628E-4</v>
      </c>
      <c r="L109" s="122">
        <f t="shared" si="41"/>
        <v>7.4428438612314822E-4</v>
      </c>
      <c r="M109" s="122">
        <f t="shared" si="41"/>
        <v>5.0906462339224997E-4</v>
      </c>
      <c r="N109" s="122">
        <f t="shared" si="41"/>
        <v>7.1068935918602752E-4</v>
      </c>
      <c r="O109" s="122">
        <f t="shared" si="41"/>
        <v>1.0171031280290922E-3</v>
      </c>
      <c r="P109" s="122">
        <f t="shared" si="41"/>
        <v>1.9864260721074146E-3</v>
      </c>
      <c r="Q109" s="122">
        <f t="shared" si="41"/>
        <v>6.0069447206973362E-3</v>
      </c>
      <c r="R109" s="122">
        <f t="shared" si="41"/>
        <v>4.7586496510899209E-3</v>
      </c>
      <c r="S109" s="122">
        <f t="shared" si="41"/>
        <v>5.6348731050129977E-3</v>
      </c>
      <c r="T109" s="122">
        <f t="shared" si="41"/>
        <v>7.11691760396787E-3</v>
      </c>
      <c r="U109" s="122">
        <f t="shared" si="41"/>
        <v>1.0366474093367413E-2</v>
      </c>
      <c r="V109" s="122">
        <f t="shared" si="41"/>
        <v>6.3926044069115336E-3</v>
      </c>
      <c r="W109" s="122">
        <f t="shared" si="41"/>
        <v>7.5395800125637085E-3</v>
      </c>
      <c r="X109" s="122">
        <f t="shared" si="41"/>
        <v>6.3202480043781156E-3</v>
      </c>
      <c r="Y109" s="122">
        <f t="shared" si="41"/>
        <v>5.9002468476214579E-3</v>
      </c>
      <c r="DA109" s="130" t="s">
        <v>1673</v>
      </c>
    </row>
    <row r="110" spans="1:105" ht="12" customHeight="1" x14ac:dyDescent="0.25">
      <c r="A110" s="97" t="s">
        <v>53</v>
      </c>
      <c r="B110" s="98">
        <v>1.7839020354226652E-5</v>
      </c>
      <c r="C110" s="98">
        <v>1.9506544616338453E-5</v>
      </c>
      <c r="D110" s="98">
        <v>1.154913779612175E-5</v>
      </c>
      <c r="E110" s="98">
        <v>3.9640302537056015E-5</v>
      </c>
      <c r="F110" s="98">
        <v>9.5428547719466118E-5</v>
      </c>
      <c r="G110" s="98">
        <v>1.2556543941782795E-4</v>
      </c>
      <c r="H110" s="98">
        <v>2.4157708276435666E-4</v>
      </c>
      <c r="I110" s="98">
        <v>3.2180067537062478E-4</v>
      </c>
      <c r="J110" s="98">
        <v>3.7627563631360589E-4</v>
      </c>
      <c r="K110" s="98">
        <v>4.5595049993095628E-4</v>
      </c>
      <c r="L110" s="98">
        <v>7.4428438612314822E-4</v>
      </c>
      <c r="M110" s="98">
        <v>5.0906462339224997E-4</v>
      </c>
      <c r="N110" s="98">
        <v>7.1068935918602752E-4</v>
      </c>
      <c r="O110" s="98">
        <v>1.0171031280290922E-3</v>
      </c>
      <c r="P110" s="98">
        <v>1.9864260721074146E-3</v>
      </c>
      <c r="Q110" s="98">
        <v>6.0069447206973362E-3</v>
      </c>
      <c r="R110" s="98">
        <v>4.7586496510899209E-3</v>
      </c>
      <c r="S110" s="98">
        <v>5.6348731050129977E-3</v>
      </c>
      <c r="T110" s="98">
        <v>7.11691760396787E-3</v>
      </c>
      <c r="U110" s="98">
        <v>1.0366474093367413E-2</v>
      </c>
      <c r="V110" s="98">
        <v>6.3926044069115336E-3</v>
      </c>
      <c r="W110" s="98">
        <v>7.5395800125637085E-3</v>
      </c>
      <c r="X110" s="98">
        <v>6.3202480043781156E-3</v>
      </c>
      <c r="Y110" s="98">
        <v>5.9002468476214579E-3</v>
      </c>
      <c r="DA110" s="63" t="s">
        <v>1674</v>
      </c>
    </row>
    <row r="111" spans="1:105" ht="12" customHeight="1" x14ac:dyDescent="0.25">
      <c r="A111" s="121" t="s">
        <v>55</v>
      </c>
      <c r="B111" s="122">
        <v>0.20730498977852904</v>
      </c>
      <c r="C111" s="122">
        <v>0.18775007123546797</v>
      </c>
      <c r="D111" s="122">
        <v>0.41610735745188021</v>
      </c>
      <c r="E111" s="122">
        <v>0.54296117498496721</v>
      </c>
      <c r="F111" s="122">
        <v>0.5792977558663146</v>
      </c>
      <c r="G111" s="122">
        <v>0.84831933481803945</v>
      </c>
      <c r="H111" s="122">
        <v>0.92998363259559202</v>
      </c>
      <c r="I111" s="122">
        <v>0.81455329094751783</v>
      </c>
      <c r="J111" s="122">
        <v>0.92854889571147448</v>
      </c>
      <c r="K111" s="122">
        <v>1.0673496824253734</v>
      </c>
      <c r="L111" s="122">
        <v>0.93124347151345455</v>
      </c>
      <c r="M111" s="122">
        <v>1.0281406997273137</v>
      </c>
      <c r="N111" s="122">
        <v>1.188690203382613</v>
      </c>
      <c r="O111" s="122">
        <v>1.3530353021902239</v>
      </c>
      <c r="P111" s="122">
        <v>1.6013039943279703</v>
      </c>
      <c r="Q111" s="122">
        <v>1.7765820812736721</v>
      </c>
      <c r="R111" s="122">
        <v>1.809756180669956</v>
      </c>
      <c r="S111" s="122">
        <v>1.8023401912865282</v>
      </c>
      <c r="T111" s="122">
        <v>1.8461851299386347</v>
      </c>
      <c r="U111" s="122">
        <v>1.9642757926725967</v>
      </c>
      <c r="V111" s="122">
        <v>2.0187348285272213</v>
      </c>
      <c r="W111" s="122">
        <v>2.1707143539817881</v>
      </c>
      <c r="X111" s="122">
        <v>2.262835928522406</v>
      </c>
      <c r="Y111" s="122">
        <v>2.0414230560577336</v>
      </c>
      <c r="DA111" s="130" t="s">
        <v>1675</v>
      </c>
    </row>
    <row r="112" spans="1:105" ht="12" customHeight="1" x14ac:dyDescent="0.25">
      <c r="A112" s="97" t="s">
        <v>130</v>
      </c>
      <c r="B112" s="98">
        <v>0.20586580560395262</v>
      </c>
      <c r="C112" s="98">
        <v>0.1865938681681821</v>
      </c>
      <c r="D112" s="98">
        <v>0.4088225131785953</v>
      </c>
      <c r="E112" s="98">
        <v>0.51192606449548528</v>
      </c>
      <c r="F112" s="98">
        <v>0.54461818164418152</v>
      </c>
      <c r="G112" s="98">
        <v>0.82212069636355456</v>
      </c>
      <c r="H112" s="98">
        <v>0.89640375508763004</v>
      </c>
      <c r="I112" s="98">
        <v>0.7832148286145616</v>
      </c>
      <c r="J112" s="98">
        <v>0.88745998021924799</v>
      </c>
      <c r="K112" s="98">
        <v>1.0133886547350623</v>
      </c>
      <c r="L112" s="98">
        <v>0.86152660542170856</v>
      </c>
      <c r="M112" s="98">
        <v>0.94828169148145436</v>
      </c>
      <c r="N112" s="98">
        <v>1.0949031466319641</v>
      </c>
      <c r="O112" s="98">
        <v>1.2289092984281704</v>
      </c>
      <c r="P112" s="98">
        <v>1.4602629658098585</v>
      </c>
      <c r="Q112" s="98">
        <v>1.6193455752055232</v>
      </c>
      <c r="R112" s="98">
        <v>1.6644396009213169</v>
      </c>
      <c r="S112" s="98">
        <v>1.6449249415200957</v>
      </c>
      <c r="T112" s="98">
        <v>1.6622377968729256</v>
      </c>
      <c r="U112" s="98">
        <v>1.7222859046767196</v>
      </c>
      <c r="V112" s="98">
        <v>1.7233415983120528</v>
      </c>
      <c r="W112" s="98">
        <v>1.86694955045244</v>
      </c>
      <c r="X112" s="98">
        <v>2.0318219724045092</v>
      </c>
      <c r="Y112" s="98">
        <v>1.9066186815441051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1.0539237950965138E-3</v>
      </c>
      <c r="L113" s="98">
        <v>9.9971836632290682E-4</v>
      </c>
      <c r="M113" s="98">
        <v>1.3238172157781212E-3</v>
      </c>
      <c r="N113" s="98">
        <v>1.7800102195802722E-3</v>
      </c>
      <c r="O113" s="98">
        <v>3.3975956536213756E-3</v>
      </c>
      <c r="P113" s="98">
        <v>6.3874004815626193E-3</v>
      </c>
      <c r="Q113" s="98">
        <v>9.3561639634902188E-3</v>
      </c>
      <c r="R113" s="98">
        <v>1.1225437021050163E-2</v>
      </c>
      <c r="S113" s="98">
        <v>1.1384285993667122E-2</v>
      </c>
      <c r="T113" s="98">
        <v>1.4891763775662363E-2</v>
      </c>
      <c r="U113" s="98">
        <v>1.7914040551006281E-2</v>
      </c>
      <c r="V113" s="98">
        <v>1.9039689813353605E-2</v>
      </c>
      <c r="W113" s="98">
        <v>2.1937872648916473E-2</v>
      </c>
      <c r="X113" s="98">
        <v>3.9182967840850048E-2</v>
      </c>
      <c r="Y113" s="98">
        <v>5.6391669158028471E-2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5.4309717862239366E-4</v>
      </c>
      <c r="L114" s="101">
        <v>5.3716628196488747E-4</v>
      </c>
      <c r="M114" s="101">
        <v>6.8519118252967359E-4</v>
      </c>
      <c r="N114" s="101">
        <v>8.8845409272854956E-4</v>
      </c>
      <c r="O114" s="101">
        <v>1.7345969336416476E-3</v>
      </c>
      <c r="P114" s="101">
        <v>3.193633874018166E-3</v>
      </c>
      <c r="Q114" s="101">
        <v>4.7361735945313068E-3</v>
      </c>
      <c r="R114" s="101">
        <v>5.6069545504898325E-3</v>
      </c>
      <c r="S114" s="101">
        <v>5.5851283936146374E-3</v>
      </c>
      <c r="T114" s="101">
        <v>8.5370898370748585E-3</v>
      </c>
      <c r="U114" s="101">
        <v>9.3280315243287979E-3</v>
      </c>
      <c r="V114" s="101">
        <v>9.641514671957346E-3</v>
      </c>
      <c r="W114" s="101">
        <v>1.1466383956371827E-2</v>
      </c>
      <c r="X114" s="101">
        <v>1.5806448387743213E-2</v>
      </c>
      <c r="Y114" s="101">
        <v>1.7969906384795727E-2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5.1082661647412016E-4</v>
      </c>
      <c r="L115" s="104">
        <v>4.6255208435801935E-4</v>
      </c>
      <c r="M115" s="104">
        <v>6.386260332484475E-4</v>
      </c>
      <c r="N115" s="104">
        <v>8.9155612685172265E-4</v>
      </c>
      <c r="O115" s="104">
        <v>1.6629987199797277E-3</v>
      </c>
      <c r="P115" s="104">
        <v>3.1937666075444538E-3</v>
      </c>
      <c r="Q115" s="104">
        <v>4.6199903689589129E-3</v>
      </c>
      <c r="R115" s="104">
        <v>5.6184824705603304E-3</v>
      </c>
      <c r="S115" s="104">
        <v>5.7991576000524852E-3</v>
      </c>
      <c r="T115" s="104">
        <v>6.3546739385875045E-3</v>
      </c>
      <c r="U115" s="104">
        <v>8.5860090266774852E-3</v>
      </c>
      <c r="V115" s="104">
        <v>9.398175141396261E-3</v>
      </c>
      <c r="W115" s="104">
        <v>1.0471488692544644E-2</v>
      </c>
      <c r="X115" s="104">
        <v>2.3376519453106835E-2</v>
      </c>
      <c r="Y115" s="104">
        <v>3.8421762773232747E-2</v>
      </c>
      <c r="DA115" s="132" t="s">
        <v>1679</v>
      </c>
    </row>
    <row r="116" spans="1:105" ht="12" customHeight="1" x14ac:dyDescent="0.25">
      <c r="A116" s="106" t="s">
        <v>122</v>
      </c>
      <c r="B116" s="101">
        <v>1.4391841745764282E-3</v>
      </c>
      <c r="C116" s="101">
        <v>1.1562030672858711E-3</v>
      </c>
      <c r="D116" s="101">
        <v>7.2848442732849081E-3</v>
      </c>
      <c r="E116" s="101">
        <v>3.1035110489481939E-2</v>
      </c>
      <c r="F116" s="101">
        <v>3.4679574222133108E-2</v>
      </c>
      <c r="G116" s="101">
        <v>2.6198638454484856E-2</v>
      </c>
      <c r="H116" s="101">
        <v>3.3579877507961944E-2</v>
      </c>
      <c r="I116" s="101">
        <v>3.1338462332956278E-2</v>
      </c>
      <c r="J116" s="101">
        <v>4.1088915492226513E-2</v>
      </c>
      <c r="K116" s="101">
        <v>4.4807393647969346E-2</v>
      </c>
      <c r="L116" s="101">
        <v>5.7946052664099454E-2</v>
      </c>
      <c r="M116" s="101">
        <v>6.6492431214648803E-2</v>
      </c>
      <c r="N116" s="101">
        <v>7.8011463967170971E-2</v>
      </c>
      <c r="O116" s="101">
        <v>8.3908619404669108E-2</v>
      </c>
      <c r="P116" s="101">
        <v>7.9240652436437464E-2</v>
      </c>
      <c r="Q116" s="101">
        <v>7.5693164695569165E-2</v>
      </c>
      <c r="R116" s="101">
        <v>6.3113662257226311E-2</v>
      </c>
      <c r="S116" s="101">
        <v>7.0049339354795057E-2</v>
      </c>
      <c r="T116" s="101">
        <v>5.3430463255940003E-2</v>
      </c>
      <c r="U116" s="101">
        <v>5.8679434244687093E-2</v>
      </c>
      <c r="V116" s="101">
        <v>5.1032349009448322E-2</v>
      </c>
      <c r="W116" s="101">
        <v>4.5706354985081896E-2</v>
      </c>
      <c r="X116" s="101">
        <v>2.8957248811158416E-2</v>
      </c>
      <c r="Y116" s="101">
        <v>6.2011816206485482E-3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8.0997102472450053E-3</v>
      </c>
      <c r="L117" s="104">
        <v>1.0771095061323586E-2</v>
      </c>
      <c r="M117" s="104">
        <v>1.204275981543242E-2</v>
      </c>
      <c r="N117" s="104">
        <v>1.3995582563897713E-2</v>
      </c>
      <c r="O117" s="104">
        <v>3.6819788703762929E-2</v>
      </c>
      <c r="P117" s="104">
        <v>5.5412975600111498E-2</v>
      </c>
      <c r="Q117" s="104">
        <v>7.2187177409089337E-2</v>
      </c>
      <c r="R117" s="104">
        <v>7.0977480470362786E-2</v>
      </c>
      <c r="S117" s="104">
        <v>7.5981624417970434E-2</v>
      </c>
      <c r="T117" s="104">
        <v>0.11562510603410689</v>
      </c>
      <c r="U117" s="104">
        <v>0.16539641320018367</v>
      </c>
      <c r="V117" s="104">
        <v>0.22532119139236662</v>
      </c>
      <c r="W117" s="104">
        <v>0.23612057589534957</v>
      </c>
      <c r="X117" s="104">
        <v>0.16287373946588835</v>
      </c>
      <c r="Y117" s="104">
        <v>7.2211523734951613E-2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4.7094671199925352E-3</v>
      </c>
      <c r="L118" s="98">
        <v>6.4992304544609939E-3</v>
      </c>
      <c r="M118" s="98">
        <v>7.0284206209774618E-3</v>
      </c>
      <c r="N118" s="98">
        <v>7.9004165032318663E-3</v>
      </c>
      <c r="O118" s="98">
        <v>2.1082282688198485E-2</v>
      </c>
      <c r="P118" s="98">
        <v>3.0966056104753534E-2</v>
      </c>
      <c r="Q118" s="98">
        <v>4.0637772558270197E-2</v>
      </c>
      <c r="R118" s="98">
        <v>3.9557168184495735E-2</v>
      </c>
      <c r="S118" s="98">
        <v>4.1432607549289173E-2</v>
      </c>
      <c r="T118" s="98">
        <v>7.0779836977814925E-2</v>
      </c>
      <c r="U118" s="98">
        <v>9.3065609884216333E-2</v>
      </c>
      <c r="V118" s="98">
        <v>0.12366311252292776</v>
      </c>
      <c r="W118" s="98">
        <v>0.13219130656382802</v>
      </c>
      <c r="X118" s="98">
        <v>6.9774046068414419E-2</v>
      </c>
      <c r="Y118" s="98">
        <v>2.2642956039601567E-2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3.390243127252471E-3</v>
      </c>
      <c r="L119" s="98">
        <v>4.2718646068625925E-3</v>
      </c>
      <c r="M119" s="98">
        <v>5.0143391944549569E-3</v>
      </c>
      <c r="N119" s="98">
        <v>6.0951660606658456E-3</v>
      </c>
      <c r="O119" s="98">
        <v>1.573750601556444E-2</v>
      </c>
      <c r="P119" s="98">
        <v>2.4446919495357964E-2</v>
      </c>
      <c r="Q119" s="98">
        <v>3.154940485081914E-2</v>
      </c>
      <c r="R119" s="98">
        <v>3.1420312285867051E-2</v>
      </c>
      <c r="S119" s="98">
        <v>3.4549016868681254E-2</v>
      </c>
      <c r="T119" s="98">
        <v>4.4845269056291971E-2</v>
      </c>
      <c r="U119" s="98">
        <v>7.2330803315967321E-2</v>
      </c>
      <c r="V119" s="98">
        <v>0.10165807886943884</v>
      </c>
      <c r="W119" s="98">
        <v>0.10392926933152155</v>
      </c>
      <c r="X119" s="98">
        <v>9.3099693397473912E-2</v>
      </c>
      <c r="Y119" s="98">
        <v>4.9568567695350049E-2</v>
      </c>
      <c r="DA119" s="63" t="s">
        <v>1683</v>
      </c>
    </row>
    <row r="120" spans="1:105" ht="12" customHeight="1" x14ac:dyDescent="0.25">
      <c r="A120" s="121" t="s">
        <v>54</v>
      </c>
      <c r="B120" s="122">
        <v>0.12784936839150451</v>
      </c>
      <c r="C120" s="122">
        <v>0.15833542282147126</v>
      </c>
      <c r="D120" s="122">
        <v>0.23524004692747466</v>
      </c>
      <c r="E120" s="122">
        <v>0.46042257681076748</v>
      </c>
      <c r="F120" s="122">
        <v>0.5370126610141257</v>
      </c>
      <c r="G120" s="122">
        <v>0.5813583337246665</v>
      </c>
      <c r="H120" s="122">
        <v>0.67670542499758657</v>
      </c>
      <c r="I120" s="122">
        <v>0.69322013122416093</v>
      </c>
      <c r="J120" s="122">
        <v>0.73600013696479394</v>
      </c>
      <c r="K120" s="122">
        <v>0.76963765656909033</v>
      </c>
      <c r="L120" s="122">
        <v>0.79467183616506243</v>
      </c>
      <c r="M120" s="122">
        <v>0.78192018299958632</v>
      </c>
      <c r="N120" s="122">
        <v>0.85382158924377227</v>
      </c>
      <c r="O120" s="122">
        <v>0.94862386175738878</v>
      </c>
      <c r="P120" s="122">
        <v>1.0416006812718674</v>
      </c>
      <c r="Q120" s="122">
        <v>1.1255597297792177</v>
      </c>
      <c r="R120" s="122">
        <v>1.1697465307243204</v>
      </c>
      <c r="S120" s="122">
        <v>1.1915084361040096</v>
      </c>
      <c r="T120" s="122">
        <v>1.2349249472253678</v>
      </c>
      <c r="U120" s="122">
        <v>1.3079512337404697</v>
      </c>
      <c r="V120" s="122">
        <v>1.3169386290075935</v>
      </c>
      <c r="W120" s="122">
        <v>1.4050511420857783</v>
      </c>
      <c r="X120" s="122">
        <v>1.2906177762337021</v>
      </c>
      <c r="Y120" s="122">
        <v>1.1533342655059597</v>
      </c>
      <c r="DA120" s="130" t="s">
        <v>1684</v>
      </c>
    </row>
    <row r="121" spans="1:105" ht="12" customHeight="1" x14ac:dyDescent="0.25">
      <c r="A121" s="97" t="s">
        <v>50</v>
      </c>
      <c r="B121" s="98">
        <v>0.11107831712309026</v>
      </c>
      <c r="C121" s="98">
        <v>0.13731660973168217</v>
      </c>
      <c r="D121" s="98">
        <v>0.19937236851899842</v>
      </c>
      <c r="E121" s="98">
        <v>0.28768815456201569</v>
      </c>
      <c r="F121" s="98">
        <v>0.33559562809288551</v>
      </c>
      <c r="G121" s="98">
        <v>0.40725688353843331</v>
      </c>
      <c r="H121" s="98">
        <v>0.45897297644314794</v>
      </c>
      <c r="I121" s="98">
        <v>0.49851106258283062</v>
      </c>
      <c r="J121" s="98">
        <v>0.52074038295671476</v>
      </c>
      <c r="K121" s="98">
        <v>0.54064561343551831</v>
      </c>
      <c r="L121" s="98">
        <v>0.52567676055955004</v>
      </c>
      <c r="M121" s="98">
        <v>0.51277851208358582</v>
      </c>
      <c r="N121" s="98">
        <v>0.56858207544254069</v>
      </c>
      <c r="O121" s="98">
        <v>0.62651857056219662</v>
      </c>
      <c r="P121" s="98">
        <v>0.71761750538694735</v>
      </c>
      <c r="Q121" s="98">
        <v>0.78405205405599787</v>
      </c>
      <c r="R121" s="98">
        <v>0.81571988928638473</v>
      </c>
      <c r="S121" s="98">
        <v>0.83778440769667584</v>
      </c>
      <c r="T121" s="98">
        <v>0.89136843960201106</v>
      </c>
      <c r="U121" s="98">
        <v>0.96513336763296964</v>
      </c>
      <c r="V121" s="98">
        <v>0.96569612466720689</v>
      </c>
      <c r="W121" s="98">
        <v>1.0881704442794</v>
      </c>
      <c r="X121" s="98">
        <v>1.1527243711562853</v>
      </c>
      <c r="Y121" s="98">
        <v>1.0886456583889887</v>
      </c>
      <c r="DA121" s="63" t="s">
        <v>1685</v>
      </c>
    </row>
    <row r="122" spans="1:105" ht="12" customHeight="1" x14ac:dyDescent="0.25">
      <c r="A122" s="109" t="s">
        <v>120</v>
      </c>
      <c r="B122" s="33">
        <v>1.6771051268414272E-2</v>
      </c>
      <c r="C122" s="33">
        <v>2.101881308978909E-2</v>
      </c>
      <c r="D122" s="33">
        <v>3.5867678408476232E-2</v>
      </c>
      <c r="E122" s="33">
        <v>0.17273442224875182</v>
      </c>
      <c r="F122" s="33">
        <v>0.20141703292124025</v>
      </c>
      <c r="G122" s="33">
        <v>0.17410145018623321</v>
      </c>
      <c r="H122" s="33">
        <v>0.2177324485544386</v>
      </c>
      <c r="I122" s="33">
        <v>0.19470906864133028</v>
      </c>
      <c r="J122" s="33">
        <v>0.21525975400807923</v>
      </c>
      <c r="K122" s="33">
        <v>0.22899204313357208</v>
      </c>
      <c r="L122" s="33">
        <v>0.26899507560551233</v>
      </c>
      <c r="M122" s="33">
        <v>0.26914167091600044</v>
      </c>
      <c r="N122" s="33">
        <v>0.28523951380123158</v>
      </c>
      <c r="O122" s="33">
        <v>0.32210529119519221</v>
      </c>
      <c r="P122" s="33">
        <v>0.32398317588492015</v>
      </c>
      <c r="Q122" s="33">
        <v>0.34150767572321983</v>
      </c>
      <c r="R122" s="33">
        <v>0.35402664143793561</v>
      </c>
      <c r="S122" s="33">
        <v>0.35372402840733369</v>
      </c>
      <c r="T122" s="33">
        <v>0.34355650762335666</v>
      </c>
      <c r="U122" s="33">
        <v>0.34281786610750009</v>
      </c>
      <c r="V122" s="33">
        <v>0.35124250434038651</v>
      </c>
      <c r="W122" s="33">
        <v>0.31688069780637823</v>
      </c>
      <c r="X122" s="33">
        <v>0.13789340507741685</v>
      </c>
      <c r="Y122" s="33">
        <v>6.4688607116971039E-2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5201.7930077653045</v>
      </c>
      <c r="C124" s="117">
        <f t="shared" si="42"/>
        <v>5830.1987817874369</v>
      </c>
      <c r="D124" s="117">
        <f t="shared" si="42"/>
        <v>5262.4640853624651</v>
      </c>
      <c r="E124" s="117">
        <f t="shared" si="42"/>
        <v>5194.0486310648839</v>
      </c>
      <c r="F124" s="117">
        <f t="shared" si="42"/>
        <v>4972.7653067751735</v>
      </c>
      <c r="G124" s="117">
        <f t="shared" si="42"/>
        <v>4871.522915091191</v>
      </c>
      <c r="H124" s="117">
        <f t="shared" si="42"/>
        <v>4759.1715356972918</v>
      </c>
      <c r="I124" s="117">
        <f t="shared" si="42"/>
        <v>4631.9972082137238</v>
      </c>
      <c r="J124" s="117">
        <f t="shared" si="42"/>
        <v>4515.1776500798551</v>
      </c>
      <c r="K124" s="117">
        <f t="shared" si="42"/>
        <v>4576.0760124231092</v>
      </c>
      <c r="L124" s="117">
        <f t="shared" si="42"/>
        <v>5001.0295499653466</v>
      </c>
      <c r="M124" s="117">
        <f t="shared" si="42"/>
        <v>4497.4574303692916</v>
      </c>
      <c r="N124" s="117">
        <f t="shared" si="42"/>
        <v>4610.6876536411455</v>
      </c>
      <c r="O124" s="117">
        <f t="shared" si="42"/>
        <v>4506.2311531168634</v>
      </c>
      <c r="P124" s="117">
        <f t="shared" si="42"/>
        <v>4183.9646752047647</v>
      </c>
      <c r="Q124" s="117">
        <f t="shared" si="42"/>
        <v>4167.6639085590541</v>
      </c>
      <c r="R124" s="117">
        <f t="shared" ref="R124:V124" si="43">R125+R128+R130+R139</f>
        <v>4172.9475286793859</v>
      </c>
      <c r="S124" s="117">
        <f t="shared" si="43"/>
        <v>4188.3263726820242</v>
      </c>
      <c r="T124" s="117">
        <f t="shared" si="43"/>
        <v>4008.2928243305278</v>
      </c>
      <c r="U124" s="117">
        <f t="shared" si="43"/>
        <v>3891.8487545444254</v>
      </c>
      <c r="V124" s="117">
        <f t="shared" si="43"/>
        <v>3885.580815234146</v>
      </c>
      <c r="W124" s="117">
        <f t="shared" ref="W124:Y124" si="44">W125+W128+W130+W139</f>
        <v>4311.244167719261</v>
      </c>
      <c r="X124" s="117">
        <f t="shared" si="44"/>
        <v>3845.2156226097927</v>
      </c>
      <c r="Y124" s="117">
        <f t="shared" si="44"/>
        <v>3662.0912875828585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4475.8988999320327</v>
      </c>
      <c r="C125" s="122">
        <f t="shared" si="45"/>
        <v>5098.466990951556</v>
      </c>
      <c r="D125" s="122">
        <f t="shared" si="45"/>
        <v>4571.3175175451224</v>
      </c>
      <c r="E125" s="122">
        <f t="shared" si="45"/>
        <v>4333.2960649701208</v>
      </c>
      <c r="F125" s="122">
        <f t="shared" si="45"/>
        <v>4146.8978072193304</v>
      </c>
      <c r="G125" s="122">
        <f t="shared" si="45"/>
        <v>4131.5939180737787</v>
      </c>
      <c r="H125" s="122">
        <f t="shared" si="45"/>
        <v>4030.299622003226</v>
      </c>
      <c r="I125" s="122">
        <f t="shared" si="45"/>
        <v>3899.6652607583978</v>
      </c>
      <c r="J125" s="122">
        <f t="shared" si="45"/>
        <v>3787.0570114881575</v>
      </c>
      <c r="K125" s="122">
        <f t="shared" si="45"/>
        <v>3837.6205967962328</v>
      </c>
      <c r="L125" s="122">
        <f t="shared" si="45"/>
        <v>4259.3627879363448</v>
      </c>
      <c r="M125" s="122">
        <f t="shared" si="45"/>
        <v>3778.0380041873623</v>
      </c>
      <c r="N125" s="122">
        <f t="shared" si="45"/>
        <v>3898.0850648324017</v>
      </c>
      <c r="O125" s="122">
        <f t="shared" si="45"/>
        <v>3798.0544744320582</v>
      </c>
      <c r="P125" s="122">
        <f t="shared" si="45"/>
        <v>3479.9122296402766</v>
      </c>
      <c r="Q125" s="122">
        <f t="shared" si="45"/>
        <v>3465.3278844115021</v>
      </c>
      <c r="R125" s="122">
        <f t="shared" ref="R125:V125" si="46">SUM(R126:R127)</f>
        <v>3498.0691655101327</v>
      </c>
      <c r="S125" s="122">
        <f t="shared" si="46"/>
        <v>3520.210189150067</v>
      </c>
      <c r="T125" s="122">
        <f t="shared" si="46"/>
        <v>3386.0262977197813</v>
      </c>
      <c r="U125" s="122">
        <f t="shared" si="46"/>
        <v>3269.6896797265426</v>
      </c>
      <c r="V125" s="122">
        <f t="shared" si="46"/>
        <v>3276.8602087024074</v>
      </c>
      <c r="W125" s="122">
        <f t="shared" ref="W125:Y125" si="47">SUM(W126:W127)</f>
        <v>3663.6034081060684</v>
      </c>
      <c r="X125" s="122">
        <f t="shared" si="47"/>
        <v>3304.2422096011455</v>
      </c>
      <c r="Y125" s="122">
        <f t="shared" si="47"/>
        <v>3222.8618198920281</v>
      </c>
      <c r="DA125" s="130" t="s">
        <v>1688</v>
      </c>
    </row>
    <row r="126" spans="1:105" ht="12" customHeight="1" x14ac:dyDescent="0.25">
      <c r="A126" s="97" t="s">
        <v>198</v>
      </c>
      <c r="B126" s="98">
        <v>4462.5307101477938</v>
      </c>
      <c r="C126" s="98">
        <v>5083.2053732358281</v>
      </c>
      <c r="D126" s="98">
        <v>4557.7774440472458</v>
      </c>
      <c r="E126" s="98">
        <v>4320.4716027033974</v>
      </c>
      <c r="F126" s="98">
        <v>4134.8251325901438</v>
      </c>
      <c r="G126" s="98">
        <v>4119.7301683821497</v>
      </c>
      <c r="H126" s="98">
        <v>4018.746046184182</v>
      </c>
      <c r="I126" s="98">
        <v>3888.7399238738317</v>
      </c>
      <c r="J126" s="98">
        <v>3776.5092634932507</v>
      </c>
      <c r="K126" s="98">
        <v>3827.0273454925014</v>
      </c>
      <c r="L126" s="98">
        <v>4247.5129684541098</v>
      </c>
      <c r="M126" s="98">
        <v>3767.718884046958</v>
      </c>
      <c r="N126" s="98">
        <v>3887.4484778074161</v>
      </c>
      <c r="O126" s="98">
        <v>3787.7887784849777</v>
      </c>
      <c r="P126" s="98">
        <v>3470.6856584479715</v>
      </c>
      <c r="Q126" s="98">
        <v>3456.2355838405574</v>
      </c>
      <c r="R126" s="98">
        <v>3488.9224483517751</v>
      </c>
      <c r="S126" s="98">
        <v>3511.0847557145512</v>
      </c>
      <c r="T126" s="98">
        <v>3377.1400344589656</v>
      </c>
      <c r="U126" s="98">
        <v>3261.268913369101</v>
      </c>
      <c r="V126" s="98">
        <v>3268.4346831390599</v>
      </c>
      <c r="W126" s="98">
        <v>3654.3801313225781</v>
      </c>
      <c r="X126" s="98">
        <v>3296.262450231924</v>
      </c>
      <c r="Y126" s="98">
        <v>3215.2380907375737</v>
      </c>
      <c r="DA126" s="63" t="s">
        <v>1689</v>
      </c>
    </row>
    <row r="127" spans="1:105" ht="12" customHeight="1" x14ac:dyDescent="0.25">
      <c r="A127" s="97" t="s">
        <v>53</v>
      </c>
      <c r="B127" s="98">
        <v>13.368189784239259</v>
      </c>
      <c r="C127" s="98">
        <v>15.261617715727624</v>
      </c>
      <c r="D127" s="98">
        <v>13.54007349787706</v>
      </c>
      <c r="E127" s="98">
        <v>12.824462266723296</v>
      </c>
      <c r="F127" s="98">
        <v>12.072674629186199</v>
      </c>
      <c r="G127" s="98">
        <v>11.863749691629035</v>
      </c>
      <c r="H127" s="98">
        <v>11.553575819043976</v>
      </c>
      <c r="I127" s="98">
        <v>10.925336884565976</v>
      </c>
      <c r="J127" s="98">
        <v>10.547747994906736</v>
      </c>
      <c r="K127" s="98">
        <v>10.593251303731369</v>
      </c>
      <c r="L127" s="98">
        <v>11.849819482234997</v>
      </c>
      <c r="M127" s="98">
        <v>10.319120140404378</v>
      </c>
      <c r="N127" s="98">
        <v>10.636587024985518</v>
      </c>
      <c r="O127" s="98">
        <v>10.265695947080713</v>
      </c>
      <c r="P127" s="98">
        <v>9.2265711923050855</v>
      </c>
      <c r="Q127" s="98">
        <v>9.092300570944424</v>
      </c>
      <c r="R127" s="98">
        <v>9.1467171583578644</v>
      </c>
      <c r="S127" s="98">
        <v>9.1254334355159603</v>
      </c>
      <c r="T127" s="98">
        <v>8.8862632608157455</v>
      </c>
      <c r="U127" s="98">
        <v>8.4207663574417335</v>
      </c>
      <c r="V127" s="98">
        <v>8.4255255633476889</v>
      </c>
      <c r="W127" s="98">
        <v>9.2232767834900855</v>
      </c>
      <c r="X127" s="98">
        <v>7.9797593692213535</v>
      </c>
      <c r="Y127" s="98">
        <v>7.6237291544543551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3.3020026675673539E-2</v>
      </c>
      <c r="C128" s="122">
        <f t="shared" si="48"/>
        <v>3.5325856611953636E-2</v>
      </c>
      <c r="D128" s="122">
        <f t="shared" si="48"/>
        <v>4.0514284156581815E-2</v>
      </c>
      <c r="E128" s="122">
        <f t="shared" si="48"/>
        <v>4.1577280442840696E-2</v>
      </c>
      <c r="F128" s="122">
        <f t="shared" si="48"/>
        <v>4.5909954423829405E-2</v>
      </c>
      <c r="G128" s="122">
        <f t="shared" si="48"/>
        <v>4.7763287481503561E-2</v>
      </c>
      <c r="H128" s="122">
        <f t="shared" si="48"/>
        <v>6.2572673387951999E-2</v>
      </c>
      <c r="I128" s="122">
        <f t="shared" si="48"/>
        <v>7.743795511086525E-2</v>
      </c>
      <c r="J128" s="122">
        <f t="shared" si="48"/>
        <v>0.10399769614941005</v>
      </c>
      <c r="K128" s="122">
        <f t="shared" si="48"/>
        <v>0.14384487435631341</v>
      </c>
      <c r="L128" s="122">
        <f t="shared" si="48"/>
        <v>0.28711062922360508</v>
      </c>
      <c r="M128" s="122">
        <f t="shared" si="48"/>
        <v>0.21265969338104562</v>
      </c>
      <c r="N128" s="122">
        <f t="shared" si="48"/>
        <v>0.33070218002084328</v>
      </c>
      <c r="O128" s="122">
        <f t="shared" si="48"/>
        <v>0.40809825846475989</v>
      </c>
      <c r="P128" s="122">
        <f t="shared" si="48"/>
        <v>0.4901861951238084</v>
      </c>
      <c r="Q128" s="122">
        <f t="shared" si="48"/>
        <v>1.0353021767890251</v>
      </c>
      <c r="R128" s="122">
        <f t="shared" si="48"/>
        <v>0.64054246229545386</v>
      </c>
      <c r="S128" s="122">
        <f t="shared" si="48"/>
        <v>0.6864022983832645</v>
      </c>
      <c r="T128" s="122">
        <f t="shared" si="48"/>
        <v>0.77354200131515127</v>
      </c>
      <c r="U128" s="122">
        <f t="shared" si="48"/>
        <v>1.0559583484176838</v>
      </c>
      <c r="V128" s="122">
        <f t="shared" si="48"/>
        <v>0.63644501869190295</v>
      </c>
      <c r="W128" s="122">
        <f t="shared" si="48"/>
        <v>0.76965045039105984</v>
      </c>
      <c r="X128" s="122">
        <f t="shared" si="48"/>
        <v>0.69722346329920759</v>
      </c>
      <c r="Y128" s="122">
        <f t="shared" si="48"/>
        <v>0.69716402334081973</v>
      </c>
      <c r="DA128" s="130" t="s">
        <v>1691</v>
      </c>
    </row>
    <row r="129" spans="1:105" ht="12" customHeight="1" x14ac:dyDescent="0.25">
      <c r="A129" s="97" t="s">
        <v>53</v>
      </c>
      <c r="B129" s="98">
        <v>3.3020026675673539E-2</v>
      </c>
      <c r="C129" s="98">
        <v>3.5325856611953636E-2</v>
      </c>
      <c r="D129" s="98">
        <v>4.0514284156581815E-2</v>
      </c>
      <c r="E129" s="98">
        <v>4.1577280442840696E-2</v>
      </c>
      <c r="F129" s="98">
        <v>4.5909954423829405E-2</v>
      </c>
      <c r="G129" s="98">
        <v>4.7763287481503561E-2</v>
      </c>
      <c r="H129" s="98">
        <v>6.2572673387951999E-2</v>
      </c>
      <c r="I129" s="98">
        <v>7.743795511086525E-2</v>
      </c>
      <c r="J129" s="98">
        <v>0.10399769614941005</v>
      </c>
      <c r="K129" s="98">
        <v>0.14384487435631341</v>
      </c>
      <c r="L129" s="98">
        <v>0.28711062922360508</v>
      </c>
      <c r="M129" s="98">
        <v>0.21265969338104562</v>
      </c>
      <c r="N129" s="98">
        <v>0.33070218002084328</v>
      </c>
      <c r="O129" s="98">
        <v>0.40809825846475989</v>
      </c>
      <c r="P129" s="98">
        <v>0.4901861951238084</v>
      </c>
      <c r="Q129" s="98">
        <v>1.0353021767890251</v>
      </c>
      <c r="R129" s="98">
        <v>0.64054246229545386</v>
      </c>
      <c r="S129" s="98">
        <v>0.6864022983832645</v>
      </c>
      <c r="T129" s="98">
        <v>0.77354200131515127</v>
      </c>
      <c r="U129" s="98">
        <v>1.0559583484176838</v>
      </c>
      <c r="V129" s="98">
        <v>0.63644501869190295</v>
      </c>
      <c r="W129" s="98">
        <v>0.76965045039105984</v>
      </c>
      <c r="X129" s="98">
        <v>0.69722346329920759</v>
      </c>
      <c r="Y129" s="98">
        <v>0.69716402334081973</v>
      </c>
      <c r="DA129" s="63" t="s">
        <v>1692</v>
      </c>
    </row>
    <row r="130" spans="1:105" ht="12" customHeight="1" x14ac:dyDescent="0.25">
      <c r="A130" s="121" t="s">
        <v>55</v>
      </c>
      <c r="B130" s="122">
        <v>442.46117137277776</v>
      </c>
      <c r="C130" s="122">
        <v>451.07911429993686</v>
      </c>
      <c r="D130" s="122">
        <v>414.44131202761099</v>
      </c>
      <c r="E130" s="122">
        <v>467.2588408745051</v>
      </c>
      <c r="F130" s="122">
        <v>460.56172955835268</v>
      </c>
      <c r="G130" s="122">
        <v>421.43905136411468</v>
      </c>
      <c r="H130" s="122">
        <v>408.01747243313946</v>
      </c>
      <c r="I130" s="122">
        <v>417.84426978348176</v>
      </c>
      <c r="J130" s="122">
        <v>410.90278266815517</v>
      </c>
      <c r="K130" s="122">
        <v>420.55940550895122</v>
      </c>
      <c r="L130" s="122">
        <v>418.46805728202003</v>
      </c>
      <c r="M130" s="122">
        <v>420.31663089049454</v>
      </c>
      <c r="N130" s="122">
        <v>419.7881847691441</v>
      </c>
      <c r="O130" s="122">
        <v>424.40184227891086</v>
      </c>
      <c r="P130" s="122">
        <v>430.84094871499713</v>
      </c>
      <c r="Q130" s="122">
        <v>433.66255891761932</v>
      </c>
      <c r="R130" s="122">
        <v>412.77272866335193</v>
      </c>
      <c r="S130" s="122">
        <v>414.23962955068339</v>
      </c>
      <c r="T130" s="122">
        <v>380.22966443066429</v>
      </c>
      <c r="U130" s="122">
        <v>377.15236228704708</v>
      </c>
      <c r="V130" s="122">
        <v>377.02612502978803</v>
      </c>
      <c r="W130" s="122">
        <v>415.47496895811832</v>
      </c>
      <c r="X130" s="122">
        <v>350.41515737771761</v>
      </c>
      <c r="Y130" s="122">
        <v>281.7623462841986</v>
      </c>
      <c r="DA130" s="130" t="s">
        <v>1693</v>
      </c>
    </row>
    <row r="131" spans="1:105" ht="12" customHeight="1" x14ac:dyDescent="0.25">
      <c r="A131" s="97" t="s">
        <v>128</v>
      </c>
      <c r="B131" s="98">
        <v>433.81013250052922</v>
      </c>
      <c r="C131" s="98">
        <v>443.68869383209915</v>
      </c>
      <c r="D131" s="98">
        <v>410.21722491234209</v>
      </c>
      <c r="E131" s="98">
        <v>456.4463680618644</v>
      </c>
      <c r="F131" s="98">
        <v>451.01605399627078</v>
      </c>
      <c r="G131" s="98">
        <v>418.34188664794294</v>
      </c>
      <c r="H131" s="98">
        <v>399.90305097833004</v>
      </c>
      <c r="I131" s="98">
        <v>410.48621542109612</v>
      </c>
      <c r="J131" s="98">
        <v>403.29391793408888</v>
      </c>
      <c r="K131" s="98">
        <v>412.24879136839382</v>
      </c>
      <c r="L131" s="98">
        <v>409.70539825934458</v>
      </c>
      <c r="M131" s="98">
        <v>411.7663339033748</v>
      </c>
      <c r="N131" s="98">
        <v>411.42359905360848</v>
      </c>
      <c r="O131" s="98">
        <v>415.26079539604422</v>
      </c>
      <c r="P131" s="98">
        <v>421.55419459148175</v>
      </c>
      <c r="Q131" s="98">
        <v>423.7554329530808</v>
      </c>
      <c r="R131" s="98">
        <v>402.91165856623297</v>
      </c>
      <c r="S131" s="98">
        <v>404.554269891123</v>
      </c>
      <c r="T131" s="98">
        <v>370.82373649644546</v>
      </c>
      <c r="U131" s="98">
        <v>367.26400293533192</v>
      </c>
      <c r="V131" s="98">
        <v>366.37918754982178</v>
      </c>
      <c r="W131" s="98">
        <v>403.23322287407677</v>
      </c>
      <c r="X131" s="98">
        <v>338.05186040528713</v>
      </c>
      <c r="Y131" s="98">
        <v>269.76199327675471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0.45166676166577596</v>
      </c>
      <c r="L132" s="98">
        <v>0.5029627578397412</v>
      </c>
      <c r="M132" s="98">
        <v>0.59914246856726328</v>
      </c>
      <c r="N132" s="98">
        <v>0.69074215731582433</v>
      </c>
      <c r="O132" s="98">
        <v>1.2164129380721862</v>
      </c>
      <c r="P132" s="98">
        <v>1.8452933889310517</v>
      </c>
      <c r="Q132" s="98">
        <v>2.4140231063024471</v>
      </c>
      <c r="R132" s="98">
        <v>2.6399248302007017</v>
      </c>
      <c r="S132" s="98">
        <v>2.839246918926233</v>
      </c>
      <c r="T132" s="98">
        <v>3.2683729910719768</v>
      </c>
      <c r="U132" s="98">
        <v>3.6096163770607248</v>
      </c>
      <c r="V132" s="98">
        <v>4.028283183331709</v>
      </c>
      <c r="W132" s="98">
        <v>5.1537667467066903</v>
      </c>
      <c r="X132" s="98">
        <v>6.2524310053079013</v>
      </c>
      <c r="Y132" s="98">
        <v>7.3597845375530593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0.23856649249944287</v>
      </c>
      <c r="L133" s="101">
        <v>0.27664618422643611</v>
      </c>
      <c r="M133" s="101">
        <v>0.31796347701261224</v>
      </c>
      <c r="N133" s="101">
        <v>0.35406243390368713</v>
      </c>
      <c r="O133" s="101">
        <v>0.63821631674068025</v>
      </c>
      <c r="P133" s="101">
        <v>0.94828109640057279</v>
      </c>
      <c r="Q133" s="101">
        <v>1.2548129570072228</v>
      </c>
      <c r="R133" s="101">
        <v>1.354027217844789</v>
      </c>
      <c r="S133" s="101">
        <v>1.4337173006002721</v>
      </c>
      <c r="T133" s="101">
        <v>1.9167965424392492</v>
      </c>
      <c r="U133" s="101">
        <v>1.92469332583428</v>
      </c>
      <c r="V133" s="101">
        <v>2.0925781503265317</v>
      </c>
      <c r="W133" s="101">
        <v>2.766869363103496</v>
      </c>
      <c r="X133" s="101">
        <v>2.5921382019968124</v>
      </c>
      <c r="Y133" s="101">
        <v>2.3888239822348876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0.2131002691663331</v>
      </c>
      <c r="L134" s="104">
        <v>0.22631657361330512</v>
      </c>
      <c r="M134" s="104">
        <v>0.28117899155465104</v>
      </c>
      <c r="N134" s="104">
        <v>0.33667972341213726</v>
      </c>
      <c r="O134" s="104">
        <v>0.57819662133150596</v>
      </c>
      <c r="P134" s="104">
        <v>0.89701229253047887</v>
      </c>
      <c r="Q134" s="104">
        <v>1.159210149295224</v>
      </c>
      <c r="R134" s="104">
        <v>1.2858976123559129</v>
      </c>
      <c r="S134" s="104">
        <v>1.4055296183259607</v>
      </c>
      <c r="T134" s="104">
        <v>1.3515764486327275</v>
      </c>
      <c r="U134" s="104">
        <v>1.6849230512264446</v>
      </c>
      <c r="V134" s="104">
        <v>1.9357050330051773</v>
      </c>
      <c r="W134" s="104">
        <v>2.3868973836031944</v>
      </c>
      <c r="X134" s="104">
        <v>3.6602928033110893</v>
      </c>
      <c r="Y134" s="104">
        <v>4.9709605553181717</v>
      </c>
      <c r="DA134" s="132" t="s">
        <v>1697</v>
      </c>
    </row>
    <row r="135" spans="1:105" ht="12" customHeight="1" x14ac:dyDescent="0.25">
      <c r="A135" s="106" t="s">
        <v>122</v>
      </c>
      <c r="B135" s="101">
        <v>8.6510388722485221</v>
      </c>
      <c r="C135" s="101">
        <v>7.3904204678377248</v>
      </c>
      <c r="D135" s="101">
        <v>4.2240871152689055</v>
      </c>
      <c r="E135" s="101">
        <v>10.812472812640676</v>
      </c>
      <c r="F135" s="101">
        <v>9.5456755620819003</v>
      </c>
      <c r="G135" s="101">
        <v>3.0971647161717248</v>
      </c>
      <c r="H135" s="101">
        <v>8.1144214548093956</v>
      </c>
      <c r="I135" s="101">
        <v>7.3580543623856496</v>
      </c>
      <c r="J135" s="101">
        <v>7.6088647340662989</v>
      </c>
      <c r="K135" s="101">
        <v>7.5213900235533151</v>
      </c>
      <c r="L135" s="101">
        <v>7.7909911412847288</v>
      </c>
      <c r="M135" s="101">
        <v>7.3425265711214029</v>
      </c>
      <c r="N135" s="101">
        <v>6.9272097169109355</v>
      </c>
      <c r="O135" s="101">
        <v>6.1955317419699671</v>
      </c>
      <c r="P135" s="101">
        <v>4.4503044603033892</v>
      </c>
      <c r="Q135" s="101">
        <v>4.2082477940047598</v>
      </c>
      <c r="R135" s="101">
        <v>3.7942599642541324</v>
      </c>
      <c r="S135" s="101">
        <v>3.4675818469753694</v>
      </c>
      <c r="T135" s="101">
        <v>2.403313404031727</v>
      </c>
      <c r="U135" s="101">
        <v>1.8739149990400572</v>
      </c>
      <c r="V135" s="101">
        <v>1.3863344925646446</v>
      </c>
      <c r="W135" s="101">
        <v>1.170671277797382</v>
      </c>
      <c r="X135" s="101">
        <v>0.99082269708340887</v>
      </c>
      <c r="Y135" s="101">
        <v>0.56333611368235648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0.33755735533831022</v>
      </c>
      <c r="L136" s="104">
        <v>0.46870512355097627</v>
      </c>
      <c r="M136" s="104">
        <v>0.60862794743105386</v>
      </c>
      <c r="N136" s="104">
        <v>0.74663384130888921</v>
      </c>
      <c r="O136" s="104">
        <v>1.7291022028244867</v>
      </c>
      <c r="P136" s="104">
        <v>2.9911562742809052</v>
      </c>
      <c r="Q136" s="104">
        <v>3.2848550642312708</v>
      </c>
      <c r="R136" s="104">
        <v>3.4268853026641408</v>
      </c>
      <c r="S136" s="104">
        <v>3.378530893658839</v>
      </c>
      <c r="T136" s="104">
        <v>3.7342415391151054</v>
      </c>
      <c r="U136" s="104">
        <v>4.4048279756144186</v>
      </c>
      <c r="V136" s="104">
        <v>5.232319804069915</v>
      </c>
      <c r="W136" s="104">
        <v>5.9173080595374348</v>
      </c>
      <c r="X136" s="104">
        <v>5.120043270039174</v>
      </c>
      <c r="Y136" s="104">
        <v>4.077232356208488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0.1962681648541843</v>
      </c>
      <c r="L137" s="98">
        <v>0.28279536398985783</v>
      </c>
      <c r="M137" s="98">
        <v>0.35495900918279477</v>
      </c>
      <c r="N137" s="98">
        <v>0.42102781738006478</v>
      </c>
      <c r="O137" s="98">
        <v>0.99065203141616809</v>
      </c>
      <c r="P137" s="98">
        <v>1.6695273400894493</v>
      </c>
      <c r="Q137" s="98">
        <v>1.8531088893244583</v>
      </c>
      <c r="R137" s="98">
        <v>1.9117241277882926</v>
      </c>
      <c r="S137" s="98">
        <v>1.8478622814021848</v>
      </c>
      <c r="T137" s="98">
        <v>2.3032495247203508</v>
      </c>
      <c r="U137" s="98">
        <v>2.5002132800699113</v>
      </c>
      <c r="V137" s="98">
        <v>2.8912124649592355</v>
      </c>
      <c r="W137" s="98">
        <v>3.3146396429290674</v>
      </c>
      <c r="X137" s="98">
        <v>2.1805352727999776</v>
      </c>
      <c r="Y137" s="98">
        <v>1.269405118597835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0.14128919048412591</v>
      </c>
      <c r="L138" s="98">
        <v>0.18590975956111847</v>
      </c>
      <c r="M138" s="98">
        <v>0.25366893824825909</v>
      </c>
      <c r="N138" s="98">
        <v>0.32560602392882443</v>
      </c>
      <c r="O138" s="98">
        <v>0.73845017140831859</v>
      </c>
      <c r="P138" s="98">
        <v>1.321628934191456</v>
      </c>
      <c r="Q138" s="98">
        <v>1.4317461749068126</v>
      </c>
      <c r="R138" s="98">
        <v>1.5151611748758482</v>
      </c>
      <c r="S138" s="98">
        <v>1.530668612256654</v>
      </c>
      <c r="T138" s="98">
        <v>1.4309920143947543</v>
      </c>
      <c r="U138" s="98">
        <v>1.9046146955445076</v>
      </c>
      <c r="V138" s="98">
        <v>2.34110733911068</v>
      </c>
      <c r="W138" s="98">
        <v>2.6026684166083678</v>
      </c>
      <c r="X138" s="98">
        <v>2.9395079972391969</v>
      </c>
      <c r="Y138" s="98">
        <v>2.807827237610653</v>
      </c>
      <c r="DA138" s="63" t="s">
        <v>1701</v>
      </c>
    </row>
    <row r="139" spans="1:105" ht="12" customHeight="1" x14ac:dyDescent="0.25">
      <c r="A139" s="121" t="s">
        <v>54</v>
      </c>
      <c r="B139" s="122">
        <v>283.39991643381842</v>
      </c>
      <c r="C139" s="122">
        <v>280.61735067933228</v>
      </c>
      <c r="D139" s="122">
        <v>276.66474150557536</v>
      </c>
      <c r="E139" s="122">
        <v>393.45214793981546</v>
      </c>
      <c r="F139" s="122">
        <v>365.25986004306634</v>
      </c>
      <c r="G139" s="122">
        <v>318.44218236581571</v>
      </c>
      <c r="H139" s="122">
        <v>320.7918685875386</v>
      </c>
      <c r="I139" s="122">
        <v>314.41023971673349</v>
      </c>
      <c r="J139" s="122">
        <v>317.11385822739368</v>
      </c>
      <c r="K139" s="122">
        <v>317.75216524356927</v>
      </c>
      <c r="L139" s="122">
        <v>322.91159411775851</v>
      </c>
      <c r="M139" s="122">
        <v>298.89013559805431</v>
      </c>
      <c r="N139" s="122">
        <v>292.48370185957879</v>
      </c>
      <c r="O139" s="122">
        <v>283.36673814742971</v>
      </c>
      <c r="P139" s="122">
        <v>272.72131065436747</v>
      </c>
      <c r="Q139" s="122">
        <v>267.63816305314322</v>
      </c>
      <c r="R139" s="122">
        <v>261.46509204360621</v>
      </c>
      <c r="S139" s="122">
        <v>253.1901516828907</v>
      </c>
      <c r="T139" s="122">
        <v>241.263320178767</v>
      </c>
      <c r="U139" s="122">
        <v>243.95075418241763</v>
      </c>
      <c r="V139" s="122">
        <v>231.05803648325852</v>
      </c>
      <c r="W139" s="122">
        <v>231.39614020468326</v>
      </c>
      <c r="X139" s="122">
        <v>189.86103216763073</v>
      </c>
      <c r="Y139" s="122">
        <v>156.76995738329126</v>
      </c>
      <c r="DA139" s="130" t="s">
        <v>1702</v>
      </c>
    </row>
    <row r="140" spans="1:105" ht="12" customHeight="1" x14ac:dyDescent="0.25">
      <c r="A140" s="97" t="s">
        <v>50</v>
      </c>
      <c r="B140" s="98">
        <v>246.2313307599596</v>
      </c>
      <c r="C140" s="98">
        <v>246.29314694049569</v>
      </c>
      <c r="D140" s="98">
        <v>246.79314254642085</v>
      </c>
      <c r="E140" s="98">
        <v>290.59518632447509</v>
      </c>
      <c r="F140" s="98">
        <v>262.57450233315654</v>
      </c>
      <c r="G140" s="98">
        <v>238.65102701841772</v>
      </c>
      <c r="H140" s="98">
        <v>226.01539193804439</v>
      </c>
      <c r="I140" s="98">
        <v>230.85630094994224</v>
      </c>
      <c r="J140" s="98">
        <v>228.73170663831618</v>
      </c>
      <c r="K140" s="98">
        <v>226.92212856245825</v>
      </c>
      <c r="L140" s="98">
        <v>218.6414576525697</v>
      </c>
      <c r="M140" s="98">
        <v>201.1916578821872</v>
      </c>
      <c r="N140" s="98">
        <v>196.73434020069269</v>
      </c>
      <c r="O140" s="98">
        <v>184.75819403337991</v>
      </c>
      <c r="P140" s="98">
        <v>182.96590560591511</v>
      </c>
      <c r="Q140" s="98">
        <v>180.91582267992925</v>
      </c>
      <c r="R140" s="98">
        <v>177.92426069433472</v>
      </c>
      <c r="S140" s="98">
        <v>174.88226920620275</v>
      </c>
      <c r="T140" s="98">
        <v>172.40674516895029</v>
      </c>
      <c r="U140" s="98">
        <v>179.17471822669276</v>
      </c>
      <c r="V140" s="98">
        <v>168.00474609953878</v>
      </c>
      <c r="W140" s="98">
        <v>175.13490035443823</v>
      </c>
      <c r="X140" s="98">
        <v>165.30354267774237</v>
      </c>
      <c r="Y140" s="98">
        <v>145.47154456818092</v>
      </c>
      <c r="DA140" s="63" t="s">
        <v>1703</v>
      </c>
    </row>
    <row r="141" spans="1:105" ht="12" customHeight="1" x14ac:dyDescent="0.25">
      <c r="A141" s="109" t="s">
        <v>120</v>
      </c>
      <c r="B141" s="33">
        <v>37.168585673858828</v>
      </c>
      <c r="C141" s="33">
        <v>34.324203738836594</v>
      </c>
      <c r="D141" s="33">
        <v>29.871598959154486</v>
      </c>
      <c r="E141" s="33">
        <v>102.85696161534038</v>
      </c>
      <c r="F141" s="33">
        <v>102.68535770990979</v>
      </c>
      <c r="G141" s="33">
        <v>79.791155347398004</v>
      </c>
      <c r="H141" s="33">
        <v>94.776476649494185</v>
      </c>
      <c r="I141" s="33">
        <v>83.553938766791248</v>
      </c>
      <c r="J141" s="33">
        <v>88.38215158907748</v>
      </c>
      <c r="K141" s="33">
        <v>90.830036681111025</v>
      </c>
      <c r="L141" s="33">
        <v>104.2701364651888</v>
      </c>
      <c r="M141" s="33">
        <v>97.698477715867128</v>
      </c>
      <c r="N141" s="33">
        <v>95.749361658886073</v>
      </c>
      <c r="O141" s="33">
        <v>98.60854411404982</v>
      </c>
      <c r="P141" s="33">
        <v>89.755405048452332</v>
      </c>
      <c r="Q141" s="33">
        <v>86.722340373213939</v>
      </c>
      <c r="R141" s="33">
        <v>83.540831349271485</v>
      </c>
      <c r="S141" s="33">
        <v>78.307882476687951</v>
      </c>
      <c r="T141" s="33">
        <v>68.856575009816723</v>
      </c>
      <c r="U141" s="33">
        <v>64.776035955724865</v>
      </c>
      <c r="V141" s="33">
        <v>63.053290383719734</v>
      </c>
      <c r="W141" s="33">
        <v>56.261239850245033</v>
      </c>
      <c r="X141" s="33">
        <v>24.557489489888344</v>
      </c>
      <c r="Y141" s="33">
        <v>11.298412815110336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0.27293435137805355</v>
      </c>
      <c r="C143" s="117">
        <f t="shared" si="49"/>
        <v>0.42271421402528803</v>
      </c>
      <c r="D143" s="117">
        <f t="shared" si="49"/>
        <v>0.67897248061736593</v>
      </c>
      <c r="E143" s="117">
        <f t="shared" si="49"/>
        <v>2.3808318535140485</v>
      </c>
      <c r="F143" s="117">
        <f t="shared" si="49"/>
        <v>4.6912067318433488</v>
      </c>
      <c r="G143" s="117">
        <f t="shared" si="49"/>
        <v>8.3586607539320674</v>
      </c>
      <c r="H143" s="117">
        <f t="shared" si="49"/>
        <v>16.366338478052768</v>
      </c>
      <c r="I143" s="117">
        <f t="shared" si="49"/>
        <v>21.503781982566299</v>
      </c>
      <c r="J143" s="117">
        <f t="shared" si="49"/>
        <v>33.310343192432377</v>
      </c>
      <c r="K143" s="117">
        <f t="shared" si="49"/>
        <v>43.675477868908246</v>
      </c>
      <c r="L143" s="117">
        <f t="shared" si="49"/>
        <v>56.290182643791162</v>
      </c>
      <c r="M143" s="117">
        <f t="shared" si="49"/>
        <v>67.019340637395501</v>
      </c>
      <c r="N143" s="117">
        <f t="shared" si="49"/>
        <v>78.620647026329834</v>
      </c>
      <c r="O143" s="117">
        <f t="shared" si="49"/>
        <v>95.604522532038573</v>
      </c>
      <c r="P143" s="117">
        <f t="shared" si="49"/>
        <v>111.22657656600217</v>
      </c>
      <c r="Q143" s="117">
        <f t="shared" si="49"/>
        <v>129.03599762233605</v>
      </c>
      <c r="R143" s="117">
        <f t="shared" ref="R143:V143" si="50">R144+R146+R148+R157</f>
        <v>146.22346551707659</v>
      </c>
      <c r="S143" s="117">
        <f t="shared" si="50"/>
        <v>164.86521216053481</v>
      </c>
      <c r="T143" s="117">
        <f t="shared" si="50"/>
        <v>184.44971681685152</v>
      </c>
      <c r="U143" s="117">
        <f t="shared" si="50"/>
        <v>216.68819497107899</v>
      </c>
      <c r="V143" s="117">
        <f t="shared" si="50"/>
        <v>250.45756157546415</v>
      </c>
      <c r="W143" s="117">
        <f t="shared" ref="W143:Y143" si="51">W144+W146+W148+W157</f>
        <v>303.6417128234325</v>
      </c>
      <c r="X143" s="117">
        <f t="shared" si="51"/>
        <v>374.58433324725451</v>
      </c>
      <c r="Y143" s="117">
        <f t="shared" si="51"/>
        <v>401.14470951073503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0.18906041822430233</v>
      </c>
      <c r="C144" s="122">
        <f t="shared" si="52"/>
        <v>0.31679972941359102</v>
      </c>
      <c r="D144" s="122">
        <f t="shared" si="52"/>
        <v>0.4229349011775137</v>
      </c>
      <c r="E144" s="122">
        <f t="shared" si="52"/>
        <v>1.4001558635067901</v>
      </c>
      <c r="F144" s="122">
        <f t="shared" si="52"/>
        <v>2.7900845763863131</v>
      </c>
      <c r="G144" s="122">
        <f t="shared" si="52"/>
        <v>5.4203738192787538</v>
      </c>
      <c r="H144" s="122">
        <f t="shared" si="52"/>
        <v>10.788041729264982</v>
      </c>
      <c r="I144" s="122">
        <f t="shared" si="52"/>
        <v>13.388633570443954</v>
      </c>
      <c r="J144" s="122">
        <f t="shared" si="52"/>
        <v>21.442607595129292</v>
      </c>
      <c r="K144" s="122">
        <f t="shared" si="52"/>
        <v>27.801798405323314</v>
      </c>
      <c r="L144" s="122">
        <f t="shared" si="52"/>
        <v>35.595779849928377</v>
      </c>
      <c r="M144" s="122">
        <f t="shared" si="52"/>
        <v>42.133929508196111</v>
      </c>
      <c r="N144" s="122">
        <f t="shared" si="52"/>
        <v>48.494231431753207</v>
      </c>
      <c r="O144" s="122">
        <f t="shared" si="52"/>
        <v>57.792516295080048</v>
      </c>
      <c r="P144" s="122">
        <f t="shared" si="52"/>
        <v>66.234602279078388</v>
      </c>
      <c r="Q144" s="122">
        <f t="shared" si="52"/>
        <v>75.784991663559339</v>
      </c>
      <c r="R144" s="122">
        <f t="shared" si="52"/>
        <v>86.072619833995788</v>
      </c>
      <c r="S144" s="122">
        <f t="shared" si="52"/>
        <v>97.0650226568916</v>
      </c>
      <c r="T144" s="122">
        <f t="shared" si="52"/>
        <v>109.67201233765341</v>
      </c>
      <c r="U144" s="122">
        <f t="shared" si="52"/>
        <v>125.90400622555265</v>
      </c>
      <c r="V144" s="122">
        <f t="shared" si="52"/>
        <v>141.72278314502424</v>
      </c>
      <c r="W144" s="122">
        <f t="shared" si="52"/>
        <v>169.38901018707648</v>
      </c>
      <c r="X144" s="122">
        <f t="shared" si="52"/>
        <v>232.10241052700374</v>
      </c>
      <c r="Y144" s="122">
        <f t="shared" si="52"/>
        <v>268.52845262705375</v>
      </c>
      <c r="DA144" s="130" t="s">
        <v>1706</v>
      </c>
    </row>
    <row r="145" spans="1:105" ht="12" customHeight="1" x14ac:dyDescent="0.25">
      <c r="A145" s="97" t="s">
        <v>53</v>
      </c>
      <c r="B145" s="98">
        <v>0.18906041822430233</v>
      </c>
      <c r="C145" s="98">
        <v>0.31679972941359102</v>
      </c>
      <c r="D145" s="98">
        <v>0.4229349011775137</v>
      </c>
      <c r="E145" s="98">
        <v>1.4001558635067901</v>
      </c>
      <c r="F145" s="98">
        <v>2.7900845763863131</v>
      </c>
      <c r="G145" s="98">
        <v>5.4203738192787538</v>
      </c>
      <c r="H145" s="98">
        <v>10.788041729264982</v>
      </c>
      <c r="I145" s="98">
        <v>13.388633570443954</v>
      </c>
      <c r="J145" s="98">
        <v>21.442607595129292</v>
      </c>
      <c r="K145" s="98">
        <v>27.801798405323314</v>
      </c>
      <c r="L145" s="98">
        <v>35.595779849928377</v>
      </c>
      <c r="M145" s="98">
        <v>42.133929508196111</v>
      </c>
      <c r="N145" s="98">
        <v>48.494231431753207</v>
      </c>
      <c r="O145" s="98">
        <v>57.792516295080048</v>
      </c>
      <c r="P145" s="98">
        <v>66.234602279078388</v>
      </c>
      <c r="Q145" s="98">
        <v>75.784991663559339</v>
      </c>
      <c r="R145" s="98">
        <v>86.072619833995788</v>
      </c>
      <c r="S145" s="98">
        <v>97.0650226568916</v>
      </c>
      <c r="T145" s="98">
        <v>109.67201233765341</v>
      </c>
      <c r="U145" s="98">
        <v>125.90400622555265</v>
      </c>
      <c r="V145" s="98">
        <v>141.72278314502424</v>
      </c>
      <c r="W145" s="98">
        <v>169.38901018707648</v>
      </c>
      <c r="X145" s="98">
        <v>232.10241052700374</v>
      </c>
      <c r="Y145" s="98">
        <v>268.52845262705375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3.5678040708453304E-5</v>
      </c>
      <c r="C146" s="122">
        <f t="shared" si="53"/>
        <v>3.6939073201243549E-5</v>
      </c>
      <c r="D146" s="122">
        <f t="shared" si="53"/>
        <v>6.999955200700901E-5</v>
      </c>
      <c r="E146" s="122">
        <f t="shared" si="53"/>
        <v>1.1710124160575641E-4</v>
      </c>
      <c r="F146" s="122">
        <f t="shared" si="53"/>
        <v>2.836432770856619E-4</v>
      </c>
      <c r="G146" s="122">
        <f t="shared" si="53"/>
        <v>6.1219555224898033E-4</v>
      </c>
      <c r="H146" s="122">
        <f t="shared" si="53"/>
        <v>1.5807277579954516E-3</v>
      </c>
      <c r="I146" s="122">
        <f t="shared" si="53"/>
        <v>2.8369560221136632E-3</v>
      </c>
      <c r="J146" s="122">
        <f t="shared" si="53"/>
        <v>4.8887522680657923E-3</v>
      </c>
      <c r="K146" s="122">
        <f t="shared" si="53"/>
        <v>8.3275939694508593E-3</v>
      </c>
      <c r="L146" s="122">
        <f t="shared" si="53"/>
        <v>2.1064437765216194E-2</v>
      </c>
      <c r="M146" s="122">
        <f t="shared" si="53"/>
        <v>1.7219045139801381E-2</v>
      </c>
      <c r="N146" s="122">
        <f t="shared" si="53"/>
        <v>3.0527245011720563E-2</v>
      </c>
      <c r="O146" s="122">
        <f t="shared" si="53"/>
        <v>4.3589131618973299E-2</v>
      </c>
      <c r="P146" s="122">
        <f t="shared" si="53"/>
        <v>7.2452686196687446E-2</v>
      </c>
      <c r="Q146" s="122">
        <f t="shared" si="53"/>
        <v>0.23632665532986807</v>
      </c>
      <c r="R146" s="122">
        <f t="shared" si="53"/>
        <v>0.2193643637912524</v>
      </c>
      <c r="S146" s="122">
        <f t="shared" si="53"/>
        <v>0.30048832164041289</v>
      </c>
      <c r="T146" s="122">
        <f t="shared" si="53"/>
        <v>0.42434902429619958</v>
      </c>
      <c r="U146" s="122">
        <f t="shared" si="53"/>
        <v>0.72067615503286353</v>
      </c>
      <c r="V146" s="122">
        <f t="shared" si="53"/>
        <v>0.54381041858167045</v>
      </c>
      <c r="W146" s="122">
        <f t="shared" si="53"/>
        <v>0.86117446039982404</v>
      </c>
      <c r="X146" s="122">
        <f t="shared" si="53"/>
        <v>1.0256561194919627</v>
      </c>
      <c r="Y146" s="122">
        <f t="shared" si="53"/>
        <v>1.2729168654503964</v>
      </c>
      <c r="DA146" s="130" t="s">
        <v>1708</v>
      </c>
    </row>
    <row r="147" spans="1:105" ht="12" customHeight="1" x14ac:dyDescent="0.25">
      <c r="A147" s="97" t="s">
        <v>53</v>
      </c>
      <c r="B147" s="98">
        <v>3.5678040708453304E-5</v>
      </c>
      <c r="C147" s="98">
        <v>3.6939073201243549E-5</v>
      </c>
      <c r="D147" s="98">
        <v>6.999955200700901E-5</v>
      </c>
      <c r="E147" s="98">
        <v>1.1710124160575641E-4</v>
      </c>
      <c r="F147" s="98">
        <v>2.836432770856619E-4</v>
      </c>
      <c r="G147" s="98">
        <v>6.1219555224898033E-4</v>
      </c>
      <c r="H147" s="98">
        <v>1.5807277579954516E-3</v>
      </c>
      <c r="I147" s="98">
        <v>2.8369560221136632E-3</v>
      </c>
      <c r="J147" s="98">
        <v>4.8887522680657923E-3</v>
      </c>
      <c r="K147" s="98">
        <v>8.3275939694508593E-3</v>
      </c>
      <c r="L147" s="98">
        <v>2.1064437765216194E-2</v>
      </c>
      <c r="M147" s="98">
        <v>1.7219045139801381E-2</v>
      </c>
      <c r="N147" s="98">
        <v>3.0527245011720563E-2</v>
      </c>
      <c r="O147" s="98">
        <v>4.3589131618973299E-2</v>
      </c>
      <c r="P147" s="98">
        <v>7.2452686196687446E-2</v>
      </c>
      <c r="Q147" s="98">
        <v>0.23632665532986807</v>
      </c>
      <c r="R147" s="98">
        <v>0.2193643637912524</v>
      </c>
      <c r="S147" s="98">
        <v>0.30048832164041289</v>
      </c>
      <c r="T147" s="98">
        <v>0.42434902429619958</v>
      </c>
      <c r="U147" s="98">
        <v>0.72067615503286353</v>
      </c>
      <c r="V147" s="98">
        <v>0.54381041858167045</v>
      </c>
      <c r="W147" s="98">
        <v>0.86117446039982404</v>
      </c>
      <c r="X147" s="98">
        <v>1.0256561194919627</v>
      </c>
      <c r="Y147" s="98">
        <v>1.2729168654503964</v>
      </c>
      <c r="DA147" s="63" t="s">
        <v>1709</v>
      </c>
    </row>
    <row r="148" spans="1:105" ht="12" customHeight="1" x14ac:dyDescent="0.25">
      <c r="A148" s="121" t="s">
        <v>55</v>
      </c>
      <c r="B148" s="122">
        <v>5.6625273722146319E-2</v>
      </c>
      <c r="C148" s="122">
        <v>7.0142630359665767E-2</v>
      </c>
      <c r="D148" s="122">
        <v>0.15684840855752444</v>
      </c>
      <c r="E148" s="122">
        <v>0.62378037249060536</v>
      </c>
      <c r="F148" s="122">
        <v>1.2014974007588326</v>
      </c>
      <c r="G148" s="122">
        <v>1.7862301037698163</v>
      </c>
      <c r="H148" s="122">
        <v>3.4866459093955107</v>
      </c>
      <c r="I148" s="122">
        <v>4.9490362991556545</v>
      </c>
      <c r="J148" s="122">
        <v>7.2703863361887731</v>
      </c>
      <c r="K148" s="122">
        <v>9.7459143928192411</v>
      </c>
      <c r="L148" s="122">
        <v>12.827736887728395</v>
      </c>
      <c r="M148" s="122">
        <v>15.703529487464262</v>
      </c>
      <c r="N148" s="122">
        <v>18.938053439341882</v>
      </c>
      <c r="O148" s="122">
        <v>24.097762517215109</v>
      </c>
      <c r="P148" s="122">
        <v>28.536691822633173</v>
      </c>
      <c r="Q148" s="122">
        <v>33.714596494078307</v>
      </c>
      <c r="R148" s="122">
        <v>37.926053932530095</v>
      </c>
      <c r="S148" s="122">
        <v>42.570322628551239</v>
      </c>
      <c r="T148" s="122">
        <v>46.100617817232681</v>
      </c>
      <c r="U148" s="122">
        <v>56.201003615974599</v>
      </c>
      <c r="V148" s="122">
        <v>69.371603183760143</v>
      </c>
      <c r="W148" s="122">
        <v>85.711318635669699</v>
      </c>
      <c r="X148" s="122">
        <v>90.167205583875415</v>
      </c>
      <c r="Y148" s="122">
        <v>81.253758085927657</v>
      </c>
      <c r="DA148" s="130" t="s">
        <v>1710</v>
      </c>
    </row>
    <row r="149" spans="1:105" ht="12" customHeight="1" x14ac:dyDescent="0.25">
      <c r="A149" s="97" t="s">
        <v>124</v>
      </c>
      <c r="B149" s="98">
        <v>2.8972377796356377E-2</v>
      </c>
      <c r="C149" s="98">
        <v>3.5395258653847496E-2</v>
      </c>
      <c r="D149" s="98">
        <v>5.544040721775393E-2</v>
      </c>
      <c r="E149" s="98">
        <v>7.5144900133373785E-2</v>
      </c>
      <c r="F149" s="98">
        <v>0.155306119848407</v>
      </c>
      <c r="G149" s="98">
        <v>0.3701512426914626</v>
      </c>
      <c r="H149" s="98">
        <v>0.99839913397787938</v>
      </c>
      <c r="I149" s="98">
        <v>1.5100777030457309</v>
      </c>
      <c r="J149" s="98">
        <v>1.7703203502977154</v>
      </c>
      <c r="K149" s="98">
        <v>2.0545949806195738</v>
      </c>
      <c r="L149" s="98">
        <v>2.1948080659332803</v>
      </c>
      <c r="M149" s="98">
        <v>2.3052445469231557</v>
      </c>
      <c r="N149" s="98">
        <v>2.7416334599270389</v>
      </c>
      <c r="O149" s="98">
        <v>3.1017131394582345</v>
      </c>
      <c r="P149" s="98">
        <v>3.616853699397407</v>
      </c>
      <c r="Q149" s="98">
        <v>4.0071400940211248</v>
      </c>
      <c r="R149" s="98">
        <v>4.5865656017123762</v>
      </c>
      <c r="S149" s="98">
        <v>5.2877074015681158</v>
      </c>
      <c r="T149" s="98">
        <v>5.9786813810171049</v>
      </c>
      <c r="U149" s="98">
        <v>7.0516935351636212</v>
      </c>
      <c r="V149" s="98">
        <v>8.561460119597518</v>
      </c>
      <c r="W149" s="98">
        <v>9.9459002777291108</v>
      </c>
      <c r="X149" s="98">
        <v>13.353198090649563</v>
      </c>
      <c r="Y149" s="98">
        <v>16.161793729586055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1.8564866346149826E-3</v>
      </c>
      <c r="L150" s="98">
        <v>2.0290088372848353E-3</v>
      </c>
      <c r="M150" s="98">
        <v>2.3382931156228819E-3</v>
      </c>
      <c r="N150" s="98">
        <v>3.0098154319624709E-3</v>
      </c>
      <c r="O150" s="98">
        <v>8.1203571422484282E-3</v>
      </c>
      <c r="P150" s="98">
        <v>1.5660056814247106E-2</v>
      </c>
      <c r="Q150" s="98">
        <v>2.2182061674120526E-2</v>
      </c>
      <c r="R150" s="98">
        <v>3.0325151225566827E-2</v>
      </c>
      <c r="S150" s="98">
        <v>3.5884766805106605E-2</v>
      </c>
      <c r="T150" s="98">
        <v>5.3713953638220735E-2</v>
      </c>
      <c r="U150" s="98">
        <v>7.5401470800516929E-2</v>
      </c>
      <c r="V150" s="98">
        <v>0.10579869089856261</v>
      </c>
      <c r="W150" s="98">
        <v>0.13251196952613301</v>
      </c>
      <c r="X150" s="98">
        <v>0.33059311669359404</v>
      </c>
      <c r="Y150" s="98">
        <v>0.54598602657764128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1.1230698958991587E-3</v>
      </c>
      <c r="L151" s="101">
        <v>1.2699907017163371E-3</v>
      </c>
      <c r="M151" s="101">
        <v>1.4186028350362304E-3</v>
      </c>
      <c r="N151" s="101">
        <v>1.7664605248147555E-3</v>
      </c>
      <c r="O151" s="101">
        <v>4.7758401631296044E-3</v>
      </c>
      <c r="P151" s="101">
        <v>8.922638549651616E-3</v>
      </c>
      <c r="Q151" s="101">
        <v>1.2653265360192295E-2</v>
      </c>
      <c r="R151" s="101">
        <v>1.6970631518797567E-2</v>
      </c>
      <c r="S151" s="101">
        <v>1.9621544168385383E-2</v>
      </c>
      <c r="T151" s="101">
        <v>3.3431535300369103E-2</v>
      </c>
      <c r="U151" s="101">
        <v>4.2752290888462573E-2</v>
      </c>
      <c r="V151" s="101">
        <v>5.8012089898309853E-2</v>
      </c>
      <c r="W151" s="101">
        <v>7.4533423103505164E-2</v>
      </c>
      <c r="X151" s="101">
        <v>0.14755296846627661</v>
      </c>
      <c r="Y151" s="101">
        <v>0.1979450359478864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7.3341673871582405E-4</v>
      </c>
      <c r="L152" s="104">
        <v>7.5901813556849835E-4</v>
      </c>
      <c r="M152" s="104">
        <v>9.196902805866517E-4</v>
      </c>
      <c r="N152" s="104">
        <v>1.2433549071477151E-3</v>
      </c>
      <c r="O152" s="104">
        <v>3.3445169791188234E-3</v>
      </c>
      <c r="P152" s="104">
        <v>6.737418264595489E-3</v>
      </c>
      <c r="Q152" s="104">
        <v>9.5287963139282297E-3</v>
      </c>
      <c r="R152" s="104">
        <v>1.335451970676926E-2</v>
      </c>
      <c r="S152" s="104">
        <v>1.6263222636721225E-2</v>
      </c>
      <c r="T152" s="104">
        <v>2.0282418337851636E-2</v>
      </c>
      <c r="U152" s="104">
        <v>3.2649179912054349E-2</v>
      </c>
      <c r="V152" s="104">
        <v>4.7786601000252754E-2</v>
      </c>
      <c r="W152" s="104">
        <v>5.7978546422627841E-2</v>
      </c>
      <c r="X152" s="104">
        <v>0.18304014822731746</v>
      </c>
      <c r="Y152" s="104">
        <v>0.34804099062975485</v>
      </c>
      <c r="DA152" s="132" t="s">
        <v>1714</v>
      </c>
    </row>
    <row r="153" spans="1:105" ht="12" customHeight="1" x14ac:dyDescent="0.25">
      <c r="A153" s="106" t="s">
        <v>122</v>
      </c>
      <c r="B153" s="101">
        <v>2.7652895925789938E-2</v>
      </c>
      <c r="C153" s="101">
        <v>3.4747371705818271E-2</v>
      </c>
      <c r="D153" s="101">
        <v>0.10140800133977051</v>
      </c>
      <c r="E153" s="101">
        <v>0.54863547235723154</v>
      </c>
      <c r="F153" s="101">
        <v>1.0461912809104257</v>
      </c>
      <c r="G153" s="101">
        <v>1.4160788610783537</v>
      </c>
      <c r="H153" s="101">
        <v>2.4882467754176312</v>
      </c>
      <c r="I153" s="101">
        <v>3.438958596109924</v>
      </c>
      <c r="J153" s="101">
        <v>5.5000659858910579</v>
      </c>
      <c r="K153" s="101">
        <v>6.634740035972488</v>
      </c>
      <c r="L153" s="101">
        <v>9.2157134489366399</v>
      </c>
      <c r="M153" s="101">
        <v>11.679024287842868</v>
      </c>
      <c r="N153" s="101">
        <v>14.013049101026903</v>
      </c>
      <c r="O153" s="101">
        <v>14.593739769450645</v>
      </c>
      <c r="P153" s="101">
        <v>13.930399196306343</v>
      </c>
      <c r="Q153" s="101">
        <v>13.702135338164286</v>
      </c>
      <c r="R153" s="101">
        <v>13.996434568817111</v>
      </c>
      <c r="S153" s="101">
        <v>16.467104267541998</v>
      </c>
      <c r="T153" s="101">
        <v>13.55393774934219</v>
      </c>
      <c r="U153" s="101">
        <v>14.30194770080422</v>
      </c>
      <c r="V153" s="101">
        <v>12.75428184274511</v>
      </c>
      <c r="W153" s="101">
        <v>11.417920067618144</v>
      </c>
      <c r="X153" s="101">
        <v>11.765438096418647</v>
      </c>
      <c r="Y153" s="101">
        <v>6.7035298298848405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1.0547228895925649</v>
      </c>
      <c r="L154" s="104">
        <v>1.4151863640211908</v>
      </c>
      <c r="M154" s="104">
        <v>1.7169223595826169</v>
      </c>
      <c r="N154" s="104">
        <v>2.1803610629559769</v>
      </c>
      <c r="O154" s="104">
        <v>6.394189251163982</v>
      </c>
      <c r="P154" s="104">
        <v>10.973778870115177</v>
      </c>
      <c r="Q154" s="104">
        <v>15.983139000218781</v>
      </c>
      <c r="R154" s="104">
        <v>19.312728610775039</v>
      </c>
      <c r="S154" s="104">
        <v>20.779626192636016</v>
      </c>
      <c r="T154" s="104">
        <v>26.514284733235165</v>
      </c>
      <c r="U154" s="104">
        <v>34.771960909206243</v>
      </c>
      <c r="V154" s="104">
        <v>47.950062530518956</v>
      </c>
      <c r="W154" s="104">
        <v>64.214986320796314</v>
      </c>
      <c r="X154" s="104">
        <v>64.717976280113618</v>
      </c>
      <c r="Y154" s="104">
        <v>57.842448499879126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0.61325437794879323</v>
      </c>
      <c r="L155" s="98">
        <v>0.85390311137646113</v>
      </c>
      <c r="M155" s="98">
        <v>1.0016486642311282</v>
      </c>
      <c r="N155" s="98">
        <v>1.229453433183102</v>
      </c>
      <c r="O155" s="98">
        <v>3.6573225818966417</v>
      </c>
      <c r="P155" s="98">
        <v>6.1202242550255628</v>
      </c>
      <c r="Q155" s="98">
        <v>8.9696946965003459</v>
      </c>
      <c r="R155" s="98">
        <v>10.699178362312436</v>
      </c>
      <c r="S155" s="98">
        <v>11.285459311079755</v>
      </c>
      <c r="T155" s="98">
        <v>16.247903223094703</v>
      </c>
      <c r="U155" s="98">
        <v>19.61632979280466</v>
      </c>
      <c r="V155" s="98">
        <v>26.359620192216617</v>
      </c>
      <c r="W155" s="98">
        <v>35.871289429433162</v>
      </c>
      <c r="X155" s="98">
        <v>27.509157229188297</v>
      </c>
      <c r="Y155" s="98">
        <v>17.927670709234043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0.44146851164377171</v>
      </c>
      <c r="L156" s="98">
        <v>0.56128325264472978</v>
      </c>
      <c r="M156" s="98">
        <v>0.71527369535148855</v>
      </c>
      <c r="N156" s="98">
        <v>0.95090762977287513</v>
      </c>
      <c r="O156" s="98">
        <v>2.7368666692673402</v>
      </c>
      <c r="P156" s="98">
        <v>4.8535546150896147</v>
      </c>
      <c r="Q156" s="98">
        <v>7.0134443037184351</v>
      </c>
      <c r="R156" s="98">
        <v>8.6135502484626016</v>
      </c>
      <c r="S156" s="98">
        <v>9.4941668815562608</v>
      </c>
      <c r="T156" s="98">
        <v>10.266381510140461</v>
      </c>
      <c r="U156" s="98">
        <v>15.155631116401583</v>
      </c>
      <c r="V156" s="98">
        <v>21.590442338302338</v>
      </c>
      <c r="W156" s="98">
        <v>28.343696891363152</v>
      </c>
      <c r="X156" s="98">
        <v>37.208819050925328</v>
      </c>
      <c r="Y156" s="98">
        <v>39.914777790645083</v>
      </c>
      <c r="DA156" s="63" t="s">
        <v>1718</v>
      </c>
    </row>
    <row r="157" spans="1:105" ht="12" customHeight="1" x14ac:dyDescent="0.25">
      <c r="A157" s="121" t="s">
        <v>54</v>
      </c>
      <c r="B157" s="122">
        <v>2.7212981390896444E-2</v>
      </c>
      <c r="C157" s="122">
        <v>3.5734915178829971E-2</v>
      </c>
      <c r="D157" s="122">
        <v>9.9119171330320777E-2</v>
      </c>
      <c r="E157" s="122">
        <v>0.3567785162750472</v>
      </c>
      <c r="F157" s="122">
        <v>0.69934111142111699</v>
      </c>
      <c r="G157" s="122">
        <v>1.1514446353312473</v>
      </c>
      <c r="H157" s="122">
        <v>2.0900701116342781</v>
      </c>
      <c r="I157" s="122">
        <v>3.1632751569445743</v>
      </c>
      <c r="J157" s="122">
        <v>4.5924605088462469</v>
      </c>
      <c r="K157" s="122">
        <v>6.1194374767962341</v>
      </c>
      <c r="L157" s="122">
        <v>7.845601468369173</v>
      </c>
      <c r="M157" s="122">
        <v>9.1646625965953223</v>
      </c>
      <c r="N157" s="122">
        <v>11.157834910223036</v>
      </c>
      <c r="O157" s="122">
        <v>13.670654588124444</v>
      </c>
      <c r="P157" s="122">
        <v>16.382829778093928</v>
      </c>
      <c r="Q157" s="122">
        <v>19.300082809368551</v>
      </c>
      <c r="R157" s="122">
        <v>22.005427386759443</v>
      </c>
      <c r="S157" s="122">
        <v>24.929378553451556</v>
      </c>
      <c r="T157" s="122">
        <v>28.252737637669206</v>
      </c>
      <c r="U157" s="122">
        <v>33.86250897451886</v>
      </c>
      <c r="V157" s="122">
        <v>38.819364828098095</v>
      </c>
      <c r="W157" s="122">
        <v>47.680209540286477</v>
      </c>
      <c r="X157" s="122">
        <v>51.28906101688343</v>
      </c>
      <c r="Y157" s="122">
        <v>50.089581932303233</v>
      </c>
      <c r="DA157" s="130" t="s">
        <v>1719</v>
      </c>
    </row>
    <row r="158" spans="1:105" ht="12" customHeight="1" x14ac:dyDescent="0.25">
      <c r="A158" s="97" t="s">
        <v>50</v>
      </c>
      <c r="B158" s="98">
        <v>2.3661967984574036E-2</v>
      </c>
      <c r="C158" s="98">
        <v>3.0936252341743964E-2</v>
      </c>
      <c r="D158" s="98">
        <v>8.0350072983240414E-2</v>
      </c>
      <c r="E158" s="98">
        <v>0.17876591397256589</v>
      </c>
      <c r="F158" s="98">
        <v>0.39309043624453477</v>
      </c>
      <c r="G158" s="98">
        <v>0.81853249741275691</v>
      </c>
      <c r="H158" s="98">
        <v>1.5262924874832311</v>
      </c>
      <c r="I158" s="98">
        <v>2.4821894842641004</v>
      </c>
      <c r="J158" s="98">
        <v>3.4015225077654367</v>
      </c>
      <c r="K158" s="98">
        <v>4.3902301261276904</v>
      </c>
      <c r="L158" s="98">
        <v>5.128552260309438</v>
      </c>
      <c r="M158" s="98">
        <v>5.8355617514051525</v>
      </c>
      <c r="N158" s="98">
        <v>7.3235742452666708</v>
      </c>
      <c r="O158" s="98">
        <v>9.0578610787489779</v>
      </c>
      <c r="P158" s="98">
        <v>11.430447245698032</v>
      </c>
      <c r="Q158" s="98">
        <v>13.615627686639719</v>
      </c>
      <c r="R158" s="98">
        <v>15.42903376407118</v>
      </c>
      <c r="S158" s="98">
        <v>17.528384316349719</v>
      </c>
      <c r="T158" s="98">
        <v>20.326399672398892</v>
      </c>
      <c r="U158" s="98">
        <v>24.893505583759502</v>
      </c>
      <c r="V158" s="98">
        <v>28.56937170409627</v>
      </c>
      <c r="W158" s="98">
        <v>37.973529364322644</v>
      </c>
      <c r="X158" s="98">
        <v>46.911287161248552</v>
      </c>
      <c r="Y158" s="98">
        <v>47.987708757272017</v>
      </c>
      <c r="DA158" s="63" t="s">
        <v>1720</v>
      </c>
    </row>
    <row r="159" spans="1:105" ht="12" customHeight="1" x14ac:dyDescent="0.25">
      <c r="A159" s="109" t="s">
        <v>120</v>
      </c>
      <c r="B159" s="33">
        <v>3.5510134063224102E-3</v>
      </c>
      <c r="C159" s="33">
        <v>4.7986628370860086E-3</v>
      </c>
      <c r="D159" s="33">
        <v>1.8769098347080355E-2</v>
      </c>
      <c r="E159" s="33">
        <v>0.17801260230248134</v>
      </c>
      <c r="F159" s="33">
        <v>0.30625067517658222</v>
      </c>
      <c r="G159" s="33">
        <v>0.33291213791849039</v>
      </c>
      <c r="H159" s="33">
        <v>0.56377762415104715</v>
      </c>
      <c r="I159" s="33">
        <v>0.68108567268047415</v>
      </c>
      <c r="J159" s="33">
        <v>1.1909380010808102</v>
      </c>
      <c r="K159" s="33">
        <v>1.7292073506685441</v>
      </c>
      <c r="L159" s="33">
        <v>2.717049208059735</v>
      </c>
      <c r="M159" s="33">
        <v>3.3291008451901694</v>
      </c>
      <c r="N159" s="33">
        <v>3.8342606649563646</v>
      </c>
      <c r="O159" s="33">
        <v>4.6127935093754662</v>
      </c>
      <c r="P159" s="33">
        <v>4.9523825323958963</v>
      </c>
      <c r="Q159" s="33">
        <v>5.6844551227288305</v>
      </c>
      <c r="R159" s="33">
        <v>6.5763936226882631</v>
      </c>
      <c r="S159" s="33">
        <v>7.4009942371018393</v>
      </c>
      <c r="T159" s="33">
        <v>7.9263379652703154</v>
      </c>
      <c r="U159" s="33">
        <v>8.969003390759358</v>
      </c>
      <c r="V159" s="33">
        <v>10.249993124001827</v>
      </c>
      <c r="W159" s="33">
        <v>9.7066801759638341</v>
      </c>
      <c r="X159" s="33">
        <v>4.3777738556348789</v>
      </c>
      <c r="Y159" s="33">
        <v>2.1018731750312125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1.548621810506392</v>
      </c>
      <c r="C161" s="117">
        <f t="shared" si="54"/>
        <v>2.1018355676762845</v>
      </c>
      <c r="D161" s="117">
        <f t="shared" si="54"/>
        <v>2.4142440949490878</v>
      </c>
      <c r="E161" s="117">
        <f t="shared" si="54"/>
        <v>3.5468265285717506</v>
      </c>
      <c r="F161" s="117">
        <f t="shared" si="54"/>
        <v>4.3457624768575034</v>
      </c>
      <c r="G161" s="117">
        <f t="shared" si="54"/>
        <v>4.9908632524509189</v>
      </c>
      <c r="H161" s="117">
        <f t="shared" si="54"/>
        <v>6.5171877592789702</v>
      </c>
      <c r="I161" s="117">
        <f t="shared" si="54"/>
        <v>8.2890926422518394</v>
      </c>
      <c r="J161" s="117">
        <f t="shared" si="54"/>
        <v>10.04115306317313</v>
      </c>
      <c r="K161" s="117">
        <f t="shared" si="54"/>
        <v>11.924760610270042</v>
      </c>
      <c r="L161" s="117">
        <f t="shared" si="54"/>
        <v>14.113815583681351</v>
      </c>
      <c r="M161" s="117">
        <f t="shared" si="54"/>
        <v>13.064787904667201</v>
      </c>
      <c r="N161" s="117">
        <f t="shared" si="54"/>
        <v>13.657296177276031</v>
      </c>
      <c r="O161" s="117">
        <f t="shared" si="54"/>
        <v>13.985195535385415</v>
      </c>
      <c r="P161" s="117">
        <f t="shared" si="54"/>
        <v>12.653379299898008</v>
      </c>
      <c r="Q161" s="117">
        <f t="shared" si="54"/>
        <v>12.790995612301773</v>
      </c>
      <c r="R161" s="117">
        <f t="shared" ref="R161:V161" si="55">R162+R164+R166+R175</f>
        <v>12.536799006327756</v>
      </c>
      <c r="S161" s="117">
        <f t="shared" si="55"/>
        <v>12.746547522719947</v>
      </c>
      <c r="T161" s="117">
        <f t="shared" si="55"/>
        <v>12.343779559767773</v>
      </c>
      <c r="U161" s="117">
        <f t="shared" si="55"/>
        <v>11.932625563586621</v>
      </c>
      <c r="V161" s="117">
        <f t="shared" si="55"/>
        <v>11.800694960587268</v>
      </c>
      <c r="W161" s="117">
        <f t="shared" ref="W161:Y161" si="56">W162+W164+W166+W175</f>
        <v>13.950362770731891</v>
      </c>
      <c r="X161" s="117">
        <f t="shared" si="56"/>
        <v>7.0805470299327382</v>
      </c>
      <c r="Y161" s="117">
        <f t="shared" si="56"/>
        <v>3.546984298694535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1.3023039132747556</v>
      </c>
      <c r="C162" s="122">
        <f t="shared" si="57"/>
        <v>1.8287612881581481</v>
      </c>
      <c r="D162" s="122">
        <f t="shared" si="57"/>
        <v>2.0941098160781166</v>
      </c>
      <c r="E162" s="122">
        <f t="shared" si="57"/>
        <v>2.8943093575704779</v>
      </c>
      <c r="F162" s="122">
        <f t="shared" si="57"/>
        <v>3.5750716013850474</v>
      </c>
      <c r="G162" s="122">
        <f t="shared" si="57"/>
        <v>4.1834180318325593</v>
      </c>
      <c r="H162" s="122">
        <f t="shared" si="57"/>
        <v>5.3988044811857225</v>
      </c>
      <c r="I162" s="122">
        <f t="shared" si="57"/>
        <v>6.9293905726609637</v>
      </c>
      <c r="J162" s="122">
        <f t="shared" si="57"/>
        <v>8.3605308189829692</v>
      </c>
      <c r="K162" s="122">
        <f t="shared" si="57"/>
        <v>9.9696563404553427</v>
      </c>
      <c r="L162" s="122">
        <f t="shared" si="57"/>
        <v>11.922634294772253</v>
      </c>
      <c r="M162" s="122">
        <f t="shared" si="57"/>
        <v>10.879324686986021</v>
      </c>
      <c r="N162" s="122">
        <f t="shared" si="57"/>
        <v>11.462938232635219</v>
      </c>
      <c r="O162" s="122">
        <f t="shared" si="57"/>
        <v>11.732791922065534</v>
      </c>
      <c r="P162" s="122">
        <f t="shared" si="57"/>
        <v>10.474068228822141</v>
      </c>
      <c r="Q162" s="122">
        <f t="shared" si="57"/>
        <v>10.634423053063532</v>
      </c>
      <c r="R162" s="122">
        <f t="shared" si="57"/>
        <v>10.463167138628368</v>
      </c>
      <c r="S162" s="122">
        <f t="shared" si="57"/>
        <v>10.740906889136909</v>
      </c>
      <c r="T162" s="122">
        <f t="shared" si="57"/>
        <v>10.472099680364636</v>
      </c>
      <c r="U162" s="122">
        <f t="shared" si="57"/>
        <v>9.9901480804739933</v>
      </c>
      <c r="V162" s="122">
        <f t="shared" si="57"/>
        <v>9.9170687437631493</v>
      </c>
      <c r="W162" s="122">
        <f t="shared" si="57"/>
        <v>12.204946111336309</v>
      </c>
      <c r="X162" s="122">
        <f t="shared" si="57"/>
        <v>6.0269984102044996</v>
      </c>
      <c r="Y162" s="122">
        <f t="shared" si="57"/>
        <v>3.0326637499383646</v>
      </c>
      <c r="DA162" s="130" t="s">
        <v>1723</v>
      </c>
    </row>
    <row r="163" spans="1:105" ht="12" customHeight="1" x14ac:dyDescent="0.25">
      <c r="A163" s="97" t="s">
        <v>53</v>
      </c>
      <c r="B163" s="33">
        <v>1.3023039132747556</v>
      </c>
      <c r="C163" s="33">
        <v>1.8287612881581481</v>
      </c>
      <c r="D163" s="33">
        <v>2.0941098160781166</v>
      </c>
      <c r="E163" s="33">
        <v>2.8943093575704779</v>
      </c>
      <c r="F163" s="33">
        <v>3.5750716013850474</v>
      </c>
      <c r="G163" s="33">
        <v>4.1834180318325593</v>
      </c>
      <c r="H163" s="33">
        <v>5.3988044811857225</v>
      </c>
      <c r="I163" s="33">
        <v>6.9293905726609637</v>
      </c>
      <c r="J163" s="33">
        <v>8.3605308189829692</v>
      </c>
      <c r="K163" s="33">
        <v>9.9696563404553427</v>
      </c>
      <c r="L163" s="33">
        <v>11.922634294772253</v>
      </c>
      <c r="M163" s="33">
        <v>10.879324686986021</v>
      </c>
      <c r="N163" s="33">
        <v>11.462938232635219</v>
      </c>
      <c r="O163" s="33">
        <v>11.732791922065534</v>
      </c>
      <c r="P163" s="33">
        <v>10.474068228822141</v>
      </c>
      <c r="Q163" s="33">
        <v>10.634423053063532</v>
      </c>
      <c r="R163" s="33">
        <v>10.463167138628368</v>
      </c>
      <c r="S163" s="33">
        <v>10.740906889136909</v>
      </c>
      <c r="T163" s="33">
        <v>10.472099680364636</v>
      </c>
      <c r="U163" s="33">
        <v>9.9901480804739933</v>
      </c>
      <c r="V163" s="33">
        <v>9.9170687437631493</v>
      </c>
      <c r="W163" s="33">
        <v>12.204946111336309</v>
      </c>
      <c r="X163" s="33">
        <v>6.0269984102044996</v>
      </c>
      <c r="Y163" s="33">
        <v>3.0326637499383646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4.4597550885566622E-5</v>
      </c>
      <c r="C164" s="122">
        <f t="shared" si="58"/>
        <v>4.669234550941278E-5</v>
      </c>
      <c r="D164" s="122">
        <f t="shared" si="58"/>
        <v>6.1234778392215081E-5</v>
      </c>
      <c r="E164" s="122">
        <f t="shared" si="58"/>
        <v>9.3165543471159887E-5</v>
      </c>
      <c r="F164" s="122">
        <f t="shared" si="58"/>
        <v>1.228142746622077E-4</v>
      </c>
      <c r="G164" s="122">
        <f t="shared" si="58"/>
        <v>1.8958457961238822E-4</v>
      </c>
      <c r="H164" s="122">
        <f t="shared" si="58"/>
        <v>3.4044185614609556E-4</v>
      </c>
      <c r="I164" s="122">
        <f t="shared" si="58"/>
        <v>4.3611013242137397E-4</v>
      </c>
      <c r="J164" s="122">
        <f t="shared" si="58"/>
        <v>5.9739632952773554E-4</v>
      </c>
      <c r="K164" s="122">
        <f t="shared" si="58"/>
        <v>8.4603174072318582E-4</v>
      </c>
      <c r="L164" s="122">
        <f t="shared" si="58"/>
        <v>1.8257203393047658E-3</v>
      </c>
      <c r="M164" s="122">
        <f t="shared" si="58"/>
        <v>1.1864358205121649E-3</v>
      </c>
      <c r="N164" s="122">
        <f t="shared" si="58"/>
        <v>1.5864993077128729E-3</v>
      </c>
      <c r="O164" s="122">
        <f t="shared" si="58"/>
        <v>1.739325703362123E-3</v>
      </c>
      <c r="P164" s="122">
        <f t="shared" si="58"/>
        <v>1.8823707197708679E-3</v>
      </c>
      <c r="Q164" s="122">
        <f t="shared" si="58"/>
        <v>4.3844343246793333E-3</v>
      </c>
      <c r="R164" s="122">
        <f t="shared" si="58"/>
        <v>3.2302797016964318E-3</v>
      </c>
      <c r="S164" s="122">
        <f t="shared" si="58"/>
        <v>3.8545974881621209E-3</v>
      </c>
      <c r="T164" s="122">
        <f t="shared" si="58"/>
        <v>4.9174282306122053E-3</v>
      </c>
      <c r="U164" s="122">
        <f t="shared" si="58"/>
        <v>8.0499083239426606E-3</v>
      </c>
      <c r="V164" s="122">
        <f t="shared" si="58"/>
        <v>5.6242888187356876E-3</v>
      </c>
      <c r="W164" s="122">
        <f t="shared" si="58"/>
        <v>7.4755896519787491E-3</v>
      </c>
      <c r="X164" s="122">
        <f t="shared" si="58"/>
        <v>6.4089559079407903E-3</v>
      </c>
      <c r="Y164" s="122">
        <f t="shared" si="58"/>
        <v>5.6185717876139881E-3</v>
      </c>
      <c r="DA164" s="130" t="s">
        <v>1725</v>
      </c>
    </row>
    <row r="165" spans="1:105" ht="12" customHeight="1" x14ac:dyDescent="0.25">
      <c r="A165" s="97" t="s">
        <v>53</v>
      </c>
      <c r="B165" s="98">
        <v>4.4597550885566622E-5</v>
      </c>
      <c r="C165" s="98">
        <v>4.669234550941278E-5</v>
      </c>
      <c r="D165" s="98">
        <v>6.1234778392215081E-5</v>
      </c>
      <c r="E165" s="98">
        <v>9.3165543471159887E-5</v>
      </c>
      <c r="F165" s="98">
        <v>1.228142746622077E-4</v>
      </c>
      <c r="G165" s="98">
        <v>1.8958457961238822E-4</v>
      </c>
      <c r="H165" s="98">
        <v>3.4044185614609556E-4</v>
      </c>
      <c r="I165" s="98">
        <v>4.3611013242137397E-4</v>
      </c>
      <c r="J165" s="98">
        <v>5.9739632952773554E-4</v>
      </c>
      <c r="K165" s="98">
        <v>8.4603174072318582E-4</v>
      </c>
      <c r="L165" s="98">
        <v>1.8257203393047658E-3</v>
      </c>
      <c r="M165" s="98">
        <v>1.1864358205121649E-3</v>
      </c>
      <c r="N165" s="98">
        <v>1.5864993077128729E-3</v>
      </c>
      <c r="O165" s="98">
        <v>1.739325703362123E-3</v>
      </c>
      <c r="P165" s="98">
        <v>1.8823707197708679E-3</v>
      </c>
      <c r="Q165" s="98">
        <v>4.3844343246793333E-3</v>
      </c>
      <c r="R165" s="98">
        <v>3.2302797016964318E-3</v>
      </c>
      <c r="S165" s="98">
        <v>3.8545974881621209E-3</v>
      </c>
      <c r="T165" s="98">
        <v>4.9174282306122053E-3</v>
      </c>
      <c r="U165" s="98">
        <v>8.0499083239426606E-3</v>
      </c>
      <c r="V165" s="98">
        <v>5.6242888187356876E-3</v>
      </c>
      <c r="W165" s="98">
        <v>7.4755896519787491E-3</v>
      </c>
      <c r="X165" s="98">
        <v>6.4089559079407903E-3</v>
      </c>
      <c r="Y165" s="98">
        <v>5.6185717876139881E-3</v>
      </c>
      <c r="DA165" s="63" t="s">
        <v>1726</v>
      </c>
    </row>
    <row r="166" spans="1:105" ht="12" customHeight="1" x14ac:dyDescent="0.25">
      <c r="A166" s="121" t="s">
        <v>55</v>
      </c>
      <c r="B166" s="122">
        <v>0.16634750457539918</v>
      </c>
      <c r="C166" s="122">
        <v>0.18109795359465988</v>
      </c>
      <c r="D166" s="122">
        <v>0.19852184656980848</v>
      </c>
      <c r="E166" s="122">
        <v>0.41381315335290036</v>
      </c>
      <c r="F166" s="122">
        <v>0.48647549599659573</v>
      </c>
      <c r="G166" s="122">
        <v>0.49315808529156768</v>
      </c>
      <c r="H166" s="122">
        <v>0.7011264314857093</v>
      </c>
      <c r="I166" s="122">
        <v>0.8321369158472095</v>
      </c>
      <c r="J166" s="122">
        <v>1.0319167227545316</v>
      </c>
      <c r="K166" s="122">
        <v>1.2048332903533139</v>
      </c>
      <c r="L166" s="122">
        <v>1.3605707271612759</v>
      </c>
      <c r="M166" s="122">
        <v>1.3796756035521769</v>
      </c>
      <c r="N166" s="122">
        <v>1.3833267142075205</v>
      </c>
      <c r="O166" s="122">
        <v>1.4482031728042735</v>
      </c>
      <c r="P166" s="122">
        <v>1.403460241296876</v>
      </c>
      <c r="Q166" s="122">
        <v>1.3892146238450538</v>
      </c>
      <c r="R166" s="122">
        <v>1.3269398952437381</v>
      </c>
      <c r="S166" s="122">
        <v>1.2746941216976406</v>
      </c>
      <c r="T166" s="122">
        <v>1.1671659288603831</v>
      </c>
      <c r="U166" s="122">
        <v>1.2147742325024646</v>
      </c>
      <c r="V166" s="122">
        <v>1.2127611977471817</v>
      </c>
      <c r="W166" s="122">
        <v>1.1291496795915847</v>
      </c>
      <c r="X166" s="122">
        <v>0.68577356542279921</v>
      </c>
      <c r="Y166" s="122">
        <v>0.3255435031645954</v>
      </c>
      <c r="DA166" s="130" t="s">
        <v>1727</v>
      </c>
    </row>
    <row r="167" spans="1:105" ht="12" customHeight="1" x14ac:dyDescent="0.25">
      <c r="A167" s="97" t="s">
        <v>124</v>
      </c>
      <c r="B167" s="98">
        <v>8.5239196451056209E-2</v>
      </c>
      <c r="C167" s="98">
        <v>9.3824761158049358E-2</v>
      </c>
      <c r="D167" s="98">
        <v>9.539173577023205E-2</v>
      </c>
      <c r="E167" s="98">
        <v>9.2805098665091776E-2</v>
      </c>
      <c r="F167" s="98">
        <v>9.6789723301171762E-2</v>
      </c>
      <c r="G167" s="98">
        <v>0.11291428576121729</v>
      </c>
      <c r="H167" s="98">
        <v>0.17428496634239812</v>
      </c>
      <c r="I167" s="98">
        <v>0.22854424071977417</v>
      </c>
      <c r="J167" s="98">
        <v>0.24609178522300859</v>
      </c>
      <c r="K167" s="98">
        <v>0.25999287165948398</v>
      </c>
      <c r="L167" s="98">
        <v>0.25621398688531222</v>
      </c>
      <c r="M167" s="98">
        <v>0.23936783378116239</v>
      </c>
      <c r="N167" s="98">
        <v>0.2321599442879643</v>
      </c>
      <c r="O167" s="98">
        <v>0.20228539429918291</v>
      </c>
      <c r="P167" s="98">
        <v>0.17682310934583145</v>
      </c>
      <c r="Q167" s="98">
        <v>0.15788445184142685</v>
      </c>
      <c r="R167" s="98">
        <v>0.15536956796027704</v>
      </c>
      <c r="S167" s="98">
        <v>0.15483836434654188</v>
      </c>
      <c r="T167" s="98">
        <v>0.15075765615175044</v>
      </c>
      <c r="U167" s="98">
        <v>0.15399672401658421</v>
      </c>
      <c r="V167" s="98">
        <v>0.14720330556239947</v>
      </c>
      <c r="W167" s="98">
        <v>0.13487680115620901</v>
      </c>
      <c r="X167" s="98">
        <v>9.8512670550684522E-2</v>
      </c>
      <c r="Y167" s="98">
        <v>5.5541012908870611E-2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1.1009414626923759E-4</v>
      </c>
      <c r="L168" s="98">
        <v>1.1362293174546593E-4</v>
      </c>
      <c r="M168" s="98">
        <v>1.125537483419046E-4</v>
      </c>
      <c r="N168" s="98">
        <v>1.1798499064801547E-4</v>
      </c>
      <c r="O168" s="98">
        <v>1.1858063378301592E-4</v>
      </c>
      <c r="P168" s="98">
        <v>1.2107277665744133E-4</v>
      </c>
      <c r="Q168" s="98">
        <v>1.2271691766190684E-4</v>
      </c>
      <c r="R168" s="98">
        <v>0</v>
      </c>
      <c r="S168" s="98">
        <v>0</v>
      </c>
      <c r="T168" s="98">
        <v>0</v>
      </c>
      <c r="U168" s="98">
        <v>2.4590841082112417E-4</v>
      </c>
      <c r="V168" s="98">
        <v>4.9686226298575279E-4</v>
      </c>
      <c r="W168" s="98">
        <v>5.3325524915061231E-4</v>
      </c>
      <c r="X168" s="98">
        <v>5.2172551149328318E-4</v>
      </c>
      <c r="Y168" s="98">
        <v>4.2568043877713003E-4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6.6600760320228129E-5</v>
      </c>
      <c r="L169" s="101">
        <v>7.1131184419068172E-5</v>
      </c>
      <c r="M169" s="101">
        <v>6.8392783194091725E-5</v>
      </c>
      <c r="N169" s="101">
        <v>6.9683770139474197E-5</v>
      </c>
      <c r="O169" s="101">
        <v>7.1606225005228959E-5</v>
      </c>
      <c r="P169" s="101">
        <v>7.1982713320362403E-5</v>
      </c>
      <c r="Q169" s="101">
        <v>7.376417833764174E-5</v>
      </c>
      <c r="R169" s="101">
        <v>0</v>
      </c>
      <c r="S169" s="101">
        <v>0</v>
      </c>
      <c r="T169" s="101">
        <v>0</v>
      </c>
      <c r="U169" s="101">
        <v>1.3666850124386553E-4</v>
      </c>
      <c r="V169" s="101">
        <v>2.6911553912481684E-4</v>
      </c>
      <c r="W169" s="101">
        <v>2.982762211181714E-4</v>
      </c>
      <c r="X169" s="101">
        <v>2.3408107508047244E-4</v>
      </c>
      <c r="Y169" s="101">
        <v>1.5594046125207687E-4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4.3493385949009458E-5</v>
      </c>
      <c r="L170" s="104">
        <v>4.2491747326397757E-5</v>
      </c>
      <c r="M170" s="104">
        <v>4.4160965147812884E-5</v>
      </c>
      <c r="N170" s="104">
        <v>4.8301220508541274E-5</v>
      </c>
      <c r="O170" s="104">
        <v>4.6974408777786951E-5</v>
      </c>
      <c r="P170" s="104">
        <v>4.9090063337078928E-5</v>
      </c>
      <c r="Q170" s="104">
        <v>4.8952739324265113E-5</v>
      </c>
      <c r="R170" s="104">
        <v>0</v>
      </c>
      <c r="S170" s="104">
        <v>0</v>
      </c>
      <c r="T170" s="104">
        <v>0</v>
      </c>
      <c r="U170" s="104">
        <v>1.0923990957725863E-4</v>
      </c>
      <c r="V170" s="104">
        <v>2.277467238609359E-4</v>
      </c>
      <c r="W170" s="104">
        <v>2.3497902803244097E-4</v>
      </c>
      <c r="X170" s="104">
        <v>2.8764443641281071E-4</v>
      </c>
      <c r="Y170" s="104">
        <v>2.6973997752505316E-4</v>
      </c>
      <c r="DA170" s="132" t="s">
        <v>1731</v>
      </c>
    </row>
    <row r="171" spans="1:105" ht="12" customHeight="1" x14ac:dyDescent="0.25">
      <c r="A171" s="106" t="s">
        <v>122</v>
      </c>
      <c r="B171" s="101">
        <v>8.110830812434297E-2</v>
      </c>
      <c r="C171" s="101">
        <v>8.7273192436610525E-2</v>
      </c>
      <c r="D171" s="101">
        <v>0.10313011079957644</v>
      </c>
      <c r="E171" s="101">
        <v>0.32100805468780857</v>
      </c>
      <c r="F171" s="101">
        <v>0.38968577269542398</v>
      </c>
      <c r="G171" s="101">
        <v>0.38024379953035042</v>
      </c>
      <c r="H171" s="101">
        <v>0.52684146514331121</v>
      </c>
      <c r="I171" s="101">
        <v>0.60359267512743531</v>
      </c>
      <c r="J171" s="101">
        <v>0.78582493753152305</v>
      </c>
      <c r="K171" s="101">
        <v>0.84837597436440249</v>
      </c>
      <c r="L171" s="101">
        <v>0.98068138250974846</v>
      </c>
      <c r="M171" s="101">
        <v>1.0037562370086284</v>
      </c>
      <c r="N171" s="101">
        <v>0.99929376975789064</v>
      </c>
      <c r="O171" s="101">
        <v>0.94868875879810743</v>
      </c>
      <c r="P171" s="101">
        <v>0.8149490552328803</v>
      </c>
      <c r="Q171" s="101">
        <v>0.69537445169053602</v>
      </c>
      <c r="R171" s="101">
        <v>0.58382713743667425</v>
      </c>
      <c r="S171" s="101">
        <v>0.54458226009237021</v>
      </c>
      <c r="T171" s="101">
        <v>0.38867972220715902</v>
      </c>
      <c r="U171" s="101">
        <v>0.33210557076323644</v>
      </c>
      <c r="V171" s="101">
        <v>0.26510545134351327</v>
      </c>
      <c r="W171" s="101">
        <v>0.22735488824515049</v>
      </c>
      <c r="X171" s="101">
        <v>0.13609554269235996</v>
      </c>
      <c r="Y171" s="101">
        <v>5.8899730015911526E-2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9.6354350183158161E-2</v>
      </c>
      <c r="L172" s="104">
        <v>0.12356173483446983</v>
      </c>
      <c r="M172" s="104">
        <v>0.13643897901404417</v>
      </c>
      <c r="N172" s="104">
        <v>0.15175501517101767</v>
      </c>
      <c r="O172" s="104">
        <v>0.29711043907320012</v>
      </c>
      <c r="P172" s="104">
        <v>0.4115670039415068</v>
      </c>
      <c r="Q172" s="104">
        <v>0.53583300339542905</v>
      </c>
      <c r="R172" s="104">
        <v>0.58774318984678686</v>
      </c>
      <c r="S172" s="104">
        <v>0.57527349725872856</v>
      </c>
      <c r="T172" s="104">
        <v>0.62772855050147347</v>
      </c>
      <c r="U172" s="104">
        <v>0.72842602931182276</v>
      </c>
      <c r="V172" s="104">
        <v>0.79995557857828326</v>
      </c>
      <c r="W172" s="104">
        <v>0.76638473494107451</v>
      </c>
      <c r="X172" s="104">
        <v>0.45064362666826141</v>
      </c>
      <c r="Y172" s="104">
        <v>0.21067707980103614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5.6023935450058314E-2</v>
      </c>
      <c r="L173" s="98">
        <v>7.4560474696770809E-2</v>
      </c>
      <c r="M173" s="98">
        <v>7.9636413873352005E-2</v>
      </c>
      <c r="N173" s="98">
        <v>8.5704840040711133E-2</v>
      </c>
      <c r="O173" s="98">
        <v>0.17058632261477538</v>
      </c>
      <c r="P173" s="98">
        <v>0.23061870960793507</v>
      </c>
      <c r="Q173" s="98">
        <v>0.30198567997339809</v>
      </c>
      <c r="R173" s="98">
        <v>0.326840077643757</v>
      </c>
      <c r="S173" s="98">
        <v>0.31326836405689579</v>
      </c>
      <c r="T173" s="98">
        <v>0.38619020358783079</v>
      </c>
      <c r="U173" s="98">
        <v>0.41303930525585625</v>
      </c>
      <c r="V173" s="98">
        <v>0.44282237658169626</v>
      </c>
      <c r="W173" s="98">
        <v>0.43145600331876188</v>
      </c>
      <c r="X173" s="98">
        <v>0.19415683816755805</v>
      </c>
      <c r="Y173" s="98">
        <v>6.6618014695551619E-2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4.0330414733099854E-2</v>
      </c>
      <c r="L174" s="33">
        <v>4.9001260137699031E-2</v>
      </c>
      <c r="M174" s="33">
        <v>5.6802565140692159E-2</v>
      </c>
      <c r="N174" s="33">
        <v>6.6050175130306532E-2</v>
      </c>
      <c r="O174" s="33">
        <v>0.12652411645842476</v>
      </c>
      <c r="P174" s="33">
        <v>0.18094829433357174</v>
      </c>
      <c r="Q174" s="33">
        <v>0.23384732342203102</v>
      </c>
      <c r="R174" s="33">
        <v>0.26090311220302981</v>
      </c>
      <c r="S174" s="33">
        <v>0.26200513320183272</v>
      </c>
      <c r="T174" s="33">
        <v>0.24153834691364268</v>
      </c>
      <c r="U174" s="33">
        <v>0.31538672405596652</v>
      </c>
      <c r="V174" s="33">
        <v>0.35713320199658699</v>
      </c>
      <c r="W174" s="33">
        <v>0.33492873162231263</v>
      </c>
      <c r="X174" s="33">
        <v>0.25648678850070333</v>
      </c>
      <c r="Y174" s="33">
        <v>0.14405906510548452</v>
      </c>
      <c r="DA174" s="60" t="s">
        <v>1735</v>
      </c>
    </row>
    <row r="175" spans="1:105" ht="12" customHeight="1" x14ac:dyDescent="0.25">
      <c r="A175" s="121" t="s">
        <v>54</v>
      </c>
      <c r="B175" s="122">
        <v>7.9925795105351471E-2</v>
      </c>
      <c r="C175" s="122">
        <v>9.192963357796731E-2</v>
      </c>
      <c r="D175" s="122">
        <v>0.12155119752277019</v>
      </c>
      <c r="E175" s="122">
        <v>0.23861085210490118</v>
      </c>
      <c r="F175" s="122">
        <v>0.28409256520119774</v>
      </c>
      <c r="G175" s="122">
        <v>0.31409755074717993</v>
      </c>
      <c r="H175" s="122">
        <v>0.41691640475139202</v>
      </c>
      <c r="I175" s="122">
        <v>0.52712904361124424</v>
      </c>
      <c r="J175" s="122">
        <v>0.64810812510610138</v>
      </c>
      <c r="K175" s="122">
        <v>0.74942494772066259</v>
      </c>
      <c r="L175" s="122">
        <v>0.82878484140851638</v>
      </c>
      <c r="M175" s="122">
        <v>0.80460117830848898</v>
      </c>
      <c r="N175" s="122">
        <v>0.80944473112557946</v>
      </c>
      <c r="O175" s="122">
        <v>0.80246111481224558</v>
      </c>
      <c r="P175" s="122">
        <v>0.7739684590592194</v>
      </c>
      <c r="Q175" s="122">
        <v>0.7629735010685057</v>
      </c>
      <c r="R175" s="122">
        <v>0.74346169275395313</v>
      </c>
      <c r="S175" s="122">
        <v>0.72709191439723442</v>
      </c>
      <c r="T175" s="122">
        <v>0.6995965223121422</v>
      </c>
      <c r="U175" s="122">
        <v>0.71965334228621958</v>
      </c>
      <c r="V175" s="122">
        <v>0.66524073025820041</v>
      </c>
      <c r="W175" s="122">
        <v>0.60879139015201977</v>
      </c>
      <c r="X175" s="122">
        <v>0.36136609839749867</v>
      </c>
      <c r="Y175" s="122">
        <v>0.18315847380396116</v>
      </c>
      <c r="DA175" s="130" t="s">
        <v>1736</v>
      </c>
    </row>
    <row r="176" spans="1:105" ht="12" customHeight="1" x14ac:dyDescent="0.25">
      <c r="A176" s="97" t="s">
        <v>50</v>
      </c>
      <c r="B176" s="98">
        <v>6.9443888062592551E-2</v>
      </c>
      <c r="C176" s="98">
        <v>8.0022636464161703E-2</v>
      </c>
      <c r="D176" s="98">
        <v>0.10436461271148802</v>
      </c>
      <c r="E176" s="98">
        <v>0.14983196023136777</v>
      </c>
      <c r="F176" s="98">
        <v>0.17758493646868881</v>
      </c>
      <c r="G176" s="98">
        <v>0.22045205773290999</v>
      </c>
      <c r="H176" s="98">
        <v>0.28950986011391117</v>
      </c>
      <c r="I176" s="98">
        <v>0.39579184982918053</v>
      </c>
      <c r="J176" s="98">
        <v>0.47155218273472788</v>
      </c>
      <c r="K176" s="98">
        <v>0.53699180427173221</v>
      </c>
      <c r="L176" s="98">
        <v>0.5566925505376431</v>
      </c>
      <c r="M176" s="98">
        <v>0.53659965269945198</v>
      </c>
      <c r="N176" s="98">
        <v>0.54351566381036398</v>
      </c>
      <c r="O176" s="98">
        <v>0.52707547289988843</v>
      </c>
      <c r="P176" s="98">
        <v>0.52243047802783504</v>
      </c>
      <c r="Q176" s="98">
        <v>0.51859494847027265</v>
      </c>
      <c r="R176" s="98">
        <v>0.50908576979149545</v>
      </c>
      <c r="S176" s="98">
        <v>0.50590157645310663</v>
      </c>
      <c r="T176" s="98">
        <v>0.50233369508978476</v>
      </c>
      <c r="U176" s="98">
        <v>0.52866880553529993</v>
      </c>
      <c r="V176" s="98">
        <v>0.48136332748399224</v>
      </c>
      <c r="W176" s="98">
        <v>0.44517147383975253</v>
      </c>
      <c r="X176" s="98">
        <v>0.29724953169199958</v>
      </c>
      <c r="Y176" s="98">
        <v>0.15911375701811778</v>
      </c>
      <c r="DA176" s="63" t="s">
        <v>1737</v>
      </c>
    </row>
    <row r="177" spans="1:105" ht="12" customHeight="1" x14ac:dyDescent="0.25">
      <c r="A177" s="109" t="s">
        <v>120</v>
      </c>
      <c r="B177" s="33">
        <v>1.0481907042758922E-2</v>
      </c>
      <c r="C177" s="33">
        <v>1.190699711380561E-2</v>
      </c>
      <c r="D177" s="33">
        <v>1.7186584811282171E-2</v>
      </c>
      <c r="E177" s="33">
        <v>8.8778891873533425E-2</v>
      </c>
      <c r="F177" s="33">
        <v>0.10650762873250892</v>
      </c>
      <c r="G177" s="33">
        <v>9.3645493014269943E-2</v>
      </c>
      <c r="H177" s="33">
        <v>0.12740654463748088</v>
      </c>
      <c r="I177" s="33">
        <v>0.13133719378206371</v>
      </c>
      <c r="J177" s="33">
        <v>0.17655594237137348</v>
      </c>
      <c r="K177" s="33">
        <v>0.21243314344893041</v>
      </c>
      <c r="L177" s="33">
        <v>0.27209229087087322</v>
      </c>
      <c r="M177" s="33">
        <v>0.26800152560903701</v>
      </c>
      <c r="N177" s="33">
        <v>0.26592906731521554</v>
      </c>
      <c r="O177" s="33">
        <v>0.27538564191235709</v>
      </c>
      <c r="P177" s="33">
        <v>0.25153798103138436</v>
      </c>
      <c r="Q177" s="33">
        <v>0.2443785525982331</v>
      </c>
      <c r="R177" s="33">
        <v>0.23437592296245771</v>
      </c>
      <c r="S177" s="33">
        <v>0.22119033794412779</v>
      </c>
      <c r="T177" s="33">
        <v>0.19726282722235741</v>
      </c>
      <c r="U177" s="33">
        <v>0.19098453675091961</v>
      </c>
      <c r="V177" s="33">
        <v>0.18387740277420819</v>
      </c>
      <c r="W177" s="33">
        <v>0.16361991631226727</v>
      </c>
      <c r="X177" s="33">
        <v>6.4116566705499076E-2</v>
      </c>
      <c r="Y177" s="33">
        <v>2.404471678584337E-2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2657.6911645782343</v>
      </c>
      <c r="C3" s="117">
        <f t="shared" si="0"/>
        <v>2951.7876525600327</v>
      </c>
      <c r="D3" s="117">
        <f t="shared" si="0"/>
        <v>3300.0339874487695</v>
      </c>
      <c r="E3" s="117">
        <f t="shared" si="0"/>
        <v>3389.5292664238368</v>
      </c>
      <c r="F3" s="117">
        <f t="shared" si="0"/>
        <v>3588.8689371369851</v>
      </c>
      <c r="G3" s="117">
        <f t="shared" si="0"/>
        <v>3992.1434465558355</v>
      </c>
      <c r="H3" s="117">
        <f t="shared" si="0"/>
        <v>4569.8937161753111</v>
      </c>
      <c r="I3" s="117">
        <f t="shared" si="0"/>
        <v>4155.8621997194732</v>
      </c>
      <c r="J3" s="117">
        <f t="shared" si="0"/>
        <v>4493.4284383942195</v>
      </c>
      <c r="K3" s="117">
        <f t="shared" si="0"/>
        <v>4658.0938367097606</v>
      </c>
      <c r="L3" s="117">
        <f t="shared" si="0"/>
        <v>5365.6606798247249</v>
      </c>
      <c r="M3" s="117">
        <f t="shared" si="0"/>
        <v>4688.1491173276754</v>
      </c>
      <c r="N3" s="117">
        <f t="shared" si="0"/>
        <v>4982.5402701675694</v>
      </c>
      <c r="O3" s="117">
        <f t="shared" si="0"/>
        <v>4844.3910138563833</v>
      </c>
      <c r="P3" s="117">
        <f t="shared" si="0"/>
        <v>4470.362378685335</v>
      </c>
      <c r="Q3" s="117">
        <f t="shared" si="0"/>
        <v>4411.1105395465156</v>
      </c>
      <c r="R3" s="117">
        <f t="shared" ref="R3:V3" si="1">R4+R7+R9+R19</f>
        <v>4681.1923179912219</v>
      </c>
      <c r="S3" s="117">
        <f t="shared" si="1"/>
        <v>4686.6913427744967</v>
      </c>
      <c r="T3" s="117">
        <f t="shared" si="1"/>
        <v>4412.8642262446783</v>
      </c>
      <c r="U3" s="117">
        <f t="shared" si="1"/>
        <v>3661.1295660593619</v>
      </c>
      <c r="V3" s="117">
        <f t="shared" si="1"/>
        <v>3843.6468169173731</v>
      </c>
      <c r="W3" s="117">
        <f t="shared" ref="W3:Y3" si="2">W4+W7+W9+W19</f>
        <v>3567.3060575835784</v>
      </c>
      <c r="X3" s="117">
        <f t="shared" si="2"/>
        <v>3007.4793801738392</v>
      </c>
      <c r="Y3" s="117">
        <f t="shared" si="2"/>
        <v>3043.7350418178366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2302.8003517722113</v>
      </c>
      <c r="C4" s="122">
        <f t="shared" si="3"/>
        <v>2589.0162465952344</v>
      </c>
      <c r="D4" s="122">
        <f t="shared" si="3"/>
        <v>2883.4402698134713</v>
      </c>
      <c r="E4" s="122">
        <f t="shared" si="3"/>
        <v>2853.1619644695015</v>
      </c>
      <c r="F4" s="122">
        <f t="shared" si="3"/>
        <v>3012.9735590219607</v>
      </c>
      <c r="G4" s="122">
        <f t="shared" si="3"/>
        <v>3399.9041084389464</v>
      </c>
      <c r="H4" s="122">
        <f t="shared" si="3"/>
        <v>3910.0004901897232</v>
      </c>
      <c r="I4" s="122">
        <f t="shared" si="3"/>
        <v>3513.8078112230028</v>
      </c>
      <c r="J4" s="122">
        <f t="shared" si="3"/>
        <v>3796.3537379506561</v>
      </c>
      <c r="K4" s="122">
        <f t="shared" si="3"/>
        <v>3933.7869743683659</v>
      </c>
      <c r="L4" s="122">
        <f t="shared" si="3"/>
        <v>4606.3122971789144</v>
      </c>
      <c r="M4" s="122">
        <f t="shared" si="3"/>
        <v>3957.9630679655797</v>
      </c>
      <c r="N4" s="122">
        <f t="shared" si="3"/>
        <v>4235.9049614588685</v>
      </c>
      <c r="O4" s="122">
        <f t="shared" si="3"/>
        <v>4104.9905821198272</v>
      </c>
      <c r="P4" s="122">
        <f t="shared" si="3"/>
        <v>3733.5723511857609</v>
      </c>
      <c r="Q4" s="122">
        <f t="shared" si="3"/>
        <v>3675.8188226020884</v>
      </c>
      <c r="R4" s="122">
        <f t="shared" ref="R4:V4" si="4">SUM(R5:R6)</f>
        <v>3948.5377071761591</v>
      </c>
      <c r="S4" s="122">
        <f t="shared" si="4"/>
        <v>3963.6875164735729</v>
      </c>
      <c r="T4" s="122">
        <f t="shared" si="4"/>
        <v>3741.5815774098392</v>
      </c>
      <c r="U4" s="122">
        <f t="shared" si="4"/>
        <v>3066.2905343389048</v>
      </c>
      <c r="V4" s="122">
        <f t="shared" si="4"/>
        <v>3251.4928836065392</v>
      </c>
      <c r="W4" s="122">
        <f t="shared" ref="W4:Y4" si="5">SUM(W5:W6)</f>
        <v>3057.8070260035111</v>
      </c>
      <c r="X4" s="122">
        <f t="shared" si="5"/>
        <v>2610.5242197759935</v>
      </c>
      <c r="Y4" s="122">
        <f t="shared" si="5"/>
        <v>2686.3721504099776</v>
      </c>
      <c r="DA4" s="130" t="s">
        <v>1741</v>
      </c>
    </row>
    <row r="5" spans="1:105" ht="12" customHeight="1" x14ac:dyDescent="0.25">
      <c r="A5" s="97" t="s">
        <v>51</v>
      </c>
      <c r="B5" s="98">
        <v>2284.3234218564371</v>
      </c>
      <c r="C5" s="98">
        <v>2568.2423757565034</v>
      </c>
      <c r="D5" s="98">
        <v>2860.5744626526784</v>
      </c>
      <c r="E5" s="98">
        <v>2830.5949580272609</v>
      </c>
      <c r="F5" s="98">
        <v>2989.5709804352914</v>
      </c>
      <c r="G5" s="98">
        <v>3373.909849261624</v>
      </c>
      <c r="H5" s="98">
        <v>3880.2277624355766</v>
      </c>
      <c r="I5" s="98">
        <v>3487.7476233180264</v>
      </c>
      <c r="J5" s="98">
        <v>3768.4660738374641</v>
      </c>
      <c r="K5" s="98">
        <v>3905.2710691374909</v>
      </c>
      <c r="L5" s="98">
        <v>4572.819747373198</v>
      </c>
      <c r="M5" s="98">
        <v>3929.860925317179</v>
      </c>
      <c r="N5" s="98">
        <v>4206.0463262616449</v>
      </c>
      <c r="O5" s="98">
        <v>4076.4974885773122</v>
      </c>
      <c r="P5" s="98">
        <v>3708.171102296742</v>
      </c>
      <c r="Q5" s="98">
        <v>3651.0997264657808</v>
      </c>
      <c r="R5" s="98">
        <v>3922.1065977302765</v>
      </c>
      <c r="S5" s="98">
        <v>3937.4306723903396</v>
      </c>
      <c r="T5" s="98">
        <v>3716.5158969461791</v>
      </c>
      <c r="U5" s="98">
        <v>3046.1900066463741</v>
      </c>
      <c r="V5" s="98">
        <v>3230.2871526507174</v>
      </c>
      <c r="W5" s="98">
        <v>3038.3622223351344</v>
      </c>
      <c r="X5" s="98">
        <v>2594.6689234326559</v>
      </c>
      <c r="Y5" s="98">
        <v>2670.4709922373554</v>
      </c>
      <c r="DA5" s="63" t="s">
        <v>1742</v>
      </c>
    </row>
    <row r="6" spans="1:105" ht="12" customHeight="1" x14ac:dyDescent="0.25">
      <c r="A6" s="97" t="s">
        <v>53</v>
      </c>
      <c r="B6" s="98">
        <v>18.476929915774033</v>
      </c>
      <c r="C6" s="98">
        <v>20.773870838730812</v>
      </c>
      <c r="D6" s="98">
        <v>22.865807160793057</v>
      </c>
      <c r="E6" s="98">
        <v>22.567006442240643</v>
      </c>
      <c r="F6" s="98">
        <v>23.402578586669247</v>
      </c>
      <c r="G6" s="98">
        <v>25.994259177322501</v>
      </c>
      <c r="H6" s="98">
        <v>29.772727754146583</v>
      </c>
      <c r="I6" s="98">
        <v>26.060187904976409</v>
      </c>
      <c r="J6" s="98">
        <v>27.887664113191846</v>
      </c>
      <c r="K6" s="98">
        <v>28.515905230874779</v>
      </c>
      <c r="L6" s="98">
        <v>33.492549805716642</v>
      </c>
      <c r="M6" s="98">
        <v>28.102142648400903</v>
      </c>
      <c r="N6" s="98">
        <v>29.858635197223201</v>
      </c>
      <c r="O6" s="98">
        <v>28.493093542515108</v>
      </c>
      <c r="P6" s="98">
        <v>25.40124888901881</v>
      </c>
      <c r="Q6" s="98">
        <v>24.719096136307652</v>
      </c>
      <c r="R6" s="98">
        <v>26.431109445882658</v>
      </c>
      <c r="S6" s="98">
        <v>26.256844083233126</v>
      </c>
      <c r="T6" s="98">
        <v>25.065680463660243</v>
      </c>
      <c r="U6" s="98">
        <v>20.100527692530783</v>
      </c>
      <c r="V6" s="98">
        <v>21.205730955821906</v>
      </c>
      <c r="W6" s="98">
        <v>19.444803668376668</v>
      </c>
      <c r="X6" s="98">
        <v>15.855296343337832</v>
      </c>
      <c r="Y6" s="98">
        <v>15.901158172622296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4.0656746067438625E-2</v>
      </c>
      <c r="C7" s="122">
        <f t="shared" si="6"/>
        <v>4.5719471002157563E-2</v>
      </c>
      <c r="D7" s="122">
        <f t="shared" si="6"/>
        <v>5.7593104423069467E-2</v>
      </c>
      <c r="E7" s="122">
        <f t="shared" si="6"/>
        <v>7.7780615880730916E-2</v>
      </c>
      <c r="F7" s="122">
        <f t="shared" si="6"/>
        <v>0.12430653694217228</v>
      </c>
      <c r="G7" s="122">
        <f t="shared" si="6"/>
        <v>0.1658700251219897</v>
      </c>
      <c r="H7" s="122">
        <f t="shared" si="6"/>
        <v>0.28532576765326928</v>
      </c>
      <c r="I7" s="122">
        <f t="shared" si="6"/>
        <v>0.39831399001291523</v>
      </c>
      <c r="J7" s="122">
        <f t="shared" si="6"/>
        <v>0.52057768691862394</v>
      </c>
      <c r="K7" s="122">
        <f t="shared" si="6"/>
        <v>0.66617651380373821</v>
      </c>
      <c r="L7" s="122">
        <f t="shared" si="6"/>
        <v>1.285966268074797</v>
      </c>
      <c r="M7" s="122">
        <f t="shared" si="6"/>
        <v>0.85765347547077919</v>
      </c>
      <c r="N7" s="122">
        <f t="shared" si="6"/>
        <v>1.2609781505484687</v>
      </c>
      <c r="O7" s="122">
        <f t="shared" si="6"/>
        <v>1.4754141053435992</v>
      </c>
      <c r="P7" s="122">
        <f t="shared" si="6"/>
        <v>1.9223137439759392</v>
      </c>
      <c r="Q7" s="122">
        <f t="shared" si="6"/>
        <v>4.6995131650495354</v>
      </c>
      <c r="R7" s="122">
        <f t="shared" si="6"/>
        <v>3.4518572433913688</v>
      </c>
      <c r="S7" s="122">
        <f t="shared" si="6"/>
        <v>4.069198528886143</v>
      </c>
      <c r="T7" s="122">
        <f t="shared" si="6"/>
        <v>4.8255619313665559</v>
      </c>
      <c r="U7" s="122">
        <f t="shared" si="6"/>
        <v>6.7830139847737057</v>
      </c>
      <c r="V7" s="122">
        <f t="shared" si="6"/>
        <v>4.0297389983665504</v>
      </c>
      <c r="W7" s="122">
        <f t="shared" si="6"/>
        <v>4.6093750231111086</v>
      </c>
      <c r="X7" s="122">
        <f t="shared" si="6"/>
        <v>3.5737326806433947</v>
      </c>
      <c r="Y7" s="122">
        <f t="shared" si="6"/>
        <v>2.9415887634116982</v>
      </c>
      <c r="DA7" s="130" t="s">
        <v>1744</v>
      </c>
    </row>
    <row r="8" spans="1:105" ht="12" customHeight="1" x14ac:dyDescent="0.25">
      <c r="A8" s="97" t="s">
        <v>53</v>
      </c>
      <c r="B8" s="98">
        <v>4.0656746067438625E-2</v>
      </c>
      <c r="C8" s="98">
        <v>4.5719471002157563E-2</v>
      </c>
      <c r="D8" s="98">
        <v>5.7593104423069467E-2</v>
      </c>
      <c r="E8" s="98">
        <v>7.7780615880730916E-2</v>
      </c>
      <c r="F8" s="98">
        <v>0.12430653694217228</v>
      </c>
      <c r="G8" s="98">
        <v>0.1658700251219897</v>
      </c>
      <c r="H8" s="98">
        <v>0.28532576765326928</v>
      </c>
      <c r="I8" s="98">
        <v>0.39831399001291523</v>
      </c>
      <c r="J8" s="98">
        <v>0.52057768691862394</v>
      </c>
      <c r="K8" s="98">
        <v>0.66617651380373821</v>
      </c>
      <c r="L8" s="98">
        <v>1.285966268074797</v>
      </c>
      <c r="M8" s="98">
        <v>0.85765347547077919</v>
      </c>
      <c r="N8" s="98">
        <v>1.2609781505484687</v>
      </c>
      <c r="O8" s="98">
        <v>1.4754141053435992</v>
      </c>
      <c r="P8" s="98">
        <v>1.9223137439759392</v>
      </c>
      <c r="Q8" s="98">
        <v>4.6995131650495354</v>
      </c>
      <c r="R8" s="98">
        <v>3.4518572433913688</v>
      </c>
      <c r="S8" s="98">
        <v>4.069198528886143</v>
      </c>
      <c r="T8" s="98">
        <v>4.8255619313665559</v>
      </c>
      <c r="U8" s="98">
        <v>6.7830139847737057</v>
      </c>
      <c r="V8" s="98">
        <v>4.0297389983665504</v>
      </c>
      <c r="W8" s="98">
        <v>4.6093750231111086</v>
      </c>
      <c r="X8" s="98">
        <v>3.5737326806433947</v>
      </c>
      <c r="Y8" s="98">
        <v>2.9415887634116982</v>
      </c>
      <c r="DA8" s="63" t="s">
        <v>1745</v>
      </c>
    </row>
    <row r="9" spans="1:105" ht="12" customHeight="1" x14ac:dyDescent="0.25">
      <c r="A9" s="121" t="s">
        <v>55</v>
      </c>
      <c r="B9" s="122">
        <v>237.29505071911771</v>
      </c>
      <c r="C9" s="122">
        <v>241.75552573536913</v>
      </c>
      <c r="D9" s="122">
        <v>279.42222276400958</v>
      </c>
      <c r="E9" s="122">
        <v>317.2988986733011</v>
      </c>
      <c r="F9" s="122">
        <v>347.93307368514002</v>
      </c>
      <c r="G9" s="122">
        <v>370.14969358304296</v>
      </c>
      <c r="H9" s="122">
        <v>411.72899271341868</v>
      </c>
      <c r="I9" s="122">
        <v>395.42752752373303</v>
      </c>
      <c r="J9" s="122">
        <v>431.83639530899347</v>
      </c>
      <c r="K9" s="122">
        <v>451.56829656391119</v>
      </c>
      <c r="L9" s="122">
        <v>471.65289033057894</v>
      </c>
      <c r="M9" s="122">
        <v>463.38440118630149</v>
      </c>
      <c r="N9" s="122">
        <v>479.57856861049066</v>
      </c>
      <c r="O9" s="122">
        <v>482.32048290725851</v>
      </c>
      <c r="P9" s="122">
        <v>487.6829643986955</v>
      </c>
      <c r="Q9" s="122">
        <v>486.31478073588266</v>
      </c>
      <c r="R9" s="122">
        <v>488.50628736953081</v>
      </c>
      <c r="S9" s="122">
        <v>485.51516020500378</v>
      </c>
      <c r="T9" s="122">
        <v>453.43141179653503</v>
      </c>
      <c r="U9" s="122">
        <v>382.97943637383838</v>
      </c>
      <c r="V9" s="122">
        <v>392.58399180184426</v>
      </c>
      <c r="W9" s="122">
        <v>341.93316904151953</v>
      </c>
      <c r="X9" s="122">
        <v>278.07182633008364</v>
      </c>
      <c r="Y9" s="122">
        <v>251.87825672536943</v>
      </c>
      <c r="DA9" s="130" t="s">
        <v>1746</v>
      </c>
    </row>
    <row r="10" spans="1:105" ht="12" customHeight="1" x14ac:dyDescent="0.25">
      <c r="A10" s="97" t="s">
        <v>143</v>
      </c>
      <c r="B10" s="98">
        <v>218.96997499361055</v>
      </c>
      <c r="C10" s="98">
        <v>222.6365846147703</v>
      </c>
      <c r="D10" s="98">
        <v>259.71855109844046</v>
      </c>
      <c r="E10" s="98">
        <v>269.54289556077009</v>
      </c>
      <c r="F10" s="98">
        <v>295.1659268084781</v>
      </c>
      <c r="G10" s="98">
        <v>322.10121527661977</v>
      </c>
      <c r="H10" s="98">
        <v>357.54743600786003</v>
      </c>
      <c r="I10" s="98">
        <v>344.34636229881795</v>
      </c>
      <c r="J10" s="98">
        <v>374.73605054818671</v>
      </c>
      <c r="K10" s="98">
        <v>387.7399278038456</v>
      </c>
      <c r="L10" s="98">
        <v>399.12083114225214</v>
      </c>
      <c r="M10" s="98">
        <v>390.98778784052752</v>
      </c>
      <c r="N10" s="98">
        <v>406.56599148815678</v>
      </c>
      <c r="O10" s="98">
        <v>402.91741151309338</v>
      </c>
      <c r="P10" s="98">
        <v>406.17038253884095</v>
      </c>
      <c r="Q10" s="98">
        <v>400.4338871293898</v>
      </c>
      <c r="R10" s="98">
        <v>402.6730080700334</v>
      </c>
      <c r="S10" s="98">
        <v>404.92792105077797</v>
      </c>
      <c r="T10" s="98">
        <v>384.55552306113094</v>
      </c>
      <c r="U10" s="98">
        <v>313.96879598489579</v>
      </c>
      <c r="V10" s="98">
        <v>331.8769536107601</v>
      </c>
      <c r="W10" s="98">
        <v>315.66787683963787</v>
      </c>
      <c r="X10" s="98">
        <v>274.68855969444655</v>
      </c>
      <c r="Y10" s="98">
        <v>248.03317377215532</v>
      </c>
      <c r="DA10" s="63" t="s">
        <v>1747</v>
      </c>
    </row>
    <row r="11" spans="1:105" ht="12" customHeight="1" x14ac:dyDescent="0.25">
      <c r="A11" s="97" t="s">
        <v>124</v>
      </c>
      <c r="B11" s="98">
        <v>8.8360385431805497</v>
      </c>
      <c r="C11" s="98">
        <v>9.4316240072970849</v>
      </c>
      <c r="D11" s="98">
        <v>9.2557375187115483</v>
      </c>
      <c r="E11" s="98">
        <v>9.2419986647051218</v>
      </c>
      <c r="F11" s="98">
        <v>9.2334650717837778</v>
      </c>
      <c r="G11" s="98">
        <v>9.5528546916982471</v>
      </c>
      <c r="H11" s="98">
        <v>9.363705402891279</v>
      </c>
      <c r="I11" s="98">
        <v>9.741096796044447</v>
      </c>
      <c r="J11" s="98">
        <v>9.9142059546666754</v>
      </c>
      <c r="K11" s="98">
        <v>9.9511235982725381</v>
      </c>
      <c r="L11" s="98">
        <v>9.7398837975485382</v>
      </c>
      <c r="M11" s="98">
        <v>9.1089627011634118</v>
      </c>
      <c r="N11" s="98">
        <v>9.0932523713879121</v>
      </c>
      <c r="O11" s="98">
        <v>8.4593847732869278</v>
      </c>
      <c r="P11" s="98">
        <v>8.3973188683647244</v>
      </c>
      <c r="Q11" s="98">
        <v>8.3800798025137073</v>
      </c>
      <c r="R11" s="98">
        <v>8.6861337654808022</v>
      </c>
      <c r="S11" s="98">
        <v>8.5892137626719727</v>
      </c>
      <c r="T11" s="98">
        <v>8.0100408746073395</v>
      </c>
      <c r="U11" s="98">
        <v>7.9254866944014228</v>
      </c>
      <c r="V11" s="98">
        <v>6.5646795727426968</v>
      </c>
      <c r="W11" s="98">
        <v>2.9150232347068163</v>
      </c>
      <c r="X11" s="98">
        <v>0.4414874932258116</v>
      </c>
      <c r="Y11" s="98">
        <v>0.7067170746351833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1.28145329852263E-2</v>
      </c>
      <c r="L12" s="98">
        <v>1.4172111662283708E-2</v>
      </c>
      <c r="M12" s="98">
        <v>1.5357613001698685E-2</v>
      </c>
      <c r="N12" s="98">
        <v>1.8462072177597259E-2</v>
      </c>
      <c r="O12" s="98">
        <v>2.7549230516306353E-2</v>
      </c>
      <c r="P12" s="98">
        <v>3.9173491330418919E-2</v>
      </c>
      <c r="Q12" s="98">
        <v>5.0238307450195627E-2</v>
      </c>
      <c r="R12" s="98">
        <v>6.2965431810939637E-2</v>
      </c>
      <c r="S12" s="98">
        <v>6.548831797357875E-2</v>
      </c>
      <c r="T12" s="98">
        <v>7.1877552346114898E-2</v>
      </c>
      <c r="U12" s="98">
        <v>8.5629997256459867E-2</v>
      </c>
      <c r="V12" s="98">
        <v>7.7932927043190964E-2</v>
      </c>
      <c r="W12" s="98">
        <v>4.0279212769630535E-2</v>
      </c>
      <c r="X12" s="98">
        <v>7.97303752285408E-3</v>
      </c>
      <c r="Y12" s="98">
        <v>2.5755084154602967E-2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6.1271426244642307E-3</v>
      </c>
      <c r="L13" s="101">
        <v>7.0917730131756385E-3</v>
      </c>
      <c r="M13" s="101">
        <v>7.3864764398582881E-3</v>
      </c>
      <c r="N13" s="101">
        <v>8.5533530567601691E-3</v>
      </c>
      <c r="O13" s="101">
        <v>1.3141269585271575E-2</v>
      </c>
      <c r="P13" s="101">
        <v>1.8307274265064545E-2</v>
      </c>
      <c r="Q13" s="101">
        <v>2.3819339204764488E-2</v>
      </c>
      <c r="R13" s="101">
        <v>2.9515315580669877E-2</v>
      </c>
      <c r="S13" s="101">
        <v>3.0148513388943237E-2</v>
      </c>
      <c r="T13" s="101">
        <v>3.9141265412712324E-2</v>
      </c>
      <c r="U13" s="101">
        <v>4.2203374061435782E-2</v>
      </c>
      <c r="V13" s="101">
        <v>3.7421991583597269E-2</v>
      </c>
      <c r="W13" s="101">
        <v>2.0062106029149988E-2</v>
      </c>
      <c r="X13" s="101">
        <v>3.1000714379175545E-3</v>
      </c>
      <c r="Y13" s="101">
        <v>8.016698852708868E-3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6.6873903607620692E-3</v>
      </c>
      <c r="L14" s="104">
        <v>7.0803386491080688E-3</v>
      </c>
      <c r="M14" s="104">
        <v>7.9711365618403973E-3</v>
      </c>
      <c r="N14" s="104">
        <v>9.9087191208370902E-3</v>
      </c>
      <c r="O14" s="104">
        <v>1.4407960931034778E-2</v>
      </c>
      <c r="P14" s="104">
        <v>2.0866217065354378E-2</v>
      </c>
      <c r="Q14" s="104">
        <v>2.6418968245431135E-2</v>
      </c>
      <c r="R14" s="104">
        <v>3.3450116230269764E-2</v>
      </c>
      <c r="S14" s="104">
        <v>3.5339804584635516E-2</v>
      </c>
      <c r="T14" s="104">
        <v>3.2736286933402567E-2</v>
      </c>
      <c r="U14" s="104">
        <v>4.3426623195024078E-2</v>
      </c>
      <c r="V14" s="104">
        <v>4.0510935459593701E-2</v>
      </c>
      <c r="W14" s="104">
        <v>2.0217106740480547E-2</v>
      </c>
      <c r="X14" s="104">
        <v>4.8729660849365251E-3</v>
      </c>
      <c r="Y14" s="104">
        <v>1.7738385301894099E-2</v>
      </c>
      <c r="DA14" s="132" t="s">
        <v>1751</v>
      </c>
    </row>
    <row r="15" spans="1:105" ht="12" customHeight="1" x14ac:dyDescent="0.25">
      <c r="A15" s="106" t="s">
        <v>122</v>
      </c>
      <c r="B15" s="101">
        <v>9.4890371823266015</v>
      </c>
      <c r="C15" s="101">
        <v>9.6873171133017681</v>
      </c>
      <c r="D15" s="101">
        <v>10.447934146857548</v>
      </c>
      <c r="E15" s="101">
        <v>38.51400444782584</v>
      </c>
      <c r="F15" s="101">
        <v>43.533681804878142</v>
      </c>
      <c r="G15" s="101">
        <v>38.49562361472492</v>
      </c>
      <c r="H15" s="101">
        <v>44.817851302667371</v>
      </c>
      <c r="I15" s="101">
        <v>41.340068428870602</v>
      </c>
      <c r="J15" s="101">
        <v>47.186138806140114</v>
      </c>
      <c r="K15" s="101">
        <v>47.331602552087858</v>
      </c>
      <c r="L15" s="101">
        <v>54.014032668187731</v>
      </c>
      <c r="M15" s="101">
        <v>53.316986093022365</v>
      </c>
      <c r="N15" s="101">
        <v>52.886051859124329</v>
      </c>
      <c r="O15" s="101">
        <v>51.531495317641969</v>
      </c>
      <c r="P15" s="101">
        <v>46.694975874037965</v>
      </c>
      <c r="Q15" s="101">
        <v>42.251852323637749</v>
      </c>
      <c r="R15" s="101">
        <v>37.058460129589726</v>
      </c>
      <c r="S15" s="101">
        <v>33.031694353538505</v>
      </c>
      <c r="T15" s="101">
        <v>22.586119306937402</v>
      </c>
      <c r="U15" s="101">
        <v>18.494589621598848</v>
      </c>
      <c r="V15" s="101">
        <v>14.826177785922956</v>
      </c>
      <c r="W15" s="101">
        <v>7.6543234719523321</v>
      </c>
      <c r="X15" s="101">
        <v>0.44303447074004287</v>
      </c>
      <c r="Y15" s="101">
        <v>0.29614548465749774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6.532828076719988</v>
      </c>
      <c r="L16" s="104">
        <v>8.7639706109282578</v>
      </c>
      <c r="M16" s="104">
        <v>9.955306938586503</v>
      </c>
      <c r="N16" s="104">
        <v>11.014810819644005</v>
      </c>
      <c r="O16" s="104">
        <v>19.384642072719966</v>
      </c>
      <c r="P16" s="104">
        <v>26.381113626121394</v>
      </c>
      <c r="Q16" s="104">
        <v>35.198723172891221</v>
      </c>
      <c r="R16" s="104">
        <v>40.025719972615974</v>
      </c>
      <c r="S16" s="104">
        <v>38.900842720041737</v>
      </c>
      <c r="T16" s="104">
        <v>38.207851001513255</v>
      </c>
      <c r="U16" s="104">
        <v>42.504934075685938</v>
      </c>
      <c r="V16" s="104">
        <v>39.238247905375296</v>
      </c>
      <c r="W16" s="104">
        <v>15.655666282452845</v>
      </c>
      <c r="X16" s="104">
        <v>2.4907716341484329</v>
      </c>
      <c r="Y16" s="104">
        <v>2.8164653097668024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3.1239551371717722</v>
      </c>
      <c r="L17" s="98">
        <v>4.391956212837222</v>
      </c>
      <c r="M17" s="98">
        <v>4.7893370739608283</v>
      </c>
      <c r="N17" s="98">
        <v>5.0970531707548412</v>
      </c>
      <c r="O17" s="98">
        <v>9.2569499610697878</v>
      </c>
      <c r="P17" s="98">
        <v>12.339875993499383</v>
      </c>
      <c r="Q17" s="98">
        <v>16.731478791631382</v>
      </c>
      <c r="R17" s="98">
        <v>18.848246783334663</v>
      </c>
      <c r="S17" s="98">
        <v>17.983628233995383</v>
      </c>
      <c r="T17" s="98">
        <v>20.566643553070154</v>
      </c>
      <c r="U17" s="98">
        <v>20.935274259532658</v>
      </c>
      <c r="V17" s="98">
        <v>18.962065521484472</v>
      </c>
      <c r="W17" s="98">
        <v>7.7889237506163189</v>
      </c>
      <c r="X17" s="98">
        <v>0.92230366823835408</v>
      </c>
      <c r="Y17" s="98">
        <v>0.7487908220583106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3.4088729395482158</v>
      </c>
      <c r="L18" s="98">
        <v>4.3720143980910358</v>
      </c>
      <c r="M18" s="98">
        <v>5.1659698646256755</v>
      </c>
      <c r="N18" s="98">
        <v>5.9177576488891646</v>
      </c>
      <c r="O18" s="98">
        <v>10.127692111650179</v>
      </c>
      <c r="P18" s="98">
        <v>14.041237632622011</v>
      </c>
      <c r="Q18" s="98">
        <v>18.467244381259839</v>
      </c>
      <c r="R18" s="98">
        <v>21.177473189281315</v>
      </c>
      <c r="S18" s="98">
        <v>20.917214486046355</v>
      </c>
      <c r="T18" s="98">
        <v>17.641207448443101</v>
      </c>
      <c r="U18" s="98">
        <v>21.569659816153276</v>
      </c>
      <c r="V18" s="98">
        <v>20.276182383890824</v>
      </c>
      <c r="W18" s="98">
        <v>7.8667425318365263</v>
      </c>
      <c r="X18" s="98">
        <v>1.5684679659100789</v>
      </c>
      <c r="Y18" s="98">
        <v>2.067674487708492</v>
      </c>
      <c r="DA18" s="63" t="s">
        <v>1755</v>
      </c>
    </row>
    <row r="19" spans="1:105" ht="12" customHeight="1" x14ac:dyDescent="0.25">
      <c r="A19" s="121" t="s">
        <v>54</v>
      </c>
      <c r="B19" s="122">
        <v>117.55510534083786</v>
      </c>
      <c r="C19" s="122">
        <v>120.97016075842683</v>
      </c>
      <c r="D19" s="122">
        <v>137.11390176686535</v>
      </c>
      <c r="E19" s="122">
        <v>218.9906226651533</v>
      </c>
      <c r="F19" s="122">
        <v>227.8379978929421</v>
      </c>
      <c r="G19" s="122">
        <v>221.92377450872416</v>
      </c>
      <c r="H19" s="122">
        <v>247.87890750451561</v>
      </c>
      <c r="I19" s="122">
        <v>246.22854698272462</v>
      </c>
      <c r="J19" s="122">
        <v>264.71772744765121</v>
      </c>
      <c r="K19" s="122">
        <v>272.07238926367944</v>
      </c>
      <c r="L19" s="122">
        <v>286.40952604715676</v>
      </c>
      <c r="M19" s="122">
        <v>265.94399470032391</v>
      </c>
      <c r="N19" s="122">
        <v>265.79576194766116</v>
      </c>
      <c r="O19" s="122">
        <v>255.60453472395378</v>
      </c>
      <c r="P19" s="122">
        <v>247.18474935690313</v>
      </c>
      <c r="Q19" s="122">
        <v>244.27742304349562</v>
      </c>
      <c r="R19" s="122">
        <v>240.69646620214081</v>
      </c>
      <c r="S19" s="122">
        <v>233.41946756703356</v>
      </c>
      <c r="T19" s="122">
        <v>213.02567510693859</v>
      </c>
      <c r="U19" s="122">
        <v>205.07658136184494</v>
      </c>
      <c r="V19" s="122">
        <v>195.54020251062303</v>
      </c>
      <c r="W19" s="122">
        <v>162.95648751543655</v>
      </c>
      <c r="X19" s="122">
        <v>115.30960138711848</v>
      </c>
      <c r="Y19" s="122">
        <v>102.54304591907814</v>
      </c>
      <c r="DA19" s="130" t="s">
        <v>1756</v>
      </c>
    </row>
    <row r="20" spans="1:105" ht="12" customHeight="1" x14ac:dyDescent="0.25">
      <c r="A20" s="97" t="s">
        <v>51</v>
      </c>
      <c r="B20" s="98">
        <v>22.651078974942667</v>
      </c>
      <c r="C20" s="98">
        <v>22.765071377587226</v>
      </c>
      <c r="D20" s="98">
        <v>28.501524008507335</v>
      </c>
      <c r="E20" s="98">
        <v>36.97317092107032</v>
      </c>
      <c r="F20" s="98">
        <v>39.579475005085506</v>
      </c>
      <c r="G20" s="98">
        <v>42.381252242124148</v>
      </c>
      <c r="H20" s="98">
        <v>46.946738602798497</v>
      </c>
      <c r="I20" s="98">
        <v>45.050425350389141</v>
      </c>
      <c r="J20" s="98">
        <v>48.822028890145191</v>
      </c>
      <c r="K20" s="98">
        <v>50.310584500870156</v>
      </c>
      <c r="L20" s="98">
        <v>51.555161638949336</v>
      </c>
      <c r="M20" s="98">
        <v>49.328912935014216</v>
      </c>
      <c r="N20" s="98">
        <v>50.273087121964522</v>
      </c>
      <c r="O20" s="98">
        <v>49.456568173562488</v>
      </c>
      <c r="P20" s="98">
        <v>50.249697814497345</v>
      </c>
      <c r="Q20" s="98">
        <v>49.726542471023286</v>
      </c>
      <c r="R20" s="98">
        <v>49.791976016822645</v>
      </c>
      <c r="S20" s="98">
        <v>49.180926973067848</v>
      </c>
      <c r="T20" s="98">
        <v>45.481335560633262</v>
      </c>
      <c r="U20" s="98">
        <v>37.184724773373802</v>
      </c>
      <c r="V20" s="98">
        <v>39.013097400098829</v>
      </c>
      <c r="W20" s="98">
        <v>36.130155563266477</v>
      </c>
      <c r="X20" s="98">
        <v>24.537905915194788</v>
      </c>
      <c r="Y20" s="98">
        <v>24.453411747973213</v>
      </c>
      <c r="DA20" s="63" t="s">
        <v>1757</v>
      </c>
    </row>
    <row r="21" spans="1:105" ht="12" customHeight="1" x14ac:dyDescent="0.25">
      <c r="A21" s="97" t="s">
        <v>50</v>
      </c>
      <c r="B21" s="98">
        <v>79.615313079448441</v>
      </c>
      <c r="C21" s="98">
        <v>83.125858997125789</v>
      </c>
      <c r="D21" s="98">
        <v>92.210015373777253</v>
      </c>
      <c r="E21" s="98">
        <v>116.19156882723625</v>
      </c>
      <c r="F21" s="98">
        <v>116.55781635173607</v>
      </c>
      <c r="G21" s="98">
        <v>120.54315782248531</v>
      </c>
      <c r="H21" s="98">
        <v>127.82031350515368</v>
      </c>
      <c r="I21" s="98">
        <v>135.89967925705687</v>
      </c>
      <c r="J21" s="98">
        <v>142.49146712568995</v>
      </c>
      <c r="K21" s="98">
        <v>145.0440976283756</v>
      </c>
      <c r="L21" s="98">
        <v>142.86350469055623</v>
      </c>
      <c r="M21" s="98">
        <v>131.39014791585529</v>
      </c>
      <c r="N21" s="98">
        <v>131.3079154023537</v>
      </c>
      <c r="O21" s="98">
        <v>120.97468502618219</v>
      </c>
      <c r="P21" s="98">
        <v>119.37316102813396</v>
      </c>
      <c r="Q21" s="98">
        <v>119.08884374633388</v>
      </c>
      <c r="R21" s="98">
        <v>117.62882856948367</v>
      </c>
      <c r="S21" s="98">
        <v>115.42969145313606</v>
      </c>
      <c r="T21" s="98">
        <v>109.16399902646641</v>
      </c>
      <c r="U21" s="98">
        <v>112.5425774779123</v>
      </c>
      <c r="V21" s="98">
        <v>103.03633863063222</v>
      </c>
      <c r="W21" s="98">
        <v>80.677248181725346</v>
      </c>
      <c r="X21" s="98">
        <v>70.981312866822179</v>
      </c>
      <c r="Y21" s="98">
        <v>69.215933846838055</v>
      </c>
      <c r="DA21" s="63" t="s">
        <v>1758</v>
      </c>
    </row>
    <row r="22" spans="1:105" ht="12" customHeight="1" x14ac:dyDescent="0.25">
      <c r="A22" s="109" t="s">
        <v>120</v>
      </c>
      <c r="B22" s="33">
        <v>15.288713286446743</v>
      </c>
      <c r="C22" s="33">
        <v>15.079230383713822</v>
      </c>
      <c r="D22" s="33">
        <v>16.402362384580776</v>
      </c>
      <c r="E22" s="33">
        <v>65.825882916846723</v>
      </c>
      <c r="F22" s="33">
        <v>71.700706536120506</v>
      </c>
      <c r="G22" s="33">
        <v>58.999364444114725</v>
      </c>
      <c r="H22" s="33">
        <v>73.111855396563442</v>
      </c>
      <c r="I22" s="33">
        <v>65.278442375278615</v>
      </c>
      <c r="J22" s="33">
        <v>73.4042314318161</v>
      </c>
      <c r="K22" s="33">
        <v>76.717707134433681</v>
      </c>
      <c r="L22" s="33">
        <v>91.990859717651176</v>
      </c>
      <c r="M22" s="33">
        <v>85.224933849454416</v>
      </c>
      <c r="N22" s="33">
        <v>84.214759423342926</v>
      </c>
      <c r="O22" s="33">
        <v>85.173281524209102</v>
      </c>
      <c r="P22" s="33">
        <v>77.561890514271809</v>
      </c>
      <c r="Q22" s="33">
        <v>75.46203682613843</v>
      </c>
      <c r="R22" s="33">
        <v>73.275661615834494</v>
      </c>
      <c r="S22" s="33">
        <v>68.808849140829651</v>
      </c>
      <c r="T22" s="33">
        <v>58.380340519838903</v>
      </c>
      <c r="U22" s="33">
        <v>55.349279110558825</v>
      </c>
      <c r="V22" s="33">
        <v>53.490766479892002</v>
      </c>
      <c r="W22" s="33">
        <v>46.149083770444719</v>
      </c>
      <c r="X22" s="33">
        <v>19.790382605101506</v>
      </c>
      <c r="Y22" s="33">
        <v>8.873700324266883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16.964867325418787</v>
      </c>
      <c r="C24" s="117">
        <f t="shared" si="7"/>
        <v>18.92078126360181</v>
      </c>
      <c r="D24" s="117">
        <f t="shared" si="7"/>
        <v>17.481164349136026</v>
      </c>
      <c r="E24" s="117">
        <f t="shared" si="7"/>
        <v>17.280885753786844</v>
      </c>
      <c r="F24" s="117">
        <f t="shared" si="7"/>
        <v>16.086658533520001</v>
      </c>
      <c r="G24" s="117">
        <f t="shared" si="7"/>
        <v>15.839949778475061</v>
      </c>
      <c r="H24" s="117">
        <f t="shared" si="7"/>
        <v>16.66002507324664</v>
      </c>
      <c r="I24" s="117">
        <f t="shared" si="7"/>
        <v>16.422673607599062</v>
      </c>
      <c r="J24" s="117">
        <f t="shared" si="7"/>
        <v>16.909500308982487</v>
      </c>
      <c r="K24" s="117">
        <f t="shared" si="7"/>
        <v>17.330941210941255</v>
      </c>
      <c r="L24" s="117">
        <f t="shared" si="7"/>
        <v>19.326151921927998</v>
      </c>
      <c r="M24" s="117">
        <f t="shared" si="7"/>
        <v>16.609850890444783</v>
      </c>
      <c r="N24" s="117">
        <f t="shared" si="7"/>
        <v>17.455544033763704</v>
      </c>
      <c r="O24" s="117">
        <f t="shared" si="7"/>
        <v>16.633920665570479</v>
      </c>
      <c r="P24" s="117">
        <f t="shared" si="7"/>
        <v>15.040864209015131</v>
      </c>
      <c r="Q24" s="117">
        <f t="shared" si="7"/>
        <v>15.065743046702359</v>
      </c>
      <c r="R24" s="117">
        <f t="shared" ref="R24:V24" si="8">R25+R28+R30+R39</f>
        <v>15.898126224520574</v>
      </c>
      <c r="S24" s="117">
        <f t="shared" si="8"/>
        <v>16.146901954698826</v>
      </c>
      <c r="T24" s="117">
        <f t="shared" si="8"/>
        <v>16.309829087644513</v>
      </c>
      <c r="U24" s="117">
        <f t="shared" si="8"/>
        <v>17.477090555163375</v>
      </c>
      <c r="V24" s="117">
        <f t="shared" si="8"/>
        <v>17.150404212821858</v>
      </c>
      <c r="W24" s="117">
        <f t="shared" ref="W24:Y24" si="9">W25+W28+W30+W39</f>
        <v>17.154643695058759</v>
      </c>
      <c r="X24" s="117">
        <f t="shared" si="9"/>
        <v>24.309743753164234</v>
      </c>
      <c r="Y24" s="117">
        <f t="shared" si="9"/>
        <v>22.875031081104108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14.668947531214709</v>
      </c>
      <c r="C25" s="122">
        <f t="shared" si="10"/>
        <v>16.714542524110403</v>
      </c>
      <c r="D25" s="122">
        <f t="shared" si="10"/>
        <v>15.52036113245401</v>
      </c>
      <c r="E25" s="122">
        <f t="shared" si="10"/>
        <v>14.358321930823777</v>
      </c>
      <c r="F25" s="122">
        <f t="shared" si="10"/>
        <v>13.383040602554143</v>
      </c>
      <c r="G25" s="122">
        <f t="shared" si="10"/>
        <v>13.55446691348121</v>
      </c>
      <c r="H25" s="122">
        <f t="shared" si="10"/>
        <v>14.142943811595204</v>
      </c>
      <c r="I25" s="122">
        <f t="shared" si="10"/>
        <v>13.96140388083724</v>
      </c>
      <c r="J25" s="122">
        <f t="shared" si="10"/>
        <v>14.322179944261382</v>
      </c>
      <c r="K25" s="122">
        <f t="shared" si="10"/>
        <v>14.653813289449149</v>
      </c>
      <c r="L25" s="122">
        <f t="shared" si="10"/>
        <v>16.540360261973021</v>
      </c>
      <c r="M25" s="122">
        <f t="shared" si="10"/>
        <v>13.989321752488207</v>
      </c>
      <c r="N25" s="122">
        <f t="shared" si="10"/>
        <v>14.899353549679558</v>
      </c>
      <c r="O25" s="122">
        <f t="shared" si="10"/>
        <v>14.065314484872951</v>
      </c>
      <c r="P25" s="122">
        <f t="shared" si="10"/>
        <v>12.539467680544696</v>
      </c>
      <c r="Q25" s="122">
        <f t="shared" si="10"/>
        <v>12.537996661714553</v>
      </c>
      <c r="R25" s="122">
        <f t="shared" ref="R25:V25" si="11">SUM(R26:R27)</f>
        <v>13.361303196571376</v>
      </c>
      <c r="S25" s="122">
        <f t="shared" si="11"/>
        <v>13.597357690334606</v>
      </c>
      <c r="T25" s="122">
        <f t="shared" si="11"/>
        <v>13.80676788132196</v>
      </c>
      <c r="U25" s="122">
        <f t="shared" si="11"/>
        <v>14.783409925737665</v>
      </c>
      <c r="V25" s="122">
        <f t="shared" si="11"/>
        <v>14.372518073992493</v>
      </c>
      <c r="W25" s="122">
        <f t="shared" ref="W25:Y25" si="12">SUM(W26:W27)</f>
        <v>14.069952220481904</v>
      </c>
      <c r="X25" s="122">
        <f t="shared" si="12"/>
        <v>21.255459941556463</v>
      </c>
      <c r="Y25" s="122">
        <f t="shared" si="12"/>
        <v>20.219737796595833</v>
      </c>
      <c r="DA25" s="130" t="s">
        <v>1761</v>
      </c>
    </row>
    <row r="26" spans="1:105" ht="12" customHeight="1" x14ac:dyDescent="0.25">
      <c r="A26" s="97" t="s">
        <v>74</v>
      </c>
      <c r="B26" s="98">
        <v>14.378199532770047</v>
      </c>
      <c r="C26" s="98">
        <v>16.383242634331751</v>
      </c>
      <c r="D26" s="98">
        <v>15.216285282038925</v>
      </c>
      <c r="E26" s="98">
        <v>14.077733999167897</v>
      </c>
      <c r="F26" s="98">
        <v>13.126159283968192</v>
      </c>
      <c r="G26" s="98">
        <v>13.298324842396289</v>
      </c>
      <c r="H26" s="98">
        <v>13.876755276885138</v>
      </c>
      <c r="I26" s="98">
        <v>13.70538977698461</v>
      </c>
      <c r="J26" s="98">
        <v>14.062023047648117</v>
      </c>
      <c r="K26" s="98">
        <v>14.391107166832045</v>
      </c>
      <c r="L26" s="98">
        <v>16.242941192914202</v>
      </c>
      <c r="M26" s="98">
        <v>13.743622697927025</v>
      </c>
      <c r="N26" s="98">
        <v>14.639539092519536</v>
      </c>
      <c r="O26" s="98">
        <v>13.8237580794233</v>
      </c>
      <c r="P26" s="98">
        <v>12.328342514021386</v>
      </c>
      <c r="Q26" s="98">
        <v>12.329313316962647</v>
      </c>
      <c r="R26" s="98">
        <v>13.139927982786373</v>
      </c>
      <c r="S26" s="98">
        <v>13.374389160777094</v>
      </c>
      <c r="T26" s="98">
        <v>13.577831959398944</v>
      </c>
      <c r="U26" s="98">
        <v>14.543493914638944</v>
      </c>
      <c r="V26" s="98">
        <v>14.14045002199698</v>
      </c>
      <c r="W26" s="98">
        <v>13.848386183617682</v>
      </c>
      <c r="X26" s="98">
        <v>20.935630480459785</v>
      </c>
      <c r="Y26" s="98">
        <v>19.923159670361066</v>
      </c>
      <c r="DA26" s="63" t="s">
        <v>1762</v>
      </c>
    </row>
    <row r="27" spans="1:105" ht="12" customHeight="1" x14ac:dyDescent="0.25">
      <c r="A27" s="97" t="s">
        <v>53</v>
      </c>
      <c r="B27" s="98">
        <v>0.29074799844466093</v>
      </c>
      <c r="C27" s="98">
        <v>0.33129988977865066</v>
      </c>
      <c r="D27" s="98">
        <v>0.30407585041508539</v>
      </c>
      <c r="E27" s="98">
        <v>0.28058793165587947</v>
      </c>
      <c r="F27" s="98">
        <v>0.25688131858595026</v>
      </c>
      <c r="G27" s="98">
        <v>0.25614207108492199</v>
      </c>
      <c r="H27" s="98">
        <v>0.26618853471006626</v>
      </c>
      <c r="I27" s="98">
        <v>0.25601410385262968</v>
      </c>
      <c r="J27" s="98">
        <v>0.2601568966132658</v>
      </c>
      <c r="K27" s="98">
        <v>0.26270612261710441</v>
      </c>
      <c r="L27" s="98">
        <v>0.2974190690588176</v>
      </c>
      <c r="M27" s="98">
        <v>0.24569905456118254</v>
      </c>
      <c r="N27" s="98">
        <v>0.25981445716002144</v>
      </c>
      <c r="O27" s="98">
        <v>0.24155640544965165</v>
      </c>
      <c r="P27" s="98">
        <v>0.21112516652330915</v>
      </c>
      <c r="Q27" s="98">
        <v>0.20868334475190548</v>
      </c>
      <c r="R27" s="98">
        <v>0.22137521378500186</v>
      </c>
      <c r="S27" s="98">
        <v>0.22296852955751179</v>
      </c>
      <c r="T27" s="98">
        <v>0.22893592192301657</v>
      </c>
      <c r="U27" s="98">
        <v>0.23991601109872032</v>
      </c>
      <c r="V27" s="98">
        <v>0.23206805199551292</v>
      </c>
      <c r="W27" s="98">
        <v>0.22156603686422166</v>
      </c>
      <c r="X27" s="98">
        <v>0.3198294610966787</v>
      </c>
      <c r="Y27" s="98">
        <v>0.29657812623476676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2.5470161984299841E-4</v>
      </c>
      <c r="C28" s="122">
        <f t="shared" si="13"/>
        <v>2.7851016550603123E-4</v>
      </c>
      <c r="D28" s="122">
        <f t="shared" si="13"/>
        <v>3.0918010554093238E-4</v>
      </c>
      <c r="E28" s="122">
        <f t="shared" si="13"/>
        <v>3.5549390769127215E-4</v>
      </c>
      <c r="F28" s="122">
        <f t="shared" si="13"/>
        <v>4.0888466031017116E-4</v>
      </c>
      <c r="G28" s="122">
        <f t="shared" si="13"/>
        <v>4.9644787120765995E-4</v>
      </c>
      <c r="H28" s="122">
        <f t="shared" si="13"/>
        <v>7.555183798483579E-4</v>
      </c>
      <c r="I28" s="122">
        <f t="shared" si="13"/>
        <v>1.1200270360736653E-3</v>
      </c>
      <c r="J28" s="122">
        <f t="shared" si="13"/>
        <v>1.684014796700677E-3</v>
      </c>
      <c r="K28" s="122">
        <f t="shared" si="13"/>
        <v>2.4586979686181155E-3</v>
      </c>
      <c r="L28" s="122">
        <f t="shared" si="13"/>
        <v>4.8594418980910598E-3</v>
      </c>
      <c r="M28" s="122">
        <f t="shared" si="13"/>
        <v>3.4403599375422774E-3</v>
      </c>
      <c r="N28" s="122">
        <f t="shared" si="13"/>
        <v>5.0345571353696533E-3</v>
      </c>
      <c r="O28" s="122">
        <f t="shared" si="13"/>
        <v>5.9069507909542927E-3</v>
      </c>
      <c r="P28" s="122">
        <f t="shared" si="13"/>
        <v>6.8797131327923214E-3</v>
      </c>
      <c r="Q28" s="122">
        <f t="shared" si="13"/>
        <v>1.4406929462306759E-2</v>
      </c>
      <c r="R28" s="122">
        <f t="shared" si="13"/>
        <v>9.7945675324153051E-3</v>
      </c>
      <c r="S28" s="122">
        <f t="shared" si="13"/>
        <v>1.1649458418743923E-2</v>
      </c>
      <c r="T28" s="122">
        <f t="shared" si="13"/>
        <v>1.5372071164480887E-2</v>
      </c>
      <c r="U28" s="122">
        <f t="shared" si="13"/>
        <v>2.3791692488755938E-2</v>
      </c>
      <c r="V28" s="122">
        <f t="shared" si="13"/>
        <v>1.5671586801982489E-2</v>
      </c>
      <c r="W28" s="122">
        <f t="shared" si="13"/>
        <v>2.0660043451094182E-2</v>
      </c>
      <c r="X28" s="122">
        <f t="shared" si="13"/>
        <v>2.0534039376596831E-2</v>
      </c>
      <c r="Y28" s="122">
        <f t="shared" si="13"/>
        <v>2.3229058948699571E-2</v>
      </c>
      <c r="DA28" s="130" t="s">
        <v>1764</v>
      </c>
    </row>
    <row r="29" spans="1:105" ht="12" customHeight="1" x14ac:dyDescent="0.25">
      <c r="A29" s="97" t="s">
        <v>53</v>
      </c>
      <c r="B29" s="98">
        <v>2.5470161984299841E-4</v>
      </c>
      <c r="C29" s="98">
        <v>2.7851016550603123E-4</v>
      </c>
      <c r="D29" s="98">
        <v>3.0918010554093238E-4</v>
      </c>
      <c r="E29" s="98">
        <v>3.5549390769127215E-4</v>
      </c>
      <c r="F29" s="98">
        <v>4.0888466031017116E-4</v>
      </c>
      <c r="G29" s="98">
        <v>4.9644787120765995E-4</v>
      </c>
      <c r="H29" s="98">
        <v>7.555183798483579E-4</v>
      </c>
      <c r="I29" s="98">
        <v>1.1200270360736653E-3</v>
      </c>
      <c r="J29" s="98">
        <v>1.684014796700677E-3</v>
      </c>
      <c r="K29" s="98">
        <v>2.4586979686181155E-3</v>
      </c>
      <c r="L29" s="98">
        <v>4.8594418980910598E-3</v>
      </c>
      <c r="M29" s="98">
        <v>3.4403599375422774E-3</v>
      </c>
      <c r="N29" s="98">
        <v>5.0345571353696533E-3</v>
      </c>
      <c r="O29" s="98">
        <v>5.9069507909542927E-3</v>
      </c>
      <c r="P29" s="98">
        <v>6.8797131327923214E-3</v>
      </c>
      <c r="Q29" s="98">
        <v>1.4406929462306759E-2</v>
      </c>
      <c r="R29" s="98">
        <v>9.7945675324153051E-3</v>
      </c>
      <c r="S29" s="98">
        <v>1.1649458418743923E-2</v>
      </c>
      <c r="T29" s="98">
        <v>1.5372071164480887E-2</v>
      </c>
      <c r="U29" s="98">
        <v>2.3791692488755938E-2</v>
      </c>
      <c r="V29" s="98">
        <v>1.5671586801982489E-2</v>
      </c>
      <c r="W29" s="98">
        <v>2.0660043451094182E-2</v>
      </c>
      <c r="X29" s="98">
        <v>2.0534039376596831E-2</v>
      </c>
      <c r="Y29" s="98">
        <v>2.3229058948699571E-2</v>
      </c>
      <c r="DA29" s="63" t="s">
        <v>1765</v>
      </c>
    </row>
    <row r="30" spans="1:105" ht="12" customHeight="1" x14ac:dyDescent="0.25">
      <c r="A30" s="121" t="s">
        <v>55</v>
      </c>
      <c r="B30" s="122">
        <v>1.5390640761164891</v>
      </c>
      <c r="C30" s="122">
        <v>1.4553894434422117</v>
      </c>
      <c r="D30" s="122">
        <v>1.2191499127559087</v>
      </c>
      <c r="E30" s="122">
        <v>1.8300863432449614</v>
      </c>
      <c r="F30" s="122">
        <v>1.6876923502580012</v>
      </c>
      <c r="G30" s="122">
        <v>1.3924346518686903</v>
      </c>
      <c r="H30" s="122">
        <v>1.5727711818056238</v>
      </c>
      <c r="I30" s="122">
        <v>1.5097425166515488</v>
      </c>
      <c r="J30" s="122">
        <v>1.5914827634406858</v>
      </c>
      <c r="K30" s="122">
        <v>1.6639780322687161</v>
      </c>
      <c r="L30" s="122">
        <v>1.7396870767330017</v>
      </c>
      <c r="M30" s="122">
        <v>1.6666105711985904</v>
      </c>
      <c r="N30" s="122">
        <v>1.628160660812632</v>
      </c>
      <c r="O30" s="122">
        <v>1.6809613151567055</v>
      </c>
      <c r="P30" s="122">
        <v>1.6579790666723035</v>
      </c>
      <c r="Q30" s="122">
        <v>1.6896580497837119</v>
      </c>
      <c r="R30" s="122">
        <v>1.7003626563152325</v>
      </c>
      <c r="S30" s="122">
        <v>1.7074023052595799</v>
      </c>
      <c r="T30" s="122">
        <v>1.6550168438981683</v>
      </c>
      <c r="U30" s="122">
        <v>1.802366062754341</v>
      </c>
      <c r="V30" s="122">
        <v>1.9186415648075363</v>
      </c>
      <c r="W30" s="122">
        <v>2.1480818587112789</v>
      </c>
      <c r="X30" s="122">
        <v>2.1592008063513344</v>
      </c>
      <c r="Y30" s="122">
        <v>1.8490994219530732</v>
      </c>
      <c r="DA30" s="130" t="s">
        <v>1766</v>
      </c>
    </row>
    <row r="31" spans="1:105" ht="12" customHeight="1" x14ac:dyDescent="0.25">
      <c r="A31" s="97" t="s">
        <v>141</v>
      </c>
      <c r="B31" s="98">
        <v>0.74210815371659467</v>
      </c>
      <c r="C31" s="98">
        <v>0.73648626307173926</v>
      </c>
      <c r="D31" s="98">
        <v>0.65360169679284985</v>
      </c>
      <c r="E31" s="98">
        <v>0.57072725093734211</v>
      </c>
      <c r="F31" s="98">
        <v>0.48037272872576592</v>
      </c>
      <c r="G31" s="98">
        <v>0.40174552699832555</v>
      </c>
      <c r="H31" s="98">
        <v>0.39205428804151754</v>
      </c>
      <c r="I31" s="98">
        <v>0.38685404306918153</v>
      </c>
      <c r="J31" s="98">
        <v>0.3707749947024071</v>
      </c>
      <c r="K31" s="98">
        <v>0.34909128266758438</v>
      </c>
      <c r="L31" s="98">
        <v>0.3277853439278508</v>
      </c>
      <c r="M31" s="98">
        <v>0.29029924417014019</v>
      </c>
      <c r="N31" s="98">
        <v>0.26189526282457992</v>
      </c>
      <c r="O31" s="98">
        <v>0.20344593963892552</v>
      </c>
      <c r="P31" s="98">
        <v>0.18254570728925745</v>
      </c>
      <c r="Q31" s="98">
        <v>0.17024631657746991</v>
      </c>
      <c r="R31" s="98">
        <v>0.17702056203722583</v>
      </c>
      <c r="S31" s="98">
        <v>0.18612585583575597</v>
      </c>
      <c r="T31" s="98">
        <v>0.19347653978449594</v>
      </c>
      <c r="U31" s="98">
        <v>0.20564082709835682</v>
      </c>
      <c r="V31" s="98">
        <v>0.21166537141627659</v>
      </c>
      <c r="W31" s="98">
        <v>0.22644347412980603</v>
      </c>
      <c r="X31" s="98">
        <v>0.28370455329210925</v>
      </c>
      <c r="Y31" s="98">
        <v>0.31816672544170621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1.6439779021320042E-4</v>
      </c>
      <c r="L32" s="98">
        <v>1.6776902243344845E-4</v>
      </c>
      <c r="M32" s="98">
        <v>1.6782964458905686E-4</v>
      </c>
      <c r="N32" s="98">
        <v>1.7752015977538419E-4</v>
      </c>
      <c r="O32" s="98">
        <v>2.6699094439793072E-4</v>
      </c>
      <c r="P32" s="98">
        <v>2.7394943506984539E-4</v>
      </c>
      <c r="Q32" s="98">
        <v>2.7670971294082929E-4</v>
      </c>
      <c r="R32" s="98">
        <v>1.9411397663736431E-4</v>
      </c>
      <c r="S32" s="98">
        <v>2.0097303601232164E-4</v>
      </c>
      <c r="T32" s="98">
        <v>5.169233319901156E-4</v>
      </c>
      <c r="U32" s="98">
        <v>8.8303074137727991E-4</v>
      </c>
      <c r="V32" s="98">
        <v>1.1187046014985295E-3</v>
      </c>
      <c r="W32" s="98">
        <v>1.3042699395596016E-3</v>
      </c>
      <c r="X32" s="98">
        <v>5.2389567886057097E-3</v>
      </c>
      <c r="Y32" s="98">
        <v>9.4902400404765358E-3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7.8605182798648868E-5</v>
      </c>
      <c r="L33" s="101">
        <v>8.3952191041985168E-5</v>
      </c>
      <c r="M33" s="101">
        <v>8.0720207986080913E-5</v>
      </c>
      <c r="N33" s="101">
        <v>8.2243888261569271E-5</v>
      </c>
      <c r="O33" s="101">
        <v>1.273574583174919E-4</v>
      </c>
      <c r="P33" s="101">
        <v>1.2802707321337743E-4</v>
      </c>
      <c r="Q33" s="101">
        <v>1.3119555272288452E-4</v>
      </c>
      <c r="R33" s="101">
        <v>9.0991757132286808E-5</v>
      </c>
      <c r="S33" s="101">
        <v>9.2520902269601225E-5</v>
      </c>
      <c r="T33" s="101">
        <v>2.8149307642001741E-4</v>
      </c>
      <c r="U33" s="101">
        <v>4.3520819666125729E-4</v>
      </c>
      <c r="V33" s="101">
        <v>5.3718185329556644E-4</v>
      </c>
      <c r="W33" s="101">
        <v>6.4962545240721643E-4</v>
      </c>
      <c r="X33" s="101">
        <v>2.0370078854247075E-3</v>
      </c>
      <c r="Y33" s="101">
        <v>2.9539952573139957E-3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8.5792607414551553E-5</v>
      </c>
      <c r="L34" s="104">
        <v>8.3816831391463282E-5</v>
      </c>
      <c r="M34" s="104">
        <v>8.7109436602975936E-5</v>
      </c>
      <c r="N34" s="104">
        <v>9.5276271513814931E-5</v>
      </c>
      <c r="O34" s="104">
        <v>1.3963348608043882E-4</v>
      </c>
      <c r="P34" s="104">
        <v>1.4592236185646796E-4</v>
      </c>
      <c r="Q34" s="104">
        <v>1.455141602179448E-4</v>
      </c>
      <c r="R34" s="104">
        <v>1.0312221950507751E-4</v>
      </c>
      <c r="S34" s="104">
        <v>1.0845213374272041E-4</v>
      </c>
      <c r="T34" s="104">
        <v>2.3543025557009817E-4</v>
      </c>
      <c r="U34" s="104">
        <v>4.4782254471602262E-4</v>
      </c>
      <c r="V34" s="104">
        <v>5.8152274820296303E-4</v>
      </c>
      <c r="W34" s="104">
        <v>6.5464448715238518E-4</v>
      </c>
      <c r="X34" s="104">
        <v>3.2019489031810027E-3</v>
      </c>
      <c r="Y34" s="104">
        <v>6.5362447831625401E-3</v>
      </c>
      <c r="DA34" s="132" t="s">
        <v>1770</v>
      </c>
    </row>
    <row r="35" spans="1:105" ht="12" customHeight="1" x14ac:dyDescent="0.25">
      <c r="A35" s="106" t="s">
        <v>122</v>
      </c>
      <c r="B35" s="101">
        <v>0.79695592239989443</v>
      </c>
      <c r="C35" s="101">
        <v>0.71890318037047252</v>
      </c>
      <c r="D35" s="101">
        <v>0.56554821596305882</v>
      </c>
      <c r="E35" s="101">
        <v>1.2593590923076192</v>
      </c>
      <c r="F35" s="101">
        <v>1.2073196215322353</v>
      </c>
      <c r="G35" s="101">
        <v>0.99068912487036476</v>
      </c>
      <c r="H35" s="101">
        <v>1.1807168937641064</v>
      </c>
      <c r="I35" s="101">
        <v>1.1228884735823672</v>
      </c>
      <c r="J35" s="101">
        <v>1.2207077687382788</v>
      </c>
      <c r="K35" s="101">
        <v>1.1937542753645169</v>
      </c>
      <c r="L35" s="101">
        <v>1.257678873892212</v>
      </c>
      <c r="M35" s="101">
        <v>1.2026675075038931</v>
      </c>
      <c r="N35" s="101">
        <v>1.1616774005908925</v>
      </c>
      <c r="O35" s="101">
        <v>1.0552519478266216</v>
      </c>
      <c r="P35" s="101">
        <v>0.92232246164803466</v>
      </c>
      <c r="Q35" s="101">
        <v>0.80459320326400097</v>
      </c>
      <c r="R35" s="101">
        <v>0.70842367033082965</v>
      </c>
      <c r="S35" s="101">
        <v>0.70363496795045088</v>
      </c>
      <c r="T35" s="101">
        <v>0.52223913285952717</v>
      </c>
      <c r="U35" s="101">
        <v>0.46475451371486803</v>
      </c>
      <c r="V35" s="101">
        <v>0.37542598529805382</v>
      </c>
      <c r="W35" s="101">
        <v>0.33021665964021152</v>
      </c>
      <c r="X35" s="101">
        <v>0.30272906661793286</v>
      </c>
      <c r="Y35" s="101">
        <v>0.16795569160403637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0.12096807644640153</v>
      </c>
      <c r="L36" s="104">
        <v>0.15405508989050554</v>
      </c>
      <c r="M36" s="104">
        <v>0.17347598987996804</v>
      </c>
      <c r="N36" s="104">
        <v>0.20441047723738412</v>
      </c>
      <c r="O36" s="104">
        <v>0.42199643674676068</v>
      </c>
      <c r="P36" s="104">
        <v>0.55283694829994157</v>
      </c>
      <c r="Q36" s="104">
        <v>0.71454182022930035</v>
      </c>
      <c r="R36" s="104">
        <v>0.81472430997053968</v>
      </c>
      <c r="S36" s="104">
        <v>0.8174405084373606</v>
      </c>
      <c r="T36" s="104">
        <v>0.93878424792215509</v>
      </c>
      <c r="U36" s="104">
        <v>1.1310876911997387</v>
      </c>
      <c r="V36" s="104">
        <v>1.3304315034917074</v>
      </c>
      <c r="W36" s="104">
        <v>1.5901174550017019</v>
      </c>
      <c r="X36" s="104">
        <v>1.5675282296526867</v>
      </c>
      <c r="Y36" s="104">
        <v>1.353486764866854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5.7846133314786344E-2</v>
      </c>
      <c r="L37" s="98">
        <v>7.7202815846975803E-2</v>
      </c>
      <c r="M37" s="98">
        <v>8.3456491587807324E-2</v>
      </c>
      <c r="N37" s="98">
        <v>9.4590010504782579E-2</v>
      </c>
      <c r="O37" s="98">
        <v>0.20152035224895889</v>
      </c>
      <c r="P37" s="98">
        <v>0.25859178969196833</v>
      </c>
      <c r="Q37" s="98">
        <v>0.33965269854185492</v>
      </c>
      <c r="R37" s="98">
        <v>0.38365643054547988</v>
      </c>
      <c r="S37" s="98">
        <v>0.37789788547619119</v>
      </c>
      <c r="T37" s="98">
        <v>0.50533177067423418</v>
      </c>
      <c r="U37" s="98">
        <v>0.55710311148073433</v>
      </c>
      <c r="V37" s="98">
        <v>0.64293720254519671</v>
      </c>
      <c r="W37" s="98">
        <v>0.79110677170054389</v>
      </c>
      <c r="X37" s="98">
        <v>0.58043741001977611</v>
      </c>
      <c r="Y37" s="98">
        <v>0.35984056462375075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6.3121943131615191E-2</v>
      </c>
      <c r="L38" s="98">
        <v>7.6852274043529734E-2</v>
      </c>
      <c r="M38" s="98">
        <v>9.0019498292160716E-2</v>
      </c>
      <c r="N38" s="98">
        <v>0.10982046673260154</v>
      </c>
      <c r="O38" s="98">
        <v>0.22047608449780182</v>
      </c>
      <c r="P38" s="98">
        <v>0.29424515860797329</v>
      </c>
      <c r="Q38" s="98">
        <v>0.37488912168744548</v>
      </c>
      <c r="R38" s="98">
        <v>0.43106787942505975</v>
      </c>
      <c r="S38" s="98">
        <v>0.43954262296116942</v>
      </c>
      <c r="T38" s="98">
        <v>0.43345247724792091</v>
      </c>
      <c r="U38" s="98">
        <v>0.57398457971900441</v>
      </c>
      <c r="V38" s="98">
        <v>0.68749430094651076</v>
      </c>
      <c r="W38" s="98">
        <v>0.79901068330115788</v>
      </c>
      <c r="X38" s="98">
        <v>0.98709081963291057</v>
      </c>
      <c r="Y38" s="98">
        <v>0.99364620024310335</v>
      </c>
      <c r="DA38" s="63" t="s">
        <v>1774</v>
      </c>
    </row>
    <row r="39" spans="1:105" ht="12" customHeight="1" x14ac:dyDescent="0.25">
      <c r="A39" s="121" t="s">
        <v>54</v>
      </c>
      <c r="B39" s="122">
        <v>0.75660101646774414</v>
      </c>
      <c r="C39" s="122">
        <v>0.75057078588369053</v>
      </c>
      <c r="D39" s="122">
        <v>0.74134412382056813</v>
      </c>
      <c r="E39" s="122">
        <v>1.0921219858104139</v>
      </c>
      <c r="F39" s="122">
        <v>1.015516696047547</v>
      </c>
      <c r="G39" s="122">
        <v>0.89255176525395341</v>
      </c>
      <c r="H39" s="122">
        <v>0.94355456146596395</v>
      </c>
      <c r="I39" s="122">
        <v>0.95040718307419991</v>
      </c>
      <c r="J39" s="122">
        <v>0.9941535864837201</v>
      </c>
      <c r="K39" s="122">
        <v>1.0106911912547731</v>
      </c>
      <c r="L39" s="122">
        <v>1.0412451413238855</v>
      </c>
      <c r="M39" s="122">
        <v>0.95047820682044315</v>
      </c>
      <c r="N39" s="122">
        <v>0.92299526613614358</v>
      </c>
      <c r="O39" s="122">
        <v>0.88173791474986607</v>
      </c>
      <c r="P39" s="122">
        <v>0.8365377486653387</v>
      </c>
      <c r="Q39" s="122">
        <v>0.8236814057417865</v>
      </c>
      <c r="R39" s="122">
        <v>0.8266658041015521</v>
      </c>
      <c r="S39" s="122">
        <v>0.83049250068589797</v>
      </c>
      <c r="T39" s="122">
        <v>0.83267229125990294</v>
      </c>
      <c r="U39" s="122">
        <v>0.86752287418261376</v>
      </c>
      <c r="V39" s="122">
        <v>0.84357298721984619</v>
      </c>
      <c r="W39" s="122">
        <v>0.91594957241448305</v>
      </c>
      <c r="X39" s="122">
        <v>0.87454896587984066</v>
      </c>
      <c r="Y39" s="122">
        <v>0.78296480360649912</v>
      </c>
      <c r="DA39" s="130" t="s">
        <v>1775</v>
      </c>
    </row>
    <row r="40" spans="1:105" ht="12" customHeight="1" x14ac:dyDescent="0.25">
      <c r="A40" s="97" t="s">
        <v>50</v>
      </c>
      <c r="B40" s="98">
        <v>0.63471714511260602</v>
      </c>
      <c r="C40" s="98">
        <v>0.6372205993219483</v>
      </c>
      <c r="D40" s="98">
        <v>0.6415403894862578</v>
      </c>
      <c r="E40" s="98">
        <v>0.75382703573039933</v>
      </c>
      <c r="F40" s="98">
        <v>0.67928267986603208</v>
      </c>
      <c r="G40" s="98">
        <v>0.62796438864608262</v>
      </c>
      <c r="H40" s="98">
        <v>0.62088823956956296</v>
      </c>
      <c r="I40" s="98">
        <v>0.65909292300615463</v>
      </c>
      <c r="J40" s="98">
        <v>0.67268530579354135</v>
      </c>
      <c r="K40" s="98">
        <v>0.67494282237121483</v>
      </c>
      <c r="L40" s="98">
        <v>0.652915035794707</v>
      </c>
      <c r="M40" s="98">
        <v>0.59257109808456121</v>
      </c>
      <c r="N40" s="98">
        <v>0.57341394818153713</v>
      </c>
      <c r="O40" s="98">
        <v>0.52597709637040924</v>
      </c>
      <c r="P40" s="98">
        <v>0.51401357989058727</v>
      </c>
      <c r="Q40" s="98">
        <v>0.50958454759089544</v>
      </c>
      <c r="R40" s="98">
        <v>0.51365331017454674</v>
      </c>
      <c r="S40" s="98">
        <v>0.52269026720633838</v>
      </c>
      <c r="T40" s="98">
        <v>0.54288147148456356</v>
      </c>
      <c r="U40" s="98">
        <v>0.58058510303326405</v>
      </c>
      <c r="V40" s="98">
        <v>0.55528926866505546</v>
      </c>
      <c r="W40" s="98">
        <v>0.65213458337717634</v>
      </c>
      <c r="X40" s="98">
        <v>0.75803631574148067</v>
      </c>
      <c r="Y40" s="98">
        <v>0.72910175623587892</v>
      </c>
      <c r="DA40" s="63" t="s">
        <v>1776</v>
      </c>
    </row>
    <row r="41" spans="1:105" ht="12" customHeight="1" x14ac:dyDescent="0.25">
      <c r="A41" s="109" t="s">
        <v>120</v>
      </c>
      <c r="B41" s="33">
        <v>0.12188387135513813</v>
      </c>
      <c r="C41" s="33">
        <v>0.11335018656174217</v>
      </c>
      <c r="D41" s="33">
        <v>9.9803734334310362E-2</v>
      </c>
      <c r="E41" s="33">
        <v>0.33829495008001459</v>
      </c>
      <c r="F41" s="33">
        <v>0.33623401618151494</v>
      </c>
      <c r="G41" s="33">
        <v>0.26458737660787074</v>
      </c>
      <c r="H41" s="33">
        <v>0.32266632189640093</v>
      </c>
      <c r="I41" s="33">
        <v>0.29131426006804528</v>
      </c>
      <c r="J41" s="33">
        <v>0.32146828069017874</v>
      </c>
      <c r="K41" s="33">
        <v>0.3357483688835583</v>
      </c>
      <c r="L41" s="33">
        <v>0.38833010552917852</v>
      </c>
      <c r="M41" s="33">
        <v>0.35790710873588194</v>
      </c>
      <c r="N41" s="33">
        <v>0.34958131795460645</v>
      </c>
      <c r="O41" s="33">
        <v>0.35576081837945678</v>
      </c>
      <c r="P41" s="33">
        <v>0.32252416877475149</v>
      </c>
      <c r="Q41" s="33">
        <v>0.31409685815089111</v>
      </c>
      <c r="R41" s="33">
        <v>0.31301249392700536</v>
      </c>
      <c r="S41" s="33">
        <v>0.30780223347955959</v>
      </c>
      <c r="T41" s="33">
        <v>0.28979081977533938</v>
      </c>
      <c r="U41" s="33">
        <v>0.28693777114934976</v>
      </c>
      <c r="V41" s="33">
        <v>0.28828371855479074</v>
      </c>
      <c r="W41" s="33">
        <v>0.26381498903730671</v>
      </c>
      <c r="X41" s="33">
        <v>0.11651265013836</v>
      </c>
      <c r="Y41" s="33">
        <v>5.3863047370620164E-2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194.3644150693716</v>
      </c>
      <c r="C43" s="117">
        <f t="shared" si="14"/>
        <v>242.28152966043706</v>
      </c>
      <c r="D43" s="117">
        <f t="shared" si="14"/>
        <v>261.85031737171511</v>
      </c>
      <c r="E43" s="117">
        <f t="shared" si="14"/>
        <v>271.25934341470241</v>
      </c>
      <c r="F43" s="117">
        <f t="shared" si="14"/>
        <v>255.91432482061415</v>
      </c>
      <c r="G43" s="117">
        <f t="shared" si="14"/>
        <v>229.45230843222447</v>
      </c>
      <c r="H43" s="117">
        <f t="shared" si="14"/>
        <v>229.69790879262001</v>
      </c>
      <c r="I43" s="117">
        <f t="shared" si="14"/>
        <v>184.80248876119325</v>
      </c>
      <c r="J43" s="117">
        <f t="shared" si="14"/>
        <v>139.58932529663838</v>
      </c>
      <c r="K43" s="117">
        <f t="shared" si="14"/>
        <v>96.781344009083398</v>
      </c>
      <c r="L43" s="117">
        <f t="shared" si="14"/>
        <v>55.820016633090148</v>
      </c>
      <c r="M43" s="117">
        <f t="shared" si="14"/>
        <v>57.287876204275065</v>
      </c>
      <c r="N43" s="117">
        <f t="shared" si="14"/>
        <v>46.993843833381362</v>
      </c>
      <c r="O43" s="117">
        <f t="shared" si="14"/>
        <v>47.73723199485238</v>
      </c>
      <c r="P43" s="117">
        <f t="shared" si="14"/>
        <v>41.956168956950016</v>
      </c>
      <c r="Q43" s="117">
        <f t="shared" si="14"/>
        <v>43.928750536797381</v>
      </c>
      <c r="R43" s="117">
        <f t="shared" ref="R43:V43" si="15">R44+R47+R49+R58</f>
        <v>41.874567653454569</v>
      </c>
      <c r="S43" s="117">
        <f t="shared" si="15"/>
        <v>43.746642866489907</v>
      </c>
      <c r="T43" s="117">
        <f t="shared" si="15"/>
        <v>52.410891330349294</v>
      </c>
      <c r="U43" s="117">
        <f t="shared" si="15"/>
        <v>45.316007690811752</v>
      </c>
      <c r="V43" s="117">
        <f t="shared" si="15"/>
        <v>47.782616745575297</v>
      </c>
      <c r="W43" s="117">
        <f t="shared" ref="W43:Y43" si="16">W44+W47+W49+W58</f>
        <v>70.164469794930739</v>
      </c>
      <c r="X43" s="117">
        <f t="shared" si="16"/>
        <v>63.582579966512711</v>
      </c>
      <c r="Y43" s="117">
        <f t="shared" si="16"/>
        <v>59.551026434863921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167.44931906051195</v>
      </c>
      <c r="C44" s="122">
        <f t="shared" si="17"/>
        <v>212.9353596661889</v>
      </c>
      <c r="D44" s="122">
        <f t="shared" si="17"/>
        <v>229.86179776324829</v>
      </c>
      <c r="E44" s="122">
        <f t="shared" si="17"/>
        <v>229.13225237556335</v>
      </c>
      <c r="F44" s="122">
        <f t="shared" si="17"/>
        <v>215.21334107494522</v>
      </c>
      <c r="G44" s="122">
        <f t="shared" si="17"/>
        <v>195.48300377131827</v>
      </c>
      <c r="H44" s="122">
        <f t="shared" si="17"/>
        <v>196.50082773397884</v>
      </c>
      <c r="I44" s="122">
        <f t="shared" si="17"/>
        <v>156.91226665333559</v>
      </c>
      <c r="J44" s="122">
        <f t="shared" si="17"/>
        <v>117.93502399013154</v>
      </c>
      <c r="K44" s="122">
        <f t="shared" si="17"/>
        <v>81.421358313051726</v>
      </c>
      <c r="L44" s="122">
        <f t="shared" si="17"/>
        <v>46.708922403233402</v>
      </c>
      <c r="M44" s="122">
        <f t="shared" si="17"/>
        <v>48.453872613502696</v>
      </c>
      <c r="N44" s="122">
        <f t="shared" si="17"/>
        <v>39.801628263411708</v>
      </c>
      <c r="O44" s="122">
        <f t="shared" si="17"/>
        <v>40.430659672903303</v>
      </c>
      <c r="P44" s="122">
        <f t="shared" si="17"/>
        <v>35.014961425157303</v>
      </c>
      <c r="Q44" s="122">
        <f t="shared" si="17"/>
        <v>36.715855219795586</v>
      </c>
      <c r="R44" s="122">
        <f t="shared" ref="R44:V44" si="18">SUM(R45:R46)</f>
        <v>35.161073859177598</v>
      </c>
      <c r="S44" s="122">
        <f t="shared" si="18"/>
        <v>36.804514200539579</v>
      </c>
      <c r="T44" s="122">
        <f t="shared" si="18"/>
        <v>44.684107645091856</v>
      </c>
      <c r="U44" s="122">
        <f t="shared" si="18"/>
        <v>38.045537259753978</v>
      </c>
      <c r="V44" s="122">
        <f t="shared" si="18"/>
        <v>39.896082125932381</v>
      </c>
      <c r="W44" s="122">
        <f t="shared" ref="W44:Y44" si="19">SUM(W45:W46)</f>
        <v>59.475298652853198</v>
      </c>
      <c r="X44" s="122">
        <f t="shared" si="19"/>
        <v>54.994064417300564</v>
      </c>
      <c r="Y44" s="122">
        <f t="shared" si="19"/>
        <v>51.918162959249344</v>
      </c>
      <c r="DA44" s="130" t="s">
        <v>1779</v>
      </c>
    </row>
    <row r="45" spans="1:105" ht="12" customHeight="1" x14ac:dyDescent="0.25">
      <c r="A45" s="97" t="s">
        <v>211</v>
      </c>
      <c r="B45" s="98">
        <v>164.13036558725389</v>
      </c>
      <c r="C45" s="98">
        <v>208.71475589641025</v>
      </c>
      <c r="D45" s="98">
        <v>225.35833157220429</v>
      </c>
      <c r="E45" s="98">
        <v>224.65458812764774</v>
      </c>
      <c r="F45" s="98">
        <v>211.0824198236065</v>
      </c>
      <c r="G45" s="98">
        <v>191.78891371469743</v>
      </c>
      <c r="H45" s="98">
        <v>192.80242745037316</v>
      </c>
      <c r="I45" s="98">
        <v>154.03492325194051</v>
      </c>
      <c r="J45" s="98">
        <v>115.79277958580975</v>
      </c>
      <c r="K45" s="98">
        <v>79.961677551591464</v>
      </c>
      <c r="L45" s="98">
        <v>45.869029922182136</v>
      </c>
      <c r="M45" s="98">
        <v>47.602861327780566</v>
      </c>
      <c r="N45" s="98">
        <v>39.107568725401372</v>
      </c>
      <c r="O45" s="98">
        <v>39.736307276371519</v>
      </c>
      <c r="P45" s="98">
        <v>34.425419687818383</v>
      </c>
      <c r="Q45" s="98">
        <v>36.104753807072299</v>
      </c>
      <c r="R45" s="98">
        <v>34.578511654879811</v>
      </c>
      <c r="S45" s="98">
        <v>36.200996326018554</v>
      </c>
      <c r="T45" s="98">
        <v>43.943181349599087</v>
      </c>
      <c r="U45" s="98">
        <v>37.428106397367031</v>
      </c>
      <c r="V45" s="98">
        <v>39.251893959770193</v>
      </c>
      <c r="W45" s="98">
        <v>58.538713651900203</v>
      </c>
      <c r="X45" s="98">
        <v>54.166572467727946</v>
      </c>
      <c r="Y45" s="98">
        <v>51.156640152034811</v>
      </c>
      <c r="DA45" s="63" t="s">
        <v>1780</v>
      </c>
    </row>
    <row r="46" spans="1:105" ht="12" customHeight="1" x14ac:dyDescent="0.25">
      <c r="A46" s="97" t="s">
        <v>53</v>
      </c>
      <c r="B46" s="98">
        <v>3.3189534732580572</v>
      </c>
      <c r="C46" s="98">
        <v>4.2206037697786378</v>
      </c>
      <c r="D46" s="98">
        <v>4.5034661910440059</v>
      </c>
      <c r="E46" s="98">
        <v>4.4776642479156132</v>
      </c>
      <c r="F46" s="98">
        <v>4.1309212513387141</v>
      </c>
      <c r="G46" s="98">
        <v>3.6940900566208374</v>
      </c>
      <c r="H46" s="98">
        <v>3.6984002836056851</v>
      </c>
      <c r="I46" s="98">
        <v>2.8773434013950721</v>
      </c>
      <c r="J46" s="98">
        <v>2.1422444043217874</v>
      </c>
      <c r="K46" s="98">
        <v>1.4596807614602691</v>
      </c>
      <c r="L46" s="98">
        <v>0.83989248105126246</v>
      </c>
      <c r="M46" s="98">
        <v>0.85101128572213303</v>
      </c>
      <c r="N46" s="98">
        <v>0.69405953801033782</v>
      </c>
      <c r="O46" s="98">
        <v>0.69435239653178138</v>
      </c>
      <c r="P46" s="98">
        <v>0.5895417373389219</v>
      </c>
      <c r="Q46" s="98">
        <v>0.61110141272328922</v>
      </c>
      <c r="R46" s="98">
        <v>0.58256220429778705</v>
      </c>
      <c r="S46" s="98">
        <v>0.60351787452102645</v>
      </c>
      <c r="T46" s="98">
        <v>0.74092629549276834</v>
      </c>
      <c r="U46" s="98">
        <v>0.61743086238694433</v>
      </c>
      <c r="V46" s="98">
        <v>0.64418816616218855</v>
      </c>
      <c r="W46" s="98">
        <v>0.93658500095299768</v>
      </c>
      <c r="X46" s="98">
        <v>0.82749194957261929</v>
      </c>
      <c r="Y46" s="98">
        <v>0.76152280721453225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3.3111210579589794E-3</v>
      </c>
      <c r="C47" s="122">
        <f t="shared" si="20"/>
        <v>3.7081954070331698E-3</v>
      </c>
      <c r="D47" s="122">
        <f t="shared" si="20"/>
        <v>4.5772858808689285E-3</v>
      </c>
      <c r="E47" s="122">
        <f t="shared" si="20"/>
        <v>5.6911614424336732E-3</v>
      </c>
      <c r="F47" s="122">
        <f t="shared" si="20"/>
        <v>7.871485527354307E-3</v>
      </c>
      <c r="G47" s="122">
        <f t="shared" si="20"/>
        <v>9.1548097317918145E-3</v>
      </c>
      <c r="H47" s="122">
        <f t="shared" si="20"/>
        <v>1.2206348881869174E-2</v>
      </c>
      <c r="I47" s="122">
        <f t="shared" si="20"/>
        <v>1.0015464885226685E-2</v>
      </c>
      <c r="J47" s="122">
        <f t="shared" si="20"/>
        <v>8.6488874372086435E-3</v>
      </c>
      <c r="K47" s="122">
        <f t="shared" si="20"/>
        <v>7.2972899002549186E-3</v>
      </c>
      <c r="L47" s="122">
        <f t="shared" si="20"/>
        <v>9.8461554202709904E-3</v>
      </c>
      <c r="M47" s="122">
        <f t="shared" si="20"/>
        <v>3.6490207998818467E-3</v>
      </c>
      <c r="N47" s="122">
        <f t="shared" si="20"/>
        <v>3.8336074020124504E-3</v>
      </c>
      <c r="O47" s="122">
        <f t="shared" si="20"/>
        <v>1.0471491269887109E-2</v>
      </c>
      <c r="P47" s="122">
        <f t="shared" si="20"/>
        <v>1.8315370908387123E-2</v>
      </c>
      <c r="Q47" s="122">
        <f t="shared" si="20"/>
        <v>4.6642671925849644E-2</v>
      </c>
      <c r="R47" s="122">
        <f t="shared" si="20"/>
        <v>2.7840437498160526E-2</v>
      </c>
      <c r="S47" s="122">
        <f t="shared" si="20"/>
        <v>3.5357870838814906E-2</v>
      </c>
      <c r="T47" s="122">
        <f t="shared" si="20"/>
        <v>5.2601419385227714E-2</v>
      </c>
      <c r="U47" s="122">
        <f t="shared" si="20"/>
        <v>9.2582979901936202E-2</v>
      </c>
      <c r="V47" s="122">
        <f t="shared" si="20"/>
        <v>6.6635066150086589E-2</v>
      </c>
      <c r="W47" s="122">
        <f t="shared" si="20"/>
        <v>8.4173951447770956E-2</v>
      </c>
      <c r="X47" s="122">
        <f t="shared" si="20"/>
        <v>7.6990067782828603E-2</v>
      </c>
      <c r="Y47" s="122">
        <f t="shared" si="20"/>
        <v>7.9210377666901435E-2</v>
      </c>
      <c r="DA47" s="130" t="s">
        <v>1782</v>
      </c>
    </row>
    <row r="48" spans="1:105" ht="12" customHeight="1" x14ac:dyDescent="0.25">
      <c r="A48" s="97" t="s">
        <v>53</v>
      </c>
      <c r="B48" s="98">
        <v>3.3111210579589794E-3</v>
      </c>
      <c r="C48" s="98">
        <v>3.7081954070331698E-3</v>
      </c>
      <c r="D48" s="98">
        <v>4.5772858808689285E-3</v>
      </c>
      <c r="E48" s="98">
        <v>5.6911614424336732E-3</v>
      </c>
      <c r="F48" s="98">
        <v>7.871485527354307E-3</v>
      </c>
      <c r="G48" s="98">
        <v>9.1548097317918145E-3</v>
      </c>
      <c r="H48" s="98">
        <v>1.2206348881869174E-2</v>
      </c>
      <c r="I48" s="98">
        <v>1.0015464885226685E-2</v>
      </c>
      <c r="J48" s="98">
        <v>8.6488874372086435E-3</v>
      </c>
      <c r="K48" s="98">
        <v>7.2972899002549186E-3</v>
      </c>
      <c r="L48" s="98">
        <v>9.8461554202709904E-3</v>
      </c>
      <c r="M48" s="98">
        <v>3.6490207998818467E-3</v>
      </c>
      <c r="N48" s="98">
        <v>3.8336074020124504E-3</v>
      </c>
      <c r="O48" s="98">
        <v>1.0471491269887109E-2</v>
      </c>
      <c r="P48" s="98">
        <v>1.8315370908387123E-2</v>
      </c>
      <c r="Q48" s="98">
        <v>4.6642671925849644E-2</v>
      </c>
      <c r="R48" s="98">
        <v>2.7840437498160526E-2</v>
      </c>
      <c r="S48" s="98">
        <v>3.5357870838814906E-2</v>
      </c>
      <c r="T48" s="98">
        <v>5.2601419385227714E-2</v>
      </c>
      <c r="U48" s="98">
        <v>9.2582979901936202E-2</v>
      </c>
      <c r="V48" s="98">
        <v>6.6635066150086589E-2</v>
      </c>
      <c r="W48" s="98">
        <v>8.4173951447770956E-2</v>
      </c>
      <c r="X48" s="98">
        <v>7.6990067782828603E-2</v>
      </c>
      <c r="Y48" s="98">
        <v>7.9210377666901435E-2</v>
      </c>
      <c r="DA48" s="63" t="s">
        <v>1783</v>
      </c>
    </row>
    <row r="49" spans="1:105" ht="12" customHeight="1" x14ac:dyDescent="0.25">
      <c r="A49" s="121" t="s">
        <v>55</v>
      </c>
      <c r="B49" s="122">
        <v>17.317085335668427</v>
      </c>
      <c r="C49" s="122">
        <v>19.656204406409003</v>
      </c>
      <c r="D49" s="122">
        <v>21.719947012150836</v>
      </c>
      <c r="E49" s="122">
        <v>25.840280079043556</v>
      </c>
      <c r="F49" s="122">
        <v>24.994023012339973</v>
      </c>
      <c r="G49" s="122">
        <v>21.046889254707185</v>
      </c>
      <c r="H49" s="122">
        <v>20.778564557329599</v>
      </c>
      <c r="I49" s="122">
        <v>17.568629542691792</v>
      </c>
      <c r="J49" s="122">
        <v>13.391694432073388</v>
      </c>
      <c r="K49" s="122">
        <v>9.365662006573384</v>
      </c>
      <c r="L49" s="122">
        <v>4.8752652672265153</v>
      </c>
      <c r="M49" s="122">
        <v>5.657596837805535</v>
      </c>
      <c r="N49" s="122">
        <v>4.5130823308408115</v>
      </c>
      <c r="O49" s="122">
        <v>4.7575719374060057</v>
      </c>
      <c r="P49" s="122">
        <v>4.5744842834001114</v>
      </c>
      <c r="Q49" s="122">
        <v>4.8478447126343109</v>
      </c>
      <c r="R49" s="122">
        <v>4.3902495803119415</v>
      </c>
      <c r="S49" s="122">
        <v>4.5854348570100498</v>
      </c>
      <c r="T49" s="122">
        <v>5.2959640957782161</v>
      </c>
      <c r="U49" s="122">
        <v>4.6638583982617039</v>
      </c>
      <c r="V49" s="122">
        <v>5.2171191458903081</v>
      </c>
      <c r="W49" s="122">
        <v>8.0979136018283793</v>
      </c>
      <c r="X49" s="122">
        <v>6.011676966220179</v>
      </c>
      <c r="Y49" s="122">
        <v>5.5498032498968088</v>
      </c>
      <c r="DA49" s="130" t="s">
        <v>1784</v>
      </c>
    </row>
    <row r="50" spans="1:105" ht="12" customHeight="1" x14ac:dyDescent="0.25">
      <c r="A50" s="97" t="s">
        <v>138</v>
      </c>
      <c r="B50" s="98">
        <v>16.744072744120032</v>
      </c>
      <c r="C50" s="98">
        <v>19.118913319860987</v>
      </c>
      <c r="D50" s="98">
        <v>21.289515889779054</v>
      </c>
      <c r="E50" s="98">
        <v>24.911811046318235</v>
      </c>
      <c r="F50" s="98">
        <v>24.16953473478144</v>
      </c>
      <c r="G50" s="98">
        <v>20.453440695608762</v>
      </c>
      <c r="H50" s="98">
        <v>20.149308814862586</v>
      </c>
      <c r="I50" s="98">
        <v>17.084431211364954</v>
      </c>
      <c r="J50" s="98">
        <v>12.99994663518059</v>
      </c>
      <c r="K50" s="98">
        <v>9.0618408187011674</v>
      </c>
      <c r="L50" s="98">
        <v>4.6586048026825626</v>
      </c>
      <c r="M50" s="98">
        <v>5.4827507302983607</v>
      </c>
      <c r="N50" s="98">
        <v>4.3676309255797907</v>
      </c>
      <c r="O50" s="98">
        <v>4.6009155292920303</v>
      </c>
      <c r="P50" s="98">
        <v>4.4178510797607355</v>
      </c>
      <c r="Q50" s="98">
        <v>4.6793387093806498</v>
      </c>
      <c r="R50" s="98">
        <v>4.2245946810977513</v>
      </c>
      <c r="S50" s="98">
        <v>4.4162549132341038</v>
      </c>
      <c r="T50" s="98">
        <v>5.1070196538470283</v>
      </c>
      <c r="U50" s="98">
        <v>4.4700992576183509</v>
      </c>
      <c r="V50" s="98">
        <v>4.6708426383673034</v>
      </c>
      <c r="W50" s="98">
        <v>6.8480348853306152</v>
      </c>
      <c r="X50" s="98">
        <v>3.1424263418081342</v>
      </c>
      <c r="Y50" s="98">
        <v>2.9774965001050102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1.0681474068870232E-2</v>
      </c>
      <c r="L51" s="98">
        <v>5.5826799235050018E-3</v>
      </c>
      <c r="M51" s="98">
        <v>9.205247795185386E-3</v>
      </c>
      <c r="N51" s="98">
        <v>7.660300363792923E-3</v>
      </c>
      <c r="O51" s="98">
        <v>1.4656197239755801E-2</v>
      </c>
      <c r="P51" s="98">
        <v>2.1208531907807856E-2</v>
      </c>
      <c r="Q51" s="98">
        <v>3.0404083324493902E-2</v>
      </c>
      <c r="R51" s="98">
        <v>2.9488819548068444E-2</v>
      </c>
      <c r="S51" s="98">
        <v>3.282901328305779E-2</v>
      </c>
      <c r="T51" s="98">
        <v>5.542948803523251E-2</v>
      </c>
      <c r="U51" s="98">
        <v>4.5772757640907942E-2</v>
      </c>
      <c r="V51" s="98">
        <v>5.4636210351352868E-2</v>
      </c>
      <c r="W51" s="98">
        <v>0.1450926971649491</v>
      </c>
      <c r="X51" s="98">
        <v>6.7342535975478776E-2</v>
      </c>
      <c r="Y51" s="98">
        <v>0.12475267661151482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5.1074137700739377E-3</v>
      </c>
      <c r="L52" s="101">
        <v>2.7930272568598455E-3</v>
      </c>
      <c r="M52" s="101">
        <v>4.4293584932365631E-3</v>
      </c>
      <c r="N52" s="101">
        <v>3.5476047263074419E-3</v>
      </c>
      <c r="O52" s="101">
        <v>6.9907046066877707E-3</v>
      </c>
      <c r="P52" s="101">
        <v>9.9178677945893582E-3</v>
      </c>
      <c r="Q52" s="101">
        <v>1.4444882929909759E-2</v>
      </c>
      <c r="R52" s="101">
        <v>1.3809860139383427E-2</v>
      </c>
      <c r="S52" s="101">
        <v>1.5101586806399373E-2</v>
      </c>
      <c r="T52" s="101">
        <v>3.0254965450513201E-2</v>
      </c>
      <c r="U52" s="101">
        <v>2.245452420408459E-2</v>
      </c>
      <c r="V52" s="101">
        <v>2.6114606432868399E-2</v>
      </c>
      <c r="W52" s="101">
        <v>7.3436910618429926E-2</v>
      </c>
      <c r="X52" s="101">
        <v>2.5629160107736752E-2</v>
      </c>
      <c r="Y52" s="101">
        <v>3.969940591497733E-2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5.5740602987962946E-3</v>
      </c>
      <c r="L53" s="104">
        <v>2.7896526666451558E-3</v>
      </c>
      <c r="M53" s="104">
        <v>4.775889301948822E-3</v>
      </c>
      <c r="N53" s="104">
        <v>4.1126956374854815E-3</v>
      </c>
      <c r="O53" s="104">
        <v>7.6654926330680297E-3</v>
      </c>
      <c r="P53" s="104">
        <v>1.1290664113218498E-2</v>
      </c>
      <c r="Q53" s="104">
        <v>1.5959200394584143E-2</v>
      </c>
      <c r="R53" s="104">
        <v>1.5678959408685019E-2</v>
      </c>
      <c r="S53" s="104">
        <v>1.7727426476658419E-2</v>
      </c>
      <c r="T53" s="104">
        <v>2.5174522584719309E-2</v>
      </c>
      <c r="U53" s="104">
        <v>2.3318233436823353E-2</v>
      </c>
      <c r="V53" s="104">
        <v>2.8521603918484465E-2</v>
      </c>
      <c r="W53" s="104">
        <v>7.1655786546519162E-2</v>
      </c>
      <c r="X53" s="104">
        <v>4.1713375867742021E-2</v>
      </c>
      <c r="Y53" s="104">
        <v>8.5053270696537481E-2</v>
      </c>
      <c r="DA53" s="132" t="s">
        <v>1788</v>
      </c>
    </row>
    <row r="54" spans="1:105" ht="12" customHeight="1" x14ac:dyDescent="0.25">
      <c r="A54" s="106" t="s">
        <v>122</v>
      </c>
      <c r="B54" s="101">
        <v>0.57301259154839423</v>
      </c>
      <c r="C54" s="101">
        <v>0.53729108654801527</v>
      </c>
      <c r="D54" s="101">
        <v>0.43043112237178294</v>
      </c>
      <c r="E54" s="101">
        <v>0.92846903272532122</v>
      </c>
      <c r="F54" s="101">
        <v>0.82448827755853493</v>
      </c>
      <c r="G54" s="101">
        <v>0.59344855909842398</v>
      </c>
      <c r="H54" s="101">
        <v>0.62925574246701377</v>
      </c>
      <c r="I54" s="101">
        <v>0.48419833132683698</v>
      </c>
      <c r="J54" s="101">
        <v>0.39174779689279743</v>
      </c>
      <c r="K54" s="101">
        <v>0.29313971380334769</v>
      </c>
      <c r="L54" s="101">
        <v>0.21107778462044852</v>
      </c>
      <c r="M54" s="101">
        <v>0.1607794863895595</v>
      </c>
      <c r="N54" s="101">
        <v>0.12735800120972204</v>
      </c>
      <c r="O54" s="101">
        <v>0.10295813321383704</v>
      </c>
      <c r="P54" s="101">
        <v>7.8089151036822055E-2</v>
      </c>
      <c r="Q54" s="101">
        <v>7.6862331713592622E-2</v>
      </c>
      <c r="R54" s="101">
        <v>7.2484897753542027E-2</v>
      </c>
      <c r="S54" s="101">
        <v>7.4209904561050227E-2</v>
      </c>
      <c r="T54" s="101">
        <v>5.1409994682782595E-2</v>
      </c>
      <c r="U54" s="101">
        <v>4.2221519399666889E-2</v>
      </c>
      <c r="V54" s="101">
        <v>3.10878504695614E-2</v>
      </c>
      <c r="W54" s="101">
        <v>3.1308307834217383E-2</v>
      </c>
      <c r="X54" s="101">
        <v>0.34909732507248403</v>
      </c>
      <c r="Y54" s="101">
        <v>0.23326376067010923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4.8613733224301698E-3</v>
      </c>
      <c r="N55" s="104">
        <v>1.0433103687505501E-2</v>
      </c>
      <c r="O55" s="104">
        <v>3.9042077660382798E-2</v>
      </c>
      <c r="P55" s="104">
        <v>5.7335520694745373E-2</v>
      </c>
      <c r="Q55" s="104">
        <v>6.1239588215574112E-2</v>
      </c>
      <c r="R55" s="104">
        <v>6.3681181912580126E-2</v>
      </c>
      <c r="S55" s="104">
        <v>6.2141025931838165E-2</v>
      </c>
      <c r="T55" s="104">
        <v>8.2104959213171874E-2</v>
      </c>
      <c r="U55" s="104">
        <v>0.10576486360277809</v>
      </c>
      <c r="V55" s="104">
        <v>0.4605524467020905</v>
      </c>
      <c r="W55" s="104">
        <v>1.0734777114985978</v>
      </c>
      <c r="X55" s="104">
        <v>2.4528107633640825</v>
      </c>
      <c r="Y55" s="104">
        <v>2.2142903125101747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2.3387280399397433E-3</v>
      </c>
      <c r="N56" s="98">
        <v>4.8278708642344745E-3</v>
      </c>
      <c r="O56" s="98">
        <v>1.8644169849644929E-2</v>
      </c>
      <c r="P56" s="98">
        <v>2.6818929080208651E-2</v>
      </c>
      <c r="Q56" s="98">
        <v>2.9109830672103727E-2</v>
      </c>
      <c r="R56" s="98">
        <v>2.9987683743450969E-2</v>
      </c>
      <c r="S56" s="98">
        <v>2.8727426716169725E-2</v>
      </c>
      <c r="T56" s="98">
        <v>4.4195718571290211E-2</v>
      </c>
      <c r="U56" s="98">
        <v>5.2093162233906851E-2</v>
      </c>
      <c r="V56" s="98">
        <v>0.22256410866012921</v>
      </c>
      <c r="W56" s="98">
        <v>0.5340709166891292</v>
      </c>
      <c r="X56" s="98">
        <v>0.90824720079913912</v>
      </c>
      <c r="Y56" s="98">
        <v>0.58869543240265598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2.5226452824904269E-3</v>
      </c>
      <c r="N57" s="98">
        <v>5.6052328232710268E-3</v>
      </c>
      <c r="O57" s="98">
        <v>2.0397907810737866E-2</v>
      </c>
      <c r="P57" s="98">
        <v>3.0516591614536723E-2</v>
      </c>
      <c r="Q57" s="98">
        <v>3.2129757543470382E-2</v>
      </c>
      <c r="R57" s="98">
        <v>3.3693498169129157E-2</v>
      </c>
      <c r="S57" s="98">
        <v>3.3413599215668437E-2</v>
      </c>
      <c r="T57" s="98">
        <v>3.7909240641881656E-2</v>
      </c>
      <c r="U57" s="98">
        <v>5.3671701368871248E-2</v>
      </c>
      <c r="V57" s="98">
        <v>0.23798833804196129</v>
      </c>
      <c r="W57" s="98">
        <v>0.53940679480946874</v>
      </c>
      <c r="X57" s="98">
        <v>1.5445635625649432</v>
      </c>
      <c r="Y57" s="98">
        <v>1.6255948801075186</v>
      </c>
      <c r="DA57" s="63" t="s">
        <v>1792</v>
      </c>
    </row>
    <row r="58" spans="1:105" ht="12" customHeight="1" x14ac:dyDescent="0.25">
      <c r="A58" s="121" t="s">
        <v>54</v>
      </c>
      <c r="B58" s="122">
        <v>9.5946995521332763</v>
      </c>
      <c r="C58" s="122">
        <v>9.6862573924321396</v>
      </c>
      <c r="D58" s="122">
        <v>10.263995310435142</v>
      </c>
      <c r="E58" s="122">
        <v>16.281119798653059</v>
      </c>
      <c r="F58" s="122">
        <v>15.699089247801627</v>
      </c>
      <c r="G58" s="122">
        <v>12.913260596467225</v>
      </c>
      <c r="H58" s="122">
        <v>12.406310152429718</v>
      </c>
      <c r="I58" s="122">
        <v>10.311577100280665</v>
      </c>
      <c r="J58" s="122">
        <v>8.2539579869962552</v>
      </c>
      <c r="K58" s="122">
        <v>5.9870263995580295</v>
      </c>
      <c r="L58" s="122">
        <v>4.2259828072099612</v>
      </c>
      <c r="M58" s="122">
        <v>3.1727577321669536</v>
      </c>
      <c r="N58" s="122">
        <v>2.6752996317268325</v>
      </c>
      <c r="O58" s="122">
        <v>2.5385288932731833</v>
      </c>
      <c r="P58" s="122">
        <v>2.348407877484211</v>
      </c>
      <c r="Q58" s="122">
        <v>2.3184079324416311</v>
      </c>
      <c r="R58" s="122">
        <v>2.2954037764668609</v>
      </c>
      <c r="S58" s="122">
        <v>2.3213359381014618</v>
      </c>
      <c r="T58" s="122">
        <v>2.3782181700939971</v>
      </c>
      <c r="U58" s="122">
        <v>2.5140290528941405</v>
      </c>
      <c r="V58" s="122">
        <v>2.6027804076025247</v>
      </c>
      <c r="W58" s="122">
        <v>2.5070835888013967</v>
      </c>
      <c r="X58" s="122">
        <v>2.4998485152091368</v>
      </c>
      <c r="Y58" s="122">
        <v>2.003849848050864</v>
      </c>
      <c r="DA58" s="130" t="s">
        <v>1793</v>
      </c>
    </row>
    <row r="59" spans="1:105" ht="12" customHeight="1" x14ac:dyDescent="0.25">
      <c r="A59" s="97" t="s">
        <v>50</v>
      </c>
      <c r="B59" s="98">
        <v>8.0490249387343518</v>
      </c>
      <c r="C59" s="98">
        <v>8.2132271915583654</v>
      </c>
      <c r="D59" s="98">
        <v>8.7772173634239987</v>
      </c>
      <c r="E59" s="98">
        <v>10.725533595514218</v>
      </c>
      <c r="F59" s="98">
        <v>10.053731824167738</v>
      </c>
      <c r="G59" s="98">
        <v>8.6985824053481338</v>
      </c>
      <c r="H59" s="98">
        <v>7.6359022793024494</v>
      </c>
      <c r="I59" s="98">
        <v>6.5233700720063146</v>
      </c>
      <c r="J59" s="98">
        <v>5.1368518307821329</v>
      </c>
      <c r="K59" s="98">
        <v>3.6927378469803815</v>
      </c>
      <c r="L59" s="98">
        <v>2.4998078022518957</v>
      </c>
      <c r="M59" s="98">
        <v>2.0533197907692688</v>
      </c>
      <c r="N59" s="98">
        <v>1.7652645854027755</v>
      </c>
      <c r="O59" s="98">
        <v>1.5670893163414499</v>
      </c>
      <c r="P59" s="98">
        <v>1.4735616495118504</v>
      </c>
      <c r="Q59" s="98">
        <v>1.4579689680046553</v>
      </c>
      <c r="R59" s="98">
        <v>1.4500123015606183</v>
      </c>
      <c r="S59" s="98">
        <v>1.4713436676547305</v>
      </c>
      <c r="T59" s="98">
        <v>1.5634154300594627</v>
      </c>
      <c r="U59" s="98">
        <v>1.7016701372148861</v>
      </c>
      <c r="V59" s="98">
        <v>1.7573541083827318</v>
      </c>
      <c r="W59" s="98">
        <v>1.7229240378663009</v>
      </c>
      <c r="X59" s="98">
        <v>2.1087846460229138</v>
      </c>
      <c r="Y59" s="98">
        <v>1.7971148942596995</v>
      </c>
      <c r="DA59" s="63" t="s">
        <v>1794</v>
      </c>
    </row>
    <row r="60" spans="1:105" ht="12" customHeight="1" x14ac:dyDescent="0.25">
      <c r="A60" s="109" t="s">
        <v>120</v>
      </c>
      <c r="B60" s="33">
        <v>1.545674613398925</v>
      </c>
      <c r="C60" s="33">
        <v>1.473030200873775</v>
      </c>
      <c r="D60" s="33">
        <v>1.4867779470111437</v>
      </c>
      <c r="E60" s="33">
        <v>5.5555862031388408</v>
      </c>
      <c r="F60" s="33">
        <v>5.6453574236338886</v>
      </c>
      <c r="G60" s="33">
        <v>4.2146781911190923</v>
      </c>
      <c r="H60" s="33">
        <v>4.7704078731272697</v>
      </c>
      <c r="I60" s="33">
        <v>3.7882070282743499</v>
      </c>
      <c r="J60" s="33">
        <v>3.1171061562141218</v>
      </c>
      <c r="K60" s="33">
        <v>2.294288552577648</v>
      </c>
      <c r="L60" s="33">
        <v>1.7261750049580651</v>
      </c>
      <c r="M60" s="33">
        <v>1.1194379413976845</v>
      </c>
      <c r="N60" s="33">
        <v>0.91003504632405696</v>
      </c>
      <c r="O60" s="33">
        <v>0.97143957693173355</v>
      </c>
      <c r="P60" s="33">
        <v>0.87484622797236045</v>
      </c>
      <c r="Q60" s="33">
        <v>0.86043896443697587</v>
      </c>
      <c r="R60" s="33">
        <v>0.84539147490624267</v>
      </c>
      <c r="S60" s="33">
        <v>0.84999227044673109</v>
      </c>
      <c r="T60" s="33">
        <v>0.81480274003453435</v>
      </c>
      <c r="U60" s="33">
        <v>0.81235891567925411</v>
      </c>
      <c r="V60" s="33">
        <v>0.84542629921979306</v>
      </c>
      <c r="W60" s="33">
        <v>0.78415955093509571</v>
      </c>
      <c r="X60" s="33">
        <v>0.39106386918622282</v>
      </c>
      <c r="Y60" s="33">
        <v>0.20673495379116447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1518.0429328117673</v>
      </c>
      <c r="C62" s="117">
        <f t="shared" si="21"/>
        <v>1595.0028319150563</v>
      </c>
      <c r="D62" s="117">
        <f t="shared" si="21"/>
        <v>1524.5053758243607</v>
      </c>
      <c r="E62" s="117">
        <f t="shared" si="21"/>
        <v>1555.4620613780774</v>
      </c>
      <c r="F62" s="117">
        <f t="shared" si="21"/>
        <v>1554.2518818041683</v>
      </c>
      <c r="G62" s="117">
        <f t="shared" si="21"/>
        <v>1675.9564467060311</v>
      </c>
      <c r="H62" s="117">
        <f t="shared" si="21"/>
        <v>1740.7543763516132</v>
      </c>
      <c r="I62" s="117">
        <f t="shared" si="21"/>
        <v>1685.1631299851781</v>
      </c>
      <c r="J62" s="117">
        <f t="shared" si="21"/>
        <v>1691.9821634363534</v>
      </c>
      <c r="K62" s="117">
        <f t="shared" si="21"/>
        <v>1761.5344759074869</v>
      </c>
      <c r="L62" s="117">
        <f t="shared" si="21"/>
        <v>1969.62297299336</v>
      </c>
      <c r="M62" s="117">
        <f t="shared" si="21"/>
        <v>1835.9460881099039</v>
      </c>
      <c r="N62" s="117">
        <f t="shared" si="21"/>
        <v>1964.4317327632305</v>
      </c>
      <c r="O62" s="117">
        <f t="shared" si="21"/>
        <v>2045.4875828537574</v>
      </c>
      <c r="P62" s="117">
        <f t="shared" si="21"/>
        <v>1902.1189630380318</v>
      </c>
      <c r="Q62" s="117">
        <f t="shared" si="21"/>
        <v>1943.4254526006312</v>
      </c>
      <c r="R62" s="117">
        <f t="shared" ref="R62:V62" si="22">R63+R66+R68+R77</f>
        <v>2172.6912689123174</v>
      </c>
      <c r="S62" s="117">
        <f t="shared" si="22"/>
        <v>2328.1370079806979</v>
      </c>
      <c r="T62" s="117">
        <f t="shared" si="22"/>
        <v>2341.9160653676308</v>
      </c>
      <c r="U62" s="117">
        <f t="shared" si="22"/>
        <v>2461.1885483936358</v>
      </c>
      <c r="V62" s="117">
        <f t="shared" si="22"/>
        <v>2682.7483130319761</v>
      </c>
      <c r="W62" s="117">
        <f t="shared" ref="W62:Y62" si="23">W63+W66+W68+W77</f>
        <v>3285.3072258894626</v>
      </c>
      <c r="X62" s="117">
        <f t="shared" si="23"/>
        <v>3214.2221990450244</v>
      </c>
      <c r="Y62" s="117">
        <f t="shared" si="23"/>
        <v>3176.0696826644216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1314.7882300604354</v>
      </c>
      <c r="C63" s="122">
        <f t="shared" si="24"/>
        <v>1402.1969724097228</v>
      </c>
      <c r="D63" s="122">
        <f t="shared" si="24"/>
        <v>1334.6523652251456</v>
      </c>
      <c r="E63" s="122">
        <f t="shared" si="24"/>
        <v>1307.3245988035467</v>
      </c>
      <c r="F63" s="122">
        <f t="shared" si="24"/>
        <v>1304.6132159016495</v>
      </c>
      <c r="G63" s="122">
        <f t="shared" si="24"/>
        <v>1429.2207909486465</v>
      </c>
      <c r="H63" s="122">
        <f t="shared" si="24"/>
        <v>1486.0401850313542</v>
      </c>
      <c r="I63" s="122">
        <f t="shared" si="24"/>
        <v>1426.9854047129008</v>
      </c>
      <c r="J63" s="122">
        <f t="shared" si="24"/>
        <v>1429.5166073787329</v>
      </c>
      <c r="K63" s="122">
        <f t="shared" si="24"/>
        <v>1487.2936002297206</v>
      </c>
      <c r="L63" s="122">
        <f t="shared" si="24"/>
        <v>1687.7655951655888</v>
      </c>
      <c r="M63" s="122">
        <f t="shared" si="24"/>
        <v>1551.0687806441285</v>
      </c>
      <c r="N63" s="122">
        <f t="shared" si="24"/>
        <v>1669.9609572331008</v>
      </c>
      <c r="O63" s="122">
        <f t="shared" si="24"/>
        <v>1732.8636329652636</v>
      </c>
      <c r="P63" s="122">
        <f t="shared" si="24"/>
        <v>1588.7969781124827</v>
      </c>
      <c r="Q63" s="122">
        <f t="shared" si="24"/>
        <v>1620.4892865565032</v>
      </c>
      <c r="R63" s="122">
        <f t="shared" ref="R63:V63" si="25">SUM(R64:R65)</f>
        <v>1828.628532088765</v>
      </c>
      <c r="S63" s="122">
        <f t="shared" si="25"/>
        <v>1960.2287611731892</v>
      </c>
      <c r="T63" s="122">
        <f t="shared" si="25"/>
        <v>1991.2135777417197</v>
      </c>
      <c r="U63" s="122">
        <f t="shared" si="25"/>
        <v>2074.6158552817815</v>
      </c>
      <c r="V63" s="122">
        <f t="shared" si="25"/>
        <v>2267.564949877345</v>
      </c>
      <c r="W63" s="122">
        <f t="shared" ref="W63:Y63" si="26">SUM(W64:W65)</f>
        <v>2788.805337132404</v>
      </c>
      <c r="X63" s="122">
        <f t="shared" si="26"/>
        <v>2762.9383437817514</v>
      </c>
      <c r="Y63" s="122">
        <f t="shared" si="26"/>
        <v>2794.4971768041873</v>
      </c>
      <c r="DA63" s="130" t="s">
        <v>1797</v>
      </c>
    </row>
    <row r="64" spans="1:105" ht="12" customHeight="1" x14ac:dyDescent="0.25">
      <c r="A64" s="97" t="s">
        <v>212</v>
      </c>
      <c r="B64" s="98">
        <v>1288.7282795796516</v>
      </c>
      <c r="C64" s="98">
        <v>1374.4039471601716</v>
      </c>
      <c r="D64" s="98">
        <v>1308.5037756723088</v>
      </c>
      <c r="E64" s="98">
        <v>1281.7770796053826</v>
      </c>
      <c r="F64" s="98">
        <v>1279.5717643288647</v>
      </c>
      <c r="G64" s="98">
        <v>1402.2124566653474</v>
      </c>
      <c r="H64" s="98">
        <v>1458.0709825341016</v>
      </c>
      <c r="I64" s="98">
        <v>1400.818380772007</v>
      </c>
      <c r="J64" s="98">
        <v>1403.5499873753452</v>
      </c>
      <c r="K64" s="98">
        <v>1460.6301558967082</v>
      </c>
      <c r="L64" s="98">
        <v>1657.4171829089519</v>
      </c>
      <c r="M64" s="98">
        <v>1523.8268499982883</v>
      </c>
      <c r="N64" s="98">
        <v>1640.8402307441802</v>
      </c>
      <c r="O64" s="98">
        <v>1703.1035937735558</v>
      </c>
      <c r="P64" s="98">
        <v>1562.0466378969913</v>
      </c>
      <c r="Q64" s="98">
        <v>1593.5177428898935</v>
      </c>
      <c r="R64" s="98">
        <v>1798.3311107767195</v>
      </c>
      <c r="S64" s="98">
        <v>1928.0850657266974</v>
      </c>
      <c r="T64" s="98">
        <v>1958.1964139794011</v>
      </c>
      <c r="U64" s="98">
        <v>2040.9474686875071</v>
      </c>
      <c r="V64" s="98">
        <v>2230.9513670672759</v>
      </c>
      <c r="W64" s="98">
        <v>2744.888731272526</v>
      </c>
      <c r="X64" s="98">
        <v>2721.3645983081278</v>
      </c>
      <c r="Y64" s="98">
        <v>2753.508181555967</v>
      </c>
      <c r="DA64" s="63" t="s">
        <v>1798</v>
      </c>
    </row>
    <row r="65" spans="1:105" ht="12" customHeight="1" x14ac:dyDescent="0.25">
      <c r="A65" s="97" t="s">
        <v>53</v>
      </c>
      <c r="B65" s="98">
        <v>26.059950480783723</v>
      </c>
      <c r="C65" s="98">
        <v>27.79302524955127</v>
      </c>
      <c r="D65" s="98">
        <v>26.148589552836807</v>
      </c>
      <c r="E65" s="98">
        <v>25.547519198164007</v>
      </c>
      <c r="F65" s="98">
        <v>25.04145157278483</v>
      </c>
      <c r="G65" s="98">
        <v>27.008334283298993</v>
      </c>
      <c r="H65" s="98">
        <v>27.969202497252606</v>
      </c>
      <c r="I65" s="98">
        <v>26.167023940893792</v>
      </c>
      <c r="J65" s="98">
        <v>25.966620003387678</v>
      </c>
      <c r="K65" s="98">
        <v>26.663444333012308</v>
      </c>
      <c r="L65" s="98">
        <v>30.348412256636838</v>
      </c>
      <c r="M65" s="98">
        <v>27.241930645840256</v>
      </c>
      <c r="N65" s="98">
        <v>29.120726488920685</v>
      </c>
      <c r="O65" s="98">
        <v>29.76003919170774</v>
      </c>
      <c r="P65" s="98">
        <v>26.750340215491295</v>
      </c>
      <c r="Q65" s="98">
        <v>26.971543666609609</v>
      </c>
      <c r="R65" s="98">
        <v>30.297421312045639</v>
      </c>
      <c r="S65" s="98">
        <v>32.143695446491854</v>
      </c>
      <c r="T65" s="98">
        <v>33.01716376231866</v>
      </c>
      <c r="U65" s="98">
        <v>33.668386594274146</v>
      </c>
      <c r="V65" s="98">
        <v>36.613582810069062</v>
      </c>
      <c r="W65" s="98">
        <v>43.916605859877819</v>
      </c>
      <c r="X65" s="98">
        <v>41.573745473623475</v>
      </c>
      <c r="Y65" s="98">
        <v>40.988995248220533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2.2939064637110044E-2</v>
      </c>
      <c r="C66" s="122">
        <f t="shared" si="27"/>
        <v>2.5329133490641229E-2</v>
      </c>
      <c r="D66" s="122">
        <f t="shared" si="27"/>
        <v>3.0511200810296128E-2</v>
      </c>
      <c r="E66" s="122">
        <f t="shared" si="27"/>
        <v>3.4062774996022213E-2</v>
      </c>
      <c r="F66" s="122">
        <f t="shared" si="27"/>
        <v>4.6048528130724298E-2</v>
      </c>
      <c r="G66" s="122">
        <f t="shared" si="27"/>
        <v>5.7038103605765889E-2</v>
      </c>
      <c r="H66" s="122">
        <f t="shared" si="27"/>
        <v>9.2751121285221574E-2</v>
      </c>
      <c r="I66" s="122">
        <f t="shared" si="27"/>
        <v>0.1347887601728692</v>
      </c>
      <c r="J66" s="122">
        <f t="shared" si="27"/>
        <v>0.18147670348575584</v>
      </c>
      <c r="K66" s="122">
        <f t="shared" si="27"/>
        <v>0.24626691598632239</v>
      </c>
      <c r="L66" s="122">
        <f t="shared" si="27"/>
        <v>0.4896697611723359</v>
      </c>
      <c r="M66" s="122">
        <f t="shared" si="27"/>
        <v>0.36279813277959172</v>
      </c>
      <c r="N66" s="122">
        <f t="shared" si="27"/>
        <v>0.57168657828477543</v>
      </c>
      <c r="O66" s="122">
        <f t="shared" si="27"/>
        <v>0.7409909442820849</v>
      </c>
      <c r="P66" s="122">
        <f t="shared" si="27"/>
        <v>1.0234877869052066</v>
      </c>
      <c r="Q66" s="122">
        <f t="shared" si="27"/>
        <v>2.5840592791800425</v>
      </c>
      <c r="R66" s="122">
        <f t="shared" si="27"/>
        <v>1.9732405797760644</v>
      </c>
      <c r="S66" s="122">
        <f t="shared" si="27"/>
        <v>2.4236783412030736</v>
      </c>
      <c r="T66" s="122">
        <f t="shared" si="27"/>
        <v>3.208595336245728</v>
      </c>
      <c r="U66" s="122">
        <f t="shared" si="27"/>
        <v>4.9380349003135882</v>
      </c>
      <c r="V66" s="122">
        <f t="shared" si="27"/>
        <v>3.3056520529924858</v>
      </c>
      <c r="W66" s="122">
        <f t="shared" si="27"/>
        <v>4.2177419989352032</v>
      </c>
      <c r="X66" s="122">
        <f t="shared" si="27"/>
        <v>3.9574009385925413</v>
      </c>
      <c r="Y66" s="122">
        <f t="shared" si="27"/>
        <v>4.0014744827402335</v>
      </c>
      <c r="DA66" s="130" t="s">
        <v>1800</v>
      </c>
    </row>
    <row r="67" spans="1:105" ht="12" customHeight="1" x14ac:dyDescent="0.25">
      <c r="A67" s="97" t="s">
        <v>53</v>
      </c>
      <c r="B67" s="98">
        <v>2.2939064637110044E-2</v>
      </c>
      <c r="C67" s="98">
        <v>2.5329133490641229E-2</v>
      </c>
      <c r="D67" s="98">
        <v>3.0511200810296128E-2</v>
      </c>
      <c r="E67" s="98">
        <v>3.4062774996022213E-2</v>
      </c>
      <c r="F67" s="98">
        <v>4.6048528130724298E-2</v>
      </c>
      <c r="G67" s="98">
        <v>5.7038103605765889E-2</v>
      </c>
      <c r="H67" s="98">
        <v>9.2751121285221574E-2</v>
      </c>
      <c r="I67" s="98">
        <v>0.1347887601728692</v>
      </c>
      <c r="J67" s="98">
        <v>0.18147670348575584</v>
      </c>
      <c r="K67" s="98">
        <v>0.24626691598632239</v>
      </c>
      <c r="L67" s="98">
        <v>0.4896697611723359</v>
      </c>
      <c r="M67" s="98">
        <v>0.36279813277959172</v>
      </c>
      <c r="N67" s="98">
        <v>0.57168657828477543</v>
      </c>
      <c r="O67" s="98">
        <v>0.7409909442820849</v>
      </c>
      <c r="P67" s="98">
        <v>1.0234877869052066</v>
      </c>
      <c r="Q67" s="98">
        <v>2.5840592791800425</v>
      </c>
      <c r="R67" s="98">
        <v>1.9732405797760644</v>
      </c>
      <c r="S67" s="98">
        <v>2.4236783412030736</v>
      </c>
      <c r="T67" s="98">
        <v>3.208595336245728</v>
      </c>
      <c r="U67" s="98">
        <v>4.9380349003135882</v>
      </c>
      <c r="V67" s="98">
        <v>3.3056520529924858</v>
      </c>
      <c r="W67" s="98">
        <v>4.2177419989352032</v>
      </c>
      <c r="X67" s="98">
        <v>3.9574009385925413</v>
      </c>
      <c r="Y67" s="98">
        <v>4.0014744827402335</v>
      </c>
      <c r="DA67" s="63" t="s">
        <v>1801</v>
      </c>
    </row>
    <row r="68" spans="1:105" ht="12" customHeight="1" x14ac:dyDescent="0.25">
      <c r="A68" s="121" t="s">
        <v>55</v>
      </c>
      <c r="B68" s="122">
        <v>135.70786100267648</v>
      </c>
      <c r="C68" s="122">
        <v>129.47315625345601</v>
      </c>
      <c r="D68" s="122">
        <v>126.16469520780525</v>
      </c>
      <c r="E68" s="122">
        <v>147.71884274092304</v>
      </c>
      <c r="F68" s="122">
        <v>151.7101432553693</v>
      </c>
      <c r="G68" s="122">
        <v>153.70057866771802</v>
      </c>
      <c r="H68" s="122">
        <v>157.3260694847657</v>
      </c>
      <c r="I68" s="122">
        <v>159.91632169922164</v>
      </c>
      <c r="J68" s="122">
        <v>162.33668305560886</v>
      </c>
      <c r="K68" s="122">
        <v>170.76213621387268</v>
      </c>
      <c r="L68" s="122">
        <v>173.96880441837953</v>
      </c>
      <c r="M68" s="122">
        <v>181.19423063627258</v>
      </c>
      <c r="N68" s="122">
        <v>188.99827475060965</v>
      </c>
      <c r="O68" s="122">
        <v>203.78823061691185</v>
      </c>
      <c r="P68" s="122">
        <v>207.47346545483228</v>
      </c>
      <c r="Q68" s="122">
        <v>214.20224515210614</v>
      </c>
      <c r="R68" s="122">
        <v>227.91481737711197</v>
      </c>
      <c r="S68" s="122">
        <v>243.82503389989142</v>
      </c>
      <c r="T68" s="122">
        <v>236.5441907772728</v>
      </c>
      <c r="U68" s="122">
        <v>253.97330379020511</v>
      </c>
      <c r="V68" s="122">
        <v>277.56179271458217</v>
      </c>
      <c r="W68" s="122">
        <v>336.75549415994527</v>
      </c>
      <c r="X68" s="122">
        <v>318.05291616357573</v>
      </c>
      <c r="Y68" s="122">
        <v>265.56678786428768</v>
      </c>
      <c r="DA68" s="130" t="s">
        <v>1802</v>
      </c>
    </row>
    <row r="69" spans="1:105" ht="12" customHeight="1" x14ac:dyDescent="0.25">
      <c r="A69" s="97" t="s">
        <v>134</v>
      </c>
      <c r="B69" s="98">
        <v>131.47161035525951</v>
      </c>
      <c r="C69" s="98">
        <v>125.89922548100749</v>
      </c>
      <c r="D69" s="98">
        <v>123.61428934264984</v>
      </c>
      <c r="E69" s="98">
        <v>142.13520676505669</v>
      </c>
      <c r="F69" s="98">
        <v>146.51659894065466</v>
      </c>
      <c r="G69" s="98">
        <v>149.54095787802942</v>
      </c>
      <c r="H69" s="98">
        <v>152.37900745695572</v>
      </c>
      <c r="I69" s="98">
        <v>155.36649700030296</v>
      </c>
      <c r="J69" s="98">
        <v>157.57152725894156</v>
      </c>
      <c r="K69" s="98">
        <v>165.52148721045117</v>
      </c>
      <c r="L69" s="98">
        <v>168.31860884077878</v>
      </c>
      <c r="M69" s="98">
        <v>175.50789691433556</v>
      </c>
      <c r="N69" s="98">
        <v>183.23413886167634</v>
      </c>
      <c r="O69" s="98">
        <v>197.19017266689804</v>
      </c>
      <c r="P69" s="98">
        <v>200.47207234735041</v>
      </c>
      <c r="Q69" s="98">
        <v>206.56756726967399</v>
      </c>
      <c r="R69" s="98">
        <v>219.67766885253275</v>
      </c>
      <c r="S69" s="98">
        <v>235.1709856074514</v>
      </c>
      <c r="T69" s="98">
        <v>227.76864851520929</v>
      </c>
      <c r="U69" s="98">
        <v>243.77248398059533</v>
      </c>
      <c r="V69" s="98">
        <v>265.66216603933469</v>
      </c>
      <c r="W69" s="98">
        <v>322.37628558287264</v>
      </c>
      <c r="X69" s="98">
        <v>298.30224088111441</v>
      </c>
      <c r="Y69" s="98">
        <v>247.27127813377356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0.20612583302281373</v>
      </c>
      <c r="L70" s="98">
        <v>0.23079866687005812</v>
      </c>
      <c r="M70" s="98">
        <v>0.28451928887794586</v>
      </c>
      <c r="N70" s="98">
        <v>0.3423292677075887</v>
      </c>
      <c r="O70" s="98">
        <v>0.65282467453353477</v>
      </c>
      <c r="P70" s="98">
        <v>0.96540652327744336</v>
      </c>
      <c r="Q70" s="98">
        <v>1.2681984664366401</v>
      </c>
      <c r="R70" s="98">
        <v>1.625854468493465</v>
      </c>
      <c r="S70" s="98">
        <v>1.8546916406779377</v>
      </c>
      <c r="T70" s="98">
        <v>2.1459778568860752</v>
      </c>
      <c r="U70" s="98">
        <v>2.6289628600399118</v>
      </c>
      <c r="V70" s="98">
        <v>3.2039438126673492</v>
      </c>
      <c r="W70" s="98">
        <v>4.6176309612254727</v>
      </c>
      <c r="X70" s="98">
        <v>6.3703252761082183</v>
      </c>
      <c r="Y70" s="98">
        <v>7.8121714899592494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9.859109096278168E-2</v>
      </c>
      <c r="L71" s="101">
        <v>0.11546944080372921</v>
      </c>
      <c r="M71" s="101">
        <v>0.13687046244303716</v>
      </c>
      <c r="N71" s="101">
        <v>0.15860560445923019</v>
      </c>
      <c r="O71" s="101">
        <v>0.3115893221628388</v>
      </c>
      <c r="P71" s="101">
        <v>0.45142690747382547</v>
      </c>
      <c r="Q71" s="101">
        <v>0.60128340516262391</v>
      </c>
      <c r="R71" s="101">
        <v>0.76230542693904091</v>
      </c>
      <c r="S71" s="101">
        <v>0.85506722230712506</v>
      </c>
      <c r="T71" s="101">
        <v>1.1667102180532636</v>
      </c>
      <c r="U71" s="101">
        <v>1.2908507942017966</v>
      </c>
      <c r="V71" s="101">
        <v>1.5323897392033334</v>
      </c>
      <c r="W71" s="101">
        <v>2.2982273612883941</v>
      </c>
      <c r="X71" s="101">
        <v>2.4277109365042868</v>
      </c>
      <c r="Y71" s="101">
        <v>2.3250562491205176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0.10753474206003207</v>
      </c>
      <c r="L72" s="104">
        <v>0.11532922606632892</v>
      </c>
      <c r="M72" s="104">
        <v>0.14764882643490868</v>
      </c>
      <c r="N72" s="104">
        <v>0.18372366324835851</v>
      </c>
      <c r="O72" s="104">
        <v>0.34123535237069597</v>
      </c>
      <c r="P72" s="104">
        <v>0.51397961580361795</v>
      </c>
      <c r="Q72" s="104">
        <v>0.66691506127401623</v>
      </c>
      <c r="R72" s="104">
        <v>0.86354904155442413</v>
      </c>
      <c r="S72" s="104">
        <v>0.99962441837081273</v>
      </c>
      <c r="T72" s="104">
        <v>0.97926763883281165</v>
      </c>
      <c r="U72" s="104">
        <v>1.3381120658381154</v>
      </c>
      <c r="V72" s="104">
        <v>1.6715540734640157</v>
      </c>
      <c r="W72" s="104">
        <v>2.3194035999370786</v>
      </c>
      <c r="X72" s="104">
        <v>3.942614339603931</v>
      </c>
      <c r="Y72" s="104">
        <v>5.4871152408387314</v>
      </c>
      <c r="DA72" s="132" t="s">
        <v>1806</v>
      </c>
    </row>
    <row r="73" spans="1:105" ht="12" customHeight="1" x14ac:dyDescent="0.25">
      <c r="A73" s="106" t="s">
        <v>122</v>
      </c>
      <c r="B73" s="101">
        <v>4.2362506474169583</v>
      </c>
      <c r="C73" s="101">
        <v>3.5739307724485068</v>
      </c>
      <c r="D73" s="101">
        <v>2.5504058651554056</v>
      </c>
      <c r="E73" s="101">
        <v>5.5836359758663558</v>
      </c>
      <c r="F73" s="101">
        <v>5.1935443147146501</v>
      </c>
      <c r="G73" s="101">
        <v>4.1596207896886153</v>
      </c>
      <c r="H73" s="101">
        <v>4.9470620278099755</v>
      </c>
      <c r="I73" s="101">
        <v>4.5498246989186955</v>
      </c>
      <c r="J73" s="101">
        <v>4.7651557966672939</v>
      </c>
      <c r="K73" s="101">
        <v>4.6279634843699764</v>
      </c>
      <c r="L73" s="101">
        <v>4.8854172170977419</v>
      </c>
      <c r="M73" s="101">
        <v>4.7646796470880659</v>
      </c>
      <c r="N73" s="101">
        <v>4.6523620082433723</v>
      </c>
      <c r="O73" s="101">
        <v>4.2586261075799987</v>
      </c>
      <c r="P73" s="101">
        <v>3.610532598427707</v>
      </c>
      <c r="Q73" s="101">
        <v>3.2549948435306835</v>
      </c>
      <c r="R73" s="101">
        <v>3.0411017553251156</v>
      </c>
      <c r="S73" s="101">
        <v>3.1065081621144062</v>
      </c>
      <c r="T73" s="101">
        <v>2.3388483563413915</v>
      </c>
      <c r="U73" s="101">
        <v>2.1529722067161994</v>
      </c>
      <c r="V73" s="101">
        <v>1.7891538512515102</v>
      </c>
      <c r="W73" s="101">
        <v>1.5815646453321373</v>
      </c>
      <c r="X73" s="101">
        <v>2.1245655356796589</v>
      </c>
      <c r="Y73" s="101">
        <v>1.2584184760043786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0.40655968602872206</v>
      </c>
      <c r="L74" s="104">
        <v>0.53397969363292996</v>
      </c>
      <c r="M74" s="104">
        <v>0.63713478597100481</v>
      </c>
      <c r="N74" s="104">
        <v>0.76944461298233879</v>
      </c>
      <c r="O74" s="104">
        <v>1.6866071679002661</v>
      </c>
      <c r="P74" s="104">
        <v>2.4254539857767341</v>
      </c>
      <c r="Q74" s="104">
        <v>3.1114845724648315</v>
      </c>
      <c r="R74" s="104">
        <v>3.5701923007606453</v>
      </c>
      <c r="S74" s="104">
        <v>3.6928484896476599</v>
      </c>
      <c r="T74" s="104">
        <v>4.2907160488360372</v>
      </c>
      <c r="U74" s="104">
        <v>5.418884742853697</v>
      </c>
      <c r="V74" s="104">
        <v>6.9065290113285904</v>
      </c>
      <c r="W74" s="104">
        <v>8.1800129705149942</v>
      </c>
      <c r="X74" s="104">
        <v>11.255784470673483</v>
      </c>
      <c r="Y74" s="104">
        <v>9.2249197645504974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0.19441415032217563</v>
      </c>
      <c r="L75" s="98">
        <v>0.26759736392265959</v>
      </c>
      <c r="M75" s="98">
        <v>0.30651523558090193</v>
      </c>
      <c r="N75" s="98">
        <v>0.35605696443986834</v>
      </c>
      <c r="O75" s="98">
        <v>0.80542308177081967</v>
      </c>
      <c r="P75" s="98">
        <v>1.1345162238635964</v>
      </c>
      <c r="Q75" s="98">
        <v>1.4790234827261597</v>
      </c>
      <c r="R75" s="98">
        <v>1.6812156182258911</v>
      </c>
      <c r="S75" s="98">
        <v>1.7071818942390153</v>
      </c>
      <c r="T75" s="98">
        <v>2.3096202809300439</v>
      </c>
      <c r="U75" s="98">
        <v>2.6690039812891651</v>
      </c>
      <c r="V75" s="98">
        <v>3.3376122184320458</v>
      </c>
      <c r="W75" s="98">
        <v>4.069676509252437</v>
      </c>
      <c r="X75" s="98">
        <v>4.1678856318562829</v>
      </c>
      <c r="Y75" s="98">
        <v>2.452554707478948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0.21214553570654643</v>
      </c>
      <c r="L76" s="98">
        <v>0.26638232971027032</v>
      </c>
      <c r="M76" s="98">
        <v>0.33061955039010282</v>
      </c>
      <c r="N76" s="98">
        <v>0.41338764854247045</v>
      </c>
      <c r="O76" s="98">
        <v>0.88118408612944654</v>
      </c>
      <c r="P76" s="98">
        <v>1.2909377619131375</v>
      </c>
      <c r="Q76" s="98">
        <v>1.6324610897386718</v>
      </c>
      <c r="R76" s="98">
        <v>1.8889766825347545</v>
      </c>
      <c r="S76" s="98">
        <v>1.9856665954086445</v>
      </c>
      <c r="T76" s="98">
        <v>1.9810957679059931</v>
      </c>
      <c r="U76" s="98">
        <v>2.7498807615645315</v>
      </c>
      <c r="V76" s="98">
        <v>3.5689167928965451</v>
      </c>
      <c r="W76" s="98">
        <v>4.1103364612625581</v>
      </c>
      <c r="X76" s="98">
        <v>7.0878988388171988</v>
      </c>
      <c r="Y76" s="98">
        <v>6.772365057071549</v>
      </c>
      <c r="DA76" s="63" t="s">
        <v>1810</v>
      </c>
    </row>
    <row r="77" spans="1:105" ht="12" customHeight="1" x14ac:dyDescent="0.25">
      <c r="A77" s="121" t="s">
        <v>54</v>
      </c>
      <c r="B77" s="122">
        <v>67.523902684018339</v>
      </c>
      <c r="C77" s="122">
        <v>63.307374118386903</v>
      </c>
      <c r="D77" s="122">
        <v>63.657804190599833</v>
      </c>
      <c r="E77" s="122">
        <v>100.38455705861155</v>
      </c>
      <c r="F77" s="122">
        <v>97.882474119018823</v>
      </c>
      <c r="G77" s="122">
        <v>92.978038986060852</v>
      </c>
      <c r="H77" s="122">
        <v>97.295370714208346</v>
      </c>
      <c r="I77" s="122">
        <v>98.126614812882636</v>
      </c>
      <c r="J77" s="122">
        <v>99.947396298526087</v>
      </c>
      <c r="K77" s="122">
        <v>103.23247254790735</v>
      </c>
      <c r="L77" s="122">
        <v>107.39890364821943</v>
      </c>
      <c r="M77" s="122">
        <v>103.32027869672342</v>
      </c>
      <c r="N77" s="122">
        <v>104.90081420123528</v>
      </c>
      <c r="O77" s="122">
        <v>108.09472832729983</v>
      </c>
      <c r="P77" s="122">
        <v>104.82503168381152</v>
      </c>
      <c r="Q77" s="122">
        <v>106.14986161284165</v>
      </c>
      <c r="R77" s="122">
        <v>114.17467886666421</v>
      </c>
      <c r="S77" s="122">
        <v>121.65953456641421</v>
      </c>
      <c r="T77" s="122">
        <v>110.94970151239262</v>
      </c>
      <c r="U77" s="122">
        <v>127.66135442133539</v>
      </c>
      <c r="V77" s="122">
        <v>134.31591838705623</v>
      </c>
      <c r="W77" s="122">
        <v>155.52865259817827</v>
      </c>
      <c r="X77" s="122">
        <v>129.27353816110457</v>
      </c>
      <c r="Y77" s="122">
        <v>112.00424351320612</v>
      </c>
      <c r="DA77" s="130" t="s">
        <v>1811</v>
      </c>
    </row>
    <row r="78" spans="1:105" ht="12" customHeight="1" x14ac:dyDescent="0.25">
      <c r="A78" s="97" t="s">
        <v>189</v>
      </c>
      <c r="B78" s="98">
        <v>64.386499307696511</v>
      </c>
      <c r="C78" s="98">
        <v>60.83466893316853</v>
      </c>
      <c r="D78" s="98">
        <v>61.942909630690451</v>
      </c>
      <c r="E78" s="98">
        <v>96.116067318307543</v>
      </c>
      <c r="F78" s="98">
        <v>94.181877640829867</v>
      </c>
      <c r="G78" s="98">
        <v>90.151714242870952</v>
      </c>
      <c r="H78" s="98">
        <v>93.930323223816146</v>
      </c>
      <c r="I78" s="98">
        <v>95.053749623900586</v>
      </c>
      <c r="J78" s="98">
        <v>96.688412546498</v>
      </c>
      <c r="K78" s="98">
        <v>99.943324037351772</v>
      </c>
      <c r="L78" s="98">
        <v>103.74939811504379</v>
      </c>
      <c r="M78" s="98">
        <v>99.916446379182972</v>
      </c>
      <c r="N78" s="98">
        <v>101.51963928431024</v>
      </c>
      <c r="O78" s="98">
        <v>104.53503444356502</v>
      </c>
      <c r="P78" s="98">
        <v>101.40969880612599</v>
      </c>
      <c r="Q78" s="98">
        <v>102.66868713270658</v>
      </c>
      <c r="R78" s="98">
        <v>110.5675893266298</v>
      </c>
      <c r="S78" s="98">
        <v>117.93619939198943</v>
      </c>
      <c r="T78" s="98">
        <v>107.21881708505728</v>
      </c>
      <c r="U78" s="98">
        <v>123.6973160919356</v>
      </c>
      <c r="V78" s="98">
        <v>129.91438204778507</v>
      </c>
      <c r="W78" s="98">
        <v>147.22576585967991</v>
      </c>
      <c r="X78" s="98">
        <v>122.03617446445472</v>
      </c>
      <c r="Y78" s="98">
        <v>106.65339258136791</v>
      </c>
      <c r="DA78" s="63" t="s">
        <v>1812</v>
      </c>
    </row>
    <row r="79" spans="1:105" ht="12" customHeight="1" x14ac:dyDescent="0.25">
      <c r="A79" s="109" t="s">
        <v>120</v>
      </c>
      <c r="B79" s="33">
        <v>3.1374033763218221</v>
      </c>
      <c r="C79" s="33">
        <v>2.4727051852183739</v>
      </c>
      <c r="D79" s="33">
        <v>1.7148945599093786</v>
      </c>
      <c r="E79" s="33">
        <v>4.2684897403040001</v>
      </c>
      <c r="F79" s="33">
        <v>3.700596478188956</v>
      </c>
      <c r="G79" s="33">
        <v>2.8263247431899061</v>
      </c>
      <c r="H79" s="33">
        <v>3.365047490392199</v>
      </c>
      <c r="I79" s="33">
        <v>3.072865188982048</v>
      </c>
      <c r="J79" s="33">
        <v>3.2589837520280827</v>
      </c>
      <c r="K79" s="33">
        <v>3.2891485105555702</v>
      </c>
      <c r="L79" s="33">
        <v>3.6495055331756365</v>
      </c>
      <c r="M79" s="33">
        <v>3.4038323175404495</v>
      </c>
      <c r="N79" s="33">
        <v>3.3811749169250351</v>
      </c>
      <c r="O79" s="33">
        <v>3.559693883734814</v>
      </c>
      <c r="P79" s="33">
        <v>3.4153328776855281</v>
      </c>
      <c r="Q79" s="33">
        <v>3.4811744801350701</v>
      </c>
      <c r="R79" s="33">
        <v>3.6070895400344134</v>
      </c>
      <c r="S79" s="33">
        <v>3.7233351744247756</v>
      </c>
      <c r="T79" s="33">
        <v>3.7308844273353463</v>
      </c>
      <c r="U79" s="33">
        <v>3.9640383293997803</v>
      </c>
      <c r="V79" s="33">
        <v>4.4015363392711553</v>
      </c>
      <c r="W79" s="33">
        <v>8.3028867384983656</v>
      </c>
      <c r="X79" s="33">
        <v>7.2373636966498385</v>
      </c>
      <c r="Y79" s="33">
        <v>5.3508509318382043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1041.8197655126503</v>
      </c>
      <c r="C81" s="117">
        <f t="shared" si="28"/>
        <v>1161.8472412590131</v>
      </c>
      <c r="D81" s="117">
        <f t="shared" si="28"/>
        <v>1191.3685093780337</v>
      </c>
      <c r="E81" s="117">
        <f t="shared" si="28"/>
        <v>1235.0380656747243</v>
      </c>
      <c r="F81" s="117">
        <f t="shared" si="28"/>
        <v>1263.5879946570478</v>
      </c>
      <c r="G81" s="117">
        <f t="shared" si="28"/>
        <v>1245.9258312304048</v>
      </c>
      <c r="H81" s="117">
        <f t="shared" si="28"/>
        <v>1326.71874778188</v>
      </c>
      <c r="I81" s="117">
        <f t="shared" si="28"/>
        <v>1331.2756010513433</v>
      </c>
      <c r="J81" s="117">
        <f t="shared" si="28"/>
        <v>1380.2318411964654</v>
      </c>
      <c r="K81" s="117">
        <f t="shared" si="28"/>
        <v>1428.5707487800298</v>
      </c>
      <c r="L81" s="117">
        <f t="shared" si="28"/>
        <v>1624.8333068174579</v>
      </c>
      <c r="M81" s="117">
        <f t="shared" si="28"/>
        <v>1721.5230982118026</v>
      </c>
      <c r="N81" s="117">
        <f t="shared" si="28"/>
        <v>1812.1676209502455</v>
      </c>
      <c r="O81" s="117">
        <f t="shared" si="28"/>
        <v>1870.3803152811788</v>
      </c>
      <c r="P81" s="117">
        <f t="shared" si="28"/>
        <v>1707.2532594704362</v>
      </c>
      <c r="Q81" s="117">
        <f t="shared" si="28"/>
        <v>1769.5701938969114</v>
      </c>
      <c r="R81" s="117">
        <f t="shared" ref="R81:V81" si="29">R82+R85+R87+R100</f>
        <v>1853.7249705296595</v>
      </c>
      <c r="S81" s="117">
        <f t="shared" si="29"/>
        <v>1887.8867402869844</v>
      </c>
      <c r="T81" s="117">
        <f t="shared" si="29"/>
        <v>4079.1997828889967</v>
      </c>
      <c r="U81" s="117">
        <f t="shared" si="29"/>
        <v>3847.9019458164603</v>
      </c>
      <c r="V81" s="117">
        <f t="shared" si="29"/>
        <v>3597.996340205736</v>
      </c>
      <c r="W81" s="117">
        <f t="shared" ref="W81:Y81" si="30">W82+W85+W87+W100</f>
        <v>3701.4382106444659</v>
      </c>
      <c r="X81" s="117">
        <f t="shared" si="30"/>
        <v>3507.6116866191069</v>
      </c>
      <c r="Y81" s="117">
        <f t="shared" si="30"/>
        <v>3258.5559554780275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902.33802903825278</v>
      </c>
      <c r="C82" s="122">
        <f t="shared" si="31"/>
        <v>1021.1946877638152</v>
      </c>
      <c r="D82" s="122">
        <f t="shared" si="31"/>
        <v>1040.4676185994585</v>
      </c>
      <c r="E82" s="122">
        <f t="shared" si="31"/>
        <v>1041.1282706728189</v>
      </c>
      <c r="F82" s="122">
        <f t="shared" si="31"/>
        <v>1063.312472601566</v>
      </c>
      <c r="G82" s="122">
        <f t="shared" si="31"/>
        <v>1060.6715347917739</v>
      </c>
      <c r="H82" s="122">
        <f t="shared" si="31"/>
        <v>1131.3297695147799</v>
      </c>
      <c r="I82" s="122">
        <f t="shared" si="31"/>
        <v>1128.1678581172075</v>
      </c>
      <c r="J82" s="122">
        <f t="shared" si="31"/>
        <v>1166.323332531462</v>
      </c>
      <c r="K82" s="122">
        <f t="shared" si="31"/>
        <v>1204.6929476351302</v>
      </c>
      <c r="L82" s="122">
        <f t="shared" si="31"/>
        <v>1389.6716903760964</v>
      </c>
      <c r="M82" s="122">
        <f t="shared" si="31"/>
        <v>1457.2295864401467</v>
      </c>
      <c r="N82" s="122">
        <f t="shared" si="31"/>
        <v>1540.827811264201</v>
      </c>
      <c r="O82" s="122">
        <f t="shared" si="31"/>
        <v>1586.3001120101585</v>
      </c>
      <c r="P82" s="122">
        <f t="shared" si="31"/>
        <v>1424.8886560494066</v>
      </c>
      <c r="Q82" s="122">
        <f t="shared" si="31"/>
        <v>1476.6356842523173</v>
      </c>
      <c r="R82" s="122">
        <f t="shared" ref="R82:V82" si="32">SUM(R83:R84)</f>
        <v>1553.4970667023324</v>
      </c>
      <c r="S82" s="122">
        <f t="shared" si="32"/>
        <v>1567.2767724974851</v>
      </c>
      <c r="T82" s="122">
        <f t="shared" si="32"/>
        <v>3490.4392559214025</v>
      </c>
      <c r="U82" s="122">
        <f t="shared" si="32"/>
        <v>3267.5565198289114</v>
      </c>
      <c r="V82" s="122">
        <f t="shared" si="32"/>
        <v>3050.1682993226987</v>
      </c>
      <c r="W82" s="122">
        <f t="shared" ref="W82:Y82" si="33">SUM(W83:W84)</f>
        <v>3127.3201990101688</v>
      </c>
      <c r="X82" s="122">
        <f t="shared" si="33"/>
        <v>3006.8496520514309</v>
      </c>
      <c r="Y82" s="122">
        <f t="shared" si="33"/>
        <v>2862.2279248567843</v>
      </c>
      <c r="DA82" s="130" t="s">
        <v>1815</v>
      </c>
    </row>
    <row r="83" spans="1:105" ht="12" customHeight="1" x14ac:dyDescent="0.25">
      <c r="A83" s="97" t="s">
        <v>199</v>
      </c>
      <c r="B83" s="98">
        <v>895.09795869952518</v>
      </c>
      <c r="C83" s="98">
        <v>1013.0007775970861</v>
      </c>
      <c r="D83" s="98">
        <v>1032.2166649823462</v>
      </c>
      <c r="E83" s="98">
        <v>1032.8934951206218</v>
      </c>
      <c r="F83" s="98">
        <v>1055.0534377262911</v>
      </c>
      <c r="G83" s="98">
        <v>1052.5620793783255</v>
      </c>
      <c r="H83" s="98">
        <v>1122.7152505876247</v>
      </c>
      <c r="I83" s="98">
        <v>1119.8007908356717</v>
      </c>
      <c r="J83" s="98">
        <v>1157.7556289953384</v>
      </c>
      <c r="K83" s="98">
        <v>1195.9601641491656</v>
      </c>
      <c r="L83" s="98">
        <v>1379.5673714978429</v>
      </c>
      <c r="M83" s="98">
        <v>1446.8830336789406</v>
      </c>
      <c r="N83" s="98">
        <v>1529.9666101898435</v>
      </c>
      <c r="O83" s="98">
        <v>1575.2894661697319</v>
      </c>
      <c r="P83" s="98">
        <v>1415.1944682884662</v>
      </c>
      <c r="Q83" s="98">
        <v>1466.705624801918</v>
      </c>
      <c r="R83" s="98">
        <v>1543.0981154857232</v>
      </c>
      <c r="S83" s="98">
        <v>1556.8945862934245</v>
      </c>
      <c r="T83" s="98">
        <v>3467.0560332770074</v>
      </c>
      <c r="U83" s="98">
        <v>3246.1366284069491</v>
      </c>
      <c r="V83" s="98">
        <v>3030.2755759981223</v>
      </c>
      <c r="W83" s="98">
        <v>3107.4333563282162</v>
      </c>
      <c r="X83" s="98">
        <v>2988.5872310664117</v>
      </c>
      <c r="Y83" s="98">
        <v>2845.2858422222921</v>
      </c>
      <c r="DA83" s="63" t="s">
        <v>1816</v>
      </c>
    </row>
    <row r="84" spans="1:105" ht="12" customHeight="1" x14ac:dyDescent="0.25">
      <c r="A84" s="97" t="s">
        <v>53</v>
      </c>
      <c r="B84" s="98">
        <v>7.2400703387276</v>
      </c>
      <c r="C84" s="98">
        <v>8.193910166729113</v>
      </c>
      <c r="D84" s="98">
        <v>8.2509536171123212</v>
      </c>
      <c r="E84" s="98">
        <v>8.2347755521971955</v>
      </c>
      <c r="F84" s="98">
        <v>8.2590348752749776</v>
      </c>
      <c r="G84" s="98">
        <v>8.109455413448444</v>
      </c>
      <c r="H84" s="98">
        <v>8.6145189271550606</v>
      </c>
      <c r="I84" s="98">
        <v>8.3670672815358795</v>
      </c>
      <c r="J84" s="98">
        <v>8.5677035361236182</v>
      </c>
      <c r="K84" s="98">
        <v>8.7327834859645623</v>
      </c>
      <c r="L84" s="98">
        <v>10.104318878253439</v>
      </c>
      <c r="M84" s="98">
        <v>10.346552761206157</v>
      </c>
      <c r="N84" s="98">
        <v>10.861201074357581</v>
      </c>
      <c r="O84" s="98">
        <v>11.0106458404265</v>
      </c>
      <c r="P84" s="98">
        <v>9.6941877609403981</v>
      </c>
      <c r="Q84" s="98">
        <v>9.930059450399316</v>
      </c>
      <c r="R84" s="98">
        <v>10.398951216609248</v>
      </c>
      <c r="S84" s="98">
        <v>10.382186204060645</v>
      </c>
      <c r="T84" s="98">
        <v>23.383222644395278</v>
      </c>
      <c r="U84" s="98">
        <v>21.419891421962422</v>
      </c>
      <c r="V84" s="98">
        <v>19.892723324576437</v>
      </c>
      <c r="W84" s="98">
        <v>19.886842681952686</v>
      </c>
      <c r="X84" s="98">
        <v>18.262420985019087</v>
      </c>
      <c r="Y84" s="98">
        <v>16.942082634492145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1.6046202050108899E-2</v>
      </c>
      <c r="C85" s="122">
        <f t="shared" si="34"/>
        <v>1.7931912324366112E-2</v>
      </c>
      <c r="D85" s="122">
        <f t="shared" si="34"/>
        <v>2.2123868107120935E-2</v>
      </c>
      <c r="E85" s="122">
        <f t="shared" si="34"/>
        <v>2.7433266648806444E-2</v>
      </c>
      <c r="F85" s="122">
        <f t="shared" si="34"/>
        <v>3.9159800989110378E-2</v>
      </c>
      <c r="G85" s="122">
        <f t="shared" si="34"/>
        <v>4.8237021106994953E-2</v>
      </c>
      <c r="H85" s="122">
        <f t="shared" si="34"/>
        <v>7.6057393747573282E-2</v>
      </c>
      <c r="I85" s="122">
        <f t="shared" si="34"/>
        <v>0.1043236685685701</v>
      </c>
      <c r="J85" s="122">
        <f t="shared" si="34"/>
        <v>0.14484170699601395</v>
      </c>
      <c r="K85" s="122">
        <f t="shared" si="34"/>
        <v>0.20433409555623649</v>
      </c>
      <c r="L85" s="122">
        <f t="shared" si="34"/>
        <v>0.41657794886299226</v>
      </c>
      <c r="M85" s="122">
        <f t="shared" si="34"/>
        <v>0.33034392323622325</v>
      </c>
      <c r="N85" s="122">
        <f t="shared" si="34"/>
        <v>0.53674915757439801</v>
      </c>
      <c r="O85" s="122">
        <f t="shared" si="34"/>
        <v>0.70194582554480656</v>
      </c>
      <c r="P85" s="122">
        <f t="shared" si="34"/>
        <v>0.91888365143605466</v>
      </c>
      <c r="Q85" s="122">
        <f t="shared" si="34"/>
        <v>2.1828350214067318</v>
      </c>
      <c r="R85" s="122">
        <f t="shared" si="34"/>
        <v>1.8409178831826583</v>
      </c>
      <c r="S85" s="122">
        <f t="shared" si="34"/>
        <v>2.6291615005569997</v>
      </c>
      <c r="T85" s="122">
        <f t="shared" si="34"/>
        <v>4.514864952382359</v>
      </c>
      <c r="U85" s="122">
        <f t="shared" si="34"/>
        <v>7.9465266949599478</v>
      </c>
      <c r="V85" s="122">
        <f t="shared" si="34"/>
        <v>5.5059321210906358</v>
      </c>
      <c r="W85" s="122">
        <f t="shared" si="34"/>
        <v>6.7530970252909208</v>
      </c>
      <c r="X85" s="122">
        <f t="shared" si="34"/>
        <v>5.7815217348909753</v>
      </c>
      <c r="Y85" s="122">
        <f t="shared" si="34"/>
        <v>5.3706897548948902</v>
      </c>
      <c r="DA85" s="130" t="s">
        <v>1818</v>
      </c>
    </row>
    <row r="86" spans="1:105" ht="12" customHeight="1" x14ac:dyDescent="0.25">
      <c r="A86" s="97" t="s">
        <v>53</v>
      </c>
      <c r="B86" s="98">
        <v>1.6046202050108899E-2</v>
      </c>
      <c r="C86" s="98">
        <v>1.7931912324366112E-2</v>
      </c>
      <c r="D86" s="98">
        <v>2.2123868107120935E-2</v>
      </c>
      <c r="E86" s="98">
        <v>2.7433266648806444E-2</v>
      </c>
      <c r="F86" s="98">
        <v>3.9159800989110378E-2</v>
      </c>
      <c r="G86" s="98">
        <v>4.8237021106994953E-2</v>
      </c>
      <c r="H86" s="98">
        <v>7.6057393747573282E-2</v>
      </c>
      <c r="I86" s="98">
        <v>0.1043236685685701</v>
      </c>
      <c r="J86" s="98">
        <v>0.14484170699601395</v>
      </c>
      <c r="K86" s="98">
        <v>0.20433409555623649</v>
      </c>
      <c r="L86" s="98">
        <v>0.41657794886299226</v>
      </c>
      <c r="M86" s="98">
        <v>0.33034392323622325</v>
      </c>
      <c r="N86" s="98">
        <v>0.53674915757439801</v>
      </c>
      <c r="O86" s="98">
        <v>0.70194582554480656</v>
      </c>
      <c r="P86" s="98">
        <v>0.91888365143605466</v>
      </c>
      <c r="Q86" s="98">
        <v>2.1828350214067318</v>
      </c>
      <c r="R86" s="98">
        <v>1.8409178831826583</v>
      </c>
      <c r="S86" s="98">
        <v>2.6291615005569997</v>
      </c>
      <c r="T86" s="98">
        <v>4.514864952382359</v>
      </c>
      <c r="U86" s="98">
        <v>7.9465266949599478</v>
      </c>
      <c r="V86" s="98">
        <v>5.5059321210906358</v>
      </c>
      <c r="W86" s="98">
        <v>6.7530970252909208</v>
      </c>
      <c r="X86" s="98">
        <v>5.7815217348909753</v>
      </c>
      <c r="Y86" s="98">
        <v>5.3706897548948902</v>
      </c>
      <c r="DA86" s="63" t="s">
        <v>1819</v>
      </c>
    </row>
    <row r="87" spans="1:105" ht="12" customHeight="1" x14ac:dyDescent="0.25">
      <c r="A87" s="121" t="s">
        <v>55</v>
      </c>
      <c r="B87" s="122">
        <v>93.043936312730565</v>
      </c>
      <c r="C87" s="122">
        <v>94.103878658204252</v>
      </c>
      <c r="D87" s="122">
        <v>99.668906468236813</v>
      </c>
      <c r="E87" s="122">
        <v>116.47822826218562</v>
      </c>
      <c r="F87" s="122">
        <v>122.50964089870703</v>
      </c>
      <c r="G87" s="122">
        <v>114.58872535234661</v>
      </c>
      <c r="H87" s="122">
        <v>120.41070367833399</v>
      </c>
      <c r="I87" s="122">
        <v>125.92015744016561</v>
      </c>
      <c r="J87" s="122">
        <v>132.443900440677</v>
      </c>
      <c r="K87" s="122">
        <v>138.79031419108802</v>
      </c>
      <c r="L87" s="122">
        <v>144.18271047617233</v>
      </c>
      <c r="M87" s="122">
        <v>169.17856697477578</v>
      </c>
      <c r="N87" s="122">
        <v>174.66367240015492</v>
      </c>
      <c r="O87" s="122">
        <v>185.95942366700351</v>
      </c>
      <c r="P87" s="122">
        <v>186.37269832743945</v>
      </c>
      <c r="Q87" s="122">
        <v>194.31919419666451</v>
      </c>
      <c r="R87" s="122">
        <v>195.9128018730583</v>
      </c>
      <c r="S87" s="122">
        <v>202.53338587366326</v>
      </c>
      <c r="T87" s="122">
        <v>406.58324857080123</v>
      </c>
      <c r="U87" s="122">
        <v>389.32292616828062</v>
      </c>
      <c r="V87" s="122">
        <v>367.33579258050008</v>
      </c>
      <c r="W87" s="122">
        <v>393.4331485682801</v>
      </c>
      <c r="X87" s="122">
        <v>359.13811942939014</v>
      </c>
      <c r="Y87" s="122">
        <v>272.6290242750211</v>
      </c>
      <c r="DA87" s="130" t="s">
        <v>1820</v>
      </c>
    </row>
    <row r="88" spans="1:105" ht="12" customHeight="1" x14ac:dyDescent="0.25">
      <c r="A88" s="97" t="s">
        <v>132</v>
      </c>
      <c r="B88" s="98">
        <v>80.082822874604034</v>
      </c>
      <c r="C88" s="98">
        <v>82.113833503719093</v>
      </c>
      <c r="D88" s="98">
        <v>87.258032365914289</v>
      </c>
      <c r="E88" s="98">
        <v>91.143613974639734</v>
      </c>
      <c r="F88" s="98">
        <v>96.518894840513667</v>
      </c>
      <c r="G88" s="98">
        <v>93.443662496154275</v>
      </c>
      <c r="H88" s="98">
        <v>96.594368828888804</v>
      </c>
      <c r="I88" s="98">
        <v>103.8205532906549</v>
      </c>
      <c r="J88" s="98">
        <v>108.93773740930274</v>
      </c>
      <c r="K88" s="98">
        <v>113.1573849810999</v>
      </c>
      <c r="L88" s="98">
        <v>115.6254523224296</v>
      </c>
      <c r="M88" s="98">
        <v>139.27110752998414</v>
      </c>
      <c r="N88" s="98">
        <v>143.91135024962554</v>
      </c>
      <c r="O88" s="98">
        <v>151.42177386876614</v>
      </c>
      <c r="P88" s="98">
        <v>150.79259618374729</v>
      </c>
      <c r="Q88" s="98">
        <v>156.55590035715542</v>
      </c>
      <c r="R88" s="98">
        <v>155.6992447227492</v>
      </c>
      <c r="S88" s="98">
        <v>157.65473113865897</v>
      </c>
      <c r="T88" s="98">
        <v>350.55815040866685</v>
      </c>
      <c r="U88" s="98">
        <v>329.15127190316065</v>
      </c>
      <c r="V88" s="98">
        <v>307.36836596987013</v>
      </c>
      <c r="W88" s="98">
        <v>315.05271750110364</v>
      </c>
      <c r="X88" s="98">
        <v>312.30117719153571</v>
      </c>
      <c r="Y88" s="98">
        <v>256.17002420604979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0.13859754118388462</v>
      </c>
      <c r="L89" s="98">
        <v>0.15160124356205257</v>
      </c>
      <c r="M89" s="98">
        <v>0.23656322665665067</v>
      </c>
      <c r="N89" s="98">
        <v>0.27399611592193474</v>
      </c>
      <c r="O89" s="98">
        <v>0.50057606856654158</v>
      </c>
      <c r="P89" s="98">
        <v>0.72452348643354925</v>
      </c>
      <c r="Q89" s="98">
        <v>0.98895783813562455</v>
      </c>
      <c r="R89" s="98">
        <v>1.0318725767083792</v>
      </c>
      <c r="S89" s="98">
        <v>0.90821874393404323</v>
      </c>
      <c r="T89" s="98">
        <v>4.3797619518300639</v>
      </c>
      <c r="U89" s="98">
        <v>3.9702275047071884</v>
      </c>
      <c r="V89" s="98">
        <v>3.7234831378241053</v>
      </c>
      <c r="W89" s="98">
        <v>4.4343101811630534</v>
      </c>
      <c r="X89" s="98">
        <v>6.8890961814064386</v>
      </c>
      <c r="Y89" s="98">
        <v>7.5153231949013541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6.627525048847771E-2</v>
      </c>
      <c r="L90" s="101">
        <v>7.5820652405847858E-2</v>
      </c>
      <c r="M90" s="101">
        <v>0.11386164259158647</v>
      </c>
      <c r="N90" s="101">
        <v>0.12696471104602611</v>
      </c>
      <c r="O90" s="101">
        <v>0.23891636151762388</v>
      </c>
      <c r="P90" s="101">
        <v>0.33878412234946653</v>
      </c>
      <c r="Q90" s="101">
        <v>0.46952793617773775</v>
      </c>
      <c r="R90" s="101">
        <v>0.48185173981825929</v>
      </c>
      <c r="S90" s="101">
        <v>0.4144462206362588</v>
      </c>
      <c r="T90" s="101">
        <v>2.4012575020710782</v>
      </c>
      <c r="U90" s="101">
        <v>1.958781961785234</v>
      </c>
      <c r="V90" s="101">
        <v>1.781939941148055</v>
      </c>
      <c r="W90" s="101">
        <v>2.2052208719345097</v>
      </c>
      <c r="X90" s="101">
        <v>2.6352896093624008</v>
      </c>
      <c r="Y90" s="101">
        <v>2.1791042800397604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7.2322290695406896E-2</v>
      </c>
      <c r="L91" s="104">
        <v>7.5780591156204724E-2</v>
      </c>
      <c r="M91" s="104">
        <v>0.12270158406506419</v>
      </c>
      <c r="N91" s="104">
        <v>0.1470314048759086</v>
      </c>
      <c r="O91" s="104">
        <v>0.26165970704891767</v>
      </c>
      <c r="P91" s="104">
        <v>0.38573936408408271</v>
      </c>
      <c r="Q91" s="104">
        <v>0.51942990195788674</v>
      </c>
      <c r="R91" s="104">
        <v>0.55002083689011982</v>
      </c>
      <c r="S91" s="104">
        <v>0.49377252329778437</v>
      </c>
      <c r="T91" s="104">
        <v>1.9785044497589854</v>
      </c>
      <c r="U91" s="104">
        <v>2.0114455429219542</v>
      </c>
      <c r="V91" s="104">
        <v>1.9415431966760504</v>
      </c>
      <c r="W91" s="104">
        <v>2.2290893092285438</v>
      </c>
      <c r="X91" s="104">
        <v>4.2538065720440379</v>
      </c>
      <c r="Y91" s="104">
        <v>5.3362189148615942</v>
      </c>
      <c r="DA91" s="132" t="s">
        <v>1824</v>
      </c>
    </row>
    <row r="92" spans="1:105" ht="12" customHeight="1" x14ac:dyDescent="0.25">
      <c r="A92" s="106" t="s">
        <v>124</v>
      </c>
      <c r="B92" s="101">
        <v>6.2496152297936378</v>
      </c>
      <c r="C92" s="101">
        <v>6.1034270003944933</v>
      </c>
      <c r="D92" s="101">
        <v>5.9229898247166552</v>
      </c>
      <c r="E92" s="101">
        <v>5.5655750246182931</v>
      </c>
      <c r="F92" s="101">
        <v>5.1313602214485394</v>
      </c>
      <c r="G92" s="101">
        <v>4.4650280925222399</v>
      </c>
      <c r="H92" s="101">
        <v>4.3520569099171187</v>
      </c>
      <c r="I92" s="101">
        <v>4.3589623765951595</v>
      </c>
      <c r="J92" s="101">
        <v>4.3274233964174824</v>
      </c>
      <c r="K92" s="101">
        <v>4.2697276950236862</v>
      </c>
      <c r="L92" s="101">
        <v>4.080796001230774</v>
      </c>
      <c r="M92" s="101">
        <v>3.9143346047618071</v>
      </c>
      <c r="N92" s="101">
        <v>3.9603333467369937</v>
      </c>
      <c r="O92" s="101">
        <v>3.7656539668395945</v>
      </c>
      <c r="P92" s="101">
        <v>3.5973934739232831</v>
      </c>
      <c r="Q92" s="101">
        <v>3.5879909633192901</v>
      </c>
      <c r="R92" s="101">
        <v>3.9661460907028085</v>
      </c>
      <c r="S92" s="101">
        <v>4.7448231974998691</v>
      </c>
      <c r="T92" s="101">
        <v>5.9617254132119042</v>
      </c>
      <c r="U92" s="101">
        <v>6.380366008867723</v>
      </c>
      <c r="V92" s="101">
        <v>6.0886494704172343</v>
      </c>
      <c r="W92" s="101">
        <v>7.4522026748841244</v>
      </c>
      <c r="X92" s="101">
        <v>4.4971612115753166</v>
      </c>
      <c r="Y92" s="101">
        <v>0.94181935199829769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4.8772569111780002E-3</v>
      </c>
      <c r="L93" s="104">
        <v>5.4821449668033756E-3</v>
      </c>
      <c r="M93" s="104">
        <v>6.0734345194241E-3</v>
      </c>
      <c r="N93" s="104">
        <v>7.3113910081116576E-3</v>
      </c>
      <c r="O93" s="104">
        <v>1.1547520151627567E-2</v>
      </c>
      <c r="P93" s="104">
        <v>1.6559570104630203E-2</v>
      </c>
      <c r="Q93" s="104">
        <v>2.1214511221712983E-2</v>
      </c>
      <c r="R93" s="104">
        <v>2.9033175864375753E-2</v>
      </c>
      <c r="S93" s="104">
        <v>3.6561580108596121E-2</v>
      </c>
      <c r="T93" s="104">
        <v>6.8169257230911023E-2</v>
      </c>
      <c r="U93" s="104">
        <v>8.291403815849005E-2</v>
      </c>
      <c r="V93" s="104">
        <v>8.4319453443653311E-2</v>
      </c>
      <c r="W93" s="104">
        <v>0.11105267029673666</v>
      </c>
      <c r="X93" s="104">
        <v>8.1187023927644042E-2</v>
      </c>
      <c r="Y93" s="104">
        <v>1.6932867657584474E-2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2.332012313315977E-3</v>
      </c>
      <c r="L94" s="98">
        <v>2.7432840395520833E-3</v>
      </c>
      <c r="M94" s="98">
        <v>2.9211102651034446E-3</v>
      </c>
      <c r="N94" s="98">
        <v>3.3873179579638874E-3</v>
      </c>
      <c r="O94" s="98">
        <v>5.5082872555759377E-3</v>
      </c>
      <c r="P94" s="98">
        <v>7.7389219423906431E-3</v>
      </c>
      <c r="Q94" s="98">
        <v>1.0058373072265923E-2</v>
      </c>
      <c r="R94" s="98">
        <v>1.3609425414871147E-2</v>
      </c>
      <c r="S94" s="98">
        <v>1.6831662829844624E-2</v>
      </c>
      <c r="T94" s="98">
        <v>3.7121895545553729E-2</v>
      </c>
      <c r="U94" s="98">
        <v>4.0864793640793144E-2</v>
      </c>
      <c r="V94" s="98">
        <v>4.0488686833912574E-2</v>
      </c>
      <c r="W94" s="98">
        <v>5.5312661125124639E-2</v>
      </c>
      <c r="X94" s="98">
        <v>3.1567087610735768E-2</v>
      </c>
      <c r="Y94" s="98">
        <v>5.2706370481561005E-3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2.5452445978620232E-3</v>
      </c>
      <c r="L95" s="98">
        <v>2.7388609272512923E-3</v>
      </c>
      <c r="M95" s="98">
        <v>3.1523242543206559E-3</v>
      </c>
      <c r="N95" s="98">
        <v>3.9240730501477698E-3</v>
      </c>
      <c r="O95" s="98">
        <v>6.0392328960516299E-3</v>
      </c>
      <c r="P95" s="98">
        <v>8.8206481622395607E-3</v>
      </c>
      <c r="Q95" s="98">
        <v>1.115613814944706E-2</v>
      </c>
      <c r="R95" s="98">
        <v>1.5423750449504607E-2</v>
      </c>
      <c r="S95" s="98">
        <v>1.9729917278751497E-2</v>
      </c>
      <c r="T95" s="98">
        <v>3.1047361685357301E-2</v>
      </c>
      <c r="U95" s="98">
        <v>4.2049244517696899E-2</v>
      </c>
      <c r="V95" s="98">
        <v>4.3830766609740737E-2</v>
      </c>
      <c r="W95" s="98">
        <v>5.5740009171612009E-2</v>
      </c>
      <c r="X95" s="98">
        <v>4.9619936316908281E-2</v>
      </c>
      <c r="Y95" s="98">
        <v>1.1662230609428373E-2</v>
      </c>
      <c r="DA95" s="63" t="s">
        <v>1828</v>
      </c>
    </row>
    <row r="96" spans="1:105" ht="12" customHeight="1" x14ac:dyDescent="0.25">
      <c r="A96" s="106" t="s">
        <v>122</v>
      </c>
      <c r="B96" s="101">
        <v>6.7114982083328956</v>
      </c>
      <c r="C96" s="101">
        <v>5.886618154090665</v>
      </c>
      <c r="D96" s="101">
        <v>6.4878842776058745</v>
      </c>
      <c r="E96" s="101">
        <v>19.769039262927592</v>
      </c>
      <c r="F96" s="101">
        <v>20.859385836744814</v>
      </c>
      <c r="G96" s="101">
        <v>16.680034763670093</v>
      </c>
      <c r="H96" s="101">
        <v>19.464277939528053</v>
      </c>
      <c r="I96" s="101">
        <v>17.740641772915552</v>
      </c>
      <c r="J96" s="101">
        <v>19.178739634956759</v>
      </c>
      <c r="K96" s="101">
        <v>18.729991555159714</v>
      </c>
      <c r="L96" s="101">
        <v>20.919683018726165</v>
      </c>
      <c r="M96" s="101">
        <v>21.745543768690126</v>
      </c>
      <c r="N96" s="101">
        <v>22.027680422170132</v>
      </c>
      <c r="O96" s="101">
        <v>21.908028741640187</v>
      </c>
      <c r="P96" s="101">
        <v>19.799920934901127</v>
      </c>
      <c r="Q96" s="101">
        <v>18.111032823395895</v>
      </c>
      <c r="R96" s="101">
        <v>16.905541707511485</v>
      </c>
      <c r="S96" s="101">
        <v>18.98055204624572</v>
      </c>
      <c r="T96" s="101">
        <v>14.540767560402507</v>
      </c>
      <c r="U96" s="101">
        <v>13.4213680241558</v>
      </c>
      <c r="V96" s="101">
        <v>12.035468286230733</v>
      </c>
      <c r="W96" s="101">
        <v>10.901655645234889</v>
      </c>
      <c r="X96" s="101">
        <v>1.357028280682107</v>
      </c>
      <c r="Y96" s="101">
        <v>4.4761651400963838E-2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2.4897351617096506</v>
      </c>
      <c r="L97" s="104">
        <v>3.399695745256933</v>
      </c>
      <c r="M97" s="104">
        <v>4.0049444101635938</v>
      </c>
      <c r="N97" s="104">
        <v>4.4830008746922037</v>
      </c>
      <c r="O97" s="104">
        <v>8.3518435010394061</v>
      </c>
      <c r="P97" s="104">
        <v>11.441704678329547</v>
      </c>
      <c r="Q97" s="104">
        <v>15.054097703436561</v>
      </c>
      <c r="R97" s="104">
        <v>18.280963599522082</v>
      </c>
      <c r="S97" s="104">
        <v>20.208499167216068</v>
      </c>
      <c r="T97" s="104">
        <v>31.074673979458989</v>
      </c>
      <c r="U97" s="104">
        <v>36.316778689230766</v>
      </c>
      <c r="V97" s="104">
        <v>38.035506262714179</v>
      </c>
      <c r="W97" s="104">
        <v>55.481209895597743</v>
      </c>
      <c r="X97" s="104">
        <v>34.012469540262906</v>
      </c>
      <c r="Y97" s="104">
        <v>7.940163003013132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1.1905748715991249</v>
      </c>
      <c r="L98" s="98">
        <v>1.7037157600139379</v>
      </c>
      <c r="M98" s="98">
        <v>1.9267139487586791</v>
      </c>
      <c r="N98" s="98">
        <v>2.074488086721868</v>
      </c>
      <c r="O98" s="98">
        <v>3.9883427860971365</v>
      </c>
      <c r="P98" s="98">
        <v>5.351905112338744</v>
      </c>
      <c r="Q98" s="98">
        <v>7.1558651492842271</v>
      </c>
      <c r="R98" s="98">
        <v>8.6085675309947529</v>
      </c>
      <c r="S98" s="98">
        <v>9.3422689787381827</v>
      </c>
      <c r="T98" s="98">
        <v>16.72697433933368</v>
      </c>
      <c r="U98" s="98">
        <v>17.887375633331747</v>
      </c>
      <c r="V98" s="98">
        <v>18.380835037173448</v>
      </c>
      <c r="W98" s="98">
        <v>27.602716209727813</v>
      </c>
      <c r="X98" s="98">
        <v>12.594420537294557</v>
      </c>
      <c r="Y98" s="98">
        <v>2.1109868322132694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1.2991602901105259</v>
      </c>
      <c r="L99" s="98">
        <v>1.6959799852429951</v>
      </c>
      <c r="M99" s="98">
        <v>2.0782304614049147</v>
      </c>
      <c r="N99" s="98">
        <v>2.4085127879703361</v>
      </c>
      <c r="O99" s="98">
        <v>4.36350071494227</v>
      </c>
      <c r="P99" s="98">
        <v>6.0897995659908037</v>
      </c>
      <c r="Q99" s="98">
        <v>7.8982325541523339</v>
      </c>
      <c r="R99" s="98">
        <v>9.6723960685273305</v>
      </c>
      <c r="S99" s="98">
        <v>10.866230188477887</v>
      </c>
      <c r="T99" s="98">
        <v>14.34769964012531</v>
      </c>
      <c r="U99" s="98">
        <v>18.429403055899019</v>
      </c>
      <c r="V99" s="98">
        <v>19.654671225540735</v>
      </c>
      <c r="W99" s="98">
        <v>27.87849368586993</v>
      </c>
      <c r="X99" s="98">
        <v>21.418049002968349</v>
      </c>
      <c r="Y99" s="98">
        <v>5.8291761707998626</v>
      </c>
      <c r="DA99" s="63" t="s">
        <v>1832</v>
      </c>
    </row>
    <row r="100" spans="1:105" ht="12" customHeight="1" x14ac:dyDescent="0.25">
      <c r="A100" s="121" t="s">
        <v>54</v>
      </c>
      <c r="B100" s="122">
        <v>46.421753959616716</v>
      </c>
      <c r="C100" s="122">
        <v>46.530742924669369</v>
      </c>
      <c r="D100" s="122">
        <v>51.20986044223104</v>
      </c>
      <c r="E100" s="122">
        <v>77.404133473070914</v>
      </c>
      <c r="F100" s="122">
        <v>77.726721355785671</v>
      </c>
      <c r="G100" s="122">
        <v>70.617334065177431</v>
      </c>
      <c r="H100" s="122">
        <v>74.902217195018622</v>
      </c>
      <c r="I100" s="122">
        <v>77.083261825401408</v>
      </c>
      <c r="J100" s="122">
        <v>81.319766517330464</v>
      </c>
      <c r="K100" s="122">
        <v>84.883152858255272</v>
      </c>
      <c r="L100" s="122">
        <v>90.562328016326049</v>
      </c>
      <c r="M100" s="122">
        <v>94.78460087364401</v>
      </c>
      <c r="N100" s="122">
        <v>96.139388128315275</v>
      </c>
      <c r="O100" s="122">
        <v>97.418833778472106</v>
      </c>
      <c r="P100" s="122">
        <v>95.073021442154271</v>
      </c>
      <c r="Q100" s="122">
        <v>96.432480426522716</v>
      </c>
      <c r="R100" s="122">
        <v>102.47418407108631</v>
      </c>
      <c r="S100" s="122">
        <v>115.44742041527896</v>
      </c>
      <c r="T100" s="122">
        <v>177.6624134444109</v>
      </c>
      <c r="U100" s="122">
        <v>183.07597312430812</v>
      </c>
      <c r="V100" s="122">
        <v>174.98631618144708</v>
      </c>
      <c r="W100" s="122">
        <v>173.93176604072596</v>
      </c>
      <c r="X100" s="122">
        <v>135.8423934033944</v>
      </c>
      <c r="Y100" s="122">
        <v>118.32831659132712</v>
      </c>
      <c r="DA100" s="130" t="s">
        <v>1833</v>
      </c>
    </row>
    <row r="101" spans="1:105" ht="12" customHeight="1" x14ac:dyDescent="0.25">
      <c r="A101" s="97" t="s">
        <v>202</v>
      </c>
      <c r="B101" s="98">
        <v>18.638315280831264</v>
      </c>
      <c r="C101" s="98">
        <v>18.606822701315146</v>
      </c>
      <c r="D101" s="98">
        <v>20.976675759196993</v>
      </c>
      <c r="E101" s="98">
        <v>27.096753081444735</v>
      </c>
      <c r="F101" s="98">
        <v>27.675240542995741</v>
      </c>
      <c r="G101" s="98">
        <v>25.897065067640138</v>
      </c>
      <c r="H101" s="98">
        <v>26.188574589347908</v>
      </c>
      <c r="I101" s="98">
        <v>27.293581607287365</v>
      </c>
      <c r="J101" s="98">
        <v>27.711293272110865</v>
      </c>
      <c r="K101" s="98">
        <v>27.769638172929632</v>
      </c>
      <c r="L101" s="98">
        <v>27.29208918226599</v>
      </c>
      <c r="M101" s="98">
        <v>30.881883695552041</v>
      </c>
      <c r="N101" s="98">
        <v>30.294845682878311</v>
      </c>
      <c r="O101" s="98">
        <v>30.960563767241737</v>
      </c>
      <c r="P101" s="98">
        <v>30.985514855374781</v>
      </c>
      <c r="Q101" s="98">
        <v>32.176205959167</v>
      </c>
      <c r="R101" s="98">
        <v>31.363627985758676</v>
      </c>
      <c r="S101" s="98">
        <v>30.967391439036046</v>
      </c>
      <c r="T101" s="98">
        <v>67.686092077123078</v>
      </c>
      <c r="U101" s="98">
        <v>62.652418980543324</v>
      </c>
      <c r="V101" s="98">
        <v>57.043334328694876</v>
      </c>
      <c r="W101" s="98">
        <v>59.167115671824405</v>
      </c>
      <c r="X101" s="98">
        <v>43.489028584287809</v>
      </c>
      <c r="Y101" s="98">
        <v>40.578600203571078</v>
      </c>
      <c r="DA101" s="63" t="s">
        <v>1834</v>
      </c>
    </row>
    <row r="102" spans="1:105" ht="12" customHeight="1" x14ac:dyDescent="0.25">
      <c r="A102" s="97" t="s">
        <v>50</v>
      </c>
      <c r="B102" s="98">
        <v>23.307620166366476</v>
      </c>
      <c r="C102" s="98">
        <v>23.684942077701638</v>
      </c>
      <c r="D102" s="98">
        <v>25.770656159403671</v>
      </c>
      <c r="E102" s="98">
        <v>32.256575654327541</v>
      </c>
      <c r="F102" s="98">
        <v>31.185708411033282</v>
      </c>
      <c r="G102" s="98">
        <v>29.826562871868035</v>
      </c>
      <c r="H102" s="98">
        <v>30.544291162145253</v>
      </c>
      <c r="I102" s="98">
        <v>33.357725421736184</v>
      </c>
      <c r="J102" s="98">
        <v>35.119941630016164</v>
      </c>
      <c r="K102" s="98">
        <v>36.98408194034306</v>
      </c>
      <c r="L102" s="98">
        <v>37.779252805979411</v>
      </c>
      <c r="M102" s="98">
        <v>37.727206041228172</v>
      </c>
      <c r="N102" s="98">
        <v>39.293216575518223</v>
      </c>
      <c r="O102" s="98">
        <v>38.65653538151458</v>
      </c>
      <c r="P102" s="98">
        <v>38.601046531058017</v>
      </c>
      <c r="Q102" s="98">
        <v>39.110439623836207</v>
      </c>
      <c r="R102" s="98">
        <v>43.399499858332334</v>
      </c>
      <c r="S102" s="98">
        <v>52.38030360656515</v>
      </c>
      <c r="T102" s="98">
        <v>71.352386259528927</v>
      </c>
      <c r="U102" s="98">
        <v>80.121160147740653</v>
      </c>
      <c r="V102" s="98">
        <v>76.557984869912744</v>
      </c>
      <c r="W102" s="98">
        <v>74.874923714868146</v>
      </c>
      <c r="X102" s="98">
        <v>73.929436272791321</v>
      </c>
      <c r="Y102" s="98">
        <v>68.723283410034938</v>
      </c>
      <c r="DA102" s="63" t="s">
        <v>1835</v>
      </c>
    </row>
    <row r="103" spans="1:105" ht="12" customHeight="1" x14ac:dyDescent="0.25">
      <c r="A103" s="109" t="s">
        <v>120</v>
      </c>
      <c r="B103" s="33">
        <v>4.4758185124189733</v>
      </c>
      <c r="C103" s="33">
        <v>4.2389781456525828</v>
      </c>
      <c r="D103" s="33">
        <v>4.4625285236303762</v>
      </c>
      <c r="E103" s="33">
        <v>18.050804737298634</v>
      </c>
      <c r="F103" s="33">
        <v>18.865772401756647</v>
      </c>
      <c r="G103" s="33">
        <v>14.89370612566926</v>
      </c>
      <c r="H103" s="33">
        <v>18.169351443525461</v>
      </c>
      <c r="I103" s="33">
        <v>16.431954796377855</v>
      </c>
      <c r="J103" s="33">
        <v>18.488531615203442</v>
      </c>
      <c r="K103" s="33">
        <v>20.129432744982577</v>
      </c>
      <c r="L103" s="33">
        <v>25.490986028080656</v>
      </c>
      <c r="M103" s="33">
        <v>26.17551113686379</v>
      </c>
      <c r="N103" s="33">
        <v>26.551325869918745</v>
      </c>
      <c r="O103" s="33">
        <v>27.801734629715774</v>
      </c>
      <c r="P103" s="33">
        <v>25.486460055721459</v>
      </c>
      <c r="Q103" s="33">
        <v>25.145834843519513</v>
      </c>
      <c r="R103" s="33">
        <v>27.711056226995311</v>
      </c>
      <c r="S103" s="33">
        <v>32.099725369677756</v>
      </c>
      <c r="T103" s="33">
        <v>38.623935107758875</v>
      </c>
      <c r="U103" s="33">
        <v>40.302393996024122</v>
      </c>
      <c r="V103" s="33">
        <v>41.384996982839439</v>
      </c>
      <c r="W103" s="33">
        <v>39.889726654033417</v>
      </c>
      <c r="X103" s="33">
        <v>18.423928546315278</v>
      </c>
      <c r="Y103" s="33">
        <v>9.0264329777211127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1.778131090601935</v>
      </c>
      <c r="C105" s="117">
        <f t="shared" si="35"/>
        <v>1.8256094802095</v>
      </c>
      <c r="D105" s="117">
        <f t="shared" si="35"/>
        <v>3.8968541560061203</v>
      </c>
      <c r="E105" s="117">
        <f t="shared" si="35"/>
        <v>4.6342629147846086</v>
      </c>
      <c r="F105" s="117">
        <f t="shared" si="35"/>
        <v>4.8545145278951107</v>
      </c>
      <c r="G105" s="117">
        <f t="shared" si="35"/>
        <v>7.4222603737555701</v>
      </c>
      <c r="H105" s="117">
        <f t="shared" si="35"/>
        <v>8.4234091246677654</v>
      </c>
      <c r="I105" s="117">
        <f t="shared" si="35"/>
        <v>7.024500761742404</v>
      </c>
      <c r="J105" s="117">
        <f t="shared" si="35"/>
        <v>7.9155810917255449</v>
      </c>
      <c r="K105" s="117">
        <f t="shared" si="35"/>
        <v>9.0543442149008531</v>
      </c>
      <c r="L105" s="117">
        <f t="shared" si="35"/>
        <v>8.7402628389782304</v>
      </c>
      <c r="M105" s="117">
        <f t="shared" si="35"/>
        <v>8.6137132025508496</v>
      </c>
      <c r="N105" s="117">
        <f t="shared" si="35"/>
        <v>10.25570675878568</v>
      </c>
      <c r="O105" s="117">
        <f t="shared" si="35"/>
        <v>11.418880559711855</v>
      </c>
      <c r="P105" s="117">
        <f t="shared" si="35"/>
        <v>12.490739972555401</v>
      </c>
      <c r="Q105" s="117">
        <f t="shared" si="35"/>
        <v>13.939822591951001</v>
      </c>
      <c r="R105" s="117">
        <f t="shared" ref="R105:V105" si="36">R106+R109+R111+R120</f>
        <v>14.641504920881736</v>
      </c>
      <c r="S105" s="117">
        <f t="shared" si="36"/>
        <v>14.897231820359787</v>
      </c>
      <c r="T105" s="117">
        <f t="shared" si="36"/>
        <v>15.680019143148717</v>
      </c>
      <c r="U105" s="117">
        <f t="shared" si="36"/>
        <v>16.778423177948458</v>
      </c>
      <c r="V105" s="117">
        <f t="shared" si="36"/>
        <v>17.276156480637539</v>
      </c>
      <c r="W105" s="117">
        <f t="shared" ref="W105:Y105" si="37">W106+W109+W111+W120</f>
        <v>19.182665519187143</v>
      </c>
      <c r="X105" s="117">
        <f t="shared" si="37"/>
        <v>21.055187787896422</v>
      </c>
      <c r="Y105" s="117">
        <f t="shared" si="37"/>
        <v>21.775776671610924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1.5420633988212267</v>
      </c>
      <c r="C106" s="122">
        <f t="shared" si="38"/>
        <v>1.5833021694402474</v>
      </c>
      <c r="D106" s="122">
        <f t="shared" si="38"/>
        <v>3.4224783122991371</v>
      </c>
      <c r="E106" s="122">
        <f t="shared" si="38"/>
        <v>3.9028457432451775</v>
      </c>
      <c r="F106" s="122">
        <f t="shared" si="38"/>
        <v>4.040246709004184</v>
      </c>
      <c r="G106" s="122">
        <f t="shared" si="38"/>
        <v>6.3604125650018846</v>
      </c>
      <c r="H106" s="122">
        <f t="shared" si="38"/>
        <v>7.2284113602393658</v>
      </c>
      <c r="I106" s="122">
        <f t="shared" si="38"/>
        <v>5.9158312711924967</v>
      </c>
      <c r="J106" s="122">
        <f t="shared" si="38"/>
        <v>6.6828850021753867</v>
      </c>
      <c r="K106" s="122">
        <f t="shared" si="38"/>
        <v>7.6814260019667824</v>
      </c>
      <c r="L106" s="122">
        <f t="shared" si="38"/>
        <v>7.4576095544719596</v>
      </c>
      <c r="M106" s="122">
        <f t="shared" si="38"/>
        <v>7.2542064851368622</v>
      </c>
      <c r="N106" s="122">
        <f t="shared" si="38"/>
        <v>8.7091399735810153</v>
      </c>
      <c r="O106" s="122">
        <f t="shared" si="38"/>
        <v>9.661270530813189</v>
      </c>
      <c r="P106" s="122">
        <f t="shared" si="38"/>
        <v>10.451573661054843</v>
      </c>
      <c r="Q106" s="122">
        <f t="shared" si="38"/>
        <v>11.670905447131204</v>
      </c>
      <c r="R106" s="122">
        <f t="shared" ref="R106:V106" si="39">SUM(R107:R108)</f>
        <v>12.306742404364849</v>
      </c>
      <c r="S106" s="122">
        <f t="shared" si="39"/>
        <v>12.540294804119625</v>
      </c>
      <c r="T106" s="122">
        <f t="shared" si="39"/>
        <v>13.24035011802396</v>
      </c>
      <c r="U106" s="122">
        <f t="shared" si="39"/>
        <v>14.161889568739353</v>
      </c>
      <c r="V106" s="122">
        <f t="shared" si="39"/>
        <v>14.600803993223154</v>
      </c>
      <c r="W106" s="122">
        <f t="shared" ref="W106:Y106" si="40">SUM(W107:W108)</f>
        <v>16.305800591471428</v>
      </c>
      <c r="X106" s="122">
        <f t="shared" si="40"/>
        <v>18.186644043871301</v>
      </c>
      <c r="Y106" s="122">
        <f t="shared" si="40"/>
        <v>19.192367247508955</v>
      </c>
      <c r="DA106" s="130" t="s">
        <v>1838</v>
      </c>
    </row>
    <row r="107" spans="1:105" ht="12" customHeight="1" x14ac:dyDescent="0.25">
      <c r="A107" s="97" t="s">
        <v>197</v>
      </c>
      <c r="B107" s="98">
        <v>1.5358519690120935</v>
      </c>
      <c r="C107" s="98">
        <v>1.576924495335621</v>
      </c>
      <c r="D107" s="98">
        <v>3.4088540907840525</v>
      </c>
      <c r="E107" s="98">
        <v>3.8873497348423065</v>
      </c>
      <c r="F107" s="98">
        <v>4.0244946907566774</v>
      </c>
      <c r="G107" s="98">
        <v>6.3360047182966461</v>
      </c>
      <c r="H107" s="98">
        <v>7.2007857866946035</v>
      </c>
      <c r="I107" s="98">
        <v>5.8938122104305339</v>
      </c>
      <c r="J107" s="98">
        <v>6.6582485855938129</v>
      </c>
      <c r="K107" s="98">
        <v>7.653483510063495</v>
      </c>
      <c r="L107" s="98">
        <v>7.43039844581567</v>
      </c>
      <c r="M107" s="98">
        <v>7.2283617470164536</v>
      </c>
      <c r="N107" s="98">
        <v>8.6783363092989241</v>
      </c>
      <c r="O107" s="98">
        <v>9.627623902889848</v>
      </c>
      <c r="P107" s="98">
        <v>10.415898818794306</v>
      </c>
      <c r="Q107" s="98">
        <v>11.631530881710098</v>
      </c>
      <c r="R107" s="98">
        <v>12.265414040026331</v>
      </c>
      <c r="S107" s="98">
        <v>12.498621137486765</v>
      </c>
      <c r="T107" s="98">
        <v>13.195851050208541</v>
      </c>
      <c r="U107" s="98">
        <v>14.115319039549721</v>
      </c>
      <c r="V107" s="98">
        <v>14.553036139410306</v>
      </c>
      <c r="W107" s="98">
        <v>16.25379037353936</v>
      </c>
      <c r="X107" s="98">
        <v>18.131246554695974</v>
      </c>
      <c r="Y107" s="98">
        <v>19.135396964978174</v>
      </c>
      <c r="DA107" s="63" t="s">
        <v>1839</v>
      </c>
    </row>
    <row r="108" spans="1:105" ht="12" customHeight="1" x14ac:dyDescent="0.25">
      <c r="A108" s="97" t="s">
        <v>53</v>
      </c>
      <c r="B108" s="98">
        <v>6.2114298091331009E-3</v>
      </c>
      <c r="C108" s="98">
        <v>6.3776741046264167E-3</v>
      </c>
      <c r="D108" s="98">
        <v>1.3624221515084654E-2</v>
      </c>
      <c r="E108" s="98">
        <v>1.549600840287089E-2</v>
      </c>
      <c r="F108" s="98">
        <v>1.5752018247506681E-2</v>
      </c>
      <c r="G108" s="98">
        <v>2.440784670523808E-2</v>
      </c>
      <c r="H108" s="98">
        <v>2.7625573544762524E-2</v>
      </c>
      <c r="I108" s="98">
        <v>2.2019060761963097E-2</v>
      </c>
      <c r="J108" s="98">
        <v>2.463641658157377E-2</v>
      </c>
      <c r="K108" s="98">
        <v>2.7942491903287375E-2</v>
      </c>
      <c r="L108" s="98">
        <v>2.7211108656289958E-2</v>
      </c>
      <c r="M108" s="98">
        <v>2.5844738120408935E-2</v>
      </c>
      <c r="N108" s="98">
        <v>3.0803664282091144E-2</v>
      </c>
      <c r="O108" s="98">
        <v>3.3646627923341665E-2</v>
      </c>
      <c r="P108" s="98">
        <v>3.5674842260536396E-2</v>
      </c>
      <c r="Q108" s="98">
        <v>3.9374565421106719E-2</v>
      </c>
      <c r="R108" s="98">
        <v>4.1328364338517665E-2</v>
      </c>
      <c r="S108" s="98">
        <v>4.1673666632860845E-2</v>
      </c>
      <c r="T108" s="98">
        <v>4.4499067815419159E-2</v>
      </c>
      <c r="U108" s="98">
        <v>4.6570529189631275E-2</v>
      </c>
      <c r="V108" s="98">
        <v>4.7767853812849058E-2</v>
      </c>
      <c r="W108" s="98">
        <v>5.201021793206765E-2</v>
      </c>
      <c r="X108" s="98">
        <v>5.5397489175325512E-2</v>
      </c>
      <c r="Y108" s="98">
        <v>5.697028253078109E-2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3.1837702480374801E-5</v>
      </c>
      <c r="C109" s="122">
        <f t="shared" si="41"/>
        <v>3.4813770688253897E-5</v>
      </c>
      <c r="D109" s="122">
        <f t="shared" si="41"/>
        <v>2.0612007036062158E-5</v>
      </c>
      <c r="E109" s="122">
        <f t="shared" si="41"/>
        <v>8.9035599937683059E-5</v>
      </c>
      <c r="F109" s="122">
        <f t="shared" si="41"/>
        <v>2.2966269093990511E-4</v>
      </c>
      <c r="G109" s="122">
        <f t="shared" si="41"/>
        <v>3.2040077476555508E-4</v>
      </c>
      <c r="H109" s="122">
        <f t="shared" si="41"/>
        <v>6.2839543760053514E-4</v>
      </c>
      <c r="I109" s="122">
        <f t="shared" si="41"/>
        <v>8.6310061992986645E-4</v>
      </c>
      <c r="J109" s="122">
        <f t="shared" si="41"/>
        <v>1.0283637974207956E-3</v>
      </c>
      <c r="K109" s="122">
        <f t="shared" si="41"/>
        <v>1.2651618785306164E-3</v>
      </c>
      <c r="L109" s="122">
        <f t="shared" si="41"/>
        <v>2.1277041958380556E-3</v>
      </c>
      <c r="M109" s="122">
        <f t="shared" si="41"/>
        <v>1.5032671918826478E-3</v>
      </c>
      <c r="N109" s="122">
        <f t="shared" si="41"/>
        <v>2.2152404090541459E-3</v>
      </c>
      <c r="O109" s="122">
        <f t="shared" si="41"/>
        <v>3.3817667198728411E-3</v>
      </c>
      <c r="P109" s="122">
        <f t="shared" si="41"/>
        <v>7.1249303152443122E-3</v>
      </c>
      <c r="Q109" s="122">
        <f t="shared" si="41"/>
        <v>2.2464515411034537E-2</v>
      </c>
      <c r="R109" s="122">
        <f t="shared" si="41"/>
        <v>1.8127502852178498E-2</v>
      </c>
      <c r="S109" s="122">
        <f t="shared" si="41"/>
        <v>2.1639276813045647E-2</v>
      </c>
      <c r="T109" s="122">
        <f t="shared" si="41"/>
        <v>2.7442941896971971E-2</v>
      </c>
      <c r="U109" s="122">
        <f t="shared" si="41"/>
        <v>4.017050154737406E-2</v>
      </c>
      <c r="V109" s="122">
        <f t="shared" si="41"/>
        <v>2.4884629810964818E-2</v>
      </c>
      <c r="W109" s="122">
        <f t="shared" si="41"/>
        <v>2.9489542637644309E-2</v>
      </c>
      <c r="X109" s="122">
        <f t="shared" si="41"/>
        <v>2.4881056238135808E-2</v>
      </c>
      <c r="Y109" s="122">
        <f t="shared" si="41"/>
        <v>2.3370678415115306E-2</v>
      </c>
      <c r="DA109" s="130" t="s">
        <v>1841</v>
      </c>
    </row>
    <row r="110" spans="1:105" ht="12" customHeight="1" x14ac:dyDescent="0.25">
      <c r="A110" s="97" t="s">
        <v>53</v>
      </c>
      <c r="B110" s="98">
        <v>3.1837702480374801E-5</v>
      </c>
      <c r="C110" s="98">
        <v>3.4813770688253897E-5</v>
      </c>
      <c r="D110" s="98">
        <v>2.0612007036062158E-5</v>
      </c>
      <c r="E110" s="98">
        <v>8.9035599937683059E-5</v>
      </c>
      <c r="F110" s="98">
        <v>2.2966269093990511E-4</v>
      </c>
      <c r="G110" s="98">
        <v>3.2040077476555508E-4</v>
      </c>
      <c r="H110" s="98">
        <v>6.2839543760053514E-4</v>
      </c>
      <c r="I110" s="98">
        <v>8.6310061992986645E-4</v>
      </c>
      <c r="J110" s="98">
        <v>1.0283637974207956E-3</v>
      </c>
      <c r="K110" s="98">
        <v>1.2651618785306164E-3</v>
      </c>
      <c r="L110" s="98">
        <v>2.1277041958380556E-3</v>
      </c>
      <c r="M110" s="98">
        <v>1.5032671918826478E-3</v>
      </c>
      <c r="N110" s="98">
        <v>2.2152404090541459E-3</v>
      </c>
      <c r="O110" s="98">
        <v>3.3817667198728411E-3</v>
      </c>
      <c r="P110" s="98">
        <v>7.1249303152443122E-3</v>
      </c>
      <c r="Q110" s="98">
        <v>2.2464515411034537E-2</v>
      </c>
      <c r="R110" s="98">
        <v>1.8127502852178498E-2</v>
      </c>
      <c r="S110" s="98">
        <v>2.1639276813045647E-2</v>
      </c>
      <c r="T110" s="98">
        <v>2.7442941896971971E-2</v>
      </c>
      <c r="U110" s="98">
        <v>4.017050154737406E-2</v>
      </c>
      <c r="V110" s="98">
        <v>2.4884629810964818E-2</v>
      </c>
      <c r="W110" s="98">
        <v>2.9489542637644309E-2</v>
      </c>
      <c r="X110" s="98">
        <v>2.4881056238135808E-2</v>
      </c>
      <c r="Y110" s="98">
        <v>2.3370678415115306E-2</v>
      </c>
      <c r="DA110" s="63" t="s">
        <v>1842</v>
      </c>
    </row>
    <row r="111" spans="1:105" ht="12" customHeight="1" x14ac:dyDescent="0.25">
      <c r="A111" s="121" t="s">
        <v>55</v>
      </c>
      <c r="B111" s="122">
        <v>0.1591358718151884</v>
      </c>
      <c r="C111" s="122">
        <v>0.14662873710888036</v>
      </c>
      <c r="D111" s="122">
        <v>0.33095069888160622</v>
      </c>
      <c r="E111" s="122">
        <v>0.43305981780638281</v>
      </c>
      <c r="F111" s="122">
        <v>0.46560821596044255</v>
      </c>
      <c r="G111" s="122">
        <v>0.69113718479983122</v>
      </c>
      <c r="H111" s="122">
        <v>0.76025808454449928</v>
      </c>
      <c r="I111" s="122">
        <v>0.66755039915302405</v>
      </c>
      <c r="J111" s="122">
        <v>0.76245704701528438</v>
      </c>
      <c r="K111" s="122">
        <v>0.87974178198763708</v>
      </c>
      <c r="L111" s="122">
        <v>0.76629828400723399</v>
      </c>
      <c r="M111" s="122">
        <v>0.85036890965944156</v>
      </c>
      <c r="N111" s="122">
        <v>0.99063245292322055</v>
      </c>
      <c r="O111" s="122">
        <v>1.1370711522066439</v>
      </c>
      <c r="P111" s="122">
        <v>1.3585765081729491</v>
      </c>
      <c r="Q111" s="122">
        <v>1.5186674453470057</v>
      </c>
      <c r="R111" s="122">
        <v>1.55809417392231</v>
      </c>
      <c r="S111" s="122">
        <v>1.5604956570789512</v>
      </c>
      <c r="T111" s="122">
        <v>1.6086354890946393</v>
      </c>
      <c r="U111" s="122">
        <v>1.7224732045835478</v>
      </c>
      <c r="V111" s="122">
        <v>1.7814765587564885</v>
      </c>
      <c r="W111" s="122">
        <v>1.9266402740043511</v>
      </c>
      <c r="X111" s="122">
        <v>2.0279643028371375</v>
      </c>
      <c r="Y111" s="122">
        <v>1.842334642088205</v>
      </c>
      <c r="DA111" s="130" t="s">
        <v>1843</v>
      </c>
    </row>
    <row r="112" spans="1:105" ht="12" customHeight="1" x14ac:dyDescent="0.25">
      <c r="A112" s="97" t="s">
        <v>130</v>
      </c>
      <c r="B112" s="98">
        <v>0.15823753180604197</v>
      </c>
      <c r="C112" s="98">
        <v>0.1459053350353684</v>
      </c>
      <c r="D112" s="98">
        <v>0.32626361928980829</v>
      </c>
      <c r="E112" s="98">
        <v>0.41302497360699203</v>
      </c>
      <c r="F112" s="98">
        <v>0.44319487185719758</v>
      </c>
      <c r="G112" s="98">
        <v>0.67419274583464328</v>
      </c>
      <c r="H112" s="98">
        <v>0.73851955612692455</v>
      </c>
      <c r="I112" s="98">
        <v>0.64723769025397371</v>
      </c>
      <c r="J112" s="98">
        <v>0.73571130862356571</v>
      </c>
      <c r="K112" s="98">
        <v>0.84300092860622422</v>
      </c>
      <c r="L112" s="98">
        <v>0.71870636504315555</v>
      </c>
      <c r="M112" s="98">
        <v>0.79548375175373098</v>
      </c>
      <c r="N112" s="98">
        <v>0.92568114248596034</v>
      </c>
      <c r="O112" s="98">
        <v>1.0477360749639089</v>
      </c>
      <c r="P112" s="98">
        <v>1.2534805494682937</v>
      </c>
      <c r="Q112" s="98">
        <v>1.398543693988854</v>
      </c>
      <c r="R112" s="98">
        <v>1.4451555734334005</v>
      </c>
      <c r="S112" s="98">
        <v>1.4359854054451713</v>
      </c>
      <c r="T112" s="98">
        <v>1.4591317277522939</v>
      </c>
      <c r="U112" s="98">
        <v>1.5193024048191552</v>
      </c>
      <c r="V112" s="98">
        <v>1.5280671199163884</v>
      </c>
      <c r="W112" s="98">
        <v>1.6642384662183105</v>
      </c>
      <c r="X112" s="98">
        <v>1.8202103654856785</v>
      </c>
      <c r="Y112" s="98">
        <v>1.7152099326210868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9.7818216012248598E-4</v>
      </c>
      <c r="L113" s="98">
        <v>9.2502107702548966E-4</v>
      </c>
      <c r="M113" s="98">
        <v>1.2297985868018522E-3</v>
      </c>
      <c r="N113" s="98">
        <v>1.6604000680858907E-3</v>
      </c>
      <c r="O113" s="98">
        <v>3.1761169887727248E-3</v>
      </c>
      <c r="P113" s="98">
        <v>5.9972530235975017E-3</v>
      </c>
      <c r="Q113" s="98">
        <v>8.7941326026702987E-3</v>
      </c>
      <c r="R113" s="98">
        <v>1.0573224350713915E-2</v>
      </c>
      <c r="S113" s="98">
        <v>1.0735970800052824E-2</v>
      </c>
      <c r="T113" s="98">
        <v>1.3933727734865389E-2</v>
      </c>
      <c r="U113" s="98">
        <v>1.6893386392620544E-2</v>
      </c>
      <c r="V113" s="98">
        <v>1.8000534797685423E-2</v>
      </c>
      <c r="W113" s="98">
        <v>2.073123189794111E-2</v>
      </c>
      <c r="X113" s="98">
        <v>3.7659790537519812E-2</v>
      </c>
      <c r="Y113" s="98">
        <v>5.4757520421173669E-2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4.6735554364836583E-4</v>
      </c>
      <c r="L114" s="101">
        <v>4.6246899266747031E-4</v>
      </c>
      <c r="M114" s="101">
        <v>5.9117255355340477E-4</v>
      </c>
      <c r="N114" s="101">
        <v>7.6884394123416804E-4</v>
      </c>
      <c r="O114" s="101">
        <v>1.5131182687929971E-3</v>
      </c>
      <c r="P114" s="101">
        <v>2.8034864160530479E-3</v>
      </c>
      <c r="Q114" s="101">
        <v>4.1741422337113849E-3</v>
      </c>
      <c r="R114" s="101">
        <v>4.9547418801535858E-3</v>
      </c>
      <c r="S114" s="101">
        <v>4.9368132000003383E-3</v>
      </c>
      <c r="T114" s="101">
        <v>7.5790537962778844E-3</v>
      </c>
      <c r="U114" s="101">
        <v>8.30737736594306E-3</v>
      </c>
      <c r="V114" s="101">
        <v>8.6023596562891623E-3</v>
      </c>
      <c r="W114" s="101">
        <v>1.0259743205396465E-2</v>
      </c>
      <c r="X114" s="101">
        <v>1.4283271084412977E-2</v>
      </c>
      <c r="Y114" s="101">
        <v>1.6335757647940922E-2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5.1082661647412016E-4</v>
      </c>
      <c r="L115" s="104">
        <v>4.6255208435801935E-4</v>
      </c>
      <c r="M115" s="104">
        <v>6.386260332484475E-4</v>
      </c>
      <c r="N115" s="104">
        <v>8.9155612685172265E-4</v>
      </c>
      <c r="O115" s="104">
        <v>1.6629987199797277E-3</v>
      </c>
      <c r="P115" s="104">
        <v>3.1937666075444538E-3</v>
      </c>
      <c r="Q115" s="104">
        <v>4.6199903689589129E-3</v>
      </c>
      <c r="R115" s="104">
        <v>5.6184824705603304E-3</v>
      </c>
      <c r="S115" s="104">
        <v>5.7991576000524852E-3</v>
      </c>
      <c r="T115" s="104">
        <v>6.3546739385875045E-3</v>
      </c>
      <c r="U115" s="104">
        <v>8.5860090266774852E-3</v>
      </c>
      <c r="V115" s="104">
        <v>9.398175141396261E-3</v>
      </c>
      <c r="W115" s="104">
        <v>1.0471488692544644E-2</v>
      </c>
      <c r="X115" s="104">
        <v>2.3376519453106835E-2</v>
      </c>
      <c r="Y115" s="104">
        <v>3.8421762773232747E-2</v>
      </c>
      <c r="DA115" s="132" t="s">
        <v>1847</v>
      </c>
    </row>
    <row r="116" spans="1:105" ht="12" customHeight="1" x14ac:dyDescent="0.25">
      <c r="A116" s="106" t="s">
        <v>122</v>
      </c>
      <c r="B116" s="101">
        <v>8.9834000914641883E-4</v>
      </c>
      <c r="C116" s="101">
        <v>7.2340207351195677E-4</v>
      </c>
      <c r="D116" s="101">
        <v>4.6870795917979043E-3</v>
      </c>
      <c r="E116" s="101">
        <v>2.0034844199390767E-2</v>
      </c>
      <c r="F116" s="101">
        <v>2.2413344103244959E-2</v>
      </c>
      <c r="G116" s="101">
        <v>1.6944438965187929E-2</v>
      </c>
      <c r="H116" s="101">
        <v>2.1738528417574777E-2</v>
      </c>
      <c r="I116" s="101">
        <v>2.0312708899050305E-2</v>
      </c>
      <c r="J116" s="101">
        <v>2.6745738391718687E-2</v>
      </c>
      <c r="K116" s="101">
        <v>2.9265545666485385E-2</v>
      </c>
      <c r="L116" s="101">
        <v>3.8103683665993787E-2</v>
      </c>
      <c r="M116" s="101">
        <v>4.3992258858952686E-2</v>
      </c>
      <c r="N116" s="101">
        <v>5.194588661931674E-2</v>
      </c>
      <c r="O116" s="101">
        <v>5.6037001779526766E-2</v>
      </c>
      <c r="P116" s="101">
        <v>5.3167073592067529E-2</v>
      </c>
      <c r="Q116" s="101">
        <v>5.1196187655150882E-2</v>
      </c>
      <c r="R116" s="101">
        <v>4.2980547279444357E-2</v>
      </c>
      <c r="S116" s="101">
        <v>4.952165904045755E-2</v>
      </c>
      <c r="T116" s="101">
        <v>3.8442818067775088E-2</v>
      </c>
      <c r="U116" s="101">
        <v>4.3743128974565074E-2</v>
      </c>
      <c r="V116" s="101">
        <v>3.8681294044569901E-2</v>
      </c>
      <c r="W116" s="101">
        <v>3.4840118294159034E-2</v>
      </c>
      <c r="X116" s="101">
        <v>2.2249192054028925E-2</v>
      </c>
      <c r="Y116" s="101">
        <v>4.847783937115312E-3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6.4971255548049896E-3</v>
      </c>
      <c r="L117" s="104">
        <v>8.5632142210591115E-3</v>
      </c>
      <c r="M117" s="104">
        <v>9.6631004599560949E-3</v>
      </c>
      <c r="N117" s="104">
        <v>1.1345023749857609E-2</v>
      </c>
      <c r="O117" s="104">
        <v>3.012195847443544E-2</v>
      </c>
      <c r="P117" s="104">
        <v>4.5931632088990398E-2</v>
      </c>
      <c r="Q117" s="104">
        <v>6.0133431100330509E-2</v>
      </c>
      <c r="R117" s="104">
        <v>5.9384828858751015E-2</v>
      </c>
      <c r="S117" s="104">
        <v>6.4252621793269682E-2</v>
      </c>
      <c r="T117" s="104">
        <v>9.7127215539704659E-2</v>
      </c>
      <c r="U117" s="104">
        <v>0.14253428439720689</v>
      </c>
      <c r="V117" s="104">
        <v>0.1967276099978445</v>
      </c>
      <c r="W117" s="104">
        <v>0.20683045759394042</v>
      </c>
      <c r="X117" s="104">
        <v>0.1478449547599103</v>
      </c>
      <c r="Y117" s="104">
        <v>6.7519405108829325E-2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3.106882427552519E-3</v>
      </c>
      <c r="L118" s="98">
        <v>4.2913496141965199E-3</v>
      </c>
      <c r="M118" s="98">
        <v>4.648761265501138E-3</v>
      </c>
      <c r="N118" s="98">
        <v>5.2498576891917628E-3</v>
      </c>
      <c r="O118" s="98">
        <v>1.4384452458871001E-2</v>
      </c>
      <c r="P118" s="98">
        <v>2.1484712593632434E-2</v>
      </c>
      <c r="Q118" s="98">
        <v>2.8584026249511365E-2</v>
      </c>
      <c r="R118" s="98">
        <v>2.7964516572883964E-2</v>
      </c>
      <c r="S118" s="98">
        <v>2.9703604924588428E-2</v>
      </c>
      <c r="T118" s="98">
        <v>5.2281946483412681E-2</v>
      </c>
      <c r="U118" s="98">
        <v>7.0203481081239583E-2</v>
      </c>
      <c r="V118" s="98">
        <v>9.5069531128405674E-2</v>
      </c>
      <c r="W118" s="98">
        <v>0.10290118826241888</v>
      </c>
      <c r="X118" s="98">
        <v>5.4745261362436383E-2</v>
      </c>
      <c r="Y118" s="98">
        <v>1.7950837413479279E-2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3.390243127252471E-3</v>
      </c>
      <c r="L119" s="98">
        <v>4.2718646068625925E-3</v>
      </c>
      <c r="M119" s="98">
        <v>5.0143391944549569E-3</v>
      </c>
      <c r="N119" s="98">
        <v>6.0951660606658456E-3</v>
      </c>
      <c r="O119" s="98">
        <v>1.573750601556444E-2</v>
      </c>
      <c r="P119" s="98">
        <v>2.4446919495357964E-2</v>
      </c>
      <c r="Q119" s="98">
        <v>3.154940485081914E-2</v>
      </c>
      <c r="R119" s="98">
        <v>3.1420312285867051E-2</v>
      </c>
      <c r="S119" s="98">
        <v>3.4549016868681254E-2</v>
      </c>
      <c r="T119" s="98">
        <v>4.4845269056291971E-2</v>
      </c>
      <c r="U119" s="98">
        <v>7.2330803315967321E-2</v>
      </c>
      <c r="V119" s="98">
        <v>0.10165807886943884</v>
      </c>
      <c r="W119" s="98">
        <v>0.10392926933152155</v>
      </c>
      <c r="X119" s="98">
        <v>9.3099693397473912E-2</v>
      </c>
      <c r="Y119" s="98">
        <v>4.9568567695350049E-2</v>
      </c>
      <c r="DA119" s="63" t="s">
        <v>1851</v>
      </c>
    </row>
    <row r="120" spans="1:105" ht="12" customHeight="1" x14ac:dyDescent="0.25">
      <c r="A120" s="121" t="s">
        <v>54</v>
      </c>
      <c r="B120" s="122">
        <v>7.6899982263039401E-2</v>
      </c>
      <c r="C120" s="122">
        <v>9.5643759889683891E-2</v>
      </c>
      <c r="D120" s="122">
        <v>0.14340453281834081</v>
      </c>
      <c r="E120" s="122">
        <v>0.29826831813310989</v>
      </c>
      <c r="F120" s="122">
        <v>0.34842994023954427</v>
      </c>
      <c r="G120" s="122">
        <v>0.37039022317908887</v>
      </c>
      <c r="H120" s="122">
        <v>0.43411128444629832</v>
      </c>
      <c r="I120" s="122">
        <v>0.44025599077695304</v>
      </c>
      <c r="J120" s="122">
        <v>0.46921067873745315</v>
      </c>
      <c r="K120" s="122">
        <v>0.49191126906790394</v>
      </c>
      <c r="L120" s="122">
        <v>0.51422729630319941</v>
      </c>
      <c r="M120" s="122">
        <v>0.50763454056266433</v>
      </c>
      <c r="N120" s="122">
        <v>0.55371909187239055</v>
      </c>
      <c r="O120" s="122">
        <v>0.6171571099721489</v>
      </c>
      <c r="P120" s="122">
        <v>0.67346487301236513</v>
      </c>
      <c r="Q120" s="122">
        <v>0.72778518406175641</v>
      </c>
      <c r="R120" s="122">
        <v>0.75854083974239828</v>
      </c>
      <c r="S120" s="122">
        <v>0.77480208234816506</v>
      </c>
      <c r="T120" s="122">
        <v>0.80359059413314571</v>
      </c>
      <c r="U120" s="122">
        <v>0.85388990307818358</v>
      </c>
      <c r="V120" s="122">
        <v>0.86899129884693327</v>
      </c>
      <c r="W120" s="122">
        <v>0.92073511107371653</v>
      </c>
      <c r="X120" s="122">
        <v>0.81569838494984792</v>
      </c>
      <c r="Y120" s="122">
        <v>0.71770410359864778</v>
      </c>
      <c r="DA120" s="130" t="s">
        <v>1852</v>
      </c>
    </row>
    <row r="121" spans="1:105" ht="12" customHeight="1" x14ac:dyDescent="0.25">
      <c r="A121" s="97" t="s">
        <v>50</v>
      </c>
      <c r="B121" s="98">
        <v>6.4509298245608346E-2</v>
      </c>
      <c r="C121" s="98">
        <v>8.0004512519744192E-2</v>
      </c>
      <c r="D121" s="98">
        <v>0.11652510338843837</v>
      </c>
      <c r="E121" s="98">
        <v>0.16839457035300001</v>
      </c>
      <c r="F121" s="98">
        <v>0.19675742581768335</v>
      </c>
      <c r="G121" s="98">
        <v>0.23914566846300933</v>
      </c>
      <c r="H121" s="98">
        <v>0.26981697646325786</v>
      </c>
      <c r="I121" s="98">
        <v>0.29323045092742511</v>
      </c>
      <c r="J121" s="98">
        <v>0.30642380063327895</v>
      </c>
      <c r="K121" s="98">
        <v>0.31832642268946587</v>
      </c>
      <c r="L121" s="98">
        <v>0.30968989092110361</v>
      </c>
      <c r="M121" s="98">
        <v>0.30228125066244765</v>
      </c>
      <c r="N121" s="98">
        <v>0.33543660364554007</v>
      </c>
      <c r="O121" s="98">
        <v>0.3698526884855915</v>
      </c>
      <c r="P121" s="98">
        <v>0.42381363234708191</v>
      </c>
      <c r="Q121" s="98">
        <v>0.46330941526882385</v>
      </c>
      <c r="R121" s="98">
        <v>0.48247126595865297</v>
      </c>
      <c r="S121" s="98">
        <v>0.49641456381871152</v>
      </c>
      <c r="T121" s="98">
        <v>0.52985548599049848</v>
      </c>
      <c r="U121" s="98">
        <v>0.57637382038387652</v>
      </c>
      <c r="V121" s="98">
        <v>0.5802887154631492</v>
      </c>
      <c r="W121" s="98">
        <v>0.65828243563045041</v>
      </c>
      <c r="X121" s="98">
        <v>0.70064870755952269</v>
      </c>
      <c r="Y121" s="98">
        <v>0.66339544673581985</v>
      </c>
      <c r="DA121" s="63" t="s">
        <v>1853</v>
      </c>
    </row>
    <row r="122" spans="1:105" ht="12" customHeight="1" x14ac:dyDescent="0.25">
      <c r="A122" s="109" t="s">
        <v>120</v>
      </c>
      <c r="B122" s="33">
        <v>1.2390684017431054E-2</v>
      </c>
      <c r="C122" s="33">
        <v>1.5639247369939695E-2</v>
      </c>
      <c r="D122" s="33">
        <v>2.6879429429902443E-2</v>
      </c>
      <c r="E122" s="33">
        <v>0.12987374778010988</v>
      </c>
      <c r="F122" s="33">
        <v>0.15167251442186092</v>
      </c>
      <c r="G122" s="33">
        <v>0.13124455471607951</v>
      </c>
      <c r="H122" s="33">
        <v>0.16429430798304043</v>
      </c>
      <c r="I122" s="33">
        <v>0.14702553984952793</v>
      </c>
      <c r="J122" s="33">
        <v>0.16278687810417422</v>
      </c>
      <c r="K122" s="33">
        <v>0.1735848463784381</v>
      </c>
      <c r="L122" s="33">
        <v>0.20453740538209583</v>
      </c>
      <c r="M122" s="33">
        <v>0.20535328990021665</v>
      </c>
      <c r="N122" s="33">
        <v>0.21828248822685045</v>
      </c>
      <c r="O122" s="33">
        <v>0.24730442148655746</v>
      </c>
      <c r="P122" s="33">
        <v>0.24965124066528319</v>
      </c>
      <c r="Q122" s="33">
        <v>0.2644757687929325</v>
      </c>
      <c r="R122" s="33">
        <v>0.27606957378374536</v>
      </c>
      <c r="S122" s="33">
        <v>0.27838751852945354</v>
      </c>
      <c r="T122" s="33">
        <v>0.27373510814264723</v>
      </c>
      <c r="U122" s="33">
        <v>0.27751608269430705</v>
      </c>
      <c r="V122" s="33">
        <v>0.28870258338378413</v>
      </c>
      <c r="W122" s="33">
        <v>0.26245267544326611</v>
      </c>
      <c r="X122" s="33">
        <v>0.11504967739032522</v>
      </c>
      <c r="Y122" s="33">
        <v>5.4308656862827966E-2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3831.9464738852921</v>
      </c>
      <c r="C124" s="117">
        <f t="shared" si="42"/>
        <v>4307.8626127646448</v>
      </c>
      <c r="D124" s="117">
        <f t="shared" si="42"/>
        <v>3890.0476363982157</v>
      </c>
      <c r="E124" s="117">
        <f t="shared" si="42"/>
        <v>3839.994131084999</v>
      </c>
      <c r="F124" s="117">
        <f t="shared" si="42"/>
        <v>3686.25780126886</v>
      </c>
      <c r="G124" s="117">
        <f t="shared" si="42"/>
        <v>3621.8342380453414</v>
      </c>
      <c r="H124" s="117">
        <f t="shared" si="42"/>
        <v>3547.4242352488436</v>
      </c>
      <c r="I124" s="117">
        <f t="shared" si="42"/>
        <v>3463.5295456483605</v>
      </c>
      <c r="J124" s="117">
        <f t="shared" si="42"/>
        <v>3387.9073624736702</v>
      </c>
      <c r="K124" s="117">
        <f t="shared" si="42"/>
        <v>3449.3624015099363</v>
      </c>
      <c r="L124" s="117">
        <f t="shared" si="42"/>
        <v>3791.0501631939105</v>
      </c>
      <c r="M124" s="117">
        <f t="shared" si="42"/>
        <v>3428.4148573482985</v>
      </c>
      <c r="N124" s="117">
        <f t="shared" si="42"/>
        <v>3538.044342373053</v>
      </c>
      <c r="O124" s="117">
        <f t="shared" si="42"/>
        <v>3480.4277126643233</v>
      </c>
      <c r="P124" s="117">
        <f t="shared" si="42"/>
        <v>3234.6309419860536</v>
      </c>
      <c r="Q124" s="117">
        <f t="shared" si="42"/>
        <v>3228.4275233858298</v>
      </c>
      <c r="R124" s="117">
        <f t="shared" ref="R124:V124" si="43">R125+R128+R130+R139</f>
        <v>3235.6112653435807</v>
      </c>
      <c r="S124" s="117">
        <f t="shared" si="43"/>
        <v>3255.3146538134069</v>
      </c>
      <c r="T124" s="117">
        <f t="shared" si="43"/>
        <v>3118.2441223430988</v>
      </c>
      <c r="U124" s="117">
        <f t="shared" si="43"/>
        <v>3037.2558981228344</v>
      </c>
      <c r="V124" s="117">
        <f t="shared" si="43"/>
        <v>3045.2829078990935</v>
      </c>
      <c r="W124" s="117">
        <f t="shared" ref="W124:Y124" si="44">W125+W128+W130+W139</f>
        <v>3396.2325813690481</v>
      </c>
      <c r="X124" s="117">
        <f t="shared" si="44"/>
        <v>3040.1024578082465</v>
      </c>
      <c r="Y124" s="117">
        <f t="shared" si="44"/>
        <v>2910.008458540744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3318.8165701333542</v>
      </c>
      <c r="C125" s="122">
        <f t="shared" si="45"/>
        <v>3788.8032599456083</v>
      </c>
      <c r="D125" s="122">
        <f t="shared" si="45"/>
        <v>3401.3398741434535</v>
      </c>
      <c r="E125" s="122">
        <f t="shared" si="45"/>
        <v>3229.986501415196</v>
      </c>
      <c r="F125" s="122">
        <f t="shared" si="45"/>
        <v>3096.5291668049258</v>
      </c>
      <c r="G125" s="122">
        <f t="shared" si="45"/>
        <v>3091.5608213190185</v>
      </c>
      <c r="H125" s="122">
        <f t="shared" si="45"/>
        <v>3023.0684103786721</v>
      </c>
      <c r="I125" s="122">
        <f t="shared" si="45"/>
        <v>2935.2954827972376</v>
      </c>
      <c r="J125" s="122">
        <f t="shared" si="45"/>
        <v>2861.1866765805798</v>
      </c>
      <c r="K125" s="122">
        <f t="shared" si="45"/>
        <v>2912.0980437781718</v>
      </c>
      <c r="L125" s="122">
        <f t="shared" si="45"/>
        <v>3247.6194963506678</v>
      </c>
      <c r="M125" s="122">
        <f t="shared" si="45"/>
        <v>2896.4127202478853</v>
      </c>
      <c r="N125" s="122">
        <f t="shared" si="45"/>
        <v>3007.2891456498487</v>
      </c>
      <c r="O125" s="122">
        <f t="shared" si="45"/>
        <v>2947.6851575671676</v>
      </c>
      <c r="P125" s="122">
        <f t="shared" si="45"/>
        <v>2703.0866107575416</v>
      </c>
      <c r="Q125" s="122">
        <f t="shared" si="45"/>
        <v>2695.0235291614499</v>
      </c>
      <c r="R125" s="122">
        <f t="shared" ref="R125:V125" si="46">SUM(R126:R127)</f>
        <v>2723.7054675445643</v>
      </c>
      <c r="S125" s="122">
        <f t="shared" si="46"/>
        <v>2745.9936872102517</v>
      </c>
      <c r="T125" s="122">
        <f t="shared" si="46"/>
        <v>2644.0382369844806</v>
      </c>
      <c r="U125" s="122">
        <f t="shared" si="46"/>
        <v>2560.7173745579144</v>
      </c>
      <c r="V125" s="122">
        <f t="shared" si="46"/>
        <v>2575.3605714066994</v>
      </c>
      <c r="W125" s="122">
        <f t="shared" ref="W125:Y125" si="47">SUM(W126:W127)</f>
        <v>2891.6031889728015</v>
      </c>
      <c r="X125" s="122">
        <f t="shared" si="47"/>
        <v>2619.7043469691343</v>
      </c>
      <c r="Y125" s="122">
        <f t="shared" si="47"/>
        <v>2568.3111128819432</v>
      </c>
      <c r="DA125" s="130" t="s">
        <v>1856</v>
      </c>
    </row>
    <row r="126" spans="1:105" ht="12" customHeight="1" x14ac:dyDescent="0.25">
      <c r="A126" s="97" t="s">
        <v>198</v>
      </c>
      <c r="B126" s="98">
        <v>3305.4483803491148</v>
      </c>
      <c r="C126" s="98">
        <v>3773.5416422298808</v>
      </c>
      <c r="D126" s="98">
        <v>3387.7998006455764</v>
      </c>
      <c r="E126" s="98">
        <v>3217.1620391484726</v>
      </c>
      <c r="F126" s="98">
        <v>3084.4564921757396</v>
      </c>
      <c r="G126" s="98">
        <v>3079.6970716273895</v>
      </c>
      <c r="H126" s="98">
        <v>3011.5148345596281</v>
      </c>
      <c r="I126" s="98">
        <v>2924.3701459126714</v>
      </c>
      <c r="J126" s="98">
        <v>2850.6389285856731</v>
      </c>
      <c r="K126" s="98">
        <v>2901.5047924744404</v>
      </c>
      <c r="L126" s="98">
        <v>3235.7696768684327</v>
      </c>
      <c r="M126" s="98">
        <v>2886.0936001074811</v>
      </c>
      <c r="N126" s="98">
        <v>2996.6525586248631</v>
      </c>
      <c r="O126" s="98">
        <v>2937.4194616200871</v>
      </c>
      <c r="P126" s="98">
        <v>2693.8600395652365</v>
      </c>
      <c r="Q126" s="98">
        <v>2685.9312285905053</v>
      </c>
      <c r="R126" s="98">
        <v>2714.5587503862066</v>
      </c>
      <c r="S126" s="98">
        <v>2736.8682537747359</v>
      </c>
      <c r="T126" s="98">
        <v>2635.1519737236649</v>
      </c>
      <c r="U126" s="98">
        <v>2552.2966082004727</v>
      </c>
      <c r="V126" s="98">
        <v>2566.9350458433519</v>
      </c>
      <c r="W126" s="98">
        <v>2882.3799121893112</v>
      </c>
      <c r="X126" s="98">
        <v>2611.7245875999129</v>
      </c>
      <c r="Y126" s="98">
        <v>2560.6873837274889</v>
      </c>
      <c r="DA126" s="63" t="s">
        <v>1857</v>
      </c>
    </row>
    <row r="127" spans="1:105" ht="12" customHeight="1" x14ac:dyDescent="0.25">
      <c r="A127" s="97" t="s">
        <v>53</v>
      </c>
      <c r="B127" s="98">
        <v>13.368189784239259</v>
      </c>
      <c r="C127" s="98">
        <v>15.261617715727624</v>
      </c>
      <c r="D127" s="98">
        <v>13.54007349787706</v>
      </c>
      <c r="E127" s="98">
        <v>12.824462266723296</v>
      </c>
      <c r="F127" s="98">
        <v>12.072674629186199</v>
      </c>
      <c r="G127" s="98">
        <v>11.863749691629035</v>
      </c>
      <c r="H127" s="98">
        <v>11.553575819043976</v>
      </c>
      <c r="I127" s="98">
        <v>10.925336884565976</v>
      </c>
      <c r="J127" s="98">
        <v>10.547747994906736</v>
      </c>
      <c r="K127" s="98">
        <v>10.593251303731369</v>
      </c>
      <c r="L127" s="98">
        <v>11.849819482234997</v>
      </c>
      <c r="M127" s="98">
        <v>10.319120140404378</v>
      </c>
      <c r="N127" s="98">
        <v>10.636587024985518</v>
      </c>
      <c r="O127" s="98">
        <v>10.265695947080713</v>
      </c>
      <c r="P127" s="98">
        <v>9.2265711923050855</v>
      </c>
      <c r="Q127" s="98">
        <v>9.092300570944424</v>
      </c>
      <c r="R127" s="98">
        <v>9.1467171583578644</v>
      </c>
      <c r="S127" s="98">
        <v>9.1254334355159603</v>
      </c>
      <c r="T127" s="98">
        <v>8.8862632608157455</v>
      </c>
      <c r="U127" s="98">
        <v>8.4207663574417335</v>
      </c>
      <c r="V127" s="98">
        <v>8.4255255633476889</v>
      </c>
      <c r="W127" s="98">
        <v>9.2232767834900855</v>
      </c>
      <c r="X127" s="98">
        <v>7.9797593692213535</v>
      </c>
      <c r="Y127" s="98">
        <v>7.6237291544543551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5.8931587291173766E-2</v>
      </c>
      <c r="C128" s="122">
        <f t="shared" si="48"/>
        <v>6.5387841231063351E-2</v>
      </c>
      <c r="D128" s="122">
        <f t="shared" si="48"/>
        <v>7.8175972897458021E-2</v>
      </c>
      <c r="E128" s="122">
        <f t="shared" si="48"/>
        <v>8.3989418951159037E-2</v>
      </c>
      <c r="F128" s="122">
        <f t="shared" si="48"/>
        <v>9.8167796114042014E-2</v>
      </c>
      <c r="G128" s="122">
        <f t="shared" si="48"/>
        <v>0.1081999599637842</v>
      </c>
      <c r="H128" s="122">
        <f t="shared" si="48"/>
        <v>0.15300523553136097</v>
      </c>
      <c r="I128" s="122">
        <f t="shared" si="48"/>
        <v>0.2052546366245929</v>
      </c>
      <c r="J128" s="122">
        <f t="shared" si="48"/>
        <v>0.28848505362354632</v>
      </c>
      <c r="K128" s="122">
        <f t="shared" si="48"/>
        <v>0.41522452217777678</v>
      </c>
      <c r="L128" s="122">
        <f t="shared" si="48"/>
        <v>0.8482768038207511</v>
      </c>
      <c r="M128" s="122">
        <f t="shared" si="48"/>
        <v>0.65058068508903466</v>
      </c>
      <c r="N128" s="122">
        <f t="shared" si="48"/>
        <v>1.0443532129707584</v>
      </c>
      <c r="O128" s="122">
        <f t="shared" si="48"/>
        <v>1.342070258768624</v>
      </c>
      <c r="P128" s="122">
        <f t="shared" si="48"/>
        <v>1.6897484806449468</v>
      </c>
      <c r="Q128" s="122">
        <f t="shared" si="48"/>
        <v>3.7183523881372773</v>
      </c>
      <c r="R128" s="122">
        <f t="shared" si="48"/>
        <v>2.3632379233723295</v>
      </c>
      <c r="S128" s="122">
        <f t="shared" si="48"/>
        <v>2.5750090356941642</v>
      </c>
      <c r="T128" s="122">
        <f t="shared" si="48"/>
        <v>2.9348218966242818</v>
      </c>
      <c r="U128" s="122">
        <f t="shared" si="48"/>
        <v>4.0553942823152775</v>
      </c>
      <c r="V128" s="122">
        <f t="shared" si="48"/>
        <v>2.4695794334579682</v>
      </c>
      <c r="W128" s="122">
        <f t="shared" si="48"/>
        <v>3.0122945203402067</v>
      </c>
      <c r="X128" s="122">
        <f t="shared" si="48"/>
        <v>2.7510729842712558</v>
      </c>
      <c r="Y128" s="122">
        <f t="shared" si="48"/>
        <v>2.769044124719219</v>
      </c>
      <c r="DA128" s="130" t="s">
        <v>1859</v>
      </c>
    </row>
    <row r="129" spans="1:105" ht="12" customHeight="1" x14ac:dyDescent="0.25">
      <c r="A129" s="97" t="s">
        <v>53</v>
      </c>
      <c r="B129" s="98">
        <v>5.8931587291173766E-2</v>
      </c>
      <c r="C129" s="98">
        <v>6.5387841231063351E-2</v>
      </c>
      <c r="D129" s="98">
        <v>7.8175972897458021E-2</v>
      </c>
      <c r="E129" s="98">
        <v>8.3989418951159037E-2</v>
      </c>
      <c r="F129" s="98">
        <v>9.8167796114042014E-2</v>
      </c>
      <c r="G129" s="98">
        <v>0.1081999599637842</v>
      </c>
      <c r="H129" s="98">
        <v>0.15300523553136097</v>
      </c>
      <c r="I129" s="98">
        <v>0.2052546366245929</v>
      </c>
      <c r="J129" s="98">
        <v>0.28848505362354632</v>
      </c>
      <c r="K129" s="98">
        <v>0.41522452217777678</v>
      </c>
      <c r="L129" s="98">
        <v>0.8482768038207511</v>
      </c>
      <c r="M129" s="98">
        <v>0.65058068508903466</v>
      </c>
      <c r="N129" s="98">
        <v>1.0443532129707584</v>
      </c>
      <c r="O129" s="98">
        <v>1.342070258768624</v>
      </c>
      <c r="P129" s="98">
        <v>1.6897484806449468</v>
      </c>
      <c r="Q129" s="98">
        <v>3.7183523881372773</v>
      </c>
      <c r="R129" s="98">
        <v>2.3632379233723295</v>
      </c>
      <c r="S129" s="98">
        <v>2.5750090356941642</v>
      </c>
      <c r="T129" s="98">
        <v>2.9348218966242818</v>
      </c>
      <c r="U129" s="98">
        <v>4.0553942823152775</v>
      </c>
      <c r="V129" s="98">
        <v>2.4695794334579682</v>
      </c>
      <c r="W129" s="98">
        <v>3.0122945203402067</v>
      </c>
      <c r="X129" s="98">
        <v>2.7510729842712558</v>
      </c>
      <c r="Y129" s="98">
        <v>2.769044124719219</v>
      </c>
      <c r="DA129" s="63" t="s">
        <v>1860</v>
      </c>
    </row>
    <row r="130" spans="1:105" ht="12" customHeight="1" x14ac:dyDescent="0.25">
      <c r="A130" s="121" t="s">
        <v>55</v>
      </c>
      <c r="B130" s="122">
        <v>342.61020929185275</v>
      </c>
      <c r="C130" s="122">
        <v>350.30096137156539</v>
      </c>
      <c r="D130" s="122">
        <v>322.69631477912822</v>
      </c>
      <c r="E130" s="122">
        <v>363.59129269552102</v>
      </c>
      <c r="F130" s="122">
        <v>359.2554874863514</v>
      </c>
      <c r="G130" s="122">
        <v>330.43827582224799</v>
      </c>
      <c r="H130" s="122">
        <v>319.99726248930301</v>
      </c>
      <c r="I130" s="122">
        <v>329.12795361133618</v>
      </c>
      <c r="J130" s="122">
        <v>324.98274355135277</v>
      </c>
      <c r="K130" s="122">
        <v>334.37551838142036</v>
      </c>
      <c r="L130" s="122">
        <v>334.51710041968892</v>
      </c>
      <c r="M130" s="122">
        <v>338.26235526179818</v>
      </c>
      <c r="N130" s="122">
        <v>340.45646646454236</v>
      </c>
      <c r="O130" s="122">
        <v>346.73463644188058</v>
      </c>
      <c r="P130" s="122">
        <v>352.84039257422751</v>
      </c>
      <c r="Q130" s="122">
        <v>355.86830082606338</v>
      </c>
      <c r="R130" s="122">
        <v>339.39724893052778</v>
      </c>
      <c r="S130" s="122">
        <v>341.627146300758</v>
      </c>
      <c r="T130" s="122">
        <v>314.13160562940436</v>
      </c>
      <c r="U130" s="122">
        <v>313.16269162811227</v>
      </c>
      <c r="V130" s="122">
        <v>314.83355108226533</v>
      </c>
      <c r="W130" s="122">
        <v>349.28116828034217</v>
      </c>
      <c r="X130" s="122">
        <v>296.91781451529062</v>
      </c>
      <c r="Y130" s="122">
        <v>240.93036020038144</v>
      </c>
      <c r="DA130" s="130" t="s">
        <v>1861</v>
      </c>
    </row>
    <row r="131" spans="1:105" ht="12" customHeight="1" x14ac:dyDescent="0.25">
      <c r="A131" s="97" t="s">
        <v>128</v>
      </c>
      <c r="B131" s="98">
        <v>337.21022332973013</v>
      </c>
      <c r="C131" s="98">
        <v>345.66700783873762</v>
      </c>
      <c r="D131" s="98">
        <v>320.04382608601247</v>
      </c>
      <c r="E131" s="98">
        <v>356.74706397668808</v>
      </c>
      <c r="F131" s="98">
        <v>353.17803556965913</v>
      </c>
      <c r="G131" s="98">
        <v>328.43281469514437</v>
      </c>
      <c r="H131" s="98">
        <v>314.72044888324325</v>
      </c>
      <c r="I131" s="98">
        <v>324.34204714516989</v>
      </c>
      <c r="J131" s="98">
        <v>320.03105669603542</v>
      </c>
      <c r="K131" s="98">
        <v>328.7959843303978</v>
      </c>
      <c r="L131" s="98">
        <v>328.60138970225199</v>
      </c>
      <c r="M131" s="98">
        <v>332.40444076639238</v>
      </c>
      <c r="N131" s="98">
        <v>334.6388693991745</v>
      </c>
      <c r="O131" s="98">
        <v>340.09696215662956</v>
      </c>
      <c r="P131" s="98">
        <v>345.67833475479921</v>
      </c>
      <c r="Q131" s="98">
        <v>348.09225375837752</v>
      </c>
      <c r="R131" s="98">
        <v>331.53421330722722</v>
      </c>
      <c r="S131" s="98">
        <v>333.76756738084754</v>
      </c>
      <c r="T131" s="98">
        <v>306.37469179456667</v>
      </c>
      <c r="U131" s="98">
        <v>304.7293217910817</v>
      </c>
      <c r="V131" s="98">
        <v>305.55327153506022</v>
      </c>
      <c r="W131" s="98">
        <v>338.46903614657316</v>
      </c>
      <c r="X131" s="98">
        <v>285.58463209501275</v>
      </c>
      <c r="Y131" s="98">
        <v>229.61597171859842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0.40846646188075786</v>
      </c>
      <c r="L132" s="98">
        <v>0.45291847847226319</v>
      </c>
      <c r="M132" s="98">
        <v>0.54186855530518996</v>
      </c>
      <c r="N132" s="98">
        <v>0.62735530816658969</v>
      </c>
      <c r="O132" s="98">
        <v>1.1058413180424425</v>
      </c>
      <c r="P132" s="98">
        <v>1.6856067924353706</v>
      </c>
      <c r="Q132" s="98">
        <v>2.2073256186179977</v>
      </c>
      <c r="R132" s="98">
        <v>2.419410936690781</v>
      </c>
      <c r="S132" s="98">
        <v>2.6069468517037131</v>
      </c>
      <c r="T132" s="98">
        <v>2.9649176111098345</v>
      </c>
      <c r="U132" s="98">
        <v>3.3106468204167636</v>
      </c>
      <c r="V132" s="98">
        <v>3.7103451427293104</v>
      </c>
      <c r="W132" s="98">
        <v>4.7466442414388093</v>
      </c>
      <c r="X132" s="98">
        <v>5.8952793949581661</v>
      </c>
      <c r="Y132" s="98">
        <v>7.0493312942247481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0.19536619271442474</v>
      </c>
      <c r="L133" s="101">
        <v>0.22660190485895804</v>
      </c>
      <c r="M133" s="101">
        <v>0.26068956375053892</v>
      </c>
      <c r="N133" s="101">
        <v>0.29067558475445249</v>
      </c>
      <c r="O133" s="101">
        <v>0.52764469671093639</v>
      </c>
      <c r="P133" s="101">
        <v>0.78859449990489172</v>
      </c>
      <c r="Q133" s="101">
        <v>1.0481154693227734</v>
      </c>
      <c r="R133" s="101">
        <v>1.1335133243348678</v>
      </c>
      <c r="S133" s="101">
        <v>1.2014172333777524</v>
      </c>
      <c r="T133" s="101">
        <v>1.6133411624771068</v>
      </c>
      <c r="U133" s="101">
        <v>1.625723769190319</v>
      </c>
      <c r="V133" s="101">
        <v>1.7746401097241329</v>
      </c>
      <c r="W133" s="101">
        <v>2.3597468578356149</v>
      </c>
      <c r="X133" s="101">
        <v>2.2349865916470772</v>
      </c>
      <c r="Y133" s="101">
        <v>2.078370738906576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0.2131002691663331</v>
      </c>
      <c r="L134" s="104">
        <v>0.22631657361330512</v>
      </c>
      <c r="M134" s="104">
        <v>0.28117899155465104</v>
      </c>
      <c r="N134" s="104">
        <v>0.33667972341213726</v>
      </c>
      <c r="O134" s="104">
        <v>0.57819662133150596</v>
      </c>
      <c r="P134" s="104">
        <v>0.89701229253047887</v>
      </c>
      <c r="Q134" s="104">
        <v>1.159210149295224</v>
      </c>
      <c r="R134" s="104">
        <v>1.2858976123559129</v>
      </c>
      <c r="S134" s="104">
        <v>1.4055296183259607</v>
      </c>
      <c r="T134" s="104">
        <v>1.3515764486327275</v>
      </c>
      <c r="U134" s="104">
        <v>1.6849230512264446</v>
      </c>
      <c r="V134" s="104">
        <v>1.9357050330051773</v>
      </c>
      <c r="W134" s="104">
        <v>2.3868973836031944</v>
      </c>
      <c r="X134" s="104">
        <v>3.6602928033110893</v>
      </c>
      <c r="Y134" s="104">
        <v>4.9709605553181717</v>
      </c>
      <c r="DA134" s="132" t="s">
        <v>1865</v>
      </c>
    </row>
    <row r="135" spans="1:105" ht="12" customHeight="1" x14ac:dyDescent="0.25">
      <c r="A135" s="106" t="s">
        <v>122</v>
      </c>
      <c r="B135" s="101">
        <v>5.399985962122634</v>
      </c>
      <c r="C135" s="101">
        <v>4.6339535328277837</v>
      </c>
      <c r="D135" s="101">
        <v>2.6524886931157399</v>
      </c>
      <c r="E135" s="101">
        <v>6.8442287188329241</v>
      </c>
      <c r="F135" s="101">
        <v>6.0774519166922882</v>
      </c>
      <c r="G135" s="101">
        <v>2.0054611271036418</v>
      </c>
      <c r="H135" s="101">
        <v>5.2768136060597657</v>
      </c>
      <c r="I135" s="101">
        <v>4.7859064661663036</v>
      </c>
      <c r="J135" s="101">
        <v>4.9516868553173321</v>
      </c>
      <c r="K135" s="101">
        <v>4.9002983328802081</v>
      </c>
      <c r="L135" s="101">
        <v>5.0901247404792969</v>
      </c>
      <c r="M135" s="101">
        <v>4.827202178479145</v>
      </c>
      <c r="N135" s="101">
        <v>4.5841863950007253</v>
      </c>
      <c r="O135" s="101">
        <v>4.1184218856431576</v>
      </c>
      <c r="P135" s="101">
        <v>2.993333512944885</v>
      </c>
      <c r="Q135" s="101">
        <v>2.8398011930749902</v>
      </c>
      <c r="R135" s="101">
        <v>2.5799489139186491</v>
      </c>
      <c r="S135" s="101">
        <v>2.4059672323309282</v>
      </c>
      <c r="T135" s="101">
        <v>1.6927112212619004</v>
      </c>
      <c r="U135" s="101">
        <v>1.3695102740987244</v>
      </c>
      <c r="V135" s="101">
        <v>1.0394489114028986</v>
      </c>
      <c r="W135" s="101">
        <v>0.88589697405621537</v>
      </c>
      <c r="X135" s="101">
        <v>0.76988091902980127</v>
      </c>
      <c r="Y135" s="101">
        <v>0.44039907161228159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0.27076925626159176</v>
      </c>
      <c r="L136" s="104">
        <v>0.37266749848531827</v>
      </c>
      <c r="M136" s="104">
        <v>0.4888437616214687</v>
      </c>
      <c r="N136" s="104">
        <v>0.60605536220053025</v>
      </c>
      <c r="O136" s="104">
        <v>1.4134110815654117</v>
      </c>
      <c r="P136" s="104">
        <v>2.4831175140480655</v>
      </c>
      <c r="Q136" s="104">
        <v>2.728920255992886</v>
      </c>
      <c r="R136" s="104">
        <v>2.8636757726911126</v>
      </c>
      <c r="S136" s="104">
        <v>2.8466648358758282</v>
      </c>
      <c r="T136" s="104">
        <v>3.0992850024659377</v>
      </c>
      <c r="U136" s="104">
        <v>3.7532127425150774</v>
      </c>
      <c r="V136" s="104">
        <v>4.5304854930729404</v>
      </c>
      <c r="W136" s="104">
        <v>5.1795909182740321</v>
      </c>
      <c r="X136" s="104">
        <v>4.6680221062899365</v>
      </c>
      <c r="Y136" s="104">
        <v>3.8246581159459918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0.12948006577746585</v>
      </c>
      <c r="L137" s="98">
        <v>0.18675773892419981</v>
      </c>
      <c r="M137" s="98">
        <v>0.23517482337320963</v>
      </c>
      <c r="N137" s="98">
        <v>0.28044933827170582</v>
      </c>
      <c r="O137" s="98">
        <v>0.67496091015709303</v>
      </c>
      <c r="P137" s="98">
        <v>1.1614885798566097</v>
      </c>
      <c r="Q137" s="98">
        <v>1.2971740810860732</v>
      </c>
      <c r="R137" s="98">
        <v>1.3485145978152644</v>
      </c>
      <c r="S137" s="98">
        <v>1.3159962236191742</v>
      </c>
      <c r="T137" s="98">
        <v>1.6682929880711834</v>
      </c>
      <c r="U137" s="98">
        <v>1.8485980469705701</v>
      </c>
      <c r="V137" s="98">
        <v>2.1893781539622603</v>
      </c>
      <c r="W137" s="98">
        <v>2.5769225016656647</v>
      </c>
      <c r="X137" s="98">
        <v>1.7285141090507399</v>
      </c>
      <c r="Y137" s="98">
        <v>1.0168308783353386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0.14128919048412591</v>
      </c>
      <c r="L138" s="98">
        <v>0.18590975956111847</v>
      </c>
      <c r="M138" s="98">
        <v>0.25366893824825909</v>
      </c>
      <c r="N138" s="98">
        <v>0.32560602392882443</v>
      </c>
      <c r="O138" s="98">
        <v>0.73845017140831859</v>
      </c>
      <c r="P138" s="98">
        <v>1.321628934191456</v>
      </c>
      <c r="Q138" s="98">
        <v>1.4317461749068126</v>
      </c>
      <c r="R138" s="98">
        <v>1.5151611748758482</v>
      </c>
      <c r="S138" s="98">
        <v>1.530668612256654</v>
      </c>
      <c r="T138" s="98">
        <v>1.4309920143947543</v>
      </c>
      <c r="U138" s="98">
        <v>1.9046146955445076</v>
      </c>
      <c r="V138" s="98">
        <v>2.34110733911068</v>
      </c>
      <c r="W138" s="98">
        <v>2.6026684166083678</v>
      </c>
      <c r="X138" s="98">
        <v>2.9395079972391969</v>
      </c>
      <c r="Y138" s="98">
        <v>2.807827237610653</v>
      </c>
      <c r="DA138" s="63" t="s">
        <v>1869</v>
      </c>
    </row>
    <row r="139" spans="1:105" ht="12" customHeight="1" x14ac:dyDescent="0.25">
      <c r="A139" s="121" t="s">
        <v>54</v>
      </c>
      <c r="B139" s="122">
        <v>170.46076287279391</v>
      </c>
      <c r="C139" s="122">
        <v>168.69300360624067</v>
      </c>
      <c r="D139" s="122">
        <v>165.93327150273637</v>
      </c>
      <c r="E139" s="122">
        <v>246.33234755533084</v>
      </c>
      <c r="F139" s="122">
        <v>230.37497918146909</v>
      </c>
      <c r="G139" s="122">
        <v>199.72694094411162</v>
      </c>
      <c r="H139" s="122">
        <v>204.2055571453368</v>
      </c>
      <c r="I139" s="122">
        <v>198.90085460316237</v>
      </c>
      <c r="J139" s="122">
        <v>201.44945728811413</v>
      </c>
      <c r="K139" s="122">
        <v>202.47361482816649</v>
      </c>
      <c r="L139" s="122">
        <v>208.06528961973322</v>
      </c>
      <c r="M139" s="122">
        <v>193.08920115352581</v>
      </c>
      <c r="N139" s="122">
        <v>189.25437704569129</v>
      </c>
      <c r="O139" s="122">
        <v>184.6658483965067</v>
      </c>
      <c r="P139" s="122">
        <v>177.01419017363989</v>
      </c>
      <c r="Q139" s="122">
        <v>173.81734101017923</v>
      </c>
      <c r="R139" s="122">
        <v>170.14531094511651</v>
      </c>
      <c r="S139" s="122">
        <v>165.11881126670306</v>
      </c>
      <c r="T139" s="122">
        <v>157.13945783258936</v>
      </c>
      <c r="U139" s="122">
        <v>159.32043765449245</v>
      </c>
      <c r="V139" s="122">
        <v>152.61920597667097</v>
      </c>
      <c r="W139" s="122">
        <v>152.33592959556424</v>
      </c>
      <c r="X139" s="122">
        <v>120.72922333955077</v>
      </c>
      <c r="Y139" s="122">
        <v>97.997941333699956</v>
      </c>
      <c r="DA139" s="130" t="s">
        <v>1870</v>
      </c>
    </row>
    <row r="140" spans="1:105" ht="12" customHeight="1" x14ac:dyDescent="0.25">
      <c r="A140" s="97" t="s">
        <v>50</v>
      </c>
      <c r="B140" s="98">
        <v>143.00009907248912</v>
      </c>
      <c r="C140" s="98">
        <v>143.2444574773242</v>
      </c>
      <c r="D140" s="98">
        <v>143.69948535135987</v>
      </c>
      <c r="E140" s="98">
        <v>169.39576257624546</v>
      </c>
      <c r="F140" s="98">
        <v>153.33226025055839</v>
      </c>
      <c r="G140" s="98">
        <v>139.71670543122758</v>
      </c>
      <c r="H140" s="98">
        <v>132.73472008303114</v>
      </c>
      <c r="I140" s="98">
        <v>135.79751084610319</v>
      </c>
      <c r="J140" s="98">
        <v>134.60085871132907</v>
      </c>
      <c r="K140" s="98">
        <v>133.61638084553383</v>
      </c>
      <c r="L140" s="98">
        <v>128.80154903434271</v>
      </c>
      <c r="M140" s="98">
        <v>118.58553175781492</v>
      </c>
      <c r="N140" s="98">
        <v>116.0398054864487</v>
      </c>
      <c r="O140" s="98">
        <v>109.04974059373805</v>
      </c>
      <c r="P140" s="98">
        <v>108.02978191807844</v>
      </c>
      <c r="Q140" s="98">
        <v>106.87992908663892</v>
      </c>
      <c r="R140" s="98">
        <v>105.21445359327011</v>
      </c>
      <c r="S140" s="98">
        <v>103.62429072892425</v>
      </c>
      <c r="T140" s="98">
        <v>102.43075320912247</v>
      </c>
      <c r="U140" s="98">
        <v>106.96242000290093</v>
      </c>
      <c r="V140" s="98">
        <v>100.88395435319461</v>
      </c>
      <c r="W140" s="98">
        <v>105.82168655089076</v>
      </c>
      <c r="X140" s="98">
        <v>100.30042193447993</v>
      </c>
      <c r="Y140" s="98">
        <v>88.540019114555392</v>
      </c>
      <c r="DA140" s="63" t="s">
        <v>1871</v>
      </c>
    </row>
    <row r="141" spans="1:105" ht="12" customHeight="1" x14ac:dyDescent="0.25">
      <c r="A141" s="109" t="s">
        <v>120</v>
      </c>
      <c r="B141" s="33">
        <v>27.460663800304783</v>
      </c>
      <c r="C141" s="33">
        <v>25.448546128916455</v>
      </c>
      <c r="D141" s="33">
        <v>22.23378615137652</v>
      </c>
      <c r="E141" s="33">
        <v>76.936584979085382</v>
      </c>
      <c r="F141" s="33">
        <v>77.042718930910681</v>
      </c>
      <c r="G141" s="33">
        <v>60.010235512884023</v>
      </c>
      <c r="H141" s="33">
        <v>71.470837062305662</v>
      </c>
      <c r="I141" s="33">
        <v>63.103343757059172</v>
      </c>
      <c r="J141" s="33">
        <v>66.848598576785065</v>
      </c>
      <c r="K141" s="33">
        <v>68.857233982632678</v>
      </c>
      <c r="L141" s="33">
        <v>79.263740585390508</v>
      </c>
      <c r="M141" s="33">
        <v>74.503669395710887</v>
      </c>
      <c r="N141" s="33">
        <v>73.214571559242586</v>
      </c>
      <c r="O141" s="33">
        <v>75.616107802768653</v>
      </c>
      <c r="P141" s="33">
        <v>68.984408255561448</v>
      </c>
      <c r="Q141" s="33">
        <v>66.93741192354031</v>
      </c>
      <c r="R141" s="33">
        <v>64.930857351846399</v>
      </c>
      <c r="S141" s="33">
        <v>61.494520537778811</v>
      </c>
      <c r="T141" s="33">
        <v>54.708704623466886</v>
      </c>
      <c r="U141" s="33">
        <v>52.358017651591517</v>
      </c>
      <c r="V141" s="33">
        <v>51.735251623476366</v>
      </c>
      <c r="W141" s="33">
        <v>46.514243044673471</v>
      </c>
      <c r="X141" s="33">
        <v>20.428801405070836</v>
      </c>
      <c r="Y141" s="33">
        <v>9.4579222191445691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0.32203177178679354</v>
      </c>
      <c r="C143" s="117">
        <f t="shared" si="49"/>
        <v>0.525347920525991</v>
      </c>
      <c r="D143" s="117">
        <f t="shared" si="49"/>
        <v>0.81138716229767593</v>
      </c>
      <c r="E143" s="117">
        <f t="shared" si="49"/>
        <v>2.9061777401526352</v>
      </c>
      <c r="F143" s="117">
        <f t="shared" si="49"/>
        <v>5.9666187838044671</v>
      </c>
      <c r="G143" s="117">
        <f t="shared" si="49"/>
        <v>11.466039625504548</v>
      </c>
      <c r="H143" s="117">
        <f t="shared" si="49"/>
        <v>23.438889311354991</v>
      </c>
      <c r="I143" s="117">
        <f t="shared" si="49"/>
        <v>30.715106667039127</v>
      </c>
      <c r="J143" s="117">
        <f t="shared" si="49"/>
        <v>50.020751835578743</v>
      </c>
      <c r="K143" s="117">
        <f t="shared" si="49"/>
        <v>67.120225952569314</v>
      </c>
      <c r="L143" s="117">
        <f t="shared" si="49"/>
        <v>88.457025908460309</v>
      </c>
      <c r="M143" s="117">
        <f t="shared" si="49"/>
        <v>108.11659825054592</v>
      </c>
      <c r="N143" s="117">
        <f t="shared" si="49"/>
        <v>129.43048194506147</v>
      </c>
      <c r="O143" s="117">
        <f t="shared" si="49"/>
        <v>162.28373846993188</v>
      </c>
      <c r="P143" s="117">
        <f t="shared" si="49"/>
        <v>195.04121409673357</v>
      </c>
      <c r="Q143" s="117">
        <f t="shared" si="49"/>
        <v>233.52716903101498</v>
      </c>
      <c r="R143" s="117">
        <f t="shared" ref="R143:V143" si="50">R144+R146+R148+R157</f>
        <v>272.19753505232393</v>
      </c>
      <c r="S143" s="117">
        <f t="shared" si="50"/>
        <v>315.07692309184466</v>
      </c>
      <c r="T143" s="117">
        <f t="shared" si="50"/>
        <v>363.17650754969026</v>
      </c>
      <c r="U143" s="117">
        <f t="shared" si="50"/>
        <v>433.25002509829739</v>
      </c>
      <c r="V143" s="117">
        <f t="shared" si="50"/>
        <v>505.37424622913028</v>
      </c>
      <c r="W143" s="117">
        <f t="shared" ref="W143:Y143" si="51">W144+W146+W148+W157</f>
        <v>622.49555949973558</v>
      </c>
      <c r="X143" s="117">
        <f t="shared" si="51"/>
        <v>840.55019754272371</v>
      </c>
      <c r="Y143" s="117">
        <f t="shared" si="51"/>
        <v>964.63916760800942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0.27231126228063535</v>
      </c>
      <c r="C144" s="122">
        <f t="shared" si="52"/>
        <v>0.4619050602821389</v>
      </c>
      <c r="D144" s="122">
        <f t="shared" si="52"/>
        <v>0.65344225829931823</v>
      </c>
      <c r="E144" s="122">
        <f t="shared" si="52"/>
        <v>2.2697537077760197</v>
      </c>
      <c r="F144" s="122">
        <f t="shared" si="52"/>
        <v>4.73697120147086</v>
      </c>
      <c r="G144" s="122">
        <f t="shared" si="52"/>
        <v>9.5975685768440613</v>
      </c>
      <c r="H144" s="122">
        <f t="shared" si="52"/>
        <v>19.908159316719122</v>
      </c>
      <c r="I144" s="122">
        <f t="shared" si="52"/>
        <v>25.602365433520415</v>
      </c>
      <c r="J144" s="122">
        <f t="shared" si="52"/>
        <v>42.462743991932413</v>
      </c>
      <c r="K144" s="122">
        <f t="shared" si="52"/>
        <v>56.789760572133275</v>
      </c>
      <c r="L144" s="122">
        <f t="shared" si="52"/>
        <v>74.81701802705652</v>
      </c>
      <c r="M144" s="122">
        <f t="shared" si="52"/>
        <v>91.607360290655194</v>
      </c>
      <c r="N144" s="122">
        <f t="shared" si="52"/>
        <v>109.31598551601806</v>
      </c>
      <c r="O144" s="122">
        <f t="shared" si="52"/>
        <v>136.32476049112478</v>
      </c>
      <c r="P144" s="122">
        <f t="shared" si="52"/>
        <v>163.38584905465868</v>
      </c>
      <c r="Q144" s="122">
        <f t="shared" si="52"/>
        <v>194.82359871429014</v>
      </c>
      <c r="R144" s="122">
        <f t="shared" si="52"/>
        <v>227.94347108077133</v>
      </c>
      <c r="S144" s="122">
        <f t="shared" si="52"/>
        <v>264.50552136712378</v>
      </c>
      <c r="T144" s="122">
        <f t="shared" si="52"/>
        <v>306.706148193199</v>
      </c>
      <c r="U144" s="122">
        <f t="shared" si="52"/>
        <v>362.50512402434885</v>
      </c>
      <c r="V144" s="122">
        <f t="shared" si="52"/>
        <v>419.63232742705344</v>
      </c>
      <c r="W144" s="122">
        <f t="shared" si="52"/>
        <v>515.21274191536577</v>
      </c>
      <c r="X144" s="122">
        <f t="shared" si="52"/>
        <v>725.25124973594552</v>
      </c>
      <c r="Y144" s="122">
        <f t="shared" si="52"/>
        <v>855.60325916187651</v>
      </c>
      <c r="DA144" s="130" t="s">
        <v>1874</v>
      </c>
    </row>
    <row r="145" spans="1:105" ht="12" customHeight="1" x14ac:dyDescent="0.25">
      <c r="A145" s="97" t="s">
        <v>53</v>
      </c>
      <c r="B145" s="98">
        <v>0.27231126228063535</v>
      </c>
      <c r="C145" s="98">
        <v>0.4619050602821389</v>
      </c>
      <c r="D145" s="98">
        <v>0.65344225829931823</v>
      </c>
      <c r="E145" s="98">
        <v>2.2697537077760197</v>
      </c>
      <c r="F145" s="98">
        <v>4.73697120147086</v>
      </c>
      <c r="G145" s="98">
        <v>9.5975685768440613</v>
      </c>
      <c r="H145" s="98">
        <v>19.908159316719122</v>
      </c>
      <c r="I145" s="98">
        <v>25.602365433520415</v>
      </c>
      <c r="J145" s="98">
        <v>42.462743991932413</v>
      </c>
      <c r="K145" s="98">
        <v>56.789760572133275</v>
      </c>
      <c r="L145" s="98">
        <v>74.81701802705652</v>
      </c>
      <c r="M145" s="98">
        <v>91.607360290655194</v>
      </c>
      <c r="N145" s="98">
        <v>109.31598551601806</v>
      </c>
      <c r="O145" s="98">
        <v>136.32476049112478</v>
      </c>
      <c r="P145" s="98">
        <v>163.38584905465868</v>
      </c>
      <c r="Q145" s="98">
        <v>194.82359871429014</v>
      </c>
      <c r="R145" s="98">
        <v>227.94347108077133</v>
      </c>
      <c r="S145" s="98">
        <v>264.50552136712378</v>
      </c>
      <c r="T145" s="98">
        <v>306.706148193199</v>
      </c>
      <c r="U145" s="98">
        <v>362.50512402434885</v>
      </c>
      <c r="V145" s="98">
        <v>419.63232742705344</v>
      </c>
      <c r="W145" s="98">
        <v>515.21274191536577</v>
      </c>
      <c r="X145" s="98">
        <v>725.25124973594552</v>
      </c>
      <c r="Y145" s="98">
        <v>855.60325916187651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6.3675404960749602E-5</v>
      </c>
      <c r="C146" s="122">
        <f t="shared" si="53"/>
        <v>6.9627541376507781E-5</v>
      </c>
      <c r="D146" s="122">
        <f t="shared" si="53"/>
        <v>1.444513016046947E-4</v>
      </c>
      <c r="E146" s="122">
        <f t="shared" si="53"/>
        <v>2.6642350615785641E-4</v>
      </c>
      <c r="F146" s="122">
        <f t="shared" si="53"/>
        <v>6.8680339737582511E-4</v>
      </c>
      <c r="G146" s="122">
        <f t="shared" si="53"/>
        <v>1.5627675532044346E-3</v>
      </c>
      <c r="H146" s="122">
        <f t="shared" si="53"/>
        <v>4.1960618589720385E-3</v>
      </c>
      <c r="I146" s="122">
        <f t="shared" si="53"/>
        <v>7.8089719428213493E-3</v>
      </c>
      <c r="J146" s="122">
        <f t="shared" si="53"/>
        <v>1.394139549861256E-2</v>
      </c>
      <c r="K146" s="122">
        <f t="shared" si="53"/>
        <v>2.4476357553055907E-2</v>
      </c>
      <c r="L146" s="122">
        <f t="shared" si="53"/>
        <v>6.3469591251678253E-2</v>
      </c>
      <c r="M146" s="122">
        <f t="shared" si="53"/>
        <v>5.3447000609135147E-2</v>
      </c>
      <c r="N146" s="122">
        <f t="shared" si="53"/>
        <v>9.8017941925358093E-2</v>
      </c>
      <c r="O146" s="122">
        <f t="shared" si="53"/>
        <v>0.14594509483296517</v>
      </c>
      <c r="P146" s="122">
        <f t="shared" si="53"/>
        <v>0.25740012288523395</v>
      </c>
      <c r="Q146" s="122">
        <f t="shared" si="53"/>
        <v>0.88129040089776456</v>
      </c>
      <c r="R146" s="122">
        <f t="shared" si="53"/>
        <v>0.83786424374585533</v>
      </c>
      <c r="S146" s="122">
        <f t="shared" si="53"/>
        <v>1.1586173135615898</v>
      </c>
      <c r="T146" s="122">
        <f t="shared" si="53"/>
        <v>1.6457263102970225</v>
      </c>
      <c r="U146" s="122">
        <f t="shared" si="53"/>
        <v>2.8074681889331381</v>
      </c>
      <c r="V146" s="122">
        <f t="shared" si="53"/>
        <v>2.1270502555055342</v>
      </c>
      <c r="W146" s="122">
        <f t="shared" si="53"/>
        <v>3.3861005748489359</v>
      </c>
      <c r="X146" s="122">
        <f t="shared" si="53"/>
        <v>4.0624266540009879</v>
      </c>
      <c r="Y146" s="122">
        <f t="shared" si="53"/>
        <v>5.0788894449869755</v>
      </c>
      <c r="DA146" s="130" t="s">
        <v>1876</v>
      </c>
    </row>
    <row r="147" spans="1:105" ht="12" customHeight="1" x14ac:dyDescent="0.25">
      <c r="A147" s="97" t="s">
        <v>53</v>
      </c>
      <c r="B147" s="98">
        <v>6.3675404960749602E-5</v>
      </c>
      <c r="C147" s="98">
        <v>6.9627541376507781E-5</v>
      </c>
      <c r="D147" s="98">
        <v>1.444513016046947E-4</v>
      </c>
      <c r="E147" s="98">
        <v>2.6642350615785641E-4</v>
      </c>
      <c r="F147" s="98">
        <v>6.8680339737582511E-4</v>
      </c>
      <c r="G147" s="98">
        <v>1.5627675532044346E-3</v>
      </c>
      <c r="H147" s="98">
        <v>4.1960618589720385E-3</v>
      </c>
      <c r="I147" s="98">
        <v>7.8089719428213493E-3</v>
      </c>
      <c r="J147" s="98">
        <v>1.394139549861256E-2</v>
      </c>
      <c r="K147" s="98">
        <v>2.4476357553055907E-2</v>
      </c>
      <c r="L147" s="98">
        <v>6.3469591251678253E-2</v>
      </c>
      <c r="M147" s="98">
        <v>5.3447000609135147E-2</v>
      </c>
      <c r="N147" s="98">
        <v>9.8017941925358093E-2</v>
      </c>
      <c r="O147" s="98">
        <v>0.14594509483296517</v>
      </c>
      <c r="P147" s="98">
        <v>0.25740012288523395</v>
      </c>
      <c r="Q147" s="98">
        <v>0.88129040089776456</v>
      </c>
      <c r="R147" s="98">
        <v>0.83786424374585533</v>
      </c>
      <c r="S147" s="98">
        <v>1.1586173135615898</v>
      </c>
      <c r="T147" s="98">
        <v>1.6457263102970225</v>
      </c>
      <c r="U147" s="98">
        <v>2.8074681889331381</v>
      </c>
      <c r="V147" s="98">
        <v>2.1270502555055342</v>
      </c>
      <c r="W147" s="98">
        <v>3.3861005748489359</v>
      </c>
      <c r="X147" s="98">
        <v>4.0624266540009879</v>
      </c>
      <c r="Y147" s="98">
        <v>5.0788894449869755</v>
      </c>
      <c r="DA147" s="63" t="s">
        <v>1877</v>
      </c>
    </row>
    <row r="148" spans="1:105" ht="12" customHeight="1" x14ac:dyDescent="0.25">
      <c r="A148" s="121" t="s">
        <v>55</v>
      </c>
      <c r="B148" s="122">
        <v>3.3291488027382396E-2</v>
      </c>
      <c r="C148" s="122">
        <v>4.1768258902357566E-2</v>
      </c>
      <c r="D148" s="122">
        <v>9.6627888078686941E-2</v>
      </c>
      <c r="E148" s="122">
        <v>0.39715222240469167</v>
      </c>
      <c r="F148" s="122">
        <v>0.76696149083708498</v>
      </c>
      <c r="G148" s="122">
        <v>1.1341479585799255</v>
      </c>
      <c r="H148" s="122">
        <v>2.2021145764512888</v>
      </c>
      <c r="I148" s="122">
        <v>3.1279246724022536</v>
      </c>
      <c r="J148" s="122">
        <v>4.6368991637714236</v>
      </c>
      <c r="K148" s="122">
        <v>6.4043712996658151</v>
      </c>
      <c r="L148" s="122">
        <v>8.4831307307588855</v>
      </c>
      <c r="M148" s="122">
        <v>10.471412737519097</v>
      </c>
      <c r="N148" s="122">
        <v>12.759624615612186</v>
      </c>
      <c r="O148" s="122">
        <v>16.922671872192559</v>
      </c>
      <c r="P148" s="122">
        <v>20.825953268697955</v>
      </c>
      <c r="Q148" s="122">
        <v>25.360820800927499</v>
      </c>
      <c r="R148" s="122">
        <v>29.133566992193181</v>
      </c>
      <c r="S148" s="122">
        <v>33.153954511128788</v>
      </c>
      <c r="T148" s="122">
        <v>36.369030735869529</v>
      </c>
      <c r="U148" s="122">
        <v>45.729841712140001</v>
      </c>
      <c r="V148" s="122">
        <v>57.930705654826966</v>
      </c>
      <c r="W148" s="122">
        <v>72.804820946340399</v>
      </c>
      <c r="X148" s="122">
        <v>79.018306278707641</v>
      </c>
      <c r="Y148" s="122">
        <v>72.920349981421253</v>
      </c>
      <c r="DA148" s="130" t="s">
        <v>1878</v>
      </c>
    </row>
    <row r="149" spans="1:105" ht="12" customHeight="1" x14ac:dyDescent="0.25">
      <c r="A149" s="97" t="s">
        <v>124</v>
      </c>
      <c r="B149" s="98">
        <v>1.6030526423069062E-2</v>
      </c>
      <c r="C149" s="98">
        <v>1.9793641054224893E-2</v>
      </c>
      <c r="D149" s="98">
        <v>3.1462964977061969E-2</v>
      </c>
      <c r="E149" s="98">
        <v>4.2973228780635045E-2</v>
      </c>
      <c r="F149" s="98">
        <v>8.9726896306505877E-2</v>
      </c>
      <c r="G149" s="98">
        <v>0.21541927670262434</v>
      </c>
      <c r="H149" s="98">
        <v>0.58447493689309038</v>
      </c>
      <c r="I149" s="98">
        <v>0.88652586567568037</v>
      </c>
      <c r="J149" s="98">
        <v>1.0412010914550001</v>
      </c>
      <c r="K149" s="98">
        <v>1.2117349443934649</v>
      </c>
      <c r="L149" s="98">
        <v>1.2983341128559795</v>
      </c>
      <c r="M149" s="98">
        <v>1.3720492666710671</v>
      </c>
      <c r="N149" s="98">
        <v>1.6575992199287124</v>
      </c>
      <c r="O149" s="98">
        <v>1.9246305039741272</v>
      </c>
      <c r="P149" s="98">
        <v>2.3242931607445323</v>
      </c>
      <c r="Q149" s="98">
        <v>2.6489928405422529</v>
      </c>
      <c r="R149" s="98">
        <v>3.1059641598649348</v>
      </c>
      <c r="S149" s="98">
        <v>3.6756645849532523</v>
      </c>
      <c r="T149" s="98">
        <v>4.2551829184872876</v>
      </c>
      <c r="U149" s="98">
        <v>5.1536726413776215</v>
      </c>
      <c r="V149" s="98">
        <v>6.4451307726689704</v>
      </c>
      <c r="W149" s="98">
        <v>7.6309271203838431</v>
      </c>
      <c r="X149" s="98">
        <v>10.433715311064091</v>
      </c>
      <c r="Y149" s="98">
        <v>12.766185159931561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1.4053902169874261E-3</v>
      </c>
      <c r="L150" s="98">
        <v>1.5192620443840253E-3</v>
      </c>
      <c r="M150" s="98">
        <v>1.7719239033351136E-3</v>
      </c>
      <c r="N150" s="98">
        <v>2.3166372725066829E-3</v>
      </c>
      <c r="O150" s="98">
        <v>6.3949971591731429E-3</v>
      </c>
      <c r="P150" s="98">
        <v>1.2648588632567983E-2</v>
      </c>
      <c r="Q150" s="98">
        <v>1.8119958145307386E-2</v>
      </c>
      <c r="R150" s="98">
        <v>2.5138121917899478E-2</v>
      </c>
      <c r="S150" s="98">
        <v>3.0137435897756758E-2</v>
      </c>
      <c r="T150" s="98">
        <v>4.4533168613487703E-2</v>
      </c>
      <c r="U150" s="98">
        <v>6.4378691701159507E-2</v>
      </c>
      <c r="V150" s="98">
        <v>9.1929491312519901E-2</v>
      </c>
      <c r="W150" s="98">
        <v>0.11551258235951814</v>
      </c>
      <c r="X150" s="98">
        <v>0.29948617424538976</v>
      </c>
      <c r="Y150" s="98">
        <v>0.5053348909927875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6.7197347827160198E-4</v>
      </c>
      <c r="L151" s="101">
        <v>7.6024390881552692E-4</v>
      </c>
      <c r="M151" s="101">
        <v>8.5223362274846183E-4</v>
      </c>
      <c r="N151" s="101">
        <v>1.0732823653589677E-3</v>
      </c>
      <c r="O151" s="101">
        <v>3.0504801800543199E-3</v>
      </c>
      <c r="P151" s="101">
        <v>5.9111703679724931E-3</v>
      </c>
      <c r="Q151" s="101">
        <v>8.5911618313791564E-3</v>
      </c>
      <c r="R151" s="101">
        <v>1.1783602211130216E-2</v>
      </c>
      <c r="S151" s="101">
        <v>1.3874213261035533E-2</v>
      </c>
      <c r="T151" s="101">
        <v>2.4250750275636068E-2</v>
      </c>
      <c r="U151" s="101">
        <v>3.1729511789105158E-2</v>
      </c>
      <c r="V151" s="101">
        <v>4.414289031226714E-2</v>
      </c>
      <c r="W151" s="101">
        <v>5.7534035936890299E-2</v>
      </c>
      <c r="X151" s="101">
        <v>0.11644602601807229</v>
      </c>
      <c r="Y151" s="101">
        <v>0.1572939003630327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7.3341673871582405E-4</v>
      </c>
      <c r="L152" s="104">
        <v>7.5901813556849835E-4</v>
      </c>
      <c r="M152" s="104">
        <v>9.196902805866517E-4</v>
      </c>
      <c r="N152" s="104">
        <v>1.2433549071477151E-3</v>
      </c>
      <c r="O152" s="104">
        <v>3.3445169791188234E-3</v>
      </c>
      <c r="P152" s="104">
        <v>6.737418264595489E-3</v>
      </c>
      <c r="Q152" s="104">
        <v>9.5287963139282297E-3</v>
      </c>
      <c r="R152" s="104">
        <v>1.335451970676926E-2</v>
      </c>
      <c r="S152" s="104">
        <v>1.6263222636721225E-2</v>
      </c>
      <c r="T152" s="104">
        <v>2.0282418337851636E-2</v>
      </c>
      <c r="U152" s="104">
        <v>3.2649179912054349E-2</v>
      </c>
      <c r="V152" s="104">
        <v>4.7786601000252754E-2</v>
      </c>
      <c r="W152" s="104">
        <v>5.7978546422627841E-2</v>
      </c>
      <c r="X152" s="104">
        <v>0.18304014822731746</v>
      </c>
      <c r="Y152" s="104">
        <v>0.34804099062975485</v>
      </c>
      <c r="DA152" s="132" t="s">
        <v>1882</v>
      </c>
    </row>
    <row r="153" spans="1:105" ht="12" customHeight="1" x14ac:dyDescent="0.25">
      <c r="A153" s="106" t="s">
        <v>122</v>
      </c>
      <c r="B153" s="101">
        <v>1.726096160431333E-2</v>
      </c>
      <c r="C153" s="101">
        <v>2.1974617848132674E-2</v>
      </c>
      <c r="D153" s="101">
        <v>6.5164923101624972E-2</v>
      </c>
      <c r="E153" s="101">
        <v>0.35417899362405664</v>
      </c>
      <c r="F153" s="101">
        <v>0.6772345945305791</v>
      </c>
      <c r="G153" s="101">
        <v>0.91872868187730117</v>
      </c>
      <c r="H153" s="101">
        <v>1.6176396395581984</v>
      </c>
      <c r="I153" s="101">
        <v>2.2413988067265733</v>
      </c>
      <c r="J153" s="101">
        <v>3.5956980723164236</v>
      </c>
      <c r="K153" s="101">
        <v>4.3451924241655275</v>
      </c>
      <c r="L153" s="101">
        <v>6.0581507019452916</v>
      </c>
      <c r="M153" s="101">
        <v>7.7191922591205389</v>
      </c>
      <c r="N153" s="101">
        <v>9.3297701650536631</v>
      </c>
      <c r="O153" s="101">
        <v>9.7532188794221408</v>
      </c>
      <c r="P153" s="101">
        <v>9.3700022737409192</v>
      </c>
      <c r="Q153" s="101">
        <v>9.3260241486819844</v>
      </c>
      <c r="R153" s="101">
        <v>9.7227344926656638</v>
      </c>
      <c r="S153" s="101">
        <v>11.791351539863186</v>
      </c>
      <c r="T153" s="101">
        <v>9.834080682470411</v>
      </c>
      <c r="U153" s="101">
        <v>10.64627061802924</v>
      </c>
      <c r="V153" s="101">
        <v>9.61205589744627</v>
      </c>
      <c r="W153" s="101">
        <v>8.6513667841338489</v>
      </c>
      <c r="X153" s="101">
        <v>9.1964443638998414</v>
      </c>
      <c r="Y153" s="101">
        <v>5.2792530639802715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0.84603854088983566</v>
      </c>
      <c r="L154" s="104">
        <v>1.1251266539132296</v>
      </c>
      <c r="M154" s="104">
        <v>1.3783992878241558</v>
      </c>
      <c r="N154" s="104">
        <v>1.7699385933573024</v>
      </c>
      <c r="O154" s="104">
        <v>5.2384274916371174</v>
      </c>
      <c r="P154" s="104">
        <v>9.1190092455799352</v>
      </c>
      <c r="Q154" s="104">
        <v>13.367683853557956</v>
      </c>
      <c r="R154" s="104">
        <v>16.279730217744682</v>
      </c>
      <c r="S154" s="104">
        <v>17.656800950414592</v>
      </c>
      <c r="T154" s="104">
        <v>22.235233966298338</v>
      </c>
      <c r="U154" s="104">
        <v>29.86551976103198</v>
      </c>
      <c r="V154" s="104">
        <v>41.78158949339921</v>
      </c>
      <c r="W154" s="104">
        <v>56.407014459463191</v>
      </c>
      <c r="X154" s="104">
        <v>59.088660429498319</v>
      </c>
      <c r="Y154" s="104">
        <v>54.369576866516631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0.40457002924606394</v>
      </c>
      <c r="L155" s="98">
        <v>0.56384340126849997</v>
      </c>
      <c r="M155" s="98">
        <v>0.66312559247266722</v>
      </c>
      <c r="N155" s="98">
        <v>0.81903096358442729</v>
      </c>
      <c r="O155" s="98">
        <v>2.5015608223697772</v>
      </c>
      <c r="P155" s="98">
        <v>4.2654546304903214</v>
      </c>
      <c r="Q155" s="98">
        <v>6.3542395498395212</v>
      </c>
      <c r="R155" s="98">
        <v>7.6661799692820791</v>
      </c>
      <c r="S155" s="98">
        <v>8.1626340688583312</v>
      </c>
      <c r="T155" s="98">
        <v>11.968852456157876</v>
      </c>
      <c r="U155" s="98">
        <v>14.709888644630396</v>
      </c>
      <c r="V155" s="98">
        <v>20.191147155096868</v>
      </c>
      <c r="W155" s="98">
        <v>28.06331756810004</v>
      </c>
      <c r="X155" s="98">
        <v>21.879841378572987</v>
      </c>
      <c r="Y155" s="98">
        <v>14.45479907587155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0.44146851164377171</v>
      </c>
      <c r="L156" s="98">
        <v>0.56128325264472978</v>
      </c>
      <c r="M156" s="98">
        <v>0.71527369535148855</v>
      </c>
      <c r="N156" s="98">
        <v>0.95090762977287513</v>
      </c>
      <c r="O156" s="98">
        <v>2.7368666692673402</v>
      </c>
      <c r="P156" s="98">
        <v>4.8535546150896147</v>
      </c>
      <c r="Q156" s="98">
        <v>7.0134443037184351</v>
      </c>
      <c r="R156" s="98">
        <v>8.6135502484626016</v>
      </c>
      <c r="S156" s="98">
        <v>9.4941668815562608</v>
      </c>
      <c r="T156" s="98">
        <v>10.266381510140461</v>
      </c>
      <c r="U156" s="98">
        <v>15.155631116401583</v>
      </c>
      <c r="V156" s="98">
        <v>21.590442338302338</v>
      </c>
      <c r="W156" s="98">
        <v>28.343696891363152</v>
      </c>
      <c r="X156" s="98">
        <v>37.208819050925328</v>
      </c>
      <c r="Y156" s="98">
        <v>39.914777790645083</v>
      </c>
      <c r="DA156" s="63" t="s">
        <v>1886</v>
      </c>
    </row>
    <row r="157" spans="1:105" ht="12" customHeight="1" x14ac:dyDescent="0.25">
      <c r="A157" s="121" t="s">
        <v>54</v>
      </c>
      <c r="B157" s="122">
        <v>1.6365346073815026E-2</v>
      </c>
      <c r="C157" s="122">
        <v>2.1604973800118072E-2</v>
      </c>
      <c r="D157" s="122">
        <v>6.1172564618066035E-2</v>
      </c>
      <c r="E157" s="122">
        <v>0.23900538646576563</v>
      </c>
      <c r="F157" s="122">
        <v>0.46199928809914603</v>
      </c>
      <c r="G157" s="122">
        <v>0.73276032252735623</v>
      </c>
      <c r="H157" s="122">
        <v>1.324419356325607</v>
      </c>
      <c r="I157" s="122">
        <v>1.9770075891736336</v>
      </c>
      <c r="J157" s="122">
        <v>2.9071672843762943</v>
      </c>
      <c r="K157" s="122">
        <v>3.9016177232171758</v>
      </c>
      <c r="L157" s="122">
        <v>5.0934075593932295</v>
      </c>
      <c r="M157" s="122">
        <v>5.9843782217624844</v>
      </c>
      <c r="N157" s="122">
        <v>7.256853871505875</v>
      </c>
      <c r="O157" s="122">
        <v>8.8903610117815788</v>
      </c>
      <c r="P157" s="122">
        <v>10.572011650491691</v>
      </c>
      <c r="Q157" s="122">
        <v>12.46145911489959</v>
      </c>
      <c r="R157" s="122">
        <v>14.282632735613564</v>
      </c>
      <c r="S157" s="122">
        <v>16.258829900030474</v>
      </c>
      <c r="T157" s="122">
        <v>18.455602310324643</v>
      </c>
      <c r="U157" s="122">
        <v>22.207591172875414</v>
      </c>
      <c r="V157" s="122">
        <v>25.684162891744332</v>
      </c>
      <c r="W157" s="122">
        <v>31.091896063180464</v>
      </c>
      <c r="X157" s="122">
        <v>32.218214874069538</v>
      </c>
      <c r="Y157" s="122">
        <v>31.036669019724663</v>
      </c>
      <c r="DA157" s="130" t="s">
        <v>1887</v>
      </c>
    </row>
    <row r="158" spans="1:105" ht="12" customHeight="1" x14ac:dyDescent="0.25">
      <c r="A158" s="97" t="s">
        <v>50</v>
      </c>
      <c r="B158" s="98">
        <v>1.3741808386450796E-2</v>
      </c>
      <c r="C158" s="98">
        <v>1.8031859286775084E-2</v>
      </c>
      <c r="D158" s="98">
        <v>4.7070099217898946E-2</v>
      </c>
      <c r="E158" s="98">
        <v>0.10489854233428954</v>
      </c>
      <c r="F158" s="98">
        <v>0.23097810034290089</v>
      </c>
      <c r="G158" s="98">
        <v>0.48137968637837625</v>
      </c>
      <c r="H158" s="98">
        <v>0.89816224066038586</v>
      </c>
      <c r="I158" s="98">
        <v>1.4613638511539131</v>
      </c>
      <c r="J158" s="98">
        <v>2.0033898133298944</v>
      </c>
      <c r="K158" s="98">
        <v>2.5867679318264742</v>
      </c>
      <c r="L158" s="98">
        <v>3.022978212236481</v>
      </c>
      <c r="M158" s="98">
        <v>3.4414348409696638</v>
      </c>
      <c r="N158" s="98">
        <v>4.3213975565670166</v>
      </c>
      <c r="O158" s="98">
        <v>5.3474023870911402</v>
      </c>
      <c r="P158" s="98">
        <v>6.7511694554713433</v>
      </c>
      <c r="Q158" s="98">
        <v>8.0473617799850121</v>
      </c>
      <c r="R158" s="98">
        <v>9.1305750016292606</v>
      </c>
      <c r="S158" s="98">
        <v>10.397568638333629</v>
      </c>
      <c r="T158" s="98">
        <v>12.100298540132684</v>
      </c>
      <c r="U158" s="98">
        <v>14.897906288069555</v>
      </c>
      <c r="V158" s="98">
        <v>17.206234036708214</v>
      </c>
      <c r="W158" s="98">
        <v>23.018529549765038</v>
      </c>
      <c r="X158" s="98">
        <v>28.555793891790568</v>
      </c>
      <c r="Y158" s="98">
        <v>29.268880462949738</v>
      </c>
      <c r="DA158" s="63" t="s">
        <v>1888</v>
      </c>
    </row>
    <row r="159" spans="1:105" ht="12" customHeight="1" x14ac:dyDescent="0.25">
      <c r="A159" s="109" t="s">
        <v>120</v>
      </c>
      <c r="B159" s="33">
        <v>2.6235376873642285E-3</v>
      </c>
      <c r="C159" s="33">
        <v>3.5731145133429884E-3</v>
      </c>
      <c r="D159" s="33">
        <v>1.4102465400167088E-2</v>
      </c>
      <c r="E159" s="33">
        <v>0.13410684413147608</v>
      </c>
      <c r="F159" s="33">
        <v>0.23102118775624517</v>
      </c>
      <c r="G159" s="33">
        <v>0.25138063614897999</v>
      </c>
      <c r="H159" s="33">
        <v>0.42625711566522112</v>
      </c>
      <c r="I159" s="33">
        <v>0.51564373801972052</v>
      </c>
      <c r="J159" s="33">
        <v>0.90377747104640016</v>
      </c>
      <c r="K159" s="33">
        <v>1.3148497913907016</v>
      </c>
      <c r="L159" s="33">
        <v>2.070429347156749</v>
      </c>
      <c r="M159" s="33">
        <v>2.5429433807928206</v>
      </c>
      <c r="N159" s="33">
        <v>2.9354563149388584</v>
      </c>
      <c r="O159" s="33">
        <v>3.5429586246904377</v>
      </c>
      <c r="P159" s="33">
        <v>3.8208421950203473</v>
      </c>
      <c r="Q159" s="33">
        <v>4.4140973349145778</v>
      </c>
      <c r="R159" s="33">
        <v>5.1520577339843028</v>
      </c>
      <c r="S159" s="33">
        <v>5.8612612616968454</v>
      </c>
      <c r="T159" s="33">
        <v>6.355303770191961</v>
      </c>
      <c r="U159" s="33">
        <v>7.3096848848058595</v>
      </c>
      <c r="V159" s="33">
        <v>8.4779288550361187</v>
      </c>
      <c r="W159" s="33">
        <v>8.0733665134154275</v>
      </c>
      <c r="X159" s="33">
        <v>3.6624209822789706</v>
      </c>
      <c r="Y159" s="33">
        <v>1.7677885567749252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1.0063987240694816</v>
      </c>
      <c r="C161" s="117">
        <f t="shared" si="54"/>
        <v>1.3853454963159848</v>
      </c>
      <c r="D161" s="117">
        <f t="shared" si="54"/>
        <v>1.6152552920200436</v>
      </c>
      <c r="E161" s="117">
        <f t="shared" si="54"/>
        <v>2.4025356037468391</v>
      </c>
      <c r="F161" s="117">
        <f t="shared" si="54"/>
        <v>2.9711109392477502</v>
      </c>
      <c r="G161" s="117">
        <f t="shared" si="54"/>
        <v>3.4368089406968374</v>
      </c>
      <c r="H161" s="117">
        <f t="shared" si="54"/>
        <v>4.5146023806093494</v>
      </c>
      <c r="I161" s="117">
        <f t="shared" si="54"/>
        <v>5.777925535697106</v>
      </c>
      <c r="J161" s="117">
        <f t="shared" si="54"/>
        <v>7.0380827353073752</v>
      </c>
      <c r="K161" s="117">
        <f t="shared" si="54"/>
        <v>8.4146516377601266</v>
      </c>
      <c r="L161" s="117">
        <f t="shared" si="54"/>
        <v>10.012707871193175</v>
      </c>
      <c r="M161" s="117">
        <f t="shared" si="54"/>
        <v>9.2877899357408182</v>
      </c>
      <c r="N161" s="117">
        <f t="shared" si="54"/>
        <v>9.746053353328513</v>
      </c>
      <c r="O161" s="117">
        <f t="shared" si="54"/>
        <v>10.03463836073456</v>
      </c>
      <c r="P161" s="117">
        <f t="shared" si="54"/>
        <v>9.112093723235434</v>
      </c>
      <c r="Q161" s="117">
        <f t="shared" si="54"/>
        <v>9.2696014393582757</v>
      </c>
      <c r="R161" s="117">
        <f t="shared" ref="R161:V161" si="55">R162+R164+R166+R175</f>
        <v>9.126708045382987</v>
      </c>
      <c r="S161" s="117">
        <f t="shared" si="55"/>
        <v>9.3431249107762238</v>
      </c>
      <c r="T161" s="117">
        <f t="shared" si="55"/>
        <v>9.1078919262989047</v>
      </c>
      <c r="U161" s="117">
        <f t="shared" si="55"/>
        <v>8.9583851951140954</v>
      </c>
      <c r="V161" s="117">
        <f t="shared" si="55"/>
        <v>8.9891201212148069</v>
      </c>
      <c r="W161" s="117">
        <f t="shared" ref="W161:Y161" si="56">W162+W164+W166+W175</f>
        <v>10.74276834614408</v>
      </c>
      <c r="X161" s="117">
        <f t="shared" si="56"/>
        <v>5.5110853176790151</v>
      </c>
      <c r="Y161" s="117">
        <f t="shared" si="56"/>
        <v>2.7862150098924028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0.86045401409051647</v>
      </c>
      <c r="C162" s="122">
        <f t="shared" si="57"/>
        <v>1.2224751524132074</v>
      </c>
      <c r="D162" s="122">
        <f t="shared" si="57"/>
        <v>1.4220598987881641</v>
      </c>
      <c r="E162" s="122">
        <f t="shared" si="57"/>
        <v>1.9896105115092544</v>
      </c>
      <c r="F162" s="122">
        <f t="shared" si="57"/>
        <v>2.4803701582697082</v>
      </c>
      <c r="G162" s="122">
        <f t="shared" si="57"/>
        <v>2.9254966036282788</v>
      </c>
      <c r="H162" s="122">
        <f t="shared" si="57"/>
        <v>3.8041232701180698</v>
      </c>
      <c r="I162" s="122">
        <f t="shared" si="57"/>
        <v>4.9181537826761499</v>
      </c>
      <c r="J162" s="122">
        <f t="shared" si="57"/>
        <v>5.9680224360091634</v>
      </c>
      <c r="K162" s="122">
        <f t="shared" si="57"/>
        <v>7.1496546436763753</v>
      </c>
      <c r="L162" s="122">
        <f t="shared" si="57"/>
        <v>8.5794015873877463</v>
      </c>
      <c r="M162" s="122">
        <f t="shared" si="57"/>
        <v>7.8508886799519546</v>
      </c>
      <c r="N162" s="122">
        <f t="shared" si="57"/>
        <v>8.2936564665550314</v>
      </c>
      <c r="O162" s="122">
        <f t="shared" si="57"/>
        <v>8.5113733741137416</v>
      </c>
      <c r="P162" s="122">
        <f t="shared" si="57"/>
        <v>7.6091822398582885</v>
      </c>
      <c r="Q162" s="122">
        <f t="shared" si="57"/>
        <v>7.7424431044647086</v>
      </c>
      <c r="R162" s="122">
        <f t="shared" si="57"/>
        <v>7.6354458390303162</v>
      </c>
      <c r="S162" s="122">
        <f t="shared" si="57"/>
        <v>7.8792365281958485</v>
      </c>
      <c r="T162" s="122">
        <f t="shared" si="57"/>
        <v>7.7275745382661114</v>
      </c>
      <c r="U162" s="122">
        <f t="shared" si="57"/>
        <v>7.481114011001333</v>
      </c>
      <c r="V162" s="122">
        <f t="shared" si="57"/>
        <v>7.5294300424328666</v>
      </c>
      <c r="W162" s="122">
        <f t="shared" si="57"/>
        <v>9.370475173019555</v>
      </c>
      <c r="X162" s="122">
        <f t="shared" si="57"/>
        <v>4.6668390846997738</v>
      </c>
      <c r="Y162" s="122">
        <f t="shared" si="57"/>
        <v>2.363266350747173</v>
      </c>
      <c r="DA162" s="130" t="s">
        <v>1891</v>
      </c>
    </row>
    <row r="163" spans="1:105" ht="12" customHeight="1" x14ac:dyDescent="0.25">
      <c r="A163" s="97" t="s">
        <v>53</v>
      </c>
      <c r="B163" s="33">
        <v>0.86045401409051647</v>
      </c>
      <c r="C163" s="33">
        <v>1.2224751524132074</v>
      </c>
      <c r="D163" s="33">
        <v>1.4220598987881641</v>
      </c>
      <c r="E163" s="33">
        <v>1.9896105115092544</v>
      </c>
      <c r="F163" s="33">
        <v>2.4803701582697082</v>
      </c>
      <c r="G163" s="33">
        <v>2.9254966036282788</v>
      </c>
      <c r="H163" s="33">
        <v>3.8041232701180698</v>
      </c>
      <c r="I163" s="33">
        <v>4.9181537826761499</v>
      </c>
      <c r="J163" s="33">
        <v>5.9680224360091634</v>
      </c>
      <c r="K163" s="33">
        <v>7.1496546436763753</v>
      </c>
      <c r="L163" s="33">
        <v>8.5794015873877463</v>
      </c>
      <c r="M163" s="33">
        <v>7.8508886799519546</v>
      </c>
      <c r="N163" s="33">
        <v>8.2936564665550314</v>
      </c>
      <c r="O163" s="33">
        <v>8.5113733741137416</v>
      </c>
      <c r="P163" s="33">
        <v>7.6091822398582885</v>
      </c>
      <c r="Q163" s="33">
        <v>7.7424431044647086</v>
      </c>
      <c r="R163" s="33">
        <v>7.6354458390303162</v>
      </c>
      <c r="S163" s="33">
        <v>7.8792365281958485</v>
      </c>
      <c r="T163" s="33">
        <v>7.7275745382661114</v>
      </c>
      <c r="U163" s="33">
        <v>7.481114011001333</v>
      </c>
      <c r="V163" s="33">
        <v>7.5294300424328666</v>
      </c>
      <c r="W163" s="33">
        <v>9.370475173019555</v>
      </c>
      <c r="X163" s="33">
        <v>4.6668390846997738</v>
      </c>
      <c r="Y163" s="33">
        <v>2.363266350747173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7.9594256200936995E-5</v>
      </c>
      <c r="C164" s="122">
        <f t="shared" si="58"/>
        <v>8.7034426720634746E-5</v>
      </c>
      <c r="D164" s="122">
        <f t="shared" si="58"/>
        <v>1.2375566839250275E-4</v>
      </c>
      <c r="E164" s="122">
        <f t="shared" si="58"/>
        <v>2.0014998346367887E-4</v>
      </c>
      <c r="F164" s="122">
        <f t="shared" si="58"/>
        <v>2.8116848646781974E-4</v>
      </c>
      <c r="G164" s="122">
        <f t="shared" si="58"/>
        <v>4.6597471619676939E-4</v>
      </c>
      <c r="H164" s="122">
        <f t="shared" si="58"/>
        <v>8.7914304007853108E-4</v>
      </c>
      <c r="I164" s="122">
        <f t="shared" si="58"/>
        <v>1.160949782461786E-3</v>
      </c>
      <c r="J164" s="122">
        <f t="shared" si="58"/>
        <v>1.6547313001801173E-3</v>
      </c>
      <c r="K164" s="122">
        <f t="shared" si="58"/>
        <v>2.4282567975266425E-3</v>
      </c>
      <c r="L164" s="122">
        <f t="shared" si="58"/>
        <v>5.3888821331704636E-3</v>
      </c>
      <c r="M164" s="122">
        <f t="shared" si="58"/>
        <v>3.6030263854732198E-3</v>
      </c>
      <c r="N164" s="122">
        <f t="shared" si="58"/>
        <v>4.9250035832616584E-3</v>
      </c>
      <c r="O164" s="122">
        <f t="shared" si="58"/>
        <v>5.5583542598806436E-3</v>
      </c>
      <c r="P164" s="122">
        <f t="shared" si="58"/>
        <v>6.3631957450296607E-3</v>
      </c>
      <c r="Q164" s="122">
        <f t="shared" si="58"/>
        <v>1.5723250785131707E-2</v>
      </c>
      <c r="R164" s="122">
        <f t="shared" si="58"/>
        <v>1.206182658498332E-2</v>
      </c>
      <c r="S164" s="122">
        <f t="shared" si="58"/>
        <v>1.4694656167627836E-2</v>
      </c>
      <c r="T164" s="122">
        <f t="shared" si="58"/>
        <v>1.8952151588336436E-2</v>
      </c>
      <c r="U164" s="122">
        <f t="shared" si="58"/>
        <v>3.1271239559622563E-2</v>
      </c>
      <c r="V164" s="122">
        <f t="shared" si="58"/>
        <v>2.1964538975557904E-2</v>
      </c>
      <c r="W164" s="122">
        <f t="shared" si="58"/>
        <v>2.9345947722334457E-2</v>
      </c>
      <c r="X164" s="122">
        <f t="shared" si="58"/>
        <v>2.5252476193878218E-2</v>
      </c>
      <c r="Y164" s="122">
        <f t="shared" si="58"/>
        <v>2.218378319033619E-2</v>
      </c>
      <c r="DA164" s="130" t="s">
        <v>1893</v>
      </c>
    </row>
    <row r="165" spans="1:105" ht="12" customHeight="1" x14ac:dyDescent="0.25">
      <c r="A165" s="97" t="s">
        <v>53</v>
      </c>
      <c r="B165" s="98">
        <v>7.9594256200936995E-5</v>
      </c>
      <c r="C165" s="98">
        <v>8.7034426720634746E-5</v>
      </c>
      <c r="D165" s="98">
        <v>1.2375566839250275E-4</v>
      </c>
      <c r="E165" s="98">
        <v>2.0014998346367887E-4</v>
      </c>
      <c r="F165" s="98">
        <v>2.8116848646781974E-4</v>
      </c>
      <c r="G165" s="98">
        <v>4.6597471619676939E-4</v>
      </c>
      <c r="H165" s="98">
        <v>8.7914304007853108E-4</v>
      </c>
      <c r="I165" s="98">
        <v>1.160949782461786E-3</v>
      </c>
      <c r="J165" s="98">
        <v>1.6547313001801173E-3</v>
      </c>
      <c r="K165" s="98">
        <v>2.4282567975266425E-3</v>
      </c>
      <c r="L165" s="98">
        <v>5.3888821331704636E-3</v>
      </c>
      <c r="M165" s="98">
        <v>3.6030263854732198E-3</v>
      </c>
      <c r="N165" s="98">
        <v>4.9250035832616584E-3</v>
      </c>
      <c r="O165" s="98">
        <v>5.5583542598806436E-3</v>
      </c>
      <c r="P165" s="98">
        <v>6.3631957450296607E-3</v>
      </c>
      <c r="Q165" s="98">
        <v>1.5723250785131707E-2</v>
      </c>
      <c r="R165" s="98">
        <v>1.206182658498332E-2</v>
      </c>
      <c r="S165" s="98">
        <v>1.4694656167627836E-2</v>
      </c>
      <c r="T165" s="98">
        <v>1.8952151588336436E-2</v>
      </c>
      <c r="U165" s="98">
        <v>3.1271239559622563E-2</v>
      </c>
      <c r="V165" s="98">
        <v>2.1964538975557904E-2</v>
      </c>
      <c r="W165" s="98">
        <v>2.9345947722334457E-2</v>
      </c>
      <c r="X165" s="98">
        <v>2.5252476193878218E-2</v>
      </c>
      <c r="Y165" s="98">
        <v>2.218378319033619E-2</v>
      </c>
      <c r="DA165" s="63" t="s">
        <v>1894</v>
      </c>
    </row>
    <row r="166" spans="1:105" ht="12" customHeight="1" x14ac:dyDescent="0.25">
      <c r="A166" s="121" t="s">
        <v>55</v>
      </c>
      <c r="B166" s="122">
        <v>9.7791046632758005E-2</v>
      </c>
      <c r="C166" s="122">
        <v>0.10733485910353965</v>
      </c>
      <c r="D166" s="122">
        <v>0.11926725496487824</v>
      </c>
      <c r="E166" s="122">
        <v>0.25835119099205711</v>
      </c>
      <c r="F166" s="122">
        <v>0.3061772856763384</v>
      </c>
      <c r="G166" s="122">
        <v>0.3108037183909772</v>
      </c>
      <c r="H166" s="122">
        <v>0.44317362538164129</v>
      </c>
      <c r="I166" s="122">
        <v>0.52639756329684917</v>
      </c>
      <c r="J166" s="122">
        <v>0.65701409736522631</v>
      </c>
      <c r="K166" s="122">
        <v>0.78496415151217369</v>
      </c>
      <c r="L166" s="122">
        <v>0.89280526265109017</v>
      </c>
      <c r="M166" s="122">
        <v>0.91255769522603525</v>
      </c>
      <c r="N166" s="122">
        <v>0.92369175899743128</v>
      </c>
      <c r="O166" s="122">
        <v>0.9957297798050303</v>
      </c>
      <c r="P166" s="122">
        <v>0.99482026591540307</v>
      </c>
      <c r="Q166" s="122">
        <v>1.0162505358889971</v>
      </c>
      <c r="R166" s="122">
        <v>0.99563337421819598</v>
      </c>
      <c r="S166" s="122">
        <v>0.97540005917136874</v>
      </c>
      <c r="T166" s="122">
        <v>0.90609293552946779</v>
      </c>
      <c r="U166" s="122">
        <v>0.97633314547644978</v>
      </c>
      <c r="V166" s="122">
        <v>0.99884549193824523</v>
      </c>
      <c r="W166" s="122">
        <v>0.9399691472711883</v>
      </c>
      <c r="X166" s="122">
        <v>0.58615787918525186</v>
      </c>
      <c r="Y166" s="122">
        <v>0.28429096929079944</v>
      </c>
      <c r="DA166" s="130" t="s">
        <v>1895</v>
      </c>
    </row>
    <row r="167" spans="1:105" ht="12" customHeight="1" x14ac:dyDescent="0.25">
      <c r="A167" s="97" t="s">
        <v>124</v>
      </c>
      <c r="B167" s="98">
        <v>4.7163170403006272E-2</v>
      </c>
      <c r="C167" s="98">
        <v>5.2310337661806254E-2</v>
      </c>
      <c r="D167" s="98">
        <v>5.3518730971296211E-2</v>
      </c>
      <c r="E167" s="98">
        <v>5.2317765105383163E-2</v>
      </c>
      <c r="F167" s="98">
        <v>5.5021619470254607E-2</v>
      </c>
      <c r="G167" s="98">
        <v>6.4926846299792867E-2</v>
      </c>
      <c r="H167" s="98">
        <v>0.10151753881962398</v>
      </c>
      <c r="I167" s="98">
        <v>0.1338364761544682</v>
      </c>
      <c r="J167" s="98">
        <v>0.14442072500300152</v>
      </c>
      <c r="K167" s="98">
        <v>0.15305069022622608</v>
      </c>
      <c r="L167" s="98">
        <v>0.15122339820696432</v>
      </c>
      <c r="M167" s="98">
        <v>0.14180545688491675</v>
      </c>
      <c r="N167" s="98">
        <v>0.13878245481128293</v>
      </c>
      <c r="O167" s="98">
        <v>0.12306392284728492</v>
      </c>
      <c r="P167" s="98">
        <v>0.11074180447588457</v>
      </c>
      <c r="Q167" s="98">
        <v>0.10203388670528586</v>
      </c>
      <c r="R167" s="98">
        <v>0.10306119594174303</v>
      </c>
      <c r="S167" s="98">
        <v>0.10571411554912209</v>
      </c>
      <c r="T167" s="98">
        <v>0.10526193049217715</v>
      </c>
      <c r="U167" s="98">
        <v>0.1104566517791335</v>
      </c>
      <c r="V167" s="98">
        <v>0.10862427525522271</v>
      </c>
      <c r="W167" s="98">
        <v>0.10155118823633279</v>
      </c>
      <c r="X167" s="98">
        <v>7.5170186593492408E-2</v>
      </c>
      <c r="Y167" s="98">
        <v>4.2756788248699912E-2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8.3343037988774823E-5</v>
      </c>
      <c r="L168" s="98">
        <v>8.5052116527097851E-5</v>
      </c>
      <c r="M168" s="98">
        <v>8.5082849510864143E-5</v>
      </c>
      <c r="N168" s="98">
        <v>8.9995549214780393E-5</v>
      </c>
      <c r="O168" s="98">
        <v>8.9819012001826333E-5</v>
      </c>
      <c r="P168" s="98">
        <v>9.2159933183946169E-5</v>
      </c>
      <c r="Q168" s="98">
        <v>9.308852434564778E-5</v>
      </c>
      <c r="R168" s="98">
        <v>0</v>
      </c>
      <c r="S168" s="98">
        <v>0</v>
      </c>
      <c r="T168" s="98">
        <v>0</v>
      </c>
      <c r="U168" s="98">
        <v>2.1540272922874662E-4</v>
      </c>
      <c r="V168" s="98">
        <v>4.3812784408997908E-4</v>
      </c>
      <c r="W168" s="98">
        <v>4.6815651655874343E-4</v>
      </c>
      <c r="X168" s="98">
        <v>4.7063735818908894E-4</v>
      </c>
      <c r="Y168" s="98">
        <v>3.9164646064355363E-4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3.9849652039765372E-5</v>
      </c>
      <c r="L169" s="101">
        <v>4.2560369200700102E-5</v>
      </c>
      <c r="M169" s="101">
        <v>4.0921884363051259E-5</v>
      </c>
      <c r="N169" s="101">
        <v>4.1694328706239126E-5</v>
      </c>
      <c r="O169" s="101">
        <v>4.2844603224039382E-5</v>
      </c>
      <c r="P169" s="101">
        <v>4.3069869846867241E-5</v>
      </c>
      <c r="Q169" s="101">
        <v>4.4135785021382667E-5</v>
      </c>
      <c r="R169" s="101">
        <v>0</v>
      </c>
      <c r="S169" s="101">
        <v>0</v>
      </c>
      <c r="T169" s="101">
        <v>0</v>
      </c>
      <c r="U169" s="101">
        <v>1.0616281965148799E-4</v>
      </c>
      <c r="V169" s="101">
        <v>2.1038112022904318E-4</v>
      </c>
      <c r="W169" s="101">
        <v>2.3317748852630247E-4</v>
      </c>
      <c r="X169" s="101">
        <v>1.8299292177627826E-4</v>
      </c>
      <c r="Y169" s="101">
        <v>1.2190648311850048E-4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4.3493385949009458E-5</v>
      </c>
      <c r="L170" s="104">
        <v>4.2491747326397757E-5</v>
      </c>
      <c r="M170" s="104">
        <v>4.4160965147812884E-5</v>
      </c>
      <c r="N170" s="104">
        <v>4.8301220508541274E-5</v>
      </c>
      <c r="O170" s="104">
        <v>4.6974408777786951E-5</v>
      </c>
      <c r="P170" s="104">
        <v>4.9090063337078928E-5</v>
      </c>
      <c r="Q170" s="104">
        <v>4.8952739324265113E-5</v>
      </c>
      <c r="R170" s="104">
        <v>0</v>
      </c>
      <c r="S170" s="104">
        <v>0</v>
      </c>
      <c r="T170" s="104">
        <v>0</v>
      </c>
      <c r="U170" s="104">
        <v>1.0923990957725863E-4</v>
      </c>
      <c r="V170" s="104">
        <v>2.277467238609359E-4</v>
      </c>
      <c r="W170" s="104">
        <v>2.3497902803244097E-4</v>
      </c>
      <c r="X170" s="104">
        <v>2.8764443641281071E-4</v>
      </c>
      <c r="Y170" s="104">
        <v>2.6973997752505316E-4</v>
      </c>
      <c r="DA170" s="132" t="s">
        <v>1899</v>
      </c>
    </row>
    <row r="171" spans="1:105" ht="12" customHeight="1" x14ac:dyDescent="0.25">
      <c r="A171" s="106" t="s">
        <v>122</v>
      </c>
      <c r="B171" s="101">
        <v>5.0627876229751734E-2</v>
      </c>
      <c r="C171" s="101">
        <v>5.5024521441733393E-2</v>
      </c>
      <c r="D171" s="101">
        <v>6.5748523993582025E-2</v>
      </c>
      <c r="E171" s="101">
        <v>0.20603342588667395</v>
      </c>
      <c r="F171" s="101">
        <v>0.25115566620608382</v>
      </c>
      <c r="G171" s="101">
        <v>0.24587687209118431</v>
      </c>
      <c r="H171" s="101">
        <v>0.34165608656201729</v>
      </c>
      <c r="I171" s="101">
        <v>0.39256108714238103</v>
      </c>
      <c r="J171" s="101">
        <v>0.5125933723622248</v>
      </c>
      <c r="K171" s="101">
        <v>0.55454015456011474</v>
      </c>
      <c r="L171" s="101">
        <v>0.6432707854570664</v>
      </c>
      <c r="M171" s="101">
        <v>0.66120330152163875</v>
      </c>
      <c r="N171" s="101">
        <v>0.66187912980057162</v>
      </c>
      <c r="O171" s="101">
        <v>0.63040588860911662</v>
      </c>
      <c r="P171" s="101">
        <v>0.54401502275122937</v>
      </c>
      <c r="Q171" s="101">
        <v>0.46840859464059131</v>
      </c>
      <c r="R171" s="101">
        <v>0.39946165391474692</v>
      </c>
      <c r="S171" s="101">
        <v>0.38242123228474112</v>
      </c>
      <c r="T171" s="101">
        <v>0.27770008007088581</v>
      </c>
      <c r="U171" s="101">
        <v>0.24416348606352622</v>
      </c>
      <c r="V171" s="101">
        <v>0.19866279558708358</v>
      </c>
      <c r="W171" s="101">
        <v>0.17140549533350202</v>
      </c>
      <c r="X171" s="101">
        <v>0.103208757444589</v>
      </c>
      <c r="Y171" s="101">
        <v>4.4913697867078044E-2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7.728996368784416E-2</v>
      </c>
      <c r="L172" s="104">
        <v>9.822602687053239E-2</v>
      </c>
      <c r="M172" s="104">
        <v>0.10946385396996883</v>
      </c>
      <c r="N172" s="104">
        <v>0.12294017883636187</v>
      </c>
      <c r="O172" s="104">
        <v>0.24217014933662695</v>
      </c>
      <c r="P172" s="104">
        <v>0.33997127875510524</v>
      </c>
      <c r="Q172" s="104">
        <v>0.44571496601877414</v>
      </c>
      <c r="R172" s="104">
        <v>0.49311052436170599</v>
      </c>
      <c r="S172" s="104">
        <v>0.4872647113375056</v>
      </c>
      <c r="T172" s="104">
        <v>0.5231309249664049</v>
      </c>
      <c r="U172" s="104">
        <v>0.6214976049045613</v>
      </c>
      <c r="V172" s="104">
        <v>0.69112029325184898</v>
      </c>
      <c r="W172" s="104">
        <v>0.66654430718479474</v>
      </c>
      <c r="X172" s="104">
        <v>0.40730829778898137</v>
      </c>
      <c r="Y172" s="104">
        <v>0.19622883671437791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3.6959548954744313E-2</v>
      </c>
      <c r="L173" s="98">
        <v>4.9224766732833353E-2</v>
      </c>
      <c r="M173" s="98">
        <v>5.2661288829276669E-2</v>
      </c>
      <c r="N173" s="98">
        <v>5.6890003706055334E-2</v>
      </c>
      <c r="O173" s="98">
        <v>0.1156460328782022</v>
      </c>
      <c r="P173" s="98">
        <v>0.15902298442153351</v>
      </c>
      <c r="Q173" s="98">
        <v>0.21186764259674309</v>
      </c>
      <c r="R173" s="98">
        <v>0.23220741215867616</v>
      </c>
      <c r="S173" s="98">
        <v>0.22525957813567285</v>
      </c>
      <c r="T173" s="98">
        <v>0.28159257805276228</v>
      </c>
      <c r="U173" s="98">
        <v>0.30611088084859472</v>
      </c>
      <c r="V173" s="98">
        <v>0.33398709125526194</v>
      </c>
      <c r="W173" s="98">
        <v>0.33161557556248211</v>
      </c>
      <c r="X173" s="98">
        <v>0.15082150928827801</v>
      </c>
      <c r="Y173" s="98">
        <v>5.2169771608893398E-2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4.0330414733099854E-2</v>
      </c>
      <c r="L174" s="33">
        <v>4.9001260137699031E-2</v>
      </c>
      <c r="M174" s="33">
        <v>5.6802565140692159E-2</v>
      </c>
      <c r="N174" s="33">
        <v>6.6050175130306532E-2</v>
      </c>
      <c r="O174" s="33">
        <v>0.12652411645842476</v>
      </c>
      <c r="P174" s="33">
        <v>0.18094829433357174</v>
      </c>
      <c r="Q174" s="33">
        <v>0.23384732342203102</v>
      </c>
      <c r="R174" s="33">
        <v>0.26090311220302981</v>
      </c>
      <c r="S174" s="33">
        <v>0.26200513320183272</v>
      </c>
      <c r="T174" s="33">
        <v>0.24153834691364268</v>
      </c>
      <c r="U174" s="33">
        <v>0.31538672405596652</v>
      </c>
      <c r="V174" s="33">
        <v>0.35713320199658699</v>
      </c>
      <c r="W174" s="33">
        <v>0.33492873162231263</v>
      </c>
      <c r="X174" s="33">
        <v>0.25648678850070333</v>
      </c>
      <c r="Y174" s="33">
        <v>0.14405906510548452</v>
      </c>
      <c r="DA174" s="60" t="s">
        <v>1903</v>
      </c>
    </row>
    <row r="175" spans="1:105" ht="12" customHeight="1" x14ac:dyDescent="0.25">
      <c r="A175" s="121" t="s">
        <v>54</v>
      </c>
      <c r="B175" s="122">
        <v>4.807406909000618E-2</v>
      </c>
      <c r="C175" s="122">
        <v>5.5448450372517319E-2</v>
      </c>
      <c r="D175" s="122">
        <v>7.3804382598608817E-2</v>
      </c>
      <c r="E175" s="122">
        <v>0.15437375126206374</v>
      </c>
      <c r="F175" s="122">
        <v>0.1842823268152356</v>
      </c>
      <c r="G175" s="122">
        <v>0.20004264396138466</v>
      </c>
      <c r="H175" s="122">
        <v>0.26642634206955906</v>
      </c>
      <c r="I175" s="122">
        <v>0.33221323994164431</v>
      </c>
      <c r="J175" s="122">
        <v>0.41139147063280529</v>
      </c>
      <c r="K175" s="122">
        <v>0.47760458577405146</v>
      </c>
      <c r="L175" s="122">
        <v>0.53511213902117016</v>
      </c>
      <c r="M175" s="122">
        <v>0.52074053417735433</v>
      </c>
      <c r="N175" s="122">
        <v>0.52378012419278785</v>
      </c>
      <c r="O175" s="122">
        <v>0.52197685255590653</v>
      </c>
      <c r="P175" s="122">
        <v>0.50172802171671294</v>
      </c>
      <c r="Q175" s="122">
        <v>0.49518454821943803</v>
      </c>
      <c r="R175" s="122">
        <v>0.48356700554949039</v>
      </c>
      <c r="S175" s="122">
        <v>0.47379366724137961</v>
      </c>
      <c r="T175" s="122">
        <v>0.45527230091498927</v>
      </c>
      <c r="U175" s="122">
        <v>0.4696667990766914</v>
      </c>
      <c r="V175" s="122">
        <v>0.43888004786813672</v>
      </c>
      <c r="W175" s="122">
        <v>0.40297807813100239</v>
      </c>
      <c r="X175" s="122">
        <v>0.23283587760011171</v>
      </c>
      <c r="Y175" s="122">
        <v>0.11647390666409416</v>
      </c>
      <c r="DA175" s="130" t="s">
        <v>1904</v>
      </c>
    </row>
    <row r="176" spans="1:105" ht="12" customHeight="1" x14ac:dyDescent="0.25">
      <c r="A176" s="97" t="s">
        <v>50</v>
      </c>
      <c r="B176" s="98">
        <v>4.0329891579111772E-2</v>
      </c>
      <c r="C176" s="98">
        <v>4.6598120577929301E-2</v>
      </c>
      <c r="D176" s="98">
        <v>6.0940500446222193E-2</v>
      </c>
      <c r="E176" s="98">
        <v>8.7643690723166176E-2</v>
      </c>
      <c r="F176" s="98">
        <v>0.10408215866304457</v>
      </c>
      <c r="G176" s="98">
        <v>0.12944212487273496</v>
      </c>
      <c r="H176" s="98">
        <v>0.17023841588783906</v>
      </c>
      <c r="I176" s="98">
        <v>0.23292501300023283</v>
      </c>
      <c r="J176" s="98">
        <v>0.27762934968034314</v>
      </c>
      <c r="K176" s="98">
        <v>0.31630850558842333</v>
      </c>
      <c r="L176" s="98">
        <v>0.32804226312986512</v>
      </c>
      <c r="M176" s="98">
        <v>0.31632832302969532</v>
      </c>
      <c r="N176" s="98">
        <v>0.32055995099556928</v>
      </c>
      <c r="O176" s="98">
        <v>0.31102320145652956</v>
      </c>
      <c r="P176" s="98">
        <v>0.30843617484710423</v>
      </c>
      <c r="Q176" s="98">
        <v>0.30639253440985953</v>
      </c>
      <c r="R176" s="98">
        <v>0.30109570876953534</v>
      </c>
      <c r="S176" s="98">
        <v>0.29980146816047115</v>
      </c>
      <c r="T176" s="98">
        <v>0.29840898327657023</v>
      </c>
      <c r="U176" s="98">
        <v>0.31543026955339637</v>
      </c>
      <c r="V176" s="98">
        <v>0.28861229046671089</v>
      </c>
      <c r="W176" s="98">
        <v>0.26828672539843923</v>
      </c>
      <c r="X176" s="98">
        <v>0.17968120108818103</v>
      </c>
      <c r="Y176" s="98">
        <v>9.6421479514742364E-2</v>
      </c>
      <c r="DA176" s="63" t="s">
        <v>1905</v>
      </c>
    </row>
    <row r="177" spans="1:105" ht="12" customHeight="1" x14ac:dyDescent="0.25">
      <c r="A177" s="109" t="s">
        <v>120</v>
      </c>
      <c r="B177" s="33">
        <v>7.7441775108944098E-3</v>
      </c>
      <c r="C177" s="33">
        <v>8.8503297945880157E-3</v>
      </c>
      <c r="D177" s="33">
        <v>1.2863882152386619E-2</v>
      </c>
      <c r="E177" s="33">
        <v>6.6730060538897559E-2</v>
      </c>
      <c r="F177" s="33">
        <v>8.020016815219104E-2</v>
      </c>
      <c r="G177" s="33">
        <v>7.0600519088649685E-2</v>
      </c>
      <c r="H177" s="33">
        <v>9.6187926181720007E-2</v>
      </c>
      <c r="I177" s="33">
        <v>9.9288226941411456E-2</v>
      </c>
      <c r="J177" s="33">
        <v>0.13376212095246215</v>
      </c>
      <c r="K177" s="33">
        <v>0.16129608018562813</v>
      </c>
      <c r="L177" s="33">
        <v>0.2070698758913051</v>
      </c>
      <c r="M177" s="33">
        <v>0.20441221114765898</v>
      </c>
      <c r="N177" s="33">
        <v>0.20322017319721861</v>
      </c>
      <c r="O177" s="33">
        <v>0.210953651099377</v>
      </c>
      <c r="P177" s="33">
        <v>0.19329184686960871</v>
      </c>
      <c r="Q177" s="33">
        <v>0.18879201380957852</v>
      </c>
      <c r="R177" s="33">
        <v>0.18247129677995502</v>
      </c>
      <c r="S177" s="33">
        <v>0.17399219908090849</v>
      </c>
      <c r="T177" s="33">
        <v>0.15686331763841904</v>
      </c>
      <c r="U177" s="33">
        <v>0.154236529523295</v>
      </c>
      <c r="V177" s="33">
        <v>0.15026775740142584</v>
      </c>
      <c r="W177" s="33">
        <v>0.13469135273256319</v>
      </c>
      <c r="X177" s="33">
        <v>5.3154676511930676E-2</v>
      </c>
      <c r="Y177" s="33">
        <v>2.0052427149351799E-2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0.59332984516347143</v>
      </c>
      <c r="C3" s="119">
        <f>IF(RES_hhdet_tes!C3=0,"",RES_hhdet_tes!C3/RES_hhdet_fec!C3)</f>
        <v>0.59682228742095589</v>
      </c>
      <c r="D3" s="119">
        <f>IF(RES_hhdet_tes!D3=0,"",RES_hhdet_tes!D3/RES_hhdet_fec!D3)</f>
        <v>0.60160931546534213</v>
      </c>
      <c r="E3" s="119">
        <f>IF(RES_hhdet_tes!E3=0,"",RES_hhdet_tes!E3/RES_hhdet_fec!E3)</f>
        <v>0.6076570592430609</v>
      </c>
      <c r="F3" s="119">
        <f>IF(RES_hhdet_tes!F3=0,"",RES_hhdet_tes!F3/RES_hhdet_fec!F3)</f>
        <v>0.61238620833274005</v>
      </c>
      <c r="G3" s="119">
        <f>IF(RES_hhdet_tes!G3=0,"",RES_hhdet_tes!G3/RES_hhdet_fec!G3)</f>
        <v>0.61652809612715453</v>
      </c>
      <c r="H3" s="119">
        <f>IF(RES_hhdet_tes!H3=0,"",RES_hhdet_tes!H3/RES_hhdet_fec!H3)</f>
        <v>0.62120153075563611</v>
      </c>
      <c r="I3" s="119">
        <f>IF(RES_hhdet_tes!I3=0,"",RES_hhdet_tes!I3/RES_hhdet_fec!I3)</f>
        <v>0.62474475730956625</v>
      </c>
      <c r="J3" s="119">
        <f>IF(RES_hhdet_tes!J3=0,"",RES_hhdet_tes!J3/RES_hhdet_fec!J3)</f>
        <v>0.62946879478329532</v>
      </c>
      <c r="K3" s="119">
        <f>IF(RES_hhdet_tes!K3=0,"",RES_hhdet_tes!K3/RES_hhdet_fec!K3)</f>
        <v>0.63398440844865078</v>
      </c>
      <c r="L3" s="119">
        <f>IF(RES_hhdet_tes!L3=0,"",RES_hhdet_tes!L3/RES_hhdet_fec!L3)</f>
        <v>0.63924409810259553</v>
      </c>
      <c r="M3" s="119">
        <f>IF(RES_hhdet_tes!M3=0,"",RES_hhdet_tes!M3/RES_hhdet_fec!M3)</f>
        <v>0.64428699153908975</v>
      </c>
      <c r="N3" s="119">
        <f>IF(RES_hhdet_tes!N3=0,"",RES_hhdet_tes!N3/RES_hhdet_fec!N3)</f>
        <v>0.65064118230079793</v>
      </c>
      <c r="O3" s="119">
        <f>IF(RES_hhdet_tes!O3=0,"",RES_hhdet_tes!O3/RES_hhdet_fec!O3)</f>
        <v>0.65644257145469587</v>
      </c>
      <c r="P3" s="119">
        <f>IF(RES_hhdet_tes!P3=0,"",RES_hhdet_tes!P3/RES_hhdet_fec!P3)</f>
        <v>0.6589691031605478</v>
      </c>
      <c r="Q3" s="119">
        <f>IF(RES_hhdet_tes!Q3=0,"",RES_hhdet_tes!Q3/RES_hhdet_fec!Q3)</f>
        <v>0.66284220442877273</v>
      </c>
      <c r="R3" s="119">
        <f>IF(RES_hhdet_tes!R3=0,"",RES_hhdet_tes!R3/RES_hhdet_fec!R3)</f>
        <v>0.66670887334958651</v>
      </c>
      <c r="S3" s="119">
        <f>IF(RES_hhdet_tes!S3=0,"",RES_hhdet_tes!S3/RES_hhdet_fec!S3)</f>
        <v>0.67243953981873184</v>
      </c>
      <c r="T3" s="119">
        <f>IF(RES_hhdet_tes!T3=0,"",RES_hhdet_tes!T3/RES_hhdet_fec!T3)</f>
        <v>0.67605189890858119</v>
      </c>
      <c r="U3" s="119">
        <f>IF(RES_hhdet_tes!U3=0,"",RES_hhdet_tes!U3/RES_hhdet_fec!U3)</f>
        <v>0.68503770725771307</v>
      </c>
      <c r="V3" s="119">
        <f>IF(RES_hhdet_tes!V3=0,"",RES_hhdet_tes!V3/RES_hhdet_fec!V3)</f>
        <v>0.69450821904022153</v>
      </c>
      <c r="W3" s="119">
        <f>IF(RES_hhdet_tes!W3=0,"",RES_hhdet_tes!W3/RES_hhdet_fec!W3)</f>
        <v>0.69946219981089219</v>
      </c>
      <c r="X3" s="119">
        <f>IF(RES_hhdet_tes!X3=0,"",RES_hhdet_tes!X3/RES_hhdet_fec!X3)</f>
        <v>0.70249884038616273</v>
      </c>
      <c r="Y3" s="119">
        <f>IF(RES_hhdet_tes!Y3=0,"",RES_hhdet_tes!Y3/RES_hhdet_fec!Y3)</f>
        <v>0.7168943503141495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0.59182049681444848</v>
      </c>
      <c r="C4" s="124">
        <f>IF(RES_hhdet_tes!C4=0,"",RES_hhdet_tes!C4/RES_hhdet_fec!C4)</f>
        <v>0.59557304113843756</v>
      </c>
      <c r="D4" s="124">
        <f>IF(RES_hhdet_tes!D4=0,"",RES_hhdet_tes!D4/RES_hhdet_fec!D4)</f>
        <v>0.60048457046265002</v>
      </c>
      <c r="E4" s="124">
        <f>IF(RES_hhdet_tes!E4=0,"",RES_hhdet_tes!E4/RES_hhdet_fec!E4)</f>
        <v>0.60492582355719504</v>
      </c>
      <c r="F4" s="124">
        <f>IF(RES_hhdet_tes!F4=0,"",RES_hhdet_tes!F4/RES_hhdet_fec!F4)</f>
        <v>0.60971577908412167</v>
      </c>
      <c r="G4" s="124">
        <f>IF(RES_hhdet_tes!G4=0,"",RES_hhdet_tes!G4/RES_hhdet_fec!G4)</f>
        <v>0.61469449767697704</v>
      </c>
      <c r="H4" s="124">
        <f>IF(RES_hhdet_tes!H4=0,"",RES_hhdet_tes!H4/RES_hhdet_fec!H4)</f>
        <v>0.61931495477987908</v>
      </c>
      <c r="I4" s="124">
        <f>IF(RES_hhdet_tes!I4=0,"",RES_hhdet_tes!I4/RES_hhdet_fec!I4)</f>
        <v>0.6231818605741849</v>
      </c>
      <c r="J4" s="124">
        <f>IF(RES_hhdet_tes!J4=0,"",RES_hhdet_tes!J4/RES_hhdet_fec!J4)</f>
        <v>0.6280356470436006</v>
      </c>
      <c r="K4" s="124">
        <f>IF(RES_hhdet_tes!K4=0,"",RES_hhdet_tes!K4/RES_hhdet_fec!K4)</f>
        <v>0.63255828112446266</v>
      </c>
      <c r="L4" s="124">
        <f>IF(RES_hhdet_tes!L4=0,"",RES_hhdet_tes!L4/RES_hhdet_fec!L4)</f>
        <v>0.63778081734107239</v>
      </c>
      <c r="M4" s="124">
        <f>IF(RES_hhdet_tes!M4=0,"",RES_hhdet_tes!M4/RES_hhdet_fec!M4)</f>
        <v>0.64286339812382243</v>
      </c>
      <c r="N4" s="124">
        <f>IF(RES_hhdet_tes!N4=0,"",RES_hhdet_tes!N4/RES_hhdet_fec!N4)</f>
        <v>0.64951881935287981</v>
      </c>
      <c r="O4" s="124">
        <f>IF(RES_hhdet_tes!O4=0,"",RES_hhdet_tes!O4/RES_hhdet_fec!O4)</f>
        <v>0.65520177733772944</v>
      </c>
      <c r="P4" s="124">
        <f>IF(RES_hhdet_tes!P4=0,"",RES_hhdet_tes!P4/RES_hhdet_fec!P4)</f>
        <v>0.65754612413194558</v>
      </c>
      <c r="Q4" s="124">
        <f>IF(RES_hhdet_tes!Q4=0,"",RES_hhdet_tes!Q4/RES_hhdet_fec!Q4)</f>
        <v>0.66091831413851598</v>
      </c>
      <c r="R4" s="124">
        <f>IF(RES_hhdet_tes!R4=0,"",RES_hhdet_tes!R4/RES_hhdet_fec!R4)</f>
        <v>0.66492171631598695</v>
      </c>
      <c r="S4" s="124">
        <f>IF(RES_hhdet_tes!S4=0,"",RES_hhdet_tes!S4/RES_hhdet_fec!S4)</f>
        <v>0.67066084583848329</v>
      </c>
      <c r="T4" s="124">
        <f>IF(RES_hhdet_tes!T4=0,"",RES_hhdet_tes!T4/RES_hhdet_fec!T4)</f>
        <v>0.67403577248167901</v>
      </c>
      <c r="U4" s="124">
        <f>IF(RES_hhdet_tes!U4=0,"",RES_hhdet_tes!U4/RES_hhdet_fec!U4)</f>
        <v>0.68262649198351444</v>
      </c>
      <c r="V4" s="124">
        <f>IF(RES_hhdet_tes!V4=0,"",RES_hhdet_tes!V4/RES_hhdet_fec!V4)</f>
        <v>0.6926394265306407</v>
      </c>
      <c r="W4" s="124">
        <f>IF(RES_hhdet_tes!W4=0,"",RES_hhdet_tes!W4/RES_hhdet_fec!W4)</f>
        <v>0.69736176599321453</v>
      </c>
      <c r="X4" s="124">
        <f>IF(RES_hhdet_tes!X4=0,"",RES_hhdet_tes!X4/RES_hhdet_fec!X4)</f>
        <v>0.70115804467632703</v>
      </c>
      <c r="Y4" s="124">
        <f>IF(RES_hhdet_tes!Y4=0,"",RES_hhdet_tes!Y4/RES_hhdet_fec!Y4)</f>
        <v>0.71679974271725522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0.58987297687723561</v>
      </c>
      <c r="C5" s="111">
        <f>IF(RES_hhdet_tes!C5=0,"",RES_hhdet_tes!C5/RES_hhdet_fec!C5)</f>
        <v>0.5936310906379938</v>
      </c>
      <c r="D5" s="111">
        <f>IF(RES_hhdet_tes!D5=0,"",RES_hhdet_tes!D5/RES_hhdet_fec!D5)</f>
        <v>0.59857302786996625</v>
      </c>
      <c r="E5" s="111">
        <f>IF(RES_hhdet_tes!E5=0,"",RES_hhdet_tes!E5/RES_hhdet_fec!E5)</f>
        <v>0.60302644633044711</v>
      </c>
      <c r="F5" s="111">
        <f>IF(RES_hhdet_tes!F5=0,"",RES_hhdet_tes!F5/RES_hhdet_fec!F5)</f>
        <v>0.60785866557718249</v>
      </c>
      <c r="G5" s="111">
        <f>IF(RES_hhdet_tes!G5=0,"",RES_hhdet_tes!G5/RES_hhdet_fec!G5)</f>
        <v>0.61287512705402936</v>
      </c>
      <c r="H5" s="111">
        <f>IF(RES_hhdet_tes!H5=0,"",RES_hhdet_tes!H5/RES_hhdet_fec!H5)</f>
        <v>0.61751122249528811</v>
      </c>
      <c r="I5" s="111">
        <f>IF(RES_hhdet_tes!I5=0,"",RES_hhdet_tes!I5/RES_hhdet_fec!I5)</f>
        <v>0.62143218296890879</v>
      </c>
      <c r="J5" s="111">
        <f>IF(RES_hhdet_tes!J5=0,"",RES_hhdet_tes!J5/RES_hhdet_fec!J5)</f>
        <v>0.62631163882047691</v>
      </c>
      <c r="K5" s="111">
        <f>IF(RES_hhdet_tes!K5=0,"",RES_hhdet_tes!K5/RES_hhdet_fec!K5)</f>
        <v>0.63086565388206384</v>
      </c>
      <c r="L5" s="111">
        <f>IF(RES_hhdet_tes!L5=0,"",RES_hhdet_tes!L5/RES_hhdet_fec!L5)</f>
        <v>0.63609326840639602</v>
      </c>
      <c r="M5" s="111">
        <f>IF(RES_hhdet_tes!M5=0,"",RES_hhdet_tes!M5/RES_hhdet_fec!M5)</f>
        <v>0.64122579898202925</v>
      </c>
      <c r="N5" s="111">
        <f>IF(RES_hhdet_tes!N5=0,"",RES_hhdet_tes!N5/RES_hhdet_fec!N5)</f>
        <v>0.64790678929648637</v>
      </c>
      <c r="O5" s="111">
        <f>IF(RES_hhdet_tes!O5=0,"",RES_hhdet_tes!O5/RES_hhdet_fec!O5)</f>
        <v>0.65362653593278552</v>
      </c>
      <c r="P5" s="111">
        <f>IF(RES_hhdet_tes!P5=0,"",RES_hhdet_tes!P5/RES_hhdet_fec!P5)</f>
        <v>0.65600723964082919</v>
      </c>
      <c r="Q5" s="111">
        <f>IF(RES_hhdet_tes!Q5=0,"",RES_hhdet_tes!Q5/RES_hhdet_fec!Q5)</f>
        <v>0.65940452582406472</v>
      </c>
      <c r="R5" s="111">
        <f>IF(RES_hhdet_tes!R5=0,"",RES_hhdet_tes!R5/RES_hhdet_fec!R5)</f>
        <v>0.66342364245384577</v>
      </c>
      <c r="S5" s="111">
        <f>IF(RES_hhdet_tes!S5=0,"",RES_hhdet_tes!S5/RES_hhdet_fec!S5)</f>
        <v>0.66919116453550798</v>
      </c>
      <c r="T5" s="111">
        <f>IF(RES_hhdet_tes!T5=0,"",RES_hhdet_tes!T5/RES_hhdet_fec!T5)</f>
        <v>0.67255719981956918</v>
      </c>
      <c r="U5" s="111">
        <f>IF(RES_hhdet_tes!U5=0,"",RES_hhdet_tes!U5/RES_hhdet_fec!U5)</f>
        <v>0.68119991331360386</v>
      </c>
      <c r="V5" s="111">
        <f>IF(RES_hhdet_tes!V5=0,"",RES_hhdet_tes!V5/RES_hhdet_fec!V5)</f>
        <v>0.69124469029839808</v>
      </c>
      <c r="W5" s="111">
        <f>IF(RES_hhdet_tes!W5=0,"",RES_hhdet_tes!W5/RES_hhdet_fec!W5)</f>
        <v>0.6960137172128783</v>
      </c>
      <c r="X5" s="111">
        <f>IF(RES_hhdet_tes!X5=0,"",RES_hhdet_tes!X5/RES_hhdet_fec!X5)</f>
        <v>0.69987996613024628</v>
      </c>
      <c r="Y5" s="111">
        <f>IF(RES_hhdet_tes!Y5=0,"",RES_hhdet_tes!Y5/RES_hhdet_fec!Y5)</f>
        <v>0.71559303901927995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1.78472258275278</v>
      </c>
      <c r="C7" s="124">
        <f>IF(RES_hhdet_tes!C7=0,"",RES_hhdet_tes!C7/RES_hhdet_fec!C7)</f>
        <v>1.8555584363996558</v>
      </c>
      <c r="D7" s="124">
        <f>IF(RES_hhdet_tes!D7=0,"",RES_hhdet_tes!D7/RES_hhdet_fec!D7)</f>
        <v>1.9513887743688458</v>
      </c>
      <c r="E7" s="124">
        <f>IF(RES_hhdet_tes!E7=0,"",RES_hhdet_tes!E7/RES_hhdet_fec!E7)</f>
        <v>2.1115486448065481</v>
      </c>
      <c r="F7" s="124">
        <f>IF(RES_hhdet_tes!F7=0,"",RES_hhdet_tes!F7/RES_hhdet_fec!F7)</f>
        <v>2.2906650659458414</v>
      </c>
      <c r="G7" s="124">
        <f>IF(RES_hhdet_tes!G7=0,"",RES_hhdet_tes!G7/RES_hhdet_fec!G7)</f>
        <v>2.411839415280534</v>
      </c>
      <c r="H7" s="124">
        <f>IF(RES_hhdet_tes!H7=0,"",RES_hhdet_tes!H7/RES_hhdet_fec!H7)</f>
        <v>2.5417762434182509</v>
      </c>
      <c r="I7" s="124">
        <f>IF(RES_hhdet_tes!I7=0,"",RES_hhdet_tes!I7/RES_hhdet_fec!I7)</f>
        <v>2.6799640656378179</v>
      </c>
      <c r="J7" s="124">
        <f>IF(RES_hhdet_tes!J7=0,"",RES_hhdet_tes!J7/RES_hhdet_fec!J7)</f>
        <v>2.7703905218084892</v>
      </c>
      <c r="K7" s="124">
        <f>IF(RES_hhdet_tes!K7=0,"",RES_hhdet_tes!K7/RES_hhdet_fec!K7)</f>
        <v>2.8486487697297114</v>
      </c>
      <c r="L7" s="124">
        <f>IF(RES_hhdet_tes!L7=0,"",RES_hhdet_tes!L7/RES_hhdet_fec!L7)</f>
        <v>2.9084207145732459</v>
      </c>
      <c r="M7" s="124">
        <f>IF(RES_hhdet_tes!M7=0,"",RES_hhdet_tes!M7/RES_hhdet_fec!M7)</f>
        <v>3.0010708196386213</v>
      </c>
      <c r="N7" s="124">
        <f>IF(RES_hhdet_tes!N7=0,"",RES_hhdet_tes!N7/RES_hhdet_fec!N7)</f>
        <v>3.1056443346755342</v>
      </c>
      <c r="O7" s="124">
        <f>IF(RES_hhdet_tes!O7=0,"",RES_hhdet_tes!O7/RES_hhdet_fec!O7)</f>
        <v>3.2335712962301053</v>
      </c>
      <c r="P7" s="124">
        <f>IF(RES_hhdet_tes!P7=0,"",RES_hhdet_tes!P7/RES_hhdet_fec!P7)</f>
        <v>3.438632117016605</v>
      </c>
      <c r="Q7" s="124">
        <f>IF(RES_hhdet_tes!Q7=0,"",RES_hhdet_tes!Q7/RES_hhdet_fec!Q7)</f>
        <v>3.6291985141825061</v>
      </c>
      <c r="R7" s="124">
        <f>IF(RES_hhdet_tes!R7=0,"",RES_hhdet_tes!R7/RES_hhdet_fec!R7)</f>
        <v>3.747536617791722</v>
      </c>
      <c r="S7" s="124">
        <f>IF(RES_hhdet_tes!S7=0,"",RES_hhdet_tes!S7/RES_hhdet_fec!S7)</f>
        <v>3.8033515157365403</v>
      </c>
      <c r="T7" s="124">
        <f>IF(RES_hhdet_tes!T7=0,"",RES_hhdet_tes!T7/RES_hhdet_fec!T7)</f>
        <v>3.8355924724887664</v>
      </c>
      <c r="U7" s="124">
        <f>IF(RES_hhdet_tes!U7=0,"",RES_hhdet_tes!U7/RES_hhdet_fec!U7)</f>
        <v>3.8651390707459141</v>
      </c>
      <c r="V7" s="124">
        <f>IF(RES_hhdet_tes!V7=0,"",RES_hhdet_tes!V7/RES_hhdet_fec!V7)</f>
        <v>3.890024403704178</v>
      </c>
      <c r="W7" s="124">
        <f>IF(RES_hhdet_tes!W7=0,"",RES_hhdet_tes!W7/RES_hhdet_fec!W7)</f>
        <v>3.9107552747142273</v>
      </c>
      <c r="X7" s="124">
        <f>IF(RES_hhdet_tes!X7=0,"",RES_hhdet_tes!X7/RES_hhdet_fec!X7)</f>
        <v>3.9306095050534222</v>
      </c>
      <c r="Y7" s="124">
        <f>IF(RES_hhdet_tes!Y7=0,"",RES_hhdet_tes!Y7/RES_hhdet_fec!Y7)</f>
        <v>3.9456374613009184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1.78472258275278</v>
      </c>
      <c r="C8" s="111">
        <f>IF(RES_hhdet_tes!C8=0,"",RES_hhdet_tes!C8/RES_hhdet_fec!C8)</f>
        <v>1.8555584363996558</v>
      </c>
      <c r="D8" s="111">
        <f>IF(RES_hhdet_tes!D8=0,"",RES_hhdet_tes!D8/RES_hhdet_fec!D8)</f>
        <v>1.9513887743688458</v>
      </c>
      <c r="E8" s="111">
        <f>IF(RES_hhdet_tes!E8=0,"",RES_hhdet_tes!E8/RES_hhdet_fec!E8)</f>
        <v>2.1115486448065481</v>
      </c>
      <c r="F8" s="111">
        <f>IF(RES_hhdet_tes!F8=0,"",RES_hhdet_tes!F8/RES_hhdet_fec!F8)</f>
        <v>2.2906650659458414</v>
      </c>
      <c r="G8" s="111">
        <f>IF(RES_hhdet_tes!G8=0,"",RES_hhdet_tes!G8/RES_hhdet_fec!G8)</f>
        <v>2.411839415280534</v>
      </c>
      <c r="H8" s="111">
        <f>IF(RES_hhdet_tes!H8=0,"",RES_hhdet_tes!H8/RES_hhdet_fec!H8)</f>
        <v>2.5417762434182509</v>
      </c>
      <c r="I8" s="111">
        <f>IF(RES_hhdet_tes!I8=0,"",RES_hhdet_tes!I8/RES_hhdet_fec!I8)</f>
        <v>2.6799640656378179</v>
      </c>
      <c r="J8" s="111">
        <f>IF(RES_hhdet_tes!J8=0,"",RES_hhdet_tes!J8/RES_hhdet_fec!J8)</f>
        <v>2.7703905218084892</v>
      </c>
      <c r="K8" s="111">
        <f>IF(RES_hhdet_tes!K8=0,"",RES_hhdet_tes!K8/RES_hhdet_fec!K8)</f>
        <v>2.8486487697297114</v>
      </c>
      <c r="L8" s="111">
        <f>IF(RES_hhdet_tes!L8=0,"",RES_hhdet_tes!L8/RES_hhdet_fec!L8)</f>
        <v>2.9084207145732459</v>
      </c>
      <c r="M8" s="111">
        <f>IF(RES_hhdet_tes!M8=0,"",RES_hhdet_tes!M8/RES_hhdet_fec!M8)</f>
        <v>3.0010708196386213</v>
      </c>
      <c r="N8" s="111">
        <f>IF(RES_hhdet_tes!N8=0,"",RES_hhdet_tes!N8/RES_hhdet_fec!N8)</f>
        <v>3.1056443346755342</v>
      </c>
      <c r="O8" s="111">
        <f>IF(RES_hhdet_tes!O8=0,"",RES_hhdet_tes!O8/RES_hhdet_fec!O8)</f>
        <v>3.2335712962301053</v>
      </c>
      <c r="P8" s="111">
        <f>IF(RES_hhdet_tes!P8=0,"",RES_hhdet_tes!P8/RES_hhdet_fec!P8)</f>
        <v>3.438632117016605</v>
      </c>
      <c r="Q8" s="111">
        <f>IF(RES_hhdet_tes!Q8=0,"",RES_hhdet_tes!Q8/RES_hhdet_fec!Q8)</f>
        <v>3.6291985141825061</v>
      </c>
      <c r="R8" s="111">
        <f>IF(RES_hhdet_tes!R8=0,"",RES_hhdet_tes!R8/RES_hhdet_fec!R8)</f>
        <v>3.747536617791722</v>
      </c>
      <c r="S8" s="111">
        <f>IF(RES_hhdet_tes!S8=0,"",RES_hhdet_tes!S8/RES_hhdet_fec!S8)</f>
        <v>3.8033515157365403</v>
      </c>
      <c r="T8" s="111">
        <f>IF(RES_hhdet_tes!T8=0,"",RES_hhdet_tes!T8/RES_hhdet_fec!T8)</f>
        <v>3.8355924724887664</v>
      </c>
      <c r="U8" s="111">
        <f>IF(RES_hhdet_tes!U8=0,"",RES_hhdet_tes!U8/RES_hhdet_fec!U8)</f>
        <v>3.8651390707459141</v>
      </c>
      <c r="V8" s="111">
        <f>IF(RES_hhdet_tes!V8=0,"",RES_hhdet_tes!V8/RES_hhdet_fec!V8)</f>
        <v>3.890024403704178</v>
      </c>
      <c r="W8" s="111">
        <f>IF(RES_hhdet_tes!W8=0,"",RES_hhdet_tes!W8/RES_hhdet_fec!W8)</f>
        <v>3.9107552747142273</v>
      </c>
      <c r="X8" s="111">
        <f>IF(RES_hhdet_tes!X8=0,"",RES_hhdet_tes!X8/RES_hhdet_fec!X8)</f>
        <v>3.9306095050534222</v>
      </c>
      <c r="Y8" s="111">
        <f>IF(RES_hhdet_tes!Y8=0,"",RES_hhdet_tes!Y8/RES_hhdet_fec!Y8)</f>
        <v>3.9456374613009184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0.60577501534613265</v>
      </c>
      <c r="C9" s="124">
        <f>IF(RES_hhdet_tes!C9=0,"",RES_hhdet_tes!C9/RES_hhdet_fec!C9)</f>
        <v>0.60942197219442495</v>
      </c>
      <c r="D9" s="124">
        <f>IF(RES_hhdet_tes!D9=0,"",RES_hhdet_tes!D9/RES_hhdet_fec!D9)</f>
        <v>0.61441677125283933</v>
      </c>
      <c r="E9" s="124">
        <f>IF(RES_hhdet_tes!E9=0,"",RES_hhdet_tes!E9/RES_hhdet_fec!E9)</f>
        <v>0.61999868146556325</v>
      </c>
      <c r="F9" s="124">
        <f>IF(RES_hhdet_tes!F9=0,"",RES_hhdet_tes!F9/RES_hhdet_fec!F9)</f>
        <v>0.62465769156937234</v>
      </c>
      <c r="G9" s="124">
        <f>IF(RES_hhdet_tes!G9=0,"",RES_hhdet_tes!G9/RES_hhdet_fec!G9)</f>
        <v>0.62914352315050748</v>
      </c>
      <c r="H9" s="124">
        <f>IF(RES_hhdet_tes!H9=0,"",RES_hhdet_tes!H9/RES_hhdet_fec!H9)</f>
        <v>0.63426215398580554</v>
      </c>
      <c r="I9" s="124">
        <f>IF(RES_hhdet_tes!I9=0,"",RES_hhdet_tes!I9/RES_hhdet_fec!I9)</f>
        <v>0.63796893148544476</v>
      </c>
      <c r="J9" s="124">
        <f>IF(RES_hhdet_tes!J9=0,"",RES_hhdet_tes!J9/RES_hhdet_fec!J9)</f>
        <v>0.64285330380683903</v>
      </c>
      <c r="K9" s="124">
        <f>IF(RES_hhdet_tes!K9=0,"",RES_hhdet_tes!K9/RES_hhdet_fec!K9)</f>
        <v>0.64910027496179834</v>
      </c>
      <c r="L9" s="124">
        <f>IF(RES_hhdet_tes!L9=0,"",RES_hhdet_tes!L9/RES_hhdet_fec!L9)</f>
        <v>0.65479370701488748</v>
      </c>
      <c r="M9" s="124">
        <f>IF(RES_hhdet_tes!M9=0,"",RES_hhdet_tes!M9/RES_hhdet_fec!M9)</f>
        <v>0.66064937092849907</v>
      </c>
      <c r="N9" s="124">
        <f>IF(RES_hhdet_tes!N9=0,"",RES_hhdet_tes!N9/RES_hhdet_fec!N9)</f>
        <v>0.66777790737993381</v>
      </c>
      <c r="O9" s="124">
        <f>IF(RES_hhdet_tes!O9=0,"",RES_hhdet_tes!O9/RES_hhdet_fec!O9)</f>
        <v>0.67513693253922169</v>
      </c>
      <c r="P9" s="124">
        <f>IF(RES_hhdet_tes!P9=0,"",RES_hhdet_tes!P9/RES_hhdet_fec!P9)</f>
        <v>0.67991844743376861</v>
      </c>
      <c r="Q9" s="124">
        <f>IF(RES_hhdet_tes!Q9=0,"",RES_hhdet_tes!Q9/RES_hhdet_fec!Q9)</f>
        <v>0.68637055900457256</v>
      </c>
      <c r="R9" s="124">
        <f>IF(RES_hhdet_tes!R9=0,"",RES_hhdet_tes!R9/RES_hhdet_fec!R9)</f>
        <v>0.69304205239505712</v>
      </c>
      <c r="S9" s="124">
        <f>IF(RES_hhdet_tes!S9=0,"",RES_hhdet_tes!S9/RES_hhdet_fec!S9)</f>
        <v>0.70051661530260034</v>
      </c>
      <c r="T9" s="124">
        <f>IF(RES_hhdet_tes!T9=0,"",RES_hhdet_tes!T9/RES_hhdet_fec!T9)</f>
        <v>0.70738576610120707</v>
      </c>
      <c r="U9" s="124">
        <f>IF(RES_hhdet_tes!U9=0,"",RES_hhdet_tes!U9/RES_hhdet_fec!U9)</f>
        <v>0.72154833333194701</v>
      </c>
      <c r="V9" s="124">
        <f>IF(RES_hhdet_tes!V9=0,"",RES_hhdet_tes!V9/RES_hhdet_fec!V9)</f>
        <v>0.7322767687283408</v>
      </c>
      <c r="W9" s="124">
        <f>IF(RES_hhdet_tes!W9=0,"",RES_hhdet_tes!W9/RES_hhdet_fec!W9)</f>
        <v>0.73822104046945125</v>
      </c>
      <c r="X9" s="124">
        <f>IF(RES_hhdet_tes!X9=0,"",RES_hhdet_tes!X9/RES_hhdet_fec!X9)</f>
        <v>0.74228643785276383</v>
      </c>
      <c r="Y9" s="124">
        <f>IF(RES_hhdet_tes!Y9=0,"",RES_hhdet_tes!Y9/RES_hhdet_fec!Y9)</f>
        <v>0.75915287010351651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0.60732219757205863</v>
      </c>
      <c r="C10" s="111">
        <f>IF(RES_hhdet_tes!C10=0,"",RES_hhdet_tes!C10/RES_hhdet_fec!C10)</f>
        <v>0.61101034739612115</v>
      </c>
      <c r="D10" s="111">
        <f>IF(RES_hhdet_tes!D10=0,"",RES_hhdet_tes!D10/RES_hhdet_fec!D10)</f>
        <v>0.61570770038970835</v>
      </c>
      <c r="E10" s="111">
        <f>IF(RES_hhdet_tes!E10=0,"",RES_hhdet_tes!E10/RES_hhdet_fec!E10)</f>
        <v>0.61910836814849735</v>
      </c>
      <c r="F10" s="111">
        <f>IF(RES_hhdet_tes!F10=0,"",RES_hhdet_tes!F10/RES_hhdet_fec!F10)</f>
        <v>0.62381686881410081</v>
      </c>
      <c r="G10" s="111">
        <f>IF(RES_hhdet_tes!G10=0,"",RES_hhdet_tes!G10/RES_hhdet_fec!G10)</f>
        <v>0.62898737198838561</v>
      </c>
      <c r="H10" s="111">
        <f>IF(RES_hhdet_tes!H10=0,"",RES_hhdet_tes!H10/RES_hhdet_fec!H10)</f>
        <v>0.63422610927129575</v>
      </c>
      <c r="I10" s="111">
        <f>IF(RES_hhdet_tes!I10=0,"",RES_hhdet_tes!I10/RES_hhdet_fec!I10)</f>
        <v>0.6384299221602564</v>
      </c>
      <c r="J10" s="111">
        <f>IF(RES_hhdet_tes!J10=0,"",RES_hhdet_tes!J10/RES_hhdet_fec!J10)</f>
        <v>0.64362829239664721</v>
      </c>
      <c r="K10" s="111">
        <f>IF(RES_hhdet_tes!K10=0,"",RES_hhdet_tes!K10/RES_hhdet_fec!K10)</f>
        <v>0.64840984766562637</v>
      </c>
      <c r="L10" s="111">
        <f>IF(RES_hhdet_tes!L10=0,"",RES_hhdet_tes!L10/RES_hhdet_fec!L10)</f>
        <v>0.65389269775421388</v>
      </c>
      <c r="M10" s="111">
        <f>IF(RES_hhdet_tes!M10=0,"",RES_hhdet_tes!M10/RES_hhdet_fec!M10)</f>
        <v>0.65952605925517782</v>
      </c>
      <c r="N10" s="111">
        <f>IF(RES_hhdet_tes!N10=0,"",RES_hhdet_tes!N10/RES_hhdet_fec!N10)</f>
        <v>0.66680431373712179</v>
      </c>
      <c r="O10" s="111">
        <f>IF(RES_hhdet_tes!O10=0,"",RES_hhdet_tes!O10/RES_hhdet_fec!O10)</f>
        <v>0.67231446313686871</v>
      </c>
      <c r="P10" s="111">
        <f>IF(RES_hhdet_tes!P10=0,"",RES_hhdet_tes!P10/RES_hhdet_fec!P10)</f>
        <v>0.67479682732368851</v>
      </c>
      <c r="Q10" s="111">
        <f>IF(RES_hhdet_tes!Q10=0,"",RES_hhdet_tes!Q10/RES_hhdet_fec!Q10)</f>
        <v>0.67834316594530686</v>
      </c>
      <c r="R10" s="111">
        <f>IF(RES_hhdet_tes!R10=0,"",RES_hhdet_tes!R10/RES_hhdet_fec!R10)</f>
        <v>0.682810192027831</v>
      </c>
      <c r="S10" s="111">
        <f>IF(RES_hhdet_tes!S10=0,"",RES_hhdet_tes!S10/RES_hhdet_fec!S10)</f>
        <v>0.68962704007075959</v>
      </c>
      <c r="T10" s="111">
        <f>IF(RES_hhdet_tes!T10=0,"",RES_hhdet_tes!T10/RES_hhdet_fec!T10)</f>
        <v>0.69701929352556657</v>
      </c>
      <c r="U10" s="111">
        <f>IF(RES_hhdet_tes!U10=0,"",RES_hhdet_tes!U10/RES_hhdet_fec!U10)</f>
        <v>0.70661966082328675</v>
      </c>
      <c r="V10" s="111">
        <f>IF(RES_hhdet_tes!V10=0,"",RES_hhdet_tes!V10/RES_hhdet_fec!V10)</f>
        <v>0.71938511932998317</v>
      </c>
      <c r="W10" s="111">
        <f>IF(RES_hhdet_tes!W10=0,"",RES_hhdet_tes!W10/RES_hhdet_fec!W10)</f>
        <v>0.73193690436437864</v>
      </c>
      <c r="X10" s="111">
        <f>IF(RES_hhdet_tes!X10=0,"",RES_hhdet_tes!X10/RES_hhdet_fec!X10)</f>
        <v>0.74093854366310119</v>
      </c>
      <c r="Y10" s="111">
        <f>IF(RES_hhdet_tes!Y10=0,"",RES_hhdet_tes!Y10/RES_hhdet_fec!Y10)</f>
        <v>0.75739280646859664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0.55330378941438119</v>
      </c>
      <c r="C11" s="111">
        <f>IF(RES_hhdet_tes!C11=0,"",RES_hhdet_tes!C11/RES_hhdet_fec!C11)</f>
        <v>0.55687725367435392</v>
      </c>
      <c r="D11" s="111">
        <f>IF(RES_hhdet_tes!D11=0,"",RES_hhdet_tes!D11/RES_hhdet_fec!D11)</f>
        <v>0.5598410280164362</v>
      </c>
      <c r="E11" s="111">
        <f>IF(RES_hhdet_tes!E11=0,"",RES_hhdet_tes!E11/RES_hhdet_fec!E11)</f>
        <v>0.56310345455373467</v>
      </c>
      <c r="F11" s="111">
        <f>IF(RES_hhdet_tes!F11=0,"",RES_hhdet_tes!F11/RES_hhdet_fec!F11)</f>
        <v>0.56740458722280107</v>
      </c>
      <c r="G11" s="111">
        <f>IF(RES_hhdet_tes!G11=0,"",RES_hhdet_tes!G11/RES_hhdet_fec!G11)</f>
        <v>0.57321156412118324</v>
      </c>
      <c r="H11" s="111">
        <f>IF(RES_hhdet_tes!H11=0,"",RES_hhdet_tes!H11/RES_hhdet_fec!H11)</f>
        <v>0.57919928510595509</v>
      </c>
      <c r="I11" s="111">
        <f>IF(RES_hhdet_tes!I11=0,"",RES_hhdet_tes!I11/RES_hhdet_fec!I11)</f>
        <v>0.58279544457288412</v>
      </c>
      <c r="J11" s="111">
        <f>IF(RES_hhdet_tes!J11=0,"",RES_hhdet_tes!J11/RES_hhdet_fec!J11)</f>
        <v>0.58445898134341001</v>
      </c>
      <c r="K11" s="111">
        <f>IF(RES_hhdet_tes!K11=0,"",RES_hhdet_tes!K11/RES_hhdet_fec!K11)</f>
        <v>0.5874171996429467</v>
      </c>
      <c r="L11" s="111">
        <f>IF(RES_hhdet_tes!L11=0,"",RES_hhdet_tes!L11/RES_hhdet_fec!L11)</f>
        <v>0.59034662955805184</v>
      </c>
      <c r="M11" s="111">
        <f>IF(RES_hhdet_tes!M11=0,"",RES_hhdet_tes!M11/RES_hhdet_fec!M11)</f>
        <v>0.59412606118449518</v>
      </c>
      <c r="N11" s="111">
        <f>IF(RES_hhdet_tes!N11=0,"",RES_hhdet_tes!N11/RES_hhdet_fec!N11)</f>
        <v>0.60109943145895017</v>
      </c>
      <c r="O11" s="111">
        <f>IF(RES_hhdet_tes!O11=0,"",RES_hhdet_tes!O11/RES_hhdet_fec!O11)</f>
        <v>0.61192069475201516</v>
      </c>
      <c r="P11" s="111">
        <f>IF(RES_hhdet_tes!P11=0,"",RES_hhdet_tes!P11/RES_hhdet_fec!P11)</f>
        <v>0.62677899180762342</v>
      </c>
      <c r="Q11" s="111">
        <f>IF(RES_hhdet_tes!Q11=0,"",RES_hhdet_tes!Q11/RES_hhdet_fec!Q11)</f>
        <v>0.64401187774945334</v>
      </c>
      <c r="R11" s="111">
        <f>IF(RES_hhdet_tes!R11=0,"",RES_hhdet_tes!R11/RES_hhdet_fec!R11)</f>
        <v>0.66223869345985653</v>
      </c>
      <c r="S11" s="111">
        <f>IF(RES_hhdet_tes!S11=0,"",RES_hhdet_tes!S11/RES_hhdet_fec!S11)</f>
        <v>0.6808162713228062</v>
      </c>
      <c r="T11" s="111">
        <f>IF(RES_hhdet_tes!T11=0,"",RES_hhdet_tes!T11/RES_hhdet_fec!T11)</f>
        <v>0.69502321125350597</v>
      </c>
      <c r="U11" s="111">
        <f>IF(RES_hhdet_tes!U11=0,"",RES_hhdet_tes!U11/RES_hhdet_fec!U11)</f>
        <v>0.71296133210422752</v>
      </c>
      <c r="V11" s="111">
        <f>IF(RES_hhdet_tes!V11=0,"",RES_hhdet_tes!V11/RES_hhdet_fec!V11)</f>
        <v>0.72659604636327435</v>
      </c>
      <c r="W11" s="111">
        <f>IF(RES_hhdet_tes!W11=0,"",RES_hhdet_tes!W11/RES_hhdet_fec!W11)</f>
        <v>0.76002419971416912</v>
      </c>
      <c r="X11" s="111">
        <f>IF(RES_hhdet_tes!X11=0,"",RES_hhdet_tes!X11/RES_hhdet_fec!X11)</f>
        <v>0.77981444137766642</v>
      </c>
      <c r="Y11" s="111">
        <f>IF(RES_hhdet_tes!Y11=0,"",RES_hhdet_tes!Y11/RES_hhdet_fec!Y11)</f>
        <v>0.78862046958121457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>
        <f>IF(RES_hhdet_tes!K12=0,"",RES_hhdet_tes!K12/RES_hhdet_fec!K12)</f>
        <v>0.75701607045444208</v>
      </c>
      <c r="L12" s="111">
        <f>IF(RES_hhdet_tes!L12=0,"",RES_hhdet_tes!L12/RES_hhdet_fec!L12)</f>
        <v>0.74885545854688385</v>
      </c>
      <c r="M12" s="111">
        <f>IF(RES_hhdet_tes!M12=0,"",RES_hhdet_tes!M12/RES_hhdet_fec!M12)</f>
        <v>0.75730240827887529</v>
      </c>
      <c r="N12" s="111">
        <f>IF(RES_hhdet_tes!N12=0,"",RES_hhdet_tes!N12/RES_hhdet_fec!N12)</f>
        <v>0.76725204648688816</v>
      </c>
      <c r="O12" s="111">
        <f>IF(RES_hhdet_tes!O12=0,"",RES_hhdet_tes!O12/RES_hhdet_fec!O12)</f>
        <v>0.77576088643190977</v>
      </c>
      <c r="P12" s="111">
        <f>IF(RES_hhdet_tes!P12=0,"",RES_hhdet_tes!P12/RES_hhdet_fec!P12)</f>
        <v>0.79430162256663139</v>
      </c>
      <c r="Q12" s="111">
        <f>IF(RES_hhdet_tes!Q12=0,"",RES_hhdet_tes!Q12/RES_hhdet_fec!Q12)</f>
        <v>0.80658960183058837</v>
      </c>
      <c r="R12" s="111">
        <f>IF(RES_hhdet_tes!R12=0,"",RES_hhdet_tes!R12/RES_hhdet_fec!R12)</f>
        <v>0.8229852232960515</v>
      </c>
      <c r="S12" s="111">
        <f>IF(RES_hhdet_tes!S12=0,"",RES_hhdet_tes!S12/RES_hhdet_fec!S12)</f>
        <v>0.83628053003675984</v>
      </c>
      <c r="T12" s="111">
        <f>IF(RES_hhdet_tes!T12=0,"",RES_hhdet_tes!T12/RES_hhdet_fec!T12)</f>
        <v>0.81885137448624212</v>
      </c>
      <c r="U12" s="111">
        <f>IF(RES_hhdet_tes!U12=0,"",RES_hhdet_tes!U12/RES_hhdet_fec!U12)</f>
        <v>0.84325807908327755</v>
      </c>
      <c r="V12" s="111">
        <f>IF(RES_hhdet_tes!V12=0,"",RES_hhdet_tes!V12/RES_hhdet_fec!V12)</f>
        <v>0.85180151696651707</v>
      </c>
      <c r="W12" s="111">
        <f>IF(RES_hhdet_tes!W12=0,"",RES_hhdet_tes!W12/RES_hhdet_fec!W12)</f>
        <v>0.86673867417738215</v>
      </c>
      <c r="X12" s="111">
        <f>IF(RES_hhdet_tes!X12=0,"",RES_hhdet_tes!X12/RES_hhdet_fec!X12)</f>
        <v>0.90095844153677318</v>
      </c>
      <c r="Y12" s="111">
        <f>IF(RES_hhdet_tes!Y12=0,"",RES_hhdet_tes!Y12/RES_hhdet_fec!Y12)</f>
        <v>0.92497316031931343</v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>
        <f>IF(RES_hhdet_tes!K13=0,"",RES_hhdet_tes!K13/RES_hhdet_fec!K13)</f>
        <v>0.59833629298166047</v>
      </c>
      <c r="L13" s="112">
        <f>IF(RES_hhdet_tes!L13=0,"",RES_hhdet_tes!L13/RES_hhdet_fec!L13)</f>
        <v>0.598730105160307</v>
      </c>
      <c r="M13" s="112">
        <f>IF(RES_hhdet_tes!M13=0,"",RES_hhdet_tes!M13/RES_hhdet_fec!M13)</f>
        <v>0.60012500140227965</v>
      </c>
      <c r="N13" s="112">
        <f>IF(RES_hhdet_tes!N13=0,"",RES_hhdet_tes!N13/RES_hhdet_fec!N13)</f>
        <v>0.60431188994729146</v>
      </c>
      <c r="O13" s="112">
        <f>IF(RES_hhdet_tes!O13=0,"",RES_hhdet_tes!O13/RES_hhdet_fec!O13)</f>
        <v>0.62267419601727791</v>
      </c>
      <c r="P13" s="112">
        <f>IF(RES_hhdet_tes!P13=0,"",RES_hhdet_tes!P13/RES_hhdet_fec!P13)</f>
        <v>0.64344557708494765</v>
      </c>
      <c r="Q13" s="112">
        <f>IF(RES_hhdet_tes!Q13=0,"",RES_hhdet_tes!Q13/RES_hhdet_fec!Q13)</f>
        <v>0.6641226169107286</v>
      </c>
      <c r="R13" s="112">
        <f>IF(RES_hhdet_tes!R13=0,"",RES_hhdet_tes!R13/RES_hhdet_fec!R13)</f>
        <v>0.68547068684642776</v>
      </c>
      <c r="S13" s="112">
        <f>IF(RES_hhdet_tes!S13=0,"",RES_hhdet_tes!S13/RES_hhdet_fec!S13)</f>
        <v>0.70163035002904361</v>
      </c>
      <c r="T13" s="112">
        <f>IF(RES_hhdet_tes!T13=0,"",RES_hhdet_tes!T13/RES_hhdet_fec!T13)</f>
        <v>0.71111347415734005</v>
      </c>
      <c r="U13" s="112">
        <f>IF(RES_hhdet_tes!U13=0,"",RES_hhdet_tes!U13/RES_hhdet_fec!U13)</f>
        <v>0.7261422125014354</v>
      </c>
      <c r="V13" s="112">
        <f>IF(RES_hhdet_tes!V13=0,"",RES_hhdet_tes!V13/RES_hhdet_fec!V13)</f>
        <v>0.73403872221357902</v>
      </c>
      <c r="W13" s="112">
        <f>IF(RES_hhdet_tes!W13=0,"",RES_hhdet_tes!W13/RES_hhdet_fec!W13)</f>
        <v>0.76412379536034403</v>
      </c>
      <c r="X13" s="112">
        <f>IF(RES_hhdet_tes!X13=0,"",RES_hhdet_tes!X13/RES_hhdet_fec!X13)</f>
        <v>0.7795900878086357</v>
      </c>
      <c r="Y13" s="112">
        <f>IF(RES_hhdet_tes!Y13=0,"",RES_hhdet_tes!Y13/RES_hhdet_fec!Y13)</f>
        <v>0.79328040230678032</v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X14" s="113">
        <f>IF(RES_hhdet_tes!X14=0,"",RES_hhdet_tes!X14/RES_hhdet_fec!X14)</f>
        <v>1</v>
      </c>
      <c r="Y14" s="113">
        <f>IF(RES_hhdet_tes!Y14=0,"",RES_hhdet_tes!Y14/RES_hhdet_fec!Y14)</f>
        <v>1</v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0.62420086672424169</v>
      </c>
      <c r="C15" s="112">
        <f>IF(RES_hhdet_tes!C15=0,"",RES_hhdet_tes!C15/RES_hhdet_fec!C15)</f>
        <v>0.62964690846053584</v>
      </c>
      <c r="D15" s="112">
        <f>IF(RES_hhdet_tes!D15=0,"",RES_hhdet_tes!D15/RES_hhdet_fec!D15)</f>
        <v>0.63620096884822896</v>
      </c>
      <c r="E15" s="112">
        <f>IF(RES_hhdet_tes!E15=0,"",RES_hhdet_tes!E15/RES_hhdet_fec!E15)</f>
        <v>0.64202664808211696</v>
      </c>
      <c r="F15" s="112">
        <f>IF(RES_hhdet_tes!F15=0,"",RES_hhdet_tes!F15/RES_hhdet_fec!F15)</f>
        <v>0.64433593170965242</v>
      </c>
      <c r="G15" s="112">
        <f>IF(RES_hhdet_tes!G15=0,"",RES_hhdet_tes!G15/RES_hhdet_fec!G15)</f>
        <v>0.64613111710166948</v>
      </c>
      <c r="H15" s="112">
        <f>IF(RES_hhdet_tes!H15=0,"",RES_hhdet_tes!H15/RES_hhdet_fec!H15)</f>
        <v>0.64741477795999869</v>
      </c>
      <c r="I15" s="112">
        <f>IF(RES_hhdet_tes!I15=0,"",RES_hhdet_tes!I15/RES_hhdet_fec!I15)</f>
        <v>0.64853548874635636</v>
      </c>
      <c r="J15" s="112">
        <f>IF(RES_hhdet_tes!J15=0,"",RES_hhdet_tes!J15/RES_hhdet_fec!J15)</f>
        <v>0.65028594728127098</v>
      </c>
      <c r="K15" s="112">
        <f>IF(RES_hhdet_tes!K15=0,"",RES_hhdet_tes!K15/RES_hhdet_fec!K15)</f>
        <v>0.65198702276966081</v>
      </c>
      <c r="L15" s="112">
        <f>IF(RES_hhdet_tes!L15=0,"",RES_hhdet_tes!L15/RES_hhdet_fec!L15)</f>
        <v>0.65558692836784382</v>
      </c>
      <c r="M15" s="112">
        <f>IF(RES_hhdet_tes!M15=0,"",RES_hhdet_tes!M15/RES_hhdet_fec!M15)</f>
        <v>0.65971506766388555</v>
      </c>
      <c r="N15" s="112">
        <f>IF(RES_hhdet_tes!N15=0,"",RES_hhdet_tes!N15/RES_hhdet_fec!N15)</f>
        <v>0.66357036568120631</v>
      </c>
      <c r="O15" s="112">
        <f>IF(RES_hhdet_tes!O15=0,"",RES_hhdet_tes!O15/RES_hhdet_fec!O15)</f>
        <v>0.66555172478900981</v>
      </c>
      <c r="P15" s="112">
        <f>IF(RES_hhdet_tes!P15=0,"",RES_hhdet_tes!P15/RES_hhdet_fec!P15)</f>
        <v>0.66784650002915824</v>
      </c>
      <c r="Q15" s="112">
        <f>IF(RES_hhdet_tes!Q15=0,"",RES_hhdet_tes!Q15/RES_hhdet_fec!Q15)</f>
        <v>0.67274934357025284</v>
      </c>
      <c r="R15" s="112">
        <f>IF(RES_hhdet_tes!R15=0,"",RES_hhdet_tes!R15/RES_hhdet_fec!R15)</f>
        <v>0.68288377409539869</v>
      </c>
      <c r="S15" s="112">
        <f>IF(RES_hhdet_tes!S15=0,"",RES_hhdet_tes!S15/RES_hhdet_fec!S15)</f>
        <v>0.69817113117030027</v>
      </c>
      <c r="T15" s="112">
        <f>IF(RES_hhdet_tes!T15=0,"",RES_hhdet_tes!T15/RES_hhdet_fec!T15)</f>
        <v>0.7121511502320228</v>
      </c>
      <c r="U15" s="112">
        <f>IF(RES_hhdet_tes!U15=0,"",RES_hhdet_tes!U15/RES_hhdet_fec!U15)</f>
        <v>0.73275900244095382</v>
      </c>
      <c r="V15" s="112">
        <f>IF(RES_hhdet_tes!V15=0,"",RES_hhdet_tes!V15/RES_hhdet_fec!V15)</f>
        <v>0.74715626732621909</v>
      </c>
      <c r="W15" s="112">
        <f>IF(RES_hhdet_tes!W15=0,"",RES_hhdet_tes!W15/RES_hhdet_fec!W15)</f>
        <v>0.76115696808347921</v>
      </c>
      <c r="X15" s="112">
        <f>IF(RES_hhdet_tes!X15=0,"",RES_hhdet_tes!X15/RES_hhdet_fec!X15)</f>
        <v>0.78175164568205457</v>
      </c>
      <c r="Y15" s="112">
        <f>IF(RES_hhdet_tes!Y15=0,"",RES_hhdet_tes!Y15/RES_hhdet_fec!Y15)</f>
        <v>0.78175164568205457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>
        <f>IF(RES_hhdet_tes!K16=0,"",RES_hhdet_tes!K16/RES_hhdet_fec!K16)</f>
        <v>0.80214296023921206</v>
      </c>
      <c r="L16" s="113">
        <f>IF(RES_hhdet_tes!L16=0,"",RES_hhdet_tes!L16/RES_hhdet_fec!L16)</f>
        <v>0.7950541667830523</v>
      </c>
      <c r="M16" s="113">
        <f>IF(RES_hhdet_tes!M16=0,"",RES_hhdet_tes!M16/RES_hhdet_fec!M16)</f>
        <v>0.80246959559651998</v>
      </c>
      <c r="N16" s="113">
        <f>IF(RES_hhdet_tes!N16=0,"",RES_hhdet_tes!N16/RES_hhdet_fec!N16)</f>
        <v>0.8101112613961361</v>
      </c>
      <c r="O16" s="113">
        <f>IF(RES_hhdet_tes!O16=0,"",RES_hhdet_tes!O16/RES_hhdet_fec!O16)</f>
        <v>0.81385367692830435</v>
      </c>
      <c r="P16" s="113">
        <f>IF(RES_hhdet_tes!P16=0,"",RES_hhdet_tes!P16/RES_hhdet_fec!P16)</f>
        <v>0.82476654436096342</v>
      </c>
      <c r="Q16" s="113">
        <f>IF(RES_hhdet_tes!Q16=0,"",RES_hhdet_tes!Q16/RES_hhdet_fec!Q16)</f>
        <v>0.83133622427587472</v>
      </c>
      <c r="R16" s="113">
        <f>IF(RES_hhdet_tes!R16=0,"",RES_hhdet_tes!R16/RES_hhdet_fec!R16)</f>
        <v>0.83941227437839483</v>
      </c>
      <c r="S16" s="113">
        <f>IF(RES_hhdet_tes!S16=0,"",RES_hhdet_tes!S16/RES_hhdet_fec!S16)</f>
        <v>0.84740152940031221</v>
      </c>
      <c r="T16" s="113">
        <f>IF(RES_hhdet_tes!T16=0,"",RES_hhdet_tes!T16/RES_hhdet_fec!T16)</f>
        <v>0.83144309273697214</v>
      </c>
      <c r="U16" s="113">
        <f>IF(RES_hhdet_tes!U16=0,"",RES_hhdet_tes!U16/RES_hhdet_fec!U16)</f>
        <v>0.85023556390860966</v>
      </c>
      <c r="V16" s="113">
        <f>IF(RES_hhdet_tes!V16=0,"",RES_hhdet_tes!V16/RES_hhdet_fec!V16)</f>
        <v>0.85653913472652543</v>
      </c>
      <c r="W16" s="113">
        <f>IF(RES_hhdet_tes!W16=0,"",RES_hhdet_tes!W16/RES_hhdet_fec!W16)</f>
        <v>0.87121961741404585</v>
      </c>
      <c r="X16" s="113">
        <f>IF(RES_hhdet_tes!X16=0,"",RES_hhdet_tes!X16/RES_hhdet_fec!X16)</f>
        <v>0.90805075179712036</v>
      </c>
      <c r="Y16" s="113">
        <f>IF(RES_hhdet_tes!Y16=0,"",RES_hhdet_tes!Y16/RES_hhdet_fec!Y16)</f>
        <v>0.93791523696341672</v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>
        <f>IF(RES_hhdet_tes!K17=0,"",RES_hhdet_tes!K17/RES_hhdet_fec!K17)</f>
        <v>0.65970997320763614</v>
      </c>
      <c r="L17" s="111">
        <f>IF(RES_hhdet_tes!L17=0,"",RES_hhdet_tes!L17/RES_hhdet_fec!L17)</f>
        <v>0.66033561735742308</v>
      </c>
      <c r="M17" s="111">
        <f>IF(RES_hhdet_tes!M17=0,"",RES_hhdet_tes!M17/RES_hhdet_fec!M17)</f>
        <v>0.66152279253000623</v>
      </c>
      <c r="N17" s="111">
        <f>IF(RES_hhdet_tes!N17=0,"",RES_hhdet_tes!N17/RES_hhdet_fec!N17)</f>
        <v>0.66377330016097236</v>
      </c>
      <c r="O17" s="111">
        <f>IF(RES_hhdet_tes!O17=0,"",RES_hhdet_tes!O17/RES_hhdet_fec!O17)</f>
        <v>0.67615143526459398</v>
      </c>
      <c r="P17" s="111">
        <f>IF(RES_hhdet_tes!P17=0,"",RES_hhdet_tes!P17/RES_hhdet_fec!P17)</f>
        <v>0.68765284101069146</v>
      </c>
      <c r="Q17" s="111">
        <f>IF(RES_hhdet_tes!Q17=0,"",RES_hhdet_tes!Q17/RES_hhdet_fec!Q17)</f>
        <v>0.70086266421569621</v>
      </c>
      <c r="R17" s="111">
        <f>IF(RES_hhdet_tes!R17=0,"",RES_hhdet_tes!R17/RES_hhdet_fec!R17)</f>
        <v>0.71110550521781946</v>
      </c>
      <c r="S17" s="111">
        <f>IF(RES_hhdet_tes!S17=0,"",RES_hhdet_tes!S17/RES_hhdet_fec!S17)</f>
        <v>0.71966700222310842</v>
      </c>
      <c r="T17" s="111">
        <f>IF(RES_hhdet_tes!T17=0,"",RES_hhdet_tes!T17/RES_hhdet_fec!T17)</f>
        <v>0.72641695134911044</v>
      </c>
      <c r="U17" s="111">
        <f>IF(RES_hhdet_tes!U17=0,"",RES_hhdet_tes!U17/RES_hhdet_fec!U17)</f>
        <v>0.73657942004453059</v>
      </c>
      <c r="V17" s="111">
        <f>IF(RES_hhdet_tes!V17=0,"",RES_hhdet_tes!V17/RES_hhdet_fec!V17)</f>
        <v>0.74261910037040557</v>
      </c>
      <c r="W17" s="111">
        <f>IF(RES_hhdet_tes!W17=0,"",RES_hhdet_tes!W17/RES_hhdet_fec!W17)</f>
        <v>0.77094508629715364</v>
      </c>
      <c r="X17" s="111">
        <f>IF(RES_hhdet_tes!X17=0,"",RES_hhdet_tes!X17/RES_hhdet_fec!X17)</f>
        <v>0.78526055813980267</v>
      </c>
      <c r="Y17" s="111">
        <f>IF(RES_hhdet_tes!Y17=0,"",RES_hhdet_tes!Y17/RES_hhdet_fec!Y17)</f>
        <v>0.8006530141967263</v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0.59827032336167463</v>
      </c>
      <c r="C19" s="124">
        <f>IF(RES_hhdet_tes!C19=0,"",RES_hhdet_tes!C19/RES_hhdet_fec!C19)</f>
        <v>0.59880892071445357</v>
      </c>
      <c r="D19" s="124">
        <f>IF(RES_hhdet_tes!D19=0,"",RES_hhdet_tes!D19/RES_hhdet_fec!D19)</f>
        <v>0.59958247667693509</v>
      </c>
      <c r="E19" s="124">
        <f>IF(RES_hhdet_tes!E19=0,"",RES_hhdet_tes!E19/RES_hhdet_fec!E19)</f>
        <v>0.62627596315690048</v>
      </c>
      <c r="F19" s="124">
        <f>IF(RES_hhdet_tes!F19=0,"",RES_hhdet_tes!F19/RES_hhdet_fec!F19)</f>
        <v>0.62971552259146824</v>
      </c>
      <c r="G19" s="124">
        <f>IF(RES_hhdet_tes!G19=0,"",RES_hhdet_tes!G19/RES_hhdet_fec!G19)</f>
        <v>0.62382571387835495</v>
      </c>
      <c r="H19" s="124">
        <f>IF(RES_hhdet_tes!H19=0,"",RES_hhdet_tes!H19/RES_hhdet_fec!H19)</f>
        <v>0.62936933320014488</v>
      </c>
      <c r="I19" s="124">
        <f>IF(RES_hhdet_tes!I19=0,"",RES_hhdet_tes!I19/RES_hhdet_fec!I19)</f>
        <v>0.62553302005186673</v>
      </c>
      <c r="J19" s="124">
        <f>IF(RES_hhdet_tes!J19=0,"",RES_hhdet_tes!J19/RES_hhdet_fec!J19)</f>
        <v>0.62773716049342265</v>
      </c>
      <c r="K19" s="124">
        <f>IF(RES_hhdet_tes!K19=0,"",RES_hhdet_tes!K19/RES_hhdet_fec!K19)</f>
        <v>0.62897958036784951</v>
      </c>
      <c r="L19" s="124">
        <f>IF(RES_hhdet_tes!L19=0,"",RES_hhdet_tes!L19/RES_hhdet_fec!L19)</f>
        <v>0.63561469925647884</v>
      </c>
      <c r="M19" s="124">
        <f>IF(RES_hhdet_tes!M19=0,"",RES_hhdet_tes!M19/RES_hhdet_fec!M19)</f>
        <v>0.63618827617315865</v>
      </c>
      <c r="N19" s="124">
        <f>IF(RES_hhdet_tes!N19=0,"",RES_hhdet_tes!N19/RES_hhdet_fec!N19)</f>
        <v>0.63631480443411692</v>
      </c>
      <c r="O19" s="124">
        <f>IF(RES_hhdet_tes!O19=0,"",RES_hhdet_tes!O19/RES_hhdet_fec!O19)</f>
        <v>0.63953532961100601</v>
      </c>
      <c r="P19" s="124">
        <f>IF(RES_hhdet_tes!P19=0,"",RES_hhdet_tes!P19/RES_hhdet_fec!P19)</f>
        <v>0.63706112767778678</v>
      </c>
      <c r="Q19" s="124">
        <f>IF(RES_hhdet_tes!Q19=0,"",RES_hhdet_tes!Q19/RES_hhdet_fec!Q19)</f>
        <v>0.63724646494303927</v>
      </c>
      <c r="R19" s="124">
        <f>IF(RES_hhdet_tes!R19=0,"",RES_hhdet_tes!R19/RES_hhdet_fec!R19)</f>
        <v>0.63811262566779003</v>
      </c>
      <c r="S19" s="124">
        <f>IF(RES_hhdet_tes!S19=0,"",RES_hhdet_tes!S19/RES_hhdet_fec!S19)</f>
        <v>0.6387865556860316</v>
      </c>
      <c r="T19" s="124">
        <f>IF(RES_hhdet_tes!T19=0,"",RES_hhdet_tes!T19/RES_hhdet_fec!T19)</f>
        <v>0.63753969212417505</v>
      </c>
      <c r="U19" s="124">
        <f>IF(RES_hhdet_tes!U19=0,"",RES_hhdet_tes!U19/RES_hhdet_fec!U19)</f>
        <v>0.64088387479600717</v>
      </c>
      <c r="V19" s="124">
        <f>IF(RES_hhdet_tes!V19=0,"",RES_hhdet_tes!V19/RES_hhdet_fec!V19)</f>
        <v>0.64568475859599184</v>
      </c>
      <c r="W19" s="124">
        <f>IF(RES_hhdet_tes!W19=0,"",RES_hhdet_tes!W19/RES_hhdet_fec!W19)</f>
        <v>0.64952894580165144</v>
      </c>
      <c r="X19" s="124">
        <f>IF(RES_hhdet_tes!X19=0,"",RES_hhdet_tes!X19/RES_hhdet_fec!X19)</f>
        <v>0.63207193845907739</v>
      </c>
      <c r="Y19" s="124">
        <f>IF(RES_hhdet_tes!Y19=0,"",RES_hhdet_tes!Y19/RES_hhdet_fec!Y19)</f>
        <v>0.61974961776527504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0.5851673667489532</v>
      </c>
      <c r="C20" s="111">
        <f>IF(RES_hhdet_tes!C20=0,"",RES_hhdet_tes!C20/RES_hhdet_fec!C20)</f>
        <v>0.58637452220176622</v>
      </c>
      <c r="D20" s="111">
        <f>IF(RES_hhdet_tes!D20=0,"",RES_hhdet_tes!D20/RES_hhdet_fec!D20)</f>
        <v>0.58744372846167847</v>
      </c>
      <c r="E20" s="111">
        <f>IF(RES_hhdet_tes!E20=0,"",RES_hhdet_tes!E20/RES_hhdet_fec!E20)</f>
        <v>0.58833242404725472</v>
      </c>
      <c r="F20" s="111">
        <f>IF(RES_hhdet_tes!F20=0,"",RES_hhdet_tes!F20/RES_hhdet_fec!F20)</f>
        <v>0.58933691876106786</v>
      </c>
      <c r="G20" s="111">
        <f>IF(RES_hhdet_tes!G20=0,"",RES_hhdet_tes!G20/RES_hhdet_fec!G20)</f>
        <v>0.59027729273177321</v>
      </c>
      <c r="H20" s="111">
        <f>IF(RES_hhdet_tes!H20=0,"",RES_hhdet_tes!H20/RES_hhdet_fec!H20)</f>
        <v>0.5911225975354375</v>
      </c>
      <c r="I20" s="111">
        <f>IF(RES_hhdet_tes!I20=0,"",RES_hhdet_tes!I20/RES_hhdet_fec!I20)</f>
        <v>0.59146706861467913</v>
      </c>
      <c r="J20" s="111">
        <f>IF(RES_hhdet_tes!J20=0,"",RES_hhdet_tes!J20/RES_hhdet_fec!J20)</f>
        <v>0.59153362908697749</v>
      </c>
      <c r="K20" s="111">
        <f>IF(RES_hhdet_tes!K20=0,"",RES_hhdet_tes!K20/RES_hhdet_fec!K20)</f>
        <v>0.59162008616539163</v>
      </c>
      <c r="L20" s="111">
        <f>IF(RES_hhdet_tes!L20=0,"",RES_hhdet_tes!L20/RES_hhdet_fec!L20)</f>
        <v>0.59170746812860697</v>
      </c>
      <c r="M20" s="111">
        <f>IF(RES_hhdet_tes!M20=0,"",RES_hhdet_tes!M20/RES_hhdet_fec!M20)</f>
        <v>0.59179575243345495</v>
      </c>
      <c r="N20" s="111">
        <f>IF(RES_hhdet_tes!N20=0,"",RES_hhdet_tes!N20/RES_hhdet_fec!N20)</f>
        <v>0.59189051744697185</v>
      </c>
      <c r="O20" s="111">
        <f>IF(RES_hhdet_tes!O20=0,"",RES_hhdet_tes!O20/RES_hhdet_fec!O20)</f>
        <v>0.59197076447217145</v>
      </c>
      <c r="P20" s="111">
        <f>IF(RES_hhdet_tes!P20=0,"",RES_hhdet_tes!P20/RES_hhdet_fec!P20)</f>
        <v>0.59201857127546498</v>
      </c>
      <c r="Q20" s="111">
        <f>IF(RES_hhdet_tes!Q20=0,"",RES_hhdet_tes!Q20/RES_hhdet_fec!Q20)</f>
        <v>0.59208854354919693</v>
      </c>
      <c r="R20" s="111">
        <f>IF(RES_hhdet_tes!R20=0,"",RES_hhdet_tes!R20/RES_hhdet_fec!R20)</f>
        <v>0.59224732621631349</v>
      </c>
      <c r="S20" s="111">
        <f>IF(RES_hhdet_tes!S20=0,"",RES_hhdet_tes!S20/RES_hhdet_fec!S20)</f>
        <v>0.59251980493282452</v>
      </c>
      <c r="T20" s="111">
        <f>IF(RES_hhdet_tes!T20=0,"",RES_hhdet_tes!T20/RES_hhdet_fec!T20)</f>
        <v>0.59290786893110725</v>
      </c>
      <c r="U20" s="111">
        <f>IF(RES_hhdet_tes!U20=0,"",RES_hhdet_tes!U20/RES_hhdet_fec!U20)</f>
        <v>0.59342483583442507</v>
      </c>
      <c r="V20" s="111">
        <f>IF(RES_hhdet_tes!V20=0,"",RES_hhdet_tes!V20/RES_hhdet_fec!V20)</f>
        <v>0.59424619699156556</v>
      </c>
      <c r="W20" s="111">
        <f>IF(RES_hhdet_tes!W20=0,"",RES_hhdet_tes!W20/RES_hhdet_fec!W20)</f>
        <v>0.59508953035675549</v>
      </c>
      <c r="X20" s="111">
        <f>IF(RES_hhdet_tes!X20=0,"",RES_hhdet_tes!X20/RES_hhdet_fec!X20)</f>
        <v>0.59569164611108538</v>
      </c>
      <c r="Y20" s="111">
        <f>IF(RES_hhdet_tes!Y20=0,"",RES_hhdet_tes!Y20/RES_hhdet_fec!Y20)</f>
        <v>0.59637881720032548</v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0.5807550916901546</v>
      </c>
      <c r="C21" s="111">
        <f>IF(RES_hhdet_tes!C21=0,"",RES_hhdet_tes!C21/RES_hhdet_fec!C21)</f>
        <v>0.58181809968968468</v>
      </c>
      <c r="D21" s="111">
        <f>IF(RES_hhdet_tes!D21=0,"",RES_hhdet_tes!D21/RES_hhdet_fec!D21)</f>
        <v>0.58292033756405937</v>
      </c>
      <c r="E21" s="111">
        <f>IF(RES_hhdet_tes!E21=0,"",RES_hhdet_tes!E21/RES_hhdet_fec!E21)</f>
        <v>0.58375748141685269</v>
      </c>
      <c r="F21" s="111">
        <f>IF(RES_hhdet_tes!F21=0,"",RES_hhdet_tes!F21/RES_hhdet_fec!F21)</f>
        <v>0.58492362831402478</v>
      </c>
      <c r="G21" s="111">
        <f>IF(RES_hhdet_tes!G21=0,"",RES_hhdet_tes!G21/RES_hhdet_fec!G21)</f>
        <v>0.58629643467471215</v>
      </c>
      <c r="H21" s="111">
        <f>IF(RES_hhdet_tes!H21=0,"",RES_hhdet_tes!H21/RES_hhdet_fec!H21)</f>
        <v>0.5876211067631415</v>
      </c>
      <c r="I21" s="111">
        <f>IF(RES_hhdet_tes!I21=0,"",RES_hhdet_tes!I21/RES_hhdet_fec!I21)</f>
        <v>0.58824294894422346</v>
      </c>
      <c r="J21" s="111">
        <f>IF(RES_hhdet_tes!J21=0,"",RES_hhdet_tes!J21/RES_hhdet_fec!J21)</f>
        <v>0.58848797977420642</v>
      </c>
      <c r="K21" s="111">
        <f>IF(RES_hhdet_tes!K21=0,"",RES_hhdet_tes!K21/RES_hhdet_fec!K21)</f>
        <v>0.5888191314984369</v>
      </c>
      <c r="L21" s="111">
        <f>IF(RES_hhdet_tes!L21=0,"",RES_hhdet_tes!L21/RES_hhdet_fec!L21)</f>
        <v>0.58913447323371004</v>
      </c>
      <c r="M21" s="111">
        <f>IF(RES_hhdet_tes!M21=0,"",RES_hhdet_tes!M21/RES_hhdet_fec!M21)</f>
        <v>0.58942714899760584</v>
      </c>
      <c r="N21" s="111">
        <f>IF(RES_hhdet_tes!N21=0,"",RES_hhdet_tes!N21/RES_hhdet_fec!N21)</f>
        <v>0.58982308980179676</v>
      </c>
      <c r="O21" s="111">
        <f>IF(RES_hhdet_tes!O21=0,"",RES_hhdet_tes!O21/RES_hhdet_fec!O21)</f>
        <v>0.59016764085117279</v>
      </c>
      <c r="P21" s="111">
        <f>IF(RES_hhdet_tes!P21=0,"",RES_hhdet_tes!P21/RES_hhdet_fec!P21)</f>
        <v>0.59042140270080867</v>
      </c>
      <c r="Q21" s="111">
        <f>IF(RES_hhdet_tes!Q21=0,"",RES_hhdet_tes!Q21/RES_hhdet_fec!Q21)</f>
        <v>0.59077844731650764</v>
      </c>
      <c r="R21" s="111">
        <f>IF(RES_hhdet_tes!R21=0,"",RES_hhdet_tes!R21/RES_hhdet_fec!R21)</f>
        <v>0.59140049824862384</v>
      </c>
      <c r="S21" s="111">
        <f>IF(RES_hhdet_tes!S21=0,"",RES_hhdet_tes!S21/RES_hhdet_fec!S21)</f>
        <v>0.59253640967754262</v>
      </c>
      <c r="T21" s="111">
        <f>IF(RES_hhdet_tes!T21=0,"",RES_hhdet_tes!T21/RES_hhdet_fec!T21)</f>
        <v>0.59375386147846587</v>
      </c>
      <c r="U21" s="111">
        <f>IF(RES_hhdet_tes!U21=0,"",RES_hhdet_tes!U21/RES_hhdet_fec!U21)</f>
        <v>0.59644387578433578</v>
      </c>
      <c r="V21" s="111">
        <f>IF(RES_hhdet_tes!V21=0,"",RES_hhdet_tes!V21/RES_hhdet_fec!V21)</f>
        <v>0.5997800490899321</v>
      </c>
      <c r="W21" s="111">
        <f>IF(RES_hhdet_tes!W21=0,"",RES_hhdet_tes!W21/RES_hhdet_fec!W21)</f>
        <v>0.60152628234118666</v>
      </c>
      <c r="X21" s="111">
        <f>IF(RES_hhdet_tes!X21=0,"",RES_hhdet_tes!X21/RES_hhdet_fec!X21)</f>
        <v>0.60477257773461579</v>
      </c>
      <c r="Y21" s="111">
        <f>IF(RES_hhdet_tes!Y21=0,"",RES_hhdet_tes!Y21/RES_hhdet_fec!Y21)</f>
        <v>0.60804535089376399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0.73881379402655722</v>
      </c>
      <c r="C22" s="45">
        <f>IF(RES_hhdet_tes!C22=0,"",RES_hhdet_tes!C22/RES_hhdet_fec!C22)</f>
        <v>0.7420170971623401</v>
      </c>
      <c r="D22" s="45">
        <f>IF(RES_hhdet_tes!D22=0,"",RES_hhdet_tes!D22/RES_hhdet_fec!D22)</f>
        <v>0.74630426252116855</v>
      </c>
      <c r="E22" s="45">
        <f>IF(RES_hhdet_tes!E22=0,"",RES_hhdet_tes!E22/RES_hhdet_fec!E22)</f>
        <v>0.74984238215179111</v>
      </c>
      <c r="F22" s="45">
        <f>IF(RES_hhdet_tes!F22=0,"",RES_hhdet_tes!F22/RES_hhdet_fec!F22)</f>
        <v>0.75172540785494202</v>
      </c>
      <c r="G22" s="45">
        <f>IF(RES_hhdet_tes!G22=0,"",RES_hhdet_tes!G22/RES_hhdet_fec!G22)</f>
        <v>0.75305672167365623</v>
      </c>
      <c r="H22" s="45">
        <f>IF(RES_hhdet_tes!H22=0,"",RES_hhdet_tes!H22/RES_hhdet_fec!H22)</f>
        <v>0.75441822785644463</v>
      </c>
      <c r="I22" s="45">
        <f>IF(RES_hhdet_tes!I22=0,"",RES_hhdet_tes!I22/RES_hhdet_fec!I22)</f>
        <v>0.75522051274565272</v>
      </c>
      <c r="J22" s="45">
        <f>IF(RES_hhdet_tes!J22=0,"",RES_hhdet_tes!J22/RES_hhdet_fec!J22)</f>
        <v>0.75646862697524608</v>
      </c>
      <c r="K22" s="45">
        <f>IF(RES_hhdet_tes!K22=0,"",RES_hhdet_tes!K22/RES_hhdet_fec!K22)</f>
        <v>0.75813693012219463</v>
      </c>
      <c r="L22" s="45">
        <f>IF(RES_hhdet_tes!L22=0,"",RES_hhdet_tes!L22/RES_hhdet_fec!L22)</f>
        <v>0.7604079039660997</v>
      </c>
      <c r="M22" s="45">
        <f>IF(RES_hhdet_tes!M22=0,"",RES_hhdet_tes!M22/RES_hhdet_fec!M22)</f>
        <v>0.76256442260205293</v>
      </c>
      <c r="N22" s="45">
        <f>IF(RES_hhdet_tes!N22=0,"",RES_hhdet_tes!N22/RES_hhdet_fec!N22)</f>
        <v>0.7645315619790567</v>
      </c>
      <c r="O22" s="45">
        <f>IF(RES_hhdet_tes!O22=0,"",RES_hhdet_tes!O22/RES_hhdet_fec!O22)</f>
        <v>0.76633928525500095</v>
      </c>
      <c r="P22" s="45">
        <f>IF(RES_hhdet_tes!P22=0,"",RES_hhdet_tes!P22/RES_hhdet_fec!P22)</f>
        <v>0.76834779309095602</v>
      </c>
      <c r="Q22" s="45">
        <f>IF(RES_hhdet_tes!Q22=0,"",RES_hhdet_tes!Q22/RES_hhdet_fec!Q22)</f>
        <v>0.77184632913312134</v>
      </c>
      <c r="R22" s="45">
        <f>IF(RES_hhdet_tes!R22=0,"",RES_hhdet_tes!R22/RES_hhdet_fec!R22)</f>
        <v>0.77763474812054367</v>
      </c>
      <c r="S22" s="45">
        <f>IF(RES_hhdet_tes!S22=0,"",RES_hhdet_tes!S22/RES_hhdet_fec!S22)</f>
        <v>0.78547429488398834</v>
      </c>
      <c r="T22" s="45">
        <f>IF(RES_hhdet_tes!T22=0,"",RES_hhdet_tes!T22/RES_hhdet_fec!T22)</f>
        <v>0.7934891423745678</v>
      </c>
      <c r="U22" s="45">
        <f>IF(RES_hhdet_tes!U22=0,"",RES_hhdet_tes!U22/RES_hhdet_fec!U22)</f>
        <v>0.80637398365530066</v>
      </c>
      <c r="V22" s="45">
        <f>IF(RES_hhdet_tes!V22=0,"",RES_hhdet_tes!V22/RES_hhdet_fec!V22)</f>
        <v>0.81790182335016937</v>
      </c>
      <c r="W22" s="45">
        <f>IF(RES_hhdet_tes!W22=0,"",RES_hhdet_tes!W22/RES_hhdet_fec!W22)</f>
        <v>0.82336466201154479</v>
      </c>
      <c r="X22" s="45">
        <f>IF(RES_hhdet_tes!X22=0,"",RES_hhdet_tes!X22/RES_hhdet_fec!X22)</f>
        <v>0.82908194524885614</v>
      </c>
      <c r="Y22" s="45">
        <f>IF(RES_hhdet_tes!Y22=0,"",RES_hhdet_tes!Y22/RES_hhdet_fec!Y22)</f>
        <v>0.83539426779648818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0.50011271290495007</v>
      </c>
      <c r="C24" s="119">
        <f>IF(RES_hhdet_tes!C24=0,"",RES_hhdet_tes!C24/RES_hhdet_fec!C24)</f>
        <v>0.50183315193207179</v>
      </c>
      <c r="D24" s="119">
        <f>IF(RES_hhdet_tes!D24=0,"",RES_hhdet_tes!D24/RES_hhdet_fec!D24)</f>
        <v>0.50351310316958142</v>
      </c>
      <c r="E24" s="119">
        <f>IF(RES_hhdet_tes!E24=0,"",RES_hhdet_tes!E24/RES_hhdet_fec!E24)</f>
        <v>0.51342484491471729</v>
      </c>
      <c r="F24" s="119">
        <f>IF(RES_hhdet_tes!F24=0,"",RES_hhdet_tes!F24/RES_hhdet_fec!F24)</f>
        <v>0.5163472555652544</v>
      </c>
      <c r="G24" s="119">
        <f>IF(RES_hhdet_tes!G24=0,"",RES_hhdet_tes!G24/RES_hhdet_fec!G24)</f>
        <v>0.51801656797075701</v>
      </c>
      <c r="H24" s="119">
        <f>IF(RES_hhdet_tes!H24=0,"",RES_hhdet_tes!H24/RES_hhdet_fec!H24)</f>
        <v>0.52527587552253929</v>
      </c>
      <c r="I24" s="119">
        <f>IF(RES_hhdet_tes!I24=0,"",RES_hhdet_tes!I24/RES_hhdet_fec!I24)</f>
        <v>0.53242547018421793</v>
      </c>
      <c r="J24" s="119">
        <f>IF(RES_hhdet_tes!J24=0,"",RES_hhdet_tes!J24/RES_hhdet_fec!J24)</f>
        <v>0.54076211127797902</v>
      </c>
      <c r="K24" s="119">
        <f>IF(RES_hhdet_tes!K24=0,"",RES_hhdet_tes!K24/RES_hhdet_fec!K24)</f>
        <v>0.54976465677064112</v>
      </c>
      <c r="L24" s="119">
        <f>IF(RES_hhdet_tes!L24=0,"",RES_hhdet_tes!L24/RES_hhdet_fec!L24)</f>
        <v>0.55817389631356973</v>
      </c>
      <c r="M24" s="119">
        <f>IF(RES_hhdet_tes!M24=0,"",RES_hhdet_tes!M24/RES_hhdet_fec!M24)</f>
        <v>0.56961810001785795</v>
      </c>
      <c r="N24" s="119">
        <f>IF(RES_hhdet_tes!N24=0,"",RES_hhdet_tes!N24/RES_hhdet_fec!N24)</f>
        <v>0.58254574043408291</v>
      </c>
      <c r="O24" s="119">
        <f>IF(RES_hhdet_tes!O24=0,"",RES_hhdet_tes!O24/RES_hhdet_fec!O24)</f>
        <v>0.59886491981625822</v>
      </c>
      <c r="P24" s="119">
        <f>IF(RES_hhdet_tes!P24=0,"",RES_hhdet_tes!P24/RES_hhdet_fec!P24)</f>
        <v>0.60369038995046276</v>
      </c>
      <c r="Q24" s="119">
        <f>IF(RES_hhdet_tes!Q24=0,"",RES_hhdet_tes!Q24/RES_hhdet_fec!Q24)</f>
        <v>0.61054283386841268</v>
      </c>
      <c r="R24" s="119">
        <f>IF(RES_hhdet_tes!R24=0,"",RES_hhdet_tes!R24/RES_hhdet_fec!R24)</f>
        <v>0.6175897973396105</v>
      </c>
      <c r="S24" s="119">
        <f>IF(RES_hhdet_tes!S24=0,"",RES_hhdet_tes!S24/RES_hhdet_fec!S24)</f>
        <v>0.62801896705935523</v>
      </c>
      <c r="T24" s="119">
        <f>IF(RES_hhdet_tes!T24=0,"",RES_hhdet_tes!T24/RES_hhdet_fec!T24)</f>
        <v>0.63674695568335393</v>
      </c>
      <c r="U24" s="119">
        <f>IF(RES_hhdet_tes!U24=0,"",RES_hhdet_tes!U24/RES_hhdet_fec!U24)</f>
        <v>0.65003827427133132</v>
      </c>
      <c r="V24" s="119">
        <f>IF(RES_hhdet_tes!V24=0,"",RES_hhdet_tes!V24/RES_hhdet_fec!V24)</f>
        <v>0.66455931108436173</v>
      </c>
      <c r="W24" s="119">
        <f>IF(RES_hhdet_tes!W24=0,"",RES_hhdet_tes!W24/RES_hhdet_fec!W24)</f>
        <v>0.68473283456656819</v>
      </c>
      <c r="X24" s="119">
        <f>IF(RES_hhdet_tes!X24=0,"",RES_hhdet_tes!X24/RES_hhdet_fec!X24)</f>
        <v>0.70024034927051759</v>
      </c>
      <c r="Y24" s="119">
        <f>IF(RES_hhdet_tes!Y24=0,"",RES_hhdet_tes!Y24/RES_hhdet_fec!Y24)</f>
        <v>0.71443026090119188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0.48821530053884732</v>
      </c>
      <c r="C25" s="124">
        <f>IF(RES_hhdet_tes!C25=0,"",RES_hhdet_tes!C25/RES_hhdet_fec!C25)</f>
        <v>0.49183622079114331</v>
      </c>
      <c r="D25" s="124">
        <f>IF(RES_hhdet_tes!D25=0,"",RES_hhdet_tes!D25/RES_hhdet_fec!D25)</f>
        <v>0.49407323625062227</v>
      </c>
      <c r="E25" s="124">
        <f>IF(RES_hhdet_tes!E25=0,"",RES_hhdet_tes!E25/RES_hhdet_fec!E25)</f>
        <v>0.49669525581440543</v>
      </c>
      <c r="F25" s="124">
        <f>IF(RES_hhdet_tes!F25=0,"",RES_hhdet_tes!F25/RES_hhdet_fec!F25)</f>
        <v>0.49941989383520624</v>
      </c>
      <c r="G25" s="124">
        <f>IF(RES_hhdet_tes!G25=0,"",RES_hhdet_tes!G25/RES_hhdet_fec!G25)</f>
        <v>0.50381804706227606</v>
      </c>
      <c r="H25" s="124">
        <f>IF(RES_hhdet_tes!H25=0,"",RES_hhdet_tes!H25/RES_hhdet_fec!H25)</f>
        <v>0.51005268554878724</v>
      </c>
      <c r="I25" s="124">
        <f>IF(RES_hhdet_tes!I25=0,"",RES_hhdet_tes!I25/RES_hhdet_fec!I25)</f>
        <v>0.51810282157987209</v>
      </c>
      <c r="J25" s="124">
        <f>IF(RES_hhdet_tes!J25=0,"",RES_hhdet_tes!J25/RES_hhdet_fec!J25)</f>
        <v>0.526689323563304</v>
      </c>
      <c r="K25" s="124">
        <f>IF(RES_hhdet_tes!K25=0,"",RES_hhdet_tes!K25/RES_hhdet_fec!K25)</f>
        <v>0.53559510750632466</v>
      </c>
      <c r="L25" s="124">
        <f>IF(RES_hhdet_tes!L25=0,"",RES_hhdet_tes!L25/RES_hhdet_fec!L25)</f>
        <v>0.54530862381613354</v>
      </c>
      <c r="M25" s="124">
        <f>IF(RES_hhdet_tes!M25=0,"",RES_hhdet_tes!M25/RES_hhdet_fec!M25)</f>
        <v>0.55627704796493882</v>
      </c>
      <c r="N25" s="124">
        <f>IF(RES_hhdet_tes!N25=0,"",RES_hhdet_tes!N25/RES_hhdet_fec!N25)</f>
        <v>0.57109654485709549</v>
      </c>
      <c r="O25" s="124">
        <f>IF(RES_hhdet_tes!O25=0,"",RES_hhdet_tes!O25/RES_hhdet_fec!O25)</f>
        <v>0.58648520421388595</v>
      </c>
      <c r="P25" s="124">
        <f>IF(RES_hhdet_tes!P25=0,"",RES_hhdet_tes!P25/RES_hhdet_fec!P25)</f>
        <v>0.58923854882072735</v>
      </c>
      <c r="Q25" s="124">
        <f>IF(RES_hhdet_tes!Q25=0,"",RES_hhdet_tes!Q25/RES_hhdet_fec!Q25)</f>
        <v>0.59467320264109014</v>
      </c>
      <c r="R25" s="124">
        <f>IF(RES_hhdet_tes!R25=0,"",RES_hhdet_tes!R25/RES_hhdet_fec!R25)</f>
        <v>0.60198969028389815</v>
      </c>
      <c r="S25" s="124">
        <f>IF(RES_hhdet_tes!S25=0,"",RES_hhdet_tes!S25/RES_hhdet_fec!S25)</f>
        <v>0.61258292858953911</v>
      </c>
      <c r="T25" s="124">
        <f>IF(RES_hhdet_tes!T25=0,"",RES_hhdet_tes!T25/RES_hhdet_fec!T25)</f>
        <v>0.62184894706745375</v>
      </c>
      <c r="U25" s="124">
        <f>IF(RES_hhdet_tes!U25=0,"",RES_hhdet_tes!U25/RES_hhdet_fec!U25)</f>
        <v>0.6341433424291073</v>
      </c>
      <c r="V25" s="124">
        <f>IF(RES_hhdet_tes!V25=0,"",RES_hhdet_tes!V25/RES_hhdet_fec!V25)</f>
        <v>0.64723870737694822</v>
      </c>
      <c r="W25" s="124">
        <f>IF(RES_hhdet_tes!W25=0,"",RES_hhdet_tes!W25/RES_hhdet_fec!W25)</f>
        <v>0.66692797641199175</v>
      </c>
      <c r="X25" s="124">
        <f>IF(RES_hhdet_tes!X25=0,"",RES_hhdet_tes!X25/RES_hhdet_fec!X25)</f>
        <v>0.68918463628606319</v>
      </c>
      <c r="Y25" s="124">
        <f>IF(RES_hhdet_tes!Y25=0,"",RES_hhdet_tes!Y25/RES_hhdet_fec!Y25)</f>
        <v>0.70498142887416348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0.48321450056431792</v>
      </c>
      <c r="C26" s="111">
        <f>IF(RES_hhdet_tes!C26=0,"",RES_hhdet_tes!C26/RES_hhdet_fec!C26)</f>
        <v>0.48683350769874512</v>
      </c>
      <c r="D26" s="111">
        <f>IF(RES_hhdet_tes!D26=0,"",RES_hhdet_tes!D26/RES_hhdet_fec!D26)</f>
        <v>0.4891280403246685</v>
      </c>
      <c r="E26" s="111">
        <f>IF(RES_hhdet_tes!E26=0,"",RES_hhdet_tes!E26/RES_hhdet_fec!E26)</f>
        <v>0.49176212835506955</v>
      </c>
      <c r="F26" s="111">
        <f>IF(RES_hhdet_tes!F26=0,"",RES_hhdet_tes!F26/RES_hhdet_fec!F26)</f>
        <v>0.49457481956140814</v>
      </c>
      <c r="G26" s="111">
        <f>IF(RES_hhdet_tes!G26=0,"",RES_hhdet_tes!G26/RES_hhdet_fec!G26)</f>
        <v>0.49904860269431123</v>
      </c>
      <c r="H26" s="111">
        <f>IF(RES_hhdet_tes!H26=0,"",RES_hhdet_tes!H26/RES_hhdet_fec!H26)</f>
        <v>0.50530367369709916</v>
      </c>
      <c r="I26" s="111">
        <f>IF(RES_hhdet_tes!I26=0,"",RES_hhdet_tes!I26/RES_hhdet_fec!I26)</f>
        <v>0.51348059828399362</v>
      </c>
      <c r="J26" s="111">
        <f>IF(RES_hhdet_tes!J26=0,"",RES_hhdet_tes!J26/RES_hhdet_fec!J26)</f>
        <v>0.52211736822737997</v>
      </c>
      <c r="K26" s="111">
        <f>IF(RES_hhdet_tes!K26=0,"",RES_hhdet_tes!K26/RES_hhdet_fec!K26)</f>
        <v>0.53109271741617026</v>
      </c>
      <c r="L26" s="111">
        <f>IF(RES_hhdet_tes!L26=0,"",RES_hhdet_tes!L26/RES_hhdet_fec!L26)</f>
        <v>0.5408060340091565</v>
      </c>
      <c r="M26" s="111">
        <f>IF(RES_hhdet_tes!M26=0,"",RES_hhdet_tes!M26/RES_hhdet_fec!M26)</f>
        <v>0.55189906754133022</v>
      </c>
      <c r="N26" s="111">
        <f>IF(RES_hhdet_tes!N26=0,"",RES_hhdet_tes!N26/RES_hhdet_fec!N26)</f>
        <v>0.56678223154296514</v>
      </c>
      <c r="O26" s="111">
        <f>IF(RES_hhdet_tes!O26=0,"",RES_hhdet_tes!O26/RES_hhdet_fec!O26)</f>
        <v>0.58227780498442339</v>
      </c>
      <c r="P26" s="111">
        <f>IF(RES_hhdet_tes!P26=0,"",RES_hhdet_tes!P26/RES_hhdet_fec!P26)</f>
        <v>0.58512258212114854</v>
      </c>
      <c r="Q26" s="111">
        <f>IF(RES_hhdet_tes!Q26=0,"",RES_hhdet_tes!Q26/RES_hhdet_fec!Q26)</f>
        <v>0.59062125996462467</v>
      </c>
      <c r="R26" s="111">
        <f>IF(RES_hhdet_tes!R26=0,"",RES_hhdet_tes!R26/RES_hhdet_fec!R26)</f>
        <v>0.59797994349499195</v>
      </c>
      <c r="S26" s="111">
        <f>IF(RES_hhdet_tes!S26=0,"",RES_hhdet_tes!S26/RES_hhdet_fec!S26)</f>
        <v>0.60865179974519168</v>
      </c>
      <c r="T26" s="111">
        <f>IF(RES_hhdet_tes!T26=0,"",RES_hhdet_tes!T26/RES_hhdet_fec!T26)</f>
        <v>0.61790915360049581</v>
      </c>
      <c r="U26" s="111">
        <f>IF(RES_hhdet_tes!U26=0,"",RES_hhdet_tes!U26/RES_hhdet_fec!U26)</f>
        <v>0.63033903466804475</v>
      </c>
      <c r="V26" s="111">
        <f>IF(RES_hhdet_tes!V26=0,"",RES_hhdet_tes!V26/RES_hhdet_fec!V26)</f>
        <v>0.64351315664751019</v>
      </c>
      <c r="W26" s="111">
        <f>IF(RES_hhdet_tes!W26=0,"",RES_hhdet_tes!W26/RES_hhdet_fec!W26)</f>
        <v>0.66339278508485289</v>
      </c>
      <c r="X26" s="111">
        <f>IF(RES_hhdet_tes!X26=0,"",RES_hhdet_tes!X26/RES_hhdet_fec!X26)</f>
        <v>0.68592767030312884</v>
      </c>
      <c r="Y26" s="111">
        <f>IF(RES_hhdet_tes!Y26=0,"",RES_hhdet_tes!Y26/RES_hhdet_fec!Y26)</f>
        <v>0.70189891649967373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1.78472258275278</v>
      </c>
      <c r="C28" s="124">
        <f>IF(RES_hhdet_tes!C28=0,"",RES_hhdet_tes!C28/RES_hhdet_fec!C28)</f>
        <v>1.8334577751379975</v>
      </c>
      <c r="D28" s="124">
        <f>IF(RES_hhdet_tes!D28=0,"",RES_hhdet_tes!D28/RES_hhdet_fec!D28)</f>
        <v>1.9004750160848245</v>
      </c>
      <c r="E28" s="124">
        <f>IF(RES_hhdet_tes!E28=0,"",RES_hhdet_tes!E28/RES_hhdet_fec!E28)</f>
        <v>2.00195796037241</v>
      </c>
      <c r="F28" s="124">
        <f>IF(RES_hhdet_tes!F28=0,"",RES_hhdet_tes!F28/RES_hhdet_fec!F28)</f>
        <v>2.1369161322845915</v>
      </c>
      <c r="G28" s="124">
        <f>IF(RES_hhdet_tes!G28=0,"",RES_hhdet_tes!G28/RES_hhdet_fec!G28)</f>
        <v>2.2664210313347586</v>
      </c>
      <c r="H28" s="124">
        <f>IF(RES_hhdet_tes!H28=0,"",RES_hhdet_tes!H28/RES_hhdet_fec!H28)</f>
        <v>2.4737475646229803</v>
      </c>
      <c r="I28" s="124">
        <f>IF(RES_hhdet_tes!I28=0,"",RES_hhdet_tes!I28/RES_hhdet_fec!I28)</f>
        <v>2.6807385200256713</v>
      </c>
      <c r="J28" s="124">
        <f>IF(RES_hhdet_tes!J28=0,"",RES_hhdet_tes!J28/RES_hhdet_fec!J28)</f>
        <v>2.789405708550889</v>
      </c>
      <c r="K28" s="124">
        <f>IF(RES_hhdet_tes!K28=0,"",RES_hhdet_tes!K28/RES_hhdet_fec!K28)</f>
        <v>2.8736839746791052</v>
      </c>
      <c r="L28" s="124">
        <f>IF(RES_hhdet_tes!L28=0,"",RES_hhdet_tes!L28/RES_hhdet_fec!L28)</f>
        <v>2.943418778802096</v>
      </c>
      <c r="M28" s="124">
        <f>IF(RES_hhdet_tes!M28=0,"",RES_hhdet_tes!M28/RES_hhdet_fec!M28)</f>
        <v>3.028919026283416</v>
      </c>
      <c r="N28" s="124">
        <f>IF(RES_hhdet_tes!N28=0,"",RES_hhdet_tes!N28/RES_hhdet_fec!N28)</f>
        <v>3.1245744435276128</v>
      </c>
      <c r="O28" s="124">
        <f>IF(RES_hhdet_tes!O28=0,"",RES_hhdet_tes!O28/RES_hhdet_fec!O28)</f>
        <v>3.2404542928410511</v>
      </c>
      <c r="P28" s="124">
        <f>IF(RES_hhdet_tes!P28=0,"",RES_hhdet_tes!P28/RES_hhdet_fec!P28)</f>
        <v>3.3854753830135582</v>
      </c>
      <c r="Q28" s="124">
        <f>IF(RES_hhdet_tes!Q28=0,"",RES_hhdet_tes!Q28/RES_hhdet_fec!Q28)</f>
        <v>3.5589996063534728</v>
      </c>
      <c r="R28" s="124">
        <f>IF(RES_hhdet_tes!R28=0,"",RES_hhdet_tes!R28/RES_hhdet_fec!R28)</f>
        <v>3.6921441972371891</v>
      </c>
      <c r="S28" s="124">
        <f>IF(RES_hhdet_tes!S28=0,"",RES_hhdet_tes!S28/RES_hhdet_fec!S28)</f>
        <v>3.7787629297269771</v>
      </c>
      <c r="T28" s="124">
        <f>IF(RES_hhdet_tes!T28=0,"",RES_hhdet_tes!T28/RES_hhdet_fec!T28)</f>
        <v>3.8274887851361719</v>
      </c>
      <c r="U28" s="124">
        <f>IF(RES_hhdet_tes!U28=0,"",RES_hhdet_tes!U28/RES_hhdet_fec!U28)</f>
        <v>3.8696582466105429</v>
      </c>
      <c r="V28" s="124">
        <f>IF(RES_hhdet_tes!V28=0,"",RES_hhdet_tes!V28/RES_hhdet_fec!V28)</f>
        <v>3.8985189137770164</v>
      </c>
      <c r="W28" s="124">
        <f>IF(RES_hhdet_tes!W28=0,"",RES_hhdet_tes!W28/RES_hhdet_fec!W28)</f>
        <v>3.9207932383626058</v>
      </c>
      <c r="X28" s="124">
        <f>IF(RES_hhdet_tes!X28=0,"",RES_hhdet_tes!X28/RES_hhdet_fec!X28)</f>
        <v>3.9476058836859642</v>
      </c>
      <c r="Y28" s="124">
        <f>IF(RES_hhdet_tes!Y28=0,"",RES_hhdet_tes!Y28/RES_hhdet_fec!Y28)</f>
        <v>3.977330106278032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1.78472258275278</v>
      </c>
      <c r="C29" s="111">
        <f>IF(RES_hhdet_tes!C29=0,"",RES_hhdet_tes!C29/RES_hhdet_fec!C29)</f>
        <v>1.8334577751379975</v>
      </c>
      <c r="D29" s="111">
        <f>IF(RES_hhdet_tes!D29=0,"",RES_hhdet_tes!D29/RES_hhdet_fec!D29)</f>
        <v>1.9004750160848245</v>
      </c>
      <c r="E29" s="111">
        <f>IF(RES_hhdet_tes!E29=0,"",RES_hhdet_tes!E29/RES_hhdet_fec!E29)</f>
        <v>2.00195796037241</v>
      </c>
      <c r="F29" s="111">
        <f>IF(RES_hhdet_tes!F29=0,"",RES_hhdet_tes!F29/RES_hhdet_fec!F29)</f>
        <v>2.1369161322845915</v>
      </c>
      <c r="G29" s="111">
        <f>IF(RES_hhdet_tes!G29=0,"",RES_hhdet_tes!G29/RES_hhdet_fec!G29)</f>
        <v>2.2664210313347586</v>
      </c>
      <c r="H29" s="111">
        <f>IF(RES_hhdet_tes!H29=0,"",RES_hhdet_tes!H29/RES_hhdet_fec!H29)</f>
        <v>2.4737475646229803</v>
      </c>
      <c r="I29" s="111">
        <f>IF(RES_hhdet_tes!I29=0,"",RES_hhdet_tes!I29/RES_hhdet_fec!I29)</f>
        <v>2.6807385200256713</v>
      </c>
      <c r="J29" s="111">
        <f>IF(RES_hhdet_tes!J29=0,"",RES_hhdet_tes!J29/RES_hhdet_fec!J29)</f>
        <v>2.789405708550889</v>
      </c>
      <c r="K29" s="111">
        <f>IF(RES_hhdet_tes!K29=0,"",RES_hhdet_tes!K29/RES_hhdet_fec!K29)</f>
        <v>2.8736839746791052</v>
      </c>
      <c r="L29" s="111">
        <f>IF(RES_hhdet_tes!L29=0,"",RES_hhdet_tes!L29/RES_hhdet_fec!L29)</f>
        <v>2.943418778802096</v>
      </c>
      <c r="M29" s="111">
        <f>IF(RES_hhdet_tes!M29=0,"",RES_hhdet_tes!M29/RES_hhdet_fec!M29)</f>
        <v>3.028919026283416</v>
      </c>
      <c r="N29" s="111">
        <f>IF(RES_hhdet_tes!N29=0,"",RES_hhdet_tes!N29/RES_hhdet_fec!N29)</f>
        <v>3.1245744435276128</v>
      </c>
      <c r="O29" s="111">
        <f>IF(RES_hhdet_tes!O29=0,"",RES_hhdet_tes!O29/RES_hhdet_fec!O29)</f>
        <v>3.2404542928410511</v>
      </c>
      <c r="P29" s="111">
        <f>IF(RES_hhdet_tes!P29=0,"",RES_hhdet_tes!P29/RES_hhdet_fec!P29)</f>
        <v>3.3854753830135582</v>
      </c>
      <c r="Q29" s="111">
        <f>IF(RES_hhdet_tes!Q29=0,"",RES_hhdet_tes!Q29/RES_hhdet_fec!Q29)</f>
        <v>3.5589996063534728</v>
      </c>
      <c r="R29" s="111">
        <f>IF(RES_hhdet_tes!R29=0,"",RES_hhdet_tes!R29/RES_hhdet_fec!R29)</f>
        <v>3.6921441972371891</v>
      </c>
      <c r="S29" s="111">
        <f>IF(RES_hhdet_tes!S29=0,"",RES_hhdet_tes!S29/RES_hhdet_fec!S29)</f>
        <v>3.7787629297269771</v>
      </c>
      <c r="T29" s="111">
        <f>IF(RES_hhdet_tes!T29=0,"",RES_hhdet_tes!T29/RES_hhdet_fec!T29)</f>
        <v>3.8274887851361719</v>
      </c>
      <c r="U29" s="111">
        <f>IF(RES_hhdet_tes!U29=0,"",RES_hhdet_tes!U29/RES_hhdet_fec!U29)</f>
        <v>3.8696582466105429</v>
      </c>
      <c r="V29" s="111">
        <f>IF(RES_hhdet_tes!V29=0,"",RES_hhdet_tes!V29/RES_hhdet_fec!V29)</f>
        <v>3.8985189137770164</v>
      </c>
      <c r="W29" s="111">
        <f>IF(RES_hhdet_tes!W29=0,"",RES_hhdet_tes!W29/RES_hhdet_fec!W29)</f>
        <v>3.9207932383626058</v>
      </c>
      <c r="X29" s="111">
        <f>IF(RES_hhdet_tes!X29=0,"",RES_hhdet_tes!X29/RES_hhdet_fec!X29)</f>
        <v>3.9476058836859642</v>
      </c>
      <c r="Y29" s="111">
        <f>IF(RES_hhdet_tes!Y29=0,"",RES_hhdet_tes!Y29/RES_hhdet_fec!Y29)</f>
        <v>3.977330106278032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0.58787939574901915</v>
      </c>
      <c r="C30" s="124">
        <f>IF(RES_hhdet_tes!C30=0,"",RES_hhdet_tes!C30/RES_hhdet_fec!C30)</f>
        <v>0.58905146825990173</v>
      </c>
      <c r="D30" s="124">
        <f>IF(RES_hhdet_tes!D30=0,"",RES_hhdet_tes!D30/RES_hhdet_fec!D30)</f>
        <v>0.58915121394720826</v>
      </c>
      <c r="E30" s="124">
        <f>IF(RES_hhdet_tes!E30=0,"",RES_hhdet_tes!E30/RES_hhdet_fec!E30)</f>
        <v>0.60907287265859456</v>
      </c>
      <c r="F30" s="124">
        <f>IF(RES_hhdet_tes!F30=0,"",RES_hhdet_tes!F30/RES_hhdet_fec!F30)</f>
        <v>0.61462196438099503</v>
      </c>
      <c r="G30" s="124">
        <f>IF(RES_hhdet_tes!G30=0,"",RES_hhdet_tes!G30/RES_hhdet_fec!G30)</f>
        <v>0.61886398037872492</v>
      </c>
      <c r="H30" s="124">
        <f>IF(RES_hhdet_tes!H30=0,"",RES_hhdet_tes!H30/RES_hhdet_fec!H30)</f>
        <v>0.62833271878661978</v>
      </c>
      <c r="I30" s="124">
        <f>IF(RES_hhdet_tes!I30=0,"",RES_hhdet_tes!I30/RES_hhdet_fec!I30)</f>
        <v>0.63130983102582128</v>
      </c>
      <c r="J30" s="124">
        <f>IF(RES_hhdet_tes!J30=0,"",RES_hhdet_tes!J30/RES_hhdet_fec!J30)</f>
        <v>0.63444035132344812</v>
      </c>
      <c r="K30" s="124">
        <f>IF(RES_hhdet_tes!K30=0,"",RES_hhdet_tes!K30/RES_hhdet_fec!K30)</f>
        <v>0.64629524977298658</v>
      </c>
      <c r="L30" s="124">
        <f>IF(RES_hhdet_tes!L30=0,"",RES_hhdet_tes!L30/RES_hhdet_fec!L30)</f>
        <v>0.65131269194813446</v>
      </c>
      <c r="M30" s="124">
        <f>IF(RES_hhdet_tes!M30=0,"",RES_hhdet_tes!M30/RES_hhdet_fec!M30)</f>
        <v>0.65731894473732078</v>
      </c>
      <c r="N30" s="124">
        <f>IF(RES_hhdet_tes!N30=0,"",RES_hhdet_tes!N30/RES_hhdet_fec!N30)</f>
        <v>0.66620237569140428</v>
      </c>
      <c r="O30" s="124">
        <f>IF(RES_hhdet_tes!O30=0,"",RES_hhdet_tes!O30/RES_hhdet_fec!O30)</f>
        <v>0.6900077201185576</v>
      </c>
      <c r="P30" s="124">
        <f>IF(RES_hhdet_tes!P30=0,"",RES_hhdet_tes!P30/RES_hhdet_fec!P30)</f>
        <v>0.70801191934527974</v>
      </c>
      <c r="Q30" s="124">
        <f>IF(RES_hhdet_tes!Q30=0,"",RES_hhdet_tes!Q30/RES_hhdet_fec!Q30)</f>
        <v>0.72867415736130492</v>
      </c>
      <c r="R30" s="124">
        <f>IF(RES_hhdet_tes!R30=0,"",RES_hhdet_tes!R30/RES_hhdet_fec!R30)</f>
        <v>0.74776394698519266</v>
      </c>
      <c r="S30" s="124">
        <f>IF(RES_hhdet_tes!S30=0,"",RES_hhdet_tes!S30/RES_hhdet_fec!S30)</f>
        <v>0.76279628433061841</v>
      </c>
      <c r="T30" s="124">
        <f>IF(RES_hhdet_tes!T30=0,"",RES_hhdet_tes!T30/RES_hhdet_fec!T30)</f>
        <v>0.77662785731169515</v>
      </c>
      <c r="U30" s="124">
        <f>IF(RES_hhdet_tes!U30=0,"",RES_hhdet_tes!U30/RES_hhdet_fec!U30)</f>
        <v>0.80421548374985263</v>
      </c>
      <c r="V30" s="124">
        <f>IF(RES_hhdet_tes!V30=0,"",RES_hhdet_tes!V30/RES_hhdet_fec!V30)</f>
        <v>0.82658697025824435</v>
      </c>
      <c r="W30" s="124">
        <f>IF(RES_hhdet_tes!W30=0,"",RES_hhdet_tes!W30/RES_hhdet_fec!W30)</f>
        <v>0.84128180734898073</v>
      </c>
      <c r="X30" s="124">
        <f>IF(RES_hhdet_tes!X30=0,"",RES_hhdet_tes!X30/RES_hhdet_fec!X30)</f>
        <v>0.86984514005339741</v>
      </c>
      <c r="Y30" s="124">
        <f>IF(RES_hhdet_tes!Y30=0,"",RES_hhdet_tes!Y30/RES_hhdet_fec!Y30)</f>
        <v>0.8929842279670317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0.55330378941438119</v>
      </c>
      <c r="C31" s="111">
        <f>IF(RES_hhdet_tes!C31=0,"",RES_hhdet_tes!C31/RES_hhdet_fec!C31)</f>
        <v>0.55556258987554996</v>
      </c>
      <c r="D31" s="111">
        <f>IF(RES_hhdet_tes!D31=0,"",RES_hhdet_tes!D31/RES_hhdet_fec!D31)</f>
        <v>0.55688604895572058</v>
      </c>
      <c r="E31" s="111">
        <f>IF(RES_hhdet_tes!E31=0,"",RES_hhdet_tes!E31/RES_hhdet_fec!E31)</f>
        <v>0.55819661925335029</v>
      </c>
      <c r="F31" s="111">
        <f>IF(RES_hhdet_tes!F31=0,"",RES_hhdet_tes!F31/RES_hhdet_fec!F31)</f>
        <v>0.56080034903124265</v>
      </c>
      <c r="G31" s="111">
        <f>IF(RES_hhdet_tes!G31=0,"",RES_hhdet_tes!G31/RES_hhdet_fec!G31)</f>
        <v>0.56648807320612626</v>
      </c>
      <c r="H31" s="111">
        <f>IF(RES_hhdet_tes!H31=0,"",RES_hhdet_tes!H31/RES_hhdet_fec!H31)</f>
        <v>0.57807633920579227</v>
      </c>
      <c r="I31" s="111">
        <f>IF(RES_hhdet_tes!I31=0,"",RES_hhdet_tes!I31/RES_hhdet_fec!I31)</f>
        <v>0.58400349535406282</v>
      </c>
      <c r="J31" s="111">
        <f>IF(RES_hhdet_tes!J31=0,"",RES_hhdet_tes!J31/RES_hhdet_fec!J31)</f>
        <v>0.58534701043989712</v>
      </c>
      <c r="K31" s="111">
        <f>IF(RES_hhdet_tes!K31=0,"",RES_hhdet_tes!K31/RES_hhdet_fec!K31)</f>
        <v>0.58753264705048158</v>
      </c>
      <c r="L31" s="111">
        <f>IF(RES_hhdet_tes!L31=0,"",RES_hhdet_tes!L31/RES_hhdet_fec!L31)</f>
        <v>0.58897677592506026</v>
      </c>
      <c r="M31" s="111">
        <f>IF(RES_hhdet_tes!M31=0,"",RES_hhdet_tes!M31/RES_hhdet_fec!M31)</f>
        <v>0.59108085713981928</v>
      </c>
      <c r="N31" s="111">
        <f>IF(RES_hhdet_tes!N31=0,"",RES_hhdet_tes!N31/RES_hhdet_fec!N31)</f>
        <v>0.59752056081348381</v>
      </c>
      <c r="O31" s="111">
        <f>IF(RES_hhdet_tes!O31=0,"",RES_hhdet_tes!O31/RES_hhdet_fec!O31)</f>
        <v>0.61095644903061075</v>
      </c>
      <c r="P31" s="111">
        <f>IF(RES_hhdet_tes!P31=0,"",RES_hhdet_tes!P31/RES_hhdet_fec!P31)</f>
        <v>0.62639231578627896</v>
      </c>
      <c r="Q31" s="111">
        <f>IF(RES_hhdet_tes!Q31=0,"",RES_hhdet_tes!Q31/RES_hhdet_fec!Q31)</f>
        <v>0.64433159780173899</v>
      </c>
      <c r="R31" s="111">
        <f>IF(RES_hhdet_tes!R31=0,"",RES_hhdet_tes!R31/RES_hhdet_fec!R31)</f>
        <v>0.66209282055097252</v>
      </c>
      <c r="S31" s="111">
        <f>IF(RES_hhdet_tes!S31=0,"",RES_hhdet_tes!S31/RES_hhdet_fec!S31)</f>
        <v>0.68288316924995729</v>
      </c>
      <c r="T31" s="111">
        <f>IF(RES_hhdet_tes!T31=0,"",RES_hhdet_tes!T31/RES_hhdet_fec!T31)</f>
        <v>0.7005514387619699</v>
      </c>
      <c r="U31" s="111">
        <f>IF(RES_hhdet_tes!U31=0,"",RES_hhdet_tes!U31/RES_hhdet_fec!U31)</f>
        <v>0.72047087046583957</v>
      </c>
      <c r="V31" s="111">
        <f>IF(RES_hhdet_tes!V31=0,"",RES_hhdet_tes!V31/RES_hhdet_fec!V31)</f>
        <v>0.74365339275877773</v>
      </c>
      <c r="W31" s="111">
        <f>IF(RES_hhdet_tes!W31=0,"",RES_hhdet_tes!W31/RES_hhdet_fec!W31)</f>
        <v>0.76089666706818782</v>
      </c>
      <c r="X31" s="111">
        <f>IF(RES_hhdet_tes!X31=0,"",RES_hhdet_tes!X31/RES_hhdet_fec!X31)</f>
        <v>0.77681447389121105</v>
      </c>
      <c r="Y31" s="111">
        <f>IF(RES_hhdet_tes!Y31=0,"",RES_hhdet_tes!Y31/RES_hhdet_fec!Y31)</f>
        <v>0.78741359712453707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>
        <f>IF(RES_hhdet_tes!K32=0,"",RES_hhdet_tes!K32/RES_hhdet_fec!K32)</f>
        <v>0.7570160704544423</v>
      </c>
      <c r="L32" s="111">
        <f>IF(RES_hhdet_tes!L32=0,"",RES_hhdet_tes!L32/RES_hhdet_fec!L32)</f>
        <v>0.74854710418517101</v>
      </c>
      <c r="M32" s="111">
        <f>IF(RES_hhdet_tes!M32=0,"",RES_hhdet_tes!M32/RES_hhdet_fec!M32)</f>
        <v>0.75593083983669662</v>
      </c>
      <c r="N32" s="111">
        <f>IF(RES_hhdet_tes!N32=0,"",RES_hhdet_tes!N32/RES_hhdet_fec!N32)</f>
        <v>0.76277116877742568</v>
      </c>
      <c r="O32" s="111">
        <f>IF(RES_hhdet_tes!O32=0,"",RES_hhdet_tes!O32/RES_hhdet_fec!O32)</f>
        <v>0.77132418078804332</v>
      </c>
      <c r="P32" s="111">
        <f>IF(RES_hhdet_tes!P32=0,"",RES_hhdet_tes!P32/RES_hhdet_fec!P32)</f>
        <v>0.77491726227458702</v>
      </c>
      <c r="Q32" s="111">
        <f>IF(RES_hhdet_tes!Q32=0,"",RES_hhdet_tes!Q32/RES_hhdet_fec!Q32)</f>
        <v>0.77239183834663083</v>
      </c>
      <c r="R32" s="111">
        <f>IF(RES_hhdet_tes!R32=0,"",RES_hhdet_tes!R32/RES_hhdet_fec!R32)</f>
        <v>0.82764703771218739</v>
      </c>
      <c r="S32" s="111">
        <f>IF(RES_hhdet_tes!S32=0,"",RES_hhdet_tes!S32/RES_hhdet_fec!S32)</f>
        <v>0.83020796809568687</v>
      </c>
      <c r="T32" s="111">
        <f>IF(RES_hhdet_tes!T32=0,"",RES_hhdet_tes!T32/RES_hhdet_fec!T32)</f>
        <v>0.83462349760375321</v>
      </c>
      <c r="U32" s="111">
        <f>IF(RES_hhdet_tes!U32=0,"",RES_hhdet_tes!U32/RES_hhdet_fec!U32)</f>
        <v>0.85813604315252523</v>
      </c>
      <c r="V32" s="111">
        <f>IF(RES_hhdet_tes!V32=0,"",RES_hhdet_tes!V32/RES_hhdet_fec!V32)</f>
        <v>0.87522617961447313</v>
      </c>
      <c r="W32" s="111">
        <f>IF(RES_hhdet_tes!W32=0,"",RES_hhdet_tes!W32/RES_hhdet_fec!W32)</f>
        <v>0.87230598414210736</v>
      </c>
      <c r="X32" s="111">
        <f>IF(RES_hhdet_tes!X32=0,"",RES_hhdet_tes!X32/RES_hhdet_fec!X32)</f>
        <v>0.90651507372707463</v>
      </c>
      <c r="Y32" s="111">
        <f>IF(RES_hhdet_tes!Y32=0,"",RES_hhdet_tes!Y32/RES_hhdet_fec!Y32)</f>
        <v>0.92583624508537588</v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>
        <f>IF(RES_hhdet_tes!K33=0,"",RES_hhdet_tes!K33/RES_hhdet_fec!K33)</f>
        <v>0.59833629298166058</v>
      </c>
      <c r="L33" s="112">
        <f>IF(RES_hhdet_tes!L33=0,"",RES_hhdet_tes!L33/RES_hhdet_fec!L33)</f>
        <v>0.59833629298166058</v>
      </c>
      <c r="M33" s="112">
        <f>IF(RES_hhdet_tes!M33=0,"",RES_hhdet_tes!M33/RES_hhdet_fec!M33)</f>
        <v>0.59833629298166058</v>
      </c>
      <c r="N33" s="112">
        <f>IF(RES_hhdet_tes!N33=0,"",RES_hhdet_tes!N33/RES_hhdet_fec!N33)</f>
        <v>0.59833629298166058</v>
      </c>
      <c r="O33" s="112">
        <f>IF(RES_hhdet_tes!O33=0,"",RES_hhdet_tes!O33/RES_hhdet_fec!O33)</f>
        <v>0.61670513018281692</v>
      </c>
      <c r="P33" s="112">
        <f>IF(RES_hhdet_tes!P33=0,"",RES_hhdet_tes!P33/RES_hhdet_fec!P33)</f>
        <v>0.61670513018281692</v>
      </c>
      <c r="Q33" s="112">
        <f>IF(RES_hhdet_tes!Q33=0,"",RES_hhdet_tes!Q33/RES_hhdet_fec!Q33)</f>
        <v>0.61670513018281692</v>
      </c>
      <c r="R33" s="112">
        <f>IF(RES_hhdet_tes!R33=0,"",RES_hhdet_tes!R33/RES_hhdet_fec!R33)</f>
        <v>0.69240045597189637</v>
      </c>
      <c r="S33" s="112">
        <f>IF(RES_hhdet_tes!S33=0,"",RES_hhdet_tes!S33/RES_hhdet_fec!S33)</f>
        <v>0.69240045597189637</v>
      </c>
      <c r="T33" s="112">
        <f>IF(RES_hhdet_tes!T33=0,"",RES_hhdet_tes!T33/RES_hhdet_fec!T33)</f>
        <v>0.73320979944841402</v>
      </c>
      <c r="U33" s="112">
        <f>IF(RES_hhdet_tes!U33=0,"",RES_hhdet_tes!U33/RES_hhdet_fec!U33)</f>
        <v>0.74882560342940152</v>
      </c>
      <c r="V33" s="112">
        <f>IF(RES_hhdet_tes!V33=0,"",RES_hhdet_tes!V33/RES_hhdet_fec!V33)</f>
        <v>0.77107473015199857</v>
      </c>
      <c r="W33" s="112">
        <f>IF(RES_hhdet_tes!W33=0,"",RES_hhdet_tes!W33/RES_hhdet_fec!W33)</f>
        <v>0.77285460156336538</v>
      </c>
      <c r="X33" s="112">
        <f>IF(RES_hhdet_tes!X33=0,"",RES_hhdet_tes!X33/RES_hhdet_fec!X33)</f>
        <v>0.79037164844359131</v>
      </c>
      <c r="Y33" s="112">
        <f>IF(RES_hhdet_tes!Y33=0,"",RES_hhdet_tes!Y33/RES_hhdet_fec!Y33)</f>
        <v>0.79532321208533352</v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0.62420086672424169</v>
      </c>
      <c r="C35" s="112">
        <f>IF(RES_hhdet_tes!C35=0,"",RES_hhdet_tes!C35/RES_hhdet_fec!C35)</f>
        <v>0.62782167907338082</v>
      </c>
      <c r="D35" s="112">
        <f>IF(RES_hhdet_tes!D35=0,"",RES_hhdet_tes!D35/RES_hhdet_fec!D35)</f>
        <v>0.63143143875763741</v>
      </c>
      <c r="E35" s="112">
        <f>IF(RES_hhdet_tes!E35=0,"",RES_hhdet_tes!E35/RES_hhdet_fec!E35)</f>
        <v>0.63531481206659679</v>
      </c>
      <c r="F35" s="112">
        <f>IF(RES_hhdet_tes!F35=0,"",RES_hhdet_tes!F35/RES_hhdet_fec!F35)</f>
        <v>0.63902374592085764</v>
      </c>
      <c r="G35" s="112">
        <f>IF(RES_hhdet_tes!G35=0,"",RES_hhdet_tes!G35/RES_hhdet_fec!G35)</f>
        <v>0.6429711329838772</v>
      </c>
      <c r="H35" s="112">
        <f>IF(RES_hhdet_tes!H35=0,"",RES_hhdet_tes!H35/RES_hhdet_fec!H35)</f>
        <v>0.6470101670249131</v>
      </c>
      <c r="I35" s="112">
        <f>IF(RES_hhdet_tes!I35=0,"",RES_hhdet_tes!I35/RES_hhdet_fec!I35)</f>
        <v>0.64943362642313462</v>
      </c>
      <c r="J35" s="112">
        <f>IF(RES_hhdet_tes!J35=0,"",RES_hhdet_tes!J35/RES_hhdet_fec!J35)</f>
        <v>0.65102497265040271</v>
      </c>
      <c r="K35" s="112">
        <f>IF(RES_hhdet_tes!K35=0,"",RES_hhdet_tes!K35/RES_hhdet_fec!K35)</f>
        <v>0.65251997648229021</v>
      </c>
      <c r="L35" s="112">
        <f>IF(RES_hhdet_tes!L35=0,"",RES_hhdet_tes!L35/RES_hhdet_fec!L35)</f>
        <v>0.65487027115004781</v>
      </c>
      <c r="M35" s="112">
        <f>IF(RES_hhdet_tes!M35=0,"",RES_hhdet_tes!M35/RES_hhdet_fec!M35)</f>
        <v>0.6579479112570914</v>
      </c>
      <c r="N35" s="112">
        <f>IF(RES_hhdet_tes!N35=0,"",RES_hhdet_tes!N35/RES_hhdet_fec!N35)</f>
        <v>0.66258824441455721</v>
      </c>
      <c r="O35" s="112">
        <f>IF(RES_hhdet_tes!O35=0,"",RES_hhdet_tes!O35/RES_hhdet_fec!O35)</f>
        <v>0.66554639705870833</v>
      </c>
      <c r="P35" s="112">
        <f>IF(RES_hhdet_tes!P35=0,"",RES_hhdet_tes!P35/RES_hhdet_fec!P35)</f>
        <v>0.66826879899249825</v>
      </c>
      <c r="Q35" s="112">
        <f>IF(RES_hhdet_tes!Q35=0,"",RES_hhdet_tes!Q35/RES_hhdet_fec!Q35)</f>
        <v>0.67369700149767109</v>
      </c>
      <c r="R35" s="112">
        <f>IF(RES_hhdet_tes!R35=0,"",RES_hhdet_tes!R35/RES_hhdet_fec!R35)</f>
        <v>0.6844295364474996</v>
      </c>
      <c r="S35" s="112">
        <f>IF(RES_hhdet_tes!S35=0,"",RES_hhdet_tes!S35/RES_hhdet_fec!S35)</f>
        <v>0.70310596881148157</v>
      </c>
      <c r="T35" s="112">
        <f>IF(RES_hhdet_tes!T35=0,"",RES_hhdet_tes!T35/RES_hhdet_fec!T35)</f>
        <v>0.71493732189206771</v>
      </c>
      <c r="U35" s="112">
        <f>IF(RES_hhdet_tes!U35=0,"",RES_hhdet_tes!U35/RES_hhdet_fec!U35)</f>
        <v>0.73541244969756581</v>
      </c>
      <c r="V35" s="112">
        <f>IF(RES_hhdet_tes!V35=0,"",RES_hhdet_tes!V35/RES_hhdet_fec!V35)</f>
        <v>0.75094530119865088</v>
      </c>
      <c r="W35" s="112">
        <f>IF(RES_hhdet_tes!W35=0,"",RES_hhdet_tes!W35/RES_hhdet_fec!W35)</f>
        <v>0.75541720411888424</v>
      </c>
      <c r="X35" s="112">
        <f>IF(RES_hhdet_tes!X35=0,"",RES_hhdet_tes!X35/RES_hhdet_fec!X35)</f>
        <v>0.774459833774085</v>
      </c>
      <c r="Y35" s="112">
        <f>IF(RES_hhdet_tes!Y35=0,"",RES_hhdet_tes!Y35/RES_hhdet_fec!Y35)</f>
        <v>0.78084592032864197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>
        <f>IF(RES_hhdet_tes!K36=0,"",RES_hhdet_tes!K36/RES_hhdet_fec!K36)</f>
        <v>0.80214296023921217</v>
      </c>
      <c r="L36" s="113">
        <f>IF(RES_hhdet_tes!L36=0,"",RES_hhdet_tes!L36/RES_hhdet_fec!L36)</f>
        <v>0.79496333104919992</v>
      </c>
      <c r="M36" s="113">
        <f>IF(RES_hhdet_tes!M36=0,"",RES_hhdet_tes!M36/RES_hhdet_fec!M36)</f>
        <v>0.80236677517409527</v>
      </c>
      <c r="N36" s="113">
        <f>IF(RES_hhdet_tes!N36=0,"",RES_hhdet_tes!N36/RES_hhdet_fec!N36)</f>
        <v>0.81062137195345052</v>
      </c>
      <c r="O36" s="113">
        <f>IF(RES_hhdet_tes!O36=0,"",RES_hhdet_tes!O36/RES_hhdet_fec!O36)</f>
        <v>0.81582358083375095</v>
      </c>
      <c r="P36" s="113">
        <f>IF(RES_hhdet_tes!P36=0,"",RES_hhdet_tes!P36/RES_hhdet_fec!P36)</f>
        <v>0.82538281429290716</v>
      </c>
      <c r="Q36" s="113">
        <f>IF(RES_hhdet_tes!Q36=0,"",RES_hhdet_tes!Q36/RES_hhdet_fec!Q36)</f>
        <v>0.83092407988401595</v>
      </c>
      <c r="R36" s="113">
        <f>IF(RES_hhdet_tes!R36=0,"",RES_hhdet_tes!R36/RES_hhdet_fec!R36)</f>
        <v>0.83882123441151513</v>
      </c>
      <c r="S36" s="113">
        <f>IF(RES_hhdet_tes!S36=0,"",RES_hhdet_tes!S36/RES_hhdet_fec!S36)</f>
        <v>0.84727028755233091</v>
      </c>
      <c r="T36" s="113">
        <f>IF(RES_hhdet_tes!T36=0,"",RES_hhdet_tes!T36/RES_hhdet_fec!T36)</f>
        <v>0.83539255408155733</v>
      </c>
      <c r="U36" s="113">
        <f>IF(RES_hhdet_tes!U36=0,"",RES_hhdet_tes!U36/RES_hhdet_fec!U36)</f>
        <v>0.85511663971061458</v>
      </c>
      <c r="V36" s="113">
        <f>IF(RES_hhdet_tes!V36=0,"",RES_hhdet_tes!V36/RES_hhdet_fec!V36)</f>
        <v>0.86655220812298472</v>
      </c>
      <c r="W36" s="113">
        <f>IF(RES_hhdet_tes!W36=0,"",RES_hhdet_tes!W36/RES_hhdet_fec!W36)</f>
        <v>0.87507734032839446</v>
      </c>
      <c r="X36" s="113">
        <f>IF(RES_hhdet_tes!X36=0,"",RES_hhdet_tes!X36/RES_hhdet_fec!X36)</f>
        <v>0.91114347589280409</v>
      </c>
      <c r="Y36" s="113">
        <f>IF(RES_hhdet_tes!Y36=0,"",RES_hhdet_tes!Y36/RES_hhdet_fec!Y36)</f>
        <v>0.93908267334968798</v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>
        <f>IF(RES_hhdet_tes!K37=0,"",RES_hhdet_tes!K37/RES_hhdet_fec!K37)</f>
        <v>0.65970997320763614</v>
      </c>
      <c r="L37" s="111">
        <f>IF(RES_hhdet_tes!L37=0,"",RES_hhdet_tes!L37/RES_hhdet_fec!L37)</f>
        <v>0.66021059058063525</v>
      </c>
      <c r="M37" s="111">
        <f>IF(RES_hhdet_tes!M37=0,"",RES_hhdet_tes!M37/RES_hhdet_fec!M37)</f>
        <v>0.66137756418721405</v>
      </c>
      <c r="N37" s="111">
        <f>IF(RES_hhdet_tes!N37=0,"",RES_hhdet_tes!N37/RES_hhdet_fec!N37)</f>
        <v>0.66451372879977533</v>
      </c>
      <c r="O37" s="111">
        <f>IF(RES_hhdet_tes!O37=0,"",RES_hhdet_tes!O37/RES_hhdet_fec!O37)</f>
        <v>0.67900382274091153</v>
      </c>
      <c r="P37" s="111">
        <f>IF(RES_hhdet_tes!P37=0,"",RES_hhdet_tes!P37/RES_hhdet_fec!P37)</f>
        <v>0.6885692381150077</v>
      </c>
      <c r="Q37" s="111">
        <f>IF(RES_hhdet_tes!Q37=0,"",RES_hhdet_tes!Q37/RES_hhdet_fec!Q37)</f>
        <v>0.70024665402717079</v>
      </c>
      <c r="R37" s="111">
        <f>IF(RES_hhdet_tes!R37=0,"",RES_hhdet_tes!R37/RES_hhdet_fec!R37)</f>
        <v>0.71020526535451933</v>
      </c>
      <c r="S37" s="111">
        <f>IF(RES_hhdet_tes!S37=0,"",RES_hhdet_tes!S37/RES_hhdet_fec!S37)</f>
        <v>0.71946227178054101</v>
      </c>
      <c r="T37" s="111">
        <f>IF(RES_hhdet_tes!T37=0,"",RES_hhdet_tes!T37/RES_hhdet_fec!T37)</f>
        <v>0.73203416899075757</v>
      </c>
      <c r="U37" s="111">
        <f>IF(RES_hhdet_tes!U37=0,"",RES_hhdet_tes!U37/RES_hhdet_fec!U37)</f>
        <v>0.74404963517194744</v>
      </c>
      <c r="V37" s="111">
        <f>IF(RES_hhdet_tes!V37=0,"",RES_hhdet_tes!V37/RES_hhdet_fec!V37)</f>
        <v>0.7583400777832463</v>
      </c>
      <c r="W37" s="111">
        <f>IF(RES_hhdet_tes!W37=0,"",RES_hhdet_tes!W37/RES_hhdet_fec!W37)</f>
        <v>0.77703788299236676</v>
      </c>
      <c r="X37" s="111">
        <f>IF(RES_hhdet_tes!X37=0,"",RES_hhdet_tes!X37/RES_hhdet_fec!X37)</f>
        <v>0.79153519032834474</v>
      </c>
      <c r="Y37" s="111">
        <f>IF(RES_hhdet_tes!Y37=0,"",RES_hhdet_tes!Y37/RES_hhdet_fec!Y37)</f>
        <v>0.80386176073405846</v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0.60148451338045128</v>
      </c>
      <c r="C39" s="124">
        <f>IF(RES_hhdet_tes!C39=0,"",RES_hhdet_tes!C39/RES_hhdet_fec!C39)</f>
        <v>0.60118541310059137</v>
      </c>
      <c r="D39" s="124">
        <f>IF(RES_hhdet_tes!D39=0,"",RES_hhdet_tes!D39/RES_hhdet_fec!D39)</f>
        <v>0.59988198153204142</v>
      </c>
      <c r="E39" s="124">
        <f>IF(RES_hhdet_tes!E39=0,"",RES_hhdet_tes!E39/RES_hhdet_fec!E39)</f>
        <v>0.62569006094466006</v>
      </c>
      <c r="F39" s="124">
        <f>IF(RES_hhdet_tes!F39=0,"",RES_hhdet_tes!F39/RES_hhdet_fec!F39)</f>
        <v>0.63018329986954935</v>
      </c>
      <c r="G39" s="124">
        <f>IF(RES_hhdet_tes!G39=0,"",RES_hhdet_tes!G39/RES_hhdet_fec!G39)</f>
        <v>0.62662677930248101</v>
      </c>
      <c r="H39" s="124">
        <f>IF(RES_hhdet_tes!H39=0,"",RES_hhdet_tes!H39/RES_hhdet_fec!H39)</f>
        <v>0.63542244756349997</v>
      </c>
      <c r="I39" s="124">
        <f>IF(RES_hhdet_tes!I39=0,"",RES_hhdet_tes!I39/RES_hhdet_fec!I39)</f>
        <v>0.63108545976496111</v>
      </c>
      <c r="J39" s="124">
        <f>IF(RES_hhdet_tes!J39=0,"",RES_hhdet_tes!J39/RES_hhdet_fec!J39)</f>
        <v>0.63409584450125656</v>
      </c>
      <c r="K39" s="124">
        <f>IF(RES_hhdet_tes!K39=0,"",RES_hhdet_tes!K39/RES_hhdet_fec!K39)</f>
        <v>0.63608543918477078</v>
      </c>
      <c r="L39" s="124">
        <f>IF(RES_hhdet_tes!L39=0,"",RES_hhdet_tes!L39/RES_hhdet_fec!L39)</f>
        <v>0.64310759103567194</v>
      </c>
      <c r="M39" s="124">
        <f>IF(RES_hhdet_tes!M39=0,"",RES_hhdet_tes!M39/RES_hhdet_fec!M39)</f>
        <v>0.64443410547909974</v>
      </c>
      <c r="N39" s="124">
        <f>IF(RES_hhdet_tes!N39=0,"",RES_hhdet_tes!N39/RES_hhdet_fec!N39)</f>
        <v>0.64560279076467453</v>
      </c>
      <c r="O39" s="124">
        <f>IF(RES_hhdet_tes!O39=0,"",RES_hhdet_tes!O39/RES_hhdet_fec!O39)</f>
        <v>0.65054187183152623</v>
      </c>
      <c r="P39" s="124">
        <f>IF(RES_hhdet_tes!P39=0,"",RES_hhdet_tes!P39/RES_hhdet_fec!P39)</f>
        <v>0.64833141187069532</v>
      </c>
      <c r="Q39" s="124">
        <f>IF(RES_hhdet_tes!Q39=0,"",RES_hhdet_tes!Q39/RES_hhdet_fec!Q39)</f>
        <v>0.64893720082103035</v>
      </c>
      <c r="R39" s="124">
        <f>IF(RES_hhdet_tes!R39=0,"",RES_hhdet_tes!R39/RES_hhdet_fec!R39)</f>
        <v>0.65071735870422187</v>
      </c>
      <c r="S39" s="124">
        <f>IF(RES_hhdet_tes!S39=0,"",RES_hhdet_tes!S39/RES_hhdet_fec!S39)</f>
        <v>0.65256474009039211</v>
      </c>
      <c r="T39" s="124">
        <f>IF(RES_hhdet_tes!T39=0,"",RES_hhdet_tes!T39/RES_hhdet_fec!T39)</f>
        <v>0.65231462617243086</v>
      </c>
      <c r="U39" s="124">
        <f>IF(RES_hhdet_tes!U39=0,"",RES_hhdet_tes!U39/RES_hhdet_fec!U39)</f>
        <v>0.65397341026511202</v>
      </c>
      <c r="V39" s="124">
        <f>IF(RES_hhdet_tes!V39=0,"",RES_hhdet_tes!V39/RES_hhdet_fec!V39)</f>
        <v>0.66105422501887845</v>
      </c>
      <c r="W39" s="124">
        <f>IF(RES_hhdet_tes!W39=0,"",RES_hhdet_tes!W39/RES_hhdet_fec!W39)</f>
        <v>0.65529152577125971</v>
      </c>
      <c r="X39" s="124">
        <f>IF(RES_hhdet_tes!X39=0,"",RES_hhdet_tes!X39/RES_hhdet_fec!X39)</f>
        <v>0.63037713059869005</v>
      </c>
      <c r="Y39" s="124">
        <f>IF(RES_hhdet_tes!Y39=0,"",RES_hhdet_tes!Y39/RES_hhdet_fec!Y39)</f>
        <v>0.62101008234916666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0.5807550916901546</v>
      </c>
      <c r="C40" s="111">
        <f>IF(RES_hhdet_tes!C40=0,"",RES_hhdet_tes!C40/RES_hhdet_fec!C40)</f>
        <v>0.5816134860768839</v>
      </c>
      <c r="D40" s="111">
        <f>IF(RES_hhdet_tes!D40=0,"",RES_hhdet_tes!D40/RES_hhdet_fec!D40)</f>
        <v>0.5822952373055067</v>
      </c>
      <c r="E40" s="111">
        <f>IF(RES_hhdet_tes!E40=0,"",RES_hhdet_tes!E40/RES_hhdet_fec!E40)</f>
        <v>0.58293604414140632</v>
      </c>
      <c r="F40" s="111">
        <f>IF(RES_hhdet_tes!F40=0,"",RES_hhdet_tes!F40/RES_hhdet_fec!F40)</f>
        <v>0.58394468309860215</v>
      </c>
      <c r="G40" s="111">
        <f>IF(RES_hhdet_tes!G40=0,"",RES_hhdet_tes!G40/RES_hhdet_fec!G40)</f>
        <v>0.58547709264308045</v>
      </c>
      <c r="H40" s="111">
        <f>IF(RES_hhdet_tes!H40=0,"",RES_hhdet_tes!H40/RES_hhdet_fec!H40)</f>
        <v>0.58735160911745432</v>
      </c>
      <c r="I40" s="111">
        <f>IF(RES_hhdet_tes!I40=0,"",RES_hhdet_tes!I40/RES_hhdet_fec!I40)</f>
        <v>0.58828997837412644</v>
      </c>
      <c r="J40" s="111">
        <f>IF(RES_hhdet_tes!J40=0,"",RES_hhdet_tes!J40/RES_hhdet_fec!J40)</f>
        <v>0.58853310552693472</v>
      </c>
      <c r="K40" s="111">
        <f>IF(RES_hhdet_tes!K40=0,"",RES_hhdet_tes!K40/RES_hhdet_fec!K40)</f>
        <v>0.58886209981144055</v>
      </c>
      <c r="L40" s="111">
        <f>IF(RES_hhdet_tes!L40=0,"",RES_hhdet_tes!L40/RES_hhdet_fec!L40)</f>
        <v>0.58911363884119605</v>
      </c>
      <c r="M40" s="111">
        <f>IF(RES_hhdet_tes!M40=0,"",RES_hhdet_tes!M40/RES_hhdet_fec!M40)</f>
        <v>0.58937973648007658</v>
      </c>
      <c r="N40" s="111">
        <f>IF(RES_hhdet_tes!N40=0,"",RES_hhdet_tes!N40/RES_hhdet_fec!N40)</f>
        <v>0.58976326784009381</v>
      </c>
      <c r="O40" s="111">
        <f>IF(RES_hhdet_tes!O40=0,"",RES_hhdet_tes!O40/RES_hhdet_fec!O40)</f>
        <v>0.59015919172859133</v>
      </c>
      <c r="P40" s="111">
        <f>IF(RES_hhdet_tes!P40=0,"",RES_hhdet_tes!P40/RES_hhdet_fec!P40)</f>
        <v>0.59040777363000496</v>
      </c>
      <c r="Q40" s="111">
        <f>IF(RES_hhdet_tes!Q40=0,"",RES_hhdet_tes!Q40/RES_hhdet_fec!Q40)</f>
        <v>0.59079332417877273</v>
      </c>
      <c r="R40" s="111">
        <f>IF(RES_hhdet_tes!R40=0,"",RES_hhdet_tes!R40/RES_hhdet_fec!R40)</f>
        <v>0.59148104975739546</v>
      </c>
      <c r="S40" s="111">
        <f>IF(RES_hhdet_tes!S40=0,"",RES_hhdet_tes!S40/RES_hhdet_fec!S40)</f>
        <v>0.59279378417940853</v>
      </c>
      <c r="T40" s="111">
        <f>IF(RES_hhdet_tes!T40=0,"",RES_hhdet_tes!T40/RES_hhdet_fec!T40)</f>
        <v>0.59459679032717649</v>
      </c>
      <c r="U40" s="111">
        <f>IF(RES_hhdet_tes!U40=0,"",RES_hhdet_tes!U40/RES_hhdet_fec!U40)</f>
        <v>0.59723374737984092</v>
      </c>
      <c r="V40" s="111">
        <f>IF(RES_hhdet_tes!V40=0,"",RES_hhdet_tes!V40/RES_hhdet_fec!V40)</f>
        <v>0.60048013602234973</v>
      </c>
      <c r="W40" s="111">
        <f>IF(RES_hhdet_tes!W40=0,"",RES_hhdet_tes!W40/RES_hhdet_fec!W40)</f>
        <v>0.60472026621572239</v>
      </c>
      <c r="X40" s="111">
        <f>IF(RES_hhdet_tes!X40=0,"",RES_hhdet_tes!X40/RES_hhdet_fec!X40)</f>
        <v>0.6078289588560214</v>
      </c>
      <c r="Y40" s="111">
        <f>IF(RES_hhdet_tes!Y40=0,"",RES_hhdet_tes!Y40/RES_hhdet_fec!Y40)</f>
        <v>0.60943608829020712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0.73881379402655722</v>
      </c>
      <c r="C41" s="45">
        <f>IF(RES_hhdet_tes!C41=0,"",RES_hhdet_tes!C41/RES_hhdet_fec!C41)</f>
        <v>0.74145020698837394</v>
      </c>
      <c r="D41" s="45">
        <f>IF(RES_hhdet_tes!D41=0,"",RES_hhdet_tes!D41/RES_hhdet_fec!D41)</f>
        <v>0.74440156409187597</v>
      </c>
      <c r="E41" s="45">
        <f>IF(RES_hhdet_tes!E41=0,"",RES_hhdet_tes!E41/RES_hhdet_fec!E41)</f>
        <v>0.74792328356535176</v>
      </c>
      <c r="F41" s="45">
        <f>IF(RES_hhdet_tes!F41=0,"",RES_hhdet_tes!F41/RES_hhdet_fec!F41)</f>
        <v>0.7501925642046644</v>
      </c>
      <c r="G41" s="45">
        <f>IF(RES_hhdet_tes!G41=0,"",RES_hhdet_tes!G41/RES_hhdet_fec!G41)</f>
        <v>0.75208164514742915</v>
      </c>
      <c r="H41" s="45">
        <f>IF(RES_hhdet_tes!H41=0,"",RES_hhdet_tes!H41/RES_hhdet_fec!H41)</f>
        <v>0.75419853459152786</v>
      </c>
      <c r="I41" s="45">
        <f>IF(RES_hhdet_tes!I41=0,"",RES_hhdet_tes!I41/RES_hhdet_fec!I41)</f>
        <v>0.75541590692924288</v>
      </c>
      <c r="J41" s="45">
        <f>IF(RES_hhdet_tes!J41=0,"",RES_hhdet_tes!J41/RES_hhdet_fec!J41)</f>
        <v>0.75667685253217409</v>
      </c>
      <c r="K41" s="45">
        <f>IF(RES_hhdet_tes!K41=0,"",RES_hhdet_tes!K41/RES_hhdet_fec!K41)</f>
        <v>0.7583383413168856</v>
      </c>
      <c r="L41" s="45">
        <f>IF(RES_hhdet_tes!L41=0,"",RES_hhdet_tes!L41/RES_hhdet_fec!L41)</f>
        <v>0.76026400776231395</v>
      </c>
      <c r="M41" s="45">
        <f>IF(RES_hhdet_tes!M41=0,"",RES_hhdet_tes!M41/RES_hhdet_fec!M41)</f>
        <v>0.76233355147082671</v>
      </c>
      <c r="N41" s="45">
        <f>IF(RES_hhdet_tes!N41=0,"",RES_hhdet_tes!N41/RES_hhdet_fec!N41)</f>
        <v>0.76430238407997075</v>
      </c>
      <c r="O41" s="45">
        <f>IF(RES_hhdet_tes!O41=0,"",RES_hhdet_tes!O41/RES_hhdet_fec!O41)</f>
        <v>0.76648832615694951</v>
      </c>
      <c r="P41" s="45">
        <f>IF(RES_hhdet_tes!P41=0,"",RES_hhdet_tes!P41/RES_hhdet_fec!P41)</f>
        <v>0.76848983526574277</v>
      </c>
      <c r="Q41" s="45">
        <f>IF(RES_hhdet_tes!Q41=0,"",RES_hhdet_tes!Q41/RES_hhdet_fec!Q41)</f>
        <v>0.77224014196065838</v>
      </c>
      <c r="R41" s="45">
        <f>IF(RES_hhdet_tes!R41=0,"",RES_hhdet_tes!R41/RES_hhdet_fec!R41)</f>
        <v>0.77869107082107558</v>
      </c>
      <c r="S41" s="45">
        <f>IF(RES_hhdet_tes!S41=0,"",RES_hhdet_tes!S41/RES_hhdet_fec!S41)</f>
        <v>0.78738169778941114</v>
      </c>
      <c r="T41" s="45">
        <f>IF(RES_hhdet_tes!T41=0,"",RES_hhdet_tes!T41/RES_hhdet_fec!T41)</f>
        <v>0.79730222205216139</v>
      </c>
      <c r="U41" s="45">
        <f>IF(RES_hhdet_tes!U41=0,"",RES_hhdet_tes!U41/RES_hhdet_fec!U41)</f>
        <v>0.80960322849249822</v>
      </c>
      <c r="V41" s="45">
        <f>IF(RES_hhdet_tes!V41=0,"",RES_hhdet_tes!V41/RES_hhdet_fec!V41)</f>
        <v>0.82047857544378811</v>
      </c>
      <c r="W41" s="45">
        <f>IF(RES_hhdet_tes!W41=0,"",RES_hhdet_tes!W41/RES_hhdet_fec!W41)</f>
        <v>0.8260554927616035</v>
      </c>
      <c r="X41" s="45">
        <f>IF(RES_hhdet_tes!X41=0,"",RES_hhdet_tes!X41/RES_hhdet_fec!X41)</f>
        <v>0.83091930980067819</v>
      </c>
      <c r="Y41" s="45">
        <f>IF(RES_hhdet_tes!Y41=0,"",RES_hhdet_tes!Y41/RES_hhdet_fec!Y41)</f>
        <v>0.83589373747468021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0.45095581473731627</v>
      </c>
      <c r="C43" s="119">
        <f>IF(RES_hhdet_tes!C43=0,"",RES_hhdet_tes!C43/RES_hhdet_fec!C43)</f>
        <v>0.45311533919917607</v>
      </c>
      <c r="D43" s="119">
        <f>IF(RES_hhdet_tes!D43=0,"",RES_hhdet_tes!D43/RES_hhdet_fec!D43)</f>
        <v>0.45801252328812397</v>
      </c>
      <c r="E43" s="119">
        <f>IF(RES_hhdet_tes!E43=0,"",RES_hhdet_tes!E43/RES_hhdet_fec!E43)</f>
        <v>0.46671779746614589</v>
      </c>
      <c r="F43" s="119">
        <f>IF(RES_hhdet_tes!F43=0,"",RES_hhdet_tes!F43/RES_hhdet_fec!F43)</f>
        <v>0.47072212578796219</v>
      </c>
      <c r="G43" s="119">
        <f>IF(RES_hhdet_tes!G43=0,"",RES_hhdet_tes!G43/RES_hhdet_fec!G43)</f>
        <v>0.47091576636231686</v>
      </c>
      <c r="H43" s="119">
        <f>IF(RES_hhdet_tes!H43=0,"",RES_hhdet_tes!H43/RES_hhdet_fec!H43)</f>
        <v>0.47245490539475732</v>
      </c>
      <c r="I43" s="119">
        <f>IF(RES_hhdet_tes!I43=0,"",RES_hhdet_tes!I43/RES_hhdet_fec!I43)</f>
        <v>0.47448477391481703</v>
      </c>
      <c r="J43" s="119">
        <f>IF(RES_hhdet_tes!J43=0,"",RES_hhdet_tes!J43/RES_hhdet_fec!J43)</f>
        <v>0.47654987473495186</v>
      </c>
      <c r="K43" s="119">
        <f>IF(RES_hhdet_tes!K43=0,"",RES_hhdet_tes!K43/RES_hhdet_fec!K43)</f>
        <v>0.47778927487564854</v>
      </c>
      <c r="L43" s="119">
        <f>IF(RES_hhdet_tes!L43=0,"",RES_hhdet_tes!L43/RES_hhdet_fec!L43)</f>
        <v>0.48000959400543514</v>
      </c>
      <c r="M43" s="119">
        <f>IF(RES_hhdet_tes!M43=0,"",RES_hhdet_tes!M43/RES_hhdet_fec!M43)</f>
        <v>0.4780760193266374</v>
      </c>
      <c r="N43" s="119">
        <f>IF(RES_hhdet_tes!N43=0,"",RES_hhdet_tes!N43/RES_hhdet_fec!N43)</f>
        <v>0.49433500468846409</v>
      </c>
      <c r="O43" s="119">
        <f>IF(RES_hhdet_tes!O43=0,"",RES_hhdet_tes!O43/RES_hhdet_fec!O43)</f>
        <v>0.54519924984832602</v>
      </c>
      <c r="P43" s="119">
        <f>IF(RES_hhdet_tes!P43=0,"",RES_hhdet_tes!P43/RES_hhdet_fec!P43)</f>
        <v>0.54618968933265144</v>
      </c>
      <c r="Q43" s="119">
        <f>IF(RES_hhdet_tes!Q43=0,"",RES_hhdet_tes!Q43/RES_hhdet_fec!Q43)</f>
        <v>0.54630136993989553</v>
      </c>
      <c r="R43" s="119">
        <f>IF(RES_hhdet_tes!R43=0,"",RES_hhdet_tes!R43/RES_hhdet_fec!R43)</f>
        <v>0.54935411401883283</v>
      </c>
      <c r="S43" s="119">
        <f>IF(RES_hhdet_tes!S43=0,"",RES_hhdet_tes!S43/RES_hhdet_fec!S43)</f>
        <v>0.57359938911257657</v>
      </c>
      <c r="T43" s="119">
        <f>IF(RES_hhdet_tes!T43=0,"",RES_hhdet_tes!T43/RES_hhdet_fec!T43)</f>
        <v>0.60412129654818103</v>
      </c>
      <c r="U43" s="119">
        <f>IF(RES_hhdet_tes!U43=0,"",RES_hhdet_tes!U43/RES_hhdet_fec!U43)</f>
        <v>0.63436663457841114</v>
      </c>
      <c r="V43" s="119">
        <f>IF(RES_hhdet_tes!V43=0,"",RES_hhdet_tes!V43/RES_hhdet_fec!V43)</f>
        <v>0.65489819545129546</v>
      </c>
      <c r="W43" s="119">
        <f>IF(RES_hhdet_tes!W43=0,"",RES_hhdet_tes!W43/RES_hhdet_fec!W43)</f>
        <v>0.65757147802849736</v>
      </c>
      <c r="X43" s="119">
        <f>IF(RES_hhdet_tes!X43=0,"",RES_hhdet_tes!X43/RES_hhdet_fec!X43)</f>
        <v>0.66778935399413264</v>
      </c>
      <c r="Y43" s="119">
        <f>IF(RES_hhdet_tes!Y43=0,"",RES_hhdet_tes!Y43/RES_hhdet_fec!Y43)</f>
        <v>0.67014898405236367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0.44001460246135637</v>
      </c>
      <c r="C44" s="124">
        <f>IF(RES_hhdet_tes!C44=0,"",RES_hhdet_tes!C44/RES_hhdet_fec!C44)</f>
        <v>0.44405412493647811</v>
      </c>
      <c r="D44" s="124">
        <f>IF(RES_hhdet_tes!D44=0,"",RES_hhdet_tes!D44/RES_hhdet_fec!D44)</f>
        <v>0.44929074044206746</v>
      </c>
      <c r="E44" s="124">
        <f>IF(RES_hhdet_tes!E44=0,"",RES_hhdet_tes!E44/RES_hhdet_fec!E44)</f>
        <v>0.45409758993723759</v>
      </c>
      <c r="F44" s="124">
        <f>IF(RES_hhdet_tes!F44=0,"",RES_hhdet_tes!F44/RES_hhdet_fec!F44)</f>
        <v>0.45796215063932111</v>
      </c>
      <c r="G44" s="124">
        <f>IF(RES_hhdet_tes!G44=0,"",RES_hhdet_tes!G44/RES_hhdet_fec!G44)</f>
        <v>0.45935754424916525</v>
      </c>
      <c r="H44" s="124">
        <f>IF(RES_hhdet_tes!H44=0,"",RES_hhdet_tes!H44/RES_hhdet_fec!H44)</f>
        <v>0.46094735627994515</v>
      </c>
      <c r="I44" s="124">
        <f>IF(RES_hhdet_tes!I44=0,"",RES_hhdet_tes!I44/RES_hhdet_fec!I44)</f>
        <v>0.46244138786944339</v>
      </c>
      <c r="J44" s="124">
        <f>IF(RES_hhdet_tes!J44=0,"",RES_hhdet_tes!J44/RES_hhdet_fec!J44)</f>
        <v>0.46355066290115554</v>
      </c>
      <c r="K44" s="124">
        <f>IF(RES_hhdet_tes!K44=0,"",RES_hhdet_tes!K44/RES_hhdet_fec!K44)</f>
        <v>0.46370683555990311</v>
      </c>
      <c r="L44" s="124">
        <f>IF(RES_hhdet_tes!L44=0,"",RES_hhdet_tes!L44/RES_hhdet_fec!L44)</f>
        <v>0.46372144366660528</v>
      </c>
      <c r="M44" s="124">
        <f>IF(RES_hhdet_tes!M44=0,"",RES_hhdet_tes!M44/RES_hhdet_fec!M44)</f>
        <v>0.46377444605027113</v>
      </c>
      <c r="N44" s="124">
        <f>IF(RES_hhdet_tes!N44=0,"",RES_hhdet_tes!N44/RES_hhdet_fec!N44)</f>
        <v>0.48091995389179737</v>
      </c>
      <c r="O44" s="124">
        <f>IF(RES_hhdet_tes!O44=0,"",RES_hhdet_tes!O44/RES_hhdet_fec!O44)</f>
        <v>0.53570146968377219</v>
      </c>
      <c r="P44" s="124">
        <f>IF(RES_hhdet_tes!P44=0,"",RES_hhdet_tes!P44/RES_hhdet_fec!P44)</f>
        <v>0.5356022294022007</v>
      </c>
      <c r="Q44" s="124">
        <f>IF(RES_hhdet_tes!Q44=0,"",RES_hhdet_tes!Q44/RES_hhdet_fec!Q44)</f>
        <v>0.53555447233229947</v>
      </c>
      <c r="R44" s="124">
        <f>IF(RES_hhdet_tes!R44=0,"",RES_hhdet_tes!R44/RES_hhdet_fec!R44)</f>
        <v>0.53853872423650262</v>
      </c>
      <c r="S44" s="124">
        <f>IF(RES_hhdet_tes!S44=0,"",RES_hhdet_tes!S44/RES_hhdet_fec!S44)</f>
        <v>0.56405416605526715</v>
      </c>
      <c r="T44" s="124">
        <f>IF(RES_hhdet_tes!T44=0,"",RES_hhdet_tes!T44/RES_hhdet_fec!T44)</f>
        <v>0.59680236602870174</v>
      </c>
      <c r="U44" s="124">
        <f>IF(RES_hhdet_tes!U44=0,"",RES_hhdet_tes!U44/RES_hhdet_fec!U44)</f>
        <v>0.62733774692412136</v>
      </c>
      <c r="V44" s="124">
        <f>IF(RES_hhdet_tes!V44=0,"",RES_hhdet_tes!V44/RES_hhdet_fec!V44)</f>
        <v>0.64790777256318155</v>
      </c>
      <c r="W44" s="124">
        <f>IF(RES_hhdet_tes!W44=0,"",RES_hhdet_tes!W44/RES_hhdet_fec!W44)</f>
        <v>0.64886531950711734</v>
      </c>
      <c r="X44" s="124">
        <f>IF(RES_hhdet_tes!X44=0,"",RES_hhdet_tes!X44/RES_hhdet_fec!X44)</f>
        <v>0.65726012867168426</v>
      </c>
      <c r="Y44" s="124">
        <f>IF(RES_hhdet_tes!Y44=0,"",RES_hhdet_tes!Y44/RES_hhdet_fec!Y44)</f>
        <v>0.6594242531417297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0.43508779230822725</v>
      </c>
      <c r="C45" s="111">
        <f>IF(RES_hhdet_tes!C45=0,"",RES_hhdet_tes!C45/RES_hhdet_fec!C45)</f>
        <v>0.43911744882026615</v>
      </c>
      <c r="D45" s="111">
        <f>IF(RES_hhdet_tes!D45=0,"",RES_hhdet_tes!D45/RES_hhdet_fec!D45)</f>
        <v>0.44440005455608211</v>
      </c>
      <c r="E45" s="111">
        <f>IF(RES_hhdet_tes!E45=0,"",RES_hhdet_tes!E45/RES_hhdet_fec!E45)</f>
        <v>0.44920993433610662</v>
      </c>
      <c r="F45" s="111">
        <f>IF(RES_hhdet_tes!F45=0,"",RES_hhdet_tes!F45/RES_hhdet_fec!F45)</f>
        <v>0.45315518060780058</v>
      </c>
      <c r="G45" s="111">
        <f>IF(RES_hhdet_tes!G45=0,"",RES_hhdet_tes!G45/RES_hhdet_fec!G45)</f>
        <v>0.45462335225683242</v>
      </c>
      <c r="H45" s="111">
        <f>IF(RES_hhdet_tes!H45=0,"",RES_hhdet_tes!H45/RES_hhdet_fec!H45)</f>
        <v>0.45622980907760613</v>
      </c>
      <c r="I45" s="111">
        <f>IF(RES_hhdet_tes!I45=0,"",RES_hhdet_tes!I45/RES_hhdet_fec!I45)</f>
        <v>0.45784395068129519</v>
      </c>
      <c r="J45" s="111">
        <f>IF(RES_hhdet_tes!J45=0,"",RES_hhdet_tes!J45/RES_hhdet_fec!J45)</f>
        <v>0.4589952843300657</v>
      </c>
      <c r="K45" s="111">
        <f>IF(RES_hhdet_tes!K45=0,"",RES_hhdet_tes!K45/RES_hhdet_fec!K45)</f>
        <v>0.45921120386653402</v>
      </c>
      <c r="L45" s="111">
        <f>IF(RES_hhdet_tes!L45=0,"",RES_hhdet_tes!L45/RES_hhdet_fec!L45)</f>
        <v>0.45921215596092263</v>
      </c>
      <c r="M45" s="111">
        <f>IF(RES_hhdet_tes!M45=0,"",RES_hhdet_tes!M45/RES_hhdet_fec!M45)</f>
        <v>0.45937079247785023</v>
      </c>
      <c r="N45" s="111">
        <f>IF(RES_hhdet_tes!N45=0,"",RES_hhdet_tes!N45/RES_hhdet_fec!N45)</f>
        <v>0.47652999466893303</v>
      </c>
      <c r="O45" s="111">
        <f>IF(RES_hhdet_tes!O45=0,"",RES_hhdet_tes!O45/RES_hhdet_fec!O45)</f>
        <v>0.53139021877863513</v>
      </c>
      <c r="P45" s="111">
        <f>IF(RES_hhdet_tes!P45=0,"",RES_hhdet_tes!P45/RES_hhdet_fec!P45)</f>
        <v>0.53137624803782835</v>
      </c>
      <c r="Q45" s="111">
        <f>IF(RES_hhdet_tes!Q45=0,"",RES_hhdet_tes!Q45/RES_hhdet_fec!Q45)</f>
        <v>0.53137725905922051</v>
      </c>
      <c r="R45" s="111">
        <f>IF(RES_hhdet_tes!R45=0,"",RES_hhdet_tes!R45/RES_hhdet_fec!R45)</f>
        <v>0.53438416598735994</v>
      </c>
      <c r="S45" s="111">
        <f>IF(RES_hhdet_tes!S45=0,"",RES_hhdet_tes!S45/RES_hhdet_fec!S45)</f>
        <v>0.55998431971968754</v>
      </c>
      <c r="T45" s="111">
        <f>IF(RES_hhdet_tes!T45=0,"",RES_hhdet_tes!T45/RES_hhdet_fec!T45)</f>
        <v>0.59277250988956576</v>
      </c>
      <c r="U45" s="111">
        <f>IF(RES_hhdet_tes!U45=0,"",RES_hhdet_tes!U45/RES_hhdet_fec!U45)</f>
        <v>0.62350468702125461</v>
      </c>
      <c r="V45" s="111">
        <f>IF(RES_hhdet_tes!V45=0,"",RES_hhdet_tes!V45/RES_hhdet_fec!V45)</f>
        <v>0.64418540338545771</v>
      </c>
      <c r="W45" s="111">
        <f>IF(RES_hhdet_tes!W45=0,"",RES_hhdet_tes!W45/RES_hhdet_fec!W45)</f>
        <v>0.64524039225177965</v>
      </c>
      <c r="X45" s="111">
        <f>IF(RES_hhdet_tes!X45=0,"",RES_hhdet_tes!X45/RES_hhdet_fec!X45)</f>
        <v>0.65383666030742293</v>
      </c>
      <c r="Y45" s="111">
        <f>IF(RES_hhdet_tes!Y45=0,"",RES_hhdet_tes!Y45/RES_hhdet_fec!Y45)</f>
        <v>0.65609793876798239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1.78472258275278</v>
      </c>
      <c r="C47" s="124">
        <f>IF(RES_hhdet_tes!C47=0,"",RES_hhdet_tes!C47/RES_hhdet_fec!C47)</f>
        <v>1.8532251054179456</v>
      </c>
      <c r="D47" s="124">
        <f>IF(RES_hhdet_tes!D47=0,"",RES_hhdet_tes!D47/RES_hhdet_fec!D47)</f>
        <v>1.9434626500714927</v>
      </c>
      <c r="E47" s="124">
        <f>IF(RES_hhdet_tes!E47=0,"",RES_hhdet_tes!E47/RES_hhdet_fec!E47)</f>
        <v>2.0788546142288657</v>
      </c>
      <c r="F47" s="124">
        <f>IF(RES_hhdet_tes!F47=0,"",RES_hhdet_tes!F47/RES_hhdet_fec!F47)</f>
        <v>2.2339745257510542</v>
      </c>
      <c r="G47" s="124">
        <f>IF(RES_hhdet_tes!G47=0,"",RES_hhdet_tes!G47/RES_hhdet_fec!G47)</f>
        <v>2.3412707379311271</v>
      </c>
      <c r="H47" s="124">
        <f>IF(RES_hhdet_tes!H47=0,"",RES_hhdet_tes!H47/RES_hhdet_fec!H47)</f>
        <v>2.4538520789264915</v>
      </c>
      <c r="I47" s="124">
        <f>IF(RES_hhdet_tes!I47=0,"",RES_hhdet_tes!I47/RES_hhdet_fec!I47)</f>
        <v>2.5150305218825371</v>
      </c>
      <c r="J47" s="124">
        <f>IF(RES_hhdet_tes!J47=0,"",RES_hhdet_tes!J47/RES_hhdet_fec!J47)</f>
        <v>2.5430851796162726</v>
      </c>
      <c r="K47" s="124">
        <f>IF(RES_hhdet_tes!K47=0,"",RES_hhdet_tes!K47/RES_hhdet_fec!K47)</f>
        <v>2.58774545124855</v>
      </c>
      <c r="L47" s="124">
        <f>IF(RES_hhdet_tes!L47=0,"",RES_hhdet_tes!L47/RES_hhdet_fec!L47)</f>
        <v>2.6316283504588349</v>
      </c>
      <c r="M47" s="124">
        <f>IF(RES_hhdet_tes!M47=0,"",RES_hhdet_tes!M47/RES_hhdet_fec!M47)</f>
        <v>2.7067915496863719</v>
      </c>
      <c r="N47" s="124">
        <f>IF(RES_hhdet_tes!N47=0,"",RES_hhdet_tes!N47/RES_hhdet_fec!N47)</f>
        <v>3.0214837826145642</v>
      </c>
      <c r="O47" s="124">
        <f>IF(RES_hhdet_tes!O47=0,"",RES_hhdet_tes!O47/RES_hhdet_fec!O47)</f>
        <v>3.5085101624753179</v>
      </c>
      <c r="P47" s="124">
        <f>IF(RES_hhdet_tes!P47=0,"",RES_hhdet_tes!P47/RES_hhdet_fec!P47)</f>
        <v>3.6504698561683142</v>
      </c>
      <c r="Q47" s="124">
        <f>IF(RES_hhdet_tes!Q47=0,"",RES_hhdet_tes!Q47/RES_hhdet_fec!Q47)</f>
        <v>3.7299185321711179</v>
      </c>
      <c r="R47" s="124">
        <f>IF(RES_hhdet_tes!R47=0,"",RES_hhdet_tes!R47/RES_hhdet_fec!R47)</f>
        <v>3.7508536034044071</v>
      </c>
      <c r="S47" s="124">
        <f>IF(RES_hhdet_tes!S47=0,"",RES_hhdet_tes!S47/RES_hhdet_fec!S47)</f>
        <v>3.789351083709994</v>
      </c>
      <c r="T47" s="124">
        <f>IF(RES_hhdet_tes!T47=0,"",RES_hhdet_tes!T47/RES_hhdet_fec!T47)</f>
        <v>3.8313219970607642</v>
      </c>
      <c r="U47" s="124">
        <f>IF(RES_hhdet_tes!U47=0,"",RES_hhdet_tes!U47/RES_hhdet_fec!U47)</f>
        <v>3.8652082253696047</v>
      </c>
      <c r="V47" s="124">
        <f>IF(RES_hhdet_tes!V47=0,"",RES_hhdet_tes!V47/RES_hhdet_fec!V47)</f>
        <v>3.8961190417628613</v>
      </c>
      <c r="W47" s="124">
        <f>IF(RES_hhdet_tes!W47=0,"",RES_hhdet_tes!W47/RES_hhdet_fec!W47)</f>
        <v>3.9212018694889816</v>
      </c>
      <c r="X47" s="124">
        <f>IF(RES_hhdet_tes!X47=0,"",RES_hhdet_tes!X47/RES_hhdet_fec!X47)</f>
        <v>3.9397895299616681</v>
      </c>
      <c r="Y47" s="124">
        <f>IF(RES_hhdet_tes!Y47=0,"",RES_hhdet_tes!Y47/RES_hhdet_fec!Y47)</f>
        <v>3.957019597527585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1.78472258275278</v>
      </c>
      <c r="C48" s="111">
        <f>IF(RES_hhdet_tes!C48=0,"",RES_hhdet_tes!C48/RES_hhdet_fec!C48)</f>
        <v>1.8532251054179456</v>
      </c>
      <c r="D48" s="111">
        <f>IF(RES_hhdet_tes!D48=0,"",RES_hhdet_tes!D48/RES_hhdet_fec!D48)</f>
        <v>1.9434626500714927</v>
      </c>
      <c r="E48" s="111">
        <f>IF(RES_hhdet_tes!E48=0,"",RES_hhdet_tes!E48/RES_hhdet_fec!E48)</f>
        <v>2.0788546142288657</v>
      </c>
      <c r="F48" s="111">
        <f>IF(RES_hhdet_tes!F48=0,"",RES_hhdet_tes!F48/RES_hhdet_fec!F48)</f>
        <v>2.2339745257510542</v>
      </c>
      <c r="G48" s="111">
        <f>IF(RES_hhdet_tes!G48=0,"",RES_hhdet_tes!G48/RES_hhdet_fec!G48)</f>
        <v>2.3412707379311271</v>
      </c>
      <c r="H48" s="111">
        <f>IF(RES_hhdet_tes!H48=0,"",RES_hhdet_tes!H48/RES_hhdet_fec!H48)</f>
        <v>2.4538520789264915</v>
      </c>
      <c r="I48" s="111">
        <f>IF(RES_hhdet_tes!I48=0,"",RES_hhdet_tes!I48/RES_hhdet_fec!I48)</f>
        <v>2.5150305218825371</v>
      </c>
      <c r="J48" s="111">
        <f>IF(RES_hhdet_tes!J48=0,"",RES_hhdet_tes!J48/RES_hhdet_fec!J48)</f>
        <v>2.5430851796162726</v>
      </c>
      <c r="K48" s="111">
        <f>IF(RES_hhdet_tes!K48=0,"",RES_hhdet_tes!K48/RES_hhdet_fec!K48)</f>
        <v>2.58774545124855</v>
      </c>
      <c r="L48" s="111">
        <f>IF(RES_hhdet_tes!L48=0,"",RES_hhdet_tes!L48/RES_hhdet_fec!L48)</f>
        <v>2.6316283504588349</v>
      </c>
      <c r="M48" s="111">
        <f>IF(RES_hhdet_tes!M48=0,"",RES_hhdet_tes!M48/RES_hhdet_fec!M48)</f>
        <v>2.7067915496863719</v>
      </c>
      <c r="N48" s="111">
        <f>IF(RES_hhdet_tes!N48=0,"",RES_hhdet_tes!N48/RES_hhdet_fec!N48)</f>
        <v>3.0214837826145642</v>
      </c>
      <c r="O48" s="111">
        <f>IF(RES_hhdet_tes!O48=0,"",RES_hhdet_tes!O48/RES_hhdet_fec!O48)</f>
        <v>3.5085101624753179</v>
      </c>
      <c r="P48" s="111">
        <f>IF(RES_hhdet_tes!P48=0,"",RES_hhdet_tes!P48/RES_hhdet_fec!P48)</f>
        <v>3.6504698561683142</v>
      </c>
      <c r="Q48" s="111">
        <f>IF(RES_hhdet_tes!Q48=0,"",RES_hhdet_tes!Q48/RES_hhdet_fec!Q48)</f>
        <v>3.7299185321711179</v>
      </c>
      <c r="R48" s="111">
        <f>IF(RES_hhdet_tes!R48=0,"",RES_hhdet_tes!R48/RES_hhdet_fec!R48)</f>
        <v>3.7508536034044071</v>
      </c>
      <c r="S48" s="111">
        <f>IF(RES_hhdet_tes!S48=0,"",RES_hhdet_tes!S48/RES_hhdet_fec!S48)</f>
        <v>3.789351083709994</v>
      </c>
      <c r="T48" s="111">
        <f>IF(RES_hhdet_tes!T48=0,"",RES_hhdet_tes!T48/RES_hhdet_fec!T48)</f>
        <v>3.8313219970607642</v>
      </c>
      <c r="U48" s="111">
        <f>IF(RES_hhdet_tes!U48=0,"",RES_hhdet_tes!U48/RES_hhdet_fec!U48)</f>
        <v>3.8652082253696047</v>
      </c>
      <c r="V48" s="111">
        <f>IF(RES_hhdet_tes!V48=0,"",RES_hhdet_tes!V48/RES_hhdet_fec!V48)</f>
        <v>3.8961190417628613</v>
      </c>
      <c r="W48" s="111">
        <f>IF(RES_hhdet_tes!W48=0,"",RES_hhdet_tes!W48/RES_hhdet_fec!W48)</f>
        <v>3.9212018694889816</v>
      </c>
      <c r="X48" s="111">
        <f>IF(RES_hhdet_tes!X48=0,"",RES_hhdet_tes!X48/RES_hhdet_fec!X48)</f>
        <v>3.9397895299616681</v>
      </c>
      <c r="Y48" s="111">
        <f>IF(RES_hhdet_tes!Y48=0,"",RES_hhdet_tes!Y48/RES_hhdet_fec!Y48)</f>
        <v>3.957019597527585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0.50197499840956961</v>
      </c>
      <c r="C49" s="124">
        <f>IF(RES_hhdet_tes!C49=0,"",RES_hhdet_tes!C49/RES_hhdet_fec!C49)</f>
        <v>0.50312066581259685</v>
      </c>
      <c r="D49" s="124">
        <f>IF(RES_hhdet_tes!D49=0,"",RES_hhdet_tes!D49/RES_hhdet_fec!D49)</f>
        <v>0.50465703680777074</v>
      </c>
      <c r="E49" s="124">
        <f>IF(RES_hhdet_tes!E49=0,"",RES_hhdet_tes!E49/RES_hhdet_fec!E49)</f>
        <v>0.50851041350900583</v>
      </c>
      <c r="F49" s="124">
        <f>IF(RES_hhdet_tes!F49=0,"",RES_hhdet_tes!F49/RES_hhdet_fec!F49)</f>
        <v>0.51003797369415527</v>
      </c>
      <c r="G49" s="124">
        <f>IF(RES_hhdet_tes!G49=0,"",RES_hhdet_tes!G49/RES_hhdet_fec!G49)</f>
        <v>0.5104907093320773</v>
      </c>
      <c r="H49" s="124">
        <f>IF(RES_hhdet_tes!H49=0,"",RES_hhdet_tes!H49/RES_hhdet_fec!H49)</f>
        <v>0.51251593467448198</v>
      </c>
      <c r="I49" s="124">
        <f>IF(RES_hhdet_tes!I49=0,"",RES_hhdet_tes!I49/RES_hhdet_fec!I49)</f>
        <v>0.51602774825383024</v>
      </c>
      <c r="J49" s="124">
        <f>IF(RES_hhdet_tes!J49=0,"",RES_hhdet_tes!J49/RES_hhdet_fec!J49)</f>
        <v>0.5225001704120622</v>
      </c>
      <c r="K49" s="124">
        <f>IF(RES_hhdet_tes!K49=0,"",RES_hhdet_tes!K49/RES_hhdet_fec!K49)</f>
        <v>0.53044072408456433</v>
      </c>
      <c r="L49" s="124">
        <f>IF(RES_hhdet_tes!L49=0,"",RES_hhdet_tes!L49/RES_hhdet_fec!L49)</f>
        <v>0.53974867733714349</v>
      </c>
      <c r="M49" s="124">
        <f>IF(RES_hhdet_tes!M49=0,"",RES_hhdet_tes!M49/RES_hhdet_fec!M49)</f>
        <v>0.54440186398686052</v>
      </c>
      <c r="N49" s="124">
        <f>IF(RES_hhdet_tes!N49=0,"",RES_hhdet_tes!N49/RES_hhdet_fec!N49)</f>
        <v>0.55598603773011723</v>
      </c>
      <c r="O49" s="124">
        <f>IF(RES_hhdet_tes!O49=0,"",RES_hhdet_tes!O49/RES_hhdet_fec!O49)</f>
        <v>0.58251161825304987</v>
      </c>
      <c r="P49" s="124">
        <f>IF(RES_hhdet_tes!P49=0,"",RES_hhdet_tes!P49/RES_hhdet_fec!P49)</f>
        <v>0.58612436326858286</v>
      </c>
      <c r="Q49" s="124">
        <f>IF(RES_hhdet_tes!Q49=0,"",RES_hhdet_tes!Q49/RES_hhdet_fec!Q49)</f>
        <v>0.58701027689140561</v>
      </c>
      <c r="R49" s="124">
        <f>IF(RES_hhdet_tes!R49=0,"",RES_hhdet_tes!R49/RES_hhdet_fec!R49)</f>
        <v>0.59454226733378523</v>
      </c>
      <c r="S49" s="124">
        <f>IF(RES_hhdet_tes!S49=0,"",RES_hhdet_tes!S49/RES_hhdet_fec!S49)</f>
        <v>0.61594384148947257</v>
      </c>
      <c r="T49" s="124">
        <f>IF(RES_hhdet_tes!T49=0,"",RES_hhdet_tes!T49/RES_hhdet_fec!T49)</f>
        <v>0.64368552936768542</v>
      </c>
      <c r="U49" s="124">
        <f>IF(RES_hhdet_tes!U49=0,"",RES_hhdet_tes!U49/RES_hhdet_fec!U49)</f>
        <v>0.67274823560094255</v>
      </c>
      <c r="V49" s="124">
        <f>IF(RES_hhdet_tes!V49=0,"",RES_hhdet_tes!V49/RES_hhdet_fec!V49)</f>
        <v>0.70101103713338853</v>
      </c>
      <c r="W49" s="124">
        <f>IF(RES_hhdet_tes!W49=0,"",RES_hhdet_tes!W49/RES_hhdet_fec!W49)</f>
        <v>0.72001888016783322</v>
      </c>
      <c r="X49" s="124">
        <f>IF(RES_hhdet_tes!X49=0,"",RES_hhdet_tes!X49/RES_hhdet_fec!X49)</f>
        <v>0.79205068023256775</v>
      </c>
      <c r="Y49" s="124">
        <f>IF(RES_hhdet_tes!Y49=0,"",RES_hhdet_tes!Y49/RES_hhdet_fec!Y49)</f>
        <v>0.80291127748773217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0.49863363740804784</v>
      </c>
      <c r="C50" s="111">
        <f>IF(RES_hhdet_tes!C50=0,"",RES_hhdet_tes!C50/RES_hhdet_fec!C50)</f>
        <v>0.50031732174089905</v>
      </c>
      <c r="D50" s="111">
        <f>IF(RES_hhdet_tes!D50=0,"",RES_hhdet_tes!D50/RES_hhdet_fec!D50)</f>
        <v>0.50260778821581897</v>
      </c>
      <c r="E50" s="111">
        <f>IF(RES_hhdet_tes!E50=0,"",RES_hhdet_tes!E50/RES_hhdet_fec!E50)</f>
        <v>0.50475215164876974</v>
      </c>
      <c r="F50" s="111">
        <f>IF(RES_hhdet_tes!F50=0,"",RES_hhdet_tes!F50/RES_hhdet_fec!F50)</f>
        <v>0.50656482539956571</v>
      </c>
      <c r="G50" s="111">
        <f>IF(RES_hhdet_tes!G50=0,"",RES_hhdet_tes!G50/RES_hhdet_fec!G50)</f>
        <v>0.50748551403087683</v>
      </c>
      <c r="H50" s="111">
        <f>IF(RES_hhdet_tes!H50=0,"",RES_hhdet_tes!H50/RES_hhdet_fec!H50)</f>
        <v>0.50923956928545289</v>
      </c>
      <c r="I50" s="111">
        <f>IF(RES_hhdet_tes!I50=0,"",RES_hhdet_tes!I50/RES_hhdet_fec!I50)</f>
        <v>0.51307641407688698</v>
      </c>
      <c r="J50" s="111">
        <f>IF(RES_hhdet_tes!J50=0,"",RES_hhdet_tes!J50/RES_hhdet_fec!J50)</f>
        <v>0.51946503515548681</v>
      </c>
      <c r="K50" s="111">
        <f>IF(RES_hhdet_tes!K50=0,"",RES_hhdet_tes!K50/RES_hhdet_fec!K50)</f>
        <v>0.52716218753116573</v>
      </c>
      <c r="L50" s="111">
        <f>IF(RES_hhdet_tes!L50=0,"",RES_hhdet_tes!L50/RES_hhdet_fec!L50)</f>
        <v>0.53548096489096975</v>
      </c>
      <c r="M50" s="111">
        <f>IF(RES_hhdet_tes!M50=0,"",RES_hhdet_tes!M50/RES_hhdet_fec!M50)</f>
        <v>0.54134087653930674</v>
      </c>
      <c r="N50" s="111">
        <f>IF(RES_hhdet_tes!N50=0,"",RES_hhdet_tes!N50/RES_hhdet_fec!N50)</f>
        <v>0.55273074195520033</v>
      </c>
      <c r="O50" s="111">
        <f>IF(RES_hhdet_tes!O50=0,"",RES_hhdet_tes!O50/RES_hhdet_fec!O50)</f>
        <v>0.57898987112969447</v>
      </c>
      <c r="P50" s="111">
        <f>IF(RES_hhdet_tes!P50=0,"",RES_hhdet_tes!P50/RES_hhdet_fec!P50)</f>
        <v>0.58186400437152108</v>
      </c>
      <c r="Q50" s="111">
        <f>IF(RES_hhdet_tes!Q50=0,"",RES_hhdet_tes!Q50/RES_hhdet_fec!Q50)</f>
        <v>0.58256869182779469</v>
      </c>
      <c r="R50" s="111">
        <f>IF(RES_hhdet_tes!R50=0,"",RES_hhdet_tes!R50/RES_hhdet_fec!R50)</f>
        <v>0.58972514435721191</v>
      </c>
      <c r="S50" s="111">
        <f>IF(RES_hhdet_tes!S50=0,"",RES_hhdet_tes!S50/RES_hhdet_fec!S50)</f>
        <v>0.61141641643779343</v>
      </c>
      <c r="T50" s="111">
        <f>IF(RES_hhdet_tes!T50=0,"",RES_hhdet_tes!T50/RES_hhdet_fec!T50)</f>
        <v>0.63937851033349269</v>
      </c>
      <c r="U50" s="111">
        <f>IF(RES_hhdet_tes!U50=0,"",RES_hhdet_tes!U50/RES_hhdet_fec!U50)</f>
        <v>0.66751763591624191</v>
      </c>
      <c r="V50" s="111">
        <f>IF(RES_hhdet_tes!V50=0,"",RES_hhdet_tes!V50/RES_hhdet_fec!V50)</f>
        <v>0.68536319759012609</v>
      </c>
      <c r="W50" s="111">
        <f>IF(RES_hhdet_tes!W50=0,"",RES_hhdet_tes!W50/RES_hhdet_fec!W50)</f>
        <v>0.69688084068785394</v>
      </c>
      <c r="X50" s="111">
        <f>IF(RES_hhdet_tes!X50=0,"",RES_hhdet_tes!X50/RES_hhdet_fec!X50)</f>
        <v>0.71105209235251343</v>
      </c>
      <c r="Y50" s="111">
        <f>IF(RES_hhdet_tes!Y50=0,"",RES_hhdet_tes!Y50/RES_hhdet_fec!Y50)</f>
        <v>0.71923204343515013</v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>
        <f>IF(RES_hhdet_tes!K51=0,"",RES_hhdet_tes!K51/RES_hhdet_fec!K51)</f>
        <v>0.7163506848565292</v>
      </c>
      <c r="L51" s="111">
        <f>IF(RES_hhdet_tes!L51=0,"",RES_hhdet_tes!L51/RES_hhdet_fec!L51)</f>
        <v>0.70706179171349559</v>
      </c>
      <c r="M51" s="111">
        <f>IF(RES_hhdet_tes!M51=0,"",RES_hhdet_tes!M51/RES_hhdet_fec!M51)</f>
        <v>0.7193738823576441</v>
      </c>
      <c r="N51" s="111">
        <f>IF(RES_hhdet_tes!N51=0,"",RES_hhdet_tes!N51/RES_hhdet_fec!N51)</f>
        <v>0.73069176420169435</v>
      </c>
      <c r="O51" s="111">
        <f>IF(RES_hhdet_tes!O51=0,"",RES_hhdet_tes!O51/RES_hhdet_fec!O51)</f>
        <v>0.75568558297923005</v>
      </c>
      <c r="P51" s="111">
        <f>IF(RES_hhdet_tes!P51=0,"",RES_hhdet_tes!P51/RES_hhdet_fec!P51)</f>
        <v>0.77217502167379926</v>
      </c>
      <c r="Q51" s="111">
        <f>IF(RES_hhdet_tes!Q51=0,"",RES_hhdet_tes!Q51/RES_hhdet_fec!Q51)</f>
        <v>0.78225188274086166</v>
      </c>
      <c r="R51" s="111">
        <f>IF(RES_hhdet_tes!R51=0,"",RES_hhdet_tes!R51/RES_hhdet_fec!R51)</f>
        <v>0.78844836353829761</v>
      </c>
      <c r="S51" s="111">
        <f>IF(RES_hhdet_tes!S51=0,"",RES_hhdet_tes!S51/RES_hhdet_fec!S51)</f>
        <v>0.8027455004053593</v>
      </c>
      <c r="T51" s="111">
        <f>IF(RES_hhdet_tes!T51=0,"",RES_hhdet_tes!T51/RES_hhdet_fec!T51)</f>
        <v>0.80198793621858955</v>
      </c>
      <c r="U51" s="111">
        <f>IF(RES_hhdet_tes!U51=0,"",RES_hhdet_tes!U51/RES_hhdet_fec!U51)</f>
        <v>0.82375135727247484</v>
      </c>
      <c r="V51" s="111">
        <f>IF(RES_hhdet_tes!V51=0,"",RES_hhdet_tes!V51/RES_hhdet_fec!V51)</f>
        <v>0.83772536948543519</v>
      </c>
      <c r="W51" s="111">
        <f>IF(RES_hhdet_tes!W51=0,"",RES_hhdet_tes!W51/RES_hhdet_fec!W51)</f>
        <v>0.8495983113672243</v>
      </c>
      <c r="X51" s="111">
        <f>IF(RES_hhdet_tes!X51=0,"",RES_hhdet_tes!X51/RES_hhdet_fec!X51)</f>
        <v>0.88251154901616191</v>
      </c>
      <c r="Y51" s="111">
        <f>IF(RES_hhdet_tes!Y51=0,"",RES_hhdet_tes!Y51/RES_hhdet_fec!Y51)</f>
        <v>0.90920827172792329</v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>
        <f>IF(RES_hhdet_tes!K52=0,"",RES_hhdet_tes!K52/RES_hhdet_fec!K52)</f>
        <v>0.54701407529340929</v>
      </c>
      <c r="L52" s="112">
        <f>IF(RES_hhdet_tes!L52=0,"",RES_hhdet_tes!L52/RES_hhdet_fec!L52)</f>
        <v>0.54701407529340917</v>
      </c>
      <c r="M52" s="112">
        <f>IF(RES_hhdet_tes!M52=0,"",RES_hhdet_tes!M52/RES_hhdet_fec!M52)</f>
        <v>0.5522681033723158</v>
      </c>
      <c r="N52" s="112">
        <f>IF(RES_hhdet_tes!N52=0,"",RES_hhdet_tes!N52/RES_hhdet_fec!N52)</f>
        <v>0.55684234800072052</v>
      </c>
      <c r="O52" s="112">
        <f>IF(RES_hhdet_tes!O52=0,"",RES_hhdet_tes!O52/RES_hhdet_fec!O52)</f>
        <v>0.59601485686123257</v>
      </c>
      <c r="P52" s="112">
        <f>IF(RES_hhdet_tes!P52=0,"",RES_hhdet_tes!P52/RES_hhdet_fec!P52)</f>
        <v>0.61314890102135622</v>
      </c>
      <c r="Q52" s="112">
        <f>IF(RES_hhdet_tes!Q52=0,"",RES_hhdet_tes!Q52/RES_hhdet_fec!Q52)</f>
        <v>0.63055561165774898</v>
      </c>
      <c r="R52" s="112">
        <f>IF(RES_hhdet_tes!R52=0,"",RES_hhdet_tes!R52/RES_hhdet_fec!R52)</f>
        <v>0.63575104024574325</v>
      </c>
      <c r="S52" s="112">
        <f>IF(RES_hhdet_tes!S52=0,"",RES_hhdet_tes!S52/RES_hhdet_fec!S52)</f>
        <v>0.65181574306630086</v>
      </c>
      <c r="T52" s="112">
        <f>IF(RES_hhdet_tes!T52=0,"",RES_hhdet_tes!T52/RES_hhdet_fec!T52)</f>
        <v>0.68854251013266432</v>
      </c>
      <c r="U52" s="112">
        <f>IF(RES_hhdet_tes!U52=0,"",RES_hhdet_tes!U52/RES_hhdet_fec!U52)</f>
        <v>0.69630756566254504</v>
      </c>
      <c r="V52" s="112">
        <f>IF(RES_hhdet_tes!V52=0,"",RES_hhdet_tes!V52/RES_hhdet_fec!V52)</f>
        <v>0.71160627166020662</v>
      </c>
      <c r="W52" s="112">
        <f>IF(RES_hhdet_tes!W52=0,"",RES_hhdet_tes!W52/RES_hhdet_fec!W52)</f>
        <v>0.74087241292515915</v>
      </c>
      <c r="X52" s="112">
        <f>IF(RES_hhdet_tes!X52=0,"",RES_hhdet_tes!X52/RES_hhdet_fec!X52)</f>
        <v>0.7408460454985607</v>
      </c>
      <c r="Y52" s="112">
        <f>IF(RES_hhdet_tes!Y52=0,"",RES_hhdet_tes!Y52/RES_hhdet_fec!Y52)</f>
        <v>0.76115260555065578</v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0.62420086672424169</v>
      </c>
      <c r="C54" s="112">
        <f>IF(RES_hhdet_tes!C54=0,"",RES_hhdet_tes!C54/RES_hhdet_fec!C54)</f>
        <v>0.62841483577450008</v>
      </c>
      <c r="D54" s="112">
        <f>IF(RES_hhdet_tes!D54=0,"",RES_hhdet_tes!D54/RES_hhdet_fec!D54)</f>
        <v>0.63213583572962595</v>
      </c>
      <c r="E54" s="112">
        <f>IF(RES_hhdet_tes!E54=0,"",RES_hhdet_tes!E54/RES_hhdet_fec!E54)</f>
        <v>0.63546133822504725</v>
      </c>
      <c r="F54" s="112">
        <f>IF(RES_hhdet_tes!F54=0,"",RES_hhdet_tes!F54/RES_hhdet_fec!F54)</f>
        <v>0.63833654138578477</v>
      </c>
      <c r="G54" s="112">
        <f>IF(RES_hhdet_tes!G54=0,"",RES_hhdet_tes!G54/RES_hhdet_fec!G54)</f>
        <v>0.64139652835244632</v>
      </c>
      <c r="H54" s="112">
        <f>IF(RES_hhdet_tes!H54=0,"",RES_hhdet_tes!H54/RES_hhdet_fec!H54)</f>
        <v>0.64549992065078343</v>
      </c>
      <c r="I54" s="112">
        <f>IF(RES_hhdet_tes!I54=0,"",RES_hhdet_tes!I54/RES_hhdet_fec!I54)</f>
        <v>0.64743136066669349</v>
      </c>
      <c r="J54" s="112">
        <f>IF(RES_hhdet_tes!J54=0,"",RES_hhdet_tes!J54/RES_hhdet_fec!J54)</f>
        <v>0.64817525375456053</v>
      </c>
      <c r="K54" s="112">
        <f>IF(RES_hhdet_tes!K54=0,"",RES_hhdet_tes!K54/RES_hhdet_fec!K54)</f>
        <v>0.64909407674310582</v>
      </c>
      <c r="L54" s="112">
        <f>IF(RES_hhdet_tes!L54=0,"",RES_hhdet_tes!L54/RES_hhdet_fec!L54)</f>
        <v>0.65001838223750463</v>
      </c>
      <c r="M54" s="112">
        <f>IF(RES_hhdet_tes!M54=0,"",RES_hhdet_tes!M54/RES_hhdet_fec!M54)</f>
        <v>0.65514993080148387</v>
      </c>
      <c r="N54" s="112">
        <f>IF(RES_hhdet_tes!N54=0,"",RES_hhdet_tes!N54/RES_hhdet_fec!N54)</f>
        <v>0.662999544923078</v>
      </c>
      <c r="O54" s="112">
        <f>IF(RES_hhdet_tes!O54=0,"",RES_hhdet_tes!O54/RES_hhdet_fec!O54)</f>
        <v>0.66855727665083942</v>
      </c>
      <c r="P54" s="112">
        <f>IF(RES_hhdet_tes!P54=0,"",RES_hhdet_tes!P54/RES_hhdet_fec!P54)</f>
        <v>0.67591162807327265</v>
      </c>
      <c r="Q54" s="112">
        <f>IF(RES_hhdet_tes!Q54=0,"",RES_hhdet_tes!Q54/RES_hhdet_fec!Q54)</f>
        <v>0.67678607374402111</v>
      </c>
      <c r="R54" s="112">
        <f>IF(RES_hhdet_tes!R54=0,"",RES_hhdet_tes!R54/RES_hhdet_fec!R54)</f>
        <v>0.67919323402906107</v>
      </c>
      <c r="S54" s="112">
        <f>IF(RES_hhdet_tes!S54=0,"",RES_hhdet_tes!S54/RES_hhdet_fec!S54)</f>
        <v>0.69513068774182851</v>
      </c>
      <c r="T54" s="112">
        <f>IF(RES_hhdet_tes!T54=0,"",RES_hhdet_tes!T54/RES_hhdet_fec!T54)</f>
        <v>0.70524185807226447</v>
      </c>
      <c r="U54" s="112">
        <f>IF(RES_hhdet_tes!U54=0,"",RES_hhdet_tes!U54/RES_hhdet_fec!U54)</f>
        <v>0.73392707376352573</v>
      </c>
      <c r="V54" s="112">
        <f>IF(RES_hhdet_tes!V54=0,"",RES_hhdet_tes!V54/RES_hhdet_fec!V54)</f>
        <v>0.7588769338419491</v>
      </c>
      <c r="W54" s="112">
        <f>IF(RES_hhdet_tes!W54=0,"",RES_hhdet_tes!W54/RES_hhdet_fec!W54)</f>
        <v>0.76692675589580661</v>
      </c>
      <c r="X54" s="112">
        <f>IF(RES_hhdet_tes!X54=0,"",RES_hhdet_tes!X54/RES_hhdet_fec!X54)</f>
        <v>0.81376204214356529</v>
      </c>
      <c r="Y54" s="112">
        <f>IF(RES_hhdet_tes!Y54=0,"",RES_hhdet_tes!Y54/RES_hhdet_fec!Y54)</f>
        <v>0.81423414532292904</v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>
        <f>IF(RES_hhdet_tes!M55=0,"",RES_hhdet_tes!M55/RES_hhdet_fec!M55)</f>
        <v>0.8076301132891216</v>
      </c>
      <c r="N55" s="113">
        <f>IF(RES_hhdet_tes!N55=0,"",RES_hhdet_tes!N55/RES_hhdet_fec!N55)</f>
        <v>0.81720149727813818</v>
      </c>
      <c r="O55" s="113">
        <f>IF(RES_hhdet_tes!O55=0,"",RES_hhdet_tes!O55/RES_hhdet_fec!O55)</f>
        <v>0.82202505734003306</v>
      </c>
      <c r="P55" s="113">
        <f>IF(RES_hhdet_tes!P55=0,"",RES_hhdet_tes!P55/RES_hhdet_fec!P55)</f>
        <v>0.83035137160138739</v>
      </c>
      <c r="Q55" s="113">
        <f>IF(RES_hhdet_tes!Q55=0,"",RES_hhdet_tes!Q55/RES_hhdet_fec!Q55)</f>
        <v>0.82929493228870299</v>
      </c>
      <c r="R55" s="113">
        <f>IF(RES_hhdet_tes!R55=0,"",RES_hhdet_tes!R55/RES_hhdet_fec!R55)</f>
        <v>0.8328575746733391</v>
      </c>
      <c r="S55" s="113">
        <f>IF(RES_hhdet_tes!S55=0,"",RES_hhdet_tes!S55/RES_hhdet_fec!S55)</f>
        <v>0.84061425932680112</v>
      </c>
      <c r="T55" s="113">
        <f>IF(RES_hhdet_tes!T55=0,"",RES_hhdet_tes!T55/RES_hhdet_fec!T55)</f>
        <v>0.83714308116258596</v>
      </c>
      <c r="U55" s="113">
        <f>IF(RES_hhdet_tes!U55=0,"",RES_hhdet_tes!U55/RES_hhdet_fec!U55)</f>
        <v>0.86091968529919016</v>
      </c>
      <c r="V55" s="113">
        <f>IF(RES_hhdet_tes!V55=0,"",RES_hhdet_tes!V55/RES_hhdet_fec!V55)</f>
        <v>0.884049133294461</v>
      </c>
      <c r="W55" s="113">
        <f>IF(RES_hhdet_tes!W55=0,"",RES_hhdet_tes!W55/RES_hhdet_fec!W55)</f>
        <v>0.8882639491956702</v>
      </c>
      <c r="X55" s="113">
        <f>IF(RES_hhdet_tes!X55=0,"",RES_hhdet_tes!X55/RES_hhdet_fec!X55)</f>
        <v>0.92027154225634533</v>
      </c>
      <c r="Y55" s="113">
        <f>IF(RES_hhdet_tes!Y55=0,"",RES_hhdet_tes!Y55/RES_hhdet_fec!Y55)</f>
        <v>0.94282080215802688</v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>
        <f>IF(RES_hhdet_tes!M56=0,"",RES_hhdet_tes!M56/RES_hhdet_fec!M56)</f>
        <v>0.66884601773355479</v>
      </c>
      <c r="N56" s="111">
        <f>IF(RES_hhdet_tes!N56=0,"",RES_hhdet_tes!N56/RES_hhdet_fec!N56)</f>
        <v>0.6741296799066232</v>
      </c>
      <c r="O56" s="111">
        <f>IF(RES_hhdet_tes!O56=0,"",RES_hhdet_tes!O56/RES_hhdet_fec!O56)</f>
        <v>0.68805064986532438</v>
      </c>
      <c r="P56" s="111">
        <f>IF(RES_hhdet_tes!P56=0,"",RES_hhdet_tes!P56/RES_hhdet_fec!P56)</f>
        <v>0.69599686713868669</v>
      </c>
      <c r="Q56" s="111">
        <f>IF(RES_hhdet_tes!Q56=0,"",RES_hhdet_tes!Q56/RES_hhdet_fec!Q56)</f>
        <v>0.69781627061873786</v>
      </c>
      <c r="R56" s="111">
        <f>IF(RES_hhdet_tes!R56=0,"",RES_hhdet_tes!R56/RES_hhdet_fec!R56)</f>
        <v>0.70117806455632337</v>
      </c>
      <c r="S56" s="111">
        <f>IF(RES_hhdet_tes!S56=0,"",RES_hhdet_tes!S56/RES_hhdet_fec!S56)</f>
        <v>0.70914836387473124</v>
      </c>
      <c r="T56" s="111">
        <f>IF(RES_hhdet_tes!T56=0,"",RES_hhdet_tes!T56/RES_hhdet_fec!T56)</f>
        <v>0.73453457958654889</v>
      </c>
      <c r="U56" s="111">
        <f>IF(RES_hhdet_tes!U56=0,"",RES_hhdet_tes!U56/RES_hhdet_fec!U56)</f>
        <v>0.75301638416537475</v>
      </c>
      <c r="V56" s="111">
        <f>IF(RES_hhdet_tes!V56=0,"",RES_hhdet_tes!V56/RES_hhdet_fec!V56)</f>
        <v>0.78652999904373322</v>
      </c>
      <c r="W56" s="111">
        <f>IF(RES_hhdet_tes!W56=0,"",RES_hhdet_tes!W56/RES_hhdet_fec!W56)</f>
        <v>0.79818666764044599</v>
      </c>
      <c r="X56" s="111">
        <f>IF(RES_hhdet_tes!X56=0,"",RES_hhdet_tes!X56/RES_hhdet_fec!X56)</f>
        <v>0.81039347401145589</v>
      </c>
      <c r="Y56" s="111">
        <f>IF(RES_hhdet_tes!Y56=0,"",RES_hhdet_tes!Y56/RES_hhdet_fec!Y56)</f>
        <v>0.8142563588051942</v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0.60148487794185934</v>
      </c>
      <c r="C58" s="124">
        <f>IF(RES_hhdet_tes!C58=0,"",RES_hhdet_tes!C58/RES_hhdet_fec!C58)</f>
        <v>0.60142862064995528</v>
      </c>
      <c r="D58" s="124">
        <f>IF(RES_hhdet_tes!D58=0,"",RES_hhdet_tes!D58/RES_hhdet_fec!D58)</f>
        <v>0.60170412403424856</v>
      </c>
      <c r="E58" s="124">
        <f>IF(RES_hhdet_tes!E58=0,"",RES_hhdet_tes!E58/RES_hhdet_fec!E58)</f>
        <v>0.63105505597382627</v>
      </c>
      <c r="F58" s="124">
        <f>IF(RES_hhdet_tes!F58=0,"",RES_hhdet_tes!F58/RES_hhdet_fec!F58)</f>
        <v>0.63511406097589862</v>
      </c>
      <c r="G58" s="124">
        <f>IF(RES_hhdet_tes!G58=0,"",RES_hhdet_tes!G58/RES_hhdet_fec!G58)</f>
        <v>0.63123998116672542</v>
      </c>
      <c r="H58" s="124">
        <f>IF(RES_hhdet_tes!H58=0,"",RES_hhdet_tes!H58/RES_hhdet_fec!H58)</f>
        <v>0.64166627576576762</v>
      </c>
      <c r="I58" s="124">
        <f>IF(RES_hhdet_tes!I58=0,"",RES_hhdet_tes!I58/RES_hhdet_fec!I58)</f>
        <v>0.63976785306319783</v>
      </c>
      <c r="J58" s="124">
        <f>IF(RES_hhdet_tes!J58=0,"",RES_hhdet_tes!J58/RES_hhdet_fec!J58)</f>
        <v>0.64151305628881461</v>
      </c>
      <c r="K58" s="124">
        <f>IF(RES_hhdet_tes!K58=0,"",RES_hhdet_tes!K58/RES_hhdet_fec!K58)</f>
        <v>0.64283134224218386</v>
      </c>
      <c r="L58" s="124">
        <f>IF(RES_hhdet_tes!L58=0,"",RES_hhdet_tes!L58/RES_hhdet_fec!L58)</f>
        <v>0.64747047927655488</v>
      </c>
      <c r="M58" s="124">
        <f>IF(RES_hhdet_tes!M58=0,"",RES_hhdet_tes!M58/RES_hhdet_fec!M58)</f>
        <v>0.63977801763133457</v>
      </c>
      <c r="N58" s="124">
        <f>IF(RES_hhdet_tes!N58=0,"",RES_hhdet_tes!N58/RES_hhdet_fec!N58)</f>
        <v>0.63928930817729868</v>
      </c>
      <c r="O58" s="124">
        <f>IF(RES_hhdet_tes!O58=0,"",RES_hhdet_tes!O58/RES_hhdet_fec!O58)</f>
        <v>0.64815556485260151</v>
      </c>
      <c r="P58" s="124">
        <f>IF(RES_hhdet_tes!P58=0,"",RES_hhdet_tes!P58/RES_hhdet_fec!P58)</f>
        <v>0.64667191727902151</v>
      </c>
      <c r="Q58" s="124">
        <f>IF(RES_hhdet_tes!Q58=0,"",RES_hhdet_tes!Q58/RES_hhdet_fec!Q58)</f>
        <v>0.64697670306433386</v>
      </c>
      <c r="R58" s="124">
        <f>IF(RES_hhdet_tes!R58=0,"",RES_hhdet_tes!R58/RES_hhdet_fec!R58)</f>
        <v>0.64775317934226351</v>
      </c>
      <c r="S58" s="124">
        <f>IF(RES_hhdet_tes!S58=0,"",RES_hhdet_tes!S58/RES_hhdet_fec!S58)</f>
        <v>0.65150600656271895</v>
      </c>
      <c r="T58" s="124">
        <f>IF(RES_hhdet_tes!T58=0,"",RES_hhdet_tes!T58/RES_hhdet_fec!T58)</f>
        <v>0.65304355102848544</v>
      </c>
      <c r="U58" s="124">
        <f>IF(RES_hhdet_tes!U58=0,"",RES_hhdet_tes!U58/RES_hhdet_fec!U58)</f>
        <v>0.65597218079866626</v>
      </c>
      <c r="V58" s="124">
        <f>IF(RES_hhdet_tes!V58=0,"",RES_hhdet_tes!V58/RES_hhdet_fec!V58)</f>
        <v>0.66300595084606995</v>
      </c>
      <c r="W58" s="124">
        <f>IF(RES_hhdet_tes!W58=0,"",RES_hhdet_tes!W58/RES_hhdet_fec!W58)</f>
        <v>0.66436017560804306</v>
      </c>
      <c r="X58" s="124">
        <f>IF(RES_hhdet_tes!X58=0,"",RES_hhdet_tes!X58/RES_hhdet_fec!X58)</f>
        <v>0.6357245931985025</v>
      </c>
      <c r="Y58" s="124">
        <f>IF(RES_hhdet_tes!Y58=0,"",RES_hhdet_tes!Y58/RES_hhdet_fec!Y58)</f>
        <v>0.62665620569852742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0.5807550916901546</v>
      </c>
      <c r="C59" s="111">
        <f>IF(RES_hhdet_tes!C59=0,"",RES_hhdet_tes!C59/RES_hhdet_fec!C59)</f>
        <v>0.58169920934950103</v>
      </c>
      <c r="D59" s="111">
        <f>IF(RES_hhdet_tes!D59=0,"",RES_hhdet_tes!D59/RES_hhdet_fec!D59)</f>
        <v>0.58265591503680314</v>
      </c>
      <c r="E59" s="111">
        <f>IF(RES_hhdet_tes!E59=0,"",RES_hhdet_tes!E59/RES_hhdet_fec!E59)</f>
        <v>0.58341677399645864</v>
      </c>
      <c r="F59" s="111">
        <f>IF(RES_hhdet_tes!F59=0,"",RES_hhdet_tes!F59/RES_hhdet_fec!F59)</f>
        <v>0.58445514708700863</v>
      </c>
      <c r="G59" s="111">
        <f>IF(RES_hhdet_tes!G59=0,"",RES_hhdet_tes!G59/RES_hhdet_fec!G59)</f>
        <v>0.58558589372037617</v>
      </c>
      <c r="H59" s="111">
        <f>IF(RES_hhdet_tes!H59=0,"",RES_hhdet_tes!H59/RES_hhdet_fec!H59)</f>
        <v>0.58712566765091923</v>
      </c>
      <c r="I59" s="111">
        <f>IF(RES_hhdet_tes!I59=0,"",RES_hhdet_tes!I59/RES_hhdet_fec!I59)</f>
        <v>0.58789589766567829</v>
      </c>
      <c r="J59" s="111">
        <f>IF(RES_hhdet_tes!J59=0,"",RES_hhdet_tes!J59/RES_hhdet_fec!J59)</f>
        <v>0.58800792836131432</v>
      </c>
      <c r="K59" s="111">
        <f>IF(RES_hhdet_tes!K59=0,"",RES_hhdet_tes!K59/RES_hhdet_fec!K59)</f>
        <v>0.58830211214026062</v>
      </c>
      <c r="L59" s="111">
        <f>IF(RES_hhdet_tes!L59=0,"",RES_hhdet_tes!L59/RES_hhdet_fec!L59)</f>
        <v>0.58860993116192217</v>
      </c>
      <c r="M59" s="111">
        <f>IF(RES_hhdet_tes!M59=0,"",RES_hhdet_tes!M59/RES_hhdet_fec!M59)</f>
        <v>0.58892440003677382</v>
      </c>
      <c r="N59" s="111">
        <f>IF(RES_hhdet_tes!N59=0,"",RES_hhdet_tes!N59/RES_hhdet_fec!N59)</f>
        <v>0.5895648746542137</v>
      </c>
      <c r="O59" s="111">
        <f>IF(RES_hhdet_tes!O59=0,"",RES_hhdet_tes!O59/RES_hhdet_fec!O59)</f>
        <v>0.59046914468287726</v>
      </c>
      <c r="P59" s="111">
        <f>IF(RES_hhdet_tes!P59=0,"",RES_hhdet_tes!P59/RES_hhdet_fec!P59)</f>
        <v>0.59055390608756053</v>
      </c>
      <c r="Q59" s="111">
        <f>IF(RES_hhdet_tes!Q59=0,"",RES_hhdet_tes!Q59/RES_hhdet_fec!Q59)</f>
        <v>0.59070958417603592</v>
      </c>
      <c r="R59" s="111">
        <f>IF(RES_hhdet_tes!R59=0,"",RES_hhdet_tes!R59/RES_hhdet_fec!R59)</f>
        <v>0.59108237880757686</v>
      </c>
      <c r="S59" s="111">
        <f>IF(RES_hhdet_tes!S59=0,"",RES_hhdet_tes!S59/RES_hhdet_fec!S59)</f>
        <v>0.59286929102102459</v>
      </c>
      <c r="T59" s="111">
        <f>IF(RES_hhdet_tes!T59=0,"",RES_hhdet_tes!T59/RES_hhdet_fec!T59)</f>
        <v>0.59585467713738771</v>
      </c>
      <c r="U59" s="111">
        <f>IF(RES_hhdet_tes!U59=0,"",RES_hhdet_tes!U59/RES_hhdet_fec!U59)</f>
        <v>0.59945341337324576</v>
      </c>
      <c r="V59" s="111">
        <f>IF(RES_hhdet_tes!V59=0,"",RES_hhdet_tes!V59/RES_hhdet_fec!V59)</f>
        <v>0.60366484000711007</v>
      </c>
      <c r="W59" s="111">
        <f>IF(RES_hhdet_tes!W59=0,"",RES_hhdet_tes!W59/RES_hhdet_fec!W59)</f>
        <v>0.60633838479179847</v>
      </c>
      <c r="X59" s="111">
        <f>IF(RES_hhdet_tes!X59=0,"",RES_hhdet_tes!X59/RES_hhdet_fec!X59)</f>
        <v>0.60810970483025939</v>
      </c>
      <c r="Y59" s="111">
        <f>IF(RES_hhdet_tes!Y59=0,"",RES_hhdet_tes!Y59/RES_hhdet_fec!Y59)</f>
        <v>0.60872563620522102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0.73881379402655722</v>
      </c>
      <c r="C60" s="45">
        <f>IF(RES_hhdet_tes!C60=0,"",RES_hhdet_tes!C60/RES_hhdet_fec!C60)</f>
        <v>0.74169085889260922</v>
      </c>
      <c r="D60" s="45">
        <f>IF(RES_hhdet_tes!D60=0,"",RES_hhdet_tes!D60/RES_hhdet_fec!D60)</f>
        <v>0.74560422185383801</v>
      </c>
      <c r="E60" s="45">
        <f>IF(RES_hhdet_tes!E60=0,"",RES_hhdet_tes!E60/RES_hhdet_fec!E60)</f>
        <v>0.74915118643039091</v>
      </c>
      <c r="F60" s="45">
        <f>IF(RES_hhdet_tes!F60=0,"",RES_hhdet_tes!F60/RES_hhdet_fec!F60)</f>
        <v>0.75104725558112395</v>
      </c>
      <c r="G60" s="45">
        <f>IF(RES_hhdet_tes!G60=0,"",RES_hhdet_tes!G60/RES_hhdet_fec!G60)</f>
        <v>0.75228785734262638</v>
      </c>
      <c r="H60" s="45">
        <f>IF(RES_hhdet_tes!H60=0,"",RES_hhdet_tes!H60/RES_hhdet_fec!H60)</f>
        <v>0.75374349125633222</v>
      </c>
      <c r="I60" s="45">
        <f>IF(RES_hhdet_tes!I60=0,"",RES_hhdet_tes!I60/RES_hhdet_fec!I60)</f>
        <v>0.75438934193495544</v>
      </c>
      <c r="J60" s="45">
        <f>IF(RES_hhdet_tes!J60=0,"",RES_hhdet_tes!J60/RES_hhdet_fec!J60)</f>
        <v>0.75468028344398674</v>
      </c>
      <c r="K60" s="45">
        <f>IF(RES_hhdet_tes!K60=0,"",RES_hhdet_tes!K60/RES_hhdet_fec!K60)</f>
        <v>0.75554902351315567</v>
      </c>
      <c r="L60" s="45">
        <f>IF(RES_hhdet_tes!L60=0,"",RES_hhdet_tes!L60/RES_hhdet_fec!L60)</f>
        <v>0.75711306017603464</v>
      </c>
      <c r="M60" s="45">
        <f>IF(RES_hhdet_tes!M60=0,"",RES_hhdet_tes!M60/RES_hhdet_fec!M60)</f>
        <v>0.76018055250107153</v>
      </c>
      <c r="N60" s="45">
        <f>IF(RES_hhdet_tes!N60=0,"",RES_hhdet_tes!N60/RES_hhdet_fec!N60)</f>
        <v>0.76433670310614599</v>
      </c>
      <c r="O60" s="45">
        <f>IF(RES_hhdet_tes!O60=0,"",RES_hhdet_tes!O60/RES_hhdet_fec!O60)</f>
        <v>0.7694148162196095</v>
      </c>
      <c r="P60" s="45">
        <f>IF(RES_hhdet_tes!P60=0,"",RES_hhdet_tes!P60/RES_hhdet_fec!P60)</f>
        <v>0.76990133087764745</v>
      </c>
      <c r="Q60" s="45">
        <f>IF(RES_hhdet_tes!Q60=0,"",RES_hhdet_tes!Q60/RES_hhdet_fec!Q60)</f>
        <v>0.77149801415540142</v>
      </c>
      <c r="R60" s="45">
        <f>IF(RES_hhdet_tes!R60=0,"",RES_hhdet_tes!R60/RES_hhdet_fec!R60)</f>
        <v>0.77523860880105389</v>
      </c>
      <c r="S60" s="45">
        <f>IF(RES_hhdet_tes!S60=0,"",RES_hhdet_tes!S60/RES_hhdet_fec!S60)</f>
        <v>0.78608577086383047</v>
      </c>
      <c r="T60" s="45">
        <f>IF(RES_hhdet_tes!T60=0,"",RES_hhdet_tes!T60/RES_hhdet_fec!T60)</f>
        <v>0.80045450575161226</v>
      </c>
      <c r="U60" s="45">
        <f>IF(RES_hhdet_tes!U60=0,"",RES_hhdet_tes!U60/RES_hhdet_fec!U60)</f>
        <v>0.8174096919951046</v>
      </c>
      <c r="V60" s="45">
        <f>IF(RES_hhdet_tes!V60=0,"",RES_hhdet_tes!V60/RES_hhdet_fec!V60)</f>
        <v>0.83327300900890322</v>
      </c>
      <c r="W60" s="45">
        <f>IF(RES_hhdet_tes!W60=0,"",RES_hhdet_tes!W60/RES_hhdet_fec!W60)</f>
        <v>0.84122936455045039</v>
      </c>
      <c r="X60" s="45">
        <f>IF(RES_hhdet_tes!X60=0,"",RES_hhdet_tes!X60/RES_hhdet_fec!X60)</f>
        <v>0.8418808539789695</v>
      </c>
      <c r="Y60" s="45">
        <f>IF(RES_hhdet_tes!Y60=0,"",RES_hhdet_tes!Y60/RES_hhdet_fec!Y60)</f>
        <v>0.84234289244170202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0.4914662198589454</v>
      </c>
      <c r="C62" s="119">
        <f>IF(RES_hhdet_tes!C62=0,"",RES_hhdet_tes!C62/RES_hhdet_fec!C62)</f>
        <v>0.49308776964648054</v>
      </c>
      <c r="D62" s="119">
        <f>IF(RES_hhdet_tes!D62=0,"",RES_hhdet_tes!D62/RES_hhdet_fec!D62)</f>
        <v>0.49637273092746492</v>
      </c>
      <c r="E62" s="119">
        <f>IF(RES_hhdet_tes!E62=0,"",RES_hhdet_tes!E62/RES_hhdet_fec!E62)</f>
        <v>0.50313404510237969</v>
      </c>
      <c r="F62" s="119">
        <f>IF(RES_hhdet_tes!F62=0,"",RES_hhdet_tes!F62/RES_hhdet_fec!F62)</f>
        <v>0.50803768578052733</v>
      </c>
      <c r="G62" s="119">
        <f>IF(RES_hhdet_tes!G62=0,"",RES_hhdet_tes!G62/RES_hhdet_fec!G62)</f>
        <v>0.51305465166290964</v>
      </c>
      <c r="H62" s="119">
        <f>IF(RES_hhdet_tes!H62=0,"",RES_hhdet_tes!H62/RES_hhdet_fec!H62)</f>
        <v>0.51886538552821015</v>
      </c>
      <c r="I62" s="119">
        <f>IF(RES_hhdet_tes!I62=0,"",RES_hhdet_tes!I62/RES_hhdet_fec!I62)</f>
        <v>0.5254893749660533</v>
      </c>
      <c r="J62" s="119">
        <f>IF(RES_hhdet_tes!J62=0,"",RES_hhdet_tes!J62/RES_hhdet_fec!J62)</f>
        <v>0.53223743614012542</v>
      </c>
      <c r="K62" s="119">
        <f>IF(RES_hhdet_tes!K62=0,"",RES_hhdet_tes!K62/RES_hhdet_fec!K62)</f>
        <v>0.54010625884326857</v>
      </c>
      <c r="L62" s="119">
        <f>IF(RES_hhdet_tes!L62=0,"",RES_hhdet_tes!L62/RES_hhdet_fec!L62)</f>
        <v>0.54858263481556424</v>
      </c>
      <c r="M62" s="119">
        <f>IF(RES_hhdet_tes!M62=0,"",RES_hhdet_tes!M62/RES_hhdet_fec!M62)</f>
        <v>0.56026199942263533</v>
      </c>
      <c r="N62" s="119">
        <f>IF(RES_hhdet_tes!N62=0,"",RES_hhdet_tes!N62/RES_hhdet_fec!N62)</f>
        <v>0.57437236121812962</v>
      </c>
      <c r="O62" s="119">
        <f>IF(RES_hhdet_tes!O62=0,"",RES_hhdet_tes!O62/RES_hhdet_fec!O62)</f>
        <v>0.5904176074314027</v>
      </c>
      <c r="P62" s="119">
        <f>IF(RES_hhdet_tes!P62=0,"",RES_hhdet_tes!P62/RES_hhdet_fec!P62)</f>
        <v>0.59734878119067381</v>
      </c>
      <c r="Q62" s="119">
        <f>IF(RES_hhdet_tes!Q62=0,"",RES_hhdet_tes!Q62/RES_hhdet_fec!Q62)</f>
        <v>0.60747529504118691</v>
      </c>
      <c r="R62" s="119">
        <f>IF(RES_hhdet_tes!R62=0,"",RES_hhdet_tes!R62/RES_hhdet_fec!R62)</f>
        <v>0.61870002846399441</v>
      </c>
      <c r="S62" s="119">
        <f>IF(RES_hhdet_tes!S62=0,"",RES_hhdet_tes!S62/RES_hhdet_fec!S62)</f>
        <v>0.63312025196646549</v>
      </c>
      <c r="T62" s="119">
        <f>IF(RES_hhdet_tes!T62=0,"",RES_hhdet_tes!T62/RES_hhdet_fec!T62)</f>
        <v>0.64884095058924995</v>
      </c>
      <c r="U62" s="119">
        <f>IF(RES_hhdet_tes!U62=0,"",RES_hhdet_tes!U62/RES_hhdet_fec!U62)</f>
        <v>0.66713472524891859</v>
      </c>
      <c r="V62" s="119">
        <f>IF(RES_hhdet_tes!V62=0,"",RES_hhdet_tes!V62/RES_hhdet_fec!V62)</f>
        <v>0.68855159539155664</v>
      </c>
      <c r="W62" s="119">
        <f>IF(RES_hhdet_tes!W62=0,"",RES_hhdet_tes!W62/RES_hhdet_fec!W62)</f>
        <v>0.70887791946719592</v>
      </c>
      <c r="X62" s="119">
        <f>IF(RES_hhdet_tes!X62=0,"",RES_hhdet_tes!X62/RES_hhdet_fec!X62)</f>
        <v>0.72907546487806196</v>
      </c>
      <c r="Y62" s="119">
        <f>IF(RES_hhdet_tes!Y62=0,"",RES_hhdet_tes!Y62/RES_hhdet_fec!Y62)</f>
        <v>0.74376611293382333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0.48478565457887213</v>
      </c>
      <c r="C63" s="124">
        <f>IF(RES_hhdet_tes!C63=0,"",RES_hhdet_tes!C63/RES_hhdet_fec!C63)</f>
        <v>0.48716273771192969</v>
      </c>
      <c r="D63" s="124">
        <f>IF(RES_hhdet_tes!D63=0,"",RES_hhdet_tes!D63/RES_hhdet_fec!D63)</f>
        <v>0.49034132091055632</v>
      </c>
      <c r="E63" s="124">
        <f>IF(RES_hhdet_tes!E63=0,"",RES_hhdet_tes!E63/RES_hhdet_fec!E63)</f>
        <v>0.49470806211622587</v>
      </c>
      <c r="F63" s="124">
        <f>IF(RES_hhdet_tes!F63=0,"",RES_hhdet_tes!F63/RES_hhdet_fec!F63)</f>
        <v>0.49979174232380885</v>
      </c>
      <c r="G63" s="124">
        <f>IF(RES_hhdet_tes!G63=0,"",RES_hhdet_tes!G63/RES_hhdet_fec!G63)</f>
        <v>0.50578661788393064</v>
      </c>
      <c r="H63" s="124">
        <f>IF(RES_hhdet_tes!H63=0,"",RES_hhdet_tes!H63/RES_hhdet_fec!H63)</f>
        <v>0.51164640251450311</v>
      </c>
      <c r="I63" s="124">
        <f>IF(RES_hhdet_tes!I63=0,"",RES_hhdet_tes!I63/RES_hhdet_fec!I63)</f>
        <v>0.51811039598505304</v>
      </c>
      <c r="J63" s="124">
        <f>IF(RES_hhdet_tes!J63=0,"",RES_hhdet_tes!J63/RES_hhdet_fec!J63)</f>
        <v>0.52491423215249589</v>
      </c>
      <c r="K63" s="124">
        <f>IF(RES_hhdet_tes!K63=0,"",RES_hhdet_tes!K63/RES_hhdet_fec!K63)</f>
        <v>0.53294204840205106</v>
      </c>
      <c r="L63" s="124">
        <f>IF(RES_hhdet_tes!L63=0,"",RES_hhdet_tes!L63/RES_hhdet_fec!L63)</f>
        <v>0.54216757555127115</v>
      </c>
      <c r="M63" s="124">
        <f>IF(RES_hhdet_tes!M63=0,"",RES_hhdet_tes!M63/RES_hhdet_fec!M63)</f>
        <v>0.5537004365211412</v>
      </c>
      <c r="N63" s="124">
        <f>IF(RES_hhdet_tes!N63=0,"",RES_hhdet_tes!N63/RES_hhdet_fec!N63)</f>
        <v>0.56851703393372477</v>
      </c>
      <c r="O63" s="124">
        <f>IF(RES_hhdet_tes!O63=0,"",RES_hhdet_tes!O63/RES_hhdet_fec!O63)</f>
        <v>0.58510740193117217</v>
      </c>
      <c r="P63" s="124">
        <f>IF(RES_hhdet_tes!P63=0,"",RES_hhdet_tes!P63/RES_hhdet_fec!P63)</f>
        <v>0.59174232674370064</v>
      </c>
      <c r="Q63" s="124">
        <f>IF(RES_hhdet_tes!Q63=0,"",RES_hhdet_tes!Q63/RES_hhdet_fec!Q63)</f>
        <v>0.60187351063369543</v>
      </c>
      <c r="R63" s="124">
        <f>IF(RES_hhdet_tes!R63=0,"",RES_hhdet_tes!R63/RES_hhdet_fec!R63)</f>
        <v>0.61412505430135389</v>
      </c>
      <c r="S63" s="124">
        <f>IF(RES_hhdet_tes!S63=0,"",RES_hhdet_tes!S63/RES_hhdet_fec!S63)</f>
        <v>0.62919570001323077</v>
      </c>
      <c r="T63" s="124">
        <f>IF(RES_hhdet_tes!T63=0,"",RES_hhdet_tes!T63/RES_hhdet_fec!T63)</f>
        <v>0.64540374789938959</v>
      </c>
      <c r="U63" s="124">
        <f>IF(RES_hhdet_tes!U63=0,"",RES_hhdet_tes!U63/RES_hhdet_fec!U63)</f>
        <v>0.66425859827387279</v>
      </c>
      <c r="V63" s="124">
        <f>IF(RES_hhdet_tes!V63=0,"",RES_hhdet_tes!V63/RES_hhdet_fec!V63)</f>
        <v>0.6869974468688651</v>
      </c>
      <c r="W63" s="124">
        <f>IF(RES_hhdet_tes!W63=0,"",RES_hhdet_tes!W63/RES_hhdet_fec!W63)</f>
        <v>0.70787412493192592</v>
      </c>
      <c r="X63" s="124">
        <f>IF(RES_hhdet_tes!X63=0,"",RES_hhdet_tes!X63/RES_hhdet_fec!X63)</f>
        <v>0.72830639326200775</v>
      </c>
      <c r="Y63" s="124">
        <f>IF(RES_hhdet_tes!Y63=0,"",RES_hhdet_tes!Y63/RES_hhdet_fec!Y63)</f>
        <v>0.74374692629053496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0.47978705098774521</v>
      </c>
      <c r="C64" s="111">
        <f>IF(RES_hhdet_tes!C64=0,"",RES_hhdet_tes!C64/RES_hhdet_fec!C64)</f>
        <v>0.48216245692149645</v>
      </c>
      <c r="D64" s="111">
        <f>IF(RES_hhdet_tes!D64=0,"",RES_hhdet_tes!D64/RES_hhdet_fec!D64)</f>
        <v>0.48539764066174479</v>
      </c>
      <c r="E64" s="111">
        <f>IF(RES_hhdet_tes!E64=0,"",RES_hhdet_tes!E64/RES_hhdet_fec!E64)</f>
        <v>0.48977546519447296</v>
      </c>
      <c r="F64" s="111">
        <f>IF(RES_hhdet_tes!F64=0,"",RES_hhdet_tes!F64/RES_hhdet_fec!F64)</f>
        <v>0.49494662745209916</v>
      </c>
      <c r="G64" s="111">
        <f>IF(RES_hhdet_tes!G64=0,"",RES_hhdet_tes!G64/RES_hhdet_fec!G64)</f>
        <v>0.50101735512470746</v>
      </c>
      <c r="H64" s="111">
        <f>IF(RES_hhdet_tes!H64=0,"",RES_hhdet_tes!H64/RES_hhdet_fec!H64)</f>
        <v>0.50689790403795931</v>
      </c>
      <c r="I64" s="111">
        <f>IF(RES_hhdet_tes!I64=0,"",RES_hhdet_tes!I64/RES_hhdet_fec!I64)</f>
        <v>0.5134881771190597</v>
      </c>
      <c r="J64" s="111">
        <f>IF(RES_hhdet_tes!J64=0,"",RES_hhdet_tes!J64/RES_hhdet_fec!J64)</f>
        <v>0.52034074573790801</v>
      </c>
      <c r="K64" s="111">
        <f>IF(RES_hhdet_tes!K64=0,"",RES_hhdet_tes!K64/RES_hhdet_fec!K64)</f>
        <v>0.52843658326582366</v>
      </c>
      <c r="L64" s="111">
        <f>IF(RES_hhdet_tes!L64=0,"",RES_hhdet_tes!L64/RES_hhdet_fec!L64)</f>
        <v>0.53766025321705413</v>
      </c>
      <c r="M64" s="111">
        <f>IF(RES_hhdet_tes!M64=0,"",RES_hhdet_tes!M64/RES_hhdet_fec!M64)</f>
        <v>0.54931763038171255</v>
      </c>
      <c r="N64" s="111">
        <f>IF(RES_hhdet_tes!N64=0,"",RES_hhdet_tes!N64/RES_hhdet_fec!N64)</f>
        <v>0.56419657372617926</v>
      </c>
      <c r="O64" s="111">
        <f>IF(RES_hhdet_tes!O64=0,"",RES_hhdet_tes!O64/RES_hhdet_fec!O64)</f>
        <v>0.5808960017878414</v>
      </c>
      <c r="P64" s="111">
        <f>IF(RES_hhdet_tes!P64=0,"",RES_hhdet_tes!P64/RES_hhdet_fec!P64)</f>
        <v>0.58763389094608232</v>
      </c>
      <c r="Q64" s="111">
        <f>IF(RES_hhdet_tes!Q64=0,"",RES_hhdet_tes!Q64/RES_hhdet_fec!Q64)</f>
        <v>0.59784487043953094</v>
      </c>
      <c r="R64" s="111">
        <f>IF(RES_hhdet_tes!R64=0,"",RES_hhdet_tes!R64/RES_hhdet_fec!R64)</f>
        <v>0.61015839245242653</v>
      </c>
      <c r="S64" s="111">
        <f>IF(RES_hhdet_tes!S64=0,"",RES_hhdet_tes!S64/RES_hhdet_fec!S64)</f>
        <v>0.62533003988738411</v>
      </c>
      <c r="T64" s="111">
        <f>IF(RES_hhdet_tes!T64=0,"",RES_hhdet_tes!T64/RES_hhdet_fec!T64)</f>
        <v>0.64156790963712951</v>
      </c>
      <c r="U64" s="111">
        <f>IF(RES_hhdet_tes!U64=0,"",RES_hhdet_tes!U64/RES_hhdet_fec!U64)</f>
        <v>0.66059983895699015</v>
      </c>
      <c r="V64" s="111">
        <f>IF(RES_hhdet_tes!V64=0,"",RES_hhdet_tes!V64/RES_hhdet_fec!V64)</f>
        <v>0.68348645424140553</v>
      </c>
      <c r="W64" s="111">
        <f>IF(RES_hhdet_tes!W64=0,"",RES_hhdet_tes!W64/RES_hhdet_fec!W64)</f>
        <v>0.70458102437344083</v>
      </c>
      <c r="X64" s="111">
        <f>IF(RES_hhdet_tes!X64=0,"",RES_hhdet_tes!X64/RES_hhdet_fec!X64)</f>
        <v>0.72529597314578831</v>
      </c>
      <c r="Y64" s="111">
        <f>IF(RES_hhdet_tes!Y64=0,"",RES_hhdet_tes!Y64/RES_hhdet_fec!Y64)</f>
        <v>0.74092060417357275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1.78472258275278</v>
      </c>
      <c r="C66" s="124">
        <f>IF(RES_hhdet_tes!C66=0,"",RES_hhdet_tes!C66/RES_hhdet_fec!C66)</f>
        <v>1.8493474515123098</v>
      </c>
      <c r="D66" s="124">
        <f>IF(RES_hhdet_tes!D66=0,"",RES_hhdet_tes!D66/RES_hhdet_fec!D66)</f>
        <v>1.9307022905362858</v>
      </c>
      <c r="E66" s="124">
        <f>IF(RES_hhdet_tes!E66=0,"",RES_hhdet_tes!E66/RES_hhdet_fec!E66)</f>
        <v>2.0345849776921243</v>
      </c>
      <c r="F66" s="124">
        <f>IF(RES_hhdet_tes!F66=0,"",RES_hhdet_tes!F66/RES_hhdet_fec!F66)</f>
        <v>2.1969639424508034</v>
      </c>
      <c r="G66" s="124">
        <f>IF(RES_hhdet_tes!G66=0,"",RES_hhdet_tes!G66/RES_hhdet_fec!G66)</f>
        <v>2.3401118575898598</v>
      </c>
      <c r="H66" s="124">
        <f>IF(RES_hhdet_tes!H66=0,"",RES_hhdet_tes!H66/RES_hhdet_fec!H66)</f>
        <v>2.5111187713550853</v>
      </c>
      <c r="I66" s="124">
        <f>IF(RES_hhdet_tes!I66=0,"",RES_hhdet_tes!I66/RES_hhdet_fec!I66)</f>
        <v>2.6843831008376378</v>
      </c>
      <c r="J66" s="124">
        <f>IF(RES_hhdet_tes!J66=0,"",RES_hhdet_tes!J66/RES_hhdet_fec!J66)</f>
        <v>2.7815473886558379</v>
      </c>
      <c r="K66" s="124">
        <f>IF(RES_hhdet_tes!K66=0,"",RES_hhdet_tes!K66/RES_hhdet_fec!K66)</f>
        <v>2.8710181077824708</v>
      </c>
      <c r="L66" s="124">
        <f>IF(RES_hhdet_tes!L66=0,"",RES_hhdet_tes!L66/RES_hhdet_fec!L66)</f>
        <v>2.9311622180336769</v>
      </c>
      <c r="M66" s="124">
        <f>IF(RES_hhdet_tes!M66=0,"",RES_hhdet_tes!M66/RES_hhdet_fec!M66)</f>
        <v>3.0359591310681773</v>
      </c>
      <c r="N66" s="124">
        <f>IF(RES_hhdet_tes!N66=0,"",RES_hhdet_tes!N66/RES_hhdet_fec!N66)</f>
        <v>3.1426418241051897</v>
      </c>
      <c r="O66" s="124">
        <f>IF(RES_hhdet_tes!O66=0,"",RES_hhdet_tes!O66/RES_hhdet_fec!O66)</f>
        <v>3.2852234289581053</v>
      </c>
      <c r="P66" s="124">
        <f>IF(RES_hhdet_tes!P66=0,"",RES_hhdet_tes!P66/RES_hhdet_fec!P66)</f>
        <v>3.4764145060397631</v>
      </c>
      <c r="Q66" s="124">
        <f>IF(RES_hhdet_tes!Q66=0,"",RES_hhdet_tes!Q66/RES_hhdet_fec!Q66)</f>
        <v>3.6472053096551384</v>
      </c>
      <c r="R66" s="124">
        <f>IF(RES_hhdet_tes!R66=0,"",RES_hhdet_tes!R66/RES_hhdet_fec!R66)</f>
        <v>3.7562545029202408</v>
      </c>
      <c r="S66" s="124">
        <f>IF(RES_hhdet_tes!S66=0,"",RES_hhdet_tes!S66/RES_hhdet_fec!S66)</f>
        <v>3.8096994361869929</v>
      </c>
      <c r="T66" s="124">
        <f>IF(RES_hhdet_tes!T66=0,"",RES_hhdet_tes!T66/RES_hhdet_fec!T66)</f>
        <v>3.8463071671800568</v>
      </c>
      <c r="U66" s="124">
        <f>IF(RES_hhdet_tes!U66=0,"",RES_hhdet_tes!U66/RES_hhdet_fec!U66)</f>
        <v>3.8759874916910868</v>
      </c>
      <c r="V66" s="124">
        <f>IF(RES_hhdet_tes!V66=0,"",RES_hhdet_tes!V66/RES_hhdet_fec!V66)</f>
        <v>3.8998751285638189</v>
      </c>
      <c r="W66" s="124">
        <f>IF(RES_hhdet_tes!W66=0,"",RES_hhdet_tes!W66/RES_hhdet_fec!W66)</f>
        <v>3.9199572865197672</v>
      </c>
      <c r="X66" s="124">
        <f>IF(RES_hhdet_tes!X66=0,"",RES_hhdet_tes!X66/RES_hhdet_fec!X66)</f>
        <v>3.9433978505452711</v>
      </c>
      <c r="Y66" s="124">
        <f>IF(RES_hhdet_tes!Y66=0,"",RES_hhdet_tes!Y66/RES_hhdet_fec!Y66)</f>
        <v>3.9654787661351216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1.78472258275278</v>
      </c>
      <c r="C67" s="111">
        <f>IF(RES_hhdet_tes!C67=0,"",RES_hhdet_tes!C67/RES_hhdet_fec!C67)</f>
        <v>1.8493474515123098</v>
      </c>
      <c r="D67" s="111">
        <f>IF(RES_hhdet_tes!D67=0,"",RES_hhdet_tes!D67/RES_hhdet_fec!D67)</f>
        <v>1.9307022905362858</v>
      </c>
      <c r="E67" s="111">
        <f>IF(RES_hhdet_tes!E67=0,"",RES_hhdet_tes!E67/RES_hhdet_fec!E67)</f>
        <v>2.0345849776921243</v>
      </c>
      <c r="F67" s="111">
        <f>IF(RES_hhdet_tes!F67=0,"",RES_hhdet_tes!F67/RES_hhdet_fec!F67)</f>
        <v>2.1969639424508034</v>
      </c>
      <c r="G67" s="111">
        <f>IF(RES_hhdet_tes!G67=0,"",RES_hhdet_tes!G67/RES_hhdet_fec!G67)</f>
        <v>2.3401118575898598</v>
      </c>
      <c r="H67" s="111">
        <f>IF(RES_hhdet_tes!H67=0,"",RES_hhdet_tes!H67/RES_hhdet_fec!H67)</f>
        <v>2.5111187713550853</v>
      </c>
      <c r="I67" s="111">
        <f>IF(RES_hhdet_tes!I67=0,"",RES_hhdet_tes!I67/RES_hhdet_fec!I67)</f>
        <v>2.6843831008376378</v>
      </c>
      <c r="J67" s="111">
        <f>IF(RES_hhdet_tes!J67=0,"",RES_hhdet_tes!J67/RES_hhdet_fec!J67)</f>
        <v>2.7815473886558379</v>
      </c>
      <c r="K67" s="111">
        <f>IF(RES_hhdet_tes!K67=0,"",RES_hhdet_tes!K67/RES_hhdet_fec!K67)</f>
        <v>2.8710181077824708</v>
      </c>
      <c r="L67" s="111">
        <f>IF(RES_hhdet_tes!L67=0,"",RES_hhdet_tes!L67/RES_hhdet_fec!L67)</f>
        <v>2.9311622180336769</v>
      </c>
      <c r="M67" s="111">
        <f>IF(RES_hhdet_tes!M67=0,"",RES_hhdet_tes!M67/RES_hhdet_fec!M67)</f>
        <v>3.0359591310681773</v>
      </c>
      <c r="N67" s="111">
        <f>IF(RES_hhdet_tes!N67=0,"",RES_hhdet_tes!N67/RES_hhdet_fec!N67)</f>
        <v>3.1426418241051897</v>
      </c>
      <c r="O67" s="111">
        <f>IF(RES_hhdet_tes!O67=0,"",RES_hhdet_tes!O67/RES_hhdet_fec!O67)</f>
        <v>3.2852234289581053</v>
      </c>
      <c r="P67" s="111">
        <f>IF(RES_hhdet_tes!P67=0,"",RES_hhdet_tes!P67/RES_hhdet_fec!P67)</f>
        <v>3.4764145060397631</v>
      </c>
      <c r="Q67" s="111">
        <f>IF(RES_hhdet_tes!Q67=0,"",RES_hhdet_tes!Q67/RES_hhdet_fec!Q67)</f>
        <v>3.6472053096551384</v>
      </c>
      <c r="R67" s="111">
        <f>IF(RES_hhdet_tes!R67=0,"",RES_hhdet_tes!R67/RES_hhdet_fec!R67)</f>
        <v>3.7562545029202408</v>
      </c>
      <c r="S67" s="111">
        <f>IF(RES_hhdet_tes!S67=0,"",RES_hhdet_tes!S67/RES_hhdet_fec!S67)</f>
        <v>3.8096994361869929</v>
      </c>
      <c r="T67" s="111">
        <f>IF(RES_hhdet_tes!T67=0,"",RES_hhdet_tes!T67/RES_hhdet_fec!T67)</f>
        <v>3.8463071671800568</v>
      </c>
      <c r="U67" s="111">
        <f>IF(RES_hhdet_tes!U67=0,"",RES_hhdet_tes!U67/RES_hhdet_fec!U67)</f>
        <v>3.8759874916910868</v>
      </c>
      <c r="V67" s="111">
        <f>IF(RES_hhdet_tes!V67=0,"",RES_hhdet_tes!V67/RES_hhdet_fec!V67)</f>
        <v>3.8998751285638189</v>
      </c>
      <c r="W67" s="111">
        <f>IF(RES_hhdet_tes!W67=0,"",RES_hhdet_tes!W67/RES_hhdet_fec!W67)</f>
        <v>3.9199572865197672</v>
      </c>
      <c r="X67" s="111">
        <f>IF(RES_hhdet_tes!X67=0,"",RES_hhdet_tes!X67/RES_hhdet_fec!X67)</f>
        <v>3.9433978505452711</v>
      </c>
      <c r="Y67" s="111">
        <f>IF(RES_hhdet_tes!Y67=0,"",RES_hhdet_tes!Y67/RES_hhdet_fec!Y67)</f>
        <v>3.9654787661351216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0.51915199360246078</v>
      </c>
      <c r="C68" s="124">
        <f>IF(RES_hhdet_tes!C68=0,"",RES_hhdet_tes!C68/RES_hhdet_fec!C68)</f>
        <v>0.52140437916802929</v>
      </c>
      <c r="D68" s="124">
        <f>IF(RES_hhdet_tes!D68=0,"",RES_hhdet_tes!D68/RES_hhdet_fec!D68)</f>
        <v>0.52437334346481201</v>
      </c>
      <c r="E68" s="124">
        <f>IF(RES_hhdet_tes!E68=0,"",RES_hhdet_tes!E68/RES_hhdet_fec!E68)</f>
        <v>0.53080141273957349</v>
      </c>
      <c r="F68" s="124">
        <f>IF(RES_hhdet_tes!F68=0,"",RES_hhdet_tes!F68/RES_hhdet_fec!F68)</f>
        <v>0.53636548063575384</v>
      </c>
      <c r="G68" s="124">
        <f>IF(RES_hhdet_tes!G68=0,"",RES_hhdet_tes!G68/RES_hhdet_fec!G68)</f>
        <v>0.5427322824362939</v>
      </c>
      <c r="H68" s="124">
        <f>IF(RES_hhdet_tes!H68=0,"",RES_hhdet_tes!H68/RES_hhdet_fec!H68)</f>
        <v>0.54993885364595385</v>
      </c>
      <c r="I68" s="124">
        <f>IF(RES_hhdet_tes!I68=0,"",RES_hhdet_tes!I68/RES_hhdet_fec!I68)</f>
        <v>0.55737432094315043</v>
      </c>
      <c r="J68" s="124">
        <f>IF(RES_hhdet_tes!J68=0,"",RES_hhdet_tes!J68/RES_hhdet_fec!J68)</f>
        <v>0.56562536252829188</v>
      </c>
      <c r="K68" s="124">
        <f>IF(RES_hhdet_tes!K68=0,"",RES_hhdet_tes!K68/RES_hhdet_fec!K68)</f>
        <v>0.57564746667757993</v>
      </c>
      <c r="L68" s="124">
        <f>IF(RES_hhdet_tes!L68=0,"",RES_hhdet_tes!L68/RES_hhdet_fec!L68)</f>
        <v>0.58681786334852293</v>
      </c>
      <c r="M68" s="124">
        <f>IF(RES_hhdet_tes!M68=0,"",RES_hhdet_tes!M68/RES_hhdet_fec!M68)</f>
        <v>0.60037912609886479</v>
      </c>
      <c r="N68" s="124">
        <f>IF(RES_hhdet_tes!N68=0,"",RES_hhdet_tes!N68/RES_hhdet_fec!N68)</f>
        <v>0.61700677060594067</v>
      </c>
      <c r="O68" s="124">
        <f>IF(RES_hhdet_tes!O68=0,"",RES_hhdet_tes!O68/RES_hhdet_fec!O68)</f>
        <v>0.63440970676816333</v>
      </c>
      <c r="P68" s="124">
        <f>IF(RES_hhdet_tes!P68=0,"",RES_hhdet_tes!P68/RES_hhdet_fec!P68)</f>
        <v>0.64194285427104725</v>
      </c>
      <c r="Q68" s="124">
        <f>IF(RES_hhdet_tes!Q68=0,"",RES_hhdet_tes!Q68/RES_hhdet_fec!Q68)</f>
        <v>0.65267410145963622</v>
      </c>
      <c r="R68" s="124">
        <f>IF(RES_hhdet_tes!R68=0,"",RES_hhdet_tes!R68/RES_hhdet_fec!R68)</f>
        <v>0.66531921623594048</v>
      </c>
      <c r="S68" s="124">
        <f>IF(RES_hhdet_tes!S68=0,"",RES_hhdet_tes!S68/RES_hhdet_fec!S68)</f>
        <v>0.680427599442051</v>
      </c>
      <c r="T68" s="124">
        <f>IF(RES_hhdet_tes!T68=0,"",RES_hhdet_tes!T68/RES_hhdet_fec!T68)</f>
        <v>0.69670698253795726</v>
      </c>
      <c r="U68" s="124">
        <f>IF(RES_hhdet_tes!U68=0,"",RES_hhdet_tes!U68/RES_hhdet_fec!U68)</f>
        <v>0.71611919093788989</v>
      </c>
      <c r="V68" s="124">
        <f>IF(RES_hhdet_tes!V68=0,"",RES_hhdet_tes!V68/RES_hhdet_fec!V68)</f>
        <v>0.73879460715229306</v>
      </c>
      <c r="W68" s="124">
        <f>IF(RES_hhdet_tes!W68=0,"",RES_hhdet_tes!W68/RES_hhdet_fec!W68)</f>
        <v>0.7591494312307514</v>
      </c>
      <c r="X68" s="124">
        <f>IF(RES_hhdet_tes!X68=0,"",RES_hhdet_tes!X68/RES_hhdet_fec!X68)</f>
        <v>0.78046319122502406</v>
      </c>
      <c r="Y68" s="124">
        <f>IF(RES_hhdet_tes!Y68=0,"",RES_hhdet_tes!Y68/RES_hhdet_fec!Y68)</f>
        <v>0.79644310131540241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0.51635196459768229</v>
      </c>
      <c r="C69" s="111">
        <f>IF(RES_hhdet_tes!C69=0,"",RES_hhdet_tes!C69/RES_hhdet_fec!C69)</f>
        <v>0.51892856103691476</v>
      </c>
      <c r="D69" s="111">
        <f>IF(RES_hhdet_tes!D69=0,"",RES_hhdet_tes!D69/RES_hhdet_fec!D69)</f>
        <v>0.52257836592666351</v>
      </c>
      <c r="E69" s="111">
        <f>IF(RES_hhdet_tes!E69=0,"",RES_hhdet_tes!E69/RES_hhdet_fec!E69)</f>
        <v>0.52744491731461618</v>
      </c>
      <c r="F69" s="111">
        <f>IF(RES_hhdet_tes!F69=0,"",RES_hhdet_tes!F69/RES_hhdet_fec!F69)</f>
        <v>0.5333669321632879</v>
      </c>
      <c r="G69" s="111">
        <f>IF(RES_hhdet_tes!G69=0,"",RES_hhdet_tes!G69/RES_hhdet_fec!G69)</f>
        <v>0.54040723852578954</v>
      </c>
      <c r="H69" s="111">
        <f>IF(RES_hhdet_tes!H69=0,"",RES_hhdet_tes!H69/RES_hhdet_fec!H69)</f>
        <v>0.54727332360655323</v>
      </c>
      <c r="I69" s="111">
        <f>IF(RES_hhdet_tes!I69=0,"",RES_hhdet_tes!I69/RES_hhdet_fec!I69)</f>
        <v>0.55506676878007721</v>
      </c>
      <c r="J69" s="111">
        <f>IF(RES_hhdet_tes!J69=0,"",RES_hhdet_tes!J69/RES_hhdet_fec!J69)</f>
        <v>0.5634004717754828</v>
      </c>
      <c r="K69" s="111">
        <f>IF(RES_hhdet_tes!K69=0,"",RES_hhdet_tes!K69/RES_hhdet_fec!K69)</f>
        <v>0.57318717656675466</v>
      </c>
      <c r="L69" s="111">
        <f>IF(RES_hhdet_tes!L69=0,"",RES_hhdet_tes!L69/RES_hhdet_fec!L69)</f>
        <v>0.58439056102374687</v>
      </c>
      <c r="M69" s="111">
        <f>IF(RES_hhdet_tes!M69=0,"",RES_hhdet_tes!M69/RES_hhdet_fec!M69)</f>
        <v>0.59818380042505348</v>
      </c>
      <c r="N69" s="111">
        <f>IF(RES_hhdet_tes!N69=0,"",RES_hhdet_tes!N69/RES_hhdet_fec!N69)</f>
        <v>0.61505294877395555</v>
      </c>
      <c r="O69" s="111">
        <f>IF(RES_hhdet_tes!O69=0,"",RES_hhdet_tes!O69/RES_hhdet_fec!O69)</f>
        <v>0.63210295091813784</v>
      </c>
      <c r="P69" s="111">
        <f>IF(RES_hhdet_tes!P69=0,"",RES_hhdet_tes!P69/RES_hhdet_fec!P69)</f>
        <v>0.63903748430085672</v>
      </c>
      <c r="Q69" s="111">
        <f>IF(RES_hhdet_tes!Q69=0,"",RES_hhdet_tes!Q69/RES_hhdet_fec!Q69)</f>
        <v>0.64934261912792024</v>
      </c>
      <c r="R69" s="111">
        <f>IF(RES_hhdet_tes!R69=0,"",RES_hhdet_tes!R69/RES_hhdet_fec!R69)</f>
        <v>0.66176688605305256</v>
      </c>
      <c r="S69" s="111">
        <f>IF(RES_hhdet_tes!S69=0,"",RES_hhdet_tes!S69/RES_hhdet_fec!S69)</f>
        <v>0.67694272121309151</v>
      </c>
      <c r="T69" s="111">
        <f>IF(RES_hhdet_tes!T69=0,"",RES_hhdet_tes!T69/RES_hhdet_fec!T69)</f>
        <v>0.69319852089505996</v>
      </c>
      <c r="U69" s="111">
        <f>IF(RES_hhdet_tes!U69=0,"",RES_hhdet_tes!U69/RES_hhdet_fec!U69)</f>
        <v>0.7119998224894778</v>
      </c>
      <c r="V69" s="111">
        <f>IF(RES_hhdet_tes!V69=0,"",RES_hhdet_tes!V69/RES_hhdet_fec!V69)</f>
        <v>0.7344265449663171</v>
      </c>
      <c r="W69" s="111">
        <f>IF(RES_hhdet_tes!W69=0,"",RES_hhdet_tes!W69/RES_hhdet_fec!W69)</f>
        <v>0.75505496325254173</v>
      </c>
      <c r="X69" s="111">
        <f>IF(RES_hhdet_tes!X69=0,"",RES_hhdet_tes!X69/RES_hhdet_fec!X69)</f>
        <v>0.77358761635654139</v>
      </c>
      <c r="Y69" s="111">
        <f>IF(RES_hhdet_tes!Y69=0,"",RES_hhdet_tes!Y69/RES_hhdet_fec!Y69)</f>
        <v>0.78809237823103651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>
        <f>IF(RES_hhdet_tes!K70=0,"",RES_hhdet_tes!K70/RES_hhdet_fec!K70)</f>
        <v>0.78198293854845413</v>
      </c>
      <c r="L70" s="111">
        <f>IF(RES_hhdet_tes!L70=0,"",RES_hhdet_tes!L70/RES_hhdet_fec!L70)</f>
        <v>0.77490790923636743</v>
      </c>
      <c r="M70" s="111">
        <f>IF(RES_hhdet_tes!M70=0,"",RES_hhdet_tes!M70/RES_hhdet_fec!M70)</f>
        <v>0.78456205477927432</v>
      </c>
      <c r="N70" s="111">
        <f>IF(RES_hhdet_tes!N70=0,"",RES_hhdet_tes!N70/RES_hhdet_fec!N70)</f>
        <v>0.79521334512281305</v>
      </c>
      <c r="O70" s="111">
        <f>IF(RES_hhdet_tes!O70=0,"",RES_hhdet_tes!O70/RES_hhdet_fec!O70)</f>
        <v>0.81045028483111614</v>
      </c>
      <c r="P70" s="111">
        <f>IF(RES_hhdet_tes!P70=0,"",RES_hhdet_tes!P70/RES_hhdet_fec!P70)</f>
        <v>0.82873435917969074</v>
      </c>
      <c r="Q70" s="111">
        <f>IF(RES_hhdet_tes!Q70=0,"",RES_hhdet_tes!Q70/RES_hhdet_fec!Q70)</f>
        <v>0.83886302659243095</v>
      </c>
      <c r="R70" s="111">
        <f>IF(RES_hhdet_tes!R70=0,"",RES_hhdet_tes!R70/RES_hhdet_fec!R70)</f>
        <v>0.85006210217013112</v>
      </c>
      <c r="S70" s="111">
        <f>IF(RES_hhdet_tes!S70=0,"",RES_hhdet_tes!S70/RES_hhdet_fec!S70)</f>
        <v>0.85693726640863133</v>
      </c>
      <c r="T70" s="111">
        <f>IF(RES_hhdet_tes!T70=0,"",RES_hhdet_tes!T70/RES_hhdet_fec!T70)</f>
        <v>0.84683599246240815</v>
      </c>
      <c r="U70" s="111">
        <f>IF(RES_hhdet_tes!U70=0,"",RES_hhdet_tes!U70/RES_hhdet_fec!U70)</f>
        <v>0.86854670989103921</v>
      </c>
      <c r="V70" s="111">
        <f>IF(RES_hhdet_tes!V70=0,"",RES_hhdet_tes!V70/RES_hhdet_fec!V70)</f>
        <v>0.88054248140608682</v>
      </c>
      <c r="W70" s="111">
        <f>IF(RES_hhdet_tes!W70=0,"",RES_hhdet_tes!W70/RES_hhdet_fec!W70)</f>
        <v>0.88668093529632086</v>
      </c>
      <c r="X70" s="111">
        <f>IF(RES_hhdet_tes!X70=0,"",RES_hhdet_tes!X70/RES_hhdet_fec!X70)</f>
        <v>0.92174052708819587</v>
      </c>
      <c r="Y70" s="111">
        <f>IF(RES_hhdet_tes!Y70=0,"",RES_hhdet_tes!Y70/RES_hhdet_fec!Y70)</f>
        <v>0.94305189014037039</v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>
        <f>IF(RES_hhdet_tes!K71=0,"",RES_hhdet_tes!K71/RES_hhdet_fec!K71)</f>
        <v>0.63175511540049845</v>
      </c>
      <c r="L71" s="112">
        <f>IF(RES_hhdet_tes!L71=0,"",RES_hhdet_tes!L71/RES_hhdet_fec!L71)</f>
        <v>0.63267148893745628</v>
      </c>
      <c r="M71" s="112">
        <f>IF(RES_hhdet_tes!M71=0,"",RES_hhdet_tes!M71/RES_hhdet_fec!M71)</f>
        <v>0.6366114047257404</v>
      </c>
      <c r="N71" s="112">
        <f>IF(RES_hhdet_tes!N71=0,"",RES_hhdet_tes!N71/RES_hhdet_fec!N71)</f>
        <v>0.64274294581329761</v>
      </c>
      <c r="O71" s="112">
        <f>IF(RES_hhdet_tes!O71=0,"",RES_hhdet_tes!O71/RES_hhdet_fec!O71)</f>
        <v>0.67113348349004198</v>
      </c>
      <c r="P71" s="112">
        <f>IF(RES_hhdet_tes!P71=0,"",RES_hhdet_tes!P71/RES_hhdet_fec!P71)</f>
        <v>0.69350309678703115</v>
      </c>
      <c r="Q71" s="112">
        <f>IF(RES_hhdet_tes!Q71=0,"",RES_hhdet_tes!Q71/RES_hhdet_fec!Q71)</f>
        <v>0.71166953614768658</v>
      </c>
      <c r="R71" s="112">
        <f>IF(RES_hhdet_tes!R71=0,"",RES_hhdet_tes!R71/RES_hhdet_fec!R71)</f>
        <v>0.72664102648268725</v>
      </c>
      <c r="S71" s="112">
        <f>IF(RES_hhdet_tes!S71=0,"",RES_hhdet_tes!S71/RES_hhdet_fec!S71)</f>
        <v>0.73415131063089623</v>
      </c>
      <c r="T71" s="112">
        <f>IF(RES_hhdet_tes!T71=0,"",RES_hhdet_tes!T71/RES_hhdet_fec!T71)</f>
        <v>0.75037071870894267</v>
      </c>
      <c r="U71" s="112">
        <f>IF(RES_hhdet_tes!U71=0,"",RES_hhdet_tes!U71/RES_hhdet_fec!U71)</f>
        <v>0.76438669781581914</v>
      </c>
      <c r="V71" s="112">
        <f>IF(RES_hhdet_tes!V71=0,"",RES_hhdet_tes!V71/RES_hhdet_fec!V71)</f>
        <v>0.77903011939792532</v>
      </c>
      <c r="W71" s="112">
        <f>IF(RES_hhdet_tes!W71=0,"",RES_hhdet_tes!W71/RES_hhdet_fec!W71)</f>
        <v>0.79568396677235698</v>
      </c>
      <c r="X71" s="112">
        <f>IF(RES_hhdet_tes!X71=0,"",RES_hhdet_tes!X71/RES_hhdet_fec!X71)</f>
        <v>0.81780288097500842</v>
      </c>
      <c r="Y71" s="112">
        <f>IF(RES_hhdet_tes!Y71=0,"",RES_hhdet_tes!Y71/RES_hhdet_fec!Y71)</f>
        <v>0.8313243056082491</v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0.62420086672424169</v>
      </c>
      <c r="C73" s="112">
        <f>IF(RES_hhdet_tes!C73=0,"",RES_hhdet_tes!C73/RES_hhdet_fec!C73)</f>
        <v>0.62674007034723944</v>
      </c>
      <c r="D73" s="112">
        <f>IF(RES_hhdet_tes!D73=0,"",RES_hhdet_tes!D73/RES_hhdet_fec!D73)</f>
        <v>0.62910851061486983</v>
      </c>
      <c r="E73" s="112">
        <f>IF(RES_hhdet_tes!E73=0,"",RES_hhdet_tes!E73/RES_hhdet_fec!E73)</f>
        <v>0.63340851254250352</v>
      </c>
      <c r="F73" s="112">
        <f>IF(RES_hhdet_tes!F73=0,"",RES_hhdet_tes!F73/RES_hhdet_fec!F73)</f>
        <v>0.63746921328075346</v>
      </c>
      <c r="G73" s="112">
        <f>IF(RES_hhdet_tes!G73=0,"",RES_hhdet_tes!G73/RES_hhdet_fec!G73)</f>
        <v>0.64203878421385696</v>
      </c>
      <c r="H73" s="112">
        <f>IF(RES_hhdet_tes!H73=0,"",RES_hhdet_tes!H73/RES_hhdet_fec!H73)</f>
        <v>0.64700419418664512</v>
      </c>
      <c r="I73" s="112">
        <f>IF(RES_hhdet_tes!I73=0,"",RES_hhdet_tes!I73/RES_hhdet_fec!I73)</f>
        <v>0.64959088388543407</v>
      </c>
      <c r="J73" s="112">
        <f>IF(RES_hhdet_tes!J73=0,"",RES_hhdet_tes!J73/RES_hhdet_fec!J73)</f>
        <v>0.65058129190411329</v>
      </c>
      <c r="K73" s="112">
        <f>IF(RES_hhdet_tes!K73=0,"",RES_hhdet_tes!K73/RES_hhdet_fec!K73)</f>
        <v>0.65189201965322952</v>
      </c>
      <c r="L73" s="112">
        <f>IF(RES_hhdet_tes!L73=0,"",RES_hhdet_tes!L73/RES_hhdet_fec!L73)</f>
        <v>0.65421028453904317</v>
      </c>
      <c r="M73" s="112">
        <f>IF(RES_hhdet_tes!M73=0,"",RES_hhdet_tes!M73/RES_hhdet_fec!M73)</f>
        <v>0.6579236547554107</v>
      </c>
      <c r="N73" s="112">
        <f>IF(RES_hhdet_tes!N73=0,"",RES_hhdet_tes!N73/RES_hhdet_fec!N73)</f>
        <v>0.66276775699582302</v>
      </c>
      <c r="O73" s="112">
        <f>IF(RES_hhdet_tes!O73=0,"",RES_hhdet_tes!O73/RES_hhdet_fec!O73)</f>
        <v>0.66590889450515633</v>
      </c>
      <c r="P73" s="112">
        <f>IF(RES_hhdet_tes!P73=0,"",RES_hhdet_tes!P73/RES_hhdet_fec!P73)</f>
        <v>0.66987998779198887</v>
      </c>
      <c r="Q73" s="112">
        <f>IF(RES_hhdet_tes!Q73=0,"",RES_hhdet_tes!Q73/RES_hhdet_fec!Q73)</f>
        <v>0.67512214333235276</v>
      </c>
      <c r="R73" s="112">
        <f>IF(RES_hhdet_tes!R73=0,"",RES_hhdet_tes!R73/RES_hhdet_fec!R73)</f>
        <v>0.6847790126749258</v>
      </c>
      <c r="S73" s="112">
        <f>IF(RES_hhdet_tes!S73=0,"",RES_hhdet_tes!S73/RES_hhdet_fec!S73)</f>
        <v>0.70350273291904875</v>
      </c>
      <c r="T73" s="112">
        <f>IF(RES_hhdet_tes!T73=0,"",RES_hhdet_tes!T73/RES_hhdet_fec!T73)</f>
        <v>0.71509775596360925</v>
      </c>
      <c r="U73" s="112">
        <f>IF(RES_hhdet_tes!U73=0,"",RES_hhdet_tes!U73/RES_hhdet_fec!U73)</f>
        <v>0.73763347393503076</v>
      </c>
      <c r="V73" s="112">
        <f>IF(RES_hhdet_tes!V73=0,"",RES_hhdet_tes!V73/RES_hhdet_fec!V73)</f>
        <v>0.75214176470457239</v>
      </c>
      <c r="W73" s="112">
        <f>IF(RES_hhdet_tes!W73=0,"",RES_hhdet_tes!W73/RES_hhdet_fec!W73)</f>
        <v>0.75665265279196159</v>
      </c>
      <c r="X73" s="112">
        <f>IF(RES_hhdet_tes!X73=0,"",RES_hhdet_tes!X73/RES_hhdet_fec!X73)</f>
        <v>0.78846628915716377</v>
      </c>
      <c r="Y73" s="112">
        <f>IF(RES_hhdet_tes!Y73=0,"",RES_hhdet_tes!Y73/RES_hhdet_fec!Y73)</f>
        <v>0.79400171932391805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>
        <f>IF(RES_hhdet_tes!K74=0,"",RES_hhdet_tes!K74/RES_hhdet_fec!K74)</f>
        <v>0.80214296023921206</v>
      </c>
      <c r="L74" s="113">
        <f>IF(RES_hhdet_tes!L74=0,"",RES_hhdet_tes!L74/RES_hhdet_fec!L74)</f>
        <v>0.79501482658930045</v>
      </c>
      <c r="M74" s="113">
        <f>IF(RES_hhdet_tes!M74=0,"",RES_hhdet_tes!M74/RES_hhdet_fec!M74)</f>
        <v>0.80268429449941558</v>
      </c>
      <c r="N74" s="113">
        <f>IF(RES_hhdet_tes!N74=0,"",RES_hhdet_tes!N74/RES_hhdet_fec!N74)</f>
        <v>0.81111426894215932</v>
      </c>
      <c r="O74" s="113">
        <f>IF(RES_hhdet_tes!O74=0,"",RES_hhdet_tes!O74/RES_hhdet_fec!O74)</f>
        <v>0.81664418323218546</v>
      </c>
      <c r="P74" s="113">
        <f>IF(RES_hhdet_tes!P74=0,"",RES_hhdet_tes!P74/RES_hhdet_fec!P74)</f>
        <v>0.82723167720388135</v>
      </c>
      <c r="Q74" s="113">
        <f>IF(RES_hhdet_tes!Q74=0,"",RES_hhdet_tes!Q74/RES_hhdet_fec!Q74)</f>
        <v>0.83181475478866085</v>
      </c>
      <c r="R74" s="113">
        <f>IF(RES_hhdet_tes!R74=0,"",RES_hhdet_tes!R74/RES_hhdet_fec!R74)</f>
        <v>0.83911548123509672</v>
      </c>
      <c r="S74" s="113">
        <f>IF(RES_hhdet_tes!S74=0,"",RES_hhdet_tes!S74/RES_hhdet_fec!S74)</f>
        <v>0.84714039845412181</v>
      </c>
      <c r="T74" s="113">
        <f>IF(RES_hhdet_tes!T74=0,"",RES_hhdet_tes!T74/RES_hhdet_fec!T74)</f>
        <v>0.83536717197465993</v>
      </c>
      <c r="U74" s="113">
        <f>IF(RES_hhdet_tes!U74=0,"",RES_hhdet_tes!U74/RES_hhdet_fec!U74)</f>
        <v>0.85613134065246099</v>
      </c>
      <c r="V74" s="113">
        <f>IF(RES_hhdet_tes!V74=0,"",RES_hhdet_tes!V74/RES_hhdet_fec!V74)</f>
        <v>0.86866030982709574</v>
      </c>
      <c r="W74" s="113">
        <f>IF(RES_hhdet_tes!W74=0,"",RES_hhdet_tes!W74/RES_hhdet_fec!W74)</f>
        <v>0.87576362620436921</v>
      </c>
      <c r="X74" s="113">
        <f>IF(RES_hhdet_tes!X74=0,"",RES_hhdet_tes!X74/RES_hhdet_fec!X74)</f>
        <v>0.91484101093947601</v>
      </c>
      <c r="Y74" s="113">
        <f>IF(RES_hhdet_tes!Y74=0,"",RES_hhdet_tes!Y74/RES_hhdet_fec!Y74)</f>
        <v>0.94007926607551018</v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>
        <f>IF(RES_hhdet_tes!K75=0,"",RES_hhdet_tes!K75/RES_hhdet_fec!K75)</f>
        <v>0.65970997320763614</v>
      </c>
      <c r="L75" s="111">
        <f>IF(RES_hhdet_tes!L75=0,"",RES_hhdet_tes!L75/RES_hhdet_fec!L75)</f>
        <v>0.66028146700470181</v>
      </c>
      <c r="M75" s="111">
        <f>IF(RES_hhdet_tes!M75=0,"",RES_hhdet_tes!M75/RES_hhdet_fec!M75)</f>
        <v>0.66182612887197967</v>
      </c>
      <c r="N75" s="111">
        <f>IF(RES_hhdet_tes!N75=0,"",RES_hhdet_tes!N75/RES_hhdet_fec!N75)</f>
        <v>0.66522985512993704</v>
      </c>
      <c r="O75" s="111">
        <f>IF(RES_hhdet_tes!O75=0,"",RES_hhdet_tes!O75/RES_hhdet_fec!O75)</f>
        <v>0.68019506260819551</v>
      </c>
      <c r="P75" s="111">
        <f>IF(RES_hhdet_tes!P75=0,"",RES_hhdet_tes!P75/RES_hhdet_fec!P75)</f>
        <v>0.69132495318071763</v>
      </c>
      <c r="Q75" s="111">
        <f>IF(RES_hhdet_tes!Q75=0,"",RES_hhdet_tes!Q75/RES_hhdet_fec!Q75)</f>
        <v>0.70157849123111493</v>
      </c>
      <c r="R75" s="111">
        <f>IF(RES_hhdet_tes!R75=0,"",RES_hhdet_tes!R75/RES_hhdet_fec!R75)</f>
        <v>0.71065331950395039</v>
      </c>
      <c r="S75" s="111">
        <f>IF(RES_hhdet_tes!S75=0,"",RES_hhdet_tes!S75/RES_hhdet_fec!S75)</f>
        <v>0.71925970380852211</v>
      </c>
      <c r="T75" s="111">
        <f>IF(RES_hhdet_tes!T75=0,"",RES_hhdet_tes!T75/RES_hhdet_fec!T75)</f>
        <v>0.73199796219604829</v>
      </c>
      <c r="U75" s="111">
        <f>IF(RES_hhdet_tes!U75=0,"",RES_hhdet_tes!U75/RES_hhdet_fec!U75)</f>
        <v>0.74561079402875452</v>
      </c>
      <c r="V75" s="111">
        <f>IF(RES_hhdet_tes!V75=0,"",RES_hhdet_tes!V75/RES_hhdet_fec!V75)</f>
        <v>0.76168750893718618</v>
      </c>
      <c r="W75" s="111">
        <f>IF(RES_hhdet_tes!W75=0,"",RES_hhdet_tes!W75/RES_hhdet_fec!W75)</f>
        <v>0.77812620661841525</v>
      </c>
      <c r="X75" s="111">
        <f>IF(RES_hhdet_tes!X75=0,"",RES_hhdet_tes!X75/RES_hhdet_fec!X75)</f>
        <v>0.79911255274882698</v>
      </c>
      <c r="Y75" s="111">
        <f>IF(RES_hhdet_tes!Y75=0,"",RES_hhdet_tes!Y75/RES_hhdet_fec!Y75)</f>
        <v>0.80661498100641082</v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0.5857065268927385</v>
      </c>
      <c r="C77" s="124">
        <f>IF(RES_hhdet_tes!C77=0,"",RES_hhdet_tes!C77/RES_hhdet_fec!C77)</f>
        <v>0.58562989885553474</v>
      </c>
      <c r="D77" s="124">
        <f>IF(RES_hhdet_tes!D77=0,"",RES_hhdet_tes!D77/RES_hhdet_fec!D77)</f>
        <v>0.58514114526285599</v>
      </c>
      <c r="E77" s="124">
        <f>IF(RES_hhdet_tes!E77=0,"",RES_hhdet_tes!E77/RES_hhdet_fec!E77)</f>
        <v>0.58836212375870101</v>
      </c>
      <c r="F77" s="124">
        <f>IF(RES_hhdet_tes!F77=0,"",RES_hhdet_tes!F77/RES_hhdet_fec!F77)</f>
        <v>0.58915332051841962</v>
      </c>
      <c r="G77" s="124">
        <f>IF(RES_hhdet_tes!G77=0,"",RES_hhdet_tes!G77/RES_hhdet_fec!G77)</f>
        <v>0.58972707979639105</v>
      </c>
      <c r="H77" s="124">
        <f>IF(RES_hhdet_tes!H77=0,"",RES_hhdet_tes!H77/RES_hhdet_fec!H77)</f>
        <v>0.59189076983073652</v>
      </c>
      <c r="I77" s="124">
        <f>IF(RES_hhdet_tes!I77=0,"",RES_hhdet_tes!I77/RES_hhdet_fec!I77)</f>
        <v>0.59228777365358976</v>
      </c>
      <c r="J77" s="124">
        <f>IF(RES_hhdet_tes!J77=0,"",RES_hhdet_tes!J77/RES_hhdet_fec!J77)</f>
        <v>0.59282198859680346</v>
      </c>
      <c r="K77" s="124">
        <f>IF(RES_hhdet_tes!K77=0,"",RES_hhdet_tes!K77/RES_hhdet_fec!K77)</f>
        <v>0.59326692194812103</v>
      </c>
      <c r="L77" s="124">
        <f>IF(RES_hhdet_tes!L77=0,"",RES_hhdet_tes!L77/RES_hhdet_fec!L77)</f>
        <v>0.59414987482874515</v>
      </c>
      <c r="M77" s="124">
        <f>IF(RES_hhdet_tes!M77=0,"",RES_hhdet_tes!M77/RES_hhdet_fec!M77)</f>
        <v>0.5946663243160738</v>
      </c>
      <c r="N77" s="124">
        <f>IF(RES_hhdet_tes!N77=0,"",RES_hhdet_tes!N77/RES_hhdet_fec!N77)</f>
        <v>0.59521128359188635</v>
      </c>
      <c r="O77" s="124">
        <f>IF(RES_hhdet_tes!O77=0,"",RES_hhdet_tes!O77/RES_hhdet_fec!O77)</f>
        <v>0.59586171413853639</v>
      </c>
      <c r="P77" s="124">
        <f>IF(RES_hhdet_tes!P77=0,"",RES_hhdet_tes!P77/RES_hhdet_fec!P77)</f>
        <v>0.59617025422133918</v>
      </c>
      <c r="Q77" s="124">
        <f>IF(RES_hhdet_tes!Q77=0,"",RES_hhdet_tes!Q77/RES_hhdet_fec!Q77)</f>
        <v>0.59676419858022234</v>
      </c>
      <c r="R77" s="124">
        <f>IF(RES_hhdet_tes!R77=0,"",RES_hhdet_tes!R77/RES_hhdet_fec!R77)</f>
        <v>0.59777943163991909</v>
      </c>
      <c r="S77" s="124">
        <f>IF(RES_hhdet_tes!S77=0,"",RES_hhdet_tes!S77/RES_hhdet_fec!S77)</f>
        <v>0.59985681032088689</v>
      </c>
      <c r="T77" s="124">
        <f>IF(RES_hhdet_tes!T77=0,"",RES_hhdet_tes!T77/RES_hhdet_fec!T77)</f>
        <v>0.60360877938047786</v>
      </c>
      <c r="U77" s="124">
        <f>IF(RES_hhdet_tes!U77=0,"",RES_hhdet_tes!U77/RES_hhdet_fec!U77)</f>
        <v>0.60773387468521056</v>
      </c>
      <c r="V77" s="124">
        <f>IF(RES_hhdet_tes!V77=0,"",RES_hhdet_tes!V77/RES_hhdet_fec!V77)</f>
        <v>0.61334949252145521</v>
      </c>
      <c r="W77" s="124">
        <f>IF(RES_hhdet_tes!W77=0,"",RES_hhdet_tes!W77/RES_hhdet_fec!W77)</f>
        <v>0.62172948645396398</v>
      </c>
      <c r="X77" s="124">
        <f>IF(RES_hhdet_tes!X77=0,"",RES_hhdet_tes!X77/RES_hhdet_fec!X77)</f>
        <v>0.62615075880116866</v>
      </c>
      <c r="Y77" s="124">
        <f>IF(RES_hhdet_tes!Y77=0,"",RES_hhdet_tes!Y77/RES_hhdet_fec!Y77)</f>
        <v>0.62754316540352839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0.57985117637407257</v>
      </c>
      <c r="C78" s="111">
        <f>IF(RES_hhdet_tes!C78=0,"",RES_hhdet_tes!C78/RES_hhdet_fec!C78)</f>
        <v>0.58071413498456048</v>
      </c>
      <c r="D78" s="111">
        <f>IF(RES_hhdet_tes!D78=0,"",RES_hhdet_tes!D78/RES_hhdet_fec!D78)</f>
        <v>0.58176081696260173</v>
      </c>
      <c r="E78" s="111">
        <f>IF(RES_hhdet_tes!E78=0,"",RES_hhdet_tes!E78/RES_hhdet_fec!E78)</f>
        <v>0.58298393168823126</v>
      </c>
      <c r="F78" s="111">
        <f>IF(RES_hhdet_tes!F78=0,"",RES_hhdet_tes!F78/RES_hhdet_fec!F78)</f>
        <v>0.58433218202737269</v>
      </c>
      <c r="G78" s="111">
        <f>IF(RES_hhdet_tes!G78=0,"",RES_hhdet_tes!G78/RES_hhdet_fec!G78)</f>
        <v>0.58580815651668339</v>
      </c>
      <c r="H78" s="111">
        <f>IF(RES_hhdet_tes!H78=0,"",RES_hhdet_tes!H78/RES_hhdet_fec!H78)</f>
        <v>0.58736244200220378</v>
      </c>
      <c r="I78" s="111">
        <f>IF(RES_hhdet_tes!I78=0,"",RES_hhdet_tes!I78/RES_hhdet_fec!I78)</f>
        <v>0.58816225742826511</v>
      </c>
      <c r="J78" s="111">
        <f>IF(RES_hhdet_tes!J78=0,"",RES_hhdet_tes!J78/RES_hhdet_fec!J78)</f>
        <v>0.58852079834293658</v>
      </c>
      <c r="K78" s="111">
        <f>IF(RES_hhdet_tes!K78=0,"",RES_hhdet_tes!K78/RES_hhdet_fec!K78)</f>
        <v>0.58905408556053085</v>
      </c>
      <c r="L78" s="111">
        <f>IF(RES_hhdet_tes!L78=0,"",RES_hhdet_tes!L78/RES_hhdet_fec!L78)</f>
        <v>0.58963972580521939</v>
      </c>
      <c r="M78" s="111">
        <f>IF(RES_hhdet_tes!M78=0,"",RES_hhdet_tes!M78/RES_hhdet_fec!M78)</f>
        <v>0.59026458517487257</v>
      </c>
      <c r="N78" s="111">
        <f>IF(RES_hhdet_tes!N78=0,"",RES_hhdet_tes!N78/RES_hhdet_fec!N78)</f>
        <v>0.59086267224681088</v>
      </c>
      <c r="O78" s="111">
        <f>IF(RES_hhdet_tes!O78=0,"",RES_hhdet_tes!O78/RES_hhdet_fec!O78)</f>
        <v>0.59135862306381903</v>
      </c>
      <c r="P78" s="111">
        <f>IF(RES_hhdet_tes!P78=0,"",RES_hhdet_tes!P78/RES_hhdet_fec!P78)</f>
        <v>0.59164592217988754</v>
      </c>
      <c r="Q78" s="111">
        <f>IF(RES_hhdet_tes!Q78=0,"",RES_hhdet_tes!Q78/RES_hhdet_fec!Q78)</f>
        <v>0.59214792293261775</v>
      </c>
      <c r="R78" s="111">
        <f>IF(RES_hhdet_tes!R78=0,"",RES_hhdet_tes!R78/RES_hhdet_fec!R78)</f>
        <v>0.59327099262859118</v>
      </c>
      <c r="S78" s="111">
        <f>IF(RES_hhdet_tes!S78=0,"",RES_hhdet_tes!S78/RES_hhdet_fec!S78)</f>
        <v>0.59539800507082086</v>
      </c>
      <c r="T78" s="111">
        <f>IF(RES_hhdet_tes!T78=0,"",RES_hhdet_tes!T78/RES_hhdet_fec!T78)</f>
        <v>0.59857761895154027</v>
      </c>
      <c r="U78" s="111">
        <f>IF(RES_hhdet_tes!U78=0,"",RES_hhdet_tes!U78/RES_hhdet_fec!U78)</f>
        <v>0.60290178873710998</v>
      </c>
      <c r="V78" s="111">
        <f>IF(RES_hhdet_tes!V78=0,"",RES_hhdet_tes!V78/RES_hhdet_fec!V78)</f>
        <v>0.60805025929935164</v>
      </c>
      <c r="W78" s="111">
        <f>IF(RES_hhdet_tes!W78=0,"",RES_hhdet_tes!W78/RES_hhdet_fec!W78)</f>
        <v>0.61238176721327497</v>
      </c>
      <c r="X78" s="111">
        <f>IF(RES_hhdet_tes!X78=0,"",RES_hhdet_tes!X78/RES_hhdet_fec!X78)</f>
        <v>0.61600303378249011</v>
      </c>
      <c r="Y78" s="111">
        <f>IF(RES_hhdet_tes!Y78=0,"",RES_hhdet_tes!Y78/RES_hhdet_fec!Y78)</f>
        <v>0.61879179027496711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0.73881379402655722</v>
      </c>
      <c r="C79" s="45">
        <f>IF(RES_hhdet_tes!C79=0,"",RES_hhdet_tes!C79/RES_hhdet_fec!C79)</f>
        <v>0.73967521246887202</v>
      </c>
      <c r="D79" s="45">
        <f>IF(RES_hhdet_tes!D79=0,"",RES_hhdet_tes!D79/RES_hhdet_fec!D79)</f>
        <v>0.74057138661840249</v>
      </c>
      <c r="E79" s="45">
        <f>IF(RES_hhdet_tes!E79=0,"",RES_hhdet_tes!E79/RES_hhdet_fec!E79)</f>
        <v>0.74262931084725992</v>
      </c>
      <c r="F79" s="45">
        <f>IF(RES_hhdet_tes!F79=0,"",RES_hhdet_tes!F79/RES_hhdet_fec!F79)</f>
        <v>0.74574823266666124</v>
      </c>
      <c r="G79" s="45">
        <f>IF(RES_hhdet_tes!G79=0,"",RES_hhdet_tes!G79/RES_hhdet_fec!G79)</f>
        <v>0.74970202015874643</v>
      </c>
      <c r="H79" s="45">
        <f>IF(RES_hhdet_tes!H79=0,"",RES_hhdet_tes!H79/RES_hhdet_fec!H79)</f>
        <v>0.75419505532347786</v>
      </c>
      <c r="I79" s="45">
        <f>IF(RES_hhdet_tes!I79=0,"",RES_hhdet_tes!I79/RES_hhdet_fec!I79)</f>
        <v>0.75640843397504154</v>
      </c>
      <c r="J79" s="45">
        <f>IF(RES_hhdet_tes!J79=0,"",RES_hhdet_tes!J79/RES_hhdet_fec!J79)</f>
        <v>0.75695171695318952</v>
      </c>
      <c r="K79" s="45">
        <f>IF(RES_hhdet_tes!K79=0,"",RES_hhdet_tes!K79/RES_hhdet_fec!K79)</f>
        <v>0.75798939624000017</v>
      </c>
      <c r="L79" s="45">
        <f>IF(RES_hhdet_tes!L79=0,"",RES_hhdet_tes!L79/RES_hhdet_fec!L79)</f>
        <v>0.7592466548460105</v>
      </c>
      <c r="M79" s="45">
        <f>IF(RES_hhdet_tes!M79=0,"",RES_hhdet_tes!M79/RES_hhdet_fec!M79)</f>
        <v>0.76131938036997759</v>
      </c>
      <c r="N79" s="45">
        <f>IF(RES_hhdet_tes!N79=0,"",RES_hhdet_tes!N79/RES_hhdet_fec!N79)</f>
        <v>0.76404810663507272</v>
      </c>
      <c r="O79" s="45">
        <f>IF(RES_hhdet_tes!O79=0,"",RES_hhdet_tes!O79/RES_hhdet_fec!O79)</f>
        <v>0.76748637152677801</v>
      </c>
      <c r="P79" s="45">
        <f>IF(RES_hhdet_tes!P79=0,"",RES_hhdet_tes!P79/RES_hhdet_fec!P79)</f>
        <v>0.77130128491048522</v>
      </c>
      <c r="Q79" s="45">
        <f>IF(RES_hhdet_tes!Q79=0,"",RES_hhdet_tes!Q79/RES_hhdet_fec!Q79)</f>
        <v>0.7749363230882238</v>
      </c>
      <c r="R79" s="45">
        <f>IF(RES_hhdet_tes!R79=0,"",RES_hhdet_tes!R79/RES_hhdet_fec!R79)</f>
        <v>0.77931244348888318</v>
      </c>
      <c r="S79" s="45">
        <f>IF(RES_hhdet_tes!S79=0,"",RES_hhdet_tes!S79/RES_hhdet_fec!S79)</f>
        <v>0.78639449854241295</v>
      </c>
      <c r="T79" s="45">
        <f>IF(RES_hhdet_tes!T79=0,"",RES_hhdet_tes!T79/RES_hhdet_fec!T79)</f>
        <v>0.79584510477683412</v>
      </c>
      <c r="U79" s="45">
        <f>IF(RES_hhdet_tes!U79=0,"",RES_hhdet_tes!U79/RES_hhdet_fec!U79)</f>
        <v>0.81041790851831064</v>
      </c>
      <c r="V79" s="45">
        <f>IF(RES_hhdet_tes!V79=0,"",RES_hhdet_tes!V79/RES_hhdet_fec!V79)</f>
        <v>0.82576285830889262</v>
      </c>
      <c r="W79" s="45">
        <f>IF(RES_hhdet_tes!W79=0,"",RES_hhdet_tes!W79/RES_hhdet_fec!W79)</f>
        <v>0.85246516738417188</v>
      </c>
      <c r="X79" s="45">
        <f>IF(RES_hhdet_tes!X79=0,"",RES_hhdet_tes!X79/RES_hhdet_fec!X79)</f>
        <v>0.8669753075331057</v>
      </c>
      <c r="Y79" s="45">
        <f>IF(RES_hhdet_tes!Y79=0,"",RES_hhdet_tes!Y79/RES_hhdet_fec!Y79)</f>
        <v>0.87388475752754413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0.44436306950405152</v>
      </c>
      <c r="C81" s="119">
        <f>IF(RES_hhdet_tes!C81=0,"",RES_hhdet_tes!C81/RES_hhdet_fec!C81)</f>
        <v>0.45191319774817235</v>
      </c>
      <c r="D81" s="119">
        <f>IF(RES_hhdet_tes!D81=0,"",RES_hhdet_tes!D81/RES_hhdet_fec!D81)</f>
        <v>0.46262529874808778</v>
      </c>
      <c r="E81" s="119">
        <f>IF(RES_hhdet_tes!E81=0,"",RES_hhdet_tes!E81/RES_hhdet_fec!E81)</f>
        <v>0.47679384456658941</v>
      </c>
      <c r="F81" s="119">
        <f>IF(RES_hhdet_tes!F81=0,"",RES_hhdet_tes!F81/RES_hhdet_fec!F81)</f>
        <v>0.48656456693692146</v>
      </c>
      <c r="G81" s="119">
        <f>IF(RES_hhdet_tes!G81=0,"",RES_hhdet_tes!G81/RES_hhdet_fec!G81)</f>
        <v>0.49486739432387372</v>
      </c>
      <c r="H81" s="119">
        <f>IF(RES_hhdet_tes!H81=0,"",RES_hhdet_tes!H81/RES_hhdet_fec!H81)</f>
        <v>0.50671473007666812</v>
      </c>
      <c r="I81" s="119">
        <f>IF(RES_hhdet_tes!I81=0,"",RES_hhdet_tes!I81/RES_hhdet_fec!I81)</f>
        <v>0.52044894359957006</v>
      </c>
      <c r="J81" s="119">
        <f>IF(RES_hhdet_tes!J81=0,"",RES_hhdet_tes!J81/RES_hhdet_fec!J81)</f>
        <v>0.53542523752410609</v>
      </c>
      <c r="K81" s="119">
        <f>IF(RES_hhdet_tes!K81=0,"",RES_hhdet_tes!K81/RES_hhdet_fec!K81)</f>
        <v>0.55252742093199891</v>
      </c>
      <c r="L81" s="119">
        <f>IF(RES_hhdet_tes!L81=0,"",RES_hhdet_tes!L81/RES_hhdet_fec!L81)</f>
        <v>0.57133252506116528</v>
      </c>
      <c r="M81" s="119">
        <f>IF(RES_hhdet_tes!M81=0,"",RES_hhdet_tes!M81/RES_hhdet_fec!M81)</f>
        <v>0.59360701805476734</v>
      </c>
      <c r="N81" s="119">
        <f>IF(RES_hhdet_tes!N81=0,"",RES_hhdet_tes!N81/RES_hhdet_fec!N81)</f>
        <v>0.61456352189796015</v>
      </c>
      <c r="O81" s="119">
        <f>IF(RES_hhdet_tes!O81=0,"",RES_hhdet_tes!O81/RES_hhdet_fec!O81)</f>
        <v>0.63328117527843919</v>
      </c>
      <c r="P81" s="119">
        <f>IF(RES_hhdet_tes!P81=0,"",RES_hhdet_tes!P81/RES_hhdet_fec!P81)</f>
        <v>0.6378080039063877</v>
      </c>
      <c r="Q81" s="119">
        <f>IF(RES_hhdet_tes!Q81=0,"",RES_hhdet_tes!Q81/RES_hhdet_fec!Q81)</f>
        <v>0.64361868754281393</v>
      </c>
      <c r="R81" s="119">
        <f>IF(RES_hhdet_tes!R81=0,"",RES_hhdet_tes!R81/RES_hhdet_fec!R81)</f>
        <v>0.65402783532708186</v>
      </c>
      <c r="S81" s="119">
        <f>IF(RES_hhdet_tes!S81=0,"",RES_hhdet_tes!S81/RES_hhdet_fec!S81)</f>
        <v>0.669845089656804</v>
      </c>
      <c r="T81" s="119">
        <f>IF(RES_hhdet_tes!T81=0,"",RES_hhdet_tes!T81/RES_hhdet_fec!T81)</f>
        <v>0.68722538075124817</v>
      </c>
      <c r="U81" s="119">
        <f>IF(RES_hhdet_tes!U81=0,"",RES_hhdet_tes!U81/RES_hhdet_fec!U81)</f>
        <v>0.69638223006545663</v>
      </c>
      <c r="V81" s="119">
        <f>IF(RES_hhdet_tes!V81=0,"",RES_hhdet_tes!V81/RES_hhdet_fec!V81)</f>
        <v>0.70232251530306145</v>
      </c>
      <c r="W81" s="119">
        <f>IF(RES_hhdet_tes!W81=0,"",RES_hhdet_tes!W81/RES_hhdet_fec!W81)</f>
        <v>0.70757052378117524</v>
      </c>
      <c r="X81" s="119">
        <f>IF(RES_hhdet_tes!X81=0,"",RES_hhdet_tes!X81/RES_hhdet_fec!X81)</f>
        <v>0.71343886247979116</v>
      </c>
      <c r="Y81" s="119">
        <f>IF(RES_hhdet_tes!Y81=0,"",RES_hhdet_tes!Y81/RES_hhdet_fec!Y81)</f>
        <v>0.71867464218683963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0.43676589287053419</v>
      </c>
      <c r="C82" s="124">
        <f>IF(RES_hhdet_tes!C82=0,"",RES_hhdet_tes!C82/RES_hhdet_fec!C82)</f>
        <v>0.44531260455843408</v>
      </c>
      <c r="D82" s="124">
        <f>IF(RES_hhdet_tes!D82=0,"",RES_hhdet_tes!D82/RES_hhdet_fec!D82)</f>
        <v>0.45603358956096746</v>
      </c>
      <c r="E82" s="124">
        <f>IF(RES_hhdet_tes!E82=0,"",RES_hhdet_tes!E82/RES_hhdet_fec!E82)</f>
        <v>0.46652369332465654</v>
      </c>
      <c r="F82" s="124">
        <f>IF(RES_hhdet_tes!F82=0,"",RES_hhdet_tes!F82/RES_hhdet_fec!F82)</f>
        <v>0.47670013657947952</v>
      </c>
      <c r="G82" s="124">
        <f>IF(RES_hhdet_tes!G82=0,"",RES_hhdet_tes!G82/RES_hhdet_fec!G82)</f>
        <v>0.4863443786586053</v>
      </c>
      <c r="H82" s="124">
        <f>IF(RES_hhdet_tes!H82=0,"",RES_hhdet_tes!H82/RES_hhdet_fec!H82)</f>
        <v>0.49816938582782672</v>
      </c>
      <c r="I82" s="124">
        <f>IF(RES_hhdet_tes!I82=0,"",RES_hhdet_tes!I82/RES_hhdet_fec!I82)</f>
        <v>0.51236293189139459</v>
      </c>
      <c r="J82" s="124">
        <f>IF(RES_hhdet_tes!J82=0,"",RES_hhdet_tes!J82/RES_hhdet_fec!J82)</f>
        <v>0.52746979702803476</v>
      </c>
      <c r="K82" s="124">
        <f>IF(RES_hhdet_tes!K82=0,"",RES_hhdet_tes!K82/RES_hhdet_fec!K82)</f>
        <v>0.54472311852317412</v>
      </c>
      <c r="L82" s="124">
        <f>IF(RES_hhdet_tes!L82=0,"",RES_hhdet_tes!L82/RES_hhdet_fec!L82)</f>
        <v>0.56428045199957999</v>
      </c>
      <c r="M82" s="124">
        <f>IF(RES_hhdet_tes!M82=0,"",RES_hhdet_tes!M82/RES_hhdet_fec!M82)</f>
        <v>0.5871104019903518</v>
      </c>
      <c r="N82" s="124">
        <f>IF(RES_hhdet_tes!N82=0,"",RES_hhdet_tes!N82/RES_hhdet_fec!N82)</f>
        <v>0.60900399573049024</v>
      </c>
      <c r="O82" s="124">
        <f>IF(RES_hhdet_tes!O82=0,"",RES_hhdet_tes!O82/RES_hhdet_fec!O82)</f>
        <v>0.6283517474147331</v>
      </c>
      <c r="P82" s="124">
        <f>IF(RES_hhdet_tes!P82=0,"",RES_hhdet_tes!P82/RES_hhdet_fec!P82)</f>
        <v>0.63234684371804717</v>
      </c>
      <c r="Q82" s="124">
        <f>IF(RES_hhdet_tes!Q82=0,"",RES_hhdet_tes!Q82/RES_hhdet_fec!Q82)</f>
        <v>0.63772181820870333</v>
      </c>
      <c r="R82" s="124">
        <f>IF(RES_hhdet_tes!R82=0,"",RES_hhdet_tes!R82/RES_hhdet_fec!R82)</f>
        <v>0.64843145847289307</v>
      </c>
      <c r="S82" s="124">
        <f>IF(RES_hhdet_tes!S82=0,"",RES_hhdet_tes!S82/RES_hhdet_fec!S82)</f>
        <v>0.66432756048695651</v>
      </c>
      <c r="T82" s="124">
        <f>IF(RES_hhdet_tes!T82=0,"",RES_hhdet_tes!T82/RES_hhdet_fec!T82)</f>
        <v>0.68297341600451478</v>
      </c>
      <c r="U82" s="124">
        <f>IF(RES_hhdet_tes!U82=0,"",RES_hhdet_tes!U82/RES_hhdet_fec!U82)</f>
        <v>0.69159125396323051</v>
      </c>
      <c r="V82" s="124">
        <f>IF(RES_hhdet_tes!V82=0,"",RES_hhdet_tes!V82/RES_hhdet_fec!V82)</f>
        <v>0.69759636196592212</v>
      </c>
      <c r="W82" s="124">
        <f>IF(RES_hhdet_tes!W82=0,"",RES_hhdet_tes!W82/RES_hhdet_fec!W82)</f>
        <v>0.70194294117427292</v>
      </c>
      <c r="X82" s="124">
        <f>IF(RES_hhdet_tes!X82=0,"",RES_hhdet_tes!X82/RES_hhdet_fec!X82)</f>
        <v>0.70820643479256762</v>
      </c>
      <c r="Y82" s="124">
        <f>IF(RES_hhdet_tes!Y82=0,"",RES_hhdet_tes!Y82/RES_hhdet_fec!Y82)</f>
        <v>0.71542727907511894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0.43478511474183607</v>
      </c>
      <c r="C83" s="111">
        <f>IF(RES_hhdet_tes!C83=0,"",RES_hhdet_tes!C83/RES_hhdet_fec!C83)</f>
        <v>0.44332353256734125</v>
      </c>
      <c r="D83" s="111">
        <f>IF(RES_hhdet_tes!D83=0,"",RES_hhdet_tes!D83/RES_hhdet_fec!D83)</f>
        <v>0.45405926791498363</v>
      </c>
      <c r="E83" s="111">
        <f>IF(RES_hhdet_tes!E83=0,"",RES_hhdet_tes!E83/RES_hhdet_fec!E83)</f>
        <v>0.46454789842650607</v>
      </c>
      <c r="F83" s="111">
        <f>IF(RES_hhdet_tes!F83=0,"",RES_hhdet_tes!F83/RES_hhdet_fec!F83)</f>
        <v>0.47475533491213229</v>
      </c>
      <c r="G83" s="111">
        <f>IF(RES_hhdet_tes!G83=0,"",RES_hhdet_tes!G83/RES_hhdet_fec!G83)</f>
        <v>0.48442727936384772</v>
      </c>
      <c r="H83" s="111">
        <f>IF(RES_hhdet_tes!H83=0,"",RES_hhdet_tes!H83/RES_hhdet_fec!H83)</f>
        <v>0.49625853603537101</v>
      </c>
      <c r="I83" s="111">
        <f>IF(RES_hhdet_tes!I83=0,"",RES_hhdet_tes!I83/RES_hhdet_fec!I83)</f>
        <v>0.51050287001828254</v>
      </c>
      <c r="J83" s="111">
        <f>IF(RES_hhdet_tes!J83=0,"",RES_hhdet_tes!J83/RES_hhdet_fec!J83)</f>
        <v>0.52563174125608214</v>
      </c>
      <c r="K83" s="111">
        <f>IF(RES_hhdet_tes!K83=0,"",RES_hhdet_tes!K83/RES_hhdet_fec!K83)</f>
        <v>0.54291824815246503</v>
      </c>
      <c r="L83" s="111">
        <f>IF(RES_hhdet_tes!L83=0,"",RES_hhdet_tes!L83/RES_hhdet_fec!L83)</f>
        <v>0.56248537777538121</v>
      </c>
      <c r="M83" s="111">
        <f>IF(RES_hhdet_tes!M83=0,"",RES_hhdet_tes!M83/RES_hhdet_fec!M83)</f>
        <v>0.58538203650282961</v>
      </c>
      <c r="N83" s="111">
        <f>IF(RES_hhdet_tes!N83=0,"",RES_hhdet_tes!N83/RES_hhdet_fec!N83)</f>
        <v>0.60731827909406011</v>
      </c>
      <c r="O83" s="111">
        <f>IF(RES_hhdet_tes!O83=0,"",RES_hhdet_tes!O83/RES_hhdet_fec!O83)</f>
        <v>0.62672372397012899</v>
      </c>
      <c r="P83" s="111">
        <f>IF(RES_hhdet_tes!P83=0,"",RES_hhdet_tes!P83/RES_hhdet_fec!P83)</f>
        <v>0.63075830946445222</v>
      </c>
      <c r="Q83" s="111">
        <f>IF(RES_hhdet_tes!Q83=0,"",RES_hhdet_tes!Q83/RES_hhdet_fec!Q83)</f>
        <v>0.63616148108999193</v>
      </c>
      <c r="R83" s="111">
        <f>IF(RES_hhdet_tes!R83=0,"",RES_hhdet_tes!R83/RES_hhdet_fec!R83)</f>
        <v>0.64689881069457289</v>
      </c>
      <c r="S83" s="111">
        <f>IF(RES_hhdet_tes!S83=0,"",RES_hhdet_tes!S83/RES_hhdet_fec!S83)</f>
        <v>0.66284382492902683</v>
      </c>
      <c r="T83" s="111">
        <f>IF(RES_hhdet_tes!T83=0,"",RES_hhdet_tes!T83/RES_hhdet_fec!T83)</f>
        <v>0.68151622867163086</v>
      </c>
      <c r="U83" s="111">
        <f>IF(RES_hhdet_tes!U83=0,"",RES_hhdet_tes!U83/RES_hhdet_fec!U83)</f>
        <v>0.69018668285511109</v>
      </c>
      <c r="V83" s="111">
        <f>IF(RES_hhdet_tes!V83=0,"",RES_hhdet_tes!V83/RES_hhdet_fec!V83)</f>
        <v>0.69621425378075674</v>
      </c>
      <c r="W83" s="111">
        <f>IF(RES_hhdet_tes!W83=0,"",RES_hhdet_tes!W83/RES_hhdet_fec!W83)</f>
        <v>0.70060653765057834</v>
      </c>
      <c r="X83" s="111">
        <f>IF(RES_hhdet_tes!X83=0,"",RES_hhdet_tes!X83/RES_hhdet_fec!X83)</f>
        <v>0.7069459015458236</v>
      </c>
      <c r="Y83" s="111">
        <f>IF(RES_hhdet_tes!Y83=0,"",RES_hhdet_tes!Y83/RES_hhdet_fec!Y83)</f>
        <v>0.71421705892907883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1.78472258275278</v>
      </c>
      <c r="C85" s="124">
        <f>IF(RES_hhdet_tes!C85=0,"",RES_hhdet_tes!C85/RES_hhdet_fec!C85)</f>
        <v>1.8532617716634454</v>
      </c>
      <c r="D85" s="124">
        <f>IF(RES_hhdet_tes!D85=0,"",RES_hhdet_tes!D85/RES_hhdet_fec!D85)</f>
        <v>1.9425741598585125</v>
      </c>
      <c r="E85" s="124">
        <f>IF(RES_hhdet_tes!E85=0,"",RES_hhdet_tes!E85/RES_hhdet_fec!E85)</f>
        <v>2.0785923948634819</v>
      </c>
      <c r="F85" s="124">
        <f>IF(RES_hhdet_tes!F85=0,"",RES_hhdet_tes!F85/RES_hhdet_fec!F85)</f>
        <v>2.2418060110875579</v>
      </c>
      <c r="G85" s="124">
        <f>IF(RES_hhdet_tes!G85=0,"",RES_hhdet_tes!G85/RES_hhdet_fec!G85)</f>
        <v>2.3642260420154515</v>
      </c>
      <c r="H85" s="124">
        <f>IF(RES_hhdet_tes!H85=0,"",RES_hhdet_tes!H85/RES_hhdet_fec!H85)</f>
        <v>2.5064895460811702</v>
      </c>
      <c r="I85" s="124">
        <f>IF(RES_hhdet_tes!I85=0,"",RES_hhdet_tes!I85/RES_hhdet_fec!I85)</f>
        <v>2.6662440222684465</v>
      </c>
      <c r="J85" s="124">
        <f>IF(RES_hhdet_tes!J85=0,"",RES_hhdet_tes!J85/RES_hhdet_fec!J85)</f>
        <v>2.774887418875343</v>
      </c>
      <c r="K85" s="124">
        <f>IF(RES_hhdet_tes!K85=0,"",RES_hhdet_tes!K85/RES_hhdet_fec!K85)</f>
        <v>2.8742828878285804</v>
      </c>
      <c r="L85" s="124">
        <f>IF(RES_hhdet_tes!L85=0,"",RES_hhdet_tes!L85/RES_hhdet_fec!L85)</f>
        <v>2.9418879113222229</v>
      </c>
      <c r="M85" s="124">
        <f>IF(RES_hhdet_tes!M85=0,"",RES_hhdet_tes!M85/RES_hhdet_fec!M85)</f>
        <v>3.0616129561620182</v>
      </c>
      <c r="N85" s="124">
        <f>IF(RES_hhdet_tes!N85=0,"",RES_hhdet_tes!N85/RES_hhdet_fec!N85)</f>
        <v>3.1676764079764643</v>
      </c>
      <c r="O85" s="124">
        <f>IF(RES_hhdet_tes!O85=0,"",RES_hhdet_tes!O85/RES_hhdet_fec!O85)</f>
        <v>3.2984092394675173</v>
      </c>
      <c r="P85" s="124">
        <f>IF(RES_hhdet_tes!P85=0,"",RES_hhdet_tes!P85/RES_hhdet_fec!P85)</f>
        <v>3.4635931559495403</v>
      </c>
      <c r="Q85" s="124">
        <f>IF(RES_hhdet_tes!Q85=0,"",RES_hhdet_tes!Q85/RES_hhdet_fec!Q85)</f>
        <v>3.6194598524593706</v>
      </c>
      <c r="R85" s="124">
        <f>IF(RES_hhdet_tes!R85=0,"",RES_hhdet_tes!R85/RES_hhdet_fec!R85)</f>
        <v>3.754438228652643</v>
      </c>
      <c r="S85" s="124">
        <f>IF(RES_hhdet_tes!S85=0,"",RES_hhdet_tes!S85/RES_hhdet_fec!S85)</f>
        <v>3.8239816361040773</v>
      </c>
      <c r="T85" s="124">
        <f>IF(RES_hhdet_tes!T85=0,"",RES_hhdet_tes!T85/RES_hhdet_fec!T85)</f>
        <v>3.8710587212227332</v>
      </c>
      <c r="U85" s="124">
        <f>IF(RES_hhdet_tes!U85=0,"",RES_hhdet_tes!U85/RES_hhdet_fec!U85)</f>
        <v>3.8958303575995727</v>
      </c>
      <c r="V85" s="124">
        <f>IF(RES_hhdet_tes!V85=0,"",RES_hhdet_tes!V85/RES_hhdet_fec!V85)</f>
        <v>3.9110137325603263</v>
      </c>
      <c r="W85" s="124">
        <f>IF(RES_hhdet_tes!W85=0,"",RES_hhdet_tes!W85/RES_hhdet_fec!W85)</f>
        <v>3.9210942794267045</v>
      </c>
      <c r="X85" s="124">
        <f>IF(RES_hhdet_tes!X85=0,"",RES_hhdet_tes!X85/RES_hhdet_fec!X85)</f>
        <v>3.9307842166800664</v>
      </c>
      <c r="Y85" s="124">
        <f>IF(RES_hhdet_tes!Y85=0,"",RES_hhdet_tes!Y85/RES_hhdet_fec!Y85)</f>
        <v>3.9413224224843093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1.78472258275278</v>
      </c>
      <c r="C86" s="111">
        <f>IF(RES_hhdet_tes!C86=0,"",RES_hhdet_tes!C86/RES_hhdet_fec!C86)</f>
        <v>1.8532617716634454</v>
      </c>
      <c r="D86" s="111">
        <f>IF(RES_hhdet_tes!D86=0,"",RES_hhdet_tes!D86/RES_hhdet_fec!D86)</f>
        <v>1.9425741598585125</v>
      </c>
      <c r="E86" s="111">
        <f>IF(RES_hhdet_tes!E86=0,"",RES_hhdet_tes!E86/RES_hhdet_fec!E86)</f>
        <v>2.0785923948634819</v>
      </c>
      <c r="F86" s="111">
        <f>IF(RES_hhdet_tes!F86=0,"",RES_hhdet_tes!F86/RES_hhdet_fec!F86)</f>
        <v>2.2418060110875579</v>
      </c>
      <c r="G86" s="111">
        <f>IF(RES_hhdet_tes!G86=0,"",RES_hhdet_tes!G86/RES_hhdet_fec!G86)</f>
        <v>2.3642260420154515</v>
      </c>
      <c r="H86" s="111">
        <f>IF(RES_hhdet_tes!H86=0,"",RES_hhdet_tes!H86/RES_hhdet_fec!H86)</f>
        <v>2.5064895460811702</v>
      </c>
      <c r="I86" s="111">
        <f>IF(RES_hhdet_tes!I86=0,"",RES_hhdet_tes!I86/RES_hhdet_fec!I86)</f>
        <v>2.6662440222684465</v>
      </c>
      <c r="J86" s="111">
        <f>IF(RES_hhdet_tes!J86=0,"",RES_hhdet_tes!J86/RES_hhdet_fec!J86)</f>
        <v>2.774887418875343</v>
      </c>
      <c r="K86" s="111">
        <f>IF(RES_hhdet_tes!K86=0,"",RES_hhdet_tes!K86/RES_hhdet_fec!K86)</f>
        <v>2.8742828878285804</v>
      </c>
      <c r="L86" s="111">
        <f>IF(RES_hhdet_tes!L86=0,"",RES_hhdet_tes!L86/RES_hhdet_fec!L86)</f>
        <v>2.9418879113222229</v>
      </c>
      <c r="M86" s="111">
        <f>IF(RES_hhdet_tes!M86=0,"",RES_hhdet_tes!M86/RES_hhdet_fec!M86)</f>
        <v>3.0616129561620182</v>
      </c>
      <c r="N86" s="111">
        <f>IF(RES_hhdet_tes!N86=0,"",RES_hhdet_tes!N86/RES_hhdet_fec!N86)</f>
        <v>3.1676764079764643</v>
      </c>
      <c r="O86" s="111">
        <f>IF(RES_hhdet_tes!O86=0,"",RES_hhdet_tes!O86/RES_hhdet_fec!O86)</f>
        <v>3.2984092394675173</v>
      </c>
      <c r="P86" s="111">
        <f>IF(RES_hhdet_tes!P86=0,"",RES_hhdet_tes!P86/RES_hhdet_fec!P86)</f>
        <v>3.4635931559495403</v>
      </c>
      <c r="Q86" s="111">
        <f>IF(RES_hhdet_tes!Q86=0,"",RES_hhdet_tes!Q86/RES_hhdet_fec!Q86)</f>
        <v>3.6194598524593706</v>
      </c>
      <c r="R86" s="111">
        <f>IF(RES_hhdet_tes!R86=0,"",RES_hhdet_tes!R86/RES_hhdet_fec!R86)</f>
        <v>3.754438228652643</v>
      </c>
      <c r="S86" s="111">
        <f>IF(RES_hhdet_tes!S86=0,"",RES_hhdet_tes!S86/RES_hhdet_fec!S86)</f>
        <v>3.8239816361040773</v>
      </c>
      <c r="T86" s="111">
        <f>IF(RES_hhdet_tes!T86=0,"",RES_hhdet_tes!T86/RES_hhdet_fec!T86)</f>
        <v>3.8710587212227332</v>
      </c>
      <c r="U86" s="111">
        <f>IF(RES_hhdet_tes!U86=0,"",RES_hhdet_tes!U86/RES_hhdet_fec!U86)</f>
        <v>3.8958303575995727</v>
      </c>
      <c r="V86" s="111">
        <f>IF(RES_hhdet_tes!V86=0,"",RES_hhdet_tes!V86/RES_hhdet_fec!V86)</f>
        <v>3.9110137325603263</v>
      </c>
      <c r="W86" s="111">
        <f>IF(RES_hhdet_tes!W86=0,"",RES_hhdet_tes!W86/RES_hhdet_fec!W86)</f>
        <v>3.9210942794267045</v>
      </c>
      <c r="X86" s="111">
        <f>IF(RES_hhdet_tes!X86=0,"",RES_hhdet_tes!X86/RES_hhdet_fec!X86)</f>
        <v>3.9307842166800664</v>
      </c>
      <c r="Y86" s="111">
        <f>IF(RES_hhdet_tes!Y86=0,"",RES_hhdet_tes!Y86/RES_hhdet_fec!Y86)</f>
        <v>3.9413224224843093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0.46632893457844182</v>
      </c>
      <c r="C87" s="124">
        <f>IF(RES_hhdet_tes!C87=0,"",RES_hhdet_tes!C87/RES_hhdet_fec!C87)</f>
        <v>0.47390610078169998</v>
      </c>
      <c r="D87" s="124">
        <f>IF(RES_hhdet_tes!D87=0,"",RES_hhdet_tes!D87/RES_hhdet_fec!D87)</f>
        <v>0.48238243472451009</v>
      </c>
      <c r="E87" s="124">
        <f>IF(RES_hhdet_tes!E87=0,"",RES_hhdet_tes!E87/RES_hhdet_fec!E87)</f>
        <v>0.50261429308201833</v>
      </c>
      <c r="F87" s="124">
        <f>IF(RES_hhdet_tes!F87=0,"",RES_hhdet_tes!F87/RES_hhdet_fec!F87)</f>
        <v>0.51153980180658953</v>
      </c>
      <c r="G87" s="124">
        <f>IF(RES_hhdet_tes!G87=0,"",RES_hhdet_tes!G87/RES_hhdet_fec!G87)</f>
        <v>0.51884758719335711</v>
      </c>
      <c r="H87" s="124">
        <f>IF(RES_hhdet_tes!H87=0,"",RES_hhdet_tes!H87/RES_hhdet_fec!H87)</f>
        <v>0.5338534926695927</v>
      </c>
      <c r="I87" s="124">
        <f>IF(RES_hhdet_tes!I87=0,"",RES_hhdet_tes!I87/RES_hhdet_fec!I87)</f>
        <v>0.54741738137674434</v>
      </c>
      <c r="J87" s="124">
        <f>IF(RES_hhdet_tes!J87=0,"",RES_hhdet_tes!J87/RES_hhdet_fec!J87)</f>
        <v>0.56536159618098103</v>
      </c>
      <c r="K87" s="124">
        <f>IF(RES_hhdet_tes!K87=0,"",RES_hhdet_tes!K87/RES_hhdet_fec!K87)</f>
        <v>0.587518708501231</v>
      </c>
      <c r="L87" s="124">
        <f>IF(RES_hhdet_tes!L87=0,"",RES_hhdet_tes!L87/RES_hhdet_fec!L87)</f>
        <v>0.61095834351899958</v>
      </c>
      <c r="M87" s="124">
        <f>IF(RES_hhdet_tes!M87=0,"",RES_hhdet_tes!M87/RES_hhdet_fec!M87)</f>
        <v>0.63596429180726755</v>
      </c>
      <c r="N87" s="124">
        <f>IF(RES_hhdet_tes!N87=0,"",RES_hhdet_tes!N87/RES_hhdet_fec!N87)</f>
        <v>0.66027745309739261</v>
      </c>
      <c r="O87" s="124">
        <f>IF(RES_hhdet_tes!O87=0,"",RES_hhdet_tes!O87/RES_hhdet_fec!O87)</f>
        <v>0.6806270717612134</v>
      </c>
      <c r="P87" s="124">
        <f>IF(RES_hhdet_tes!P87=0,"",RES_hhdet_tes!P87/RES_hhdet_fec!P87)</f>
        <v>0.68814628379142451</v>
      </c>
      <c r="Q87" s="124">
        <f>IF(RES_hhdet_tes!Q87=0,"",RES_hhdet_tes!Q87/RES_hhdet_fec!Q87)</f>
        <v>0.69716974235858553</v>
      </c>
      <c r="R87" s="124">
        <f>IF(RES_hhdet_tes!R87=0,"",RES_hhdet_tes!R87/RES_hhdet_fec!R87)</f>
        <v>0.7127780117280802</v>
      </c>
      <c r="S87" s="124">
        <f>IF(RES_hhdet_tes!S87=0,"",RES_hhdet_tes!S87/RES_hhdet_fec!S87)</f>
        <v>0.73298000946246833</v>
      </c>
      <c r="T87" s="124">
        <f>IF(RES_hhdet_tes!T87=0,"",RES_hhdet_tes!T87/RES_hhdet_fec!T87)</f>
        <v>0.75257674010785425</v>
      </c>
      <c r="U87" s="124">
        <f>IF(RES_hhdet_tes!U87=0,"",RES_hhdet_tes!U87/RES_hhdet_fec!U87)</f>
        <v>0.76571780675905621</v>
      </c>
      <c r="V87" s="124">
        <f>IF(RES_hhdet_tes!V87=0,"",RES_hhdet_tes!V87/RES_hhdet_fec!V87)</f>
        <v>0.77481698316320535</v>
      </c>
      <c r="W87" s="124">
        <f>IF(RES_hhdet_tes!W87=0,"",RES_hhdet_tes!W87/RES_hhdet_fec!W87)</f>
        <v>0.78540081332494716</v>
      </c>
      <c r="X87" s="124">
        <f>IF(RES_hhdet_tes!X87=0,"",RES_hhdet_tes!X87/RES_hhdet_fec!X87)</f>
        <v>0.79634570480642441</v>
      </c>
      <c r="Y87" s="124">
        <f>IF(RES_hhdet_tes!Y87=0,"",RES_hhdet_tes!Y87/RES_hhdet_fec!Y87)</f>
        <v>0.8037275991465227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0.45122923066063236</v>
      </c>
      <c r="C88" s="111">
        <f>IF(RES_hhdet_tes!C88=0,"",RES_hhdet_tes!C88/RES_hhdet_fec!C88)</f>
        <v>0.46080672753537683</v>
      </c>
      <c r="D88" s="111">
        <f>IF(RES_hhdet_tes!D88=0,"",RES_hhdet_tes!D88/RES_hhdet_fec!D88)</f>
        <v>0.46965061470575947</v>
      </c>
      <c r="E88" s="111">
        <f>IF(RES_hhdet_tes!E88=0,"",RES_hhdet_tes!E88/RES_hhdet_fec!E88)</f>
        <v>0.47731098608758182</v>
      </c>
      <c r="F88" s="111">
        <f>IF(RES_hhdet_tes!F88=0,"",RES_hhdet_tes!F88/RES_hhdet_fec!F88)</f>
        <v>0.48755651046495901</v>
      </c>
      <c r="G88" s="111">
        <f>IF(RES_hhdet_tes!G88=0,"",RES_hhdet_tes!G88/RES_hhdet_fec!G88)</f>
        <v>0.49930031296892369</v>
      </c>
      <c r="H88" s="111">
        <f>IF(RES_hhdet_tes!H88=0,"",RES_hhdet_tes!H88/RES_hhdet_fec!H88)</f>
        <v>0.51396442947638676</v>
      </c>
      <c r="I88" s="111">
        <f>IF(RES_hhdet_tes!I88=0,"",RES_hhdet_tes!I88/RES_hhdet_fec!I88)</f>
        <v>0.53189985928441308</v>
      </c>
      <c r="J88" s="111">
        <f>IF(RES_hhdet_tes!J88=0,"",RES_hhdet_tes!J88/RES_hhdet_fec!J88)</f>
        <v>0.5520099233454544</v>
      </c>
      <c r="K88" s="111">
        <f>IF(RES_hhdet_tes!K88=0,"",RES_hhdet_tes!K88/RES_hhdet_fec!K88)</f>
        <v>0.5745884946509241</v>
      </c>
      <c r="L88" s="111">
        <f>IF(RES_hhdet_tes!L88=0,"",RES_hhdet_tes!L88/RES_hhdet_fec!L88)</f>
        <v>0.60000595505626486</v>
      </c>
      <c r="M88" s="111">
        <f>IF(RES_hhdet_tes!M88=0,"",RES_hhdet_tes!M88/RES_hhdet_fec!M88)</f>
        <v>0.62956935516949952</v>
      </c>
      <c r="N88" s="111">
        <f>IF(RES_hhdet_tes!N88=0,"",RES_hhdet_tes!N88/RES_hhdet_fec!N88)</f>
        <v>0.65741329614272315</v>
      </c>
      <c r="O88" s="111">
        <f>IF(RES_hhdet_tes!O88=0,"",RES_hhdet_tes!O88/RES_hhdet_fec!O88)</f>
        <v>0.67809103670980375</v>
      </c>
      <c r="P88" s="111">
        <f>IF(RES_hhdet_tes!P88=0,"",RES_hhdet_tes!P88/RES_hhdet_fec!P88)</f>
        <v>0.68309870809181061</v>
      </c>
      <c r="Q88" s="111">
        <f>IF(RES_hhdet_tes!Q88=0,"",RES_hhdet_tes!Q88/RES_hhdet_fec!Q88)</f>
        <v>0.68981502775487713</v>
      </c>
      <c r="R88" s="111">
        <f>IF(RES_hhdet_tes!R88=0,"",RES_hhdet_tes!R88/RES_hhdet_fec!R88)</f>
        <v>0.70385570948316079</v>
      </c>
      <c r="S88" s="111">
        <f>IF(RES_hhdet_tes!S88=0,"",RES_hhdet_tes!S88/RES_hhdet_fec!S88)</f>
        <v>0.72364042836133902</v>
      </c>
      <c r="T88" s="111">
        <f>IF(RES_hhdet_tes!T88=0,"",RES_hhdet_tes!T88/RES_hhdet_fec!T88)</f>
        <v>0.74603246381823141</v>
      </c>
      <c r="U88" s="111">
        <f>IF(RES_hhdet_tes!U88=0,"",RES_hhdet_tes!U88/RES_hhdet_fec!U88)</f>
        <v>0.75698284590030007</v>
      </c>
      <c r="V88" s="111">
        <f>IF(RES_hhdet_tes!V88=0,"",RES_hhdet_tes!V88/RES_hhdet_fec!V88)</f>
        <v>0.76517803541052232</v>
      </c>
      <c r="W88" s="111">
        <f>IF(RES_hhdet_tes!W88=0,"",RES_hhdet_tes!W88/RES_hhdet_fec!W88)</f>
        <v>0.77170549378144471</v>
      </c>
      <c r="X88" s="111">
        <f>IF(RES_hhdet_tes!X88=0,"",RES_hhdet_tes!X88/RES_hhdet_fec!X88)</f>
        <v>0.78363956579189753</v>
      </c>
      <c r="Y88" s="111">
        <f>IF(RES_hhdet_tes!Y88=0,"",RES_hhdet_tes!Y88/RES_hhdet_fec!Y88)</f>
        <v>0.79676680605739836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>
        <f>IF(RES_hhdet_tes!K89=0,"",RES_hhdet_tes!K89/RES_hhdet_fec!K89)</f>
        <v>0.82076313220837549</v>
      </c>
      <c r="L89" s="111">
        <f>IF(RES_hhdet_tes!L89=0,"",RES_hhdet_tes!L89/RES_hhdet_fec!L89)</f>
        <v>0.81502267459332989</v>
      </c>
      <c r="M89" s="111">
        <f>IF(RES_hhdet_tes!M89=0,"",RES_hhdet_tes!M89/RES_hhdet_fec!M89)</f>
        <v>0.82555790379639704</v>
      </c>
      <c r="N89" s="111">
        <f>IF(RES_hhdet_tes!N89=0,"",RES_hhdet_tes!N89/RES_hhdet_fec!N89)</f>
        <v>0.83380702440727905</v>
      </c>
      <c r="O89" s="111">
        <f>IF(RES_hhdet_tes!O89=0,"",RES_hhdet_tes!O89/RES_hhdet_fec!O89)</f>
        <v>0.83977675627415627</v>
      </c>
      <c r="P89" s="111">
        <f>IF(RES_hhdet_tes!P89=0,"",RES_hhdet_tes!P89/RES_hhdet_fec!P89)</f>
        <v>0.84822075872143921</v>
      </c>
      <c r="Q89" s="111">
        <f>IF(RES_hhdet_tes!Q89=0,"",RES_hhdet_tes!Q89/RES_hhdet_fec!Q89)</f>
        <v>0.85091048159280325</v>
      </c>
      <c r="R89" s="111">
        <f>IF(RES_hhdet_tes!R89=0,"",RES_hhdet_tes!R89/RES_hhdet_fec!R89)</f>
        <v>0.85637146166325206</v>
      </c>
      <c r="S89" s="111">
        <f>IF(RES_hhdet_tes!S89=0,"",RES_hhdet_tes!S89/RES_hhdet_fec!S89)</f>
        <v>0.86087856762821302</v>
      </c>
      <c r="T89" s="111">
        <f>IF(RES_hhdet_tes!T89=0,"",RES_hhdet_tes!T89/RES_hhdet_fec!T89)</f>
        <v>0.86356704674529927</v>
      </c>
      <c r="U89" s="111">
        <f>IF(RES_hhdet_tes!U89=0,"",RES_hhdet_tes!U89/RES_hhdet_fec!U89)</f>
        <v>0.8770453632663805</v>
      </c>
      <c r="V89" s="111">
        <f>IF(RES_hhdet_tes!V89=0,"",RES_hhdet_tes!V89/RES_hhdet_fec!V89)</f>
        <v>0.88193399485698021</v>
      </c>
      <c r="W89" s="111">
        <f>IF(RES_hhdet_tes!W89=0,"",RES_hhdet_tes!W89/RES_hhdet_fec!W89)</f>
        <v>0.88220565635690629</v>
      </c>
      <c r="X89" s="111">
        <f>IF(RES_hhdet_tes!X89=0,"",RES_hhdet_tes!X89/RES_hhdet_fec!X89)</f>
        <v>0.91812578285659496</v>
      </c>
      <c r="Y89" s="111">
        <f>IF(RES_hhdet_tes!Y89=0,"",RES_hhdet_tes!Y89/RES_hhdet_fec!Y89)</f>
        <v>0.94175811880688365</v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>
        <f>IF(RES_hhdet_tes!K90=0,"",RES_hhdet_tes!K90/RES_hhdet_fec!K90)</f>
        <v>0.68649174892838083</v>
      </c>
      <c r="L90" s="112">
        <f>IF(RES_hhdet_tes!L90=0,"",RES_hhdet_tes!L90/RES_hhdet_fec!L90)</f>
        <v>0.68785274218650705</v>
      </c>
      <c r="M90" s="112">
        <f>IF(RES_hhdet_tes!M90=0,"",RES_hhdet_tes!M90/RES_hhdet_fec!M90)</f>
        <v>0.694922625879279</v>
      </c>
      <c r="N90" s="112">
        <f>IF(RES_hhdet_tes!N90=0,"",RES_hhdet_tes!N90/RES_hhdet_fec!N90)</f>
        <v>0.69923289128701904</v>
      </c>
      <c r="O90" s="112">
        <f>IF(RES_hhdet_tes!O90=0,"",RES_hhdet_tes!O90/RES_hhdet_fec!O90)</f>
        <v>0.71441451498040143</v>
      </c>
      <c r="P90" s="112">
        <f>IF(RES_hhdet_tes!P90=0,"",RES_hhdet_tes!P90/RES_hhdet_fec!P90)</f>
        <v>0.72323446171727379</v>
      </c>
      <c r="Q90" s="112">
        <f>IF(RES_hhdet_tes!Q90=0,"",RES_hhdet_tes!Q90/RES_hhdet_fec!Q90)</f>
        <v>0.73043606548541384</v>
      </c>
      <c r="R90" s="112">
        <f>IF(RES_hhdet_tes!R90=0,"",RES_hhdet_tes!R90/RES_hhdet_fec!R90)</f>
        <v>0.73574710410333444</v>
      </c>
      <c r="S90" s="112">
        <f>IF(RES_hhdet_tes!S90=0,"",RES_hhdet_tes!S90/RES_hhdet_fec!S90)</f>
        <v>0.73847633034222937</v>
      </c>
      <c r="T90" s="112">
        <f>IF(RES_hhdet_tes!T90=0,"",RES_hhdet_tes!T90/RES_hhdet_fec!T90)</f>
        <v>0.77630056287828852</v>
      </c>
      <c r="U90" s="112">
        <f>IF(RES_hhdet_tes!U90=0,"",RES_hhdet_tes!U90/RES_hhdet_fec!U90)</f>
        <v>0.77872344473879229</v>
      </c>
      <c r="V90" s="112">
        <f>IF(RES_hhdet_tes!V90=0,"",RES_hhdet_tes!V90/RES_hhdet_fec!V90)</f>
        <v>0.78141244264451104</v>
      </c>
      <c r="W90" s="112">
        <f>IF(RES_hhdet_tes!W90=0,"",RES_hhdet_tes!W90/RES_hhdet_fec!W90)</f>
        <v>0.78833871505584718</v>
      </c>
      <c r="X90" s="112">
        <f>IF(RES_hhdet_tes!X90=0,"",RES_hhdet_tes!X90/RES_hhdet_fec!X90)</f>
        <v>0.81095131604443127</v>
      </c>
      <c r="Y90" s="112">
        <f>IF(RES_hhdet_tes!Y90=0,"",RES_hhdet_tes!Y90/RES_hhdet_fec!Y90)</f>
        <v>0.8242068697008218</v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0.55330378941438119</v>
      </c>
      <c r="C92" s="112">
        <f>IF(RES_hhdet_tes!C92=0,"",RES_hhdet_tes!C92/RES_hhdet_fec!C92)</f>
        <v>0.55526134852028264</v>
      </c>
      <c r="D92" s="112">
        <f>IF(RES_hhdet_tes!D92=0,"",RES_hhdet_tes!D92/RES_hhdet_fec!D92)</f>
        <v>0.5582888492592295</v>
      </c>
      <c r="E92" s="112">
        <f>IF(RES_hhdet_tes!E92=0,"",RES_hhdet_tes!E92/RES_hhdet_fec!E92)</f>
        <v>0.56084133317310481</v>
      </c>
      <c r="F92" s="112">
        <f>IF(RES_hhdet_tes!F92=0,"",RES_hhdet_tes!F92/RES_hhdet_fec!F92)</f>
        <v>0.56458214562036435</v>
      </c>
      <c r="G92" s="112">
        <f>IF(RES_hhdet_tes!G92=0,"",RES_hhdet_tes!G92/RES_hhdet_fec!G92)</f>
        <v>0.56950383847048069</v>
      </c>
      <c r="H92" s="112">
        <f>IF(RES_hhdet_tes!H92=0,"",RES_hhdet_tes!H92/RES_hhdet_fec!H92)</f>
        <v>0.57832703663388807</v>
      </c>
      <c r="I92" s="112">
        <f>IF(RES_hhdet_tes!I92=0,"",RES_hhdet_tes!I92/RES_hhdet_fec!I92)</f>
        <v>0.58300640974514306</v>
      </c>
      <c r="J92" s="112">
        <f>IF(RES_hhdet_tes!J92=0,"",RES_hhdet_tes!J92/RES_hhdet_fec!J92)</f>
        <v>0.5843921473283773</v>
      </c>
      <c r="K92" s="112">
        <f>IF(RES_hhdet_tes!K92=0,"",RES_hhdet_tes!K92/RES_hhdet_fec!K92)</f>
        <v>0.5871501012842143</v>
      </c>
      <c r="L92" s="112">
        <f>IF(RES_hhdet_tes!L92=0,"",RES_hhdet_tes!L92/RES_hhdet_fec!L92)</f>
        <v>0.59030589369508779</v>
      </c>
      <c r="M92" s="112">
        <f>IF(RES_hhdet_tes!M92=0,"",RES_hhdet_tes!M92/RES_hhdet_fec!M92)</f>
        <v>0.59431788696422883</v>
      </c>
      <c r="N92" s="112">
        <f>IF(RES_hhdet_tes!N92=0,"",RES_hhdet_tes!N92/RES_hhdet_fec!N92)</f>
        <v>0.60110120784494969</v>
      </c>
      <c r="O92" s="112">
        <f>IF(RES_hhdet_tes!O92=0,"",RES_hhdet_tes!O92/RES_hhdet_fec!O92)</f>
        <v>0.61189778370102821</v>
      </c>
      <c r="P92" s="112">
        <f>IF(RES_hhdet_tes!P92=0,"",RES_hhdet_tes!P92/RES_hhdet_fec!P92)</f>
        <v>0.62814552250836375</v>
      </c>
      <c r="Q92" s="112">
        <f>IF(RES_hhdet_tes!Q92=0,"",RES_hhdet_tes!Q92/RES_hhdet_fec!Q92)</f>
        <v>0.64451016494562574</v>
      </c>
      <c r="R92" s="112">
        <f>IF(RES_hhdet_tes!R92=0,"",RES_hhdet_tes!R92/RES_hhdet_fec!R92)</f>
        <v>0.66482729291657405</v>
      </c>
      <c r="S92" s="112">
        <f>IF(RES_hhdet_tes!S92=0,"",RES_hhdet_tes!S92/RES_hhdet_fec!S92)</f>
        <v>0.69243814279025884</v>
      </c>
      <c r="T92" s="112">
        <f>IF(RES_hhdet_tes!T92=0,"",RES_hhdet_tes!T92/RES_hhdet_fec!T92)</f>
        <v>0.71838230990697638</v>
      </c>
      <c r="U92" s="112">
        <f>IF(RES_hhdet_tes!U92=0,"",RES_hhdet_tes!U92/RES_hhdet_fec!U92)</f>
        <v>0.73308711686505579</v>
      </c>
      <c r="V92" s="112">
        <f>IF(RES_hhdet_tes!V92=0,"",RES_hhdet_tes!V92/RES_hhdet_fec!V92)</f>
        <v>0.74463823999644829</v>
      </c>
      <c r="W92" s="112">
        <f>IF(RES_hhdet_tes!W92=0,"",RES_hhdet_tes!W92/RES_hhdet_fec!W92)</f>
        <v>0.76172605750645239</v>
      </c>
      <c r="X92" s="112">
        <f>IF(RES_hhdet_tes!X92=0,"",RES_hhdet_tes!X92/RES_hhdet_fec!X92)</f>
        <v>0.77943128194793088</v>
      </c>
      <c r="Y92" s="112">
        <f>IF(RES_hhdet_tes!Y92=0,"",RES_hhdet_tes!Y92/RES_hhdet_fec!Y92)</f>
        <v>0.79294788586505971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>
        <f>IF(RES_hhdet_tes!K93=0,"",RES_hhdet_tes!K93/RES_hhdet_fec!K93)</f>
        <v>0.7570160704544423</v>
      </c>
      <c r="L93" s="113">
        <f>IF(RES_hhdet_tes!L93=0,"",RES_hhdet_tes!L93/RES_hhdet_fec!L93)</f>
        <v>0.74891473895814353</v>
      </c>
      <c r="M93" s="113">
        <f>IF(RES_hhdet_tes!M93=0,"",RES_hhdet_tes!M93/RES_hhdet_fec!M93)</f>
        <v>0.7575566343865584</v>
      </c>
      <c r="N93" s="113">
        <f>IF(RES_hhdet_tes!N93=0,"",RES_hhdet_tes!N93/RES_hhdet_fec!N93)</f>
        <v>0.76761730363005054</v>
      </c>
      <c r="O93" s="113">
        <f>IF(RES_hhdet_tes!O93=0,"",RES_hhdet_tes!O93/RES_hhdet_fec!O93)</f>
        <v>0.77720003914784264</v>
      </c>
      <c r="P93" s="113">
        <f>IF(RES_hhdet_tes!P93=0,"",RES_hhdet_tes!P93/RES_hhdet_fec!P93)</f>
        <v>0.79515767474444377</v>
      </c>
      <c r="Q93" s="113">
        <f>IF(RES_hhdet_tes!Q93=0,"",RES_hhdet_tes!Q93/RES_hhdet_fec!Q93)</f>
        <v>0.80641352619085516</v>
      </c>
      <c r="R93" s="113">
        <f>IF(RES_hhdet_tes!R93=0,"",RES_hhdet_tes!R93/RES_hhdet_fec!R93)</f>
        <v>0.8255069050989563</v>
      </c>
      <c r="S93" s="113">
        <f>IF(RES_hhdet_tes!S93=0,"",RES_hhdet_tes!S93/RES_hhdet_fec!S93)</f>
        <v>0.84239351806613505</v>
      </c>
      <c r="T93" s="113">
        <f>IF(RES_hhdet_tes!T93=0,"",RES_hhdet_tes!T93/RES_hhdet_fec!T93)</f>
        <v>0.83657147474476234</v>
      </c>
      <c r="U93" s="113">
        <f>IF(RES_hhdet_tes!U93=0,"",RES_hhdet_tes!U93/RES_hhdet_fec!U93)</f>
        <v>0.85559877524714234</v>
      </c>
      <c r="V93" s="113">
        <f>IF(RES_hhdet_tes!V93=0,"",RES_hhdet_tes!V93/RES_hhdet_fec!V93)</f>
        <v>0.86329745599441876</v>
      </c>
      <c r="W93" s="113">
        <f>IF(RES_hhdet_tes!W93=0,"",RES_hhdet_tes!W93/RES_hhdet_fec!W93)</f>
        <v>0.86831735433286539</v>
      </c>
      <c r="X93" s="113">
        <f>IF(RES_hhdet_tes!X93=0,"",RES_hhdet_tes!X93/RES_hhdet_fec!X93)</f>
        <v>0.90037624668153471</v>
      </c>
      <c r="Y93" s="113">
        <f>IF(RES_hhdet_tes!Y93=0,"",RES_hhdet_tes!Y93/RES_hhdet_fec!Y93)</f>
        <v>0.92483240444807857</v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>
        <f>IF(RES_hhdet_tes!K94=0,"",RES_hhdet_tes!K94/RES_hhdet_fec!K94)</f>
        <v>0.59833629298166058</v>
      </c>
      <c r="L94" s="111">
        <f>IF(RES_hhdet_tes!L94=0,"",RES_hhdet_tes!L94/RES_hhdet_fec!L94)</f>
        <v>0.59880583685753053</v>
      </c>
      <c r="M94" s="111">
        <f>IF(RES_hhdet_tes!M94=0,"",RES_hhdet_tes!M94/RES_hhdet_fec!M94)</f>
        <v>0.60045700725860762</v>
      </c>
      <c r="N94" s="111">
        <f>IF(RES_hhdet_tes!N94=0,"",RES_hhdet_tes!N94/RES_hhdet_fec!N94)</f>
        <v>0.60480114316964462</v>
      </c>
      <c r="O94" s="111">
        <f>IF(RES_hhdet_tes!O94=0,"",RES_hhdet_tes!O94/RES_hhdet_fec!O94)</f>
        <v>0.62462043152622315</v>
      </c>
      <c r="P94" s="111">
        <f>IF(RES_hhdet_tes!P94=0,"",RES_hhdet_tes!P94/RES_hhdet_fec!P94)</f>
        <v>0.64464857526602515</v>
      </c>
      <c r="Q94" s="111">
        <f>IF(RES_hhdet_tes!Q94=0,"",RES_hhdet_tes!Q94/RES_hhdet_fec!Q94)</f>
        <v>0.66387089209001926</v>
      </c>
      <c r="R94" s="111">
        <f>IF(RES_hhdet_tes!R94=0,"",RES_hhdet_tes!R94/RES_hhdet_fec!R94)</f>
        <v>0.68921156649544701</v>
      </c>
      <c r="S94" s="111">
        <f>IF(RES_hhdet_tes!S94=0,"",RES_hhdet_tes!S94/RES_hhdet_fec!S94)</f>
        <v>0.71103370940980481</v>
      </c>
      <c r="T94" s="111">
        <f>IF(RES_hhdet_tes!T94=0,"",RES_hhdet_tes!T94/RES_hhdet_fec!T94)</f>
        <v>0.73597444596130857</v>
      </c>
      <c r="U94" s="111">
        <f>IF(RES_hhdet_tes!U94=0,"",RES_hhdet_tes!U94/RES_hhdet_fec!U94)</f>
        <v>0.74491444089635628</v>
      </c>
      <c r="V94" s="111">
        <f>IF(RES_hhdet_tes!V94=0,"",RES_hhdet_tes!V94/RES_hhdet_fec!V94)</f>
        <v>0.75201013997225685</v>
      </c>
      <c r="W94" s="111">
        <f>IF(RES_hhdet_tes!W94=0,"",RES_hhdet_tes!W94/RES_hhdet_fec!W94)</f>
        <v>0.76659073906215713</v>
      </c>
      <c r="X94" s="111">
        <f>IF(RES_hhdet_tes!X94=0,"",RES_hhdet_tes!X94/RES_hhdet_fec!X94)</f>
        <v>0.77846987688769909</v>
      </c>
      <c r="Y94" s="111">
        <f>IF(RES_hhdet_tes!Y94=0,"",RES_hhdet_tes!Y94/RES_hhdet_fec!Y94)</f>
        <v>0.79294788586505982</v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0.62420086672424169</v>
      </c>
      <c r="C96" s="112">
        <f>IF(RES_hhdet_tes!C96=0,"",RES_hhdet_tes!C96/RES_hhdet_fec!C96)</f>
        <v>0.62737627012244745</v>
      </c>
      <c r="D96" s="112">
        <f>IF(RES_hhdet_tes!D96=0,"",RES_hhdet_tes!D96/RES_hhdet_fec!D96)</f>
        <v>0.63511199405246843</v>
      </c>
      <c r="E96" s="112">
        <f>IF(RES_hhdet_tes!E96=0,"",RES_hhdet_tes!E96/RES_hhdet_fec!E96)</f>
        <v>0.64041979253850223</v>
      </c>
      <c r="F96" s="112">
        <f>IF(RES_hhdet_tes!F96=0,"",RES_hhdet_tes!F96/RES_hhdet_fec!F96)</f>
        <v>0.64304211944595013</v>
      </c>
      <c r="G96" s="112">
        <f>IF(RES_hhdet_tes!G96=0,"",RES_hhdet_tes!G96/RES_hhdet_fec!G96)</f>
        <v>0.64493918084413582</v>
      </c>
      <c r="H96" s="112">
        <f>IF(RES_hhdet_tes!H96=0,"",RES_hhdet_tes!H96/RES_hhdet_fec!H96)</f>
        <v>0.64697520589089252</v>
      </c>
      <c r="I96" s="112">
        <f>IF(RES_hhdet_tes!I96=0,"",RES_hhdet_tes!I96/RES_hhdet_fec!I96)</f>
        <v>0.64839128311667882</v>
      </c>
      <c r="J96" s="112">
        <f>IF(RES_hhdet_tes!J96=0,"",RES_hhdet_tes!J96/RES_hhdet_fec!J96)</f>
        <v>0.64987055068002419</v>
      </c>
      <c r="K96" s="112">
        <f>IF(RES_hhdet_tes!K96=0,"",RES_hhdet_tes!K96/RES_hhdet_fec!K96)</f>
        <v>0.65161840144150107</v>
      </c>
      <c r="L96" s="112">
        <f>IF(RES_hhdet_tes!L96=0,"",RES_hhdet_tes!L96/RES_hhdet_fec!L96)</f>
        <v>0.65568803445849388</v>
      </c>
      <c r="M96" s="112">
        <f>IF(RES_hhdet_tes!M96=0,"",RES_hhdet_tes!M96/RES_hhdet_fec!M96)</f>
        <v>0.66031231207022556</v>
      </c>
      <c r="N96" s="112">
        <f>IF(RES_hhdet_tes!N96=0,"",RES_hhdet_tes!N96/RES_hhdet_fec!N96)</f>
        <v>0.66414794748762773</v>
      </c>
      <c r="O96" s="112">
        <f>IF(RES_hhdet_tes!O96=0,"",RES_hhdet_tes!O96/RES_hhdet_fec!O96)</f>
        <v>0.66600318449442464</v>
      </c>
      <c r="P96" s="112">
        <f>IF(RES_hhdet_tes!P96=0,"",RES_hhdet_tes!P96/RES_hhdet_fec!P96)</f>
        <v>0.6684683937282011</v>
      </c>
      <c r="Q96" s="112">
        <f>IF(RES_hhdet_tes!Q96=0,"",RES_hhdet_tes!Q96/RES_hhdet_fec!Q96)</f>
        <v>0.67308822656830825</v>
      </c>
      <c r="R96" s="112">
        <f>IF(RES_hhdet_tes!R96=0,"",RES_hhdet_tes!R96/RES_hhdet_fec!R96)</f>
        <v>0.68464172233499776</v>
      </c>
      <c r="S96" s="112">
        <f>IF(RES_hhdet_tes!S96=0,"",RES_hhdet_tes!S96/RES_hhdet_fec!S96)</f>
        <v>0.70984710005311891</v>
      </c>
      <c r="T96" s="112">
        <f>IF(RES_hhdet_tes!T96=0,"",RES_hhdet_tes!T96/RES_hhdet_fec!T96)</f>
        <v>0.72427860803176825</v>
      </c>
      <c r="U96" s="112">
        <f>IF(RES_hhdet_tes!U96=0,"",RES_hhdet_tes!U96/RES_hhdet_fec!U96)</f>
        <v>0.74303054823884751</v>
      </c>
      <c r="V96" s="112">
        <f>IF(RES_hhdet_tes!V96=0,"",RES_hhdet_tes!V96/RES_hhdet_fec!V96)</f>
        <v>0.7526478353493431</v>
      </c>
      <c r="W96" s="112">
        <f>IF(RES_hhdet_tes!W96=0,"",RES_hhdet_tes!W96/RES_hhdet_fec!W96)</f>
        <v>0.7558619415920903</v>
      </c>
      <c r="X96" s="112">
        <f>IF(RES_hhdet_tes!X96=0,"",RES_hhdet_tes!X96/RES_hhdet_fec!X96)</f>
        <v>0.78130957491641939</v>
      </c>
      <c r="Y96" s="112">
        <f>IF(RES_hhdet_tes!Y96=0,"",RES_hhdet_tes!Y96/RES_hhdet_fec!Y96)</f>
        <v>0.80483288762769756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>
        <f>IF(RES_hhdet_tes!K97=0,"",RES_hhdet_tes!K97/RES_hhdet_fec!K97)</f>
        <v>0.80214296023921217</v>
      </c>
      <c r="L97" s="113">
        <f>IF(RES_hhdet_tes!L97=0,"",RES_hhdet_tes!L97/RES_hhdet_fec!L97)</f>
        <v>0.79508620508534789</v>
      </c>
      <c r="M97" s="113">
        <f>IF(RES_hhdet_tes!M97=0,"",RES_hhdet_tes!M97/RES_hhdet_fec!M97)</f>
        <v>0.80268007064591607</v>
      </c>
      <c r="N97" s="113">
        <f>IF(RES_hhdet_tes!N97=0,"",RES_hhdet_tes!N97/RES_hhdet_fec!N97)</f>
        <v>0.81039753334267306</v>
      </c>
      <c r="O97" s="113">
        <f>IF(RES_hhdet_tes!O97=0,"",RES_hhdet_tes!O97/RES_hhdet_fec!O97)</f>
        <v>0.81465146504586794</v>
      </c>
      <c r="P97" s="113">
        <f>IF(RES_hhdet_tes!P97=0,"",RES_hhdet_tes!P97/RES_hhdet_fec!P97)</f>
        <v>0.8253264915825812</v>
      </c>
      <c r="Q97" s="113">
        <f>IF(RES_hhdet_tes!Q97=0,"",RES_hhdet_tes!Q97/RES_hhdet_fec!Q97)</f>
        <v>0.83128477078132157</v>
      </c>
      <c r="R97" s="113">
        <f>IF(RES_hhdet_tes!R97=0,"",RES_hhdet_tes!R97/RES_hhdet_fec!R97)</f>
        <v>0.84047596187496254</v>
      </c>
      <c r="S97" s="113">
        <f>IF(RES_hhdet_tes!S97=0,"",RES_hhdet_tes!S97/RES_hhdet_fec!S97)</f>
        <v>0.8504544598517122</v>
      </c>
      <c r="T97" s="113">
        <f>IF(RES_hhdet_tes!T97=0,"",RES_hhdet_tes!T97/RES_hhdet_fec!T97)</f>
        <v>0.84373261071942096</v>
      </c>
      <c r="U97" s="113">
        <f>IF(RES_hhdet_tes!U97=0,"",RES_hhdet_tes!U97/RES_hhdet_fec!U97)</f>
        <v>0.85994253579901581</v>
      </c>
      <c r="V97" s="113">
        <f>IF(RES_hhdet_tes!V97=0,"",RES_hhdet_tes!V97/RES_hhdet_fec!V97)</f>
        <v>0.8661898272530385</v>
      </c>
      <c r="W97" s="113">
        <f>IF(RES_hhdet_tes!W97=0,"",RES_hhdet_tes!W97/RES_hhdet_fec!W97)</f>
        <v>0.87623918576894777</v>
      </c>
      <c r="X97" s="113">
        <f>IF(RES_hhdet_tes!X97=0,"",RES_hhdet_tes!X97/RES_hhdet_fec!X97)</f>
        <v>0.91049897117698508</v>
      </c>
      <c r="Y97" s="113">
        <f>IF(RES_hhdet_tes!Y97=0,"",RES_hhdet_tes!Y97/RES_hhdet_fec!Y97)</f>
        <v>0.93943473234338026</v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>
        <f>IF(RES_hhdet_tes!K98=0,"",RES_hhdet_tes!K98/RES_hhdet_fec!K98)</f>
        <v>0.65970997320763636</v>
      </c>
      <c r="L98" s="111">
        <f>IF(RES_hhdet_tes!L98=0,"",RES_hhdet_tes!L98/RES_hhdet_fec!L98)</f>
        <v>0.6603797195234421</v>
      </c>
      <c r="M98" s="111">
        <f>IF(RES_hhdet_tes!M98=0,"",RES_hhdet_tes!M98/RES_hhdet_fec!M98)</f>
        <v>0.66182016010323097</v>
      </c>
      <c r="N98" s="111">
        <f>IF(RES_hhdet_tes!N98=0,"",RES_hhdet_tes!N98/RES_hhdet_fec!N98)</f>
        <v>0.66418873716323379</v>
      </c>
      <c r="O98" s="111">
        <f>IF(RES_hhdet_tes!O98=0,"",RES_hhdet_tes!O98/RES_hhdet_fec!O98)</f>
        <v>0.677305387320566</v>
      </c>
      <c r="P98" s="111">
        <f>IF(RES_hhdet_tes!P98=0,"",RES_hhdet_tes!P98/RES_hhdet_fec!P98)</f>
        <v>0.68848544139012402</v>
      </c>
      <c r="Q98" s="111">
        <f>IF(RES_hhdet_tes!Q98=0,"",RES_hhdet_tes!Q98/RES_hhdet_fec!Q98)</f>
        <v>0.70078573361796159</v>
      </c>
      <c r="R98" s="111">
        <f>IF(RES_hhdet_tes!R98=0,"",RES_hhdet_tes!R98/RES_hhdet_fec!R98)</f>
        <v>0.71272821040668521</v>
      </c>
      <c r="S98" s="111">
        <f>IF(RES_hhdet_tes!S98=0,"",RES_hhdet_tes!S98/RES_hhdet_fec!S98)</f>
        <v>0.72444443925084145</v>
      </c>
      <c r="T98" s="111">
        <f>IF(RES_hhdet_tes!T98=0,"",RES_hhdet_tes!T98/RES_hhdet_fec!T98)</f>
        <v>0.74400627927956331</v>
      </c>
      <c r="U98" s="111">
        <f>IF(RES_hhdet_tes!U98=0,"",RES_hhdet_tes!U98/RES_hhdet_fec!U98)</f>
        <v>0.75149995188812302</v>
      </c>
      <c r="V98" s="111">
        <f>IF(RES_hhdet_tes!V98=0,"",RES_hhdet_tes!V98/RES_hhdet_fec!V98)</f>
        <v>0.75776598705711784</v>
      </c>
      <c r="W98" s="111">
        <f>IF(RES_hhdet_tes!W98=0,"",RES_hhdet_tes!W98/RES_hhdet_fec!W98)</f>
        <v>0.77888114356688476</v>
      </c>
      <c r="X98" s="111">
        <f>IF(RES_hhdet_tes!X98=0,"",RES_hhdet_tes!X98/RES_hhdet_fec!X98)</f>
        <v>0.79022287056918372</v>
      </c>
      <c r="Y98" s="111">
        <f>IF(RES_hhdet_tes!Y98=0,"",RES_hhdet_tes!Y98/RES_hhdet_fec!Y98)</f>
        <v>0.804832887627697</v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0.58734221650325691</v>
      </c>
      <c r="C100" s="124">
        <f>IF(RES_hhdet_tes!C100=0,"",RES_hhdet_tes!C100/RES_hhdet_fec!C100)</f>
        <v>0.58778221061130875</v>
      </c>
      <c r="D100" s="124">
        <f>IF(RES_hhdet_tes!D100=0,"",RES_hhdet_tes!D100/RES_hhdet_fec!D100)</f>
        <v>0.58831036903226397</v>
      </c>
      <c r="E100" s="124">
        <f>IF(RES_hhdet_tes!E100=0,"",RES_hhdet_tes!E100/RES_hhdet_fec!E100)</f>
        <v>0.6101202600404706</v>
      </c>
      <c r="F100" s="124">
        <f>IF(RES_hhdet_tes!F100=0,"",RES_hhdet_tes!F100/RES_hhdet_fec!F100)</f>
        <v>0.61259882276350996</v>
      </c>
      <c r="G100" s="124">
        <f>IF(RES_hhdet_tes!G100=0,"",RES_hhdet_tes!G100/RES_hhdet_fec!G100)</f>
        <v>0.60920480269720678</v>
      </c>
      <c r="H100" s="124">
        <f>IF(RES_hhdet_tes!H100=0,"",RES_hhdet_tes!H100/RES_hhdet_fec!H100)</f>
        <v>0.61536015631253327</v>
      </c>
      <c r="I100" s="124">
        <f>IF(RES_hhdet_tes!I100=0,"",RES_hhdet_tes!I100/RES_hhdet_fec!I100)</f>
        <v>0.61186925433720296</v>
      </c>
      <c r="J100" s="124">
        <f>IF(RES_hhdet_tes!J100=0,"",RES_hhdet_tes!J100/RES_hhdet_fec!J100)</f>
        <v>0.61447005151953071</v>
      </c>
      <c r="K100" s="124">
        <f>IF(RES_hhdet_tes!K100=0,"",RES_hhdet_tes!K100/RES_hhdet_fec!K100)</f>
        <v>0.6166666814823486</v>
      </c>
      <c r="L100" s="124">
        <f>IF(RES_hhdet_tes!L100=0,"",RES_hhdet_tes!L100/RES_hhdet_fec!L100)</f>
        <v>0.62427472946717555</v>
      </c>
      <c r="M100" s="124">
        <f>IF(RES_hhdet_tes!M100=0,"",RES_hhdet_tes!M100/RES_hhdet_fec!M100)</f>
        <v>0.62382054642440055</v>
      </c>
      <c r="N100" s="124">
        <f>IF(RES_hhdet_tes!N100=0,"",RES_hhdet_tes!N100/RES_hhdet_fec!N100)</f>
        <v>0.62457262083333831</v>
      </c>
      <c r="O100" s="124">
        <f>IF(RES_hhdet_tes!O100=0,"",RES_hhdet_tes!O100/RES_hhdet_fec!O100)</f>
        <v>0.62647507021666438</v>
      </c>
      <c r="P100" s="124">
        <f>IF(RES_hhdet_tes!P100=0,"",RES_hhdet_tes!P100/RES_hhdet_fec!P100)</f>
        <v>0.62417132698024536</v>
      </c>
      <c r="Q100" s="124">
        <f>IF(RES_hhdet_tes!Q100=0,"",RES_hhdet_tes!Q100/RES_hhdet_fec!Q100)</f>
        <v>0.62378196068844383</v>
      </c>
      <c r="R100" s="124">
        <f>IF(RES_hhdet_tes!R100=0,"",RES_hhdet_tes!R100/RES_hhdet_fec!R100)</f>
        <v>0.62792106924650359</v>
      </c>
      <c r="S100" s="124">
        <f>IF(RES_hhdet_tes!S100=0,"",RES_hhdet_tes!S100/RES_hhdet_fec!S100)</f>
        <v>0.63363813590070295</v>
      </c>
      <c r="T100" s="124">
        <f>IF(RES_hhdet_tes!T100=0,"",RES_hhdet_tes!T100/RES_hhdet_fec!T100)</f>
        <v>0.62627837223739169</v>
      </c>
      <c r="U100" s="124">
        <f>IF(RES_hhdet_tes!U100=0,"",RES_hhdet_tes!U100/RES_hhdet_fec!U100)</f>
        <v>0.63045850055209496</v>
      </c>
      <c r="V100" s="124">
        <f>IF(RES_hhdet_tes!V100=0,"",RES_hhdet_tes!V100/RES_hhdet_fec!V100)</f>
        <v>0.63608540732572227</v>
      </c>
      <c r="W100" s="124">
        <f>IF(RES_hhdet_tes!W100=0,"",RES_hhdet_tes!W100/RES_hhdet_fec!W100)</f>
        <v>0.63640417475919608</v>
      </c>
      <c r="X100" s="124">
        <f>IF(RES_hhdet_tes!X100=0,"",RES_hhdet_tes!X100/RES_hhdet_fec!X100)</f>
        <v>0.62225406899150559</v>
      </c>
      <c r="Y100" s="124">
        <f>IF(RES_hhdet_tes!Y100=0,"",RES_hhdet_tes!Y100/RES_hhdet_fec!Y100)</f>
        <v>0.61365694079183586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0.56745310327309562</v>
      </c>
      <c r="C101" s="111">
        <f>IF(RES_hhdet_tes!C101=0,"",RES_hhdet_tes!C101/RES_hhdet_fec!C101)</f>
        <v>0.56850932864972825</v>
      </c>
      <c r="D101" s="111">
        <f>IF(RES_hhdet_tes!D101=0,"",RES_hhdet_tes!D101/RES_hhdet_fec!D101)</f>
        <v>0.56943160881459054</v>
      </c>
      <c r="E101" s="111">
        <f>IF(RES_hhdet_tes!E101=0,"",RES_hhdet_tes!E101/RES_hhdet_fec!E101)</f>
        <v>0.57029372240065701</v>
      </c>
      <c r="F101" s="111">
        <f>IF(RES_hhdet_tes!F101=0,"",RES_hhdet_tes!F101/RES_hhdet_fec!F101)</f>
        <v>0.57136758936082055</v>
      </c>
      <c r="G101" s="111">
        <f>IF(RES_hhdet_tes!G101=0,"",RES_hhdet_tes!G101/RES_hhdet_fec!G101)</f>
        <v>0.57253773336448055</v>
      </c>
      <c r="H101" s="111">
        <f>IF(RES_hhdet_tes!H101=0,"",RES_hhdet_tes!H101/RES_hhdet_fec!H101)</f>
        <v>0.57380410711000351</v>
      </c>
      <c r="I101" s="111">
        <f>IF(RES_hhdet_tes!I101=0,"",RES_hhdet_tes!I101/RES_hhdet_fec!I101)</f>
        <v>0.5744204021165783</v>
      </c>
      <c r="J101" s="111">
        <f>IF(RES_hhdet_tes!J101=0,"",RES_hhdet_tes!J101/RES_hhdet_fec!J101)</f>
        <v>0.5746298004596806</v>
      </c>
      <c r="K101" s="111">
        <f>IF(RES_hhdet_tes!K101=0,"",RES_hhdet_tes!K101/RES_hhdet_fec!K101)</f>
        <v>0.57492966600313433</v>
      </c>
      <c r="L101" s="111">
        <f>IF(RES_hhdet_tes!L101=0,"",RES_hhdet_tes!L101/RES_hhdet_fec!L101)</f>
        <v>0.57521765899195365</v>
      </c>
      <c r="M101" s="111">
        <f>IF(RES_hhdet_tes!M101=0,"",RES_hhdet_tes!M101/RES_hhdet_fec!M101)</f>
        <v>0.57553954295000032</v>
      </c>
      <c r="N101" s="111">
        <f>IF(RES_hhdet_tes!N101=0,"",RES_hhdet_tes!N101/RES_hhdet_fec!N101)</f>
        <v>0.57583680226209433</v>
      </c>
      <c r="O101" s="111">
        <f>IF(RES_hhdet_tes!O101=0,"",RES_hhdet_tes!O101/RES_hhdet_fec!O101)</f>
        <v>0.57608602015015975</v>
      </c>
      <c r="P101" s="111">
        <f>IF(RES_hhdet_tes!P101=0,"",RES_hhdet_tes!P101/RES_hhdet_fec!P101)</f>
        <v>0.57621891283502369</v>
      </c>
      <c r="Q101" s="111">
        <f>IF(RES_hhdet_tes!Q101=0,"",RES_hhdet_tes!Q101/RES_hhdet_fec!Q101)</f>
        <v>0.57644561022610241</v>
      </c>
      <c r="R101" s="111">
        <f>IF(RES_hhdet_tes!R101=0,"",RES_hhdet_tes!R101/RES_hhdet_fec!R101)</f>
        <v>0.57720104461878829</v>
      </c>
      <c r="S101" s="111">
        <f>IF(RES_hhdet_tes!S101=0,"",RES_hhdet_tes!S101/RES_hhdet_fec!S101)</f>
        <v>0.57881372534355335</v>
      </c>
      <c r="T101" s="111">
        <f>IF(RES_hhdet_tes!T101=0,"",RES_hhdet_tes!T101/RES_hhdet_fec!T101)</f>
        <v>0.58145545238574803</v>
      </c>
      <c r="U101" s="111">
        <f>IF(RES_hhdet_tes!U101=0,"",RES_hhdet_tes!U101/RES_hhdet_fec!U101)</f>
        <v>0.58327053121150041</v>
      </c>
      <c r="V101" s="111">
        <f>IF(RES_hhdet_tes!V101=0,"",RES_hhdet_tes!V101/RES_hhdet_fec!V101)</f>
        <v>0.58478980162261784</v>
      </c>
      <c r="W101" s="111">
        <f>IF(RES_hhdet_tes!W101=0,"",RES_hhdet_tes!W101/RES_hhdet_fec!W101)</f>
        <v>0.58608716208668399</v>
      </c>
      <c r="X101" s="111">
        <f>IF(RES_hhdet_tes!X101=0,"",RES_hhdet_tes!X101/RES_hhdet_fec!X101)</f>
        <v>0.58733943514567266</v>
      </c>
      <c r="Y101" s="111">
        <f>IF(RES_hhdet_tes!Y101=0,"",RES_hhdet_tes!Y101/RES_hhdet_fec!Y101)</f>
        <v>0.58890678274288033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0.5807550916901546</v>
      </c>
      <c r="C102" s="111">
        <f>IF(RES_hhdet_tes!C102=0,"",RES_hhdet_tes!C102/RES_hhdet_fec!C102)</f>
        <v>0.58167749661754042</v>
      </c>
      <c r="D102" s="111">
        <f>IF(RES_hhdet_tes!D102=0,"",RES_hhdet_tes!D102/RES_hhdet_fec!D102)</f>
        <v>0.58272143402417642</v>
      </c>
      <c r="E102" s="111">
        <f>IF(RES_hhdet_tes!E102=0,"",RES_hhdet_tes!E102/RES_hhdet_fec!E102)</f>
        <v>0.58357158602502923</v>
      </c>
      <c r="F102" s="111">
        <f>IF(RES_hhdet_tes!F102=0,"",RES_hhdet_tes!F102/RES_hhdet_fec!F102)</f>
        <v>0.5846767964517563</v>
      </c>
      <c r="G102" s="111">
        <f>IF(RES_hhdet_tes!G102=0,"",RES_hhdet_tes!G102/RES_hhdet_fec!G102)</f>
        <v>0.58598556378226607</v>
      </c>
      <c r="H102" s="111">
        <f>IF(RES_hhdet_tes!H102=0,"",RES_hhdet_tes!H102/RES_hhdet_fec!H102)</f>
        <v>0.58749150886004164</v>
      </c>
      <c r="I102" s="111">
        <f>IF(RES_hhdet_tes!I102=0,"",RES_hhdet_tes!I102/RES_hhdet_fec!I102)</f>
        <v>0.58825435752595978</v>
      </c>
      <c r="J102" s="111">
        <f>IF(RES_hhdet_tes!J102=0,"",RES_hhdet_tes!J102/RES_hhdet_fec!J102)</f>
        <v>0.58850854206574577</v>
      </c>
      <c r="K102" s="111">
        <f>IF(RES_hhdet_tes!K102=0,"",RES_hhdet_tes!K102/RES_hhdet_fec!K102)</f>
        <v>0.58888069848598967</v>
      </c>
      <c r="L102" s="111">
        <f>IF(RES_hhdet_tes!L102=0,"",RES_hhdet_tes!L102/RES_hhdet_fec!L102)</f>
        <v>0.5892279951158107</v>
      </c>
      <c r="M102" s="111">
        <f>IF(RES_hhdet_tes!M102=0,"",RES_hhdet_tes!M102/RES_hhdet_fec!M102)</f>
        <v>0.58957532707072935</v>
      </c>
      <c r="N102" s="111">
        <f>IF(RES_hhdet_tes!N102=0,"",RES_hhdet_tes!N102/RES_hhdet_fec!N102)</f>
        <v>0.58992308636912183</v>
      </c>
      <c r="O102" s="111">
        <f>IF(RES_hhdet_tes!O102=0,"",RES_hhdet_tes!O102/RES_hhdet_fec!O102)</f>
        <v>0.59021910530919697</v>
      </c>
      <c r="P102" s="111">
        <f>IF(RES_hhdet_tes!P102=0,"",RES_hhdet_tes!P102/RES_hhdet_fec!P102)</f>
        <v>0.59043615429262308</v>
      </c>
      <c r="Q102" s="111">
        <f>IF(RES_hhdet_tes!Q102=0,"",RES_hhdet_tes!Q102/RES_hhdet_fec!Q102)</f>
        <v>0.5907975930803262</v>
      </c>
      <c r="R102" s="111">
        <f>IF(RES_hhdet_tes!R102=0,"",RES_hhdet_tes!R102/RES_hhdet_fec!R102)</f>
        <v>0.59174651189909777</v>
      </c>
      <c r="S102" s="111">
        <f>IF(RES_hhdet_tes!S102=0,"",RES_hhdet_tes!S102/RES_hhdet_fec!S102)</f>
        <v>0.59385315792058524</v>
      </c>
      <c r="T102" s="111">
        <f>IF(RES_hhdet_tes!T102=0,"",RES_hhdet_tes!T102/RES_hhdet_fec!T102)</f>
        <v>0.59716355428158474</v>
      </c>
      <c r="U102" s="111">
        <f>IF(RES_hhdet_tes!U102=0,"",RES_hhdet_tes!U102/RES_hhdet_fec!U102)</f>
        <v>0.5992412306151268</v>
      </c>
      <c r="V102" s="111">
        <f>IF(RES_hhdet_tes!V102=0,"",RES_hhdet_tes!V102/RES_hhdet_fec!V102)</f>
        <v>0.60113425549537847</v>
      </c>
      <c r="W102" s="111">
        <f>IF(RES_hhdet_tes!W102=0,"",RES_hhdet_tes!W102/RES_hhdet_fec!W102)</f>
        <v>0.60310365947427558</v>
      </c>
      <c r="X102" s="111">
        <f>IF(RES_hhdet_tes!X102=0,"",RES_hhdet_tes!X102/RES_hhdet_fec!X102)</f>
        <v>0.60560027134940941</v>
      </c>
      <c r="Y102" s="111">
        <f>IF(RES_hhdet_tes!Y102=0,"",RES_hhdet_tes!Y102/RES_hhdet_fec!Y102)</f>
        <v>0.60769879853512643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0.73881379402655734</v>
      </c>
      <c r="C103" s="45">
        <f>IF(RES_hhdet_tes!C103=0,"",RES_hhdet_tes!C103/RES_hhdet_fec!C103)</f>
        <v>0.74163041295864263</v>
      </c>
      <c r="D103" s="45">
        <f>IF(RES_hhdet_tes!D103=0,"",RES_hhdet_tes!D103/RES_hhdet_fec!D103)</f>
        <v>0.74585859659472664</v>
      </c>
      <c r="E103" s="45">
        <f>IF(RES_hhdet_tes!E103=0,"",RES_hhdet_tes!E103/RES_hhdet_fec!E103)</f>
        <v>0.74965175164738684</v>
      </c>
      <c r="F103" s="45">
        <f>IF(RES_hhdet_tes!F103=0,"",RES_hhdet_tes!F103/RES_hhdet_fec!F103)</f>
        <v>0.75147211872519115</v>
      </c>
      <c r="G103" s="45">
        <f>IF(RES_hhdet_tes!G103=0,"",RES_hhdet_tes!G103/RES_hhdet_fec!G103)</f>
        <v>0.75276476543300441</v>
      </c>
      <c r="H103" s="45">
        <f>IF(RES_hhdet_tes!H103=0,"",RES_hhdet_tes!H103/RES_hhdet_fec!H103)</f>
        <v>0.75423934457433217</v>
      </c>
      <c r="I103" s="45">
        <f>IF(RES_hhdet_tes!I103=0,"",RES_hhdet_tes!I103/RES_hhdet_fec!I103)</f>
        <v>0.75519123469072369</v>
      </c>
      <c r="J103" s="45">
        <f>IF(RES_hhdet_tes!J103=0,"",RES_hhdet_tes!J103/RES_hhdet_fec!J103)</f>
        <v>0.75647046435755927</v>
      </c>
      <c r="K103" s="45">
        <f>IF(RES_hhdet_tes!K103=0,"",RES_hhdet_tes!K103/RES_hhdet_fec!K103)</f>
        <v>0.7583595265220503</v>
      </c>
      <c r="L103" s="45">
        <f>IF(RES_hhdet_tes!L103=0,"",RES_hhdet_tes!L103/RES_hhdet_fec!L103)</f>
        <v>0.76081147729623166</v>
      </c>
      <c r="M103" s="45">
        <f>IF(RES_hhdet_tes!M103=0,"",RES_hhdet_tes!M103/RES_hhdet_fec!M103)</f>
        <v>0.76326030522145005</v>
      </c>
      <c r="N103" s="45">
        <f>IF(RES_hhdet_tes!N103=0,"",RES_hhdet_tes!N103/RES_hhdet_fec!N103)</f>
        <v>0.76492984374178385</v>
      </c>
      <c r="O103" s="45">
        <f>IF(RES_hhdet_tes!O103=0,"",RES_hhdet_tes!O103/RES_hhdet_fec!O103)</f>
        <v>0.7666282869656208</v>
      </c>
      <c r="P103" s="45">
        <f>IF(RES_hhdet_tes!P103=0,"",RES_hhdet_tes!P103/RES_hhdet_fec!P103)</f>
        <v>0.76841069982059418</v>
      </c>
      <c r="Q103" s="45">
        <f>IF(RES_hhdet_tes!Q103=0,"",RES_hhdet_tes!Q103/RES_hhdet_fec!Q103)</f>
        <v>0.77192298229398204</v>
      </c>
      <c r="R103" s="45">
        <f>IF(RES_hhdet_tes!R103=0,"",RES_hhdet_tes!R103/RES_hhdet_fec!R103)</f>
        <v>0.78021616078658618</v>
      </c>
      <c r="S103" s="45">
        <f>IF(RES_hhdet_tes!S103=0,"",RES_hhdet_tes!S103/RES_hhdet_fec!S103)</f>
        <v>0.79274044736457816</v>
      </c>
      <c r="T103" s="45">
        <f>IF(RES_hhdet_tes!T103=0,"",RES_hhdet_tes!T103/RES_hhdet_fec!T103)</f>
        <v>0.80826750249196022</v>
      </c>
      <c r="U103" s="45">
        <f>IF(RES_hhdet_tes!U103=0,"",RES_hhdet_tes!U103/RES_hhdet_fec!U103)</f>
        <v>0.81806719146638607</v>
      </c>
      <c r="V103" s="45">
        <f>IF(RES_hhdet_tes!V103=0,"",RES_hhdet_tes!V103/RES_hhdet_fec!V103)</f>
        <v>0.82443734944733527</v>
      </c>
      <c r="W103" s="45">
        <f>IF(RES_hhdet_tes!W103=0,"",RES_hhdet_tes!W103/RES_hhdet_fec!W103)</f>
        <v>0.82755620392360629</v>
      </c>
      <c r="X103" s="45">
        <f>IF(RES_hhdet_tes!X103=0,"",RES_hhdet_tes!X103/RES_hhdet_fec!X103)</f>
        <v>0.83040977041179487</v>
      </c>
      <c r="Y103" s="45">
        <f>IF(RES_hhdet_tes!Y103=0,"",RES_hhdet_tes!Y103/RES_hhdet_fec!Y103)</f>
        <v>0.83329929515495116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>
        <f>IF(RES_hhdet_tes!B105=0,"",RES_hhdet_tes!B105/RES_hhdet_fec!B105)</f>
        <v>0.70449048426872263</v>
      </c>
      <c r="C105" s="119">
        <f>IF(RES_hhdet_tes!C105=0,"",RES_hhdet_tes!C105/RES_hhdet_fec!C105)</f>
        <v>0.71470135874259855</v>
      </c>
      <c r="D105" s="119">
        <f>IF(RES_hhdet_tes!D105=0,"",RES_hhdet_tes!D105/RES_hhdet_fec!D105)</f>
        <v>0.73253224696528052</v>
      </c>
      <c r="E105" s="119">
        <f>IF(RES_hhdet_tes!E105=0,"",RES_hhdet_tes!E105/RES_hhdet_fec!E105)</f>
        <v>0.73992629976823543</v>
      </c>
      <c r="F105" s="119">
        <f>IF(RES_hhdet_tes!F105=0,"",RES_hhdet_tes!F105/RES_hhdet_fec!F105)</f>
        <v>0.74559493230432106</v>
      </c>
      <c r="G105" s="119">
        <f>IF(RES_hhdet_tes!G105=0,"",RES_hhdet_tes!G105/RES_hhdet_fec!G105)</f>
        <v>0.75341248853480958</v>
      </c>
      <c r="H105" s="119">
        <f>IF(RES_hhdet_tes!H105=0,"",RES_hhdet_tes!H105/RES_hhdet_fec!H105)</f>
        <v>0.75696166951446897</v>
      </c>
      <c r="I105" s="119">
        <f>IF(RES_hhdet_tes!I105=0,"",RES_hhdet_tes!I105/RES_hhdet_fec!I105)</f>
        <v>0.75746256547716906</v>
      </c>
      <c r="J105" s="119">
        <f>IF(RES_hhdet_tes!J105=0,"",RES_hhdet_tes!J105/RES_hhdet_fec!J105)</f>
        <v>0.76084028946190474</v>
      </c>
      <c r="K105" s="119">
        <f>IF(RES_hhdet_tes!K105=0,"",RES_hhdet_tes!K105/RES_hhdet_fec!K105)</f>
        <v>0.76482938234815856</v>
      </c>
      <c r="L105" s="119">
        <f>IF(RES_hhdet_tes!L105=0,"",RES_hhdet_tes!L105/RES_hhdet_fec!L105)</f>
        <v>0.76662198608637433</v>
      </c>
      <c r="M105" s="119">
        <f>IF(RES_hhdet_tes!M105=0,"",RES_hhdet_tes!M105/RES_hhdet_fec!M105)</f>
        <v>0.77199145140070202</v>
      </c>
      <c r="N105" s="119">
        <f>IF(RES_hhdet_tes!N105=0,"",RES_hhdet_tes!N105/RES_hhdet_fec!N105)</f>
        <v>0.77934432360324712</v>
      </c>
      <c r="O105" s="119">
        <f>IF(RES_hhdet_tes!O105=0,"",RES_hhdet_tes!O105/RES_hhdet_fec!O105)</f>
        <v>0.78724269137499159</v>
      </c>
      <c r="P105" s="119">
        <f>IF(RES_hhdet_tes!P105=0,"",RES_hhdet_tes!P105/RES_hhdet_fec!P105)</f>
        <v>0.79361967846529813</v>
      </c>
      <c r="Q105" s="119">
        <f>IF(RES_hhdet_tes!Q105=0,"",RES_hhdet_tes!Q105/RES_hhdet_fec!Q105)</f>
        <v>0.8001442960944023</v>
      </c>
      <c r="R105" s="119">
        <f>IF(RES_hhdet_tes!R105=0,"",RES_hhdet_tes!R105/RES_hhdet_fec!R105)</f>
        <v>0.80473694804770823</v>
      </c>
      <c r="S105" s="119">
        <f>IF(RES_hhdet_tes!S105=0,"",RES_hhdet_tes!S105/RES_hhdet_fec!S105)</f>
        <v>0.81005906707792252</v>
      </c>
      <c r="T105" s="119">
        <f>IF(RES_hhdet_tes!T105=0,"",RES_hhdet_tes!T105/RES_hhdet_fec!T105)</f>
        <v>0.81601537991944273</v>
      </c>
      <c r="U105" s="119">
        <f>IF(RES_hhdet_tes!U105=0,"",RES_hhdet_tes!U105/RES_hhdet_fec!U105)</f>
        <v>0.82191567555786293</v>
      </c>
      <c r="V105" s="119">
        <f>IF(RES_hhdet_tes!V105=0,"",RES_hhdet_tes!V105/RES_hhdet_fec!V105)</f>
        <v>0.82714062045635495</v>
      </c>
      <c r="W105" s="119">
        <f>IF(RES_hhdet_tes!W105=0,"",RES_hhdet_tes!W105/RES_hhdet_fec!W105)</f>
        <v>0.83185905649774894</v>
      </c>
      <c r="X105" s="119">
        <f>IF(RES_hhdet_tes!X105=0,"",RES_hhdet_tes!X105/RES_hhdet_fec!X105)</f>
        <v>0.83653796976567518</v>
      </c>
      <c r="Y105" s="119">
        <f>IF(RES_hhdet_tes!Y105=0,"",RES_hhdet_tes!Y105/RES_hhdet_fec!Y105)</f>
        <v>0.84026077053949888</v>
      </c>
      <c r="DA105" s="129" t="s">
        <v>2005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0.70451695133018988</v>
      </c>
      <c r="C106" s="124">
        <f>IF(RES_hhdet_tes!C106=0,"",RES_hhdet_tes!C106/RES_hhdet_fec!C106)</f>
        <v>0.71699021925970108</v>
      </c>
      <c r="D106" s="124">
        <f>IF(RES_hhdet_tes!D106=0,"",RES_hhdet_tes!D106/RES_hhdet_fec!D106)</f>
        <v>0.73312466130611254</v>
      </c>
      <c r="E106" s="124">
        <f>IF(RES_hhdet_tes!E106=0,"",RES_hhdet_tes!E106/RES_hhdet_fec!E106)</f>
        <v>0.74202568730542529</v>
      </c>
      <c r="F106" s="124">
        <f>IF(RES_hhdet_tes!F106=0,"",RES_hhdet_tes!F106/RES_hhdet_fec!F106)</f>
        <v>0.7489536586397969</v>
      </c>
      <c r="G106" s="124">
        <f>IF(RES_hhdet_tes!G106=0,"",RES_hhdet_tes!G106/RES_hhdet_fec!G106)</f>
        <v>0.75523917055590439</v>
      </c>
      <c r="H106" s="124">
        <f>IF(RES_hhdet_tes!H106=0,"",RES_hhdet_tes!H106/RES_hhdet_fec!H106)</f>
        <v>0.75920798343277396</v>
      </c>
      <c r="I106" s="124">
        <f>IF(RES_hhdet_tes!I106=0,"",RES_hhdet_tes!I106/RES_hhdet_fec!I106)</f>
        <v>0.76179655767741272</v>
      </c>
      <c r="J106" s="124">
        <f>IF(RES_hhdet_tes!J106=0,"",RES_hhdet_tes!J106/RES_hhdet_fec!J106)</f>
        <v>0.76473626195752586</v>
      </c>
      <c r="K106" s="124">
        <f>IF(RES_hhdet_tes!K106=0,"",RES_hhdet_tes!K106/RES_hhdet_fec!K106)</f>
        <v>0.76807031767312695</v>
      </c>
      <c r="L106" s="124">
        <f>IF(RES_hhdet_tes!L106=0,"",RES_hhdet_tes!L106/RES_hhdet_fec!L106)</f>
        <v>0.77086433116339481</v>
      </c>
      <c r="M106" s="124">
        <f>IF(RES_hhdet_tes!M106=0,"",RES_hhdet_tes!M106/RES_hhdet_fec!M106)</f>
        <v>0.77608227540410879</v>
      </c>
      <c r="N106" s="124">
        <f>IF(RES_hhdet_tes!N106=0,"",RES_hhdet_tes!N106/RES_hhdet_fec!N106)</f>
        <v>0.78346507839505464</v>
      </c>
      <c r="O106" s="124">
        <f>IF(RES_hhdet_tes!O106=0,"",RES_hhdet_tes!O106/RES_hhdet_fec!O106)</f>
        <v>0.79176276992281258</v>
      </c>
      <c r="P106" s="124">
        <f>IF(RES_hhdet_tes!P106=0,"",RES_hhdet_tes!P106/RES_hhdet_fec!P106)</f>
        <v>0.79819208166989486</v>
      </c>
      <c r="Q106" s="124">
        <f>IF(RES_hhdet_tes!Q106=0,"",RES_hhdet_tes!Q106/RES_hhdet_fec!Q106)</f>
        <v>0.80414205994951304</v>
      </c>
      <c r="R106" s="124">
        <f>IF(RES_hhdet_tes!R106=0,"",RES_hhdet_tes!R106/RES_hhdet_fec!R106)</f>
        <v>0.80912770092985842</v>
      </c>
      <c r="S106" s="124">
        <f>IF(RES_hhdet_tes!S106=0,"",RES_hhdet_tes!S106/RES_hhdet_fec!S106)</f>
        <v>0.81479057530828913</v>
      </c>
      <c r="T106" s="124">
        <f>IF(RES_hhdet_tes!T106=0,"",RES_hhdet_tes!T106/RES_hhdet_fec!T106)</f>
        <v>0.8209990159591608</v>
      </c>
      <c r="U106" s="124">
        <f>IF(RES_hhdet_tes!U106=0,"",RES_hhdet_tes!U106/RES_hhdet_fec!U106)</f>
        <v>0.82667199203721231</v>
      </c>
      <c r="V106" s="124">
        <f>IF(RES_hhdet_tes!V106=0,"",RES_hhdet_tes!V106/RES_hhdet_fec!V106)</f>
        <v>0.83221377324777657</v>
      </c>
      <c r="W106" s="124">
        <f>IF(RES_hhdet_tes!W106=0,"",RES_hhdet_tes!W106/RES_hhdet_fec!W106)</f>
        <v>0.83719568471724082</v>
      </c>
      <c r="X106" s="124">
        <f>IF(RES_hhdet_tes!X106=0,"",RES_hhdet_tes!X106/RES_hhdet_fec!X106)</f>
        <v>0.84159785166843815</v>
      </c>
      <c r="Y106" s="124">
        <f>IF(RES_hhdet_tes!Y106=0,"",RES_hhdet_tes!Y106/RES_hhdet_fec!Y106)</f>
        <v>0.8449263357202158</v>
      </c>
      <c r="DA106" s="130" t="s">
        <v>2006</v>
      </c>
    </row>
    <row r="107" spans="1:105" ht="12" customHeight="1" x14ac:dyDescent="0.25">
      <c r="A107" s="97" t="s">
        <v>197</v>
      </c>
      <c r="B107" s="111">
        <f>IF(RES_hhdet_tes!B107=0,"",RES_hhdet_tes!B107/RES_hhdet_fec!B107)</f>
        <v>0.70367604511738147</v>
      </c>
      <c r="C107" s="111">
        <f>IF(RES_hhdet_tes!C107=0,"",RES_hhdet_tes!C107/RES_hhdet_fec!C107)</f>
        <v>0.71617049216176987</v>
      </c>
      <c r="D107" s="111">
        <f>IF(RES_hhdet_tes!D107=0,"",RES_hhdet_tes!D107/RES_hhdet_fec!D107)</f>
        <v>0.73234352544984671</v>
      </c>
      <c r="E107" s="111">
        <f>IF(RES_hhdet_tes!E107=0,"",RES_hhdet_tes!E107/RES_hhdet_fec!E107)</f>
        <v>0.74126340602753915</v>
      </c>
      <c r="F107" s="111">
        <f>IF(RES_hhdet_tes!F107=0,"",RES_hhdet_tes!F107/RES_hhdet_fec!F107)</f>
        <v>0.74821845582616697</v>
      </c>
      <c r="G107" s="111">
        <f>IF(RES_hhdet_tes!G107=0,"",RES_hhdet_tes!G107/RES_hhdet_fec!G107)</f>
        <v>0.75452774231045061</v>
      </c>
      <c r="H107" s="111">
        <f>IF(RES_hhdet_tes!H107=0,"",RES_hhdet_tes!H107/RES_hhdet_fec!H107)</f>
        <v>0.75850728160548508</v>
      </c>
      <c r="I107" s="111">
        <f>IF(RES_hhdet_tes!I107=0,"",RES_hhdet_tes!I107/RES_hhdet_fec!I107)</f>
        <v>0.76111922314176894</v>
      </c>
      <c r="J107" s="111">
        <f>IF(RES_hhdet_tes!J107=0,"",RES_hhdet_tes!J107/RES_hhdet_fec!J107)</f>
        <v>0.76407113229183532</v>
      </c>
      <c r="K107" s="111">
        <f>IF(RES_hhdet_tes!K107=0,"",RES_hhdet_tes!K107/RES_hhdet_fec!K107)</f>
        <v>0.76742049373049193</v>
      </c>
      <c r="L107" s="111">
        <f>IF(RES_hhdet_tes!L107=0,"",RES_hhdet_tes!L107/RES_hhdet_fec!L107)</f>
        <v>0.77021802170824638</v>
      </c>
      <c r="M107" s="111">
        <f>IF(RES_hhdet_tes!M107=0,"",RES_hhdet_tes!M107/RES_hhdet_fec!M107)</f>
        <v>0.77546143362755959</v>
      </c>
      <c r="N107" s="111">
        <f>IF(RES_hhdet_tes!N107=0,"",RES_hhdet_tes!N107/RES_hhdet_fec!N107)</f>
        <v>0.78286337864629052</v>
      </c>
      <c r="O107" s="111">
        <f>IF(RES_hhdet_tes!O107=0,"",RES_hhdet_tes!O107/RES_hhdet_fec!O107)</f>
        <v>0.79118698545920441</v>
      </c>
      <c r="P107" s="111">
        <f>IF(RES_hhdet_tes!P107=0,"",RES_hhdet_tes!P107/RES_hhdet_fec!P107)</f>
        <v>0.7976407526581234</v>
      </c>
      <c r="Q107" s="111">
        <f>IF(RES_hhdet_tes!Q107=0,"",RES_hhdet_tes!Q107/RES_hhdet_fec!Q107)</f>
        <v>0.80360925897583335</v>
      </c>
      <c r="R107" s="111">
        <f>IF(RES_hhdet_tes!R107=0,"",RES_hhdet_tes!R107/RES_hhdet_fec!R107)</f>
        <v>0.80860764894993808</v>
      </c>
      <c r="S107" s="111">
        <f>IF(RES_hhdet_tes!S107=0,"",RES_hhdet_tes!S107/RES_hhdet_fec!S107)</f>
        <v>0.81428772284823092</v>
      </c>
      <c r="T107" s="111">
        <f>IF(RES_hhdet_tes!T107=0,"",RES_hhdet_tes!T107/RES_hhdet_fec!T107)</f>
        <v>0.82050373744210436</v>
      </c>
      <c r="U107" s="111">
        <f>IF(RES_hhdet_tes!U107=0,"",RES_hhdet_tes!U107/RES_hhdet_fec!U107)</f>
        <v>0.82619952212235692</v>
      </c>
      <c r="V107" s="111">
        <f>IF(RES_hhdet_tes!V107=0,"",RES_hhdet_tes!V107/RES_hhdet_fec!V107)</f>
        <v>0.83175570075314609</v>
      </c>
      <c r="W107" s="111">
        <f>IF(RES_hhdet_tes!W107=0,"",RES_hhdet_tes!W107/RES_hhdet_fec!W107)</f>
        <v>0.83675977081119823</v>
      </c>
      <c r="X107" s="111">
        <f>IF(RES_hhdet_tes!X107=0,"",RES_hhdet_tes!X107/RES_hhdet_fec!X107)</f>
        <v>0.84119073586028614</v>
      </c>
      <c r="Y107" s="111">
        <f>IF(RES_hhdet_tes!Y107=0,"",RES_hhdet_tes!Y107/RES_hhdet_fec!Y107)</f>
        <v>0.84453642306536003</v>
      </c>
      <c r="DA107" s="63" t="s">
        <v>2007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X108" s="111">
        <f>IF(RES_hhdet_tes!X108=0,"",RES_hhdet_tes!X108/RES_hhdet_fec!X108)</f>
        <v>1</v>
      </c>
      <c r="Y108" s="111">
        <f>IF(RES_hhdet_tes!Y108=0,"",RES_hhdet_tes!Y108/RES_hhdet_fec!Y108)</f>
        <v>1</v>
      </c>
      <c r="DA108" s="63" t="s">
        <v>2008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1.78472258275278</v>
      </c>
      <c r="C109" s="124">
        <f>IF(RES_hhdet_tes!C109=0,"",RES_hhdet_tes!C109/RES_hhdet_fec!C109)</f>
        <v>1.78472258275278</v>
      </c>
      <c r="D109" s="124">
        <f>IF(RES_hhdet_tes!D109=0,"",RES_hhdet_tes!D109/RES_hhdet_fec!D109)</f>
        <v>1.78472258275278</v>
      </c>
      <c r="E109" s="124">
        <f>IF(RES_hhdet_tes!E109=0,"",RES_hhdet_tes!E109/RES_hhdet_fec!E109)</f>
        <v>2.2460878005270519</v>
      </c>
      <c r="F109" s="124">
        <f>IF(RES_hhdet_tes!F109=0,"",RES_hhdet_tes!F109/RES_hhdet_fec!F109)</f>
        <v>2.4066455628671068</v>
      </c>
      <c r="G109" s="124">
        <f>IF(RES_hhdet_tes!G109=0,"",RES_hhdet_tes!G109/RES_hhdet_fec!G109)</f>
        <v>2.5516637081912217</v>
      </c>
      <c r="H109" s="124">
        <f>IF(RES_hhdet_tes!H109=0,"",RES_hhdet_tes!H109/RES_hhdet_fec!H109)</f>
        <v>2.6012212351015749</v>
      </c>
      <c r="I109" s="124">
        <f>IF(RES_hhdet_tes!I109=0,"",RES_hhdet_tes!I109/RES_hhdet_fec!I109)</f>
        <v>2.6820969811073727</v>
      </c>
      <c r="J109" s="124">
        <f>IF(RES_hhdet_tes!J109=0,"",RES_hhdet_tes!J109/RES_hhdet_fec!J109)</f>
        <v>2.7330065998844226</v>
      </c>
      <c r="K109" s="124">
        <f>IF(RES_hhdet_tes!K109=0,"",RES_hhdet_tes!K109/RES_hhdet_fec!K109)</f>
        <v>2.7747790137793413</v>
      </c>
      <c r="L109" s="124">
        <f>IF(RES_hhdet_tes!L109=0,"",RES_hhdet_tes!L109/RES_hhdet_fec!L109)</f>
        <v>2.8587247502542783</v>
      </c>
      <c r="M109" s="124">
        <f>IF(RES_hhdet_tes!M109=0,"",RES_hhdet_tes!M109/RES_hhdet_fec!M109)</f>
        <v>2.95299874083832</v>
      </c>
      <c r="N109" s="124">
        <f>IF(RES_hhdet_tes!N109=0,"",RES_hhdet_tes!N109/RES_hhdet_fec!N109)</f>
        <v>3.1170305006273384</v>
      </c>
      <c r="O109" s="124">
        <f>IF(RES_hhdet_tes!O109=0,"",RES_hhdet_tes!O109/RES_hhdet_fec!O109)</f>
        <v>3.3249005205852757</v>
      </c>
      <c r="P109" s="124">
        <f>IF(RES_hhdet_tes!P109=0,"",RES_hhdet_tes!P109/RES_hhdet_fec!P109)</f>
        <v>3.586808698944139</v>
      </c>
      <c r="Q109" s="124">
        <f>IF(RES_hhdet_tes!Q109=0,"",RES_hhdet_tes!Q109/RES_hhdet_fec!Q109)</f>
        <v>3.7397573068437806</v>
      </c>
      <c r="R109" s="124">
        <f>IF(RES_hhdet_tes!R109=0,"",RES_hhdet_tes!R109/RES_hhdet_fec!R109)</f>
        <v>3.8093795890240787</v>
      </c>
      <c r="S109" s="124">
        <f>IF(RES_hhdet_tes!S109=0,"",RES_hhdet_tes!S109/RES_hhdet_fec!S109)</f>
        <v>3.8402420799493289</v>
      </c>
      <c r="T109" s="124">
        <f>IF(RES_hhdet_tes!T109=0,"",RES_hhdet_tes!T109/RES_hhdet_fec!T109)</f>
        <v>3.8560151211631006</v>
      </c>
      <c r="U109" s="124">
        <f>IF(RES_hhdet_tes!U109=0,"",RES_hhdet_tes!U109/RES_hhdet_fec!U109)</f>
        <v>3.8750399784508796</v>
      </c>
      <c r="V109" s="124">
        <f>IF(RES_hhdet_tes!V109=0,"",RES_hhdet_tes!V109/RES_hhdet_fec!V109)</f>
        <v>3.8927216869637893</v>
      </c>
      <c r="W109" s="124">
        <f>IF(RES_hhdet_tes!W109=0,"",RES_hhdet_tes!W109/RES_hhdet_fec!W109)</f>
        <v>3.9112977895988776</v>
      </c>
      <c r="X109" s="124">
        <f>IF(RES_hhdet_tes!X109=0,"",RES_hhdet_tes!X109/RES_hhdet_fec!X109)</f>
        <v>3.9367215053745337</v>
      </c>
      <c r="Y109" s="124">
        <f>IF(RES_hhdet_tes!Y109=0,"",RES_hhdet_tes!Y109/RES_hhdet_fec!Y109)</f>
        <v>3.9609662135638666</v>
      </c>
      <c r="DA109" s="130" t="s">
        <v>2009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1.78472258275278</v>
      </c>
      <c r="C110" s="111">
        <f>IF(RES_hhdet_tes!C110=0,"",RES_hhdet_tes!C110/RES_hhdet_fec!C110)</f>
        <v>1.78472258275278</v>
      </c>
      <c r="D110" s="111">
        <f>IF(RES_hhdet_tes!D110=0,"",RES_hhdet_tes!D110/RES_hhdet_fec!D110)</f>
        <v>1.78472258275278</v>
      </c>
      <c r="E110" s="111">
        <f>IF(RES_hhdet_tes!E110=0,"",RES_hhdet_tes!E110/RES_hhdet_fec!E110)</f>
        <v>2.2460878005270519</v>
      </c>
      <c r="F110" s="111">
        <f>IF(RES_hhdet_tes!F110=0,"",RES_hhdet_tes!F110/RES_hhdet_fec!F110)</f>
        <v>2.4066455628671068</v>
      </c>
      <c r="G110" s="111">
        <f>IF(RES_hhdet_tes!G110=0,"",RES_hhdet_tes!G110/RES_hhdet_fec!G110)</f>
        <v>2.5516637081912217</v>
      </c>
      <c r="H110" s="111">
        <f>IF(RES_hhdet_tes!H110=0,"",RES_hhdet_tes!H110/RES_hhdet_fec!H110)</f>
        <v>2.6012212351015749</v>
      </c>
      <c r="I110" s="111">
        <f>IF(RES_hhdet_tes!I110=0,"",RES_hhdet_tes!I110/RES_hhdet_fec!I110)</f>
        <v>2.6820969811073727</v>
      </c>
      <c r="J110" s="111">
        <f>IF(RES_hhdet_tes!J110=0,"",RES_hhdet_tes!J110/RES_hhdet_fec!J110)</f>
        <v>2.7330065998844226</v>
      </c>
      <c r="K110" s="111">
        <f>IF(RES_hhdet_tes!K110=0,"",RES_hhdet_tes!K110/RES_hhdet_fec!K110)</f>
        <v>2.7747790137793413</v>
      </c>
      <c r="L110" s="111">
        <f>IF(RES_hhdet_tes!L110=0,"",RES_hhdet_tes!L110/RES_hhdet_fec!L110)</f>
        <v>2.8587247502542783</v>
      </c>
      <c r="M110" s="111">
        <f>IF(RES_hhdet_tes!M110=0,"",RES_hhdet_tes!M110/RES_hhdet_fec!M110)</f>
        <v>2.95299874083832</v>
      </c>
      <c r="N110" s="111">
        <f>IF(RES_hhdet_tes!N110=0,"",RES_hhdet_tes!N110/RES_hhdet_fec!N110)</f>
        <v>3.1170305006273384</v>
      </c>
      <c r="O110" s="111">
        <f>IF(RES_hhdet_tes!O110=0,"",RES_hhdet_tes!O110/RES_hhdet_fec!O110)</f>
        <v>3.3249005205852757</v>
      </c>
      <c r="P110" s="111">
        <f>IF(RES_hhdet_tes!P110=0,"",RES_hhdet_tes!P110/RES_hhdet_fec!P110)</f>
        <v>3.586808698944139</v>
      </c>
      <c r="Q110" s="111">
        <f>IF(RES_hhdet_tes!Q110=0,"",RES_hhdet_tes!Q110/RES_hhdet_fec!Q110)</f>
        <v>3.7397573068437806</v>
      </c>
      <c r="R110" s="111">
        <f>IF(RES_hhdet_tes!R110=0,"",RES_hhdet_tes!R110/RES_hhdet_fec!R110)</f>
        <v>3.8093795890240787</v>
      </c>
      <c r="S110" s="111">
        <f>IF(RES_hhdet_tes!S110=0,"",RES_hhdet_tes!S110/RES_hhdet_fec!S110)</f>
        <v>3.8402420799493289</v>
      </c>
      <c r="T110" s="111">
        <f>IF(RES_hhdet_tes!T110=0,"",RES_hhdet_tes!T110/RES_hhdet_fec!T110)</f>
        <v>3.8560151211631006</v>
      </c>
      <c r="U110" s="111">
        <f>IF(RES_hhdet_tes!U110=0,"",RES_hhdet_tes!U110/RES_hhdet_fec!U110)</f>
        <v>3.8750399784508796</v>
      </c>
      <c r="V110" s="111">
        <f>IF(RES_hhdet_tes!V110=0,"",RES_hhdet_tes!V110/RES_hhdet_fec!V110)</f>
        <v>3.8927216869637893</v>
      </c>
      <c r="W110" s="111">
        <f>IF(RES_hhdet_tes!W110=0,"",RES_hhdet_tes!W110/RES_hhdet_fec!W110)</f>
        <v>3.9112977895988776</v>
      </c>
      <c r="X110" s="111">
        <f>IF(RES_hhdet_tes!X110=0,"",RES_hhdet_tes!X110/RES_hhdet_fec!X110)</f>
        <v>3.9367215053745337</v>
      </c>
      <c r="Y110" s="111">
        <f>IF(RES_hhdet_tes!Y110=0,"",RES_hhdet_tes!Y110/RES_hhdet_fec!Y110)</f>
        <v>3.9609662135638666</v>
      </c>
      <c r="DA110" s="63" t="s">
        <v>2010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0.76764129983170526</v>
      </c>
      <c r="C111" s="124">
        <f>IF(RES_hhdet_tes!C111=0,"",RES_hhdet_tes!C111/RES_hhdet_fec!C111)</f>
        <v>0.7809783300959976</v>
      </c>
      <c r="D111" s="124">
        <f>IF(RES_hhdet_tes!D111=0,"",RES_hhdet_tes!D111/RES_hhdet_fec!D111)</f>
        <v>0.7953493081887606</v>
      </c>
      <c r="E111" s="124">
        <f>IF(RES_hhdet_tes!E111=0,"",RES_hhdet_tes!E111/RES_hhdet_fec!E111)</f>
        <v>0.79758892119380875</v>
      </c>
      <c r="F111" s="124">
        <f>IF(RES_hhdet_tes!F111=0,"",RES_hhdet_tes!F111/RES_hhdet_fec!F111)</f>
        <v>0.80374593418568607</v>
      </c>
      <c r="G111" s="124">
        <f>IF(RES_hhdet_tes!G111=0,"",RES_hhdet_tes!G111/RES_hhdet_fec!G111)</f>
        <v>0.81471346512227838</v>
      </c>
      <c r="H111" s="124">
        <f>IF(RES_hhdet_tes!H111=0,"",RES_hhdet_tes!H111/RES_hhdet_fec!H111)</f>
        <v>0.81749619874772705</v>
      </c>
      <c r="I111" s="124">
        <f>IF(RES_hhdet_tes!I111=0,"",RES_hhdet_tes!I111/RES_hhdet_fec!I111)</f>
        <v>0.81952943603788686</v>
      </c>
      <c r="J111" s="124">
        <f>IF(RES_hhdet_tes!J111=0,"",RES_hhdet_tes!J111/RES_hhdet_fec!J111)</f>
        <v>0.82112751470246825</v>
      </c>
      <c r="K111" s="124">
        <f>IF(RES_hhdet_tes!K111=0,"",RES_hhdet_tes!K111/RES_hhdet_fec!K111)</f>
        <v>0.82423014357260238</v>
      </c>
      <c r="L111" s="124">
        <f>IF(RES_hhdet_tes!L111=0,"",RES_hhdet_tes!L111/RES_hhdet_fec!L111)</f>
        <v>0.82287640928300732</v>
      </c>
      <c r="M111" s="124">
        <f>IF(RES_hhdet_tes!M111=0,"",RES_hhdet_tes!M111/RES_hhdet_fec!M111)</f>
        <v>0.82709390833859486</v>
      </c>
      <c r="N111" s="124">
        <f>IF(RES_hhdet_tes!N111=0,"",RES_hhdet_tes!N111/RES_hhdet_fec!N111)</f>
        <v>0.83338152371762919</v>
      </c>
      <c r="O111" s="124">
        <f>IF(RES_hhdet_tes!O111=0,"",RES_hhdet_tes!O111/RES_hhdet_fec!O111)</f>
        <v>0.84038542849991538</v>
      </c>
      <c r="P111" s="124">
        <f>IF(RES_hhdet_tes!P111=0,"",RES_hhdet_tes!P111/RES_hhdet_fec!P111)</f>
        <v>0.84841885924546867</v>
      </c>
      <c r="Q111" s="124">
        <f>IF(RES_hhdet_tes!Q111=0,"",RES_hhdet_tes!Q111/RES_hhdet_fec!Q111)</f>
        <v>0.85482537584654605</v>
      </c>
      <c r="R111" s="124">
        <f>IF(RES_hhdet_tes!R111=0,"",RES_hhdet_tes!R111/RES_hhdet_fec!R111)</f>
        <v>0.86094148513725044</v>
      </c>
      <c r="S111" s="124">
        <f>IF(RES_hhdet_tes!S111=0,"",RES_hhdet_tes!S111/RES_hhdet_fec!S111)</f>
        <v>0.86581637840803738</v>
      </c>
      <c r="T111" s="124">
        <f>IF(RES_hhdet_tes!T111=0,"",RES_hhdet_tes!T111/RES_hhdet_fec!T111)</f>
        <v>0.87132945824783492</v>
      </c>
      <c r="U111" s="124">
        <f>IF(RES_hhdet_tes!U111=0,"",RES_hhdet_tes!U111/RES_hhdet_fec!U111)</f>
        <v>0.87689987883012499</v>
      </c>
      <c r="V111" s="124">
        <f>IF(RES_hhdet_tes!V111=0,"",RES_hhdet_tes!V111/RES_hhdet_fec!V111)</f>
        <v>0.88247180044749818</v>
      </c>
      <c r="W111" s="124">
        <f>IF(RES_hhdet_tes!W111=0,"",RES_hhdet_tes!W111/RES_hhdet_fec!W111)</f>
        <v>0.88756048001906529</v>
      </c>
      <c r="X111" s="124">
        <f>IF(RES_hhdet_tes!X111=0,"",RES_hhdet_tes!X111/RES_hhdet_fec!X111)</f>
        <v>0.89620474788968207</v>
      </c>
      <c r="Y111" s="124">
        <f>IF(RES_hhdet_tes!Y111=0,"",RES_hhdet_tes!Y111/RES_hhdet_fec!Y111)</f>
        <v>0.90247567089107172</v>
      </c>
      <c r="DA111" s="130" t="s">
        <v>2011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0.76864407540541935</v>
      </c>
      <c r="C112" s="111">
        <f>IF(RES_hhdet_tes!C112=0,"",RES_hhdet_tes!C112/RES_hhdet_fec!C112)</f>
        <v>0.78194067397681033</v>
      </c>
      <c r="D112" s="111">
        <f>IF(RES_hhdet_tes!D112=0,"",RES_hhdet_tes!D112/RES_hhdet_fec!D112)</f>
        <v>0.7980568798746146</v>
      </c>
      <c r="E112" s="111">
        <f>IF(RES_hhdet_tes!E112=0,"",RES_hhdet_tes!E112/RES_hhdet_fec!E112)</f>
        <v>0.80680590861111456</v>
      </c>
      <c r="F112" s="111">
        <f>IF(RES_hhdet_tes!F112=0,"",RES_hhdet_tes!F112/RES_hhdet_fec!F112)</f>
        <v>0.81377171529457415</v>
      </c>
      <c r="G112" s="111">
        <f>IF(RES_hhdet_tes!G112=0,"",RES_hhdet_tes!G112/RES_hhdet_fec!G112)</f>
        <v>0.82006540988052778</v>
      </c>
      <c r="H112" s="111">
        <f>IF(RES_hhdet_tes!H112=0,"",RES_hhdet_tes!H112/RES_hhdet_fec!H112)</f>
        <v>0.82386932443709904</v>
      </c>
      <c r="I112" s="111">
        <f>IF(RES_hhdet_tes!I112=0,"",RES_hhdet_tes!I112/RES_hhdet_fec!I112)</f>
        <v>0.82638589899897641</v>
      </c>
      <c r="J112" s="111">
        <f>IF(RES_hhdet_tes!J112=0,"",RES_hhdet_tes!J112/RES_hhdet_fec!J112)</f>
        <v>0.82900787080202465</v>
      </c>
      <c r="K112" s="111">
        <f>IF(RES_hhdet_tes!K112=0,"",RES_hhdet_tes!K112/RES_hhdet_fec!K112)</f>
        <v>0.83186339679973642</v>
      </c>
      <c r="L112" s="111">
        <f>IF(RES_hhdet_tes!L112=0,"",RES_hhdet_tes!L112/RES_hhdet_fec!L112)</f>
        <v>0.83422422536951835</v>
      </c>
      <c r="M112" s="111">
        <f>IF(RES_hhdet_tes!M112=0,"",RES_hhdet_tes!M112/RES_hhdet_fec!M112)</f>
        <v>0.83886861773212706</v>
      </c>
      <c r="N112" s="111">
        <f>IF(RES_hhdet_tes!N112=0,"",RES_hhdet_tes!N112/RES_hhdet_fec!N112)</f>
        <v>0.84544568652802921</v>
      </c>
      <c r="O112" s="111">
        <f>IF(RES_hhdet_tes!O112=0,"",RES_hhdet_tes!O112/RES_hhdet_fec!O112)</f>
        <v>0.85257396644651462</v>
      </c>
      <c r="P112" s="111">
        <f>IF(RES_hhdet_tes!P112=0,"",RES_hhdet_tes!P112/RES_hhdet_fec!P112)</f>
        <v>0.85839371319885271</v>
      </c>
      <c r="Q112" s="111">
        <f>IF(RES_hhdet_tes!Q112=0,"",RES_hhdet_tes!Q112/RES_hhdet_fec!Q112)</f>
        <v>0.86364746067951215</v>
      </c>
      <c r="R112" s="111">
        <f>IF(RES_hhdet_tes!R112=0,"",RES_hhdet_tes!R112/RES_hhdet_fec!R112)</f>
        <v>0.86825353868861554</v>
      </c>
      <c r="S112" s="111">
        <f>IF(RES_hhdet_tes!S112=0,"",RES_hhdet_tes!S112/RES_hhdet_fec!S112)</f>
        <v>0.87297928871949571</v>
      </c>
      <c r="T112" s="111">
        <f>IF(RES_hhdet_tes!T112=0,"",RES_hhdet_tes!T112/RES_hhdet_fec!T112)</f>
        <v>0.87781166479144945</v>
      </c>
      <c r="U112" s="111">
        <f>IF(RES_hhdet_tes!U112=0,"",RES_hhdet_tes!U112/RES_hhdet_fec!U112)</f>
        <v>0.88214297097457506</v>
      </c>
      <c r="V112" s="111">
        <f>IF(RES_hhdet_tes!V112=0,"",RES_hhdet_tes!V112/RES_hhdet_fec!V112)</f>
        <v>0.88668846699520965</v>
      </c>
      <c r="W112" s="111">
        <f>IF(RES_hhdet_tes!W112=0,"",RES_hhdet_tes!W112/RES_hhdet_fec!W112)</f>
        <v>0.89142123086025327</v>
      </c>
      <c r="X112" s="111">
        <f>IF(RES_hhdet_tes!X112=0,"",RES_hhdet_tes!X112/RES_hhdet_fec!X112)</f>
        <v>0.89585130498987353</v>
      </c>
      <c r="Y112" s="111">
        <f>IF(RES_hhdet_tes!Y112=0,"",RES_hhdet_tes!Y112/RES_hhdet_fec!Y112)</f>
        <v>0.8996082694584725</v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>
        <f>IF(RES_hhdet_tes!K113=0,"",RES_hhdet_tes!K113/RES_hhdet_fec!K113)</f>
        <v>0.92813367026494387</v>
      </c>
      <c r="L113" s="111">
        <f>IF(RES_hhdet_tes!L113=0,"",RES_hhdet_tes!L113/RES_hhdet_fec!L113)</f>
        <v>0.92528166750385565</v>
      </c>
      <c r="M113" s="111">
        <f>IF(RES_hhdet_tes!M113=0,"",RES_hhdet_tes!M113/RES_hhdet_fec!M113)</f>
        <v>0.92897914617237687</v>
      </c>
      <c r="N113" s="111">
        <f>IF(RES_hhdet_tes!N113=0,"",RES_hhdet_tes!N113/RES_hhdet_fec!N113)</f>
        <v>0.9328036714740966</v>
      </c>
      <c r="O113" s="111">
        <f>IF(RES_hhdet_tes!O113=0,"",RES_hhdet_tes!O113/RES_hhdet_fec!O113)</f>
        <v>0.93481311862034422</v>
      </c>
      <c r="P113" s="111">
        <f>IF(RES_hhdet_tes!P113=0,"",RES_hhdet_tes!P113/RES_hhdet_fec!P113)</f>
        <v>0.93891921148653712</v>
      </c>
      <c r="Q113" s="111">
        <f>IF(RES_hhdet_tes!Q113=0,"",RES_hhdet_tes!Q113/RES_hhdet_fec!Q113)</f>
        <v>0.93992929548764981</v>
      </c>
      <c r="R113" s="111">
        <f>IF(RES_hhdet_tes!R113=0,"",RES_hhdet_tes!R113/RES_hhdet_fec!R113)</f>
        <v>0.94189868339974603</v>
      </c>
      <c r="S113" s="111">
        <f>IF(RES_hhdet_tes!S113=0,"",RES_hhdet_tes!S113/RES_hhdet_fec!S113)</f>
        <v>0.94305174747235399</v>
      </c>
      <c r="T113" s="111">
        <f>IF(RES_hhdet_tes!T113=0,"",RES_hhdet_tes!T113/RES_hhdet_fec!T113)</f>
        <v>0.9356667178428727</v>
      </c>
      <c r="U113" s="111">
        <f>IF(RES_hhdet_tes!U113=0,"",RES_hhdet_tes!U113/RES_hhdet_fec!U113)</f>
        <v>0.9430249052144517</v>
      </c>
      <c r="V113" s="111">
        <f>IF(RES_hhdet_tes!V113=0,"",RES_hhdet_tes!V113/RES_hhdet_fec!V113)</f>
        <v>0.94542164153644115</v>
      </c>
      <c r="W113" s="111">
        <f>IF(RES_hhdet_tes!W113=0,"",RES_hhdet_tes!W113/RES_hhdet_fec!W113)</f>
        <v>0.94499736732517858</v>
      </c>
      <c r="X113" s="111">
        <f>IF(RES_hhdet_tes!X113=0,"",RES_hhdet_tes!X113/RES_hhdet_fec!X113)</f>
        <v>0.96112654586255575</v>
      </c>
      <c r="Y113" s="111">
        <f>IF(RES_hhdet_tes!Y113=0,"",RES_hhdet_tes!Y113/RES_hhdet_fec!Y113)</f>
        <v>0.97102145119564798</v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>
        <f>IF(RES_hhdet_tes!K114=0,"",RES_hhdet_tes!K114/RES_hhdet_fec!K114)</f>
        <v>0.86053760182265704</v>
      </c>
      <c r="L114" s="112">
        <f>IF(RES_hhdet_tes!L114=0,"",RES_hhdet_tes!L114/RES_hhdet_fec!L114)</f>
        <v>0.86094196191134009</v>
      </c>
      <c r="M114" s="112">
        <f>IF(RES_hhdet_tes!M114=0,"",RES_hhdet_tes!M114/RES_hhdet_fec!M114)</f>
        <v>0.86278482360330555</v>
      </c>
      <c r="N114" s="112">
        <f>IF(RES_hhdet_tes!N114=0,"",RES_hhdet_tes!N114/RES_hhdet_fec!N114)</f>
        <v>0.86537272721987879</v>
      </c>
      <c r="O114" s="112">
        <f>IF(RES_hhdet_tes!O114=0,"",RES_hhdet_tes!O114/RES_hhdet_fec!O114)</f>
        <v>0.87231692818476636</v>
      </c>
      <c r="P114" s="112">
        <f>IF(RES_hhdet_tes!P114=0,"",RES_hhdet_tes!P114/RES_hhdet_fec!P114)</f>
        <v>0.87783588433878856</v>
      </c>
      <c r="Q114" s="112">
        <f>IF(RES_hhdet_tes!Q114=0,"",RES_hhdet_tes!Q114/RES_hhdet_fec!Q114)</f>
        <v>0.88133218734446739</v>
      </c>
      <c r="R114" s="112">
        <f>IF(RES_hhdet_tes!R114=0,"",RES_hhdet_tes!R114/RES_hhdet_fec!R114)</f>
        <v>0.88367791026961895</v>
      </c>
      <c r="S114" s="112">
        <f>IF(RES_hhdet_tes!S114=0,"",RES_hhdet_tes!S114/RES_hhdet_fec!S114)</f>
        <v>0.88392116565207268</v>
      </c>
      <c r="T114" s="112">
        <f>IF(RES_hhdet_tes!T114=0,"",RES_hhdet_tes!T114/RES_hhdet_fec!T114)</f>
        <v>0.88777955262501551</v>
      </c>
      <c r="U114" s="112">
        <f>IF(RES_hhdet_tes!U114=0,"",RES_hhdet_tes!U114/RES_hhdet_fec!U114)</f>
        <v>0.8905820423394013</v>
      </c>
      <c r="V114" s="112">
        <f>IF(RES_hhdet_tes!V114=0,"",RES_hhdet_tes!V114/RES_hhdet_fec!V114)</f>
        <v>0.89222077121444421</v>
      </c>
      <c r="W114" s="112">
        <f>IF(RES_hhdet_tes!W114=0,"",RES_hhdet_tes!W114/RES_hhdet_fec!W114)</f>
        <v>0.8947671074362693</v>
      </c>
      <c r="X114" s="112">
        <f>IF(RES_hhdet_tes!X114=0,"",RES_hhdet_tes!X114/RES_hhdet_fec!X114)</f>
        <v>0.90363570196380405</v>
      </c>
      <c r="Y114" s="112">
        <f>IF(RES_hhdet_tes!Y114=0,"",RES_hhdet_tes!Y114/RES_hhdet_fec!Y114)</f>
        <v>0.90906192264655028</v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X115" s="113">
        <f>IF(RES_hhdet_tes!X115=0,"",RES_hhdet_tes!X115/RES_hhdet_fec!X115)</f>
        <v>1</v>
      </c>
      <c r="Y115" s="113">
        <f>IF(RES_hhdet_tes!Y115=0,"",RES_hhdet_tes!Y115/RES_hhdet_fec!Y115)</f>
        <v>1</v>
      </c>
      <c r="DA115" s="132" t="s">
        <v>2015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0.62420086672424169</v>
      </c>
      <c r="C116" s="112">
        <f>IF(RES_hhdet_tes!C116=0,"",RES_hhdet_tes!C116/RES_hhdet_fec!C116)</f>
        <v>0.62567043279871848</v>
      </c>
      <c r="D116" s="112">
        <f>IF(RES_hhdet_tes!D116=0,"",RES_hhdet_tes!D116/RES_hhdet_fec!D116)</f>
        <v>0.64340148065847258</v>
      </c>
      <c r="E116" s="112">
        <f>IF(RES_hhdet_tes!E116=0,"",RES_hhdet_tes!E116/RES_hhdet_fec!E116)</f>
        <v>0.64555414443202142</v>
      </c>
      <c r="F116" s="112">
        <f>IF(RES_hhdet_tes!F116=0,"",RES_hhdet_tes!F116/RES_hhdet_fec!F116)</f>
        <v>0.64629813387213886</v>
      </c>
      <c r="G116" s="112">
        <f>IF(RES_hhdet_tes!G116=0,"",RES_hhdet_tes!G116/RES_hhdet_fec!G116)</f>
        <v>0.64676792248672255</v>
      </c>
      <c r="H116" s="112">
        <f>IF(RES_hhdet_tes!H116=0,"",RES_hhdet_tes!H116/RES_hhdet_fec!H116)</f>
        <v>0.64736771039204866</v>
      </c>
      <c r="I116" s="112">
        <f>IF(RES_hhdet_tes!I116=0,"",RES_hhdet_tes!I116/RES_hhdet_fec!I116)</f>
        <v>0.64817184338010658</v>
      </c>
      <c r="J116" s="112">
        <f>IF(RES_hhdet_tes!J116=0,"",RES_hhdet_tes!J116/RES_hhdet_fec!J116)</f>
        <v>0.65092344422618387</v>
      </c>
      <c r="K116" s="112">
        <f>IF(RES_hhdet_tes!K116=0,"",RES_hhdet_tes!K116/RES_hhdet_fec!K116)</f>
        <v>0.65314099490836353</v>
      </c>
      <c r="L116" s="112">
        <f>IF(RES_hhdet_tes!L116=0,"",RES_hhdet_tes!L116/RES_hhdet_fec!L116)</f>
        <v>0.6575716880470267</v>
      </c>
      <c r="M116" s="112">
        <f>IF(RES_hhdet_tes!M116=0,"",RES_hhdet_tes!M116/RES_hhdet_fec!M116)</f>
        <v>0.66161302956329326</v>
      </c>
      <c r="N116" s="112">
        <f>IF(RES_hhdet_tes!N116=0,"",RES_hhdet_tes!N116/RES_hhdet_fec!N116)</f>
        <v>0.66587503909908385</v>
      </c>
      <c r="O116" s="112">
        <f>IF(RES_hhdet_tes!O116=0,"",RES_hhdet_tes!O116/RES_hhdet_fec!O116)</f>
        <v>0.66783367641022795</v>
      </c>
      <c r="P116" s="112">
        <f>IF(RES_hhdet_tes!P116=0,"",RES_hhdet_tes!P116/RES_hhdet_fec!P116)</f>
        <v>0.6709570398188639</v>
      </c>
      <c r="Q116" s="112">
        <f>IF(RES_hhdet_tes!Q116=0,"",RES_hhdet_tes!Q116/RES_hhdet_fec!Q116)</f>
        <v>0.67636473994788249</v>
      </c>
      <c r="R116" s="112">
        <f>IF(RES_hhdet_tes!R116=0,"",RES_hhdet_tes!R116/RES_hhdet_fec!R116)</f>
        <v>0.68100227022594029</v>
      </c>
      <c r="S116" s="112">
        <f>IF(RES_hhdet_tes!S116=0,"",RES_hhdet_tes!S116/RES_hhdet_fec!S116)</f>
        <v>0.70695397696234896</v>
      </c>
      <c r="T116" s="112">
        <f>IF(RES_hhdet_tes!T116=0,"",RES_hhdet_tes!T116/RES_hhdet_fec!T116)</f>
        <v>0.71949250905102902</v>
      </c>
      <c r="U116" s="112">
        <f>IF(RES_hhdet_tes!U116=0,"",RES_hhdet_tes!U116/RES_hhdet_fec!U116)</f>
        <v>0.74545928292629426</v>
      </c>
      <c r="V116" s="112">
        <f>IF(RES_hhdet_tes!V116=0,"",RES_hhdet_tes!V116/RES_hhdet_fec!V116)</f>
        <v>0.75797596613489804</v>
      </c>
      <c r="W116" s="112">
        <f>IF(RES_hhdet_tes!W116=0,"",RES_hhdet_tes!W116/RES_hhdet_fec!W116)</f>
        <v>0.76225982810334592</v>
      </c>
      <c r="X116" s="112">
        <f>IF(RES_hhdet_tes!X116=0,"",RES_hhdet_tes!X116/RES_hhdet_fec!X116)</f>
        <v>0.76834619887837541</v>
      </c>
      <c r="Y116" s="112">
        <f>IF(RES_hhdet_tes!Y116=0,"",RES_hhdet_tes!Y116/RES_hhdet_fec!Y116)</f>
        <v>0.78175164568205446</v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>
        <f>IF(RES_hhdet_tes!K117=0,"",RES_hhdet_tes!K117/RES_hhdet_fec!K117)</f>
        <v>0.80214296023921217</v>
      </c>
      <c r="L117" s="113">
        <f>IF(RES_hhdet_tes!L117=0,"",RES_hhdet_tes!L117/RES_hhdet_fec!L117)</f>
        <v>0.79501797842334121</v>
      </c>
      <c r="M117" s="113">
        <f>IF(RES_hhdet_tes!M117=0,"",RES_hhdet_tes!M117/RES_hhdet_fec!M117)</f>
        <v>0.80239916830136682</v>
      </c>
      <c r="N117" s="113">
        <f>IF(RES_hhdet_tes!N117=0,"",RES_hhdet_tes!N117/RES_hhdet_fec!N117)</f>
        <v>0.81061461343686048</v>
      </c>
      <c r="O117" s="113">
        <f>IF(RES_hhdet_tes!O117=0,"",RES_hhdet_tes!O117/RES_hhdet_fec!O117)</f>
        <v>0.81809156257751747</v>
      </c>
      <c r="P117" s="113">
        <f>IF(RES_hhdet_tes!P117=0,"",RES_hhdet_tes!P117/RES_hhdet_fec!P117)</f>
        <v>0.82889669055956594</v>
      </c>
      <c r="Q117" s="113">
        <f>IF(RES_hhdet_tes!Q117=0,"",RES_hhdet_tes!Q117/RES_hhdet_fec!Q117)</f>
        <v>0.83302094996110621</v>
      </c>
      <c r="R117" s="113">
        <f>IF(RES_hhdet_tes!R117=0,"",RES_hhdet_tes!R117/RES_hhdet_fec!R117)</f>
        <v>0.83667141275249446</v>
      </c>
      <c r="S117" s="113">
        <f>IF(RES_hhdet_tes!S117=0,"",RES_hhdet_tes!S117/RES_hhdet_fec!S117)</f>
        <v>0.84563369479730788</v>
      </c>
      <c r="T117" s="113">
        <f>IF(RES_hhdet_tes!T117=0,"",RES_hhdet_tes!T117/RES_hhdet_fec!T117)</f>
        <v>0.84001839108414955</v>
      </c>
      <c r="U117" s="113">
        <f>IF(RES_hhdet_tes!U117=0,"",RES_hhdet_tes!U117/RES_hhdet_fec!U117)</f>
        <v>0.86177373281181047</v>
      </c>
      <c r="V117" s="113">
        <f>IF(RES_hhdet_tes!V117=0,"",RES_hhdet_tes!V117/RES_hhdet_fec!V117)</f>
        <v>0.87309857001097502</v>
      </c>
      <c r="W117" s="113">
        <f>IF(RES_hhdet_tes!W117=0,"",RES_hhdet_tes!W117/RES_hhdet_fec!W117)</f>
        <v>0.87595270683063742</v>
      </c>
      <c r="X117" s="113">
        <f>IF(RES_hhdet_tes!X117=0,"",RES_hhdet_tes!X117/RES_hhdet_fec!X117)</f>
        <v>0.90772739205680475</v>
      </c>
      <c r="Y117" s="113">
        <f>IF(RES_hhdet_tes!Y117=0,"",RES_hhdet_tes!Y117/RES_hhdet_fec!Y117)</f>
        <v>0.93502257834435887</v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>
        <f>IF(RES_hhdet_tes!K118=0,"",RES_hhdet_tes!K118/RES_hhdet_fec!K118)</f>
        <v>0.65970997320763625</v>
      </c>
      <c r="L118" s="111">
        <f>IF(RES_hhdet_tes!L118=0,"",RES_hhdet_tes!L118/RES_hhdet_fec!L118)</f>
        <v>0.66028580526037339</v>
      </c>
      <c r="M118" s="111">
        <f>IF(RES_hhdet_tes!M118=0,"",RES_hhdet_tes!M118/RES_hhdet_fec!M118)</f>
        <v>0.66142331488046624</v>
      </c>
      <c r="N118" s="111">
        <f>IF(RES_hhdet_tes!N118=0,"",RES_hhdet_tes!N118/RES_hhdet_fec!N118)</f>
        <v>0.66450391407138787</v>
      </c>
      <c r="O118" s="111">
        <f>IF(RES_hhdet_tes!O118=0,"",RES_hhdet_tes!O118/RES_hhdet_fec!O118)</f>
        <v>0.6823005208502958</v>
      </c>
      <c r="P118" s="111">
        <f>IF(RES_hhdet_tes!P118=0,"",RES_hhdet_tes!P118/RES_hhdet_fec!P118)</f>
        <v>0.6938149475978751</v>
      </c>
      <c r="Q118" s="111">
        <f>IF(RES_hhdet_tes!Q118=0,"",RES_hhdet_tes!Q118/RES_hhdet_fec!Q118)</f>
        <v>0.70338565452929158</v>
      </c>
      <c r="R118" s="111">
        <f>IF(RES_hhdet_tes!R118=0,"",RES_hhdet_tes!R118/RES_hhdet_fec!R118)</f>
        <v>0.70693929460412031</v>
      </c>
      <c r="S118" s="111">
        <f>IF(RES_hhdet_tes!S118=0,"",RES_hhdet_tes!S118/RES_hhdet_fec!S118)</f>
        <v>0.71691372282693877</v>
      </c>
      <c r="T118" s="111">
        <f>IF(RES_hhdet_tes!T118=0,"",RES_hhdet_tes!T118/RES_hhdet_fec!T118)</f>
        <v>0.73865593247692585</v>
      </c>
      <c r="U118" s="111">
        <f>IF(RES_hhdet_tes!U118=0,"",RES_hhdet_tes!U118/RES_hhdet_fec!U118)</f>
        <v>0.75434396409780469</v>
      </c>
      <c r="V118" s="111">
        <f>IF(RES_hhdet_tes!V118=0,"",RES_hhdet_tes!V118/RES_hhdet_fec!V118)</f>
        <v>0.76877841086831211</v>
      </c>
      <c r="W118" s="111">
        <f>IF(RES_hhdet_tes!W118=0,"",RES_hhdet_tes!W118/RES_hhdet_fec!W118)</f>
        <v>0.7784262894226972</v>
      </c>
      <c r="X118" s="111">
        <f>IF(RES_hhdet_tes!X118=0,"",RES_hhdet_tes!X118/RES_hhdet_fec!X118)</f>
        <v>0.78460780830680077</v>
      </c>
      <c r="Y118" s="111">
        <f>IF(RES_hhdet_tes!Y118=0,"",RES_hhdet_tes!Y118/RES_hhdet_fec!Y118)</f>
        <v>0.79277800045559543</v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X119" s="111">
        <f>IF(RES_hhdet_tes!X119=0,"",RES_hhdet_tes!X119/RES_hhdet_fec!X119)</f>
        <v>1</v>
      </c>
      <c r="Y119" s="111">
        <f>IF(RES_hhdet_tes!Y119=0,"",RES_hhdet_tes!Y119/RES_hhdet_fec!Y119)</f>
        <v>1</v>
      </c>
      <c r="DA119" s="63" t="s">
        <v>2019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0.6014889493044171</v>
      </c>
      <c r="C120" s="124">
        <f>IF(RES_hhdet_tes!C120=0,"",RES_hhdet_tes!C120/RES_hhdet_fec!C120)</f>
        <v>0.60405788032363161</v>
      </c>
      <c r="D120" s="124">
        <f>IF(RES_hhdet_tes!D120=0,"",RES_hhdet_tes!D120/RES_hhdet_fec!D120)</f>
        <v>0.60960935304758268</v>
      </c>
      <c r="E120" s="124">
        <f>IF(RES_hhdet_tes!E120=0,"",RES_hhdet_tes!E120/RES_hhdet_fec!E120)</f>
        <v>0.64781427574455674</v>
      </c>
      <c r="F120" s="124">
        <f>IF(RES_hhdet_tes!F120=0,"",RES_hhdet_tes!F120/RES_hhdet_fec!F120)</f>
        <v>0.64883002866552353</v>
      </c>
      <c r="G120" s="124">
        <f>IF(RES_hhdet_tes!G120=0,"",RES_hhdet_tes!G120/RES_hhdet_fec!G120)</f>
        <v>0.63711174622037337</v>
      </c>
      <c r="H120" s="124">
        <f>IF(RES_hhdet_tes!H120=0,"",RES_hhdet_tes!H120/RES_hhdet_fec!H120)</f>
        <v>0.64150702567198503</v>
      </c>
      <c r="I120" s="124">
        <f>IF(RES_hhdet_tes!I120=0,"",RES_hhdet_tes!I120/RES_hhdet_fec!I120)</f>
        <v>0.63508829439142622</v>
      </c>
      <c r="J120" s="124">
        <f>IF(RES_hhdet_tes!J120=0,"",RES_hhdet_tes!J120/RES_hhdet_fec!J120)</f>
        <v>0.63751439051688319</v>
      </c>
      <c r="K120" s="124">
        <f>IF(RES_hhdet_tes!K120=0,"",RES_hhdet_tes!K120/RES_hhdet_fec!K120)</f>
        <v>0.63914657094711047</v>
      </c>
      <c r="L120" s="124">
        <f>IF(RES_hhdet_tes!L120=0,"",RES_hhdet_tes!L120/RES_hhdet_fec!L120)</f>
        <v>0.64709389826216079</v>
      </c>
      <c r="M120" s="124">
        <f>IF(RES_hhdet_tes!M120=0,"",RES_hhdet_tes!M120/RES_hhdet_fec!M120)</f>
        <v>0.6492152928132473</v>
      </c>
      <c r="N120" s="124">
        <f>IF(RES_hhdet_tes!N120=0,"",RES_hhdet_tes!N120/RES_hhdet_fec!N120)</f>
        <v>0.64851849478626822</v>
      </c>
      <c r="O120" s="124">
        <f>IF(RES_hhdet_tes!O120=0,"",RES_hhdet_tes!O120/RES_hhdet_fec!O120)</f>
        <v>0.65058147370320663</v>
      </c>
      <c r="P120" s="124">
        <f>IF(RES_hhdet_tes!P120=0,"",RES_hhdet_tes!P120/RES_hhdet_fec!P120)</f>
        <v>0.64656723552639894</v>
      </c>
      <c r="Q120" s="124">
        <f>IF(RES_hhdet_tes!Q120=0,"",RES_hhdet_tes!Q120/RES_hhdet_fec!Q120)</f>
        <v>0.6465984565781453</v>
      </c>
      <c r="R120" s="124">
        <f>IF(RES_hhdet_tes!R120=0,"",RES_hhdet_tes!R120/RES_hhdet_fec!R120)</f>
        <v>0.64846598798861244</v>
      </c>
      <c r="S120" s="124">
        <f>IF(RES_hhdet_tes!S120=0,"",RES_hhdet_tes!S120/RES_hhdet_fec!S120)</f>
        <v>0.65026990902524395</v>
      </c>
      <c r="T120" s="124">
        <f>IF(RES_hhdet_tes!T120=0,"",RES_hhdet_tes!T120/RES_hhdet_fec!T120)</f>
        <v>0.65072018825002675</v>
      </c>
      <c r="U120" s="124">
        <f>IF(RES_hhdet_tes!U120=0,"",RES_hhdet_tes!U120/RES_hhdet_fec!U120)</f>
        <v>0.65284536689967809</v>
      </c>
      <c r="V120" s="124">
        <f>IF(RES_hhdet_tes!V120=0,"",RES_hhdet_tes!V120/RES_hhdet_fec!V120)</f>
        <v>0.65985709562015027</v>
      </c>
      <c r="W120" s="124">
        <f>IF(RES_hhdet_tes!W120=0,"",RES_hhdet_tes!W120/RES_hhdet_fec!W120)</f>
        <v>0.65530362809918674</v>
      </c>
      <c r="X120" s="124">
        <f>IF(RES_hhdet_tes!X120=0,"",RES_hhdet_tes!X120/RES_hhdet_fec!X120)</f>
        <v>0.63202165658234599</v>
      </c>
      <c r="Y120" s="124">
        <f>IF(RES_hhdet_tes!Y120=0,"",RES_hhdet_tes!Y120/RES_hhdet_fec!Y120)</f>
        <v>0.62228629206971142</v>
      </c>
      <c r="DA120" s="130" t="s">
        <v>2020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0.5807550916901546</v>
      </c>
      <c r="C121" s="111">
        <f>IF(RES_hhdet_tes!C121=0,"",RES_hhdet_tes!C121/RES_hhdet_fec!C121)</f>
        <v>0.58262807883236922</v>
      </c>
      <c r="D121" s="111">
        <f>IF(RES_hhdet_tes!D121=0,"",RES_hhdet_tes!D121/RES_hhdet_fec!D121)</f>
        <v>0.5844596432997412</v>
      </c>
      <c r="E121" s="111">
        <f>IF(RES_hhdet_tes!E121=0,"",RES_hhdet_tes!E121/RES_hhdet_fec!E121)</f>
        <v>0.5853371704141539</v>
      </c>
      <c r="F121" s="111">
        <f>IF(RES_hhdet_tes!F121=0,"",RES_hhdet_tes!F121/RES_hhdet_fec!F121)</f>
        <v>0.58629317353092936</v>
      </c>
      <c r="G121" s="111">
        <f>IF(RES_hhdet_tes!G121=0,"",RES_hhdet_tes!G121/RES_hhdet_fec!G121)</f>
        <v>0.58721086893658581</v>
      </c>
      <c r="H121" s="111">
        <f>IF(RES_hhdet_tes!H121=0,"",RES_hhdet_tes!H121/RES_hhdet_fec!H121)</f>
        <v>0.58787116085619817</v>
      </c>
      <c r="I121" s="111">
        <f>IF(RES_hhdet_tes!I121=0,"",RES_hhdet_tes!I121/RES_hhdet_fec!I121)</f>
        <v>0.58821252513067968</v>
      </c>
      <c r="J121" s="111">
        <f>IF(RES_hhdet_tes!J121=0,"",RES_hhdet_tes!J121/RES_hhdet_fec!J121)</f>
        <v>0.58843871276783555</v>
      </c>
      <c r="K121" s="111">
        <f>IF(RES_hhdet_tes!K121=0,"",RES_hhdet_tes!K121/RES_hhdet_fec!K121)</f>
        <v>0.58878943022707431</v>
      </c>
      <c r="L121" s="111">
        <f>IF(RES_hhdet_tes!L121=0,"",RES_hhdet_tes!L121/RES_hhdet_fec!L121)</f>
        <v>0.5891260830923134</v>
      </c>
      <c r="M121" s="111">
        <f>IF(RES_hhdet_tes!M121=0,"",RES_hhdet_tes!M121/RES_hhdet_fec!M121)</f>
        <v>0.58949671942020476</v>
      </c>
      <c r="N121" s="111">
        <f>IF(RES_hhdet_tes!N121=0,"",RES_hhdet_tes!N121/RES_hhdet_fec!N121)</f>
        <v>0.58995282850670583</v>
      </c>
      <c r="O121" s="111">
        <f>IF(RES_hhdet_tes!O121=0,"",RES_hhdet_tes!O121/RES_hhdet_fec!O121)</f>
        <v>0.59032996923572434</v>
      </c>
      <c r="P121" s="111">
        <f>IF(RES_hhdet_tes!P121=0,"",RES_hhdet_tes!P121/RES_hhdet_fec!P121)</f>
        <v>0.59058430036284704</v>
      </c>
      <c r="Q121" s="111">
        <f>IF(RES_hhdet_tes!Q121=0,"",RES_hhdet_tes!Q121/RES_hhdet_fec!Q121)</f>
        <v>0.59091665262793103</v>
      </c>
      <c r="R121" s="111">
        <f>IF(RES_hhdet_tes!R121=0,"",RES_hhdet_tes!R121/RES_hhdet_fec!R121)</f>
        <v>0.59146684087932777</v>
      </c>
      <c r="S121" s="111">
        <f>IF(RES_hhdet_tes!S121=0,"",RES_hhdet_tes!S121/RES_hhdet_fec!S121)</f>
        <v>0.5925325886447399</v>
      </c>
      <c r="T121" s="111">
        <f>IF(RES_hhdet_tes!T121=0,"",RES_hhdet_tes!T121/RES_hhdet_fec!T121)</f>
        <v>0.59442926454415945</v>
      </c>
      <c r="U121" s="111">
        <f>IF(RES_hhdet_tes!U121=0,"",RES_hhdet_tes!U121/RES_hhdet_fec!U121)</f>
        <v>0.59719603498680984</v>
      </c>
      <c r="V121" s="111">
        <f>IF(RES_hhdet_tes!V121=0,"",RES_hhdet_tes!V121/RES_hhdet_fec!V121)</f>
        <v>0.60090198214591084</v>
      </c>
      <c r="W121" s="111">
        <f>IF(RES_hhdet_tes!W121=0,"",RES_hhdet_tes!W121/RES_hhdet_fec!W121)</f>
        <v>0.60494423377430839</v>
      </c>
      <c r="X121" s="111">
        <f>IF(RES_hhdet_tes!X121=0,"",RES_hhdet_tes!X121/RES_hhdet_fec!X121)</f>
        <v>0.60781980939355829</v>
      </c>
      <c r="Y121" s="111">
        <f>IF(RES_hhdet_tes!Y121=0,"",RES_hhdet_tes!Y121/RES_hhdet_fec!Y121)</f>
        <v>0.60937683590961345</v>
      </c>
      <c r="DA121" s="63" t="s">
        <v>2021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0.73881379402655722</v>
      </c>
      <c r="C122" s="45">
        <f>IF(RES_hhdet_tes!C122=0,"",RES_hhdet_tes!C122/RES_hhdet_fec!C122)</f>
        <v>0.74405949104410751</v>
      </c>
      <c r="D122" s="45">
        <f>IF(RES_hhdet_tes!D122=0,"",RES_hhdet_tes!D122/RES_hhdet_fec!D122)</f>
        <v>0.74940533155751476</v>
      </c>
      <c r="E122" s="45">
        <f>IF(RES_hhdet_tes!E122=0,"",RES_hhdet_tes!E122/RES_hhdet_fec!E122)</f>
        <v>0.75186952368463633</v>
      </c>
      <c r="F122" s="45">
        <f>IF(RES_hhdet_tes!F122=0,"",RES_hhdet_tes!F122/RES_hhdet_fec!F122)</f>
        <v>0.75302725008946569</v>
      </c>
      <c r="G122" s="45">
        <f>IF(RES_hhdet_tes!G122=0,"",RES_hhdet_tes!G122/RES_hhdet_fec!G122)</f>
        <v>0.75383952618251915</v>
      </c>
      <c r="H122" s="45">
        <f>IF(RES_hhdet_tes!H122=0,"",RES_hhdet_tes!H122/RES_hhdet_fec!H122)</f>
        <v>0.7545696981493446</v>
      </c>
      <c r="I122" s="45">
        <f>IF(RES_hhdet_tes!I122=0,"",RES_hhdet_tes!I122/RES_hhdet_fec!I122)</f>
        <v>0.75510370870481003</v>
      </c>
      <c r="J122" s="45">
        <f>IF(RES_hhdet_tes!J122=0,"",RES_hhdet_tes!J122/RES_hhdet_fec!J122)</f>
        <v>0.75623461921295532</v>
      </c>
      <c r="K122" s="45">
        <f>IF(RES_hhdet_tes!K122=0,"",RES_hhdet_tes!K122/RES_hhdet_fec!K122)</f>
        <v>0.7580387685225608</v>
      </c>
      <c r="L122" s="45">
        <f>IF(RES_hhdet_tes!L122=0,"",RES_hhdet_tes!L122/RES_hhdet_fec!L122)</f>
        <v>0.76037602146313932</v>
      </c>
      <c r="M122" s="45">
        <f>IF(RES_hhdet_tes!M122=0,"",RES_hhdet_tes!M122/RES_hhdet_fec!M122)</f>
        <v>0.76299329346256362</v>
      </c>
      <c r="N122" s="45">
        <f>IF(RES_hhdet_tes!N122=0,"",RES_hhdet_tes!N122/RES_hhdet_fec!N122)</f>
        <v>0.76526034320392244</v>
      </c>
      <c r="O122" s="45">
        <f>IF(RES_hhdet_tes!O122=0,"",RES_hhdet_tes!O122/RES_hhdet_fec!O122)</f>
        <v>0.76777509791571152</v>
      </c>
      <c r="P122" s="45">
        <f>IF(RES_hhdet_tes!P122=0,"",RES_hhdet_tes!P122/RES_hhdet_fec!P122)</f>
        <v>0.77056853333013842</v>
      </c>
      <c r="Q122" s="45">
        <f>IF(RES_hhdet_tes!Q122=0,"",RES_hhdet_tes!Q122/RES_hhdet_fec!Q122)</f>
        <v>0.77443579630485659</v>
      </c>
      <c r="R122" s="45">
        <f>IF(RES_hhdet_tes!R122=0,"",RES_hhdet_tes!R122/RES_hhdet_fec!R122)</f>
        <v>0.77979886672495835</v>
      </c>
      <c r="S122" s="45">
        <f>IF(RES_hhdet_tes!S122=0,"",RES_hhdet_tes!S122/RES_hhdet_fec!S122)</f>
        <v>0.78701896442521058</v>
      </c>
      <c r="T122" s="45">
        <f>IF(RES_hhdet_tes!T122=0,"",RES_hhdet_tes!T122/RES_hhdet_fec!T122)</f>
        <v>0.79676880533069361</v>
      </c>
      <c r="U122" s="45">
        <f>IF(RES_hhdet_tes!U122=0,"",RES_hhdet_tes!U122/RES_hhdet_fec!U122)</f>
        <v>0.80951464357836056</v>
      </c>
      <c r="V122" s="45">
        <f>IF(RES_hhdet_tes!V122=0,"",RES_hhdet_tes!V122/RES_hhdet_fec!V122)</f>
        <v>0.82194660331884151</v>
      </c>
      <c r="W122" s="45">
        <f>IF(RES_hhdet_tes!W122=0,"",RES_hhdet_tes!W122/RES_hhdet_fec!W122)</f>
        <v>0.82823812639932726</v>
      </c>
      <c r="X122" s="45">
        <f>IF(RES_hhdet_tes!X122=0,"",RES_hhdet_tes!X122/RES_hhdet_fec!X122)</f>
        <v>0.83433777942994025</v>
      </c>
      <c r="Y122" s="45">
        <f>IF(RES_hhdet_tes!Y122=0,"",RES_hhdet_tes!Y122/RES_hhdet_fec!Y122)</f>
        <v>0.83953974715557145</v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0.73665877672658497</v>
      </c>
      <c r="C124" s="119">
        <f>IF(RES_hhdet_tes!C124=0,"",RES_hhdet_tes!C124/RES_hhdet_fec!C124)</f>
        <v>0.73888777621471247</v>
      </c>
      <c r="D124" s="119">
        <f>IF(RES_hhdet_tes!D124=0,"",RES_hhdet_tes!D124/RES_hhdet_fec!D124)</f>
        <v>0.73920649591098908</v>
      </c>
      <c r="E124" s="119">
        <f>IF(RES_hhdet_tes!E124=0,"",RES_hhdet_tes!E124/RES_hhdet_fec!E124)</f>
        <v>0.73930654174443555</v>
      </c>
      <c r="F124" s="119">
        <f>IF(RES_hhdet_tes!F124=0,"",RES_hhdet_tes!F124/RES_hhdet_fec!F124)</f>
        <v>0.74128931768537243</v>
      </c>
      <c r="G124" s="119">
        <f>IF(RES_hhdet_tes!G124=0,"",RES_hhdet_tes!G124/RES_hhdet_fec!G124)</f>
        <v>0.74347063560462456</v>
      </c>
      <c r="H124" s="119">
        <f>IF(RES_hhdet_tes!H124=0,"",RES_hhdet_tes!H124/RES_hhdet_fec!H124)</f>
        <v>0.74538692472850554</v>
      </c>
      <c r="I124" s="119">
        <f>IF(RES_hhdet_tes!I124=0,"",RES_hhdet_tes!I124/RES_hhdet_fec!I124)</f>
        <v>0.7477399898917535</v>
      </c>
      <c r="J124" s="119">
        <f>IF(RES_hhdet_tes!J124=0,"",RES_hhdet_tes!J124/RES_hhdet_fec!J124)</f>
        <v>0.75033755591294438</v>
      </c>
      <c r="K124" s="119">
        <f>IF(RES_hhdet_tes!K124=0,"",RES_hhdet_tes!K124/RES_hhdet_fec!K124)</f>
        <v>0.75378170995097626</v>
      </c>
      <c r="L124" s="119">
        <f>IF(RES_hhdet_tes!L124=0,"",RES_hhdet_tes!L124/RES_hhdet_fec!L124)</f>
        <v>0.75805394175688878</v>
      </c>
      <c r="M124" s="119">
        <f>IF(RES_hhdet_tes!M124=0,"",RES_hhdet_tes!M124/RES_hhdet_fec!M124)</f>
        <v>0.76230067997926265</v>
      </c>
      <c r="N124" s="119">
        <f>IF(RES_hhdet_tes!N124=0,"",RES_hhdet_tes!N124/RES_hhdet_fec!N124)</f>
        <v>0.76735719444777262</v>
      </c>
      <c r="O124" s="119">
        <f>IF(RES_hhdet_tes!O124=0,"",RES_hhdet_tes!O124/RES_hhdet_fec!O124)</f>
        <v>0.77235889469562302</v>
      </c>
      <c r="P124" s="119">
        <f>IF(RES_hhdet_tes!P124=0,"",RES_hhdet_tes!P124/RES_hhdet_fec!P124)</f>
        <v>0.77310187658975627</v>
      </c>
      <c r="Q124" s="119">
        <f>IF(RES_hhdet_tes!Q124=0,"",RES_hhdet_tes!Q124/RES_hhdet_fec!Q124)</f>
        <v>0.77463720545115644</v>
      </c>
      <c r="R124" s="119">
        <f>IF(RES_hhdet_tes!R124=0,"",RES_hhdet_tes!R124/RES_hhdet_fec!R124)</f>
        <v>0.77537789370851629</v>
      </c>
      <c r="S124" s="119">
        <f>IF(RES_hhdet_tes!S124=0,"",RES_hhdet_tes!S124/RES_hhdet_fec!S124)</f>
        <v>0.77723519233025851</v>
      </c>
      <c r="T124" s="119">
        <f>IF(RES_hhdet_tes!T124=0,"",RES_hhdet_tes!T124/RES_hhdet_fec!T124)</f>
        <v>0.77794818367939811</v>
      </c>
      <c r="U124" s="119">
        <f>IF(RES_hhdet_tes!U124=0,"",RES_hhdet_tes!U124/RES_hhdet_fec!U124)</f>
        <v>0.7804146794184379</v>
      </c>
      <c r="V124" s="119">
        <f>IF(RES_hhdet_tes!V124=0,"",RES_hhdet_tes!V124/RES_hhdet_fec!V124)</f>
        <v>0.78373943374424038</v>
      </c>
      <c r="W124" s="119">
        <f>IF(RES_hhdet_tes!W124=0,"",RES_hhdet_tes!W124/RES_hhdet_fec!W124)</f>
        <v>0.78776159485435193</v>
      </c>
      <c r="X124" s="119">
        <f>IF(RES_hhdet_tes!X124=0,"",RES_hhdet_tes!X124/RES_hhdet_fec!X124)</f>
        <v>0.79061950126606773</v>
      </c>
      <c r="Y124" s="119">
        <f>IF(RES_hhdet_tes!Y124=0,"",RES_hhdet_tes!Y124/RES_hhdet_fec!Y124)</f>
        <v>0.79463023448044023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0.74148604433039156</v>
      </c>
      <c r="C125" s="124">
        <f>IF(RES_hhdet_tes!C125=0,"",RES_hhdet_tes!C125/RES_hhdet_fec!C125)</f>
        <v>0.74312597623358978</v>
      </c>
      <c r="D125" s="124">
        <f>IF(RES_hhdet_tes!D125=0,"",RES_hhdet_tes!D125/RES_hhdet_fec!D125)</f>
        <v>0.74406117297448915</v>
      </c>
      <c r="E125" s="124">
        <f>IF(RES_hhdet_tes!E125=0,"",RES_hhdet_tes!E125/RES_hhdet_fec!E125)</f>
        <v>0.74538791095444512</v>
      </c>
      <c r="F125" s="124">
        <f>IF(RES_hhdet_tes!F125=0,"",RES_hhdet_tes!F125/RES_hhdet_fec!F125)</f>
        <v>0.74670978421850209</v>
      </c>
      <c r="G125" s="124">
        <f>IF(RES_hhdet_tes!G125=0,"",RES_hhdet_tes!G125/RES_hhdet_fec!G125)</f>
        <v>0.74827315622546908</v>
      </c>
      <c r="H125" s="124">
        <f>IF(RES_hhdet_tes!H125=0,"",RES_hhdet_tes!H125/RES_hhdet_fec!H125)</f>
        <v>0.75008527750005882</v>
      </c>
      <c r="I125" s="124">
        <f>IF(RES_hhdet_tes!I125=0,"",RES_hhdet_tes!I125/RES_hhdet_fec!I125)</f>
        <v>0.75270447244140848</v>
      </c>
      <c r="J125" s="124">
        <f>IF(RES_hhdet_tes!J125=0,"",RES_hhdet_tes!J125/RES_hhdet_fec!J125)</f>
        <v>0.75551719129157002</v>
      </c>
      <c r="K125" s="124">
        <f>IF(RES_hhdet_tes!K125=0,"",RES_hhdet_tes!K125/RES_hhdet_fec!K125)</f>
        <v>0.75882906356331403</v>
      </c>
      <c r="L125" s="124">
        <f>IF(RES_hhdet_tes!L125=0,"",RES_hhdet_tes!L125/RES_hhdet_fec!L125)</f>
        <v>0.76246604434559906</v>
      </c>
      <c r="M125" s="124">
        <f>IF(RES_hhdet_tes!M125=0,"",RES_hhdet_tes!M125/RES_hhdet_fec!M125)</f>
        <v>0.76664467563260785</v>
      </c>
      <c r="N125" s="124">
        <f>IF(RES_hhdet_tes!N125=0,"",RES_hhdet_tes!N125/RES_hhdet_fec!N125)</f>
        <v>0.77147858387722157</v>
      </c>
      <c r="O125" s="124">
        <f>IF(RES_hhdet_tes!O125=0,"",RES_hhdet_tes!O125/RES_hhdet_fec!O125)</f>
        <v>0.77610397044343327</v>
      </c>
      <c r="P125" s="124">
        <f>IF(RES_hhdet_tes!P125=0,"",RES_hhdet_tes!P125/RES_hhdet_fec!P125)</f>
        <v>0.77676861724669521</v>
      </c>
      <c r="Q125" s="124">
        <f>IF(RES_hhdet_tes!Q125=0,"",RES_hhdet_tes!Q125/RES_hhdet_fec!Q125)</f>
        <v>0.77771097542740353</v>
      </c>
      <c r="R125" s="124">
        <f>IF(RES_hhdet_tes!R125=0,"",RES_hhdet_tes!R125/RES_hhdet_fec!R125)</f>
        <v>0.77863110724037354</v>
      </c>
      <c r="S125" s="124">
        <f>IF(RES_hhdet_tes!S125=0,"",RES_hhdet_tes!S125/RES_hhdet_fec!S125)</f>
        <v>0.78006526305557189</v>
      </c>
      <c r="T125" s="124">
        <f>IF(RES_hhdet_tes!T125=0,"",RES_hhdet_tes!T125/RES_hhdet_fec!T125)</f>
        <v>0.78086760246517561</v>
      </c>
      <c r="U125" s="124">
        <f>IF(RES_hhdet_tes!U125=0,"",RES_hhdet_tes!U125/RES_hhdet_fec!U125)</f>
        <v>0.78316832035634576</v>
      </c>
      <c r="V125" s="124">
        <f>IF(RES_hhdet_tes!V125=0,"",RES_hhdet_tes!V125/RES_hhdet_fec!V125)</f>
        <v>0.78592323363910221</v>
      </c>
      <c r="W125" s="124">
        <f>IF(RES_hhdet_tes!W125=0,"",RES_hhdet_tes!W125/RES_hhdet_fec!W125)</f>
        <v>0.78927844170437678</v>
      </c>
      <c r="X125" s="124">
        <f>IF(RES_hhdet_tes!X125=0,"",RES_hhdet_tes!X125/RES_hhdet_fec!X125)</f>
        <v>0.79283060405107486</v>
      </c>
      <c r="Y125" s="124">
        <f>IF(RES_hhdet_tes!Y125=0,"",RES_hhdet_tes!Y125/RES_hhdet_fec!Y125)</f>
        <v>0.79690388741766982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0.74071162643934885</v>
      </c>
      <c r="C126" s="111">
        <f>IF(RES_hhdet_tes!C126=0,"",RES_hhdet_tes!C126/RES_hhdet_fec!C126)</f>
        <v>0.74235474767523479</v>
      </c>
      <c r="D126" s="111">
        <f>IF(RES_hhdet_tes!D126=0,"",RES_hhdet_tes!D126/RES_hhdet_fec!D126)</f>
        <v>0.74330083955070325</v>
      </c>
      <c r="E126" s="111">
        <f>IF(RES_hhdet_tes!E126=0,"",RES_hhdet_tes!E126/RES_hhdet_fec!E126)</f>
        <v>0.74463214551287316</v>
      </c>
      <c r="F126" s="111">
        <f>IF(RES_hhdet_tes!F126=0,"",RES_hhdet_tes!F126/RES_hhdet_fec!F126)</f>
        <v>0.74597023895024295</v>
      </c>
      <c r="G126" s="111">
        <f>IF(RES_hhdet_tes!G126=0,"",RES_hhdet_tes!G126/RES_hhdet_fec!G126)</f>
        <v>0.74754824849046142</v>
      </c>
      <c r="H126" s="111">
        <f>IF(RES_hhdet_tes!H126=0,"",RES_hhdet_tes!H126/RES_hhdet_fec!H126)</f>
        <v>0.74936679251456439</v>
      </c>
      <c r="I126" s="111">
        <f>IF(RES_hhdet_tes!I126=0,"",RES_hhdet_tes!I126/RES_hhdet_fec!I126)</f>
        <v>0.75200970061261196</v>
      </c>
      <c r="J126" s="111">
        <f>IF(RES_hhdet_tes!J126=0,"",RES_hhdet_tes!J126/RES_hhdet_fec!J126)</f>
        <v>0.75483435355030681</v>
      </c>
      <c r="K126" s="111">
        <f>IF(RES_hhdet_tes!K126=0,"",RES_hhdet_tes!K126/RES_hhdet_fec!K126)</f>
        <v>0.75816149991503257</v>
      </c>
      <c r="L126" s="111">
        <f>IF(RES_hhdet_tes!L126=0,"",RES_hhdet_tes!L126/RES_hhdet_fec!L126)</f>
        <v>0.76180336608744881</v>
      </c>
      <c r="M126" s="111">
        <f>IF(RES_hhdet_tes!M126=0,"",RES_hhdet_tes!M126/RES_hhdet_fec!M126)</f>
        <v>0.76600555639317991</v>
      </c>
      <c r="N126" s="111">
        <f>IF(RES_hhdet_tes!N126=0,"",RES_hhdet_tes!N126/RES_hhdet_fec!N126)</f>
        <v>0.77085331824513947</v>
      </c>
      <c r="O126" s="111">
        <f>IF(RES_hhdet_tes!O126=0,"",RES_hhdet_tes!O126/RES_hhdet_fec!O126)</f>
        <v>0.7754971656035643</v>
      </c>
      <c r="P126" s="111">
        <f>IF(RES_hhdet_tes!P126=0,"",RES_hhdet_tes!P126/RES_hhdet_fec!P126)</f>
        <v>0.77617517247870915</v>
      </c>
      <c r="Q126" s="111">
        <f>IF(RES_hhdet_tes!Q126=0,"",RES_hhdet_tes!Q126/RES_hhdet_fec!Q126)</f>
        <v>0.77712620087254225</v>
      </c>
      <c r="R126" s="111">
        <f>IF(RES_hhdet_tes!R126=0,"",RES_hhdet_tes!R126/RES_hhdet_fec!R126)</f>
        <v>0.77805075652186229</v>
      </c>
      <c r="S126" s="111">
        <f>IF(RES_hhdet_tes!S126=0,"",RES_hhdet_tes!S126/RES_hhdet_fec!S126)</f>
        <v>0.77949364489714457</v>
      </c>
      <c r="T126" s="111">
        <f>IF(RES_hhdet_tes!T126=0,"",RES_hhdet_tes!T126/RES_hhdet_fec!T126)</f>
        <v>0.7802909997322125</v>
      </c>
      <c r="U126" s="111">
        <f>IF(RES_hhdet_tes!U126=0,"",RES_hhdet_tes!U126/RES_hhdet_fec!U126)</f>
        <v>0.78260844965519438</v>
      </c>
      <c r="V126" s="111">
        <f>IF(RES_hhdet_tes!V126=0,"",RES_hhdet_tes!V126/RES_hhdet_fec!V126)</f>
        <v>0.78537137642231358</v>
      </c>
      <c r="W126" s="111">
        <f>IF(RES_hhdet_tes!W126=0,"",RES_hhdet_tes!W126/RES_hhdet_fec!W126)</f>
        <v>0.78874660232626981</v>
      </c>
      <c r="X126" s="111">
        <f>IF(RES_hhdet_tes!X126=0,"",RES_hhdet_tes!X126/RES_hhdet_fec!X126)</f>
        <v>0.79232907786701046</v>
      </c>
      <c r="Y126" s="111">
        <f>IF(RES_hhdet_tes!Y126=0,"",RES_hhdet_tes!Y126/RES_hhdet_fec!Y126)</f>
        <v>0.79642232129069757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1.78472258275278</v>
      </c>
      <c r="C128" s="124">
        <f>IF(RES_hhdet_tes!C128=0,"",RES_hhdet_tes!C128/RES_hhdet_fec!C128)</f>
        <v>1.8509909596625969</v>
      </c>
      <c r="D128" s="124">
        <f>IF(RES_hhdet_tes!D128=0,"",RES_hhdet_tes!D128/RES_hhdet_fec!D128)</f>
        <v>1.9295903784284885</v>
      </c>
      <c r="E128" s="124">
        <f>IF(RES_hhdet_tes!E128=0,"",RES_hhdet_tes!E128/RES_hhdet_fec!E128)</f>
        <v>2.0200796698722367</v>
      </c>
      <c r="F128" s="124">
        <f>IF(RES_hhdet_tes!F128=0,"",RES_hhdet_tes!F128/RES_hhdet_fec!F128)</f>
        <v>2.1382682110241511</v>
      </c>
      <c r="G128" s="124">
        <f>IF(RES_hhdet_tes!G128=0,"",RES_hhdet_tes!G128/RES_hhdet_fec!G128)</f>
        <v>2.2653373682807088</v>
      </c>
      <c r="H128" s="124">
        <f>IF(RES_hhdet_tes!H128=0,"",RES_hhdet_tes!H128/RES_hhdet_fec!H128)</f>
        <v>2.4452405059110234</v>
      </c>
      <c r="I128" s="124">
        <f>IF(RES_hhdet_tes!I128=0,"",RES_hhdet_tes!I128/RES_hhdet_fec!I128)</f>
        <v>2.6505689145682747</v>
      </c>
      <c r="J128" s="124">
        <f>IF(RES_hhdet_tes!J128=0,"",RES_hhdet_tes!J128/RES_hhdet_fec!J128)</f>
        <v>2.7739561961938981</v>
      </c>
      <c r="K128" s="124">
        <f>IF(RES_hhdet_tes!K128=0,"",RES_hhdet_tes!K128/RES_hhdet_fec!K128)</f>
        <v>2.886613263321693</v>
      </c>
      <c r="L128" s="124">
        <f>IF(RES_hhdet_tes!L128=0,"",RES_hhdet_tes!L128/RES_hhdet_fec!L128)</f>
        <v>2.9545294303963345</v>
      </c>
      <c r="M128" s="124">
        <f>IF(RES_hhdet_tes!M128=0,"",RES_hhdet_tes!M128/RES_hhdet_fec!M128)</f>
        <v>3.0592571386967915</v>
      </c>
      <c r="N128" s="124">
        <f>IF(RES_hhdet_tes!N128=0,"",RES_hhdet_tes!N128/RES_hhdet_fec!N128)</f>
        <v>3.1579870834384449</v>
      </c>
      <c r="O128" s="124">
        <f>IF(RES_hhdet_tes!O128=0,"",RES_hhdet_tes!O128/RES_hhdet_fec!O128)</f>
        <v>3.2885958980011538</v>
      </c>
      <c r="P128" s="124">
        <f>IF(RES_hhdet_tes!P128=0,"",RES_hhdet_tes!P128/RES_hhdet_fec!P128)</f>
        <v>3.4471564019018524</v>
      </c>
      <c r="Q128" s="124">
        <f>IF(RES_hhdet_tes!Q128=0,"",RES_hhdet_tes!Q128/RES_hhdet_fec!Q128)</f>
        <v>3.5915624167522702</v>
      </c>
      <c r="R128" s="124">
        <f>IF(RES_hhdet_tes!R128=0,"",RES_hhdet_tes!R128/RES_hhdet_fec!R128)</f>
        <v>3.6894321024454935</v>
      </c>
      <c r="S128" s="124">
        <f>IF(RES_hhdet_tes!S128=0,"",RES_hhdet_tes!S128/RES_hhdet_fec!S128)</f>
        <v>3.7514574787399146</v>
      </c>
      <c r="T128" s="124">
        <f>IF(RES_hhdet_tes!T128=0,"",RES_hhdet_tes!T128/RES_hhdet_fec!T128)</f>
        <v>3.7940045810500167</v>
      </c>
      <c r="U128" s="124">
        <f>IF(RES_hhdet_tes!U128=0,"",RES_hhdet_tes!U128/RES_hhdet_fec!U128)</f>
        <v>3.8404869741236882</v>
      </c>
      <c r="V128" s="124">
        <f>IF(RES_hhdet_tes!V128=0,"",RES_hhdet_tes!V128/RES_hhdet_fec!V128)</f>
        <v>3.880271446752368</v>
      </c>
      <c r="W128" s="124">
        <f>IF(RES_hhdet_tes!W128=0,"",RES_hhdet_tes!W128/RES_hhdet_fec!W128)</f>
        <v>3.9138475379435667</v>
      </c>
      <c r="X128" s="124">
        <f>IF(RES_hhdet_tes!X128=0,"",RES_hhdet_tes!X128/RES_hhdet_fec!X128)</f>
        <v>3.9457550255887703</v>
      </c>
      <c r="Y128" s="124">
        <f>IF(RES_hhdet_tes!Y128=0,"",RES_hhdet_tes!Y128/RES_hhdet_fec!Y128)</f>
        <v>3.9718689318618607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1.78472258275278</v>
      </c>
      <c r="C129" s="111">
        <f>IF(RES_hhdet_tes!C129=0,"",RES_hhdet_tes!C129/RES_hhdet_fec!C129)</f>
        <v>1.8509909596625969</v>
      </c>
      <c r="D129" s="111">
        <f>IF(RES_hhdet_tes!D129=0,"",RES_hhdet_tes!D129/RES_hhdet_fec!D129)</f>
        <v>1.9295903784284885</v>
      </c>
      <c r="E129" s="111">
        <f>IF(RES_hhdet_tes!E129=0,"",RES_hhdet_tes!E129/RES_hhdet_fec!E129)</f>
        <v>2.0200796698722367</v>
      </c>
      <c r="F129" s="111">
        <f>IF(RES_hhdet_tes!F129=0,"",RES_hhdet_tes!F129/RES_hhdet_fec!F129)</f>
        <v>2.1382682110241511</v>
      </c>
      <c r="G129" s="111">
        <f>IF(RES_hhdet_tes!G129=0,"",RES_hhdet_tes!G129/RES_hhdet_fec!G129)</f>
        <v>2.2653373682807088</v>
      </c>
      <c r="H129" s="111">
        <f>IF(RES_hhdet_tes!H129=0,"",RES_hhdet_tes!H129/RES_hhdet_fec!H129)</f>
        <v>2.4452405059110234</v>
      </c>
      <c r="I129" s="111">
        <f>IF(RES_hhdet_tes!I129=0,"",RES_hhdet_tes!I129/RES_hhdet_fec!I129)</f>
        <v>2.6505689145682747</v>
      </c>
      <c r="J129" s="111">
        <f>IF(RES_hhdet_tes!J129=0,"",RES_hhdet_tes!J129/RES_hhdet_fec!J129)</f>
        <v>2.7739561961938981</v>
      </c>
      <c r="K129" s="111">
        <f>IF(RES_hhdet_tes!K129=0,"",RES_hhdet_tes!K129/RES_hhdet_fec!K129)</f>
        <v>2.886613263321693</v>
      </c>
      <c r="L129" s="111">
        <f>IF(RES_hhdet_tes!L129=0,"",RES_hhdet_tes!L129/RES_hhdet_fec!L129)</f>
        <v>2.9545294303963345</v>
      </c>
      <c r="M129" s="111">
        <f>IF(RES_hhdet_tes!M129=0,"",RES_hhdet_tes!M129/RES_hhdet_fec!M129)</f>
        <v>3.0592571386967915</v>
      </c>
      <c r="N129" s="111">
        <f>IF(RES_hhdet_tes!N129=0,"",RES_hhdet_tes!N129/RES_hhdet_fec!N129)</f>
        <v>3.1579870834384449</v>
      </c>
      <c r="O129" s="111">
        <f>IF(RES_hhdet_tes!O129=0,"",RES_hhdet_tes!O129/RES_hhdet_fec!O129)</f>
        <v>3.2885958980011538</v>
      </c>
      <c r="P129" s="111">
        <f>IF(RES_hhdet_tes!P129=0,"",RES_hhdet_tes!P129/RES_hhdet_fec!P129)</f>
        <v>3.4471564019018524</v>
      </c>
      <c r="Q129" s="111">
        <f>IF(RES_hhdet_tes!Q129=0,"",RES_hhdet_tes!Q129/RES_hhdet_fec!Q129)</f>
        <v>3.5915624167522702</v>
      </c>
      <c r="R129" s="111">
        <f>IF(RES_hhdet_tes!R129=0,"",RES_hhdet_tes!R129/RES_hhdet_fec!R129)</f>
        <v>3.6894321024454935</v>
      </c>
      <c r="S129" s="111">
        <f>IF(RES_hhdet_tes!S129=0,"",RES_hhdet_tes!S129/RES_hhdet_fec!S129)</f>
        <v>3.7514574787399146</v>
      </c>
      <c r="T129" s="111">
        <f>IF(RES_hhdet_tes!T129=0,"",RES_hhdet_tes!T129/RES_hhdet_fec!T129)</f>
        <v>3.7940045810500167</v>
      </c>
      <c r="U129" s="111">
        <f>IF(RES_hhdet_tes!U129=0,"",RES_hhdet_tes!U129/RES_hhdet_fec!U129)</f>
        <v>3.8404869741236882</v>
      </c>
      <c r="V129" s="111">
        <f>IF(RES_hhdet_tes!V129=0,"",RES_hhdet_tes!V129/RES_hhdet_fec!V129)</f>
        <v>3.880271446752368</v>
      </c>
      <c r="W129" s="111">
        <f>IF(RES_hhdet_tes!W129=0,"",RES_hhdet_tes!W129/RES_hhdet_fec!W129)</f>
        <v>3.9138475379435667</v>
      </c>
      <c r="X129" s="111">
        <f>IF(RES_hhdet_tes!X129=0,"",RES_hhdet_tes!X129/RES_hhdet_fec!X129)</f>
        <v>3.9457550255887703</v>
      </c>
      <c r="Y129" s="111">
        <f>IF(RES_hhdet_tes!Y129=0,"",RES_hhdet_tes!Y129/RES_hhdet_fec!Y129)</f>
        <v>3.9718689318618607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0.77432830598190594</v>
      </c>
      <c r="C130" s="124">
        <f>IF(RES_hhdet_tes!C130=0,"",RES_hhdet_tes!C130/RES_hhdet_fec!C130)</f>
        <v>0.77658430697954939</v>
      </c>
      <c r="D130" s="124">
        <f>IF(RES_hhdet_tes!D130=0,"",RES_hhdet_tes!D130/RES_hhdet_fec!D130)</f>
        <v>0.77862970079013138</v>
      </c>
      <c r="E130" s="124">
        <f>IF(RES_hhdet_tes!E130=0,"",RES_hhdet_tes!E130/RES_hhdet_fec!E130)</f>
        <v>0.77813678605852898</v>
      </c>
      <c r="F130" s="124">
        <f>IF(RES_hhdet_tes!F130=0,"",RES_hhdet_tes!F130/RES_hhdet_fec!F130)</f>
        <v>0.78003764626916117</v>
      </c>
      <c r="G130" s="124">
        <f>IF(RES_hhdet_tes!G130=0,"",RES_hhdet_tes!G130/RES_hhdet_fec!G130)</f>
        <v>0.78407132597865525</v>
      </c>
      <c r="H130" s="124">
        <f>IF(RES_hhdet_tes!H130=0,"",RES_hhdet_tes!H130/RES_hhdet_fec!H130)</f>
        <v>0.78427342971627267</v>
      </c>
      <c r="I130" s="124">
        <f>IF(RES_hhdet_tes!I130=0,"",RES_hhdet_tes!I130/RES_hhdet_fec!I130)</f>
        <v>0.78768090748709674</v>
      </c>
      <c r="J130" s="124">
        <f>IF(RES_hhdet_tes!J130=0,"",RES_hhdet_tes!J130/RES_hhdet_fec!J130)</f>
        <v>0.79089934957634156</v>
      </c>
      <c r="K130" s="124">
        <f>IF(RES_hhdet_tes!K130=0,"",RES_hhdet_tes!K130/RES_hhdet_fec!K130)</f>
        <v>0.79507321439349787</v>
      </c>
      <c r="L130" s="124">
        <f>IF(RES_hhdet_tes!L130=0,"",RES_hhdet_tes!L130/RES_hhdet_fec!L130)</f>
        <v>0.79938502974970516</v>
      </c>
      <c r="M130" s="124">
        <f>IF(RES_hhdet_tes!M130=0,"",RES_hhdet_tes!M130/RES_hhdet_fec!M130)</f>
        <v>0.80477985024086751</v>
      </c>
      <c r="N130" s="124">
        <f>IF(RES_hhdet_tes!N130=0,"",RES_hhdet_tes!N130/RES_hhdet_fec!N130)</f>
        <v>0.811019649473391</v>
      </c>
      <c r="O130" s="124">
        <f>IF(RES_hhdet_tes!O130=0,"",RES_hhdet_tes!O130/RES_hhdet_fec!O130)</f>
        <v>0.81699606811322822</v>
      </c>
      <c r="P130" s="124">
        <f>IF(RES_hhdet_tes!P130=0,"",RES_hhdet_tes!P130/RES_hhdet_fec!P130)</f>
        <v>0.81895742182025677</v>
      </c>
      <c r="Q130" s="124">
        <f>IF(RES_hhdet_tes!Q130=0,"",RES_hhdet_tes!Q130/RES_hhdet_fec!Q130)</f>
        <v>0.82061107999334082</v>
      </c>
      <c r="R130" s="124">
        <f>IF(RES_hhdet_tes!R130=0,"",RES_hhdet_tes!R130/RES_hhdet_fec!R130)</f>
        <v>0.82223757860547153</v>
      </c>
      <c r="S130" s="124">
        <f>IF(RES_hhdet_tes!S130=0,"",RES_hhdet_tes!S130/RES_hhdet_fec!S130)</f>
        <v>0.82470898950762739</v>
      </c>
      <c r="T130" s="124">
        <f>IF(RES_hhdet_tes!T130=0,"",RES_hhdet_tes!T130/RES_hhdet_fec!T130)</f>
        <v>0.82616280373539064</v>
      </c>
      <c r="U130" s="124">
        <f>IF(RES_hhdet_tes!U130=0,"",RES_hhdet_tes!U130/RES_hhdet_fec!U130)</f>
        <v>0.83033469478779809</v>
      </c>
      <c r="V130" s="124">
        <f>IF(RES_hhdet_tes!V130=0,"",RES_hhdet_tes!V130/RES_hhdet_fec!V130)</f>
        <v>0.83504439130681196</v>
      </c>
      <c r="W130" s="124">
        <f>IF(RES_hhdet_tes!W130=0,"",RES_hhdet_tes!W130/RES_hhdet_fec!W130)</f>
        <v>0.84067920904171545</v>
      </c>
      <c r="X130" s="124">
        <f>IF(RES_hhdet_tes!X130=0,"",RES_hhdet_tes!X130/RES_hhdet_fec!X130)</f>
        <v>0.84733153878740064</v>
      </c>
      <c r="Y130" s="124">
        <f>IF(RES_hhdet_tes!Y130=0,"",RES_hhdet_tes!Y130/RES_hhdet_fec!Y130)</f>
        <v>0.85508359572420611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0.77732214641002828</v>
      </c>
      <c r="C131" s="111">
        <f>IF(RES_hhdet_tes!C131=0,"",RES_hhdet_tes!C131/RES_hhdet_fec!C131)</f>
        <v>0.77907553797064988</v>
      </c>
      <c r="D131" s="111">
        <f>IF(RES_hhdet_tes!D131=0,"",RES_hhdet_tes!D131/RES_hhdet_fec!D131)</f>
        <v>0.78018134454105759</v>
      </c>
      <c r="E131" s="111">
        <f>IF(RES_hhdet_tes!E131=0,"",RES_hhdet_tes!E131/RES_hhdet_fec!E131)</f>
        <v>0.78157498654548696</v>
      </c>
      <c r="F131" s="111">
        <f>IF(RES_hhdet_tes!F131=0,"",RES_hhdet_tes!F131/RES_hhdet_fec!F131)</f>
        <v>0.78307198256091204</v>
      </c>
      <c r="G131" s="111">
        <f>IF(RES_hhdet_tes!G131=0,"",RES_hhdet_tes!G131/RES_hhdet_fec!G131)</f>
        <v>0.78508230989439065</v>
      </c>
      <c r="H131" s="111">
        <f>IF(RES_hhdet_tes!H131=0,"",RES_hhdet_tes!H131/RES_hhdet_fec!H131)</f>
        <v>0.78699186743713379</v>
      </c>
      <c r="I131" s="111">
        <f>IF(RES_hhdet_tes!I131=0,"",RES_hhdet_tes!I131/RES_hhdet_fec!I131)</f>
        <v>0.79014114228523979</v>
      </c>
      <c r="J131" s="111">
        <f>IF(RES_hhdet_tes!J131=0,"",RES_hhdet_tes!J131/RES_hhdet_fec!J131)</f>
        <v>0.79354297812232</v>
      </c>
      <c r="K131" s="111">
        <f>IF(RES_hhdet_tes!K131=0,"",RES_hhdet_tes!K131/RES_hhdet_fec!K131)</f>
        <v>0.79756688488767236</v>
      </c>
      <c r="L131" s="111">
        <f>IF(RES_hhdet_tes!L131=0,"",RES_hhdet_tes!L131/RES_hhdet_fec!L131)</f>
        <v>0.802043104870799</v>
      </c>
      <c r="M131" s="111">
        <f>IF(RES_hhdet_tes!M131=0,"",RES_hhdet_tes!M131/RES_hhdet_fec!M131)</f>
        <v>0.80726473584019254</v>
      </c>
      <c r="N131" s="111">
        <f>IF(RES_hhdet_tes!N131=0,"",RES_hhdet_tes!N131/RES_hhdet_fec!N131)</f>
        <v>0.81336819319295062</v>
      </c>
      <c r="O131" s="111">
        <f>IF(RES_hhdet_tes!O131=0,"",RES_hhdet_tes!O131/RES_hhdet_fec!O131)</f>
        <v>0.81899607650722461</v>
      </c>
      <c r="P131" s="111">
        <f>IF(RES_hhdet_tes!P131=0,"",RES_hhdet_tes!P131/RES_hhdet_fec!P131)</f>
        <v>0.82000924006885512</v>
      </c>
      <c r="Q131" s="111">
        <f>IF(RES_hhdet_tes!Q131=0,"",RES_hhdet_tes!Q131/RES_hhdet_fec!Q131)</f>
        <v>0.82144611417151814</v>
      </c>
      <c r="R131" s="111">
        <f>IF(RES_hhdet_tes!R131=0,"",RES_hhdet_tes!R131/RES_hhdet_fec!R131)</f>
        <v>0.82284591735815382</v>
      </c>
      <c r="S131" s="111">
        <f>IF(RES_hhdet_tes!S131=0,"",RES_hhdet_tes!S131/RES_hhdet_fec!S131)</f>
        <v>0.82502544706962022</v>
      </c>
      <c r="T131" s="111">
        <f>IF(RES_hhdet_tes!T131=0,"",RES_hhdet_tes!T131/RES_hhdet_fec!T131)</f>
        <v>0.82620032549481481</v>
      </c>
      <c r="U131" s="111">
        <f>IF(RES_hhdet_tes!U131=0,"",RES_hhdet_tes!U131/RES_hhdet_fec!U131)</f>
        <v>0.82972825911484349</v>
      </c>
      <c r="V131" s="111">
        <f>IF(RES_hhdet_tes!V131=0,"",RES_hhdet_tes!V131/RES_hhdet_fec!V131)</f>
        <v>0.83398097358767087</v>
      </c>
      <c r="W131" s="111">
        <f>IF(RES_hhdet_tes!W131=0,"",RES_hhdet_tes!W131/RES_hhdet_fec!W131)</f>
        <v>0.83938777101278572</v>
      </c>
      <c r="X131" s="111">
        <f>IF(RES_hhdet_tes!X131=0,"",RES_hhdet_tes!X131/RES_hhdet_fec!X131)</f>
        <v>0.84479532741700658</v>
      </c>
      <c r="Y131" s="111">
        <f>IF(RES_hhdet_tes!Y131=0,"",RES_hhdet_tes!Y131/RES_hhdet_fec!Y131)</f>
        <v>0.85117984534993552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>
        <f>IF(RES_hhdet_tes!K132=0,"",RES_hhdet_tes!K132/RES_hhdet_fec!K132)</f>
        <v>0.90435359992908793</v>
      </c>
      <c r="L132" s="111">
        <f>IF(RES_hhdet_tes!L132=0,"",RES_hhdet_tes!L132/RES_hhdet_fec!L132)</f>
        <v>0.90050102400738063</v>
      </c>
      <c r="M132" s="111">
        <f>IF(RES_hhdet_tes!M132=0,"",RES_hhdet_tes!M132/RES_hhdet_fec!M132)</f>
        <v>0.90440685435129786</v>
      </c>
      <c r="N132" s="111">
        <f>IF(RES_hhdet_tes!N132=0,"",RES_hhdet_tes!N132/RES_hhdet_fec!N132)</f>
        <v>0.90823370417182658</v>
      </c>
      <c r="O132" s="111">
        <f>IF(RES_hhdet_tes!O132=0,"",RES_hhdet_tes!O132/RES_hhdet_fec!O132)</f>
        <v>0.90910025981392351</v>
      </c>
      <c r="P132" s="111">
        <f>IF(RES_hhdet_tes!P132=0,"",RES_hhdet_tes!P132/RES_hhdet_fec!P132)</f>
        <v>0.91346276020195094</v>
      </c>
      <c r="Q132" s="111">
        <f>IF(RES_hhdet_tes!Q132=0,"",RES_hhdet_tes!Q132/RES_hhdet_fec!Q132)</f>
        <v>0.91437634248619626</v>
      </c>
      <c r="R132" s="111">
        <f>IF(RES_hhdet_tes!R132=0,"",RES_hhdet_tes!R132/RES_hhdet_fec!R132)</f>
        <v>0.91646963163979334</v>
      </c>
      <c r="S132" s="111">
        <f>IF(RES_hhdet_tes!S132=0,"",RES_hhdet_tes!S132/RES_hhdet_fec!S132)</f>
        <v>0.91818250618710795</v>
      </c>
      <c r="T132" s="111">
        <f>IF(RES_hhdet_tes!T132=0,"",RES_hhdet_tes!T132/RES_hhdet_fec!T132)</f>
        <v>0.90715399350347292</v>
      </c>
      <c r="U132" s="111">
        <f>IF(RES_hhdet_tes!U132=0,"",RES_hhdet_tes!U132/RES_hhdet_fec!U132)</f>
        <v>0.91717414666446928</v>
      </c>
      <c r="V132" s="111">
        <f>IF(RES_hhdet_tes!V132=0,"",RES_hhdet_tes!V132/RES_hhdet_fec!V132)</f>
        <v>0.9210735625742581</v>
      </c>
      <c r="W132" s="111">
        <f>IF(RES_hhdet_tes!W132=0,"",RES_hhdet_tes!W132/RES_hhdet_fec!W132)</f>
        <v>0.92100486396128878</v>
      </c>
      <c r="X132" s="111">
        <f>IF(RES_hhdet_tes!X132=0,"",RES_hhdet_tes!X132/RES_hhdet_fec!X132)</f>
        <v>0.94287796058100648</v>
      </c>
      <c r="Y132" s="111">
        <f>IF(RES_hhdet_tes!Y132=0,"",RES_hhdet_tes!Y132/RES_hhdet_fec!Y132)</f>
        <v>0.95781761792831932</v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>
        <f>IF(RES_hhdet_tes!K133=0,"",RES_hhdet_tes!K133/RES_hhdet_fec!K133)</f>
        <v>0.81891715247848973</v>
      </c>
      <c r="L133" s="112">
        <f>IF(RES_hhdet_tes!L133=0,"",RES_hhdet_tes!L133/RES_hhdet_fec!L133)</f>
        <v>0.81910367024431241</v>
      </c>
      <c r="M133" s="112">
        <f>IF(RES_hhdet_tes!M133=0,"",RES_hhdet_tes!M133/RES_hhdet_fec!M133)</f>
        <v>0.81987266650816781</v>
      </c>
      <c r="N133" s="112">
        <f>IF(RES_hhdet_tes!N133=0,"",RES_hhdet_tes!N133/RES_hhdet_fec!N133)</f>
        <v>0.82097267860256173</v>
      </c>
      <c r="O133" s="112">
        <f>IF(RES_hhdet_tes!O133=0,"",RES_hhdet_tes!O133/RES_hhdet_fec!O133)</f>
        <v>0.82674899226264809</v>
      </c>
      <c r="P133" s="112">
        <f>IF(RES_hhdet_tes!P133=0,"",RES_hhdet_tes!P133/RES_hhdet_fec!P133)</f>
        <v>0.83160415503186802</v>
      </c>
      <c r="Q133" s="112">
        <f>IF(RES_hhdet_tes!Q133=0,"",RES_hhdet_tes!Q133/RES_hhdet_fec!Q133)</f>
        <v>0.83527625648891057</v>
      </c>
      <c r="R133" s="112">
        <f>IF(RES_hhdet_tes!R133=0,"",RES_hhdet_tes!R133/RES_hhdet_fec!R133)</f>
        <v>0.83714220024253716</v>
      </c>
      <c r="S133" s="112">
        <f>IF(RES_hhdet_tes!S133=0,"",RES_hhdet_tes!S133/RES_hhdet_fec!S133)</f>
        <v>0.83797358996417226</v>
      </c>
      <c r="T133" s="112">
        <f>IF(RES_hhdet_tes!T133=0,"",RES_hhdet_tes!T133/RES_hhdet_fec!T133)</f>
        <v>0.84168618147861662</v>
      </c>
      <c r="U133" s="112">
        <f>IF(RES_hhdet_tes!U133=0,"",RES_hhdet_tes!U133/RES_hhdet_fec!U133)</f>
        <v>0.84466639301387447</v>
      </c>
      <c r="V133" s="112">
        <f>IF(RES_hhdet_tes!V133=0,"",RES_hhdet_tes!V133/RES_hhdet_fec!V133)</f>
        <v>0.84806395854186523</v>
      </c>
      <c r="W133" s="112">
        <f>IF(RES_hhdet_tes!W133=0,"",RES_hhdet_tes!W133/RES_hhdet_fec!W133)</f>
        <v>0.85285806742562409</v>
      </c>
      <c r="X133" s="112">
        <f>IF(RES_hhdet_tes!X133=0,"",RES_hhdet_tes!X133/RES_hhdet_fec!X133)</f>
        <v>0.86221737325787295</v>
      </c>
      <c r="Y133" s="112">
        <f>IF(RES_hhdet_tes!Y133=0,"",RES_hhdet_tes!Y133/RES_hhdet_fec!Y133)</f>
        <v>0.87003929731236873</v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0.62420086672424169</v>
      </c>
      <c r="C135" s="112">
        <f>IF(RES_hhdet_tes!C135=0,"",RES_hhdet_tes!C135/RES_hhdet_fec!C135)</f>
        <v>0.62702163604820949</v>
      </c>
      <c r="D135" s="112">
        <f>IF(RES_hhdet_tes!D135=0,"",RES_hhdet_tes!D135/RES_hhdet_fec!D135)</f>
        <v>0.62794365284932874</v>
      </c>
      <c r="E135" s="112">
        <f>IF(RES_hhdet_tes!E135=0,"",RES_hhdet_tes!E135/RES_hhdet_fec!E135)</f>
        <v>0.63299384307643802</v>
      </c>
      <c r="F135" s="112">
        <f>IF(RES_hhdet_tes!F135=0,"",RES_hhdet_tes!F135/RES_hhdet_fec!F135)</f>
        <v>0.6366706973400218</v>
      </c>
      <c r="G135" s="112">
        <f>IF(RES_hhdet_tes!G135=0,"",RES_hhdet_tes!G135/RES_hhdet_fec!G135)</f>
        <v>0.64751516657548258</v>
      </c>
      <c r="H135" s="112">
        <f>IF(RES_hhdet_tes!H135=0,"",RES_hhdet_tes!H135/RES_hhdet_fec!H135)</f>
        <v>0.65030065734781528</v>
      </c>
      <c r="I135" s="112">
        <f>IF(RES_hhdet_tes!I135=0,"",RES_hhdet_tes!I135/RES_hhdet_fec!I135)</f>
        <v>0.6504309740672537</v>
      </c>
      <c r="J135" s="112">
        <f>IF(RES_hhdet_tes!J135=0,"",RES_hhdet_tes!J135/RES_hhdet_fec!J135)</f>
        <v>0.65077866782776561</v>
      </c>
      <c r="K135" s="112">
        <f>IF(RES_hhdet_tes!K135=0,"",RES_hhdet_tes!K135/RES_hhdet_fec!K135)</f>
        <v>0.65151498825813714</v>
      </c>
      <c r="L135" s="112">
        <f>IF(RES_hhdet_tes!L135=0,"",RES_hhdet_tes!L135/RES_hhdet_fec!L135)</f>
        <v>0.65333468465989541</v>
      </c>
      <c r="M135" s="112">
        <f>IF(RES_hhdet_tes!M135=0,"",RES_hhdet_tes!M135/RES_hhdet_fec!M135)</f>
        <v>0.6574306720883818</v>
      </c>
      <c r="N135" s="112">
        <f>IF(RES_hhdet_tes!N135=0,"",RES_hhdet_tes!N135/RES_hhdet_fec!N135)</f>
        <v>0.66176521028512481</v>
      </c>
      <c r="O135" s="112">
        <f>IF(RES_hhdet_tes!O135=0,"",RES_hhdet_tes!O135/RES_hhdet_fec!O135)</f>
        <v>0.66474066426679956</v>
      </c>
      <c r="P135" s="112">
        <f>IF(RES_hhdet_tes!P135=0,"",RES_hhdet_tes!P135/RES_hhdet_fec!P135)</f>
        <v>0.67261319751161952</v>
      </c>
      <c r="Q135" s="112">
        <f>IF(RES_hhdet_tes!Q135=0,"",RES_hhdet_tes!Q135/RES_hhdet_fec!Q135)</f>
        <v>0.67481796036837138</v>
      </c>
      <c r="R135" s="112">
        <f>IF(RES_hhdet_tes!R135=0,"",RES_hhdet_tes!R135/RES_hhdet_fec!R135)</f>
        <v>0.67996103014143627</v>
      </c>
      <c r="S135" s="112">
        <f>IF(RES_hhdet_tes!S135=0,"",RES_hhdet_tes!S135/RES_hhdet_fec!S135)</f>
        <v>0.69384583796617683</v>
      </c>
      <c r="T135" s="112">
        <f>IF(RES_hhdet_tes!T135=0,"",RES_hhdet_tes!T135/RES_hhdet_fec!T135)</f>
        <v>0.70432396308457257</v>
      </c>
      <c r="U135" s="112">
        <f>IF(RES_hhdet_tes!U135=0,"",RES_hhdet_tes!U135/RES_hhdet_fec!U135)</f>
        <v>0.73082838591946686</v>
      </c>
      <c r="V135" s="112">
        <f>IF(RES_hhdet_tes!V135=0,"",RES_hhdet_tes!V135/RES_hhdet_fec!V135)</f>
        <v>0.74978218963590371</v>
      </c>
      <c r="W135" s="112">
        <f>IF(RES_hhdet_tes!W135=0,"",RES_hhdet_tes!W135/RES_hhdet_fec!W135)</f>
        <v>0.75674272603922643</v>
      </c>
      <c r="X135" s="112">
        <f>IF(RES_hhdet_tes!X135=0,"",RES_hhdet_tes!X135/RES_hhdet_fec!X135)</f>
        <v>0.77701179161118028</v>
      </c>
      <c r="Y135" s="112">
        <f>IF(RES_hhdet_tes!Y135=0,"",RES_hhdet_tes!Y135/RES_hhdet_fec!Y135)</f>
        <v>0.78176964145530647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>
        <f>IF(RES_hhdet_tes!K136=0,"",RES_hhdet_tes!K136/RES_hhdet_fec!K136)</f>
        <v>0.80214296023921206</v>
      </c>
      <c r="L136" s="113">
        <f>IF(RES_hhdet_tes!L136=0,"",RES_hhdet_tes!L136/RES_hhdet_fec!L136)</f>
        <v>0.79510011681104875</v>
      </c>
      <c r="M136" s="113">
        <f>IF(RES_hhdet_tes!M136=0,"",RES_hhdet_tes!M136/RES_hhdet_fec!M136)</f>
        <v>0.80318980369669191</v>
      </c>
      <c r="N136" s="113">
        <f>IF(RES_hhdet_tes!N136=0,"",RES_hhdet_tes!N136/RES_hhdet_fec!N136)</f>
        <v>0.8117169737954586</v>
      </c>
      <c r="O136" s="113">
        <f>IF(RES_hhdet_tes!O136=0,"",RES_hhdet_tes!O136/RES_hhdet_fec!O136)</f>
        <v>0.81742483426173773</v>
      </c>
      <c r="P136" s="113">
        <f>IF(RES_hhdet_tes!P136=0,"",RES_hhdet_tes!P136/RES_hhdet_fec!P136)</f>
        <v>0.83015305331882872</v>
      </c>
      <c r="Q136" s="113">
        <f>IF(RES_hhdet_tes!Q136=0,"",RES_hhdet_tes!Q136/RES_hhdet_fec!Q136)</f>
        <v>0.83075819256321259</v>
      </c>
      <c r="R136" s="113">
        <f>IF(RES_hhdet_tes!R136=0,"",RES_hhdet_tes!R136/RES_hhdet_fec!R136)</f>
        <v>0.83564972847641683</v>
      </c>
      <c r="S136" s="113">
        <f>IF(RES_hhdet_tes!S136=0,"",RES_hhdet_tes!S136/RES_hhdet_fec!S136)</f>
        <v>0.84257475378387992</v>
      </c>
      <c r="T136" s="113">
        <f>IF(RES_hhdet_tes!T136=0,"",RES_hhdet_tes!T136/RES_hhdet_fec!T136)</f>
        <v>0.82996372087927883</v>
      </c>
      <c r="U136" s="113">
        <f>IF(RES_hhdet_tes!U136=0,"",RES_hhdet_tes!U136/RES_hhdet_fec!U136)</f>
        <v>0.85206794982533929</v>
      </c>
      <c r="V136" s="113">
        <f>IF(RES_hhdet_tes!V136=0,"",RES_hhdet_tes!V136/RES_hhdet_fec!V136)</f>
        <v>0.86586555537926813</v>
      </c>
      <c r="W136" s="113">
        <f>IF(RES_hhdet_tes!W136=0,"",RES_hhdet_tes!W136/RES_hhdet_fec!W136)</f>
        <v>0.87532892764060843</v>
      </c>
      <c r="X136" s="113">
        <f>IF(RES_hhdet_tes!X136=0,"",RES_hhdet_tes!X136/RES_hhdet_fec!X136)</f>
        <v>0.91171536256454744</v>
      </c>
      <c r="Y136" s="113">
        <f>IF(RES_hhdet_tes!Y136=0,"",RES_hhdet_tes!Y136/RES_hhdet_fec!Y136)</f>
        <v>0.93805252725469612</v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>
        <f>IF(RES_hhdet_tes!K137=0,"",RES_hhdet_tes!K137/RES_hhdet_fec!K137)</f>
        <v>0.65970997320763614</v>
      </c>
      <c r="L137" s="111">
        <f>IF(RES_hhdet_tes!L137=0,"",RES_hhdet_tes!L137/RES_hhdet_fec!L137)</f>
        <v>0.66039887036796574</v>
      </c>
      <c r="M137" s="111">
        <f>IF(RES_hhdet_tes!M137=0,"",RES_hhdet_tes!M137/RES_hhdet_fec!M137)</f>
        <v>0.6625407928499728</v>
      </c>
      <c r="N137" s="111">
        <f>IF(RES_hhdet_tes!N137=0,"",RES_hhdet_tes!N137/RES_hhdet_fec!N137)</f>
        <v>0.66610643452696672</v>
      </c>
      <c r="O137" s="111">
        <f>IF(RES_hhdet_tes!O137=0,"",RES_hhdet_tes!O137/RES_hhdet_fec!O137)</f>
        <v>0.68132996122989353</v>
      </c>
      <c r="P137" s="111">
        <f>IF(RES_hhdet_tes!P137=0,"",RES_hhdet_tes!P137/RES_hhdet_fec!P137)</f>
        <v>0.69569904724913334</v>
      </c>
      <c r="Q137" s="111">
        <f>IF(RES_hhdet_tes!Q137=0,"",RES_hhdet_tes!Q137/RES_hhdet_fec!Q137)</f>
        <v>0.6999988444062516</v>
      </c>
      <c r="R137" s="111">
        <f>IF(RES_hhdet_tes!R137=0,"",RES_hhdet_tes!R137/RES_hhdet_fec!R137)</f>
        <v>0.70539183881901657</v>
      </c>
      <c r="S137" s="111">
        <f>IF(RES_hhdet_tes!S137=0,"",RES_hhdet_tes!S137/RES_hhdet_fec!S137)</f>
        <v>0.71217224187322936</v>
      </c>
      <c r="T137" s="111">
        <f>IF(RES_hhdet_tes!T137=0,"",RES_hhdet_tes!T137/RES_hhdet_fec!T137)</f>
        <v>0.72432142942642708</v>
      </c>
      <c r="U137" s="111">
        <f>IF(RES_hhdet_tes!U137=0,"",RES_hhdet_tes!U137/RES_hhdet_fec!U137)</f>
        <v>0.73937614111020133</v>
      </c>
      <c r="V137" s="111">
        <f>IF(RES_hhdet_tes!V137=0,"",RES_hhdet_tes!V137/RES_hhdet_fec!V137)</f>
        <v>0.75725259921122035</v>
      </c>
      <c r="W137" s="111">
        <f>IF(RES_hhdet_tes!W137=0,"",RES_hhdet_tes!W137/RES_hhdet_fec!W137)</f>
        <v>0.77743669878650823</v>
      </c>
      <c r="X137" s="111">
        <f>IF(RES_hhdet_tes!X137=0,"",RES_hhdet_tes!X137/RES_hhdet_fec!X137)</f>
        <v>0.79270174191275189</v>
      </c>
      <c r="Y137" s="111">
        <f>IF(RES_hhdet_tes!Y137=0,"",RES_hhdet_tes!Y137/RES_hhdet_fec!Y137)</f>
        <v>0.80102944555518574</v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0.6014848734530277</v>
      </c>
      <c r="C139" s="124">
        <f>IF(RES_hhdet_tes!C139=0,"",RES_hhdet_tes!C139/RES_hhdet_fec!C139)</f>
        <v>0.60114958393648987</v>
      </c>
      <c r="D139" s="124">
        <f>IF(RES_hhdet_tes!D139=0,"",RES_hhdet_tes!D139/RES_hhdet_fec!D139)</f>
        <v>0.5997629860594017</v>
      </c>
      <c r="E139" s="124">
        <f>IF(RES_hhdet_tes!E139=0,"",RES_hhdet_tes!E139/RES_hhdet_fec!E139)</f>
        <v>0.6260795597258022</v>
      </c>
      <c r="F139" s="124">
        <f>IF(RES_hhdet_tes!F139=0,"",RES_hhdet_tes!F139/RES_hhdet_fec!F139)</f>
        <v>0.63071529172219054</v>
      </c>
      <c r="G139" s="124">
        <f>IF(RES_hhdet_tes!G139=0,"",RES_hhdet_tes!G139/RES_hhdet_fec!G139)</f>
        <v>0.62720001307701123</v>
      </c>
      <c r="H139" s="124">
        <f>IF(RES_hhdet_tes!H139=0,"",RES_hhdet_tes!H139/RES_hhdet_fec!H139)</f>
        <v>0.63656712386278147</v>
      </c>
      <c r="I139" s="124">
        <f>IF(RES_hhdet_tes!I139=0,"",RES_hhdet_tes!I139/RES_hhdet_fec!I139)</f>
        <v>0.63261570228234687</v>
      </c>
      <c r="J139" s="124">
        <f>IF(RES_hhdet_tes!J139=0,"",RES_hhdet_tes!J139/RES_hhdet_fec!J139)</f>
        <v>0.63525907828241379</v>
      </c>
      <c r="K139" s="124">
        <f>IF(RES_hhdet_tes!K139=0,"",RES_hhdet_tes!K139/RES_hhdet_fec!K139)</f>
        <v>0.63720609007640494</v>
      </c>
      <c r="L139" s="124">
        <f>IF(RES_hhdet_tes!L139=0,"",RES_hhdet_tes!L139/RES_hhdet_fec!L139)</f>
        <v>0.64434134112836017</v>
      </c>
      <c r="M139" s="124">
        <f>IF(RES_hhdet_tes!M139=0,"",RES_hhdet_tes!M139/RES_hhdet_fec!M139)</f>
        <v>0.64602065493787664</v>
      </c>
      <c r="N139" s="124">
        <f>IF(RES_hhdet_tes!N139=0,"",RES_hhdet_tes!N139/RES_hhdet_fec!N139)</f>
        <v>0.64705956551572974</v>
      </c>
      <c r="O139" s="124">
        <f>IF(RES_hhdet_tes!O139=0,"",RES_hhdet_tes!O139/RES_hhdet_fec!O139)</f>
        <v>0.65168498463792524</v>
      </c>
      <c r="P139" s="124">
        <f>IF(RES_hhdet_tes!P139=0,"",RES_hhdet_tes!P139/RES_hhdet_fec!P139)</f>
        <v>0.64906621983046386</v>
      </c>
      <c r="Q139" s="124">
        <f>IF(RES_hhdet_tes!Q139=0,"",RES_hhdet_tes!Q139/RES_hhdet_fec!Q139)</f>
        <v>0.64944901365081265</v>
      </c>
      <c r="R139" s="124">
        <f>IF(RES_hhdet_tes!R139=0,"",RES_hhdet_tes!R139/RES_hhdet_fec!R139)</f>
        <v>0.65073815252072076</v>
      </c>
      <c r="S139" s="124">
        <f>IF(RES_hhdet_tes!S139=0,"",RES_hhdet_tes!S139/RES_hhdet_fec!S139)</f>
        <v>0.6521533723535462</v>
      </c>
      <c r="T139" s="124">
        <f>IF(RES_hhdet_tes!T139=0,"",RES_hhdet_tes!T139/RES_hhdet_fec!T139)</f>
        <v>0.65131930421978346</v>
      </c>
      <c r="U139" s="124">
        <f>IF(RES_hhdet_tes!U139=0,"",RES_hhdet_tes!U139/RES_hhdet_fec!U139)</f>
        <v>0.65308442348720241</v>
      </c>
      <c r="V139" s="124">
        <f>IF(RES_hhdet_tes!V139=0,"",RES_hhdet_tes!V139/RES_hhdet_fec!V139)</f>
        <v>0.66052325337633999</v>
      </c>
      <c r="W139" s="124">
        <f>IF(RES_hhdet_tes!W139=0,"",RES_hhdet_tes!W139/RES_hhdet_fec!W139)</f>
        <v>0.658333926662797</v>
      </c>
      <c r="X139" s="124">
        <f>IF(RES_hhdet_tes!X139=0,"",RES_hhdet_tes!X139/RES_hhdet_fec!X139)</f>
        <v>0.63588205521266417</v>
      </c>
      <c r="Y139" s="124">
        <f>IF(RES_hhdet_tes!Y139=0,"",RES_hhdet_tes!Y139/RES_hhdet_fec!Y139)</f>
        <v>0.62510664013323702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0.5807550916901546</v>
      </c>
      <c r="C140" s="111">
        <f>IF(RES_hhdet_tes!C140=0,"",RES_hhdet_tes!C140/RES_hhdet_fec!C140)</f>
        <v>0.58160147473340784</v>
      </c>
      <c r="D140" s="111">
        <f>IF(RES_hhdet_tes!D140=0,"",RES_hhdet_tes!D140/RES_hhdet_fec!D140)</f>
        <v>0.58226692957779624</v>
      </c>
      <c r="E140" s="111">
        <f>IF(RES_hhdet_tes!E140=0,"",RES_hhdet_tes!E140/RES_hhdet_fec!E140)</f>
        <v>0.58292693942665719</v>
      </c>
      <c r="F140" s="111">
        <f>IF(RES_hhdet_tes!F140=0,"",RES_hhdet_tes!F140/RES_hhdet_fec!F140)</f>
        <v>0.58395715839921591</v>
      </c>
      <c r="G140" s="111">
        <f>IF(RES_hhdet_tes!G140=0,"",RES_hhdet_tes!G140/RES_hhdet_fec!G140)</f>
        <v>0.58544355403274695</v>
      </c>
      <c r="H140" s="111">
        <f>IF(RES_hhdet_tes!H140=0,"",RES_hhdet_tes!H140/RES_hhdet_fec!H140)</f>
        <v>0.58728177291313211</v>
      </c>
      <c r="I140" s="111">
        <f>IF(RES_hhdet_tes!I140=0,"",RES_hhdet_tes!I140/RES_hhdet_fec!I140)</f>
        <v>0.58823393724717465</v>
      </c>
      <c r="J140" s="111">
        <f>IF(RES_hhdet_tes!J140=0,"",RES_hhdet_tes!J140/RES_hhdet_fec!J140)</f>
        <v>0.58846611468766652</v>
      </c>
      <c r="K140" s="111">
        <f>IF(RES_hhdet_tes!K140=0,"",RES_hhdet_tes!K140/RES_hhdet_fec!K140)</f>
        <v>0.58882041029664112</v>
      </c>
      <c r="L140" s="111">
        <f>IF(RES_hhdet_tes!L140=0,"",RES_hhdet_tes!L140/RES_hhdet_fec!L140)</f>
        <v>0.58909938863933886</v>
      </c>
      <c r="M140" s="111">
        <f>IF(RES_hhdet_tes!M140=0,"",RES_hhdet_tes!M140/RES_hhdet_fec!M140)</f>
        <v>0.58941574917214334</v>
      </c>
      <c r="N140" s="111">
        <f>IF(RES_hhdet_tes!N140=0,"",RES_hhdet_tes!N140/RES_hhdet_fec!N140)</f>
        <v>0.58982994716669257</v>
      </c>
      <c r="O140" s="111">
        <f>IF(RES_hhdet_tes!O140=0,"",RES_hhdet_tes!O140/RES_hhdet_fec!O140)</f>
        <v>0.59022952223724512</v>
      </c>
      <c r="P140" s="111">
        <f>IF(RES_hhdet_tes!P140=0,"",RES_hhdet_tes!P140/RES_hhdet_fec!P140)</f>
        <v>0.59043668032207386</v>
      </c>
      <c r="Q140" s="111">
        <f>IF(RES_hhdet_tes!Q140=0,"",RES_hhdet_tes!Q140/RES_hhdet_fec!Q140)</f>
        <v>0.59077159478597752</v>
      </c>
      <c r="R140" s="111">
        <f>IF(RES_hhdet_tes!R140=0,"",RES_hhdet_tes!R140/RES_hhdet_fec!R140)</f>
        <v>0.59134405382761968</v>
      </c>
      <c r="S140" s="111">
        <f>IF(RES_hhdet_tes!S140=0,"",RES_hhdet_tes!S140/RES_hhdet_fec!S140)</f>
        <v>0.5925374321781095</v>
      </c>
      <c r="T140" s="111">
        <f>IF(RES_hhdet_tes!T140=0,"",RES_hhdet_tes!T140/RES_hhdet_fec!T140)</f>
        <v>0.59412265517074336</v>
      </c>
      <c r="U140" s="111">
        <f>IF(RES_hhdet_tes!U140=0,"",RES_hhdet_tes!U140/RES_hhdet_fec!U140)</f>
        <v>0.5969727261832305</v>
      </c>
      <c r="V140" s="111">
        <f>IF(RES_hhdet_tes!V140=0,"",RES_hhdet_tes!V140/RES_hhdet_fec!V140)</f>
        <v>0.60048276429895198</v>
      </c>
      <c r="W140" s="111">
        <f>IF(RES_hhdet_tes!W140=0,"",RES_hhdet_tes!W140/RES_hhdet_fec!W140)</f>
        <v>0.604229575811153</v>
      </c>
      <c r="X140" s="111">
        <f>IF(RES_hhdet_tes!X140=0,"",RES_hhdet_tes!X140/RES_hhdet_fec!X140)</f>
        <v>0.60676510805345907</v>
      </c>
      <c r="Y140" s="111">
        <f>IF(RES_hhdet_tes!Y140=0,"",RES_hhdet_tes!Y140/RES_hhdet_fec!Y140)</f>
        <v>0.6086415001461517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0.73881379402655722</v>
      </c>
      <c r="C141" s="45">
        <f>IF(RES_hhdet_tes!C141=0,"",RES_hhdet_tes!C141/RES_hhdet_fec!C141)</f>
        <v>0.74141694072635822</v>
      </c>
      <c r="D141" s="45">
        <f>IF(RES_hhdet_tes!D141=0,"",RES_hhdet_tes!D141/RES_hhdet_fec!D141)</f>
        <v>0.74431188574064355</v>
      </c>
      <c r="E141" s="45">
        <f>IF(RES_hhdet_tes!E141=0,"",RES_hhdet_tes!E141/RES_hhdet_fec!E141)</f>
        <v>0.74799589420898116</v>
      </c>
      <c r="F141" s="45">
        <f>IF(RES_hhdet_tes!F141=0,"",RES_hhdet_tes!F141/RES_hhdet_fec!F141)</f>
        <v>0.75027950088618689</v>
      </c>
      <c r="G141" s="45">
        <f>IF(RES_hhdet_tes!G141=0,"",RES_hhdet_tes!G141/RES_hhdet_fec!G141)</f>
        <v>0.75209132204702389</v>
      </c>
      <c r="H141" s="45">
        <f>IF(RES_hhdet_tes!H141=0,"",RES_hhdet_tes!H141/RES_hhdet_fec!H141)</f>
        <v>0.75409890290205361</v>
      </c>
      <c r="I141" s="45">
        <f>IF(RES_hhdet_tes!I141=0,"",RES_hhdet_tes!I141/RES_hhdet_fec!I141)</f>
        <v>0.75524080238979441</v>
      </c>
      <c r="J141" s="45">
        <f>IF(RES_hhdet_tes!J141=0,"",RES_hhdet_tes!J141/RES_hhdet_fec!J141)</f>
        <v>0.75635857890844116</v>
      </c>
      <c r="K141" s="45">
        <f>IF(RES_hhdet_tes!K141=0,"",RES_hhdet_tes!K141/RES_hhdet_fec!K141)</f>
        <v>0.75808880518653576</v>
      </c>
      <c r="L141" s="45">
        <f>IF(RES_hhdet_tes!L141=0,"",RES_hhdet_tes!L141/RES_hhdet_fec!L141)</f>
        <v>0.76017681833430018</v>
      </c>
      <c r="M141" s="45">
        <f>IF(RES_hhdet_tes!M141=0,"",RES_hhdet_tes!M141/RES_hhdet_fec!M141)</f>
        <v>0.76258782263104608</v>
      </c>
      <c r="N141" s="45">
        <f>IF(RES_hhdet_tes!N141=0,"",RES_hhdet_tes!N141/RES_hhdet_fec!N141)</f>
        <v>0.76464814272156423</v>
      </c>
      <c r="O141" s="45">
        <f>IF(RES_hhdet_tes!O141=0,"",RES_hhdet_tes!O141/RES_hhdet_fec!O141)</f>
        <v>0.76683119583746917</v>
      </c>
      <c r="P141" s="45">
        <f>IF(RES_hhdet_tes!P141=0,"",RES_hhdet_tes!P141/RES_hhdet_fec!P141)</f>
        <v>0.76858221762045242</v>
      </c>
      <c r="Q141" s="45">
        <f>IF(RES_hhdet_tes!Q141=0,"",RES_hhdet_tes!Q141/RES_hhdet_fec!Q141)</f>
        <v>0.7718589193450246</v>
      </c>
      <c r="R141" s="45">
        <f>IF(RES_hhdet_tes!R141=0,"",RES_hhdet_tes!R141/RES_hhdet_fec!R141)</f>
        <v>0.77723499159806508</v>
      </c>
      <c r="S141" s="45">
        <f>IF(RES_hhdet_tes!S141=0,"",RES_hhdet_tes!S141/RES_hhdet_fec!S141)</f>
        <v>0.78529157720598008</v>
      </c>
      <c r="T141" s="45">
        <f>IF(RES_hhdet_tes!T141=0,"",RES_hhdet_tes!T141/RES_hhdet_fec!T141)</f>
        <v>0.79453130823987672</v>
      </c>
      <c r="U141" s="45">
        <f>IF(RES_hhdet_tes!U141=0,"",RES_hhdet_tes!U141/RES_hhdet_fec!U141)</f>
        <v>0.80829301884695137</v>
      </c>
      <c r="V141" s="45">
        <f>IF(RES_hhdet_tes!V141=0,"",RES_hhdet_tes!V141/RES_hhdet_fec!V141)</f>
        <v>0.82050042604651019</v>
      </c>
      <c r="W141" s="45">
        <f>IF(RES_hhdet_tes!W141=0,"",RES_hhdet_tes!W141/RES_hhdet_fec!W141)</f>
        <v>0.82675467459451812</v>
      </c>
      <c r="X141" s="45">
        <f>IF(RES_hhdet_tes!X141=0,"",RES_hhdet_tes!X141/RES_hhdet_fec!X141)</f>
        <v>0.83187662213934721</v>
      </c>
      <c r="Y141" s="45">
        <f>IF(RES_hhdet_tes!Y141=0,"",RES_hhdet_tes!Y141/RES_hhdet_fec!Y141)</f>
        <v>0.83710184553494804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1.1798872885030618</v>
      </c>
      <c r="C143" s="119">
        <f>IF(RES_hhdet_tes!C143=0,"",RES_hhdet_tes!C143/RES_hhdet_fec!C143)</f>
        <v>1.242796913601214</v>
      </c>
      <c r="D143" s="119">
        <f>IF(RES_hhdet_tes!D143=0,"",RES_hhdet_tes!D143/RES_hhdet_fec!D143)</f>
        <v>1.1950221628421669</v>
      </c>
      <c r="E143" s="119">
        <f>IF(RES_hhdet_tes!E143=0,"",RES_hhdet_tes!E143/RES_hhdet_fec!E143)</f>
        <v>1.2206564423536208</v>
      </c>
      <c r="F143" s="119">
        <f>IF(RES_hhdet_tes!F143=0,"",RES_hhdet_tes!F143/RES_hhdet_fec!F143)</f>
        <v>1.2718729156197219</v>
      </c>
      <c r="G143" s="119">
        <f>IF(RES_hhdet_tes!G143=0,"",RES_hhdet_tes!G143/RES_hhdet_fec!G143)</f>
        <v>1.3717555913620147</v>
      </c>
      <c r="H143" s="119">
        <f>IF(RES_hhdet_tes!H143=0,"",RES_hhdet_tes!H143/RES_hhdet_fec!H143)</f>
        <v>1.4321400808608782</v>
      </c>
      <c r="I143" s="119">
        <f>IF(RES_hhdet_tes!I143=0,"",RES_hhdet_tes!I143/RES_hhdet_fec!I143)</f>
        <v>1.4283583553786352</v>
      </c>
      <c r="J143" s="119">
        <f>IF(RES_hhdet_tes!J143=0,"",RES_hhdet_tes!J143/RES_hhdet_fec!J143)</f>
        <v>1.5016582551134665</v>
      </c>
      <c r="K143" s="119">
        <f>IF(RES_hhdet_tes!K143=0,"",RES_hhdet_tes!K143/RES_hhdet_fec!K143)</f>
        <v>1.5367943117652971</v>
      </c>
      <c r="L143" s="119">
        <f>IF(RES_hhdet_tes!L143=0,"",RES_hhdet_tes!L143/RES_hhdet_fec!L143)</f>
        <v>1.5714467737335929</v>
      </c>
      <c r="M143" s="119">
        <f>IF(RES_hhdet_tes!M143=0,"",RES_hhdet_tes!M143/RES_hhdet_fec!M143)</f>
        <v>1.6132148902434731</v>
      </c>
      <c r="N143" s="119">
        <f>IF(RES_hhdet_tes!N143=0,"",RES_hhdet_tes!N143/RES_hhdet_fec!N143)</f>
        <v>1.646265794552868</v>
      </c>
      <c r="O143" s="119">
        <f>IF(RES_hhdet_tes!O143=0,"",RES_hhdet_tes!O143/RES_hhdet_fec!O143)</f>
        <v>1.6974483441988641</v>
      </c>
      <c r="P143" s="119">
        <f>IF(RES_hhdet_tes!P143=0,"",RES_hhdet_tes!P143/RES_hhdet_fec!P143)</f>
        <v>1.753548658229138</v>
      </c>
      <c r="Q143" s="119">
        <f>IF(RES_hhdet_tes!Q143=0,"",RES_hhdet_tes!Q143/RES_hhdet_fec!Q143)</f>
        <v>1.8097831096288712</v>
      </c>
      <c r="R143" s="119">
        <f>IF(RES_hhdet_tes!R143=0,"",RES_hhdet_tes!R143/RES_hhdet_fec!R143)</f>
        <v>1.8615174663640806</v>
      </c>
      <c r="S143" s="119">
        <f>IF(RES_hhdet_tes!S143=0,"",RES_hhdet_tes!S143/RES_hhdet_fec!S143)</f>
        <v>1.9111182945316787</v>
      </c>
      <c r="T143" s="119">
        <f>IF(RES_hhdet_tes!T143=0,"",RES_hhdet_tes!T143/RES_hhdet_fec!T143)</f>
        <v>1.9689729744085467</v>
      </c>
      <c r="U143" s="119">
        <f>IF(RES_hhdet_tes!U143=0,"",RES_hhdet_tes!U143/RES_hhdet_fec!U143)</f>
        <v>1.9994168355877557</v>
      </c>
      <c r="V143" s="119">
        <f>IF(RES_hhdet_tes!V143=0,"",RES_hhdet_tes!V143/RES_hhdet_fec!V143)</f>
        <v>2.0178039067782683</v>
      </c>
      <c r="W143" s="119">
        <f>IF(RES_hhdet_tes!W143=0,"",RES_hhdet_tes!W143/RES_hhdet_fec!W143)</f>
        <v>2.0500989594328773</v>
      </c>
      <c r="X143" s="119">
        <f>IF(RES_hhdet_tes!X143=0,"",RES_hhdet_tes!X143/RES_hhdet_fec!X143)</f>
        <v>2.243954492853538</v>
      </c>
      <c r="Y143" s="119">
        <f>IF(RES_hhdet_tes!Y143=0,"",RES_hhdet_tes!Y143/RES_hhdet_fec!Y143)</f>
        <v>2.4047161653572666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1.4403398915449543</v>
      </c>
      <c r="C144" s="124">
        <f>IF(RES_hhdet_tes!C144=0,"",RES_hhdet_tes!C144/RES_hhdet_fec!C144)</f>
        <v>1.4580348952227442</v>
      </c>
      <c r="D144" s="124">
        <f>IF(RES_hhdet_tes!D144=0,"",RES_hhdet_tes!D144/RES_hhdet_fec!D144)</f>
        <v>1.5450185276269179</v>
      </c>
      <c r="E144" s="124">
        <f>IF(RES_hhdet_tes!E144=0,"",RES_hhdet_tes!E144/RES_hhdet_fec!E144)</f>
        <v>1.6210721727017303</v>
      </c>
      <c r="F144" s="124">
        <f>IF(RES_hhdet_tes!F144=0,"",RES_hhdet_tes!F144/RES_hhdet_fec!F144)</f>
        <v>1.6977876733780355</v>
      </c>
      <c r="G144" s="124">
        <f>IF(RES_hhdet_tes!G144=0,"",RES_hhdet_tes!G144/RES_hhdet_fec!G144)</f>
        <v>1.7706469879823037</v>
      </c>
      <c r="H144" s="124">
        <f>IF(RES_hhdet_tes!H144=0,"",RES_hhdet_tes!H144/RES_hhdet_fec!H144)</f>
        <v>1.8453913894969256</v>
      </c>
      <c r="I144" s="124">
        <f>IF(RES_hhdet_tes!I144=0,"",RES_hhdet_tes!I144/RES_hhdet_fec!I144)</f>
        <v>1.9122463318466536</v>
      </c>
      <c r="J144" s="124">
        <f>IF(RES_hhdet_tes!J144=0,"",RES_hhdet_tes!J144/RES_hhdet_fec!J144)</f>
        <v>1.9802975829104787</v>
      </c>
      <c r="K144" s="124">
        <f>IF(RES_hhdet_tes!K144=0,"",RES_hhdet_tes!K144/RES_hhdet_fec!K144)</f>
        <v>2.0426650011698353</v>
      </c>
      <c r="L144" s="124">
        <f>IF(RES_hhdet_tes!L144=0,"",RES_hhdet_tes!L144/RES_hhdet_fec!L144)</f>
        <v>2.1018507908096038</v>
      </c>
      <c r="M144" s="124">
        <f>IF(RES_hhdet_tes!M144=0,"",RES_hhdet_tes!M144/RES_hhdet_fec!M144)</f>
        <v>2.1741945591102594</v>
      </c>
      <c r="N144" s="124">
        <f>IF(RES_hhdet_tes!N144=0,"",RES_hhdet_tes!N144/RES_hhdet_fec!N144)</f>
        <v>2.2542059599369129</v>
      </c>
      <c r="O144" s="124">
        <f>IF(RES_hhdet_tes!O144=0,"",RES_hhdet_tes!O144/RES_hhdet_fec!O144)</f>
        <v>2.3588652862088701</v>
      </c>
      <c r="P144" s="124">
        <f>IF(RES_hhdet_tes!P144=0,"",RES_hhdet_tes!P144/RES_hhdet_fec!P144)</f>
        <v>2.4667748190928229</v>
      </c>
      <c r="Q144" s="124">
        <f>IF(RES_hhdet_tes!Q144=0,"",RES_hhdet_tes!Q144/RES_hhdet_fec!Q144)</f>
        <v>2.5707411776093081</v>
      </c>
      <c r="R144" s="124">
        <f>IF(RES_hhdet_tes!R144=0,"",RES_hhdet_tes!R144/RES_hhdet_fec!R144)</f>
        <v>2.6482692349831476</v>
      </c>
      <c r="S144" s="124">
        <f>IF(RES_hhdet_tes!S144=0,"",RES_hhdet_tes!S144/RES_hhdet_fec!S144)</f>
        <v>2.725034354569781</v>
      </c>
      <c r="T144" s="124">
        <f>IF(RES_hhdet_tes!T144=0,"",RES_hhdet_tes!T144/RES_hhdet_fec!T144)</f>
        <v>2.7965762791780047</v>
      </c>
      <c r="U144" s="124">
        <f>IF(RES_hhdet_tes!U144=0,"",RES_hhdet_tes!U144/RES_hhdet_fec!U144)</f>
        <v>2.8792183417494557</v>
      </c>
      <c r="V144" s="124">
        <f>IF(RES_hhdet_tes!V144=0,"",RES_hhdet_tes!V144/RES_hhdet_fec!V144)</f>
        <v>2.9609376708164539</v>
      </c>
      <c r="W144" s="124">
        <f>IF(RES_hhdet_tes!W144=0,"",RES_hhdet_tes!W144/RES_hhdet_fec!W144)</f>
        <v>3.0415948552173186</v>
      </c>
      <c r="X144" s="124">
        <f>IF(RES_hhdet_tes!X144=0,"",RES_hhdet_tes!X144/RES_hhdet_fec!X144)</f>
        <v>3.124703651673479</v>
      </c>
      <c r="Y144" s="124">
        <f>IF(RES_hhdet_tes!Y144=0,"",RES_hhdet_tes!Y144/RES_hhdet_fec!Y144)</f>
        <v>3.1862666722702295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1.4403398915449543</v>
      </c>
      <c r="C145" s="111">
        <f>IF(RES_hhdet_tes!C145=0,"",RES_hhdet_tes!C145/RES_hhdet_fec!C145)</f>
        <v>1.4580348952227442</v>
      </c>
      <c r="D145" s="111">
        <f>IF(RES_hhdet_tes!D145=0,"",RES_hhdet_tes!D145/RES_hhdet_fec!D145)</f>
        <v>1.5450185276269179</v>
      </c>
      <c r="E145" s="111">
        <f>IF(RES_hhdet_tes!E145=0,"",RES_hhdet_tes!E145/RES_hhdet_fec!E145)</f>
        <v>1.6210721727017303</v>
      </c>
      <c r="F145" s="111">
        <f>IF(RES_hhdet_tes!F145=0,"",RES_hhdet_tes!F145/RES_hhdet_fec!F145)</f>
        <v>1.6977876733780355</v>
      </c>
      <c r="G145" s="111">
        <f>IF(RES_hhdet_tes!G145=0,"",RES_hhdet_tes!G145/RES_hhdet_fec!G145)</f>
        <v>1.7706469879823037</v>
      </c>
      <c r="H145" s="111">
        <f>IF(RES_hhdet_tes!H145=0,"",RES_hhdet_tes!H145/RES_hhdet_fec!H145)</f>
        <v>1.8453913894969256</v>
      </c>
      <c r="I145" s="111">
        <f>IF(RES_hhdet_tes!I145=0,"",RES_hhdet_tes!I145/RES_hhdet_fec!I145)</f>
        <v>1.9122463318466536</v>
      </c>
      <c r="J145" s="111">
        <f>IF(RES_hhdet_tes!J145=0,"",RES_hhdet_tes!J145/RES_hhdet_fec!J145)</f>
        <v>1.9802975829104787</v>
      </c>
      <c r="K145" s="111">
        <f>IF(RES_hhdet_tes!K145=0,"",RES_hhdet_tes!K145/RES_hhdet_fec!K145)</f>
        <v>2.0426650011698353</v>
      </c>
      <c r="L145" s="111">
        <f>IF(RES_hhdet_tes!L145=0,"",RES_hhdet_tes!L145/RES_hhdet_fec!L145)</f>
        <v>2.1018507908096038</v>
      </c>
      <c r="M145" s="111">
        <f>IF(RES_hhdet_tes!M145=0,"",RES_hhdet_tes!M145/RES_hhdet_fec!M145)</f>
        <v>2.1741945591102594</v>
      </c>
      <c r="N145" s="111">
        <f>IF(RES_hhdet_tes!N145=0,"",RES_hhdet_tes!N145/RES_hhdet_fec!N145)</f>
        <v>2.2542059599369129</v>
      </c>
      <c r="O145" s="111">
        <f>IF(RES_hhdet_tes!O145=0,"",RES_hhdet_tes!O145/RES_hhdet_fec!O145)</f>
        <v>2.3588652862088701</v>
      </c>
      <c r="P145" s="111">
        <f>IF(RES_hhdet_tes!P145=0,"",RES_hhdet_tes!P145/RES_hhdet_fec!P145)</f>
        <v>2.4667748190928229</v>
      </c>
      <c r="Q145" s="111">
        <f>IF(RES_hhdet_tes!Q145=0,"",RES_hhdet_tes!Q145/RES_hhdet_fec!Q145)</f>
        <v>2.5707411776093081</v>
      </c>
      <c r="R145" s="111">
        <f>IF(RES_hhdet_tes!R145=0,"",RES_hhdet_tes!R145/RES_hhdet_fec!R145)</f>
        <v>2.6482692349831476</v>
      </c>
      <c r="S145" s="111">
        <f>IF(RES_hhdet_tes!S145=0,"",RES_hhdet_tes!S145/RES_hhdet_fec!S145)</f>
        <v>2.725034354569781</v>
      </c>
      <c r="T145" s="111">
        <f>IF(RES_hhdet_tes!T145=0,"",RES_hhdet_tes!T145/RES_hhdet_fec!T145)</f>
        <v>2.7965762791780047</v>
      </c>
      <c r="U145" s="111">
        <f>IF(RES_hhdet_tes!U145=0,"",RES_hhdet_tes!U145/RES_hhdet_fec!U145)</f>
        <v>2.8792183417494557</v>
      </c>
      <c r="V145" s="111">
        <f>IF(RES_hhdet_tes!V145=0,"",RES_hhdet_tes!V145/RES_hhdet_fec!V145)</f>
        <v>2.9609376708164539</v>
      </c>
      <c r="W145" s="111">
        <f>IF(RES_hhdet_tes!W145=0,"",RES_hhdet_tes!W145/RES_hhdet_fec!W145)</f>
        <v>3.0415948552173186</v>
      </c>
      <c r="X145" s="111">
        <f>IF(RES_hhdet_tes!X145=0,"",RES_hhdet_tes!X145/RES_hhdet_fec!X145)</f>
        <v>3.124703651673479</v>
      </c>
      <c r="Y145" s="111">
        <f>IF(RES_hhdet_tes!Y145=0,"",RES_hhdet_tes!Y145/RES_hhdet_fec!Y145)</f>
        <v>3.1862666722702295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1.78472258275278</v>
      </c>
      <c r="C146" s="124">
        <f>IF(RES_hhdet_tes!C146=0,"",RES_hhdet_tes!C146/RES_hhdet_fec!C146)</f>
        <v>1.8849292995841536</v>
      </c>
      <c r="D146" s="124">
        <f>IF(RES_hhdet_tes!D146=0,"",RES_hhdet_tes!D146/RES_hhdet_fec!D146)</f>
        <v>2.0636032297782547</v>
      </c>
      <c r="E146" s="124">
        <f>IF(RES_hhdet_tes!E146=0,"",RES_hhdet_tes!E146/RES_hhdet_fec!E146)</f>
        <v>2.2751552631254053</v>
      </c>
      <c r="F146" s="124">
        <f>IF(RES_hhdet_tes!F146=0,"",RES_hhdet_tes!F146/RES_hhdet_fec!F146)</f>
        <v>2.4213632152064246</v>
      </c>
      <c r="G146" s="124">
        <f>IF(RES_hhdet_tes!G146=0,"",RES_hhdet_tes!G146/RES_hhdet_fec!G146)</f>
        <v>2.5527260815002721</v>
      </c>
      <c r="H146" s="124">
        <f>IF(RES_hhdet_tes!H146=0,"",RES_hhdet_tes!H146/RES_hhdet_fec!H146)</f>
        <v>2.6545126684516109</v>
      </c>
      <c r="I146" s="124">
        <f>IF(RES_hhdet_tes!I146=0,"",RES_hhdet_tes!I146/RES_hhdet_fec!I146)</f>
        <v>2.7525882960298076</v>
      </c>
      <c r="J146" s="124">
        <f>IF(RES_hhdet_tes!J146=0,"",RES_hhdet_tes!J146/RES_hhdet_fec!J146)</f>
        <v>2.8517287713022927</v>
      </c>
      <c r="K146" s="124">
        <f>IF(RES_hhdet_tes!K146=0,"",RES_hhdet_tes!K146/RES_hhdet_fec!K146)</f>
        <v>2.9391871941458181</v>
      </c>
      <c r="L146" s="124">
        <f>IF(RES_hhdet_tes!L146=0,"",RES_hhdet_tes!L146/RES_hhdet_fec!L146)</f>
        <v>3.013115847624753</v>
      </c>
      <c r="M146" s="124">
        <f>IF(RES_hhdet_tes!M146=0,"",RES_hhdet_tes!M146/RES_hhdet_fec!M146)</f>
        <v>3.103946831848055</v>
      </c>
      <c r="N146" s="124">
        <f>IF(RES_hhdet_tes!N146=0,"",RES_hhdet_tes!N146/RES_hhdet_fec!N146)</f>
        <v>3.2108348423752391</v>
      </c>
      <c r="O146" s="124">
        <f>IF(RES_hhdet_tes!O146=0,"",RES_hhdet_tes!O146/RES_hhdet_fec!O146)</f>
        <v>3.3481991820511237</v>
      </c>
      <c r="P146" s="124">
        <f>IF(RES_hhdet_tes!P146=0,"",RES_hhdet_tes!P146/RES_hhdet_fec!P146)</f>
        <v>3.5526650066012646</v>
      </c>
      <c r="Q146" s="124">
        <f>IF(RES_hhdet_tes!Q146=0,"",RES_hhdet_tes!Q146/RES_hhdet_fec!Q146)</f>
        <v>3.7291197629300301</v>
      </c>
      <c r="R146" s="124">
        <f>IF(RES_hhdet_tes!R146=0,"",RES_hhdet_tes!R146/RES_hhdet_fec!R146)</f>
        <v>3.8195093736518149</v>
      </c>
      <c r="S146" s="124">
        <f>IF(RES_hhdet_tes!S146=0,"",RES_hhdet_tes!S146/RES_hhdet_fec!S146)</f>
        <v>3.8557815067038748</v>
      </c>
      <c r="T146" s="124">
        <f>IF(RES_hhdet_tes!T146=0,"",RES_hhdet_tes!T146/RES_hhdet_fec!T146)</f>
        <v>3.8782375263535194</v>
      </c>
      <c r="U146" s="124">
        <f>IF(RES_hhdet_tes!U146=0,"",RES_hhdet_tes!U146/RES_hhdet_fec!U146)</f>
        <v>3.8956029963349001</v>
      </c>
      <c r="V146" s="124">
        <f>IF(RES_hhdet_tes!V146=0,"",RES_hhdet_tes!V146/RES_hhdet_fec!V146)</f>
        <v>3.9113819500795199</v>
      </c>
      <c r="W146" s="124">
        <f>IF(RES_hhdet_tes!W146=0,"",RES_hhdet_tes!W146/RES_hhdet_fec!W146)</f>
        <v>3.9319565669386494</v>
      </c>
      <c r="X146" s="124">
        <f>IF(RES_hhdet_tes!X146=0,"",RES_hhdet_tes!X146/RES_hhdet_fec!X146)</f>
        <v>3.9608076984059979</v>
      </c>
      <c r="Y146" s="124">
        <f>IF(RES_hhdet_tes!Y146=0,"",RES_hhdet_tes!Y146/RES_hhdet_fec!Y146)</f>
        <v>3.9899616250193302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1.78472258275278</v>
      </c>
      <c r="C147" s="111">
        <f>IF(RES_hhdet_tes!C147=0,"",RES_hhdet_tes!C147/RES_hhdet_fec!C147)</f>
        <v>1.8849292995841536</v>
      </c>
      <c r="D147" s="111">
        <f>IF(RES_hhdet_tes!D147=0,"",RES_hhdet_tes!D147/RES_hhdet_fec!D147)</f>
        <v>2.0636032297782547</v>
      </c>
      <c r="E147" s="111">
        <f>IF(RES_hhdet_tes!E147=0,"",RES_hhdet_tes!E147/RES_hhdet_fec!E147)</f>
        <v>2.2751552631254053</v>
      </c>
      <c r="F147" s="111">
        <f>IF(RES_hhdet_tes!F147=0,"",RES_hhdet_tes!F147/RES_hhdet_fec!F147)</f>
        <v>2.4213632152064246</v>
      </c>
      <c r="G147" s="111">
        <f>IF(RES_hhdet_tes!G147=0,"",RES_hhdet_tes!G147/RES_hhdet_fec!G147)</f>
        <v>2.5527260815002721</v>
      </c>
      <c r="H147" s="111">
        <f>IF(RES_hhdet_tes!H147=0,"",RES_hhdet_tes!H147/RES_hhdet_fec!H147)</f>
        <v>2.6545126684516109</v>
      </c>
      <c r="I147" s="111">
        <f>IF(RES_hhdet_tes!I147=0,"",RES_hhdet_tes!I147/RES_hhdet_fec!I147)</f>
        <v>2.7525882960298076</v>
      </c>
      <c r="J147" s="111">
        <f>IF(RES_hhdet_tes!J147=0,"",RES_hhdet_tes!J147/RES_hhdet_fec!J147)</f>
        <v>2.8517287713022927</v>
      </c>
      <c r="K147" s="111">
        <f>IF(RES_hhdet_tes!K147=0,"",RES_hhdet_tes!K147/RES_hhdet_fec!K147)</f>
        <v>2.9391871941458181</v>
      </c>
      <c r="L147" s="111">
        <f>IF(RES_hhdet_tes!L147=0,"",RES_hhdet_tes!L147/RES_hhdet_fec!L147)</f>
        <v>3.013115847624753</v>
      </c>
      <c r="M147" s="111">
        <f>IF(RES_hhdet_tes!M147=0,"",RES_hhdet_tes!M147/RES_hhdet_fec!M147)</f>
        <v>3.103946831848055</v>
      </c>
      <c r="N147" s="111">
        <f>IF(RES_hhdet_tes!N147=0,"",RES_hhdet_tes!N147/RES_hhdet_fec!N147)</f>
        <v>3.2108348423752391</v>
      </c>
      <c r="O147" s="111">
        <f>IF(RES_hhdet_tes!O147=0,"",RES_hhdet_tes!O147/RES_hhdet_fec!O147)</f>
        <v>3.3481991820511237</v>
      </c>
      <c r="P147" s="111">
        <f>IF(RES_hhdet_tes!P147=0,"",RES_hhdet_tes!P147/RES_hhdet_fec!P147)</f>
        <v>3.5526650066012646</v>
      </c>
      <c r="Q147" s="111">
        <f>IF(RES_hhdet_tes!Q147=0,"",RES_hhdet_tes!Q147/RES_hhdet_fec!Q147)</f>
        <v>3.7291197629300301</v>
      </c>
      <c r="R147" s="111">
        <f>IF(RES_hhdet_tes!R147=0,"",RES_hhdet_tes!R147/RES_hhdet_fec!R147)</f>
        <v>3.8195093736518149</v>
      </c>
      <c r="S147" s="111">
        <f>IF(RES_hhdet_tes!S147=0,"",RES_hhdet_tes!S147/RES_hhdet_fec!S147)</f>
        <v>3.8557815067038748</v>
      </c>
      <c r="T147" s="111">
        <f>IF(RES_hhdet_tes!T147=0,"",RES_hhdet_tes!T147/RES_hhdet_fec!T147)</f>
        <v>3.8782375263535194</v>
      </c>
      <c r="U147" s="111">
        <f>IF(RES_hhdet_tes!U147=0,"",RES_hhdet_tes!U147/RES_hhdet_fec!U147)</f>
        <v>3.8956029963349001</v>
      </c>
      <c r="V147" s="111">
        <f>IF(RES_hhdet_tes!V147=0,"",RES_hhdet_tes!V147/RES_hhdet_fec!V147)</f>
        <v>3.9113819500795199</v>
      </c>
      <c r="W147" s="111">
        <f>IF(RES_hhdet_tes!W147=0,"",RES_hhdet_tes!W147/RES_hhdet_fec!W147)</f>
        <v>3.9319565669386494</v>
      </c>
      <c r="X147" s="111">
        <f>IF(RES_hhdet_tes!X147=0,"",RES_hhdet_tes!X147/RES_hhdet_fec!X147)</f>
        <v>3.9608076984059979</v>
      </c>
      <c r="Y147" s="111">
        <f>IF(RES_hhdet_tes!Y147=0,"",RES_hhdet_tes!Y147/RES_hhdet_fec!Y147)</f>
        <v>3.9899616250193302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0.587926306382904</v>
      </c>
      <c r="C148" s="124">
        <f>IF(RES_hhdet_tes!C148=0,"",RES_hhdet_tes!C148/RES_hhdet_fec!C148)</f>
        <v>0.59547608477448311</v>
      </c>
      <c r="D148" s="124">
        <f>IF(RES_hhdet_tes!D148=0,"",RES_hhdet_tes!D148/RES_hhdet_fec!D148)</f>
        <v>0.6160590914969245</v>
      </c>
      <c r="E148" s="124">
        <f>IF(RES_hhdet_tes!E148=0,"",RES_hhdet_tes!E148/RES_hhdet_fec!E148)</f>
        <v>0.63668598743971072</v>
      </c>
      <c r="F148" s="124">
        <f>IF(RES_hhdet_tes!F148=0,"",RES_hhdet_tes!F148/RES_hhdet_fec!F148)</f>
        <v>0.63833803581488668</v>
      </c>
      <c r="G148" s="124">
        <f>IF(RES_hhdet_tes!G148=0,"",RES_hhdet_tes!G148/RES_hhdet_fec!G148)</f>
        <v>0.634939449394745</v>
      </c>
      <c r="H148" s="124">
        <f>IF(RES_hhdet_tes!H148=0,"",RES_hhdet_tes!H148/RES_hhdet_fec!H148)</f>
        <v>0.63158537852014784</v>
      </c>
      <c r="I148" s="124">
        <f>IF(RES_hhdet_tes!I148=0,"",RES_hhdet_tes!I148/RES_hhdet_fec!I148)</f>
        <v>0.63202702169226421</v>
      </c>
      <c r="J148" s="124">
        <f>IF(RES_hhdet_tes!J148=0,"",RES_hhdet_tes!J148/RES_hhdet_fec!J148)</f>
        <v>0.63777892251626123</v>
      </c>
      <c r="K148" s="124">
        <f>IF(RES_hhdet_tes!K148=0,"",RES_hhdet_tes!K148/RES_hhdet_fec!K148)</f>
        <v>0.6571339580393335</v>
      </c>
      <c r="L148" s="124">
        <f>IF(RES_hhdet_tes!L148=0,"",RES_hhdet_tes!L148/RES_hhdet_fec!L148)</f>
        <v>0.66131156298304183</v>
      </c>
      <c r="M148" s="124">
        <f>IF(RES_hhdet_tes!M148=0,"",RES_hhdet_tes!M148/RES_hhdet_fec!M148)</f>
        <v>0.66681905783525708</v>
      </c>
      <c r="N148" s="124">
        <f>IF(RES_hhdet_tes!N148=0,"",RES_hhdet_tes!N148/RES_hhdet_fec!N148)</f>
        <v>0.67375586706843704</v>
      </c>
      <c r="O148" s="124">
        <f>IF(RES_hhdet_tes!O148=0,"",RES_hhdet_tes!O148/RES_hhdet_fec!O148)</f>
        <v>0.70225075295282025</v>
      </c>
      <c r="P148" s="124">
        <f>IF(RES_hhdet_tes!P148=0,"",RES_hhdet_tes!P148/RES_hhdet_fec!P148)</f>
        <v>0.72979563987793294</v>
      </c>
      <c r="Q148" s="124">
        <f>IF(RES_hhdet_tes!Q148=0,"",RES_hhdet_tes!Q148/RES_hhdet_fec!Q148)</f>
        <v>0.75222080161576066</v>
      </c>
      <c r="R148" s="124">
        <f>IF(RES_hhdet_tes!R148=0,"",RES_hhdet_tes!R148/RES_hhdet_fec!R148)</f>
        <v>0.76816763072745131</v>
      </c>
      <c r="S148" s="124">
        <f>IF(RES_hhdet_tes!S148=0,"",RES_hhdet_tes!S148/RES_hhdet_fec!S148)</f>
        <v>0.77880439855752837</v>
      </c>
      <c r="T148" s="124">
        <f>IF(RES_hhdet_tes!T148=0,"",RES_hhdet_tes!T148/RES_hhdet_fec!T148)</f>
        <v>0.78890549536788579</v>
      </c>
      <c r="U148" s="124">
        <f>IF(RES_hhdet_tes!U148=0,"",RES_hhdet_tes!U148/RES_hhdet_fec!U148)</f>
        <v>0.81368372039430503</v>
      </c>
      <c r="V148" s="124">
        <f>IF(RES_hhdet_tes!V148=0,"",RES_hhdet_tes!V148/RES_hhdet_fec!V148)</f>
        <v>0.83507808665417316</v>
      </c>
      <c r="W148" s="124">
        <f>IF(RES_hhdet_tes!W148=0,"",RES_hhdet_tes!W148/RES_hhdet_fec!W148)</f>
        <v>0.84941898112441216</v>
      </c>
      <c r="X148" s="124">
        <f>IF(RES_hhdet_tes!X148=0,"",RES_hhdet_tes!X148/RES_hhdet_fec!X148)</f>
        <v>0.87635305726762447</v>
      </c>
      <c r="Y148" s="124">
        <f>IF(RES_hhdet_tes!Y148=0,"",RES_hhdet_tes!Y148/RES_hhdet_fec!Y148)</f>
        <v>0.897439720933355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0.55330378941438119</v>
      </c>
      <c r="C149" s="111">
        <f>IF(RES_hhdet_tes!C149=0,"",RES_hhdet_tes!C149/RES_hhdet_fec!C149)</f>
        <v>0.55921730217595988</v>
      </c>
      <c r="D149" s="111">
        <f>IF(RES_hhdet_tes!D149=0,"",RES_hhdet_tes!D149/RES_hhdet_fec!D149)</f>
        <v>0.567509629817193</v>
      </c>
      <c r="E149" s="111">
        <f>IF(RES_hhdet_tes!E149=0,"",RES_hhdet_tes!E149/RES_hhdet_fec!E149)</f>
        <v>0.57187152693479359</v>
      </c>
      <c r="F149" s="111">
        <f>IF(RES_hhdet_tes!F149=0,"",RES_hhdet_tes!F149/RES_hhdet_fec!F149)</f>
        <v>0.57774218037310798</v>
      </c>
      <c r="G149" s="111">
        <f>IF(RES_hhdet_tes!G149=0,"",RES_hhdet_tes!G149/RES_hhdet_fec!G149)</f>
        <v>0.58197637035136418</v>
      </c>
      <c r="H149" s="111">
        <f>IF(RES_hhdet_tes!H149=0,"",RES_hhdet_tes!H149/RES_hhdet_fec!H149)</f>
        <v>0.58541210323810244</v>
      </c>
      <c r="I149" s="111">
        <f>IF(RES_hhdet_tes!I149=0,"",RES_hhdet_tes!I149/RES_hhdet_fec!I149)</f>
        <v>0.58707301212885532</v>
      </c>
      <c r="J149" s="111">
        <f>IF(RES_hhdet_tes!J149=0,"",RES_hhdet_tes!J149/RES_hhdet_fec!J149)</f>
        <v>0.58814275691961682</v>
      </c>
      <c r="K149" s="111">
        <f>IF(RES_hhdet_tes!K149=0,"",RES_hhdet_tes!K149/RES_hhdet_fec!K149)</f>
        <v>0.58976827833389323</v>
      </c>
      <c r="L149" s="111">
        <f>IF(RES_hhdet_tes!L149=0,"",RES_hhdet_tes!L149/RES_hhdet_fec!L149)</f>
        <v>0.59154790480683761</v>
      </c>
      <c r="M149" s="111">
        <f>IF(RES_hhdet_tes!M149=0,"",RES_hhdet_tes!M149/RES_hhdet_fec!M149)</f>
        <v>0.59518599382541071</v>
      </c>
      <c r="N149" s="111">
        <f>IF(RES_hhdet_tes!N149=0,"",RES_hhdet_tes!N149/RES_hhdet_fec!N149)</f>
        <v>0.60460278303315751</v>
      </c>
      <c r="O149" s="111">
        <f>IF(RES_hhdet_tes!O149=0,"",RES_hhdet_tes!O149/RES_hhdet_fec!O149)</f>
        <v>0.62050564234650529</v>
      </c>
      <c r="P149" s="111">
        <f>IF(RES_hhdet_tes!P149=0,"",RES_hhdet_tes!P149/RES_hhdet_fec!P149)</f>
        <v>0.64262847046641003</v>
      </c>
      <c r="Q149" s="111">
        <f>IF(RES_hhdet_tes!Q149=0,"",RES_hhdet_tes!Q149/RES_hhdet_fec!Q149)</f>
        <v>0.66106818788160093</v>
      </c>
      <c r="R149" s="111">
        <f>IF(RES_hhdet_tes!R149=0,"",RES_hhdet_tes!R149/RES_hhdet_fec!R149)</f>
        <v>0.6771873400666798</v>
      </c>
      <c r="S149" s="111">
        <f>IF(RES_hhdet_tes!S149=0,"",RES_hhdet_tes!S149/RES_hhdet_fec!S149)</f>
        <v>0.69513388427340017</v>
      </c>
      <c r="T149" s="111">
        <f>IF(RES_hhdet_tes!T149=0,"",RES_hhdet_tes!T149/RES_hhdet_fec!T149)</f>
        <v>0.71172598894430261</v>
      </c>
      <c r="U149" s="111">
        <f>IF(RES_hhdet_tes!U149=0,"",RES_hhdet_tes!U149/RES_hhdet_fec!U149)</f>
        <v>0.73084183475622932</v>
      </c>
      <c r="V149" s="111">
        <f>IF(RES_hhdet_tes!V149=0,"",RES_hhdet_tes!V149/RES_hhdet_fec!V149)</f>
        <v>0.75280742801287048</v>
      </c>
      <c r="W149" s="111">
        <f>IF(RES_hhdet_tes!W149=0,"",RES_hhdet_tes!W149/RES_hhdet_fec!W149)</f>
        <v>0.76724347794548453</v>
      </c>
      <c r="X149" s="111">
        <f>IF(RES_hhdet_tes!X149=0,"",RES_hhdet_tes!X149/RES_hhdet_fec!X149)</f>
        <v>0.78136452707686488</v>
      </c>
      <c r="Y149" s="111">
        <f>IF(RES_hhdet_tes!Y149=0,"",RES_hhdet_tes!Y149/RES_hhdet_fec!Y149)</f>
        <v>0.78989902813581669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>
        <f>IF(RES_hhdet_tes!K150=0,"",RES_hhdet_tes!K150/RES_hhdet_fec!K150)</f>
        <v>0.7570160704544423</v>
      </c>
      <c r="L150" s="111">
        <f>IF(RES_hhdet_tes!L150=0,"",RES_hhdet_tes!L150/RES_hhdet_fec!L150)</f>
        <v>0.74877054080112371</v>
      </c>
      <c r="M150" s="111">
        <f>IF(RES_hhdet_tes!M150=0,"",RES_hhdet_tes!M150/RES_hhdet_fec!M150)</f>
        <v>0.75778519446357051</v>
      </c>
      <c r="N150" s="111">
        <f>IF(RES_hhdet_tes!N150=0,"",RES_hhdet_tes!N150/RES_hhdet_fec!N150)</f>
        <v>0.76969413071158999</v>
      </c>
      <c r="O150" s="111">
        <f>IF(RES_hhdet_tes!O150=0,"",RES_hhdet_tes!O150/RES_hhdet_fec!O150)</f>
        <v>0.78752658868923175</v>
      </c>
      <c r="P150" s="111">
        <f>IF(RES_hhdet_tes!P150=0,"",RES_hhdet_tes!P150/RES_hhdet_fec!P150)</f>
        <v>0.80769749322113771</v>
      </c>
      <c r="Q150" s="111">
        <f>IF(RES_hhdet_tes!Q150=0,"",RES_hhdet_tes!Q150/RES_hhdet_fec!Q150)</f>
        <v>0.81687439208807477</v>
      </c>
      <c r="R150" s="111">
        <f>IF(RES_hhdet_tes!R150=0,"",RES_hhdet_tes!R150/RES_hhdet_fec!R150)</f>
        <v>0.82895289559861396</v>
      </c>
      <c r="S150" s="111">
        <f>IF(RES_hhdet_tes!S150=0,"",RES_hhdet_tes!S150/RES_hhdet_fec!S150)</f>
        <v>0.83983925718218766</v>
      </c>
      <c r="T150" s="111">
        <f>IF(RES_hhdet_tes!T150=0,"",RES_hhdet_tes!T150/RES_hhdet_fec!T150)</f>
        <v>0.82908007318604182</v>
      </c>
      <c r="U150" s="111">
        <f>IF(RES_hhdet_tes!U150=0,"",RES_hhdet_tes!U150/RES_hhdet_fec!U150)</f>
        <v>0.8538121473980339</v>
      </c>
      <c r="V150" s="111">
        <f>IF(RES_hhdet_tes!V150=0,"",RES_hhdet_tes!V150/RES_hhdet_fec!V150)</f>
        <v>0.86890953500227908</v>
      </c>
      <c r="W150" s="111">
        <f>IF(RES_hhdet_tes!W150=0,"",RES_hhdet_tes!W150/RES_hhdet_fec!W150)</f>
        <v>0.87171432718564812</v>
      </c>
      <c r="X150" s="111">
        <f>IF(RES_hhdet_tes!X150=0,"",RES_hhdet_tes!X150/RES_hhdet_fec!X150)</f>
        <v>0.9059056559939348</v>
      </c>
      <c r="Y150" s="111">
        <f>IF(RES_hhdet_tes!Y150=0,"",RES_hhdet_tes!Y150/RES_hhdet_fec!Y150)</f>
        <v>0.92554546525729986</v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>
        <f>IF(RES_hhdet_tes!K151=0,"",RES_hhdet_tes!K151/RES_hhdet_fec!K151)</f>
        <v>0.59833629298166058</v>
      </c>
      <c r="L151" s="112">
        <f>IF(RES_hhdet_tes!L151=0,"",RES_hhdet_tes!L151/RES_hhdet_fec!L151)</f>
        <v>0.59862163383408273</v>
      </c>
      <c r="M151" s="112">
        <f>IF(RES_hhdet_tes!M151=0,"",RES_hhdet_tes!M151/RES_hhdet_fec!M151)</f>
        <v>0.60075561792226095</v>
      </c>
      <c r="N151" s="112">
        <f>IF(RES_hhdet_tes!N151=0,"",RES_hhdet_tes!N151/RES_hhdet_fec!N151)</f>
        <v>0.6075892159953703</v>
      </c>
      <c r="O151" s="112">
        <f>IF(RES_hhdet_tes!O151=0,"",RES_hhdet_tes!O151/RES_hhdet_fec!O151)</f>
        <v>0.63873163168328118</v>
      </c>
      <c r="P151" s="112">
        <f>IF(RES_hhdet_tes!P151=0,"",RES_hhdet_tes!P151/RES_hhdet_fec!P151)</f>
        <v>0.66249129504447923</v>
      </c>
      <c r="Q151" s="112">
        <f>IF(RES_hhdet_tes!Q151=0,"",RES_hhdet_tes!Q151/RES_hhdet_fec!Q151)</f>
        <v>0.67896796493396183</v>
      </c>
      <c r="R151" s="112">
        <f>IF(RES_hhdet_tes!R151=0,"",RES_hhdet_tes!R151/RES_hhdet_fec!R151)</f>
        <v>0.69435260544535871</v>
      </c>
      <c r="S151" s="112">
        <f>IF(RES_hhdet_tes!S151=0,"",RES_hhdet_tes!S151/RES_hhdet_fec!S151)</f>
        <v>0.70709079479024584</v>
      </c>
      <c r="T151" s="112">
        <f>IF(RES_hhdet_tes!T151=0,"",RES_hhdet_tes!T151/RES_hhdet_fec!T151)</f>
        <v>0.7253854798396987</v>
      </c>
      <c r="U151" s="112">
        <f>IF(RES_hhdet_tes!U151=0,"",RES_hhdet_tes!U151/RES_hhdet_fec!U151)</f>
        <v>0.74217103059775213</v>
      </c>
      <c r="V151" s="112">
        <f>IF(RES_hhdet_tes!V151=0,"",RES_hhdet_tes!V151/RES_hhdet_fec!V151)</f>
        <v>0.760925703411923</v>
      </c>
      <c r="W151" s="112">
        <f>IF(RES_hhdet_tes!W151=0,"",RES_hhdet_tes!W151/RES_hhdet_fec!W151)</f>
        <v>0.77192262935505218</v>
      </c>
      <c r="X151" s="112">
        <f>IF(RES_hhdet_tes!X151=0,"",RES_hhdet_tes!X151/RES_hhdet_fec!X151)</f>
        <v>0.78918118170347862</v>
      </c>
      <c r="Y151" s="112">
        <f>IF(RES_hhdet_tes!Y151=0,"",RES_hhdet_tes!Y151/RES_hhdet_fec!Y151)</f>
        <v>0.79463422565668151</v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0.62420086672424169</v>
      </c>
      <c r="C153" s="112">
        <f>IF(RES_hhdet_tes!C153=0,"",RES_hhdet_tes!C153/RES_hhdet_fec!C153)</f>
        <v>0.63241093554287831</v>
      </c>
      <c r="D153" s="112">
        <f>IF(RES_hhdet_tes!D153=0,"",RES_hhdet_tes!D153/RES_hhdet_fec!D153)</f>
        <v>0.64260139476852485</v>
      </c>
      <c r="E153" s="112">
        <f>IF(RES_hhdet_tes!E153=0,"",RES_hhdet_tes!E153/RES_hhdet_fec!E153)</f>
        <v>0.64556342320031579</v>
      </c>
      <c r="F153" s="112">
        <f>IF(RES_hhdet_tes!F153=0,"",RES_hhdet_tes!F153/RES_hhdet_fec!F153)</f>
        <v>0.64733343403629795</v>
      </c>
      <c r="G153" s="112">
        <f>IF(RES_hhdet_tes!G153=0,"",RES_hhdet_tes!G153/RES_hhdet_fec!G153)</f>
        <v>0.64878355798467535</v>
      </c>
      <c r="H153" s="112">
        <f>IF(RES_hhdet_tes!H153=0,"",RES_hhdet_tes!H153/RES_hhdet_fec!H153)</f>
        <v>0.65011222180191164</v>
      </c>
      <c r="I153" s="112">
        <f>IF(RES_hhdet_tes!I153=0,"",RES_hhdet_tes!I153/RES_hhdet_fec!I153)</f>
        <v>0.65176673230727333</v>
      </c>
      <c r="J153" s="112">
        <f>IF(RES_hhdet_tes!J153=0,"",RES_hhdet_tes!J153/RES_hhdet_fec!J153)</f>
        <v>0.65375544248745765</v>
      </c>
      <c r="K153" s="112">
        <f>IF(RES_hhdet_tes!K153=0,"",RES_hhdet_tes!K153/RES_hhdet_fec!K153)</f>
        <v>0.65491524921950173</v>
      </c>
      <c r="L153" s="112">
        <f>IF(RES_hhdet_tes!L153=0,"",RES_hhdet_tes!L153/RES_hhdet_fec!L153)</f>
        <v>0.65737186117091284</v>
      </c>
      <c r="M153" s="112">
        <f>IF(RES_hhdet_tes!M153=0,"",RES_hhdet_tes!M153/RES_hhdet_fec!M153)</f>
        <v>0.66094496157146743</v>
      </c>
      <c r="N153" s="112">
        <f>IF(RES_hhdet_tes!N153=0,"",RES_hhdet_tes!N153/RES_hhdet_fec!N153)</f>
        <v>0.66579158452887743</v>
      </c>
      <c r="O153" s="112">
        <f>IF(RES_hhdet_tes!O153=0,"",RES_hhdet_tes!O153/RES_hhdet_fec!O153)</f>
        <v>0.66831525253305812</v>
      </c>
      <c r="P153" s="112">
        <f>IF(RES_hhdet_tes!P153=0,"",RES_hhdet_tes!P153/RES_hhdet_fec!P153)</f>
        <v>0.67262984654634905</v>
      </c>
      <c r="Q153" s="112">
        <f>IF(RES_hhdet_tes!Q153=0,"",RES_hhdet_tes!Q153/RES_hhdet_fec!Q153)</f>
        <v>0.68062560458780419</v>
      </c>
      <c r="R153" s="112">
        <f>IF(RES_hhdet_tes!R153=0,"",RES_hhdet_tes!R153/RES_hhdet_fec!R153)</f>
        <v>0.69465794626919519</v>
      </c>
      <c r="S153" s="112">
        <f>IF(RES_hhdet_tes!S153=0,"",RES_hhdet_tes!S153/RES_hhdet_fec!S153)</f>
        <v>0.71605495102772254</v>
      </c>
      <c r="T153" s="112">
        <f>IF(RES_hhdet_tes!T153=0,"",RES_hhdet_tes!T153/RES_hhdet_fec!T153)</f>
        <v>0.72555156031668266</v>
      </c>
      <c r="U153" s="112">
        <f>IF(RES_hhdet_tes!U153=0,"",RES_hhdet_tes!U153/RES_hhdet_fec!U153)</f>
        <v>0.74439306035433084</v>
      </c>
      <c r="V153" s="112">
        <f>IF(RES_hhdet_tes!V153=0,"",RES_hhdet_tes!V153/RES_hhdet_fec!V153)</f>
        <v>0.75363364366248498</v>
      </c>
      <c r="W153" s="112">
        <f>IF(RES_hhdet_tes!W153=0,"",RES_hhdet_tes!W153/RES_hhdet_fec!W153)</f>
        <v>0.7577007662428471</v>
      </c>
      <c r="X153" s="112">
        <f>IF(RES_hhdet_tes!X153=0,"",RES_hhdet_tes!X153/RES_hhdet_fec!X153)</f>
        <v>0.78164912250052154</v>
      </c>
      <c r="Y153" s="112">
        <f>IF(RES_hhdet_tes!Y153=0,"",RES_hhdet_tes!Y153/RES_hhdet_fec!Y153)</f>
        <v>0.78753331423169981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>
        <f>IF(RES_hhdet_tes!K154=0,"",RES_hhdet_tes!K154/RES_hhdet_fec!K154)</f>
        <v>0.80214296023921206</v>
      </c>
      <c r="L154" s="113">
        <f>IF(RES_hhdet_tes!L154=0,"",RES_hhdet_tes!L154/RES_hhdet_fec!L154)</f>
        <v>0.79503780033339988</v>
      </c>
      <c r="M154" s="113">
        <f>IF(RES_hhdet_tes!M154=0,"",RES_hhdet_tes!M154/RES_hhdet_fec!M154)</f>
        <v>0.80283146184853937</v>
      </c>
      <c r="N154" s="113">
        <f>IF(RES_hhdet_tes!N154=0,"",RES_hhdet_tes!N154/RES_hhdet_fec!N154)</f>
        <v>0.811763988739437</v>
      </c>
      <c r="O154" s="113">
        <f>IF(RES_hhdet_tes!O154=0,"",RES_hhdet_tes!O154/RES_hhdet_fec!O154)</f>
        <v>0.81924811510443285</v>
      </c>
      <c r="P154" s="113">
        <f>IF(RES_hhdet_tes!P154=0,"",RES_hhdet_tes!P154/RES_hhdet_fec!P154)</f>
        <v>0.83098168402259998</v>
      </c>
      <c r="Q154" s="113">
        <f>IF(RES_hhdet_tes!Q154=0,"",RES_hhdet_tes!Q154/RES_hhdet_fec!Q154)</f>
        <v>0.83636160915418278</v>
      </c>
      <c r="R154" s="113">
        <f>IF(RES_hhdet_tes!R154=0,"",RES_hhdet_tes!R154/RES_hhdet_fec!R154)</f>
        <v>0.84295339855093421</v>
      </c>
      <c r="S154" s="113">
        <f>IF(RES_hhdet_tes!S154=0,"",RES_hhdet_tes!S154/RES_hhdet_fec!S154)</f>
        <v>0.84971696731830015</v>
      </c>
      <c r="T154" s="113">
        <f>IF(RES_hhdet_tes!T154=0,"",RES_hhdet_tes!T154/RES_hhdet_fec!T154)</f>
        <v>0.83861338105141803</v>
      </c>
      <c r="U154" s="113">
        <f>IF(RES_hhdet_tes!U154=0,"",RES_hhdet_tes!U154/RES_hhdet_fec!U154)</f>
        <v>0.85889662187917537</v>
      </c>
      <c r="V154" s="113">
        <f>IF(RES_hhdet_tes!V154=0,"",RES_hhdet_tes!V154/RES_hhdet_fec!V154)</f>
        <v>0.87135630880160631</v>
      </c>
      <c r="W154" s="113">
        <f>IF(RES_hhdet_tes!W154=0,"",RES_hhdet_tes!W154/RES_hhdet_fec!W154)</f>
        <v>0.8784088838339521</v>
      </c>
      <c r="X154" s="113">
        <f>IF(RES_hhdet_tes!X154=0,"",RES_hhdet_tes!X154/RES_hhdet_fec!X154)</f>
        <v>0.9130177398277971</v>
      </c>
      <c r="Y154" s="113">
        <f>IF(RES_hhdet_tes!Y154=0,"",RES_hhdet_tes!Y154/RES_hhdet_fec!Y154)</f>
        <v>0.93995980938860579</v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>
        <f>IF(RES_hhdet_tes!K155=0,"",RES_hhdet_tes!K155/RES_hhdet_fec!K155)</f>
        <v>0.65970997320763614</v>
      </c>
      <c r="L155" s="111">
        <f>IF(RES_hhdet_tes!L155=0,"",RES_hhdet_tes!L155/RES_hhdet_fec!L155)</f>
        <v>0.66031308910399056</v>
      </c>
      <c r="M155" s="111">
        <f>IF(RES_hhdet_tes!M155=0,"",RES_hhdet_tes!M155/RES_hhdet_fec!M155)</f>
        <v>0.66203412049841504</v>
      </c>
      <c r="N155" s="111">
        <f>IF(RES_hhdet_tes!N155=0,"",RES_hhdet_tes!N155/RES_hhdet_fec!N155)</f>
        <v>0.66617485581696645</v>
      </c>
      <c r="O155" s="111">
        <f>IF(RES_hhdet_tes!O155=0,"",RES_hhdet_tes!O155/RES_hhdet_fec!O155)</f>
        <v>0.68398692386398663</v>
      </c>
      <c r="P155" s="111">
        <f>IF(RES_hhdet_tes!P155=0,"",RES_hhdet_tes!P155/RES_hhdet_fec!P155)</f>
        <v>0.696944172754419</v>
      </c>
      <c r="Q155" s="111">
        <f>IF(RES_hhdet_tes!Q155=0,"",RES_hhdet_tes!Q155/RES_hhdet_fec!Q155)</f>
        <v>0.70841202123843949</v>
      </c>
      <c r="R155" s="111">
        <f>IF(RES_hhdet_tes!R155=0,"",RES_hhdet_tes!R155/RES_hhdet_fec!R155)</f>
        <v>0.7165204382689786</v>
      </c>
      <c r="S155" s="111">
        <f>IF(RES_hhdet_tes!S155=0,"",RES_hhdet_tes!S155/RES_hhdet_fec!S155)</f>
        <v>0.72328771420446136</v>
      </c>
      <c r="T155" s="111">
        <f>IF(RES_hhdet_tes!T155=0,"",RES_hhdet_tes!T155/RES_hhdet_fec!T155)</f>
        <v>0.73663981695468239</v>
      </c>
      <c r="U155" s="111">
        <f>IF(RES_hhdet_tes!U155=0,"",RES_hhdet_tes!U155/RES_hhdet_fec!U155)</f>
        <v>0.74987975834429721</v>
      </c>
      <c r="V155" s="111">
        <f>IF(RES_hhdet_tes!V155=0,"",RES_hhdet_tes!V155/RES_hhdet_fec!V155)</f>
        <v>0.76598778767908215</v>
      </c>
      <c r="W155" s="111">
        <f>IF(RES_hhdet_tes!W155=0,"",RES_hhdet_tes!W155/RES_hhdet_fec!W155)</f>
        <v>0.78233367170441015</v>
      </c>
      <c r="X155" s="111">
        <f>IF(RES_hhdet_tes!X155=0,"",RES_hhdet_tes!X155/RES_hhdet_fec!X155)</f>
        <v>0.79536574662336856</v>
      </c>
      <c r="Y155" s="111">
        <f>IF(RES_hhdet_tes!Y155=0,"",RES_hhdet_tes!Y155/RES_hhdet_fec!Y155)</f>
        <v>0.80628428033466093</v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0.60138012218278014</v>
      </c>
      <c r="C157" s="124">
        <f>IF(RES_hhdet_tes!C157=0,"",RES_hhdet_tes!C157/RES_hhdet_fec!C157)</f>
        <v>0.60459004007702977</v>
      </c>
      <c r="D157" s="124">
        <f>IF(RES_hhdet_tes!D157=0,"",RES_hhdet_tes!D157/RES_hhdet_fec!D157)</f>
        <v>0.61716178411343525</v>
      </c>
      <c r="E157" s="124">
        <f>IF(RES_hhdet_tes!E157=0,"",RES_hhdet_tes!E157/RES_hhdet_fec!E157)</f>
        <v>0.66989848200812607</v>
      </c>
      <c r="F157" s="124">
        <f>IF(RES_hhdet_tes!F157=0,"",RES_hhdet_tes!F157/RES_hhdet_fec!F157)</f>
        <v>0.66062080514661381</v>
      </c>
      <c r="G157" s="124">
        <f>IF(RES_hhdet_tes!G157=0,"",RES_hhdet_tes!G157/RES_hhdet_fec!G157)</f>
        <v>0.63638346129994861</v>
      </c>
      <c r="H157" s="124">
        <f>IF(RES_hhdet_tes!H157=0,"",RES_hhdet_tes!H157/RES_hhdet_fec!H157)</f>
        <v>0.63367221460815515</v>
      </c>
      <c r="I157" s="124">
        <f>IF(RES_hhdet_tes!I157=0,"",RES_hhdet_tes!I157/RES_hhdet_fec!I157)</f>
        <v>0.62498754963929115</v>
      </c>
      <c r="J157" s="124">
        <f>IF(RES_hhdet_tes!J157=0,"",RES_hhdet_tes!J157/RES_hhdet_fec!J157)</f>
        <v>0.63303043733884068</v>
      </c>
      <c r="K157" s="124">
        <f>IF(RES_hhdet_tes!K157=0,"",RES_hhdet_tes!K157/RES_hhdet_fec!K157)</f>
        <v>0.63757783914148691</v>
      </c>
      <c r="L157" s="124">
        <f>IF(RES_hhdet_tes!L157=0,"",RES_hhdet_tes!L157/RES_hhdet_fec!L157)</f>
        <v>0.64920549175587572</v>
      </c>
      <c r="M157" s="124">
        <f>IF(RES_hhdet_tes!M157=0,"",RES_hhdet_tes!M157/RES_hhdet_fec!M157)</f>
        <v>0.65298401972656195</v>
      </c>
      <c r="N157" s="124">
        <f>IF(RES_hhdet_tes!N157=0,"",RES_hhdet_tes!N157/RES_hhdet_fec!N157)</f>
        <v>0.65038190024276099</v>
      </c>
      <c r="O157" s="124">
        <f>IF(RES_hhdet_tes!O157=0,"",RES_hhdet_tes!O157/RES_hhdet_fec!O157)</f>
        <v>0.65032445626301927</v>
      </c>
      <c r="P157" s="124">
        <f>IF(RES_hhdet_tes!P157=0,"",RES_hhdet_tes!P157/RES_hhdet_fec!P157)</f>
        <v>0.64531047405668029</v>
      </c>
      <c r="Q157" s="124">
        <f>IF(RES_hhdet_tes!Q157=0,"",RES_hhdet_tes!Q157/RES_hhdet_fec!Q157)</f>
        <v>0.64566868639810238</v>
      </c>
      <c r="R157" s="124">
        <f>IF(RES_hhdet_tes!R157=0,"",RES_hhdet_tes!R157/RES_hhdet_fec!R157)</f>
        <v>0.64905045853403209</v>
      </c>
      <c r="S157" s="124">
        <f>IF(RES_hhdet_tes!S157=0,"",RES_hhdet_tes!S157/RES_hhdet_fec!S157)</f>
        <v>0.65219555574438437</v>
      </c>
      <c r="T157" s="124">
        <f>IF(RES_hhdet_tes!T157=0,"",RES_hhdet_tes!T157/RES_hhdet_fec!T157)</f>
        <v>0.65323235386994494</v>
      </c>
      <c r="U157" s="124">
        <f>IF(RES_hhdet_tes!U157=0,"",RES_hhdet_tes!U157/RES_hhdet_fec!U157)</f>
        <v>0.65581647212220351</v>
      </c>
      <c r="V157" s="124">
        <f>IF(RES_hhdet_tes!V157=0,"",RES_hhdet_tes!V157/RES_hhdet_fec!V157)</f>
        <v>0.66163274452017085</v>
      </c>
      <c r="W157" s="124">
        <f>IF(RES_hhdet_tes!W157=0,"",RES_hhdet_tes!W157/RES_hhdet_fec!W157)</f>
        <v>0.65209226978983725</v>
      </c>
      <c r="X157" s="124">
        <f>IF(RES_hhdet_tes!X157=0,"",RES_hhdet_tes!X157/RES_hhdet_fec!X157)</f>
        <v>0.6281693256865023</v>
      </c>
      <c r="Y157" s="124">
        <f>IF(RES_hhdet_tes!Y157=0,"",RES_hhdet_tes!Y157/RES_hhdet_fec!Y157)</f>
        <v>0.61962323945269004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0.5807550916901546</v>
      </c>
      <c r="C158" s="111">
        <f>IF(RES_hhdet_tes!C158=0,"",RES_hhdet_tes!C158/RES_hhdet_fec!C158)</f>
        <v>0.5828714831900863</v>
      </c>
      <c r="D158" s="111">
        <f>IF(RES_hhdet_tes!D158=0,"",RES_hhdet_tes!D158/RES_hhdet_fec!D158)</f>
        <v>0.5858127749021077</v>
      </c>
      <c r="E158" s="111">
        <f>IF(RES_hhdet_tes!E158=0,"",RES_hhdet_tes!E158/RES_hhdet_fec!E158)</f>
        <v>0.58679275038074474</v>
      </c>
      <c r="F158" s="111">
        <f>IF(RES_hhdet_tes!F158=0,"",RES_hhdet_tes!F158/RES_hhdet_fec!F158)</f>
        <v>0.5875953191575829</v>
      </c>
      <c r="G158" s="111">
        <f>IF(RES_hhdet_tes!G158=0,"",RES_hhdet_tes!G158/RES_hhdet_fec!G158)</f>
        <v>0.58810088530380433</v>
      </c>
      <c r="H158" s="111">
        <f>IF(RES_hhdet_tes!H158=0,"",RES_hhdet_tes!H158/RES_hhdet_fec!H158)</f>
        <v>0.58846010710660313</v>
      </c>
      <c r="I158" s="111">
        <f>IF(RES_hhdet_tes!I158=0,"",RES_hhdet_tes!I158/RES_hhdet_fec!I158)</f>
        <v>0.5887398445679769</v>
      </c>
      <c r="J158" s="111">
        <f>IF(RES_hhdet_tes!J158=0,"",RES_hhdet_tes!J158/RES_hhdet_fec!J158)</f>
        <v>0.588968560036365</v>
      </c>
      <c r="K158" s="111">
        <f>IF(RES_hhdet_tes!K158=0,"",RES_hhdet_tes!K158/RES_hhdet_fec!K158)</f>
        <v>0.58921010004276886</v>
      </c>
      <c r="L158" s="111">
        <f>IF(RES_hhdet_tes!L158=0,"",RES_hhdet_tes!L158/RES_hhdet_fec!L158)</f>
        <v>0.58944085168668747</v>
      </c>
      <c r="M158" s="111">
        <f>IF(RES_hhdet_tes!M158=0,"",RES_hhdet_tes!M158/RES_hhdet_fec!M158)</f>
        <v>0.5897349711261296</v>
      </c>
      <c r="N158" s="111">
        <f>IF(RES_hhdet_tes!N158=0,"",RES_hhdet_tes!N158/RES_hhdet_fec!N158)</f>
        <v>0.59006673679317123</v>
      </c>
      <c r="O158" s="111">
        <f>IF(RES_hhdet_tes!O158=0,"",RES_hhdet_tes!O158/RES_hhdet_fec!O158)</f>
        <v>0.59036038868347207</v>
      </c>
      <c r="P158" s="111">
        <f>IF(RES_hhdet_tes!P158=0,"",RES_hhdet_tes!P158/RES_hhdet_fec!P158)</f>
        <v>0.59063038482699937</v>
      </c>
      <c r="Q158" s="111">
        <f>IF(RES_hhdet_tes!Q158=0,"",RES_hhdet_tes!Q158/RES_hhdet_fec!Q158)</f>
        <v>0.59103861865152596</v>
      </c>
      <c r="R158" s="111">
        <f>IF(RES_hhdet_tes!R158=0,"",RES_hhdet_tes!R158/RES_hhdet_fec!R158)</f>
        <v>0.59177879452770232</v>
      </c>
      <c r="S158" s="111">
        <f>IF(RES_hhdet_tes!S158=0,"",RES_hhdet_tes!S158/RES_hhdet_fec!S158)</f>
        <v>0.59318465699289957</v>
      </c>
      <c r="T158" s="111">
        <f>IF(RES_hhdet_tes!T158=0,"",RES_hhdet_tes!T158/RES_hhdet_fec!T158)</f>
        <v>0.59529964652636513</v>
      </c>
      <c r="U158" s="111">
        <f>IF(RES_hhdet_tes!U158=0,"",RES_hhdet_tes!U158/RES_hhdet_fec!U158)</f>
        <v>0.59846558123131255</v>
      </c>
      <c r="V158" s="111">
        <f>IF(RES_hhdet_tes!V158=0,"",RES_hhdet_tes!V158/RES_hhdet_fec!V158)</f>
        <v>0.60226154830843504</v>
      </c>
      <c r="W158" s="111">
        <f>IF(RES_hhdet_tes!W158=0,"",RES_hhdet_tes!W158/RES_hhdet_fec!W158)</f>
        <v>0.60617303514041254</v>
      </c>
      <c r="X158" s="111">
        <f>IF(RES_hhdet_tes!X158=0,"",RES_hhdet_tes!X158/RES_hhdet_fec!X158)</f>
        <v>0.60871904438766522</v>
      </c>
      <c r="Y158" s="111">
        <f>IF(RES_hhdet_tes!Y158=0,"",RES_hhdet_tes!Y158/RES_hhdet_fec!Y158)</f>
        <v>0.6099245248610532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0.73881379402655722</v>
      </c>
      <c r="C159" s="45">
        <f>IF(RES_hhdet_tes!C159=0,"",RES_hhdet_tes!C159/RES_hhdet_fec!C159)</f>
        <v>0.74460628609464152</v>
      </c>
      <c r="D159" s="45">
        <f>IF(RES_hhdet_tes!D159=0,"",RES_hhdet_tes!D159/RES_hhdet_fec!D159)</f>
        <v>0.75136616258184885</v>
      </c>
      <c r="E159" s="45">
        <f>IF(RES_hhdet_tes!E159=0,"",RES_hhdet_tes!E159/RES_hhdet_fec!E159)</f>
        <v>0.75335589950873239</v>
      </c>
      <c r="F159" s="45">
        <f>IF(RES_hhdet_tes!F159=0,"",RES_hhdet_tes!F159/RES_hhdet_fec!F159)</f>
        <v>0.75435323570483492</v>
      </c>
      <c r="G159" s="45">
        <f>IF(RES_hhdet_tes!G159=0,"",RES_hhdet_tes!G159/RES_hhdet_fec!G159)</f>
        <v>0.75509603741311337</v>
      </c>
      <c r="H159" s="45">
        <f>IF(RES_hhdet_tes!H159=0,"",RES_hhdet_tes!H159/RES_hhdet_fec!H159)</f>
        <v>0.75607313487670169</v>
      </c>
      <c r="I159" s="45">
        <f>IF(RES_hhdet_tes!I159=0,"",RES_hhdet_tes!I159/RES_hhdet_fec!I159)</f>
        <v>0.75709086052325547</v>
      </c>
      <c r="J159" s="45">
        <f>IF(RES_hhdet_tes!J159=0,"",RES_hhdet_tes!J159/RES_hhdet_fec!J159)</f>
        <v>0.75887869076828207</v>
      </c>
      <c r="K159" s="45">
        <f>IF(RES_hhdet_tes!K159=0,"",RES_hhdet_tes!K159/RES_hhdet_fec!K159)</f>
        <v>0.76037716985320236</v>
      </c>
      <c r="L159" s="45">
        <f>IF(RES_hhdet_tes!L159=0,"",RES_hhdet_tes!L159/RES_hhdet_fec!L159)</f>
        <v>0.76201393078017088</v>
      </c>
      <c r="M159" s="45">
        <f>IF(RES_hhdet_tes!M159=0,"",RES_hhdet_tes!M159/RES_hhdet_fec!M159)</f>
        <v>0.76385291375802677</v>
      </c>
      <c r="N159" s="45">
        <f>IF(RES_hhdet_tes!N159=0,"",RES_hhdet_tes!N159/RES_hhdet_fec!N159)</f>
        <v>0.76558600769315854</v>
      </c>
      <c r="O159" s="45">
        <f>IF(RES_hhdet_tes!O159=0,"",RES_hhdet_tes!O159/RES_hhdet_fec!O159)</f>
        <v>0.76807223594323104</v>
      </c>
      <c r="P159" s="45">
        <f>IF(RES_hhdet_tes!P159=0,"",RES_hhdet_tes!P159/RES_hhdet_fec!P159)</f>
        <v>0.77151596631043662</v>
      </c>
      <c r="Q159" s="45">
        <f>IF(RES_hhdet_tes!Q159=0,"",RES_hhdet_tes!Q159/RES_hhdet_fec!Q159)</f>
        <v>0.77652074642390423</v>
      </c>
      <c r="R159" s="45">
        <f>IF(RES_hhdet_tes!R159=0,"",RES_hhdet_tes!R159/RES_hhdet_fec!R159)</f>
        <v>0.78341687398545223</v>
      </c>
      <c r="S159" s="45">
        <f>IF(RES_hhdet_tes!S159=0,"",RES_hhdet_tes!S159/RES_hhdet_fec!S159)</f>
        <v>0.79195592834187378</v>
      </c>
      <c r="T159" s="45">
        <f>IF(RES_hhdet_tes!T159=0,"",RES_hhdet_tes!T159/RES_hhdet_fec!T159)</f>
        <v>0.80179570919610965</v>
      </c>
      <c r="U159" s="45">
        <f>IF(RES_hhdet_tes!U159=0,"",RES_hhdet_tes!U159/RES_hhdet_fec!U159)</f>
        <v>0.81499410428776609</v>
      </c>
      <c r="V159" s="45">
        <f>IF(RES_hhdet_tes!V159=0,"",RES_hhdet_tes!V159/RES_hhdet_fec!V159)</f>
        <v>0.82711556510060813</v>
      </c>
      <c r="W159" s="45">
        <f>IF(RES_hhdet_tes!W159=0,"",RES_hhdet_tes!W159/RES_hhdet_fec!W159)</f>
        <v>0.83173302994025711</v>
      </c>
      <c r="X159" s="45">
        <f>IF(RES_hhdet_tes!X159=0,"",RES_hhdet_tes!X159/RES_hhdet_fec!X159)</f>
        <v>0.83659437491611466</v>
      </c>
      <c r="Y159" s="45">
        <f>IF(RES_hhdet_tes!Y159=0,"",RES_hhdet_tes!Y159/RES_hhdet_fec!Y159)</f>
        <v>0.84105386460754172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0.64986733187000256</v>
      </c>
      <c r="C161" s="119">
        <f>IF(RES_hhdet_tes!C161=0,"",RES_hhdet_tes!C161/RES_hhdet_fec!C161)</f>
        <v>0.65911221487586402</v>
      </c>
      <c r="D161" s="119">
        <f>IF(RES_hhdet_tes!D161=0,"",RES_hhdet_tes!D161/RES_hhdet_fec!D161)</f>
        <v>0.66905218714187498</v>
      </c>
      <c r="E161" s="119">
        <f>IF(RES_hhdet_tes!E161=0,"",RES_hhdet_tes!E161/RES_hhdet_fec!E161)</f>
        <v>0.67737612324510865</v>
      </c>
      <c r="F161" s="119">
        <f>IF(RES_hhdet_tes!F161=0,"",RES_hhdet_tes!F161/RES_hhdet_fec!F161)</f>
        <v>0.68368001129141609</v>
      </c>
      <c r="G161" s="119">
        <f>IF(RES_hhdet_tes!G161=0,"",RES_hhdet_tes!G161/RES_hhdet_fec!G161)</f>
        <v>0.68862013781064535</v>
      </c>
      <c r="H161" s="119">
        <f>IF(RES_hhdet_tes!H161=0,"",RES_hhdet_tes!H161/RES_hhdet_fec!H161)</f>
        <v>0.69272246670837401</v>
      </c>
      <c r="I161" s="119">
        <f>IF(RES_hhdet_tes!I161=0,"",RES_hhdet_tes!I161/RES_hhdet_fec!I161)</f>
        <v>0.69705162978217816</v>
      </c>
      <c r="J161" s="119">
        <f>IF(RES_hhdet_tes!J161=0,"",RES_hhdet_tes!J161/RES_hhdet_fec!J161)</f>
        <v>0.70092375756328251</v>
      </c>
      <c r="K161" s="119">
        <f>IF(RES_hhdet_tes!K161=0,"",RES_hhdet_tes!K161/RES_hhdet_fec!K161)</f>
        <v>0.705645330147183</v>
      </c>
      <c r="L161" s="119">
        <f>IF(RES_hhdet_tes!L161=0,"",RES_hhdet_tes!L161/RES_hhdet_fec!L161)</f>
        <v>0.70942600970144809</v>
      </c>
      <c r="M161" s="119">
        <f>IF(RES_hhdet_tes!M161=0,"",RES_hhdet_tes!M161/RES_hhdet_fec!M161)</f>
        <v>0.7109024657356201</v>
      </c>
      <c r="N161" s="119">
        <f>IF(RES_hhdet_tes!N161=0,"",RES_hhdet_tes!N161/RES_hhdet_fec!N161)</f>
        <v>0.71361514217907063</v>
      </c>
      <c r="O161" s="119">
        <f>IF(RES_hhdet_tes!O161=0,"",RES_hhdet_tes!O161/RES_hhdet_fec!O161)</f>
        <v>0.71751863142312633</v>
      </c>
      <c r="P161" s="119">
        <f>IF(RES_hhdet_tes!P161=0,"",RES_hhdet_tes!P161/RES_hhdet_fec!P161)</f>
        <v>0.72013123982688809</v>
      </c>
      <c r="Q161" s="119">
        <f>IF(RES_hhdet_tes!Q161=0,"",RES_hhdet_tes!Q161/RES_hhdet_fec!Q161)</f>
        <v>0.72469741373714591</v>
      </c>
      <c r="R161" s="119">
        <f>IF(RES_hhdet_tes!R161=0,"",RES_hhdet_tes!R161/RES_hhdet_fec!R161)</f>
        <v>0.7279934886709456</v>
      </c>
      <c r="S161" s="119">
        <f>IF(RES_hhdet_tes!S161=0,"",RES_hhdet_tes!S161/RES_hhdet_fec!S161)</f>
        <v>0.73299259223900992</v>
      </c>
      <c r="T161" s="119">
        <f>IF(RES_hhdet_tes!T161=0,"",RES_hhdet_tes!T161/RES_hhdet_fec!T161)</f>
        <v>0.73785276885406836</v>
      </c>
      <c r="U161" s="119">
        <f>IF(RES_hhdet_tes!U161=0,"",RES_hhdet_tes!U161/RES_hhdet_fec!U161)</f>
        <v>0.75074719703359649</v>
      </c>
      <c r="V161" s="119">
        <f>IF(RES_hhdet_tes!V161=0,"",RES_hhdet_tes!V161/RES_hhdet_fec!V161)</f>
        <v>0.76174497783708983</v>
      </c>
      <c r="W161" s="119">
        <f>IF(RES_hhdet_tes!W161=0,"",RES_hhdet_tes!W161/RES_hhdet_fec!W161)</f>
        <v>0.77007089512271321</v>
      </c>
      <c r="X161" s="119">
        <f>IF(RES_hhdet_tes!X161=0,"",RES_hhdet_tes!X161/RES_hhdet_fec!X161)</f>
        <v>0.77834174314231874</v>
      </c>
      <c r="Y161" s="119">
        <f>IF(RES_hhdet_tes!Y161=0,"",RES_hhdet_tes!Y161/RES_hhdet_fec!Y161)</f>
        <v>0.78551658966121363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0.66071675383884132</v>
      </c>
      <c r="C162" s="124">
        <f>IF(RES_hhdet_tes!C162=0,"",RES_hhdet_tes!C162/RES_hhdet_fec!C162)</f>
        <v>0.6684716919201813</v>
      </c>
      <c r="D162" s="124">
        <f>IF(RES_hhdet_tes!D162=0,"",RES_hhdet_tes!D162/RES_hhdet_fec!D162)</f>
        <v>0.67907608658815288</v>
      </c>
      <c r="E162" s="124">
        <f>IF(RES_hhdet_tes!E162=0,"",RES_hhdet_tes!E162/RES_hhdet_fec!E162)</f>
        <v>0.68742151087102865</v>
      </c>
      <c r="F162" s="124">
        <f>IF(RES_hhdet_tes!F162=0,"",RES_hhdet_tes!F162/RES_hhdet_fec!F162)</f>
        <v>0.69379593888658564</v>
      </c>
      <c r="G162" s="124">
        <f>IF(RES_hhdet_tes!G162=0,"",RES_hhdet_tes!G162/RES_hhdet_fec!G162)</f>
        <v>0.69930773864039497</v>
      </c>
      <c r="H162" s="124">
        <f>IF(RES_hhdet_tes!H162=0,"",RES_hhdet_tes!H162/RES_hhdet_fec!H162)</f>
        <v>0.70462327046201567</v>
      </c>
      <c r="I162" s="124">
        <f>IF(RES_hhdet_tes!I162=0,"",RES_hhdet_tes!I162/RES_hhdet_fec!I162)</f>
        <v>0.70975271650585048</v>
      </c>
      <c r="J162" s="124">
        <f>IF(RES_hhdet_tes!J162=0,"",RES_hhdet_tes!J162/RES_hhdet_fec!J162)</f>
        <v>0.71383295692882254</v>
      </c>
      <c r="K162" s="124">
        <f>IF(RES_hhdet_tes!K162=0,"",RES_hhdet_tes!K162/RES_hhdet_fec!K162)</f>
        <v>0.71714153422361904</v>
      </c>
      <c r="L162" s="124">
        <f>IF(RES_hhdet_tes!L162=0,"",RES_hhdet_tes!L162/RES_hhdet_fec!L162)</f>
        <v>0.71958942757722411</v>
      </c>
      <c r="M162" s="124">
        <f>IF(RES_hhdet_tes!M162=0,"",RES_hhdet_tes!M162/RES_hhdet_fec!M162)</f>
        <v>0.72163382432581336</v>
      </c>
      <c r="N162" s="124">
        <f>IF(RES_hhdet_tes!N162=0,"",RES_hhdet_tes!N162/RES_hhdet_fec!N162)</f>
        <v>0.72351924944887358</v>
      </c>
      <c r="O162" s="124">
        <f>IF(RES_hhdet_tes!O162=0,"",RES_hhdet_tes!O162/RES_hhdet_fec!O162)</f>
        <v>0.72543461357280525</v>
      </c>
      <c r="P162" s="124">
        <f>IF(RES_hhdet_tes!P162=0,"",RES_hhdet_tes!P162/RES_hhdet_fec!P162)</f>
        <v>0.72647820060209567</v>
      </c>
      <c r="Q162" s="124">
        <f>IF(RES_hhdet_tes!Q162=0,"",RES_hhdet_tes!Q162/RES_hhdet_fec!Q162)</f>
        <v>0.72805483342458233</v>
      </c>
      <c r="R162" s="124">
        <f>IF(RES_hhdet_tes!R162=0,"",RES_hhdet_tes!R162/RES_hhdet_fec!R162)</f>
        <v>0.72974518497763941</v>
      </c>
      <c r="S162" s="124">
        <f>IF(RES_hhdet_tes!S162=0,"",RES_hhdet_tes!S162/RES_hhdet_fec!S162)</f>
        <v>0.7335727429277612</v>
      </c>
      <c r="T162" s="124">
        <f>IF(RES_hhdet_tes!T162=0,"",RES_hhdet_tes!T162/RES_hhdet_fec!T162)</f>
        <v>0.73792026185115911</v>
      </c>
      <c r="U162" s="124">
        <f>IF(RES_hhdet_tes!U162=0,"",RES_hhdet_tes!U162/RES_hhdet_fec!U162)</f>
        <v>0.74884916126752588</v>
      </c>
      <c r="V162" s="124">
        <f>IF(RES_hhdet_tes!V162=0,"",RES_hhdet_tes!V162/RES_hhdet_fec!V162)</f>
        <v>0.75923947256775137</v>
      </c>
      <c r="W162" s="124">
        <f>IF(RES_hhdet_tes!W162=0,"",RES_hhdet_tes!W162/RES_hhdet_fec!W162)</f>
        <v>0.76776047084025922</v>
      </c>
      <c r="X162" s="124">
        <f>IF(RES_hhdet_tes!X162=0,"",RES_hhdet_tes!X162/RES_hhdet_fec!X162)</f>
        <v>0.77432226907480228</v>
      </c>
      <c r="Y162" s="124">
        <f>IF(RES_hhdet_tes!Y162=0,"",RES_hhdet_tes!Y162/RES_hhdet_fec!Y162)</f>
        <v>0.77927081457520753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0.66071675383884132</v>
      </c>
      <c r="C163" s="45">
        <f>IF(RES_hhdet_tes!C163=0,"",RES_hhdet_tes!C163/RES_hhdet_fec!C163)</f>
        <v>0.6684716919201813</v>
      </c>
      <c r="D163" s="45">
        <f>IF(RES_hhdet_tes!D163=0,"",RES_hhdet_tes!D163/RES_hhdet_fec!D163)</f>
        <v>0.67907608658815288</v>
      </c>
      <c r="E163" s="45">
        <f>IF(RES_hhdet_tes!E163=0,"",RES_hhdet_tes!E163/RES_hhdet_fec!E163)</f>
        <v>0.68742151087102865</v>
      </c>
      <c r="F163" s="45">
        <f>IF(RES_hhdet_tes!F163=0,"",RES_hhdet_tes!F163/RES_hhdet_fec!F163)</f>
        <v>0.69379593888658564</v>
      </c>
      <c r="G163" s="45">
        <f>IF(RES_hhdet_tes!G163=0,"",RES_hhdet_tes!G163/RES_hhdet_fec!G163)</f>
        <v>0.69930773864039497</v>
      </c>
      <c r="H163" s="45">
        <f>IF(RES_hhdet_tes!H163=0,"",RES_hhdet_tes!H163/RES_hhdet_fec!H163)</f>
        <v>0.70462327046201567</v>
      </c>
      <c r="I163" s="45">
        <f>IF(RES_hhdet_tes!I163=0,"",RES_hhdet_tes!I163/RES_hhdet_fec!I163)</f>
        <v>0.70975271650585048</v>
      </c>
      <c r="J163" s="45">
        <f>IF(RES_hhdet_tes!J163=0,"",RES_hhdet_tes!J163/RES_hhdet_fec!J163)</f>
        <v>0.71383295692882254</v>
      </c>
      <c r="K163" s="45">
        <f>IF(RES_hhdet_tes!K163=0,"",RES_hhdet_tes!K163/RES_hhdet_fec!K163)</f>
        <v>0.71714153422361904</v>
      </c>
      <c r="L163" s="45">
        <f>IF(RES_hhdet_tes!L163=0,"",RES_hhdet_tes!L163/RES_hhdet_fec!L163)</f>
        <v>0.71958942757722411</v>
      </c>
      <c r="M163" s="45">
        <f>IF(RES_hhdet_tes!M163=0,"",RES_hhdet_tes!M163/RES_hhdet_fec!M163)</f>
        <v>0.72163382432581336</v>
      </c>
      <c r="N163" s="45">
        <f>IF(RES_hhdet_tes!N163=0,"",RES_hhdet_tes!N163/RES_hhdet_fec!N163)</f>
        <v>0.72351924944887358</v>
      </c>
      <c r="O163" s="45">
        <f>IF(RES_hhdet_tes!O163=0,"",RES_hhdet_tes!O163/RES_hhdet_fec!O163)</f>
        <v>0.72543461357280525</v>
      </c>
      <c r="P163" s="45">
        <f>IF(RES_hhdet_tes!P163=0,"",RES_hhdet_tes!P163/RES_hhdet_fec!P163)</f>
        <v>0.72647820060209567</v>
      </c>
      <c r="Q163" s="45">
        <f>IF(RES_hhdet_tes!Q163=0,"",RES_hhdet_tes!Q163/RES_hhdet_fec!Q163)</f>
        <v>0.72805483342458233</v>
      </c>
      <c r="R163" s="45">
        <f>IF(RES_hhdet_tes!R163=0,"",RES_hhdet_tes!R163/RES_hhdet_fec!R163)</f>
        <v>0.72974518497763941</v>
      </c>
      <c r="S163" s="45">
        <f>IF(RES_hhdet_tes!S163=0,"",RES_hhdet_tes!S163/RES_hhdet_fec!S163)</f>
        <v>0.7335727429277612</v>
      </c>
      <c r="T163" s="45">
        <f>IF(RES_hhdet_tes!T163=0,"",RES_hhdet_tes!T163/RES_hhdet_fec!T163)</f>
        <v>0.73792026185115911</v>
      </c>
      <c r="U163" s="45">
        <f>IF(RES_hhdet_tes!U163=0,"",RES_hhdet_tes!U163/RES_hhdet_fec!U163)</f>
        <v>0.74884916126752588</v>
      </c>
      <c r="V163" s="45">
        <f>IF(RES_hhdet_tes!V163=0,"",RES_hhdet_tes!V163/RES_hhdet_fec!V163)</f>
        <v>0.75923947256775137</v>
      </c>
      <c r="W163" s="45">
        <f>IF(RES_hhdet_tes!W163=0,"",RES_hhdet_tes!W163/RES_hhdet_fec!W163)</f>
        <v>0.76776047084025922</v>
      </c>
      <c r="X163" s="45">
        <f>IF(RES_hhdet_tes!X163=0,"",RES_hhdet_tes!X163/RES_hhdet_fec!X163)</f>
        <v>0.77432226907480228</v>
      </c>
      <c r="Y163" s="45">
        <f>IF(RES_hhdet_tes!Y163=0,"",RES_hhdet_tes!Y163/RES_hhdet_fec!Y163)</f>
        <v>0.77927081457520753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1.7847225827527802</v>
      </c>
      <c r="C164" s="124">
        <f>IF(RES_hhdet_tes!C164=0,"",RES_hhdet_tes!C164/RES_hhdet_fec!C164)</f>
        <v>1.8639977446215321</v>
      </c>
      <c r="D164" s="124">
        <f>IF(RES_hhdet_tes!D164=0,"",RES_hhdet_tes!D164/RES_hhdet_fec!D164)</f>
        <v>2.021002960112551</v>
      </c>
      <c r="E164" s="124">
        <f>IF(RES_hhdet_tes!E164=0,"",RES_hhdet_tes!E164/RES_hhdet_fec!E164)</f>
        <v>2.1483262588988903</v>
      </c>
      <c r="F164" s="124">
        <f>IF(RES_hhdet_tes!F164=0,"",RES_hhdet_tes!F164/RES_hhdet_fec!F164)</f>
        <v>2.2893795305240738</v>
      </c>
      <c r="G164" s="124">
        <f>IF(RES_hhdet_tes!G164=0,"",RES_hhdet_tes!G164/RES_hhdet_fec!G164)</f>
        <v>2.4578724553941558</v>
      </c>
      <c r="H164" s="124">
        <f>IF(RES_hhdet_tes!H164=0,"",RES_hhdet_tes!H164/RES_hhdet_fec!H164)</f>
        <v>2.5823588498508832</v>
      </c>
      <c r="I164" s="124">
        <f>IF(RES_hhdet_tes!I164=0,"",RES_hhdet_tes!I164/RES_hhdet_fec!I164)</f>
        <v>2.6620564305991974</v>
      </c>
      <c r="J164" s="124">
        <f>IF(RES_hhdet_tes!J164=0,"",RES_hhdet_tes!J164/RES_hhdet_fec!J164)</f>
        <v>2.7699053683310124</v>
      </c>
      <c r="K164" s="124">
        <f>IF(RES_hhdet_tes!K164=0,"",RES_hhdet_tes!K164/RES_hhdet_fec!K164)</f>
        <v>2.8701722177125113</v>
      </c>
      <c r="L164" s="124">
        <f>IF(RES_hhdet_tes!L164=0,"",RES_hhdet_tes!L164/RES_hhdet_fec!L164)</f>
        <v>2.9516470935644774</v>
      </c>
      <c r="M164" s="124">
        <f>IF(RES_hhdet_tes!M164=0,"",RES_hhdet_tes!M164/RES_hhdet_fec!M164)</f>
        <v>3.036848958182881</v>
      </c>
      <c r="N164" s="124">
        <f>IF(RES_hhdet_tes!N164=0,"",RES_hhdet_tes!N164/RES_hhdet_fec!N164)</f>
        <v>3.1043212936295799</v>
      </c>
      <c r="O164" s="124">
        <f>IF(RES_hhdet_tes!O164=0,"",RES_hhdet_tes!O164/RES_hhdet_fec!O164)</f>
        <v>3.1956948886205292</v>
      </c>
      <c r="P164" s="124">
        <f>IF(RES_hhdet_tes!P164=0,"",RES_hhdet_tes!P164/RES_hhdet_fec!P164)</f>
        <v>3.3804158119311496</v>
      </c>
      <c r="Q164" s="124">
        <f>IF(RES_hhdet_tes!Q164=0,"",RES_hhdet_tes!Q164/RES_hhdet_fec!Q164)</f>
        <v>3.5861526529495151</v>
      </c>
      <c r="R164" s="124">
        <f>IF(RES_hhdet_tes!R164=0,"",RES_hhdet_tes!R164/RES_hhdet_fec!R164)</f>
        <v>3.7339882916791582</v>
      </c>
      <c r="S164" s="124">
        <f>IF(RES_hhdet_tes!S164=0,"",RES_hhdet_tes!S164/RES_hhdet_fec!S164)</f>
        <v>3.8122414111348042</v>
      </c>
      <c r="T164" s="124">
        <f>IF(RES_hhdet_tes!T164=0,"",RES_hhdet_tes!T164/RES_hhdet_fec!T164)</f>
        <v>3.854077924382223</v>
      </c>
      <c r="U164" s="124">
        <f>IF(RES_hhdet_tes!U164=0,"",RES_hhdet_tes!U164/RES_hhdet_fec!U164)</f>
        <v>3.8846702721586555</v>
      </c>
      <c r="V164" s="124">
        <f>IF(RES_hhdet_tes!V164=0,"",RES_hhdet_tes!V164/RES_hhdet_fec!V164)</f>
        <v>3.9053006848420391</v>
      </c>
      <c r="W164" s="124">
        <f>IF(RES_hhdet_tes!W164=0,"",RES_hhdet_tes!W164/RES_hhdet_fec!W164)</f>
        <v>3.9255696324325049</v>
      </c>
      <c r="X164" s="124">
        <f>IF(RES_hhdet_tes!X164=0,"",RES_hhdet_tes!X164/RES_hhdet_fec!X164)</f>
        <v>3.9401856646556159</v>
      </c>
      <c r="Y164" s="124">
        <f>IF(RES_hhdet_tes!Y164=0,"",RES_hhdet_tes!Y164/RES_hhdet_fec!Y164)</f>
        <v>3.9482957642794259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1.7847225827527802</v>
      </c>
      <c r="C165" s="111">
        <f>IF(RES_hhdet_tes!C165=0,"",RES_hhdet_tes!C165/RES_hhdet_fec!C165)</f>
        <v>1.8639977446215321</v>
      </c>
      <c r="D165" s="111">
        <f>IF(RES_hhdet_tes!D165=0,"",RES_hhdet_tes!D165/RES_hhdet_fec!D165)</f>
        <v>2.021002960112551</v>
      </c>
      <c r="E165" s="111">
        <f>IF(RES_hhdet_tes!E165=0,"",RES_hhdet_tes!E165/RES_hhdet_fec!E165)</f>
        <v>2.1483262588988903</v>
      </c>
      <c r="F165" s="111">
        <f>IF(RES_hhdet_tes!F165=0,"",RES_hhdet_tes!F165/RES_hhdet_fec!F165)</f>
        <v>2.2893795305240738</v>
      </c>
      <c r="G165" s="111">
        <f>IF(RES_hhdet_tes!G165=0,"",RES_hhdet_tes!G165/RES_hhdet_fec!G165)</f>
        <v>2.4578724553941558</v>
      </c>
      <c r="H165" s="111">
        <f>IF(RES_hhdet_tes!H165=0,"",RES_hhdet_tes!H165/RES_hhdet_fec!H165)</f>
        <v>2.5823588498508832</v>
      </c>
      <c r="I165" s="111">
        <f>IF(RES_hhdet_tes!I165=0,"",RES_hhdet_tes!I165/RES_hhdet_fec!I165)</f>
        <v>2.6620564305991974</v>
      </c>
      <c r="J165" s="111">
        <f>IF(RES_hhdet_tes!J165=0,"",RES_hhdet_tes!J165/RES_hhdet_fec!J165)</f>
        <v>2.7699053683310124</v>
      </c>
      <c r="K165" s="111">
        <f>IF(RES_hhdet_tes!K165=0,"",RES_hhdet_tes!K165/RES_hhdet_fec!K165)</f>
        <v>2.8701722177125113</v>
      </c>
      <c r="L165" s="111">
        <f>IF(RES_hhdet_tes!L165=0,"",RES_hhdet_tes!L165/RES_hhdet_fec!L165)</f>
        <v>2.9516470935644774</v>
      </c>
      <c r="M165" s="111">
        <f>IF(RES_hhdet_tes!M165=0,"",RES_hhdet_tes!M165/RES_hhdet_fec!M165)</f>
        <v>3.036848958182881</v>
      </c>
      <c r="N165" s="111">
        <f>IF(RES_hhdet_tes!N165=0,"",RES_hhdet_tes!N165/RES_hhdet_fec!N165)</f>
        <v>3.1043212936295799</v>
      </c>
      <c r="O165" s="111">
        <f>IF(RES_hhdet_tes!O165=0,"",RES_hhdet_tes!O165/RES_hhdet_fec!O165)</f>
        <v>3.1956948886205292</v>
      </c>
      <c r="P165" s="111">
        <f>IF(RES_hhdet_tes!P165=0,"",RES_hhdet_tes!P165/RES_hhdet_fec!P165)</f>
        <v>3.3804158119311496</v>
      </c>
      <c r="Q165" s="111">
        <f>IF(RES_hhdet_tes!Q165=0,"",RES_hhdet_tes!Q165/RES_hhdet_fec!Q165)</f>
        <v>3.5861526529495151</v>
      </c>
      <c r="R165" s="111">
        <f>IF(RES_hhdet_tes!R165=0,"",RES_hhdet_tes!R165/RES_hhdet_fec!R165)</f>
        <v>3.7339882916791582</v>
      </c>
      <c r="S165" s="111">
        <f>IF(RES_hhdet_tes!S165=0,"",RES_hhdet_tes!S165/RES_hhdet_fec!S165)</f>
        <v>3.8122414111348042</v>
      </c>
      <c r="T165" s="111">
        <f>IF(RES_hhdet_tes!T165=0,"",RES_hhdet_tes!T165/RES_hhdet_fec!T165)</f>
        <v>3.854077924382223</v>
      </c>
      <c r="U165" s="111">
        <f>IF(RES_hhdet_tes!U165=0,"",RES_hhdet_tes!U165/RES_hhdet_fec!U165)</f>
        <v>3.8846702721586555</v>
      </c>
      <c r="V165" s="111">
        <f>IF(RES_hhdet_tes!V165=0,"",RES_hhdet_tes!V165/RES_hhdet_fec!V165)</f>
        <v>3.9053006848420391</v>
      </c>
      <c r="W165" s="111">
        <f>IF(RES_hhdet_tes!W165=0,"",RES_hhdet_tes!W165/RES_hhdet_fec!W165)</f>
        <v>3.9255696324325049</v>
      </c>
      <c r="X165" s="111">
        <f>IF(RES_hhdet_tes!X165=0,"",RES_hhdet_tes!X165/RES_hhdet_fec!X165)</f>
        <v>3.9401856646556159</v>
      </c>
      <c r="Y165" s="111">
        <f>IF(RES_hhdet_tes!Y165=0,"",RES_hhdet_tes!Y165/RES_hhdet_fec!Y165)</f>
        <v>3.9482957642794259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0.58787203861199455</v>
      </c>
      <c r="C166" s="124">
        <f>IF(RES_hhdet_tes!C166=0,"",RES_hhdet_tes!C166/RES_hhdet_fec!C166)</f>
        <v>0.5926895195280919</v>
      </c>
      <c r="D166" s="124">
        <f>IF(RES_hhdet_tes!D166=0,"",RES_hhdet_tes!D166/RES_hhdet_fec!D166)</f>
        <v>0.60077647385240773</v>
      </c>
      <c r="E166" s="124">
        <f>IF(RES_hhdet_tes!E166=0,"",RES_hhdet_tes!E166/RES_hhdet_fec!E166)</f>
        <v>0.62431846087728127</v>
      </c>
      <c r="F166" s="124">
        <f>IF(RES_hhdet_tes!F166=0,"",RES_hhdet_tes!F166/RES_hhdet_fec!F166)</f>
        <v>0.62937863920381509</v>
      </c>
      <c r="G166" s="124">
        <f>IF(RES_hhdet_tes!G166=0,"",RES_hhdet_tes!G166/RES_hhdet_fec!G166)</f>
        <v>0.63023141597125409</v>
      </c>
      <c r="H166" s="124">
        <f>IF(RES_hhdet_tes!H166=0,"",RES_hhdet_tes!H166/RES_hhdet_fec!H166)</f>
        <v>0.63208803074581321</v>
      </c>
      <c r="I166" s="124">
        <f>IF(RES_hhdet_tes!I166=0,"",RES_hhdet_tes!I166/RES_hhdet_fec!I166)</f>
        <v>0.63258527926370978</v>
      </c>
      <c r="J166" s="124">
        <f>IF(RES_hhdet_tes!J166=0,"",RES_hhdet_tes!J166/RES_hhdet_fec!J166)</f>
        <v>0.63669294515494956</v>
      </c>
      <c r="K166" s="124">
        <f>IF(RES_hhdet_tes!K166=0,"",RES_hhdet_tes!K166/RES_hhdet_fec!K166)</f>
        <v>0.65151266801565988</v>
      </c>
      <c r="L166" s="124">
        <f>IF(RES_hhdet_tes!L166=0,"",RES_hhdet_tes!L166/RES_hhdet_fec!L166)</f>
        <v>0.65619908236145752</v>
      </c>
      <c r="M166" s="124">
        <f>IF(RES_hhdet_tes!M166=0,"",RES_hhdet_tes!M166/RES_hhdet_fec!M166)</f>
        <v>0.66142917427583836</v>
      </c>
      <c r="N166" s="124">
        <f>IF(RES_hhdet_tes!N166=0,"",RES_hhdet_tes!N166/RES_hhdet_fec!N166)</f>
        <v>0.66773217744630586</v>
      </c>
      <c r="O166" s="124">
        <f>IF(RES_hhdet_tes!O166=0,"",RES_hhdet_tes!O166/RES_hhdet_fec!O166)</f>
        <v>0.68756221399302542</v>
      </c>
      <c r="P166" s="124">
        <f>IF(RES_hhdet_tes!P166=0,"",RES_hhdet_tes!P166/RES_hhdet_fec!P166)</f>
        <v>0.70883394957888746</v>
      </c>
      <c r="Q166" s="124">
        <f>IF(RES_hhdet_tes!Q166=0,"",RES_hhdet_tes!Q166/RES_hhdet_fec!Q166)</f>
        <v>0.73152882099400118</v>
      </c>
      <c r="R166" s="124">
        <f>IF(RES_hhdet_tes!R166=0,"",RES_hhdet_tes!R166/RES_hhdet_fec!R166)</f>
        <v>0.75032288786170953</v>
      </c>
      <c r="S166" s="124">
        <f>IF(RES_hhdet_tes!S166=0,"",RES_hhdet_tes!S166/RES_hhdet_fec!S166)</f>
        <v>0.76520322998926882</v>
      </c>
      <c r="T166" s="124">
        <f>IF(RES_hhdet_tes!T166=0,"",RES_hhdet_tes!T166/RES_hhdet_fec!T166)</f>
        <v>0.77631887045758263</v>
      </c>
      <c r="U166" s="124">
        <f>IF(RES_hhdet_tes!U166=0,"",RES_hhdet_tes!U166/RES_hhdet_fec!U166)</f>
        <v>0.80371571881729797</v>
      </c>
      <c r="V166" s="124">
        <f>IF(RES_hhdet_tes!V166=0,"",RES_hhdet_tes!V166/RES_hhdet_fec!V166)</f>
        <v>0.82361267312451525</v>
      </c>
      <c r="W166" s="124">
        <f>IF(RES_hhdet_tes!W166=0,"",RES_hhdet_tes!W166/RES_hhdet_fec!W166)</f>
        <v>0.83245752468457201</v>
      </c>
      <c r="X166" s="124">
        <f>IF(RES_hhdet_tes!X166=0,"",RES_hhdet_tes!X166/RES_hhdet_fec!X166)</f>
        <v>0.85473968192965943</v>
      </c>
      <c r="Y166" s="124">
        <f>IF(RES_hhdet_tes!Y166=0,"",RES_hhdet_tes!Y166/RES_hhdet_fec!Y166)</f>
        <v>0.87328104086617697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0.55330378941438119</v>
      </c>
      <c r="C167" s="111">
        <f>IF(RES_hhdet_tes!C167=0,"",RES_hhdet_tes!C167/RES_hhdet_fec!C167)</f>
        <v>0.5575323295914244</v>
      </c>
      <c r="D167" s="111">
        <f>IF(RES_hhdet_tes!D167=0,"",RES_hhdet_tes!D167/RES_hhdet_fec!D167)</f>
        <v>0.56104158855234154</v>
      </c>
      <c r="E167" s="111">
        <f>IF(RES_hhdet_tes!E167=0,"",RES_hhdet_tes!E167/RES_hhdet_fec!E167)</f>
        <v>0.56373804734784749</v>
      </c>
      <c r="F167" s="111">
        <f>IF(RES_hhdet_tes!F167=0,"",RES_hhdet_tes!F167/RES_hhdet_fec!F167)</f>
        <v>0.56846551052789818</v>
      </c>
      <c r="G167" s="111">
        <f>IF(RES_hhdet_tes!G167=0,"",RES_hhdet_tes!G167/RES_hhdet_fec!G167)</f>
        <v>0.57501002518933098</v>
      </c>
      <c r="H167" s="111">
        <f>IF(RES_hhdet_tes!H167=0,"",RES_hhdet_tes!H167/RES_hhdet_fec!H167)</f>
        <v>0.58248018145285041</v>
      </c>
      <c r="I167" s="111">
        <f>IF(RES_hhdet_tes!I167=0,"",RES_hhdet_tes!I167/RES_hhdet_fec!I167)</f>
        <v>0.58560423895594738</v>
      </c>
      <c r="J167" s="111">
        <f>IF(RES_hhdet_tes!J167=0,"",RES_hhdet_tes!J167/RES_hhdet_fec!J167)</f>
        <v>0.58685715523631687</v>
      </c>
      <c r="K167" s="111">
        <f>IF(RES_hhdet_tes!K167=0,"",RES_hhdet_tes!K167/RES_hhdet_fec!K167)</f>
        <v>0.58867264032791844</v>
      </c>
      <c r="L167" s="111">
        <f>IF(RES_hhdet_tes!L167=0,"",RES_hhdet_tes!L167/RES_hhdet_fec!L167)</f>
        <v>0.59022303991021263</v>
      </c>
      <c r="M167" s="111">
        <f>IF(RES_hhdet_tes!M167=0,"",RES_hhdet_tes!M167/RES_hhdet_fec!M167)</f>
        <v>0.59241651079384272</v>
      </c>
      <c r="N167" s="111">
        <f>IF(RES_hhdet_tes!N167=0,"",RES_hhdet_tes!N167/RES_hhdet_fec!N167)</f>
        <v>0.597788112143675</v>
      </c>
      <c r="O167" s="111">
        <f>IF(RES_hhdet_tes!O167=0,"",RES_hhdet_tes!O167/RES_hhdet_fec!O167)</f>
        <v>0.60836781258300665</v>
      </c>
      <c r="P167" s="111">
        <f>IF(RES_hhdet_tes!P167=0,"",RES_hhdet_tes!P167/RES_hhdet_fec!P167)</f>
        <v>0.62628581120183358</v>
      </c>
      <c r="Q167" s="111">
        <f>IF(RES_hhdet_tes!Q167=0,"",RES_hhdet_tes!Q167/RES_hhdet_fec!Q167)</f>
        <v>0.64625671188803835</v>
      </c>
      <c r="R167" s="111">
        <f>IF(RES_hhdet_tes!R167=0,"",RES_hhdet_tes!R167/RES_hhdet_fec!R167)</f>
        <v>0.66332935911936386</v>
      </c>
      <c r="S167" s="111">
        <f>IF(RES_hhdet_tes!S167=0,"",RES_hhdet_tes!S167/RES_hhdet_fec!S167)</f>
        <v>0.68273851894046489</v>
      </c>
      <c r="T167" s="111">
        <f>IF(RES_hhdet_tes!T167=0,"",RES_hhdet_tes!T167/RES_hhdet_fec!T167)</f>
        <v>0.69821946811259816</v>
      </c>
      <c r="U167" s="111">
        <f>IF(RES_hhdet_tes!U167=0,"",RES_hhdet_tes!U167/RES_hhdet_fec!U167)</f>
        <v>0.71726624371073122</v>
      </c>
      <c r="V167" s="111">
        <f>IF(RES_hhdet_tes!V167=0,"",RES_hhdet_tes!V167/RES_hhdet_fec!V167)</f>
        <v>0.73792008161920586</v>
      </c>
      <c r="W167" s="111">
        <f>IF(RES_hhdet_tes!W167=0,"",RES_hhdet_tes!W167/RES_hhdet_fec!W167)</f>
        <v>0.75291812502818922</v>
      </c>
      <c r="X167" s="111">
        <f>IF(RES_hhdet_tes!X167=0,"",RES_hhdet_tes!X167/RES_hhdet_fec!X167)</f>
        <v>0.76305094738871726</v>
      </c>
      <c r="Y167" s="111">
        <f>IF(RES_hhdet_tes!Y167=0,"",RES_hhdet_tes!Y167/RES_hhdet_fec!Y167)</f>
        <v>0.76982370341090967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>
        <f>IF(RES_hhdet_tes!K168=0,"",RES_hhdet_tes!K168/RES_hhdet_fec!K168)</f>
        <v>0.75701607045444219</v>
      </c>
      <c r="L168" s="111">
        <f>IF(RES_hhdet_tes!L168=0,"",RES_hhdet_tes!L168/RES_hhdet_fec!L168)</f>
        <v>0.7485471041851709</v>
      </c>
      <c r="M168" s="111">
        <f>IF(RES_hhdet_tes!M168=0,"",RES_hhdet_tes!M168/RES_hhdet_fec!M168)</f>
        <v>0.75593083983669662</v>
      </c>
      <c r="N168" s="111">
        <f>IF(RES_hhdet_tes!N168=0,"",RES_hhdet_tes!N168/RES_hhdet_fec!N168)</f>
        <v>0.76277116877742568</v>
      </c>
      <c r="O168" s="111">
        <f>IF(RES_hhdet_tes!O168=0,"",RES_hhdet_tes!O168/RES_hhdet_fec!O168)</f>
        <v>0.75745093559021726</v>
      </c>
      <c r="P168" s="111">
        <f>IF(RES_hhdet_tes!P168=0,"",RES_hhdet_tes!P168/RES_hhdet_fec!P168)</f>
        <v>0.76119451232790303</v>
      </c>
      <c r="Q168" s="111">
        <f>IF(RES_hhdet_tes!Q168=0,"",RES_hhdet_tes!Q168/RES_hhdet_fec!Q168)</f>
        <v>0.75856309072325934</v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>
        <f>IF(RES_hhdet_tes!U168=0,"",RES_hhdet_tes!U168/RES_hhdet_fec!U168)</f>
        <v>0.87594697761449225</v>
      </c>
      <c r="V168" s="111">
        <f>IF(RES_hhdet_tes!V168=0,"",RES_hhdet_tes!V168/RES_hhdet_fec!V168)</f>
        <v>0.88178933424561989</v>
      </c>
      <c r="W168" s="111">
        <f>IF(RES_hhdet_tes!W168=0,"",RES_hhdet_tes!W168/RES_hhdet_fec!W168)</f>
        <v>0.87792200321410729</v>
      </c>
      <c r="X168" s="111">
        <f>IF(RES_hhdet_tes!X168=0,"",RES_hhdet_tes!X168/RES_hhdet_fec!X168)</f>
        <v>0.90207848345776753</v>
      </c>
      <c r="Y168" s="111">
        <f>IF(RES_hhdet_tes!Y168=0,"",RES_hhdet_tes!Y168/RES_hhdet_fec!Y168)</f>
        <v>0.92004805710277116</v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>
        <f>IF(RES_hhdet_tes!K169=0,"",RES_hhdet_tes!K169/RES_hhdet_fec!K169)</f>
        <v>0.59833629298166058</v>
      </c>
      <c r="L169" s="112">
        <f>IF(RES_hhdet_tes!L169=0,"",RES_hhdet_tes!L169/RES_hhdet_fec!L169)</f>
        <v>0.59833629298166058</v>
      </c>
      <c r="M169" s="112">
        <f>IF(RES_hhdet_tes!M169=0,"",RES_hhdet_tes!M169/RES_hhdet_fec!M169)</f>
        <v>0.59833629298166058</v>
      </c>
      <c r="N169" s="112">
        <f>IF(RES_hhdet_tes!N169=0,"",RES_hhdet_tes!N169/RES_hhdet_fec!N169)</f>
        <v>0.59833629298166058</v>
      </c>
      <c r="O169" s="112">
        <f>IF(RES_hhdet_tes!O169=0,"",RES_hhdet_tes!O169/RES_hhdet_fec!O169)</f>
        <v>0.59833629298166058</v>
      </c>
      <c r="P169" s="112">
        <f>IF(RES_hhdet_tes!P169=0,"",RES_hhdet_tes!P169/RES_hhdet_fec!P169)</f>
        <v>0.59833629298166058</v>
      </c>
      <c r="Q169" s="112">
        <f>IF(RES_hhdet_tes!Q169=0,"",RES_hhdet_tes!Q169/RES_hhdet_fec!Q169)</f>
        <v>0.59833629298166058</v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>
        <f>IF(RES_hhdet_tes!U169=0,"",RES_hhdet_tes!U169/RES_hhdet_fec!U169)</f>
        <v>0.776790691968265</v>
      </c>
      <c r="V169" s="112">
        <f>IF(RES_hhdet_tes!V169=0,"",RES_hhdet_tes!V169/RES_hhdet_fec!V169)</f>
        <v>0.78175017657180912</v>
      </c>
      <c r="W169" s="112">
        <f>IF(RES_hhdet_tes!W169=0,"",RES_hhdet_tes!W169/RES_hhdet_fec!W169)</f>
        <v>0.78175017657180912</v>
      </c>
      <c r="X169" s="112">
        <f>IF(RES_hhdet_tes!X169=0,"",RES_hhdet_tes!X169/RES_hhdet_fec!X169)</f>
        <v>0.78175017657180923</v>
      </c>
      <c r="Y169" s="112">
        <f>IF(RES_hhdet_tes!Y169=0,"",RES_hhdet_tes!Y169/RES_hhdet_fec!Y169)</f>
        <v>0.78175017657180934</v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0.62420086672424169</v>
      </c>
      <c r="C171" s="112">
        <f>IF(RES_hhdet_tes!C171=0,"",RES_hhdet_tes!C171/RES_hhdet_fec!C171)</f>
        <v>0.63048594769464361</v>
      </c>
      <c r="D171" s="112">
        <f>IF(RES_hhdet_tes!D171=0,"",RES_hhdet_tes!D171/RES_hhdet_fec!D171)</f>
        <v>0.63752984927319656</v>
      </c>
      <c r="E171" s="112">
        <f>IF(RES_hhdet_tes!E171=0,"",RES_hhdet_tes!E171/RES_hhdet_fec!E171)</f>
        <v>0.64183257360021251</v>
      </c>
      <c r="F171" s="112">
        <f>IF(RES_hhdet_tes!F171=0,"",RES_hhdet_tes!F171/RES_hhdet_fec!F171)</f>
        <v>0.64450817505822966</v>
      </c>
      <c r="G171" s="112">
        <f>IF(RES_hhdet_tes!G171=0,"",RES_hhdet_tes!G171/RES_hhdet_fec!G171)</f>
        <v>0.64662953714136451</v>
      </c>
      <c r="H171" s="112">
        <f>IF(RES_hhdet_tes!H171=0,"",RES_hhdet_tes!H171/RES_hhdet_fec!H171)</f>
        <v>0.64849885433577281</v>
      </c>
      <c r="I171" s="112">
        <f>IF(RES_hhdet_tes!I171=0,"",RES_hhdet_tes!I171/RES_hhdet_fec!I171)</f>
        <v>0.65037417337693904</v>
      </c>
      <c r="J171" s="112">
        <f>IF(RES_hhdet_tes!J171=0,"",RES_hhdet_tes!J171/RES_hhdet_fec!J171)</f>
        <v>0.65229970172798479</v>
      </c>
      <c r="K171" s="112">
        <f>IF(RES_hhdet_tes!K171=0,"",RES_hhdet_tes!K171/RES_hhdet_fec!K171)</f>
        <v>0.6536490557450928</v>
      </c>
      <c r="L171" s="112">
        <f>IF(RES_hhdet_tes!L171=0,"",RES_hhdet_tes!L171/RES_hhdet_fec!L171)</f>
        <v>0.65594269140790173</v>
      </c>
      <c r="M171" s="112">
        <f>IF(RES_hhdet_tes!M171=0,"",RES_hhdet_tes!M171/RES_hhdet_fec!M171)</f>
        <v>0.65872895942558907</v>
      </c>
      <c r="N171" s="112">
        <f>IF(RES_hhdet_tes!N171=0,"",RES_hhdet_tes!N171/RES_hhdet_fec!N171)</f>
        <v>0.6623468992115622</v>
      </c>
      <c r="O171" s="112">
        <f>IF(RES_hhdet_tes!O171=0,"",RES_hhdet_tes!O171/RES_hhdet_fec!O171)</f>
        <v>0.66450232783170848</v>
      </c>
      <c r="P171" s="112">
        <f>IF(RES_hhdet_tes!P171=0,"",RES_hhdet_tes!P171/RES_hhdet_fec!P171)</f>
        <v>0.6675448229040174</v>
      </c>
      <c r="Q171" s="112">
        <f>IF(RES_hhdet_tes!Q171=0,"",RES_hhdet_tes!Q171/RES_hhdet_fec!Q171)</f>
        <v>0.6736062757293364</v>
      </c>
      <c r="R171" s="112">
        <f>IF(RES_hhdet_tes!R171=0,"",RES_hhdet_tes!R171/RES_hhdet_fec!R171)</f>
        <v>0.68421220649078718</v>
      </c>
      <c r="S171" s="112">
        <f>IF(RES_hhdet_tes!S171=0,"",RES_hhdet_tes!S171/RES_hhdet_fec!S171)</f>
        <v>0.70222858934089427</v>
      </c>
      <c r="T171" s="112">
        <f>IF(RES_hhdet_tes!T171=0,"",RES_hhdet_tes!T171/RES_hhdet_fec!T171)</f>
        <v>0.71447020311205445</v>
      </c>
      <c r="U171" s="112">
        <f>IF(RES_hhdet_tes!U171=0,"",RES_hhdet_tes!U171/RES_hhdet_fec!U171)</f>
        <v>0.73519840544196835</v>
      </c>
      <c r="V171" s="112">
        <f>IF(RES_hhdet_tes!V171=0,"",RES_hhdet_tes!V171/RES_hhdet_fec!V171)</f>
        <v>0.74937272915472453</v>
      </c>
      <c r="W171" s="112">
        <f>IF(RES_hhdet_tes!W171=0,"",RES_hhdet_tes!W171/RES_hhdet_fec!W171)</f>
        <v>0.75391163417027662</v>
      </c>
      <c r="X171" s="112">
        <f>IF(RES_hhdet_tes!X171=0,"",RES_hhdet_tes!X171/RES_hhdet_fec!X171)</f>
        <v>0.75835516287178795</v>
      </c>
      <c r="Y171" s="112">
        <f>IF(RES_hhdet_tes!Y171=0,"",RES_hhdet_tes!Y171/RES_hhdet_fec!Y171)</f>
        <v>0.76254505504430647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>
        <f>IF(RES_hhdet_tes!K172=0,"",RES_hhdet_tes!K172/RES_hhdet_fec!K172)</f>
        <v>0.80214296023921217</v>
      </c>
      <c r="L172" s="113">
        <f>IF(RES_hhdet_tes!L172=0,"",RES_hhdet_tes!L172/RES_hhdet_fec!L172)</f>
        <v>0.79495506438236263</v>
      </c>
      <c r="M172" s="113">
        <f>IF(RES_hhdet_tes!M172=0,"",RES_hhdet_tes!M172/RES_hhdet_fec!M172)</f>
        <v>0.80229165272998204</v>
      </c>
      <c r="N172" s="113">
        <f>IF(RES_hhdet_tes!N172=0,"",RES_hhdet_tes!N172/RES_hhdet_fec!N172)</f>
        <v>0.81012267500890545</v>
      </c>
      <c r="O172" s="113">
        <f>IF(RES_hhdet_tes!O172=0,"",RES_hhdet_tes!O172/RES_hhdet_fec!O172)</f>
        <v>0.81508462002226267</v>
      </c>
      <c r="P172" s="113">
        <f>IF(RES_hhdet_tes!P172=0,"",RES_hhdet_tes!P172/RES_hhdet_fec!P172)</f>
        <v>0.82604114396746686</v>
      </c>
      <c r="Q172" s="113">
        <f>IF(RES_hhdet_tes!Q172=0,"",RES_hhdet_tes!Q172/RES_hhdet_fec!Q172)</f>
        <v>0.83181693399697065</v>
      </c>
      <c r="R172" s="113">
        <f>IF(RES_hhdet_tes!R172=0,"",RES_hhdet_tes!R172/RES_hhdet_fec!R172)</f>
        <v>0.83898977117922924</v>
      </c>
      <c r="S172" s="113">
        <f>IF(RES_hhdet_tes!S172=0,"",RES_hhdet_tes!S172/RES_hhdet_fec!S172)</f>
        <v>0.84701400926585513</v>
      </c>
      <c r="T172" s="113">
        <f>IF(RES_hhdet_tes!T172=0,"",RES_hhdet_tes!T172/RES_hhdet_fec!T172)</f>
        <v>0.83337124709158339</v>
      </c>
      <c r="U172" s="113">
        <f>IF(RES_hhdet_tes!U172=0,"",RES_hhdet_tes!U172/RES_hhdet_fec!U172)</f>
        <v>0.85320620062371799</v>
      </c>
      <c r="V172" s="113">
        <f>IF(RES_hhdet_tes!V172=0,"",RES_hhdet_tes!V172/RES_hhdet_fec!V172)</f>
        <v>0.86394833883168709</v>
      </c>
      <c r="W172" s="113">
        <f>IF(RES_hhdet_tes!W172=0,"",RES_hhdet_tes!W172/RES_hhdet_fec!W172)</f>
        <v>0.86972544832334597</v>
      </c>
      <c r="X172" s="113">
        <f>IF(RES_hhdet_tes!X172=0,"",RES_hhdet_tes!X172/RES_hhdet_fec!X172)</f>
        <v>0.90383680958794277</v>
      </c>
      <c r="Y172" s="113">
        <f>IF(RES_hhdet_tes!Y172=0,"",RES_hhdet_tes!Y172/RES_hhdet_fec!Y172)</f>
        <v>0.93141995749939588</v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>
        <f>IF(RES_hhdet_tes!K173=0,"",RES_hhdet_tes!K173/RES_hhdet_fec!K173)</f>
        <v>0.65970997320763625</v>
      </c>
      <c r="L173" s="111">
        <f>IF(RES_hhdet_tes!L173=0,"",RES_hhdet_tes!L173/RES_hhdet_fec!L173)</f>
        <v>0.66019921322959685</v>
      </c>
      <c r="M173" s="111">
        <f>IF(RES_hhdet_tes!M173=0,"",RES_hhdet_tes!M173/RES_hhdet_fec!M173)</f>
        <v>0.661271474542103</v>
      </c>
      <c r="N173" s="111">
        <f>IF(RES_hhdet_tes!N173=0,"",RES_hhdet_tes!N173/RES_hhdet_fec!N173)</f>
        <v>0.66378985923119038</v>
      </c>
      <c r="O173" s="111">
        <f>IF(RES_hhdet_tes!O173=0,"",RES_hhdet_tes!O173/RES_hhdet_fec!O173)</f>
        <v>0.6779326214760989</v>
      </c>
      <c r="P173" s="111">
        <f>IF(RES_hhdet_tes!P173=0,"",RES_hhdet_tes!P173/RES_hhdet_fec!P173)</f>
        <v>0.6895493635008263</v>
      </c>
      <c r="Q173" s="111">
        <f>IF(RES_hhdet_tes!Q173=0,"",RES_hhdet_tes!Q173/RES_hhdet_fec!Q173)</f>
        <v>0.70158175253676436</v>
      </c>
      <c r="R173" s="111">
        <f>IF(RES_hhdet_tes!R173=0,"",RES_hhdet_tes!R173/RES_hhdet_fec!R173)</f>
        <v>0.71046186817937673</v>
      </c>
      <c r="S173" s="111">
        <f>IF(RES_hhdet_tes!S173=0,"",RES_hhdet_tes!S173/RES_hhdet_fec!S173)</f>
        <v>0.71906264398521014</v>
      </c>
      <c r="T173" s="111">
        <f>IF(RES_hhdet_tes!T173=0,"",RES_hhdet_tes!T173/RES_hhdet_fec!T173)</f>
        <v>0.7291551557669691</v>
      </c>
      <c r="U173" s="111">
        <f>IF(RES_hhdet_tes!U173=0,"",RES_hhdet_tes!U173/RES_hhdet_fec!U173)</f>
        <v>0.74111804119701163</v>
      </c>
      <c r="V173" s="111">
        <f>IF(RES_hhdet_tes!V173=0,"",RES_hhdet_tes!V173/RES_hhdet_fec!V173)</f>
        <v>0.75422360955069012</v>
      </c>
      <c r="W173" s="111">
        <f>IF(RES_hhdet_tes!W173=0,"",RES_hhdet_tes!W173/RES_hhdet_fec!W173)</f>
        <v>0.7685965034944312</v>
      </c>
      <c r="X173" s="111">
        <f>IF(RES_hhdet_tes!X173=0,"",RES_hhdet_tes!X173/RES_hhdet_fec!X173)</f>
        <v>0.77680245883546217</v>
      </c>
      <c r="Y173" s="111">
        <f>IF(RES_hhdet_tes!Y173=0,"",RES_hhdet_tes!Y173/RES_hhdet_fec!Y173)</f>
        <v>0.78311807770484343</v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0.60148377662854624</v>
      </c>
      <c r="C175" s="124">
        <f>IF(RES_hhdet_tes!C175=0,"",RES_hhdet_tes!C175/RES_hhdet_fec!C175)</f>
        <v>0.60316187734491955</v>
      </c>
      <c r="D175" s="124">
        <f>IF(RES_hhdet_tes!D175=0,"",RES_hhdet_tes!D175/RES_hhdet_fec!D175)</f>
        <v>0.60718762219338107</v>
      </c>
      <c r="E175" s="124">
        <f>IF(RES_hhdet_tes!E175=0,"",RES_hhdet_tes!E175/RES_hhdet_fec!E175)</f>
        <v>0.64696869358731413</v>
      </c>
      <c r="F175" s="124">
        <f>IF(RES_hhdet_tes!F175=0,"",RES_hhdet_tes!F175/RES_hhdet_fec!F175)</f>
        <v>0.6486700089624825</v>
      </c>
      <c r="G175" s="124">
        <f>IF(RES_hhdet_tes!G175=0,"",RES_hhdet_tes!G175/RES_hhdet_fec!G175)</f>
        <v>0.63688062350540542</v>
      </c>
      <c r="H175" s="124">
        <f>IF(RES_hhdet_tes!H175=0,"",RES_hhdet_tes!H175/RES_hhdet_fec!H175)</f>
        <v>0.63904019854634786</v>
      </c>
      <c r="I175" s="124">
        <f>IF(RES_hhdet_tes!I175=0,"",RES_hhdet_tes!I175/RES_hhdet_fec!I175)</f>
        <v>0.6302313332343159</v>
      </c>
      <c r="J175" s="124">
        <f>IF(RES_hhdet_tes!J175=0,"",RES_hhdet_tes!J175/RES_hhdet_fec!J175)</f>
        <v>0.6347574651458916</v>
      </c>
      <c r="K175" s="124">
        <f>IF(RES_hhdet_tes!K175=0,"",RES_hhdet_tes!K175/RES_hhdet_fec!K175)</f>
        <v>0.63729475143129577</v>
      </c>
      <c r="L175" s="124">
        <f>IF(RES_hhdet_tes!L175=0,"",RES_hhdet_tes!L175/RES_hhdet_fec!L175)</f>
        <v>0.64565869485709859</v>
      </c>
      <c r="M175" s="124">
        <f>IF(RES_hhdet_tes!M175=0,"",RES_hhdet_tes!M175/RES_hhdet_fec!M175)</f>
        <v>0.64720329551605404</v>
      </c>
      <c r="N175" s="124">
        <f>IF(RES_hhdet_tes!N175=0,"",RES_hhdet_tes!N175/RES_hhdet_fec!N175)</f>
        <v>0.6470857169759342</v>
      </c>
      <c r="O175" s="124">
        <f>IF(RES_hhdet_tes!O175=0,"",RES_hhdet_tes!O175/RES_hhdet_fec!O175)</f>
        <v>0.65046996411537661</v>
      </c>
      <c r="P175" s="124">
        <f>IF(RES_hhdet_tes!P175=0,"",RES_hhdet_tes!P175/RES_hhdet_fec!P175)</f>
        <v>0.64825383495159161</v>
      </c>
      <c r="Q175" s="124">
        <f>IF(RES_hhdet_tes!Q175=0,"",RES_hhdet_tes!Q175/RES_hhdet_fec!Q175)</f>
        <v>0.64901932704865528</v>
      </c>
      <c r="R175" s="124">
        <f>IF(RES_hhdet_tes!R175=0,"",RES_hhdet_tes!R175/RES_hhdet_fec!R175)</f>
        <v>0.65042625633910867</v>
      </c>
      <c r="S175" s="124">
        <f>IF(RES_hhdet_tes!S175=0,"",RES_hhdet_tes!S175/RES_hhdet_fec!S175)</f>
        <v>0.65162829878827455</v>
      </c>
      <c r="T175" s="124">
        <f>IF(RES_hhdet_tes!T175=0,"",RES_hhdet_tes!T175/RES_hhdet_fec!T175)</f>
        <v>0.65076409958461501</v>
      </c>
      <c r="U175" s="124">
        <f>IF(RES_hhdet_tes!U175=0,"",RES_hhdet_tes!U175/RES_hhdet_fec!U175)</f>
        <v>0.65262921948592323</v>
      </c>
      <c r="V175" s="124">
        <f>IF(RES_hhdet_tes!V175=0,"",RES_hhdet_tes!V175/RES_hhdet_fec!V175)</f>
        <v>0.65973117385310109</v>
      </c>
      <c r="W175" s="124">
        <f>IF(RES_hhdet_tes!W175=0,"",RES_hhdet_tes!W175/RES_hhdet_fec!W175)</f>
        <v>0.66193130298767155</v>
      </c>
      <c r="X175" s="124">
        <f>IF(RES_hhdet_tes!X175=0,"",RES_hhdet_tes!X175/RES_hhdet_fec!X175)</f>
        <v>0.64432130914504004</v>
      </c>
      <c r="Y175" s="124">
        <f>IF(RES_hhdet_tes!Y175=0,"",RES_hhdet_tes!Y175/RES_hhdet_fec!Y175)</f>
        <v>0.63591874427147133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0.5807550916901546</v>
      </c>
      <c r="C176" s="111">
        <f>IF(RES_hhdet_tes!C176=0,"",RES_hhdet_tes!C176/RES_hhdet_fec!C176)</f>
        <v>0.58231173873905495</v>
      </c>
      <c r="D176" s="111">
        <f>IF(RES_hhdet_tes!D176=0,"",RES_hhdet_tes!D176/RES_hhdet_fec!D176)</f>
        <v>0.58391919313388219</v>
      </c>
      <c r="E176" s="111">
        <f>IF(RES_hhdet_tes!E176=0,"",RES_hhdet_tes!E176/RES_hhdet_fec!E176)</f>
        <v>0.58494656672600687</v>
      </c>
      <c r="F176" s="111">
        <f>IF(RES_hhdet_tes!F176=0,"",RES_hhdet_tes!F176/RES_hhdet_fec!F176)</f>
        <v>0.58609790184200672</v>
      </c>
      <c r="G176" s="111">
        <f>IF(RES_hhdet_tes!G176=0,"",RES_hhdet_tes!G176/RES_hhdet_fec!G176)</f>
        <v>0.58716677995159083</v>
      </c>
      <c r="H176" s="111">
        <f>IF(RES_hhdet_tes!H176=0,"",RES_hhdet_tes!H176/RES_hhdet_fec!H176)</f>
        <v>0.58802285981160252</v>
      </c>
      <c r="I176" s="111">
        <f>IF(RES_hhdet_tes!I176=0,"",RES_hhdet_tes!I176/RES_hhdet_fec!I176)</f>
        <v>0.58850381355947767</v>
      </c>
      <c r="J176" s="111">
        <f>IF(RES_hhdet_tes!J176=0,"",RES_hhdet_tes!J176/RES_hhdet_fec!J176)</f>
        <v>0.58875636641157014</v>
      </c>
      <c r="K176" s="111">
        <f>IF(RES_hhdet_tes!K176=0,"",RES_hhdet_tes!K176/RES_hhdet_fec!K176)</f>
        <v>0.58903786439981265</v>
      </c>
      <c r="L176" s="111">
        <f>IF(RES_hhdet_tes!L176=0,"",RES_hhdet_tes!L176/RES_hhdet_fec!L176)</f>
        <v>0.58927007881288895</v>
      </c>
      <c r="M176" s="111">
        <f>IF(RES_hhdet_tes!M176=0,"",RES_hhdet_tes!M176/RES_hhdet_fec!M176)</f>
        <v>0.58950526978233053</v>
      </c>
      <c r="N176" s="111">
        <f>IF(RES_hhdet_tes!N176=0,"",RES_hhdet_tes!N176/RES_hhdet_fec!N176)</f>
        <v>0.58978971967110527</v>
      </c>
      <c r="O176" s="111">
        <f>IF(RES_hhdet_tes!O176=0,"",RES_hhdet_tes!O176/RES_hhdet_fec!O176)</f>
        <v>0.59009234435692404</v>
      </c>
      <c r="P176" s="111">
        <f>IF(RES_hhdet_tes!P176=0,"",RES_hhdet_tes!P176/RES_hhdet_fec!P176)</f>
        <v>0.59038702338241222</v>
      </c>
      <c r="Q176" s="111">
        <f>IF(RES_hhdet_tes!Q176=0,"",RES_hhdet_tes!Q176/RES_hhdet_fec!Q176)</f>
        <v>0.59081280161644845</v>
      </c>
      <c r="R176" s="111">
        <f>IF(RES_hhdet_tes!R176=0,"",RES_hhdet_tes!R176/RES_hhdet_fec!R176)</f>
        <v>0.59144397002661087</v>
      </c>
      <c r="S176" s="111">
        <f>IF(RES_hhdet_tes!S176=0,"",RES_hhdet_tes!S176/RES_hhdet_fec!S176)</f>
        <v>0.59260829005987603</v>
      </c>
      <c r="T176" s="111">
        <f>IF(RES_hhdet_tes!T176=0,"",RES_hhdet_tes!T176/RES_hhdet_fec!T176)</f>
        <v>0.59404532523591513</v>
      </c>
      <c r="U176" s="111">
        <f>IF(RES_hhdet_tes!U176=0,"",RES_hhdet_tes!U176/RES_hhdet_fec!U176)</f>
        <v>0.59665005056239251</v>
      </c>
      <c r="V176" s="111">
        <f>IF(RES_hhdet_tes!V176=0,"",RES_hhdet_tes!V176/RES_hhdet_fec!V176)</f>
        <v>0.59957265954438277</v>
      </c>
      <c r="W176" s="111">
        <f>IF(RES_hhdet_tes!W176=0,"",RES_hhdet_tes!W176/RES_hhdet_fec!W176)</f>
        <v>0.60265929234947757</v>
      </c>
      <c r="X176" s="111">
        <f>IF(RES_hhdet_tes!X176=0,"",RES_hhdet_tes!X176/RES_hhdet_fec!X176)</f>
        <v>0.60447934119661095</v>
      </c>
      <c r="Y176" s="111">
        <f>IF(RES_hhdet_tes!Y176=0,"",RES_hhdet_tes!Y176/RES_hhdet_fec!Y176)</f>
        <v>0.60599084153209426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0.73881379402655722</v>
      </c>
      <c r="C177" s="45">
        <f>IF(RES_hhdet_tes!C177=0,"",RES_hhdet_tes!C177/RES_hhdet_fec!C177)</f>
        <v>0.7432881447771974</v>
      </c>
      <c r="D177" s="45">
        <f>IF(RES_hhdet_tes!D177=0,"",RES_hhdet_tes!D177/RES_hhdet_fec!D177)</f>
        <v>0.74848390728227143</v>
      </c>
      <c r="E177" s="45">
        <f>IF(RES_hhdet_tes!E177=0,"",RES_hhdet_tes!E177/RES_hhdet_fec!E177)</f>
        <v>0.75164331442608356</v>
      </c>
      <c r="F177" s="45">
        <f>IF(RES_hhdet_tes!F177=0,"",RES_hhdet_tes!F177/RES_hhdet_fec!F177)</f>
        <v>0.75299928377535874</v>
      </c>
      <c r="G177" s="45">
        <f>IF(RES_hhdet_tes!G177=0,"",RES_hhdet_tes!G177/RES_hhdet_fec!G177)</f>
        <v>0.75391262105792312</v>
      </c>
      <c r="H177" s="45">
        <f>IF(RES_hhdet_tes!H177=0,"",RES_hhdet_tes!H177/RES_hhdet_fec!H177)</f>
        <v>0.7549684865515387</v>
      </c>
      <c r="I177" s="45">
        <f>IF(RES_hhdet_tes!I177=0,"",RES_hhdet_tes!I177/RES_hhdet_fec!I177)</f>
        <v>0.75597950650724899</v>
      </c>
      <c r="J177" s="45">
        <f>IF(RES_hhdet_tes!J177=0,"",RES_hhdet_tes!J177/RES_hhdet_fec!J177)</f>
        <v>0.75761891192029418</v>
      </c>
      <c r="K177" s="45">
        <f>IF(RES_hhdet_tes!K177=0,"",RES_hhdet_tes!K177/RES_hhdet_fec!K177)</f>
        <v>0.75927926107445753</v>
      </c>
      <c r="L177" s="45">
        <f>IF(RES_hhdet_tes!L177=0,"",RES_hhdet_tes!L177/RES_hhdet_fec!L177)</f>
        <v>0.7610280880378717</v>
      </c>
      <c r="M177" s="45">
        <f>IF(RES_hhdet_tes!M177=0,"",RES_hhdet_tes!M177/RES_hhdet_fec!M177)</f>
        <v>0.7627277892658616</v>
      </c>
      <c r="N177" s="45">
        <f>IF(RES_hhdet_tes!N177=0,"",RES_hhdet_tes!N177/RES_hhdet_fec!N177)</f>
        <v>0.76418939549896681</v>
      </c>
      <c r="O177" s="45">
        <f>IF(RES_hhdet_tes!O177=0,"",RES_hhdet_tes!O177/RES_hhdet_fec!O177)</f>
        <v>0.76602995579019362</v>
      </c>
      <c r="P177" s="45">
        <f>IF(RES_hhdet_tes!P177=0,"",RES_hhdet_tes!P177/RES_hhdet_fec!P177)</f>
        <v>0.76844000288565451</v>
      </c>
      <c r="Q177" s="45">
        <f>IF(RES_hhdet_tes!Q177=0,"",RES_hhdet_tes!Q177/RES_hhdet_fec!Q177)</f>
        <v>0.77253920936326681</v>
      </c>
      <c r="R177" s="45">
        <f>IF(RES_hhdet_tes!R177=0,"",RES_hhdet_tes!R177/RES_hhdet_fec!R177)</f>
        <v>0.77854113372039169</v>
      </c>
      <c r="S177" s="45">
        <f>IF(RES_hhdet_tes!S177=0,"",RES_hhdet_tes!S177/RES_hhdet_fec!S177)</f>
        <v>0.78661753808097412</v>
      </c>
      <c r="T177" s="45">
        <f>IF(RES_hhdet_tes!T177=0,"",RES_hhdet_tes!T177/RES_hhdet_fec!T177)</f>
        <v>0.79519958142747549</v>
      </c>
      <c r="U177" s="45">
        <f>IF(RES_hhdet_tes!U177=0,"",RES_hhdet_tes!U177/RES_hhdet_fec!U177)</f>
        <v>0.80758647871292821</v>
      </c>
      <c r="V177" s="45">
        <f>IF(RES_hhdet_tes!V177=0,"",RES_hhdet_tes!V177/RES_hhdet_fec!V177)</f>
        <v>0.8172170975568257</v>
      </c>
      <c r="W177" s="45">
        <f>IF(RES_hhdet_tes!W177=0,"",RES_hhdet_tes!W177/RES_hhdet_fec!W177)</f>
        <v>0.82319656291417387</v>
      </c>
      <c r="X177" s="45">
        <f>IF(RES_hhdet_tes!X177=0,"",RES_hhdet_tes!X177/RES_hhdet_fec!X177)</f>
        <v>0.82903185936454338</v>
      </c>
      <c r="Y177" s="45">
        <f>IF(RES_hhdet_tes!Y177=0,"",RES_hhdet_tes!Y177/RES_hhdet_fec!Y177)</f>
        <v>0.83396395673738688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17549.973209515749</v>
      </c>
      <c r="C3" s="117">
        <f t="shared" si="0"/>
        <v>19396.440852446478</v>
      </c>
      <c r="D3" s="117">
        <f t="shared" si="0"/>
        <v>21451.657383433856</v>
      </c>
      <c r="E3" s="117">
        <f t="shared" si="0"/>
        <v>21325.310806657522</v>
      </c>
      <c r="F3" s="117">
        <f t="shared" si="0"/>
        <v>22356.374874378627</v>
      </c>
      <c r="G3" s="117">
        <f t="shared" si="0"/>
        <v>24798.280967391987</v>
      </c>
      <c r="H3" s="117">
        <f t="shared" si="0"/>
        <v>28140.458437172318</v>
      </c>
      <c r="I3" s="117">
        <f t="shared" si="0"/>
        <v>25404.976847705519</v>
      </c>
      <c r="J3" s="117">
        <f t="shared" si="0"/>
        <v>27228.487515519701</v>
      </c>
      <c r="K3" s="117">
        <f t="shared" si="0"/>
        <v>28044.722376131067</v>
      </c>
      <c r="L3" s="117">
        <f t="shared" si="0"/>
        <v>32081.55626944327</v>
      </c>
      <c r="M3" s="117">
        <f t="shared" si="0"/>
        <v>27751.409771273196</v>
      </c>
      <c r="N3" s="117">
        <f t="shared" si="0"/>
        <v>29242.971481526449</v>
      </c>
      <c r="O3" s="117">
        <f t="shared" si="0"/>
        <v>28154.229401329303</v>
      </c>
      <c r="P3" s="117">
        <f t="shared" si="0"/>
        <v>25821.123879643179</v>
      </c>
      <c r="Q3" s="117">
        <f t="shared" si="0"/>
        <v>25293.526477942098</v>
      </c>
      <c r="R3" s="117">
        <f t="shared" ref="R3:V3" si="1">R4+R7+R9+R19</f>
        <v>26772.799968524218</v>
      </c>
      <c r="S3" s="117">
        <f t="shared" si="1"/>
        <v>26643.918543888081</v>
      </c>
      <c r="T3" s="117">
        <f t="shared" si="1"/>
        <v>25028.200753462097</v>
      </c>
      <c r="U3" s="117">
        <f t="shared" si="1"/>
        <v>20340.817361279591</v>
      </c>
      <c r="V3" s="117">
        <f t="shared" si="1"/>
        <v>21124.585728700542</v>
      </c>
      <c r="W3" s="117">
        <f t="shared" ref="W3:Y3" si="2">W4+W7+W9+W19</f>
        <v>19648.125193122927</v>
      </c>
      <c r="X3" s="117">
        <f t="shared" si="2"/>
        <v>16710.644608515351</v>
      </c>
      <c r="Y3" s="117">
        <f t="shared" si="2"/>
        <v>16609.144191598934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15543.127551694972</v>
      </c>
      <c r="C4" s="122">
        <f t="shared" si="3"/>
        <v>17356.667434553543</v>
      </c>
      <c r="D4" s="122">
        <f t="shared" si="3"/>
        <v>19109.364879204801</v>
      </c>
      <c r="E4" s="122">
        <f t="shared" si="3"/>
        <v>18764.460636942222</v>
      </c>
      <c r="F4" s="122">
        <f t="shared" si="3"/>
        <v>19630.322268812146</v>
      </c>
      <c r="G4" s="122">
        <f t="shared" si="3"/>
        <v>21889.382687418482</v>
      </c>
      <c r="H4" s="122">
        <f t="shared" si="3"/>
        <v>24967.496466554378</v>
      </c>
      <c r="I4" s="122">
        <f t="shared" si="3"/>
        <v>22304.301446262816</v>
      </c>
      <c r="J4" s="122">
        <f t="shared" si="3"/>
        <v>23903.1357203486</v>
      </c>
      <c r="K4" s="122">
        <f t="shared" si="3"/>
        <v>24631.406738966441</v>
      </c>
      <c r="L4" s="122">
        <f t="shared" si="3"/>
        <v>28620.390980322052</v>
      </c>
      <c r="M4" s="122">
        <f t="shared" si="3"/>
        <v>24426.908641287773</v>
      </c>
      <c r="N4" s="122">
        <f t="shared" si="3"/>
        <v>25848.833334651132</v>
      </c>
      <c r="O4" s="122">
        <f t="shared" si="3"/>
        <v>24854.820069617836</v>
      </c>
      <c r="P4" s="122">
        <f t="shared" si="3"/>
        <v>22515.844739509139</v>
      </c>
      <c r="Q4" s="122">
        <f t="shared" si="3"/>
        <v>22042.189797400359</v>
      </c>
      <c r="R4" s="122">
        <f t="shared" ref="R4:V4" si="4">SUM(R5:R6)</f>
        <v>23530.694404762133</v>
      </c>
      <c r="S4" s="122">
        <f t="shared" si="4"/>
        <v>23427.43676639353</v>
      </c>
      <c r="T4" s="122">
        <f t="shared" si="4"/>
        <v>22008.97892963704</v>
      </c>
      <c r="U4" s="122">
        <f t="shared" si="4"/>
        <v>17795.279808145595</v>
      </c>
      <c r="V4" s="122">
        <f t="shared" si="4"/>
        <v>18554.3775029186</v>
      </c>
      <c r="W4" s="122">
        <f t="shared" ref="W4:Y4" si="5">SUM(W5:W6)</f>
        <v>17330.403788033989</v>
      </c>
      <c r="X4" s="122">
        <f t="shared" si="5"/>
        <v>14759.159136308468</v>
      </c>
      <c r="Y4" s="122">
        <f t="shared" si="5"/>
        <v>14840.631861288068</v>
      </c>
      <c r="DA4" s="130" t="s">
        <v>2077</v>
      </c>
    </row>
    <row r="5" spans="1:105" ht="12" customHeight="1" x14ac:dyDescent="0.25">
      <c r="A5" s="97" t="s">
        <v>51</v>
      </c>
      <c r="B5" s="98">
        <v>15543.127551694972</v>
      </c>
      <c r="C5" s="98">
        <v>17356.667434553543</v>
      </c>
      <c r="D5" s="98">
        <v>19109.364879204801</v>
      </c>
      <c r="E5" s="98">
        <v>18764.460636942222</v>
      </c>
      <c r="F5" s="98">
        <v>19630.322268812146</v>
      </c>
      <c r="G5" s="98">
        <v>21889.382687418482</v>
      </c>
      <c r="H5" s="98">
        <v>24967.496466554378</v>
      </c>
      <c r="I5" s="98">
        <v>22304.301446262816</v>
      </c>
      <c r="J5" s="98">
        <v>23903.1357203486</v>
      </c>
      <c r="K5" s="98">
        <v>24631.406738966441</v>
      </c>
      <c r="L5" s="98">
        <v>28620.390980322052</v>
      </c>
      <c r="M5" s="98">
        <v>24426.908641287773</v>
      </c>
      <c r="N5" s="98">
        <v>25848.833334651132</v>
      </c>
      <c r="O5" s="98">
        <v>24854.820069617836</v>
      </c>
      <c r="P5" s="98">
        <v>22515.844739509139</v>
      </c>
      <c r="Q5" s="98">
        <v>22042.189797400359</v>
      </c>
      <c r="R5" s="98">
        <v>23530.694404762133</v>
      </c>
      <c r="S5" s="98">
        <v>23427.43676639353</v>
      </c>
      <c r="T5" s="98">
        <v>22008.97892963704</v>
      </c>
      <c r="U5" s="98">
        <v>17795.279808145595</v>
      </c>
      <c r="V5" s="98">
        <v>18554.3775029186</v>
      </c>
      <c r="W5" s="98">
        <v>17330.403788033989</v>
      </c>
      <c r="X5" s="98">
        <v>14759.159136308468</v>
      </c>
      <c r="Y5" s="98">
        <v>14840.631861288068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1489.3102359753593</v>
      </c>
      <c r="C9" s="122">
        <v>1506.5678878298193</v>
      </c>
      <c r="D9" s="122">
        <v>1730.3801537356467</v>
      </c>
      <c r="E9" s="122">
        <v>1783.7874782658846</v>
      </c>
      <c r="F9" s="122">
        <v>1931.5493801731727</v>
      </c>
      <c r="G9" s="122">
        <v>2080.2376511700995</v>
      </c>
      <c r="H9" s="122">
        <v>2282.7316583230504</v>
      </c>
      <c r="I9" s="122">
        <v>2187.6380983454046</v>
      </c>
      <c r="J9" s="122">
        <v>2357.7900347232639</v>
      </c>
      <c r="K9" s="122">
        <v>2424.1727189356666</v>
      </c>
      <c r="L9" s="122">
        <v>2473.6403186116504</v>
      </c>
      <c r="M9" s="122">
        <v>2403.3727126272884</v>
      </c>
      <c r="N9" s="122">
        <v>2467.7981586968135</v>
      </c>
      <c r="O9" s="122">
        <v>2424.9208282473674</v>
      </c>
      <c r="P9" s="122">
        <v>2433.0455523469013</v>
      </c>
      <c r="Q9" s="122">
        <v>2384.4524972945974</v>
      </c>
      <c r="R9" s="122">
        <v>2382.0125167151482</v>
      </c>
      <c r="S9" s="122">
        <v>2371.3411503284401</v>
      </c>
      <c r="T9" s="122">
        <v>2227.9837827677743</v>
      </c>
      <c r="U9" s="122">
        <v>1797.6879703796924</v>
      </c>
      <c r="V9" s="122">
        <v>1855.696675584159</v>
      </c>
      <c r="W9" s="122">
        <v>1722.3594462542696</v>
      </c>
      <c r="X9" s="122">
        <v>1477.4220877945056</v>
      </c>
      <c r="Y9" s="122">
        <v>1304.718747726932</v>
      </c>
      <c r="DA9" s="130" t="s">
        <v>2082</v>
      </c>
    </row>
    <row r="10" spans="1:105" ht="12" customHeight="1" x14ac:dyDescent="0.25">
      <c r="A10" s="97" t="s">
        <v>143</v>
      </c>
      <c r="B10" s="98">
        <v>1447.1206239367173</v>
      </c>
      <c r="C10" s="98">
        <v>1461.8234995520606</v>
      </c>
      <c r="D10" s="98">
        <v>1686.7026426932966</v>
      </c>
      <c r="E10" s="98">
        <v>1740.4274771711061</v>
      </c>
      <c r="F10" s="98">
        <v>1888.557796556689</v>
      </c>
      <c r="G10" s="98">
        <v>2036.2095654748412</v>
      </c>
      <c r="H10" s="98">
        <v>2240.0214884042884</v>
      </c>
      <c r="I10" s="98">
        <v>2143.4807195856861</v>
      </c>
      <c r="J10" s="98">
        <v>2312.9758526285409</v>
      </c>
      <c r="K10" s="98">
        <v>2379.391131681436</v>
      </c>
      <c r="L10" s="98">
        <v>2430.0218976332153</v>
      </c>
      <c r="M10" s="98">
        <v>2362.835824578915</v>
      </c>
      <c r="N10" s="98">
        <v>2427.7953348880769</v>
      </c>
      <c r="O10" s="98">
        <v>2388.3430171362425</v>
      </c>
      <c r="P10" s="98">
        <v>2397.5757224799377</v>
      </c>
      <c r="Q10" s="98">
        <v>2349.9809122779211</v>
      </c>
      <c r="R10" s="98">
        <v>2347.2471424104497</v>
      </c>
      <c r="S10" s="98">
        <v>2337.897650702474</v>
      </c>
      <c r="T10" s="98">
        <v>2197.3911936875975</v>
      </c>
      <c r="U10" s="98">
        <v>1768.1666163835823</v>
      </c>
      <c r="V10" s="98">
        <v>1831.6931085247159</v>
      </c>
      <c r="W10" s="98">
        <v>1712.1573607125842</v>
      </c>
      <c r="X10" s="98">
        <v>1475.915902220408</v>
      </c>
      <c r="Y10" s="98">
        <v>1302.3245543888031</v>
      </c>
      <c r="DA10" s="63" t="s">
        <v>2083</v>
      </c>
    </row>
    <row r="11" spans="1:105" ht="12" customHeight="1" x14ac:dyDescent="0.25">
      <c r="A11" s="97" t="s">
        <v>124</v>
      </c>
      <c r="B11" s="98">
        <v>42.189612038642039</v>
      </c>
      <c r="C11" s="98">
        <v>44.744388277758596</v>
      </c>
      <c r="D11" s="98">
        <v>43.677511042350048</v>
      </c>
      <c r="E11" s="98">
        <v>43.36000109477844</v>
      </c>
      <c r="F11" s="98">
        <v>42.991583616483695</v>
      </c>
      <c r="G11" s="98">
        <v>44.028085695258476</v>
      </c>
      <c r="H11" s="98">
        <v>42.710169918761814</v>
      </c>
      <c r="I11" s="98">
        <v>44.157378759718519</v>
      </c>
      <c r="J11" s="98">
        <v>44.814182094723215</v>
      </c>
      <c r="K11" s="98">
        <v>44.754533706958036</v>
      </c>
      <c r="L11" s="98">
        <v>43.587128835477301</v>
      </c>
      <c r="M11" s="98">
        <v>40.50437129540407</v>
      </c>
      <c r="N11" s="98">
        <v>39.965431107949833</v>
      </c>
      <c r="O11" s="98">
        <v>36.522055570564213</v>
      </c>
      <c r="P11" s="98">
        <v>35.394663520296987</v>
      </c>
      <c r="Q11" s="98">
        <v>34.376832007039056</v>
      </c>
      <c r="R11" s="98">
        <v>34.651619403312353</v>
      </c>
      <c r="S11" s="98">
        <v>33.329980481330324</v>
      </c>
      <c r="T11" s="98">
        <v>30.447174642219331</v>
      </c>
      <c r="U11" s="98">
        <v>29.367808506432031</v>
      </c>
      <c r="V11" s="98">
        <v>23.868881975603891</v>
      </c>
      <c r="W11" s="98">
        <v>10.132723100119353</v>
      </c>
      <c r="X11" s="98">
        <v>1.4956800682710125</v>
      </c>
      <c r="Y11" s="98">
        <v>2.367495234217778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2.7053547272459316E-2</v>
      </c>
      <c r="L12" s="98">
        <v>3.1292142957669362E-2</v>
      </c>
      <c r="M12" s="98">
        <v>3.2516752969384694E-2</v>
      </c>
      <c r="N12" s="98">
        <v>3.739270078686744E-2</v>
      </c>
      <c r="O12" s="98">
        <v>5.5755540560883859E-2</v>
      </c>
      <c r="P12" s="98">
        <v>7.5166346666922984E-2</v>
      </c>
      <c r="Q12" s="98">
        <v>9.4753009637106311E-2</v>
      </c>
      <c r="R12" s="98">
        <v>0.11375490138621551</v>
      </c>
      <c r="S12" s="98">
        <v>0.11351914463557795</v>
      </c>
      <c r="T12" s="98">
        <v>0.14541443795792167</v>
      </c>
      <c r="U12" s="98">
        <v>0.15354548967797987</v>
      </c>
      <c r="V12" s="98">
        <v>0.13468508383919492</v>
      </c>
      <c r="W12" s="98">
        <v>6.9362441566056671E-2</v>
      </c>
      <c r="X12" s="98">
        <v>1.050550582649119E-2</v>
      </c>
      <c r="Y12" s="98">
        <v>2.6698103911023646E-2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2.7053547272459316E-2</v>
      </c>
      <c r="L13" s="101">
        <v>3.1292142957669362E-2</v>
      </c>
      <c r="M13" s="101">
        <v>3.2516752969384694E-2</v>
      </c>
      <c r="N13" s="101">
        <v>3.739270078686744E-2</v>
      </c>
      <c r="O13" s="101">
        <v>5.5755540560883859E-2</v>
      </c>
      <c r="P13" s="101">
        <v>7.5166346666922984E-2</v>
      </c>
      <c r="Q13" s="101">
        <v>9.4753009637106311E-2</v>
      </c>
      <c r="R13" s="101">
        <v>0.11375490138621551</v>
      </c>
      <c r="S13" s="101">
        <v>0.11351914463557795</v>
      </c>
      <c r="T13" s="101">
        <v>0.14541443795792167</v>
      </c>
      <c r="U13" s="101">
        <v>0.15354548967797987</v>
      </c>
      <c r="V13" s="101">
        <v>0.13468508383919492</v>
      </c>
      <c r="W13" s="101">
        <v>6.9362441566056671E-2</v>
      </c>
      <c r="X13" s="101">
        <v>1.050550582649119E-2</v>
      </c>
      <c r="Y13" s="101">
        <v>2.6698103911023646E-2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517.53542184541914</v>
      </c>
      <c r="C19" s="122">
        <v>533.20553006311343</v>
      </c>
      <c r="D19" s="122">
        <v>611.91235049341196</v>
      </c>
      <c r="E19" s="122">
        <v>777.06269144941655</v>
      </c>
      <c r="F19" s="122">
        <v>794.50322539330989</v>
      </c>
      <c r="G19" s="122">
        <v>828.66062880340451</v>
      </c>
      <c r="H19" s="122">
        <v>890.23031229489129</v>
      </c>
      <c r="I19" s="122">
        <v>913.03730309729838</v>
      </c>
      <c r="J19" s="122">
        <v>967.56176044783638</v>
      </c>
      <c r="K19" s="122">
        <v>989.14291822895768</v>
      </c>
      <c r="L19" s="122">
        <v>987.52497050956754</v>
      </c>
      <c r="M19" s="122">
        <v>921.12841735813299</v>
      </c>
      <c r="N19" s="122">
        <v>926.33998817850522</v>
      </c>
      <c r="O19" s="122">
        <v>874.48850346410063</v>
      </c>
      <c r="P19" s="122">
        <v>872.23358778713714</v>
      </c>
      <c r="Q19" s="122">
        <v>866.88418324714075</v>
      </c>
      <c r="R19" s="122">
        <v>860.09304704693409</v>
      </c>
      <c r="S19" s="122">
        <v>845.14062716611159</v>
      </c>
      <c r="T19" s="122">
        <v>791.23804105728266</v>
      </c>
      <c r="U19" s="122">
        <v>747.84958275430517</v>
      </c>
      <c r="V19" s="122">
        <v>714.51155019778048</v>
      </c>
      <c r="W19" s="122">
        <v>595.36195883467019</v>
      </c>
      <c r="X19" s="122">
        <v>474.06338441237529</v>
      </c>
      <c r="Y19" s="122">
        <v>463.79358258393506</v>
      </c>
      <c r="DA19" s="130" t="s">
        <v>2092</v>
      </c>
    </row>
    <row r="20" spans="1:105" ht="12" customHeight="1" x14ac:dyDescent="0.25">
      <c r="A20" s="97" t="s">
        <v>51</v>
      </c>
      <c r="B20" s="98">
        <v>155.36318458560299</v>
      </c>
      <c r="C20" s="98">
        <v>155.75460557906462</v>
      </c>
      <c r="D20" s="98">
        <v>194.00456552654694</v>
      </c>
      <c r="E20" s="98">
        <v>251.22255635456906</v>
      </c>
      <c r="F20" s="98">
        <v>268.05724744745578</v>
      </c>
      <c r="G20" s="98">
        <v>285.4892397982801</v>
      </c>
      <c r="H20" s="98">
        <v>315.56621325287836</v>
      </c>
      <c r="I20" s="98">
        <v>302.69527519374412</v>
      </c>
      <c r="J20" s="98">
        <v>327.88166639909139</v>
      </c>
      <c r="K20" s="98">
        <v>338.36962344552899</v>
      </c>
      <c r="L20" s="98">
        <v>346.87849915986249</v>
      </c>
      <c r="M20" s="98">
        <v>332.22477459771272</v>
      </c>
      <c r="N20" s="98">
        <v>338.19999585145035</v>
      </c>
      <c r="O20" s="98">
        <v>332.94832777957185</v>
      </c>
      <c r="P20" s="98">
        <v>338.09226604420627</v>
      </c>
      <c r="Q20" s="98">
        <v>334.33710010914189</v>
      </c>
      <c r="R20" s="98">
        <v>334.62820831884488</v>
      </c>
      <c r="S20" s="98">
        <v>330.48814957574166</v>
      </c>
      <c r="T20" s="98">
        <v>305.51963120790168</v>
      </c>
      <c r="U20" s="98">
        <v>249.35683051563313</v>
      </c>
      <c r="V20" s="98">
        <v>260.66401929005627</v>
      </c>
      <c r="W20" s="98">
        <v>241.03186145953902</v>
      </c>
      <c r="X20" s="98">
        <v>163.99069806314364</v>
      </c>
      <c r="Y20" s="98">
        <v>163.06016811754949</v>
      </c>
      <c r="DA20" s="63" t="s">
        <v>2093</v>
      </c>
    </row>
    <row r="21" spans="1:105" ht="12" customHeight="1" x14ac:dyDescent="0.25">
      <c r="A21" s="97" t="s">
        <v>50</v>
      </c>
      <c r="B21" s="98">
        <v>362.17223725981614</v>
      </c>
      <c r="C21" s="98">
        <v>377.45092448404876</v>
      </c>
      <c r="D21" s="98">
        <v>417.90778496686499</v>
      </c>
      <c r="E21" s="98">
        <v>525.84013509484748</v>
      </c>
      <c r="F21" s="98">
        <v>526.44597794585411</v>
      </c>
      <c r="G21" s="98">
        <v>543.17138900512441</v>
      </c>
      <c r="H21" s="98">
        <v>574.66409904201294</v>
      </c>
      <c r="I21" s="98">
        <v>610.34202790355425</v>
      </c>
      <c r="J21" s="98">
        <v>639.68009404874499</v>
      </c>
      <c r="K21" s="98">
        <v>650.7732947834287</v>
      </c>
      <c r="L21" s="98">
        <v>640.64647134970505</v>
      </c>
      <c r="M21" s="98">
        <v>588.90364276042021</v>
      </c>
      <c r="N21" s="98">
        <v>588.13999232705487</v>
      </c>
      <c r="O21" s="98">
        <v>541.54017568452878</v>
      </c>
      <c r="P21" s="98">
        <v>534.14132174293081</v>
      </c>
      <c r="Q21" s="98">
        <v>532.54708313799892</v>
      </c>
      <c r="R21" s="98">
        <v>525.46483872808926</v>
      </c>
      <c r="S21" s="98">
        <v>514.65247759036993</v>
      </c>
      <c r="T21" s="98">
        <v>485.71840984938098</v>
      </c>
      <c r="U21" s="98">
        <v>498.4927522386721</v>
      </c>
      <c r="V21" s="98">
        <v>453.84753090772421</v>
      </c>
      <c r="W21" s="98">
        <v>354.33009737513117</v>
      </c>
      <c r="X21" s="98">
        <v>310.07268634923162</v>
      </c>
      <c r="Y21" s="98">
        <v>300.73341446638557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85.040401531691145</v>
      </c>
      <c r="C24" s="117">
        <f t="shared" si="7"/>
        <v>95.302654657854049</v>
      </c>
      <c r="D24" s="117">
        <f t="shared" si="7"/>
        <v>88.19732072918697</v>
      </c>
      <c r="E24" s="117">
        <f t="shared" si="7"/>
        <v>81.746682072854412</v>
      </c>
      <c r="F24" s="117">
        <f t="shared" si="7"/>
        <v>75.452199838694938</v>
      </c>
      <c r="G24" s="117">
        <f t="shared" si="7"/>
        <v>75.106032951645602</v>
      </c>
      <c r="H24" s="117">
        <f t="shared" si="7"/>
        <v>77.136055572322533</v>
      </c>
      <c r="I24" s="117">
        <f t="shared" si="7"/>
        <v>75.224431708237461</v>
      </c>
      <c r="J24" s="117">
        <f t="shared" si="7"/>
        <v>75.845732608422296</v>
      </c>
      <c r="K24" s="117">
        <f t="shared" si="7"/>
        <v>76.185327168657466</v>
      </c>
      <c r="L24" s="117">
        <f t="shared" si="7"/>
        <v>83.746416205203431</v>
      </c>
      <c r="M24" s="117">
        <f t="shared" si="7"/>
        <v>69.743019755869568</v>
      </c>
      <c r="N24" s="117">
        <f t="shared" si="7"/>
        <v>71.964381372039114</v>
      </c>
      <c r="O24" s="117">
        <f t="shared" si="7"/>
        <v>65.955038801930783</v>
      </c>
      <c r="P24" s="117">
        <f t="shared" si="7"/>
        <v>58.733844560983748</v>
      </c>
      <c r="Q24" s="117">
        <f t="shared" si="7"/>
        <v>58.126803758527522</v>
      </c>
      <c r="R24" s="117">
        <f t="shared" ref="R24:V24" si="8">R25+R28+R30+R39</f>
        <v>61.053042865433682</v>
      </c>
      <c r="S24" s="117">
        <f t="shared" si="8"/>
        <v>61.101786969394425</v>
      </c>
      <c r="T24" s="117">
        <f t="shared" si="8"/>
        <v>61.194757675935939</v>
      </c>
      <c r="U24" s="117">
        <f t="shared" si="8"/>
        <v>64.278367806210468</v>
      </c>
      <c r="V24" s="117">
        <f t="shared" si="8"/>
        <v>61.248868144646877</v>
      </c>
      <c r="W24" s="117">
        <f t="shared" ref="W24:Y24" si="9">W25+W28+W30+W39</f>
        <v>58.786754627155297</v>
      </c>
      <c r="X24" s="117">
        <f t="shared" si="9"/>
        <v>84.900596109674268</v>
      </c>
      <c r="Y24" s="117">
        <f t="shared" si="9"/>
        <v>79.226511439693851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78.60969705552705</v>
      </c>
      <c r="C25" s="122">
        <f t="shared" si="10"/>
        <v>88.905980464556478</v>
      </c>
      <c r="D25" s="122">
        <f t="shared" si="10"/>
        <v>82.185964526599648</v>
      </c>
      <c r="E25" s="122">
        <f t="shared" si="10"/>
        <v>75.629155313308885</v>
      </c>
      <c r="F25" s="122">
        <f t="shared" si="10"/>
        <v>70.116017955011941</v>
      </c>
      <c r="G25" s="122">
        <f t="shared" si="10"/>
        <v>70.398866764409121</v>
      </c>
      <c r="H25" s="122">
        <f t="shared" si="10"/>
        <v>72.551609008733834</v>
      </c>
      <c r="I25" s="122">
        <f t="shared" si="10"/>
        <v>70.514580639341844</v>
      </c>
      <c r="J25" s="122">
        <f t="shared" si="10"/>
        <v>71.152676273986501</v>
      </c>
      <c r="K25" s="122">
        <f t="shared" si="10"/>
        <v>71.587209835400259</v>
      </c>
      <c r="L25" s="122">
        <f t="shared" si="10"/>
        <v>79.347768599324937</v>
      </c>
      <c r="M25" s="122">
        <f t="shared" si="10"/>
        <v>65.788977781071466</v>
      </c>
      <c r="N25" s="122">
        <f t="shared" si="10"/>
        <v>68.237444121524192</v>
      </c>
      <c r="O25" s="122">
        <f t="shared" si="10"/>
        <v>62.720204176886782</v>
      </c>
      <c r="P25" s="122">
        <f t="shared" si="10"/>
        <v>55.663358577140272</v>
      </c>
      <c r="Q25" s="122">
        <f t="shared" si="10"/>
        <v>55.149475719999813</v>
      </c>
      <c r="R25" s="122">
        <f t="shared" ref="R25:V25" si="11">SUM(R26:R27)</f>
        <v>58.052100959999763</v>
      </c>
      <c r="S25" s="122">
        <f t="shared" si="11"/>
        <v>58.051924279999881</v>
      </c>
      <c r="T25" s="122">
        <f t="shared" si="11"/>
        <v>58.052025239999743</v>
      </c>
      <c r="U25" s="122">
        <f t="shared" si="11"/>
        <v>60.954549519999986</v>
      </c>
      <c r="V25" s="122">
        <f t="shared" si="11"/>
        <v>58.052025239999764</v>
      </c>
      <c r="W25" s="122">
        <f t="shared" ref="W25:Y25" si="12">SUM(W26:W27)</f>
        <v>55.149299039999995</v>
      </c>
      <c r="X25" s="122">
        <f t="shared" si="12"/>
        <v>80.634202759999653</v>
      </c>
      <c r="Y25" s="122">
        <f t="shared" si="12"/>
        <v>74.988595279999984</v>
      </c>
      <c r="DA25" s="130" t="s">
        <v>2097</v>
      </c>
    </row>
    <row r="26" spans="1:105" ht="12" customHeight="1" x14ac:dyDescent="0.25">
      <c r="A26" s="97" t="s">
        <v>74</v>
      </c>
      <c r="B26" s="98">
        <v>78.60969705552705</v>
      </c>
      <c r="C26" s="98">
        <v>88.905980464556478</v>
      </c>
      <c r="D26" s="98">
        <v>82.185964526599648</v>
      </c>
      <c r="E26" s="98">
        <v>75.629155313308885</v>
      </c>
      <c r="F26" s="98">
        <v>70.116017955011941</v>
      </c>
      <c r="G26" s="98">
        <v>70.398866764409121</v>
      </c>
      <c r="H26" s="98">
        <v>72.551609008733834</v>
      </c>
      <c r="I26" s="98">
        <v>70.514580639341844</v>
      </c>
      <c r="J26" s="98">
        <v>71.152676273986501</v>
      </c>
      <c r="K26" s="98">
        <v>71.587209835400259</v>
      </c>
      <c r="L26" s="98">
        <v>79.347768599324937</v>
      </c>
      <c r="M26" s="98">
        <v>65.788977781071466</v>
      </c>
      <c r="N26" s="98">
        <v>68.237444121524192</v>
      </c>
      <c r="O26" s="98">
        <v>62.720204176886782</v>
      </c>
      <c r="P26" s="98">
        <v>55.663358577140272</v>
      </c>
      <c r="Q26" s="98">
        <v>55.149475719999813</v>
      </c>
      <c r="R26" s="98">
        <v>58.052100959999763</v>
      </c>
      <c r="S26" s="98">
        <v>58.051924279999881</v>
      </c>
      <c r="T26" s="98">
        <v>58.052025239999743</v>
      </c>
      <c r="U26" s="98">
        <v>60.954549519999986</v>
      </c>
      <c r="V26" s="98">
        <v>58.052025239999764</v>
      </c>
      <c r="W26" s="98">
        <v>55.149299039999995</v>
      </c>
      <c r="X26" s="98">
        <v>80.634202759999653</v>
      </c>
      <c r="Y26" s="98">
        <v>74.988595279999984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3.5433588188883376</v>
      </c>
      <c r="C30" s="122">
        <v>3.5022184511131282</v>
      </c>
      <c r="D30" s="122">
        <v>3.1006904210034913</v>
      </c>
      <c r="E30" s="122">
        <v>2.701176623091107</v>
      </c>
      <c r="F30" s="122">
        <v>2.262984834672813</v>
      </c>
      <c r="G30" s="122">
        <v>1.8735783276081337</v>
      </c>
      <c r="H30" s="122">
        <v>1.7917300974723867</v>
      </c>
      <c r="I30" s="122">
        <v>1.7500210330535706</v>
      </c>
      <c r="J30" s="122">
        <v>1.6734340731292117</v>
      </c>
      <c r="K30" s="122">
        <v>1.5700539977783761</v>
      </c>
      <c r="L30" s="122">
        <v>1.4706604498860609</v>
      </c>
      <c r="M30" s="122">
        <v>1.2978660256501509</v>
      </c>
      <c r="N30" s="122">
        <v>1.1583039553937724</v>
      </c>
      <c r="O30" s="122">
        <v>0.88027749563675528</v>
      </c>
      <c r="P30" s="122">
        <v>0.77045280649000281</v>
      </c>
      <c r="Q30" s="122">
        <v>0.69860131411362858</v>
      </c>
      <c r="R30" s="122">
        <v>0.70669142685971298</v>
      </c>
      <c r="S30" s="122">
        <v>0.72041830041846078</v>
      </c>
      <c r="T30" s="122">
        <v>0.73063951732673238</v>
      </c>
      <c r="U30" s="122">
        <v>0.75559296848902135</v>
      </c>
      <c r="V30" s="122">
        <v>0.75379372377468201</v>
      </c>
      <c r="W30" s="122">
        <v>0.78844355672380773</v>
      </c>
      <c r="X30" s="122">
        <v>0.97166054907541599</v>
      </c>
      <c r="Y30" s="122">
        <v>1.0773014914153805</v>
      </c>
      <c r="DA30" s="130" t="s">
        <v>2102</v>
      </c>
    </row>
    <row r="31" spans="1:105" ht="12" customHeight="1" x14ac:dyDescent="0.25">
      <c r="A31" s="97" t="s">
        <v>141</v>
      </c>
      <c r="B31" s="98">
        <v>3.5433588188883376</v>
      </c>
      <c r="C31" s="98">
        <v>3.5022184511131282</v>
      </c>
      <c r="D31" s="98">
        <v>3.1006904210034913</v>
      </c>
      <c r="E31" s="98">
        <v>2.701176623091107</v>
      </c>
      <c r="F31" s="98">
        <v>2.262984834672813</v>
      </c>
      <c r="G31" s="98">
        <v>1.8735783276081337</v>
      </c>
      <c r="H31" s="98">
        <v>1.7917300974723867</v>
      </c>
      <c r="I31" s="98">
        <v>1.7500210330535706</v>
      </c>
      <c r="J31" s="98">
        <v>1.6734340731292117</v>
      </c>
      <c r="K31" s="98">
        <v>1.569706927511036</v>
      </c>
      <c r="L31" s="98">
        <v>1.4702897706464571</v>
      </c>
      <c r="M31" s="98">
        <v>1.297509616782847</v>
      </c>
      <c r="N31" s="98">
        <v>1.1579408189278328</v>
      </c>
      <c r="O31" s="98">
        <v>0.87973191569291498</v>
      </c>
      <c r="P31" s="98">
        <v>0.76990435801798895</v>
      </c>
      <c r="Q31" s="98">
        <v>0.69803929235823037</v>
      </c>
      <c r="R31" s="98">
        <v>0.70634424559468756</v>
      </c>
      <c r="S31" s="98">
        <v>0.72006528466292863</v>
      </c>
      <c r="T31" s="98">
        <v>0.72962525327904004</v>
      </c>
      <c r="U31" s="98">
        <v>0.75405754579325024</v>
      </c>
      <c r="V31" s="98">
        <v>0.75195322116576924</v>
      </c>
      <c r="W31" s="98">
        <v>0.78622292361871948</v>
      </c>
      <c r="X31" s="98">
        <v>0.96485171216625987</v>
      </c>
      <c r="Y31" s="98">
        <v>1.0674890356803415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3.4707026734007228E-4</v>
      </c>
      <c r="L32" s="98">
        <v>3.7067923960387315E-4</v>
      </c>
      <c r="M32" s="98">
        <v>3.5640886730380956E-4</v>
      </c>
      <c r="N32" s="98">
        <v>3.6313646593950195E-4</v>
      </c>
      <c r="O32" s="98">
        <v>5.4557994384035323E-4</v>
      </c>
      <c r="P32" s="98">
        <v>5.4844847201387535E-4</v>
      </c>
      <c r="Q32" s="98">
        <v>5.6202175539824374E-4</v>
      </c>
      <c r="R32" s="98">
        <v>3.4718126502539069E-4</v>
      </c>
      <c r="S32" s="98">
        <v>3.5301575553213423E-4</v>
      </c>
      <c r="T32" s="98">
        <v>1.0142640476923064E-3</v>
      </c>
      <c r="U32" s="98">
        <v>1.5354226957711545E-3</v>
      </c>
      <c r="V32" s="98">
        <v>1.8405026089127407E-3</v>
      </c>
      <c r="W32" s="98">
        <v>2.2206331050882715E-3</v>
      </c>
      <c r="X32" s="98">
        <v>6.8088369091561093E-3</v>
      </c>
      <c r="Y32" s="98">
        <v>9.8124557350389528E-3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3.4707026734007228E-4</v>
      </c>
      <c r="L33" s="101">
        <v>3.7067923960387315E-4</v>
      </c>
      <c r="M33" s="101">
        <v>3.5640886730380956E-4</v>
      </c>
      <c r="N33" s="101">
        <v>3.6313646593950195E-4</v>
      </c>
      <c r="O33" s="101">
        <v>5.4557994384035323E-4</v>
      </c>
      <c r="P33" s="101">
        <v>5.4844847201387535E-4</v>
      </c>
      <c r="Q33" s="101">
        <v>5.6202175539824374E-4</v>
      </c>
      <c r="R33" s="101">
        <v>3.4718126502539069E-4</v>
      </c>
      <c r="S33" s="101">
        <v>3.5301575553213423E-4</v>
      </c>
      <c r="T33" s="101">
        <v>1.0142640476923064E-3</v>
      </c>
      <c r="U33" s="101">
        <v>1.5354226957711545E-3</v>
      </c>
      <c r="V33" s="101">
        <v>1.8405026089127407E-3</v>
      </c>
      <c r="W33" s="101">
        <v>2.2206331050882715E-3</v>
      </c>
      <c r="X33" s="101">
        <v>6.8088369091561093E-3</v>
      </c>
      <c r="Y33" s="101">
        <v>9.8124557350389528E-3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2.8873456572757656</v>
      </c>
      <c r="C39" s="122">
        <v>2.894455742184455</v>
      </c>
      <c r="D39" s="122">
        <v>2.9106657815838251</v>
      </c>
      <c r="E39" s="122">
        <v>3.41635013645443</v>
      </c>
      <c r="F39" s="122">
        <v>3.0731970490101959</v>
      </c>
      <c r="G39" s="122">
        <v>2.833587859628353</v>
      </c>
      <c r="H39" s="122">
        <v>2.7927164661163233</v>
      </c>
      <c r="I39" s="122">
        <v>2.9598300358420477</v>
      </c>
      <c r="J39" s="122">
        <v>3.0196222613065822</v>
      </c>
      <c r="K39" s="122">
        <v>3.0280633354788322</v>
      </c>
      <c r="L39" s="122">
        <v>2.9279871559924406</v>
      </c>
      <c r="M39" s="122">
        <v>2.6561759491479542</v>
      </c>
      <c r="N39" s="122">
        <v>2.5686332951211477</v>
      </c>
      <c r="O39" s="122">
        <v>2.3545571294072425</v>
      </c>
      <c r="P39" s="122">
        <v>2.3000331773534723</v>
      </c>
      <c r="Q39" s="122">
        <v>2.2787267244140748</v>
      </c>
      <c r="R39" s="122">
        <v>2.2942504785742059</v>
      </c>
      <c r="S39" s="122">
        <v>2.3294443889760843</v>
      </c>
      <c r="T39" s="122">
        <v>2.4120929186094684</v>
      </c>
      <c r="U39" s="122">
        <v>2.5682253177214629</v>
      </c>
      <c r="V39" s="122">
        <v>2.4430491808724271</v>
      </c>
      <c r="W39" s="122">
        <v>2.8490120304314925</v>
      </c>
      <c r="X39" s="122">
        <v>3.2947328005992054</v>
      </c>
      <c r="Y39" s="122">
        <v>3.160614668278479</v>
      </c>
      <c r="DA39" s="130" t="s">
        <v>2111</v>
      </c>
    </row>
    <row r="40" spans="1:105" ht="12" customHeight="1" x14ac:dyDescent="0.25">
      <c r="A40" s="97" t="s">
        <v>50</v>
      </c>
      <c r="B40" s="98">
        <v>2.8873456572757656</v>
      </c>
      <c r="C40" s="98">
        <v>2.894455742184455</v>
      </c>
      <c r="D40" s="98">
        <v>2.9106657815838251</v>
      </c>
      <c r="E40" s="98">
        <v>3.41635013645443</v>
      </c>
      <c r="F40" s="98">
        <v>3.0731970490101959</v>
      </c>
      <c r="G40" s="98">
        <v>2.833587859628353</v>
      </c>
      <c r="H40" s="98">
        <v>2.7927164661163233</v>
      </c>
      <c r="I40" s="98">
        <v>2.9598300358420477</v>
      </c>
      <c r="J40" s="98">
        <v>3.0196222613065822</v>
      </c>
      <c r="K40" s="98">
        <v>3.0280633354788322</v>
      </c>
      <c r="L40" s="98">
        <v>2.9279871559924406</v>
      </c>
      <c r="M40" s="98">
        <v>2.6561759491479542</v>
      </c>
      <c r="N40" s="98">
        <v>2.5686332951211477</v>
      </c>
      <c r="O40" s="98">
        <v>2.3545571294072425</v>
      </c>
      <c r="P40" s="98">
        <v>2.3000331773534723</v>
      </c>
      <c r="Q40" s="98">
        <v>2.2787267244140748</v>
      </c>
      <c r="R40" s="98">
        <v>2.2942504785742059</v>
      </c>
      <c r="S40" s="98">
        <v>2.3294443889760843</v>
      </c>
      <c r="T40" s="98">
        <v>2.4120929186094684</v>
      </c>
      <c r="U40" s="98">
        <v>2.5682253177214629</v>
      </c>
      <c r="V40" s="98">
        <v>2.4430491808724271</v>
      </c>
      <c r="W40" s="98">
        <v>2.8490120304314925</v>
      </c>
      <c r="X40" s="98">
        <v>3.2947328005992054</v>
      </c>
      <c r="Y40" s="98">
        <v>3.160614668278479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1311.1352939260344</v>
      </c>
      <c r="C43" s="117">
        <f t="shared" si="14"/>
        <v>1630.4514957889999</v>
      </c>
      <c r="D43" s="117">
        <f t="shared" si="14"/>
        <v>1744.4681030090776</v>
      </c>
      <c r="E43" s="117">
        <f t="shared" si="14"/>
        <v>1753.238710357158</v>
      </c>
      <c r="F43" s="117">
        <f t="shared" si="14"/>
        <v>1638.5951056221836</v>
      </c>
      <c r="G43" s="117">
        <f t="shared" si="14"/>
        <v>1473.0786551230462</v>
      </c>
      <c r="H43" s="117">
        <f t="shared" si="14"/>
        <v>1468.1940280153397</v>
      </c>
      <c r="I43" s="117">
        <f t="shared" si="14"/>
        <v>1176.3825452779261</v>
      </c>
      <c r="J43" s="117">
        <f t="shared" si="14"/>
        <v>883.38044876438948</v>
      </c>
      <c r="K43" s="117">
        <f t="shared" si="14"/>
        <v>610.16094767441973</v>
      </c>
      <c r="L43" s="117">
        <f t="shared" si="14"/>
        <v>348.11568083525907</v>
      </c>
      <c r="M43" s="117">
        <f t="shared" si="14"/>
        <v>362.14945752859569</v>
      </c>
      <c r="N43" s="117">
        <f t="shared" si="14"/>
        <v>287.05244113920457</v>
      </c>
      <c r="O43" s="117">
        <f t="shared" si="14"/>
        <v>263.69379515943211</v>
      </c>
      <c r="P43" s="117">
        <f t="shared" si="14"/>
        <v>231.18902909850453</v>
      </c>
      <c r="Q43" s="117">
        <f t="shared" si="14"/>
        <v>242.30680378854794</v>
      </c>
      <c r="R43" s="117">
        <f t="shared" ref="R43:V43" si="15">R44+R47+R49+R58</f>
        <v>229.5218692946998</v>
      </c>
      <c r="S43" s="117">
        <f t="shared" si="15"/>
        <v>229.59739001473969</v>
      </c>
      <c r="T43" s="117">
        <f t="shared" si="15"/>
        <v>261.8359120516389</v>
      </c>
      <c r="U43" s="117">
        <f t="shared" si="15"/>
        <v>214.60901591607671</v>
      </c>
      <c r="V43" s="117">
        <f t="shared" si="15"/>
        <v>217.98657229388445</v>
      </c>
      <c r="W43" s="117">
        <f t="shared" ref="W43:Y43" si="16">W44+W47+W49+W58</f>
        <v>319.76445333507593</v>
      </c>
      <c r="X43" s="117">
        <f t="shared" si="16"/>
        <v>279.99695982263967</v>
      </c>
      <c r="Y43" s="117">
        <f t="shared" si="16"/>
        <v>262.70360174422586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1170.3411147147028</v>
      </c>
      <c r="C44" s="122">
        <f t="shared" si="17"/>
        <v>1474.5954283303117</v>
      </c>
      <c r="D44" s="122">
        <f t="shared" si="17"/>
        <v>1573.2579630410658</v>
      </c>
      <c r="E44" s="122">
        <f t="shared" si="17"/>
        <v>1551.5521016772177</v>
      </c>
      <c r="F44" s="122">
        <f t="shared" si="17"/>
        <v>1445.1254131794353</v>
      </c>
      <c r="G44" s="122">
        <f t="shared" si="17"/>
        <v>1308.7966744038124</v>
      </c>
      <c r="H44" s="122">
        <f t="shared" si="17"/>
        <v>1311.0802137567605</v>
      </c>
      <c r="I44" s="122">
        <f t="shared" si="17"/>
        <v>1043.7635815483995</v>
      </c>
      <c r="J44" s="122">
        <f t="shared" si="17"/>
        <v>782.66097399149476</v>
      </c>
      <c r="K44" s="122">
        <f t="shared" si="17"/>
        <v>540.21898774860074</v>
      </c>
      <c r="L44" s="122">
        <f t="shared" si="17"/>
        <v>309.88931569235314</v>
      </c>
      <c r="M44" s="122">
        <f t="shared" si="17"/>
        <v>321.49195015314422</v>
      </c>
      <c r="N44" s="122">
        <f t="shared" si="17"/>
        <v>254.6073862995116</v>
      </c>
      <c r="O44" s="122">
        <f t="shared" si="17"/>
        <v>231.99272847012426</v>
      </c>
      <c r="P44" s="122">
        <f t="shared" si="17"/>
        <v>200.99142487410296</v>
      </c>
      <c r="Q44" s="122">
        <f t="shared" si="17"/>
        <v>210.79574835164186</v>
      </c>
      <c r="R44" s="122">
        <f t="shared" ref="R44:V44" si="18">SUM(R45:R46)</f>
        <v>200.74888341032133</v>
      </c>
      <c r="S44" s="122">
        <f t="shared" si="18"/>
        <v>200.56035075551833</v>
      </c>
      <c r="T44" s="122">
        <f t="shared" si="18"/>
        <v>229.98730487047038</v>
      </c>
      <c r="U44" s="122">
        <f t="shared" si="18"/>
        <v>186.23382205887643</v>
      </c>
      <c r="V44" s="122">
        <f t="shared" si="18"/>
        <v>189.03845556949273</v>
      </c>
      <c r="W44" s="122">
        <f t="shared" ref="W44:Y44" si="19">SUM(W45:W46)</f>
        <v>281.46347925875824</v>
      </c>
      <c r="X44" s="122">
        <f t="shared" si="19"/>
        <v>257.01739128000025</v>
      </c>
      <c r="Y44" s="122">
        <f t="shared" si="19"/>
        <v>241.89882756000009</v>
      </c>
      <c r="DA44" s="130" t="s">
        <v>2115</v>
      </c>
    </row>
    <row r="45" spans="1:105" ht="12" customHeight="1" x14ac:dyDescent="0.25">
      <c r="A45" s="97" t="s">
        <v>211</v>
      </c>
      <c r="B45" s="98">
        <v>1170.3411147147028</v>
      </c>
      <c r="C45" s="98">
        <v>1474.5954283303117</v>
      </c>
      <c r="D45" s="98">
        <v>1573.2579630410658</v>
      </c>
      <c r="E45" s="98">
        <v>1551.5521016772177</v>
      </c>
      <c r="F45" s="98">
        <v>1445.1254131794353</v>
      </c>
      <c r="G45" s="98">
        <v>1308.7966744038124</v>
      </c>
      <c r="H45" s="98">
        <v>1311.0802137567605</v>
      </c>
      <c r="I45" s="98">
        <v>1043.7635815483995</v>
      </c>
      <c r="J45" s="98">
        <v>782.66097399149476</v>
      </c>
      <c r="K45" s="98">
        <v>540.21898774860074</v>
      </c>
      <c r="L45" s="98">
        <v>309.88931569235314</v>
      </c>
      <c r="M45" s="98">
        <v>321.49195015314422</v>
      </c>
      <c r="N45" s="98">
        <v>254.6073862995116</v>
      </c>
      <c r="O45" s="98">
        <v>231.99272847012426</v>
      </c>
      <c r="P45" s="98">
        <v>200.99142487410296</v>
      </c>
      <c r="Q45" s="98">
        <v>210.79574835164186</v>
      </c>
      <c r="R45" s="98">
        <v>200.74888341032133</v>
      </c>
      <c r="S45" s="98">
        <v>200.56035075551833</v>
      </c>
      <c r="T45" s="98">
        <v>229.98730487047038</v>
      </c>
      <c r="U45" s="98">
        <v>186.23382205887643</v>
      </c>
      <c r="V45" s="98">
        <v>189.03845556949273</v>
      </c>
      <c r="W45" s="98">
        <v>281.46347925875824</v>
      </c>
      <c r="X45" s="98">
        <v>257.01739128000025</v>
      </c>
      <c r="Y45" s="98">
        <v>241.89882756000009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104.17894456529736</v>
      </c>
      <c r="C49" s="122">
        <v>118.55451238968841</v>
      </c>
      <c r="D49" s="122">
        <v>131.41259623893441</v>
      </c>
      <c r="E49" s="122">
        <v>153.11845760278243</v>
      </c>
      <c r="F49" s="122">
        <v>148.02452754056389</v>
      </c>
      <c r="G49" s="122">
        <v>125.0383255961882</v>
      </c>
      <c r="H49" s="122">
        <v>122.75478624324009</v>
      </c>
      <c r="I49" s="122">
        <v>103.30441845160057</v>
      </c>
      <c r="J49" s="122">
        <v>77.64002600850506</v>
      </c>
      <c r="K49" s="122">
        <v>53.359091891399288</v>
      </c>
      <c r="L49" s="122">
        <v>27.006423227646774</v>
      </c>
      <c r="M49" s="122">
        <v>31.446468406856035</v>
      </c>
      <c r="N49" s="122">
        <v>24.534812620488562</v>
      </c>
      <c r="O49" s="122">
        <v>24.689612249875733</v>
      </c>
      <c r="P49" s="122">
        <v>23.605556565897061</v>
      </c>
      <c r="Q49" s="122">
        <v>24.990481288358342</v>
      </c>
      <c r="R49" s="122">
        <v>22.292086949678783</v>
      </c>
      <c r="S49" s="122">
        <v>22.480619604481483</v>
      </c>
      <c r="T49" s="122">
        <v>24.916813689529658</v>
      </c>
      <c r="U49" s="122">
        <v>20.875707581123567</v>
      </c>
      <c r="V49" s="122">
        <v>21.257255510507377</v>
      </c>
      <c r="W49" s="122">
        <v>30.794039301241526</v>
      </c>
      <c r="X49" s="122">
        <v>13.818167999999975</v>
      </c>
      <c r="Y49" s="122">
        <v>13.005290999999982</v>
      </c>
      <c r="DA49" s="130" t="s">
        <v>2120</v>
      </c>
    </row>
    <row r="50" spans="1:105" ht="12" customHeight="1" x14ac:dyDescent="0.25">
      <c r="A50" s="97" t="s">
        <v>138</v>
      </c>
      <c r="B50" s="98">
        <v>104.17894456529736</v>
      </c>
      <c r="C50" s="98">
        <v>118.55451238968841</v>
      </c>
      <c r="D50" s="98">
        <v>131.41259623893441</v>
      </c>
      <c r="E50" s="98">
        <v>153.11845760278243</v>
      </c>
      <c r="F50" s="98">
        <v>148.02452754056389</v>
      </c>
      <c r="G50" s="98">
        <v>125.0383255961882</v>
      </c>
      <c r="H50" s="98">
        <v>122.75478624324009</v>
      </c>
      <c r="I50" s="98">
        <v>103.30441845160057</v>
      </c>
      <c r="J50" s="98">
        <v>77.64002600850506</v>
      </c>
      <c r="K50" s="98">
        <v>53.330124928362444</v>
      </c>
      <c r="L50" s="98">
        <v>26.990582428182982</v>
      </c>
      <c r="M50" s="98">
        <v>31.421586062615173</v>
      </c>
      <c r="N50" s="98">
        <v>24.515047321320168</v>
      </c>
      <c r="O50" s="98">
        <v>24.6532237385033</v>
      </c>
      <c r="P50" s="98">
        <v>23.555374009179445</v>
      </c>
      <c r="Q50" s="98">
        <v>24.919410512780381</v>
      </c>
      <c r="R50" s="98">
        <v>22.224695837420072</v>
      </c>
      <c r="S50" s="98">
        <v>22.408741244198858</v>
      </c>
      <c r="T50" s="98">
        <v>24.780491571104555</v>
      </c>
      <c r="U50" s="98">
        <v>20.775660789344819</v>
      </c>
      <c r="V50" s="98">
        <v>21.143402598892486</v>
      </c>
      <c r="W50" s="98">
        <v>30.486520694607226</v>
      </c>
      <c r="X50" s="98">
        <v>13.710841533685446</v>
      </c>
      <c r="Y50" s="98">
        <v>12.843478267098209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2.8966963036841584E-2</v>
      </c>
      <c r="L51" s="98">
        <v>1.5840799463791824E-2</v>
      </c>
      <c r="M51" s="98">
        <v>2.488234424085994E-2</v>
      </c>
      <c r="N51" s="98">
        <v>1.9765299168393743E-2</v>
      </c>
      <c r="O51" s="98">
        <v>3.6388511372434283E-2</v>
      </c>
      <c r="P51" s="98">
        <v>5.0182556717616705E-2</v>
      </c>
      <c r="Q51" s="98">
        <v>7.1070775577959891E-2</v>
      </c>
      <c r="R51" s="98">
        <v>6.7391112258711972E-2</v>
      </c>
      <c r="S51" s="98">
        <v>7.1878360282623247E-2</v>
      </c>
      <c r="T51" s="98">
        <v>0.13632211842510272</v>
      </c>
      <c r="U51" s="98">
        <v>0.10004679177874734</v>
      </c>
      <c r="V51" s="98">
        <v>0.11385291161489144</v>
      </c>
      <c r="W51" s="98">
        <v>0.30751860663429981</v>
      </c>
      <c r="X51" s="98">
        <v>0.10732646631452794</v>
      </c>
      <c r="Y51" s="98">
        <v>0.16181273290177303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2.8966963036841584E-2</v>
      </c>
      <c r="L52" s="101">
        <v>1.5840799463791824E-2</v>
      </c>
      <c r="M52" s="101">
        <v>2.488234424085994E-2</v>
      </c>
      <c r="N52" s="101">
        <v>1.9765299168393743E-2</v>
      </c>
      <c r="O52" s="101">
        <v>3.6388511372434283E-2</v>
      </c>
      <c r="P52" s="101">
        <v>5.0182556717616705E-2</v>
      </c>
      <c r="Q52" s="101">
        <v>7.1070775577959891E-2</v>
      </c>
      <c r="R52" s="101">
        <v>6.7391112258711972E-2</v>
      </c>
      <c r="S52" s="101">
        <v>7.1878360282623247E-2</v>
      </c>
      <c r="T52" s="101">
        <v>0.13632211842510272</v>
      </c>
      <c r="U52" s="101">
        <v>0.10004679177874734</v>
      </c>
      <c r="V52" s="101">
        <v>0.11385291161489144</v>
      </c>
      <c r="W52" s="101">
        <v>0.30751860663429981</v>
      </c>
      <c r="X52" s="101">
        <v>0.10732646631452794</v>
      </c>
      <c r="Y52" s="101">
        <v>0.16181273290177303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36.615234646034132</v>
      </c>
      <c r="C58" s="122">
        <v>37.301555068999797</v>
      </c>
      <c r="D58" s="122">
        <v>39.797543729077525</v>
      </c>
      <c r="E58" s="122">
        <v>48.568151077157793</v>
      </c>
      <c r="F58" s="122">
        <v>45.445164902184295</v>
      </c>
      <c r="G58" s="122">
        <v>39.243655123045812</v>
      </c>
      <c r="H58" s="122">
        <v>34.359028015339071</v>
      </c>
      <c r="I58" s="122">
        <v>29.314545277925838</v>
      </c>
      <c r="J58" s="122">
        <v>23.079448764389664</v>
      </c>
      <c r="K58" s="122">
        <v>16.582868034419729</v>
      </c>
      <c r="L58" s="122">
        <v>11.21994191525916</v>
      </c>
      <c r="M58" s="122">
        <v>9.2110389685954885</v>
      </c>
      <c r="N58" s="122">
        <v>7.9102422192043802</v>
      </c>
      <c r="O58" s="122">
        <v>7.0114544394321081</v>
      </c>
      <c r="P58" s="122">
        <v>6.5920476585045042</v>
      </c>
      <c r="Q58" s="122">
        <v>6.5205741485477207</v>
      </c>
      <c r="R58" s="122">
        <v>6.480898934699705</v>
      </c>
      <c r="S58" s="122">
        <v>6.5564196547398694</v>
      </c>
      <c r="T58" s="122">
        <v>6.9317934916388921</v>
      </c>
      <c r="U58" s="122">
        <v>7.4994862760767198</v>
      </c>
      <c r="V58" s="122">
        <v>7.6908612138843342</v>
      </c>
      <c r="W58" s="122">
        <v>7.5069347750761821</v>
      </c>
      <c r="X58" s="122">
        <v>9.1614005426394804</v>
      </c>
      <c r="Y58" s="122">
        <v>7.7994831842258252</v>
      </c>
      <c r="DA58" s="130" t="s">
        <v>2129</v>
      </c>
    </row>
    <row r="59" spans="1:105" ht="12" customHeight="1" x14ac:dyDescent="0.25">
      <c r="A59" s="97" t="s">
        <v>50</v>
      </c>
      <c r="B59" s="98">
        <v>36.615234646034132</v>
      </c>
      <c r="C59" s="98">
        <v>37.301555068999797</v>
      </c>
      <c r="D59" s="98">
        <v>39.797543729077525</v>
      </c>
      <c r="E59" s="98">
        <v>48.568151077157793</v>
      </c>
      <c r="F59" s="98">
        <v>45.445164902184295</v>
      </c>
      <c r="G59" s="98">
        <v>39.243655123045812</v>
      </c>
      <c r="H59" s="98">
        <v>34.359028015339071</v>
      </c>
      <c r="I59" s="98">
        <v>29.314545277925838</v>
      </c>
      <c r="J59" s="98">
        <v>23.079448764389664</v>
      </c>
      <c r="K59" s="98">
        <v>16.582868034419729</v>
      </c>
      <c r="L59" s="98">
        <v>11.21994191525916</v>
      </c>
      <c r="M59" s="98">
        <v>9.2110389685954885</v>
      </c>
      <c r="N59" s="98">
        <v>7.9102422192043802</v>
      </c>
      <c r="O59" s="98">
        <v>7.0114544394321081</v>
      </c>
      <c r="P59" s="98">
        <v>6.5920476585045042</v>
      </c>
      <c r="Q59" s="98">
        <v>6.5205741485477207</v>
      </c>
      <c r="R59" s="98">
        <v>6.480898934699705</v>
      </c>
      <c r="S59" s="98">
        <v>6.5564196547398694</v>
      </c>
      <c r="T59" s="98">
        <v>6.9317934916388921</v>
      </c>
      <c r="U59" s="98">
        <v>7.4994862760767198</v>
      </c>
      <c r="V59" s="98">
        <v>7.6908612138843342</v>
      </c>
      <c r="W59" s="98">
        <v>7.5069347750761821</v>
      </c>
      <c r="X59" s="98">
        <v>9.1614005426394804</v>
      </c>
      <c r="Y59" s="98">
        <v>7.7994831842258252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7165.9700999999995</v>
      </c>
      <c r="C62" s="117">
        <f t="shared" si="21"/>
        <v>7509.3758099999986</v>
      </c>
      <c r="D62" s="117">
        <f t="shared" si="21"/>
        <v>7135.8489000000009</v>
      </c>
      <c r="E62" s="117">
        <f t="shared" si="21"/>
        <v>7165.6612200000018</v>
      </c>
      <c r="F62" s="117">
        <f t="shared" si="21"/>
        <v>7094.7397800000008</v>
      </c>
      <c r="G62" s="117">
        <f t="shared" si="21"/>
        <v>7583.9460299999992</v>
      </c>
      <c r="H62" s="117">
        <f t="shared" si="21"/>
        <v>7784.6521499999999</v>
      </c>
      <c r="I62" s="117">
        <f t="shared" si="21"/>
        <v>7443.7018200000039</v>
      </c>
      <c r="J62" s="117">
        <f t="shared" si="21"/>
        <v>7377.5242800000033</v>
      </c>
      <c r="K62" s="117">
        <f t="shared" si="21"/>
        <v>7568.5490100000025</v>
      </c>
      <c r="L62" s="117">
        <f t="shared" si="21"/>
        <v>8329.94576676</v>
      </c>
      <c r="M62" s="117">
        <f t="shared" si="21"/>
        <v>7602.1805059200015</v>
      </c>
      <c r="N62" s="117">
        <f t="shared" si="21"/>
        <v>7934.3675571599961</v>
      </c>
      <c r="O62" s="117">
        <f t="shared" si="21"/>
        <v>8034.7980013199995</v>
      </c>
      <c r="P62" s="117">
        <f t="shared" si="21"/>
        <v>7384.0957398000091</v>
      </c>
      <c r="Q62" s="117">
        <f t="shared" si="21"/>
        <v>7416.9532472399987</v>
      </c>
      <c r="R62" s="117">
        <f t="shared" ref="R62:V62" si="22">R63+R66+R68+R77</f>
        <v>8142.5511802800002</v>
      </c>
      <c r="S62" s="117">
        <f t="shared" si="22"/>
        <v>8526.016671479998</v>
      </c>
      <c r="T62" s="117">
        <f t="shared" si="22"/>
        <v>8365.1347296000022</v>
      </c>
      <c r="U62" s="117">
        <f t="shared" si="22"/>
        <v>8546.7300930000001</v>
      </c>
      <c r="V62" s="117">
        <f t="shared" si="22"/>
        <v>9022.7241640800003</v>
      </c>
      <c r="W62" s="117">
        <f t="shared" ref="W62:Y62" si="23">W63+W66+W68+W77</f>
        <v>10724.679658440004</v>
      </c>
      <c r="X62" s="117">
        <f t="shared" si="23"/>
        <v>10190.861006040001</v>
      </c>
      <c r="Y62" s="117">
        <f t="shared" si="23"/>
        <v>9877.262768999999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6307.3400677867121</v>
      </c>
      <c r="C63" s="122">
        <f t="shared" si="24"/>
        <v>6693.6620372714106</v>
      </c>
      <c r="D63" s="122">
        <f t="shared" si="24"/>
        <v>6330.3382640552627</v>
      </c>
      <c r="E63" s="122">
        <f t="shared" si="24"/>
        <v>6145.6799191562786</v>
      </c>
      <c r="F63" s="122">
        <f t="shared" si="24"/>
        <v>6071.1385800113067</v>
      </c>
      <c r="G63" s="122">
        <f t="shared" si="24"/>
        <v>6572.675849626271</v>
      </c>
      <c r="H63" s="122">
        <f t="shared" si="24"/>
        <v>6755.2065579694827</v>
      </c>
      <c r="I63" s="122">
        <f t="shared" si="24"/>
        <v>6406.8000587071847</v>
      </c>
      <c r="J63" s="122">
        <f t="shared" si="24"/>
        <v>6334.8474229914391</v>
      </c>
      <c r="K63" s="122">
        <f t="shared" si="24"/>
        <v>6491.5131422140303</v>
      </c>
      <c r="L63" s="122">
        <f t="shared" si="24"/>
        <v>7239.829816778074</v>
      </c>
      <c r="M63" s="122">
        <f t="shared" si="24"/>
        <v>6515.0455987442838</v>
      </c>
      <c r="N63" s="122">
        <f t="shared" si="24"/>
        <v>6830.548329508817</v>
      </c>
      <c r="O63" s="122">
        <f t="shared" si="24"/>
        <v>6885.8595350716942</v>
      </c>
      <c r="P63" s="122">
        <f t="shared" si="24"/>
        <v>6243.2031367840973</v>
      </c>
      <c r="Q63" s="122">
        <f t="shared" si="24"/>
        <v>6260.5375272990095</v>
      </c>
      <c r="R63" s="122">
        <f t="shared" ref="R63:V63" si="25">SUM(R64:R65)</f>
        <v>6922.6463389175096</v>
      </c>
      <c r="S63" s="122">
        <f t="shared" si="25"/>
        <v>7242.0576135317215</v>
      </c>
      <c r="T63" s="122">
        <f t="shared" si="25"/>
        <v>7169.0018865421198</v>
      </c>
      <c r="U63" s="122">
        <f t="shared" si="25"/>
        <v>7256.6878143585036</v>
      </c>
      <c r="V63" s="122">
        <f t="shared" si="25"/>
        <v>7666.6434828417814</v>
      </c>
      <c r="W63" s="122">
        <f t="shared" ref="W63:Y63" si="26">SUM(W64:W65)</f>
        <v>9150.3746986725309</v>
      </c>
      <c r="X63" s="122">
        <f t="shared" si="26"/>
        <v>8812.853309645232</v>
      </c>
      <c r="Y63" s="122">
        <f t="shared" si="26"/>
        <v>8728.9051784568983</v>
      </c>
      <c r="DA63" s="130" t="s">
        <v>2133</v>
      </c>
    </row>
    <row r="64" spans="1:105" ht="12" customHeight="1" x14ac:dyDescent="0.25">
      <c r="A64" s="97" t="s">
        <v>212</v>
      </c>
      <c r="B64" s="98">
        <v>6307.3400677867121</v>
      </c>
      <c r="C64" s="98">
        <v>6693.6620372714106</v>
      </c>
      <c r="D64" s="98">
        <v>6330.3382640552627</v>
      </c>
      <c r="E64" s="98">
        <v>6145.6799191562786</v>
      </c>
      <c r="F64" s="98">
        <v>6071.1385800113067</v>
      </c>
      <c r="G64" s="98">
        <v>6572.675849626271</v>
      </c>
      <c r="H64" s="98">
        <v>6755.2065579694827</v>
      </c>
      <c r="I64" s="98">
        <v>6406.8000587071847</v>
      </c>
      <c r="J64" s="98">
        <v>6334.8474229914391</v>
      </c>
      <c r="K64" s="98">
        <v>6491.5131422140303</v>
      </c>
      <c r="L64" s="98">
        <v>7239.829816778074</v>
      </c>
      <c r="M64" s="98">
        <v>6515.0455987442838</v>
      </c>
      <c r="N64" s="98">
        <v>6830.548329508817</v>
      </c>
      <c r="O64" s="98">
        <v>6885.8595350716942</v>
      </c>
      <c r="P64" s="98">
        <v>6243.2031367840973</v>
      </c>
      <c r="Q64" s="98">
        <v>6260.5375272990095</v>
      </c>
      <c r="R64" s="98">
        <v>6922.6463389175096</v>
      </c>
      <c r="S64" s="98">
        <v>7242.0576135317215</v>
      </c>
      <c r="T64" s="98">
        <v>7169.0018865421198</v>
      </c>
      <c r="U64" s="98">
        <v>7256.6878143585036</v>
      </c>
      <c r="V64" s="98">
        <v>7666.6434828417814</v>
      </c>
      <c r="W64" s="98">
        <v>9150.3746986725309</v>
      </c>
      <c r="X64" s="98">
        <v>8812.853309645232</v>
      </c>
      <c r="Y64" s="98">
        <v>8728.9051784568983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597.8876184429738</v>
      </c>
      <c r="C68" s="122">
        <v>569.71579861829002</v>
      </c>
      <c r="D68" s="122">
        <v>555.47798084092847</v>
      </c>
      <c r="E68" s="122">
        <v>632.81827982274172</v>
      </c>
      <c r="F68" s="122">
        <v>645.09638712782271</v>
      </c>
      <c r="G68" s="122">
        <v>649.86053541426895</v>
      </c>
      <c r="H68" s="122">
        <v>653.88492157716519</v>
      </c>
      <c r="I68" s="122">
        <v>657.35797229053628</v>
      </c>
      <c r="J68" s="122">
        <v>656.83554637937573</v>
      </c>
      <c r="K68" s="122">
        <v>678.56445381551578</v>
      </c>
      <c r="L68" s="122">
        <v>676.87504576083222</v>
      </c>
      <c r="M68" s="122">
        <v>689.5813639781328</v>
      </c>
      <c r="N68" s="122">
        <v>700.28235036006015</v>
      </c>
      <c r="O68" s="122">
        <v>733.76803620227236</v>
      </c>
      <c r="P68" s="122">
        <v>738.32583407426387</v>
      </c>
      <c r="Q68" s="122">
        <v>749.17516054939358</v>
      </c>
      <c r="R68" s="122">
        <v>782.16124343555566</v>
      </c>
      <c r="S68" s="122">
        <v>818.71072069407478</v>
      </c>
      <c r="T68" s="122">
        <v>775.41046377373141</v>
      </c>
      <c r="U68" s="122">
        <v>808.14022056453473</v>
      </c>
      <c r="V68" s="122">
        <v>854.2435052280282</v>
      </c>
      <c r="W68" s="122">
        <v>1009.6194452870913</v>
      </c>
      <c r="X68" s="122">
        <v>912.6886699056638</v>
      </c>
      <c r="Y68" s="122">
        <v>743.52524170705715</v>
      </c>
      <c r="DA68" s="130" t="s">
        <v>2138</v>
      </c>
    </row>
    <row r="69" spans="1:105" ht="12" customHeight="1" x14ac:dyDescent="0.25">
      <c r="A69" s="97" t="s">
        <v>134</v>
      </c>
      <c r="B69" s="98">
        <v>597.8876184429738</v>
      </c>
      <c r="C69" s="98">
        <v>569.71579861829002</v>
      </c>
      <c r="D69" s="98">
        <v>555.47798084092847</v>
      </c>
      <c r="E69" s="98">
        <v>632.81827982274172</v>
      </c>
      <c r="F69" s="98">
        <v>645.09638712782271</v>
      </c>
      <c r="G69" s="98">
        <v>649.86053541426895</v>
      </c>
      <c r="H69" s="98">
        <v>653.88492157716519</v>
      </c>
      <c r="I69" s="98">
        <v>657.35797229053628</v>
      </c>
      <c r="J69" s="98">
        <v>656.83554637937573</v>
      </c>
      <c r="K69" s="98">
        <v>678.19794243960848</v>
      </c>
      <c r="L69" s="98">
        <v>676.44640521250119</v>
      </c>
      <c r="M69" s="98">
        <v>689.07642290814817</v>
      </c>
      <c r="N69" s="98">
        <v>699.70278699177857</v>
      </c>
      <c r="O69" s="98">
        <v>732.67762792156191</v>
      </c>
      <c r="P69" s="98">
        <v>736.79700356207729</v>
      </c>
      <c r="Q69" s="98">
        <v>747.19069269108661</v>
      </c>
      <c r="R69" s="98">
        <v>779.69716701053858</v>
      </c>
      <c r="S69" s="98">
        <v>815.97507558069958</v>
      </c>
      <c r="T69" s="98">
        <v>771.75845174161839</v>
      </c>
      <c r="U69" s="98">
        <v>804.17371559831724</v>
      </c>
      <c r="V69" s="98">
        <v>849.62331281005618</v>
      </c>
      <c r="W69" s="98">
        <v>1002.8352637516648</v>
      </c>
      <c r="X69" s="98">
        <v>905.71609135865981</v>
      </c>
      <c r="Y69" s="98">
        <v>736.95610858921077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0.3665113759072568</v>
      </c>
      <c r="L70" s="98">
        <v>0.42864054833107085</v>
      </c>
      <c r="M70" s="98">
        <v>0.50494106998468158</v>
      </c>
      <c r="N70" s="98">
        <v>0.57956336828160349</v>
      </c>
      <c r="O70" s="98">
        <v>1.0904082807104378</v>
      </c>
      <c r="P70" s="98">
        <v>1.5288305121866097</v>
      </c>
      <c r="Q70" s="98">
        <v>1.9844678583069899</v>
      </c>
      <c r="R70" s="98">
        <v>2.464076425017077</v>
      </c>
      <c r="S70" s="98">
        <v>2.7356451133752135</v>
      </c>
      <c r="T70" s="98">
        <v>3.6520120321130451</v>
      </c>
      <c r="U70" s="98">
        <v>3.9665049662175109</v>
      </c>
      <c r="V70" s="98">
        <v>4.6201924179720386</v>
      </c>
      <c r="W70" s="98">
        <v>6.7841815354264563</v>
      </c>
      <c r="X70" s="98">
        <v>6.9725785470039883</v>
      </c>
      <c r="Y70" s="98">
        <v>6.5691331178463592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0.3665113759072568</v>
      </c>
      <c r="L71" s="101">
        <v>0.42864054833107085</v>
      </c>
      <c r="M71" s="101">
        <v>0.50494106998468158</v>
      </c>
      <c r="N71" s="101">
        <v>0.57956336828160349</v>
      </c>
      <c r="O71" s="101">
        <v>1.0904082807104378</v>
      </c>
      <c r="P71" s="101">
        <v>1.5288305121866097</v>
      </c>
      <c r="Q71" s="101">
        <v>1.9844678583069899</v>
      </c>
      <c r="R71" s="101">
        <v>2.464076425017077</v>
      </c>
      <c r="S71" s="101">
        <v>2.7356451133752135</v>
      </c>
      <c r="T71" s="101">
        <v>3.6520120321130451</v>
      </c>
      <c r="U71" s="101">
        <v>3.9665049662175109</v>
      </c>
      <c r="V71" s="101">
        <v>4.6201924179720386</v>
      </c>
      <c r="W71" s="101">
        <v>6.7841815354264563</v>
      </c>
      <c r="X71" s="101">
        <v>6.9725785470039883</v>
      </c>
      <c r="Y71" s="101">
        <v>6.5691331178463592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260.74241377031393</v>
      </c>
      <c r="C77" s="122">
        <v>245.99797411029826</v>
      </c>
      <c r="D77" s="122">
        <v>250.03265510381007</v>
      </c>
      <c r="E77" s="122">
        <v>387.16302102098138</v>
      </c>
      <c r="F77" s="122">
        <v>378.50481286087137</v>
      </c>
      <c r="G77" s="122">
        <v>361.40964495945946</v>
      </c>
      <c r="H77" s="122">
        <v>375.56067045335186</v>
      </c>
      <c r="I77" s="122">
        <v>379.54378900228289</v>
      </c>
      <c r="J77" s="122">
        <v>385.84131062918851</v>
      </c>
      <c r="K77" s="122">
        <v>398.47141397045687</v>
      </c>
      <c r="L77" s="122">
        <v>413.24090422109458</v>
      </c>
      <c r="M77" s="122">
        <v>397.55354319758533</v>
      </c>
      <c r="N77" s="122">
        <v>403.53687729111846</v>
      </c>
      <c r="O77" s="122">
        <v>415.17043004603369</v>
      </c>
      <c r="P77" s="122">
        <v>402.56676894164792</v>
      </c>
      <c r="Q77" s="122">
        <v>407.24055939159547</v>
      </c>
      <c r="R77" s="122">
        <v>437.74359792693497</v>
      </c>
      <c r="S77" s="122">
        <v>465.24833725420137</v>
      </c>
      <c r="T77" s="122">
        <v>420.72237928415069</v>
      </c>
      <c r="U77" s="122">
        <v>481.90205807696145</v>
      </c>
      <c r="V77" s="122">
        <v>501.83717601019094</v>
      </c>
      <c r="W77" s="122">
        <v>564.68551448038204</v>
      </c>
      <c r="X77" s="122">
        <v>465.31902648910585</v>
      </c>
      <c r="Y77" s="122">
        <v>404.83234883604382</v>
      </c>
      <c r="DA77" s="130" t="s">
        <v>2147</v>
      </c>
    </row>
    <row r="78" spans="1:105" ht="12" customHeight="1" x14ac:dyDescent="0.25">
      <c r="A78" s="97" t="s">
        <v>189</v>
      </c>
      <c r="B78" s="98">
        <v>260.74241377031393</v>
      </c>
      <c r="C78" s="98">
        <v>245.99797411029826</v>
      </c>
      <c r="D78" s="98">
        <v>250.03265510381007</v>
      </c>
      <c r="E78" s="98">
        <v>387.16302102098138</v>
      </c>
      <c r="F78" s="98">
        <v>378.50481286087137</v>
      </c>
      <c r="G78" s="98">
        <v>361.40964495945946</v>
      </c>
      <c r="H78" s="98">
        <v>375.56067045335186</v>
      </c>
      <c r="I78" s="98">
        <v>379.54378900228289</v>
      </c>
      <c r="J78" s="98">
        <v>385.84131062918851</v>
      </c>
      <c r="K78" s="98">
        <v>398.47141397045687</v>
      </c>
      <c r="L78" s="98">
        <v>413.24090422109458</v>
      </c>
      <c r="M78" s="98">
        <v>397.55354319758533</v>
      </c>
      <c r="N78" s="98">
        <v>403.53687729111846</v>
      </c>
      <c r="O78" s="98">
        <v>415.17043004603369</v>
      </c>
      <c r="P78" s="98">
        <v>402.56676894164792</v>
      </c>
      <c r="Q78" s="98">
        <v>407.24055939159547</v>
      </c>
      <c r="R78" s="98">
        <v>437.74359792693497</v>
      </c>
      <c r="S78" s="98">
        <v>465.24833725420137</v>
      </c>
      <c r="T78" s="98">
        <v>420.72237928415069</v>
      </c>
      <c r="U78" s="98">
        <v>481.90205807696145</v>
      </c>
      <c r="V78" s="98">
        <v>501.83717601019094</v>
      </c>
      <c r="W78" s="98">
        <v>564.68551448038204</v>
      </c>
      <c r="X78" s="98">
        <v>465.31902648910585</v>
      </c>
      <c r="Y78" s="98">
        <v>404.83234883604382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135.86716607599035</v>
      </c>
      <c r="C81" s="117">
        <f t="shared" si="28"/>
        <v>136.61200998207531</v>
      </c>
      <c r="D81" s="117">
        <f t="shared" si="28"/>
        <v>144.8639294714468</v>
      </c>
      <c r="E81" s="117">
        <f t="shared" si="28"/>
        <v>172.2447682676414</v>
      </c>
      <c r="F81" s="117">
        <f t="shared" si="28"/>
        <v>164.92445713754987</v>
      </c>
      <c r="G81" s="117">
        <f t="shared" si="28"/>
        <v>155.18357685424184</v>
      </c>
      <c r="H81" s="117">
        <f t="shared" si="28"/>
        <v>157.23433979248671</v>
      </c>
      <c r="I81" s="117">
        <f t="shared" si="28"/>
        <v>169.56317418022851</v>
      </c>
      <c r="J81" s="117">
        <f t="shared" si="28"/>
        <v>177.21980835702138</v>
      </c>
      <c r="K81" s="117">
        <f t="shared" si="28"/>
        <v>185.14199281679123</v>
      </c>
      <c r="L81" s="117">
        <f t="shared" si="28"/>
        <v>187.66298790679622</v>
      </c>
      <c r="M81" s="117">
        <f t="shared" si="28"/>
        <v>186.46748222365963</v>
      </c>
      <c r="N81" s="117">
        <f t="shared" si="28"/>
        <v>193.38869246938071</v>
      </c>
      <c r="O81" s="117">
        <f t="shared" si="28"/>
        <v>189.31145435593538</v>
      </c>
      <c r="P81" s="117">
        <f t="shared" si="28"/>
        <v>187.87977049453559</v>
      </c>
      <c r="Q81" s="117">
        <f t="shared" si="28"/>
        <v>189.63756627778034</v>
      </c>
      <c r="R81" s="117">
        <f t="shared" ref="R81:V81" si="29">R82+R85+R87+R100</f>
        <v>209.57114375111522</v>
      </c>
      <c r="S81" s="117">
        <f t="shared" si="29"/>
        <v>251.18946820227893</v>
      </c>
      <c r="T81" s="117">
        <f t="shared" si="29"/>
        <v>337.7229188112222</v>
      </c>
      <c r="U81" s="117">
        <f t="shared" si="29"/>
        <v>376.36786538894813</v>
      </c>
      <c r="V81" s="117">
        <f t="shared" si="29"/>
        <v>358.20169691583084</v>
      </c>
      <c r="W81" s="117">
        <f t="shared" ref="W81:Y81" si="30">W82+W85+W87+W100</f>
        <v>354.023391485844</v>
      </c>
      <c r="X81" s="117">
        <f t="shared" si="30"/>
        <v>337.85998403020869</v>
      </c>
      <c r="Y81" s="117">
        <f t="shared" si="30"/>
        <v>301.91862404121508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29.840164305222029</v>
      </c>
      <c r="C87" s="122">
        <v>29.039416511240933</v>
      </c>
      <c r="D87" s="122">
        <v>28.028096723368989</v>
      </c>
      <c r="E87" s="122">
        <v>26.216916038551098</v>
      </c>
      <c r="F87" s="122">
        <v>24.011369892738344</v>
      </c>
      <c r="G87" s="122">
        <v>20.712814457045372</v>
      </c>
      <c r="H87" s="122">
        <v>19.880744530238598</v>
      </c>
      <c r="I87" s="122">
        <v>19.752467946380573</v>
      </c>
      <c r="J87" s="122">
        <v>19.563051219112484</v>
      </c>
      <c r="K87" s="122">
        <v>19.221855861709344</v>
      </c>
      <c r="L87" s="122">
        <v>18.275406764596433</v>
      </c>
      <c r="M87" s="122">
        <v>17.412911196898872</v>
      </c>
      <c r="N87" s="122">
        <v>17.420665607004338</v>
      </c>
      <c r="O87" s="122">
        <v>16.281521683576493</v>
      </c>
      <c r="P87" s="122">
        <v>15.161726488540982</v>
      </c>
      <c r="Q87" s="122">
        <v>14.747333772504016</v>
      </c>
      <c r="R87" s="122">
        <v>15.81271999232337</v>
      </c>
      <c r="S87" s="122">
        <v>18.165541752392617</v>
      </c>
      <c r="T87" s="122">
        <v>22.057663592910281</v>
      </c>
      <c r="U87" s="122">
        <v>23.138243256374324</v>
      </c>
      <c r="V87" s="122">
        <v>21.743904191990158</v>
      </c>
      <c r="W87" s="122">
        <v>26.036864614214288</v>
      </c>
      <c r="X87" s="122">
        <v>15.350189715964856</v>
      </c>
      <c r="Y87" s="122">
        <v>3.1554272754060166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29.840164305222029</v>
      </c>
      <c r="C92" s="101">
        <v>29.039416511240933</v>
      </c>
      <c r="D92" s="101">
        <v>28.028096723368989</v>
      </c>
      <c r="E92" s="101">
        <v>26.216916038551098</v>
      </c>
      <c r="F92" s="101">
        <v>24.011369892738344</v>
      </c>
      <c r="G92" s="101">
        <v>20.712814457045372</v>
      </c>
      <c r="H92" s="101">
        <v>19.880744530238598</v>
      </c>
      <c r="I92" s="101">
        <v>19.752467946380573</v>
      </c>
      <c r="J92" s="101">
        <v>19.563051219112484</v>
      </c>
      <c r="K92" s="101">
        <v>19.211559185228147</v>
      </c>
      <c r="L92" s="101">
        <v>18.263303672819251</v>
      </c>
      <c r="M92" s="101">
        <v>17.400058992961423</v>
      </c>
      <c r="N92" s="101">
        <v>17.405869245415865</v>
      </c>
      <c r="O92" s="101">
        <v>16.258224041482141</v>
      </c>
      <c r="P92" s="101">
        <v>15.130011174666839</v>
      </c>
      <c r="Q92" s="101">
        <v>14.707306528605027</v>
      </c>
      <c r="R92" s="101">
        <v>15.760552638558329</v>
      </c>
      <c r="S92" s="101">
        <v>18.103003116098535</v>
      </c>
      <c r="T92" s="101">
        <v>21.924409982787513</v>
      </c>
      <c r="U92" s="101">
        <v>22.993314524777002</v>
      </c>
      <c r="V92" s="101">
        <v>21.601664248947895</v>
      </c>
      <c r="W92" s="101">
        <v>25.846242817144923</v>
      </c>
      <c r="X92" s="101">
        <v>15.243061399923572</v>
      </c>
      <c r="Y92" s="101">
        <v>3.1378670518867482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1.0296676481195444E-2</v>
      </c>
      <c r="L93" s="104">
        <v>1.210309177718155E-2</v>
      </c>
      <c r="M93" s="104">
        <v>1.2852203937447551E-2</v>
      </c>
      <c r="N93" s="104">
        <v>1.4796361588473882E-2</v>
      </c>
      <c r="O93" s="104">
        <v>2.3297642094352901E-2</v>
      </c>
      <c r="P93" s="104">
        <v>3.1715313874143065E-2</v>
      </c>
      <c r="Q93" s="104">
        <v>4.0027243898987534E-2</v>
      </c>
      <c r="R93" s="104">
        <v>5.2167353765040871E-2</v>
      </c>
      <c r="S93" s="104">
        <v>6.2538636294082156E-2</v>
      </c>
      <c r="T93" s="104">
        <v>0.13325361012276812</v>
      </c>
      <c r="U93" s="104">
        <v>0.14492873159732189</v>
      </c>
      <c r="V93" s="104">
        <v>0.14223994304226309</v>
      </c>
      <c r="W93" s="104">
        <v>0.19062179706936616</v>
      </c>
      <c r="X93" s="104">
        <v>0.10712831604128366</v>
      </c>
      <c r="Y93" s="104">
        <v>1.7560223519268423E-2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1.0296676481195444E-2</v>
      </c>
      <c r="L94" s="98">
        <v>1.210309177718155E-2</v>
      </c>
      <c r="M94" s="98">
        <v>1.2852203937447551E-2</v>
      </c>
      <c r="N94" s="98">
        <v>1.4796361588473882E-2</v>
      </c>
      <c r="O94" s="98">
        <v>2.3297642094352901E-2</v>
      </c>
      <c r="P94" s="98">
        <v>3.1715313874143065E-2</v>
      </c>
      <c r="Q94" s="98">
        <v>4.0027243898987534E-2</v>
      </c>
      <c r="R94" s="98">
        <v>5.2167353765040871E-2</v>
      </c>
      <c r="S94" s="98">
        <v>6.2538636294082156E-2</v>
      </c>
      <c r="T94" s="98">
        <v>0.13325361012276812</v>
      </c>
      <c r="U94" s="98">
        <v>0.14492873159732189</v>
      </c>
      <c r="V94" s="98">
        <v>0.14223994304226309</v>
      </c>
      <c r="W94" s="98">
        <v>0.19062179706936616</v>
      </c>
      <c r="X94" s="98">
        <v>0.10712831604128366</v>
      </c>
      <c r="Y94" s="98">
        <v>1.7560223519268423E-2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106.02700177076832</v>
      </c>
      <c r="C100" s="122">
        <v>107.57259347083436</v>
      </c>
      <c r="D100" s="122">
        <v>116.83583274807779</v>
      </c>
      <c r="E100" s="122">
        <v>146.02785222909031</v>
      </c>
      <c r="F100" s="122">
        <v>140.91308724481152</v>
      </c>
      <c r="G100" s="122">
        <v>134.47076239719647</v>
      </c>
      <c r="H100" s="122">
        <v>137.35359526224812</v>
      </c>
      <c r="I100" s="122">
        <v>149.81070623384795</v>
      </c>
      <c r="J100" s="122">
        <v>157.6567571379089</v>
      </c>
      <c r="K100" s="122">
        <v>165.92013695508189</v>
      </c>
      <c r="L100" s="122">
        <v>169.38758114219979</v>
      </c>
      <c r="M100" s="122">
        <v>169.05457102676075</v>
      </c>
      <c r="N100" s="122">
        <v>175.96802686237638</v>
      </c>
      <c r="O100" s="122">
        <v>173.02993267235888</v>
      </c>
      <c r="P100" s="122">
        <v>172.71804400599461</v>
      </c>
      <c r="Q100" s="122">
        <v>174.89023250527632</v>
      </c>
      <c r="R100" s="122">
        <v>193.75842375879185</v>
      </c>
      <c r="S100" s="122">
        <v>233.02392644988632</v>
      </c>
      <c r="T100" s="122">
        <v>315.66525521831193</v>
      </c>
      <c r="U100" s="122">
        <v>353.22962213257381</v>
      </c>
      <c r="V100" s="122">
        <v>336.45779272384067</v>
      </c>
      <c r="W100" s="122">
        <v>327.98652687162974</v>
      </c>
      <c r="X100" s="122">
        <v>322.50979431424383</v>
      </c>
      <c r="Y100" s="122">
        <v>298.76319676580908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106.02700177076832</v>
      </c>
      <c r="C102" s="98">
        <v>107.57259347083436</v>
      </c>
      <c r="D102" s="98">
        <v>116.83583274807779</v>
      </c>
      <c r="E102" s="98">
        <v>146.02785222909031</v>
      </c>
      <c r="F102" s="98">
        <v>140.91308724481152</v>
      </c>
      <c r="G102" s="98">
        <v>134.47076239719647</v>
      </c>
      <c r="H102" s="98">
        <v>137.35359526224812</v>
      </c>
      <c r="I102" s="98">
        <v>149.81070623384795</v>
      </c>
      <c r="J102" s="98">
        <v>157.6567571379089</v>
      </c>
      <c r="K102" s="98">
        <v>165.92013695508189</v>
      </c>
      <c r="L102" s="98">
        <v>169.38758114219979</v>
      </c>
      <c r="M102" s="98">
        <v>169.05457102676075</v>
      </c>
      <c r="N102" s="98">
        <v>175.96802686237638</v>
      </c>
      <c r="O102" s="98">
        <v>173.02993267235888</v>
      </c>
      <c r="P102" s="98">
        <v>172.71804400599461</v>
      </c>
      <c r="Q102" s="98">
        <v>174.89023250527632</v>
      </c>
      <c r="R102" s="98">
        <v>193.75842375879185</v>
      </c>
      <c r="S102" s="98">
        <v>233.02392644988632</v>
      </c>
      <c r="T102" s="98">
        <v>315.66525521831193</v>
      </c>
      <c r="U102" s="98">
        <v>353.22962213257381</v>
      </c>
      <c r="V102" s="98">
        <v>336.45779272384067</v>
      </c>
      <c r="W102" s="98">
        <v>327.98652687162974</v>
      </c>
      <c r="X102" s="98">
        <v>322.50979431424383</v>
      </c>
      <c r="Y102" s="98">
        <v>298.76319676580908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0.29345456252063218</v>
      </c>
      <c r="C105" s="117">
        <f t="shared" si="35"/>
        <v>0.36277274160512701</v>
      </c>
      <c r="D105" s="117">
        <f t="shared" si="35"/>
        <v>0.52671603871718131</v>
      </c>
      <c r="E105" s="117">
        <f t="shared" si="35"/>
        <v>0.76003493504327613</v>
      </c>
      <c r="F105" s="117">
        <f t="shared" si="35"/>
        <v>0.8866002904662541</v>
      </c>
      <c r="G105" s="117">
        <f t="shared" si="35"/>
        <v>1.0759200687191879</v>
      </c>
      <c r="H105" s="117">
        <f t="shared" si="35"/>
        <v>1.2125473044542405</v>
      </c>
      <c r="I105" s="117">
        <f t="shared" si="35"/>
        <v>1.317001819714553</v>
      </c>
      <c r="J105" s="117">
        <f t="shared" si="35"/>
        <v>1.3757288121141626</v>
      </c>
      <c r="K105" s="117">
        <f t="shared" si="35"/>
        <v>1.4283158592833838</v>
      </c>
      <c r="L105" s="117">
        <f t="shared" si="35"/>
        <v>1.3887700839608672</v>
      </c>
      <c r="M105" s="117">
        <f t="shared" si="35"/>
        <v>1.3546945779410728</v>
      </c>
      <c r="N105" s="117">
        <f t="shared" si="35"/>
        <v>1.5021203825150455</v>
      </c>
      <c r="O105" s="117">
        <f t="shared" si="35"/>
        <v>1.6551811172260071</v>
      </c>
      <c r="P105" s="117">
        <f t="shared" si="35"/>
        <v>1.8958527330506192</v>
      </c>
      <c r="Q105" s="117">
        <f t="shared" si="35"/>
        <v>2.0713642272905628</v>
      </c>
      <c r="R105" s="117">
        <f t="shared" ref="R105:V105" si="36">R106+R109+R111+R120</f>
        <v>2.1550265564849331</v>
      </c>
      <c r="S105" s="117">
        <f t="shared" si="36"/>
        <v>2.2133181633891437</v>
      </c>
      <c r="T105" s="117">
        <f t="shared" si="36"/>
        <v>2.354880252626117</v>
      </c>
      <c r="U105" s="117">
        <f t="shared" si="36"/>
        <v>2.549757662055208</v>
      </c>
      <c r="V105" s="117">
        <f t="shared" si="36"/>
        <v>2.5512443934314541</v>
      </c>
      <c r="W105" s="117">
        <f t="shared" ref="W105:Y105" si="37">W106+W109+W111+W120</f>
        <v>2.8748057221647745</v>
      </c>
      <c r="X105" s="117">
        <f t="shared" si="37"/>
        <v>3.0453488566061528</v>
      </c>
      <c r="Y105" s="117">
        <f t="shared" si="37"/>
        <v>2.8760611764446447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0.29345456252063218</v>
      </c>
      <c r="C120" s="122">
        <v>0.36277274160512701</v>
      </c>
      <c r="D120" s="122">
        <v>0.52671603871718131</v>
      </c>
      <c r="E120" s="122">
        <v>0.76003493504327613</v>
      </c>
      <c r="F120" s="122">
        <v>0.8866002904662541</v>
      </c>
      <c r="G120" s="122">
        <v>1.0759200687191879</v>
      </c>
      <c r="H120" s="122">
        <v>1.2125473044542405</v>
      </c>
      <c r="I120" s="122">
        <v>1.317001819714553</v>
      </c>
      <c r="J120" s="122">
        <v>1.3757288121141626</v>
      </c>
      <c r="K120" s="122">
        <v>1.4283158592833838</v>
      </c>
      <c r="L120" s="122">
        <v>1.3887700839608672</v>
      </c>
      <c r="M120" s="122">
        <v>1.3546945779410728</v>
      </c>
      <c r="N120" s="122">
        <v>1.5021203825150455</v>
      </c>
      <c r="O120" s="122">
        <v>1.6551811172260071</v>
      </c>
      <c r="P120" s="122">
        <v>1.8958527330506192</v>
      </c>
      <c r="Q120" s="122">
        <v>2.0713642272905628</v>
      </c>
      <c r="R120" s="122">
        <v>2.1550265564849331</v>
      </c>
      <c r="S120" s="122">
        <v>2.2133181633891437</v>
      </c>
      <c r="T120" s="122">
        <v>2.354880252626117</v>
      </c>
      <c r="U120" s="122">
        <v>2.549757662055208</v>
      </c>
      <c r="V120" s="122">
        <v>2.5512443934314541</v>
      </c>
      <c r="W120" s="122">
        <v>2.8748057221647745</v>
      </c>
      <c r="X120" s="122">
        <v>3.0453488566061528</v>
      </c>
      <c r="Y120" s="122">
        <v>2.8760611764446447</v>
      </c>
      <c r="DA120" s="130" t="s">
        <v>2188</v>
      </c>
    </row>
    <row r="121" spans="1:105" ht="12" customHeight="1" x14ac:dyDescent="0.25">
      <c r="A121" s="97" t="s">
        <v>50</v>
      </c>
      <c r="B121" s="98">
        <v>0.29345456252063218</v>
      </c>
      <c r="C121" s="98">
        <v>0.36277274160512701</v>
      </c>
      <c r="D121" s="98">
        <v>0.52671603871718131</v>
      </c>
      <c r="E121" s="98">
        <v>0.76003493504327613</v>
      </c>
      <c r="F121" s="98">
        <v>0.8866002904662541</v>
      </c>
      <c r="G121" s="98">
        <v>1.0759200687191879</v>
      </c>
      <c r="H121" s="98">
        <v>1.2125473044542405</v>
      </c>
      <c r="I121" s="98">
        <v>1.317001819714553</v>
      </c>
      <c r="J121" s="98">
        <v>1.3757288121141626</v>
      </c>
      <c r="K121" s="98">
        <v>1.4283158592833838</v>
      </c>
      <c r="L121" s="98">
        <v>1.3887700839608672</v>
      </c>
      <c r="M121" s="98">
        <v>1.3546945779410728</v>
      </c>
      <c r="N121" s="98">
        <v>1.5021203825150455</v>
      </c>
      <c r="O121" s="98">
        <v>1.6551811172260071</v>
      </c>
      <c r="P121" s="98">
        <v>1.8958527330506192</v>
      </c>
      <c r="Q121" s="98">
        <v>2.0713642272905628</v>
      </c>
      <c r="R121" s="98">
        <v>2.1550265564849331</v>
      </c>
      <c r="S121" s="98">
        <v>2.2133181633891437</v>
      </c>
      <c r="T121" s="98">
        <v>2.354880252626117</v>
      </c>
      <c r="U121" s="98">
        <v>2.549757662055208</v>
      </c>
      <c r="V121" s="98">
        <v>2.5512443934314541</v>
      </c>
      <c r="W121" s="98">
        <v>2.8748057221647745</v>
      </c>
      <c r="X121" s="98">
        <v>3.0453488566061528</v>
      </c>
      <c r="Y121" s="98">
        <v>2.8760611764446447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650.51136277987916</v>
      </c>
      <c r="C124" s="117">
        <f t="shared" si="42"/>
        <v>650.67467314220505</v>
      </c>
      <c r="D124" s="117">
        <f t="shared" si="42"/>
        <v>651.99559693362698</v>
      </c>
      <c r="E124" s="117">
        <f t="shared" si="42"/>
        <v>767.71493737119022</v>
      </c>
      <c r="F124" s="117">
        <f t="shared" si="42"/>
        <v>693.68791053849827</v>
      </c>
      <c r="G124" s="117">
        <f t="shared" si="42"/>
        <v>630.48517966996894</v>
      </c>
      <c r="H124" s="117">
        <f t="shared" si="42"/>
        <v>597.103464311675</v>
      </c>
      <c r="I124" s="117">
        <f t="shared" si="42"/>
        <v>609.89252047566481</v>
      </c>
      <c r="J124" s="117">
        <f t="shared" si="42"/>
        <v>604.2796168019338</v>
      </c>
      <c r="K124" s="117">
        <f t="shared" si="42"/>
        <v>599.49894532300448</v>
      </c>
      <c r="L124" s="117">
        <f t="shared" si="42"/>
        <v>577.62248264176048</v>
      </c>
      <c r="M124" s="117">
        <f t="shared" si="42"/>
        <v>531.52236616254027</v>
      </c>
      <c r="N124" s="117">
        <f t="shared" si="42"/>
        <v>519.74670873347623</v>
      </c>
      <c r="O124" s="117">
        <f t="shared" si="42"/>
        <v>488.10727787752069</v>
      </c>
      <c r="P124" s="117">
        <f t="shared" si="42"/>
        <v>483.37228341582352</v>
      </c>
      <c r="Q124" s="117">
        <f t="shared" si="42"/>
        <v>477.95622919608292</v>
      </c>
      <c r="R124" s="117">
        <f t="shared" ref="R124:V124" si="43">R125+R128+R130+R139</f>
        <v>470.05290893995067</v>
      </c>
      <c r="S124" s="117">
        <f t="shared" si="43"/>
        <v>462.0163604536063</v>
      </c>
      <c r="T124" s="117">
        <f t="shared" si="43"/>
        <v>455.4763457848909</v>
      </c>
      <c r="U124" s="117">
        <f t="shared" si="43"/>
        <v>473.35645618132747</v>
      </c>
      <c r="V124" s="117">
        <f t="shared" si="43"/>
        <v>443.84683298178544</v>
      </c>
      <c r="W124" s="117">
        <f t="shared" ref="W124:Y124" si="44">W125+W128+W130+W139</f>
        <v>462.68377930730009</v>
      </c>
      <c r="X124" s="117">
        <f t="shared" si="44"/>
        <v>436.71060253688142</v>
      </c>
      <c r="Y124" s="117">
        <f t="shared" si="44"/>
        <v>384.31702582557585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650.51136277987916</v>
      </c>
      <c r="C139" s="122">
        <v>650.67467314220505</v>
      </c>
      <c r="D139" s="122">
        <v>651.99559693362698</v>
      </c>
      <c r="E139" s="122">
        <v>767.71493737119022</v>
      </c>
      <c r="F139" s="122">
        <v>693.68791053849827</v>
      </c>
      <c r="G139" s="122">
        <v>630.48517966996894</v>
      </c>
      <c r="H139" s="122">
        <v>597.103464311675</v>
      </c>
      <c r="I139" s="122">
        <v>609.89252047566481</v>
      </c>
      <c r="J139" s="122">
        <v>604.2796168019338</v>
      </c>
      <c r="K139" s="122">
        <v>599.49894532300448</v>
      </c>
      <c r="L139" s="122">
        <v>577.62248264176048</v>
      </c>
      <c r="M139" s="122">
        <v>531.52236616254027</v>
      </c>
      <c r="N139" s="122">
        <v>519.74670873347623</v>
      </c>
      <c r="O139" s="122">
        <v>488.10727787752069</v>
      </c>
      <c r="P139" s="122">
        <v>483.37228341582352</v>
      </c>
      <c r="Q139" s="122">
        <v>477.95622919608292</v>
      </c>
      <c r="R139" s="122">
        <v>470.05290893995067</v>
      </c>
      <c r="S139" s="122">
        <v>462.0163604536063</v>
      </c>
      <c r="T139" s="122">
        <v>455.4763457848909</v>
      </c>
      <c r="U139" s="122">
        <v>473.35645618132747</v>
      </c>
      <c r="V139" s="122">
        <v>443.84683298178544</v>
      </c>
      <c r="W139" s="122">
        <v>462.68377930730009</v>
      </c>
      <c r="X139" s="122">
        <v>436.71060253688142</v>
      </c>
      <c r="Y139" s="122">
        <v>384.31702582557585</v>
      </c>
      <c r="DA139" s="130" t="s">
        <v>2206</v>
      </c>
    </row>
    <row r="140" spans="1:105" ht="12" customHeight="1" x14ac:dyDescent="0.25">
      <c r="A140" s="97" t="s">
        <v>50</v>
      </c>
      <c r="B140" s="98">
        <v>650.51136277987916</v>
      </c>
      <c r="C140" s="98">
        <v>650.67467314220505</v>
      </c>
      <c r="D140" s="98">
        <v>651.99559693362698</v>
      </c>
      <c r="E140" s="98">
        <v>767.71493737119022</v>
      </c>
      <c r="F140" s="98">
        <v>693.68791053849827</v>
      </c>
      <c r="G140" s="98">
        <v>630.48517966996894</v>
      </c>
      <c r="H140" s="98">
        <v>597.103464311675</v>
      </c>
      <c r="I140" s="98">
        <v>609.89252047566481</v>
      </c>
      <c r="J140" s="98">
        <v>604.2796168019338</v>
      </c>
      <c r="K140" s="98">
        <v>599.49894532300448</v>
      </c>
      <c r="L140" s="98">
        <v>577.62248264176048</v>
      </c>
      <c r="M140" s="98">
        <v>531.52236616254027</v>
      </c>
      <c r="N140" s="98">
        <v>519.74670873347623</v>
      </c>
      <c r="O140" s="98">
        <v>488.10727787752069</v>
      </c>
      <c r="P140" s="98">
        <v>483.37228341582352</v>
      </c>
      <c r="Q140" s="98">
        <v>477.95622919608292</v>
      </c>
      <c r="R140" s="98">
        <v>470.05290893995067</v>
      </c>
      <c r="S140" s="98">
        <v>462.0163604536063</v>
      </c>
      <c r="T140" s="98">
        <v>455.4763457848909</v>
      </c>
      <c r="U140" s="98">
        <v>473.35645618132747</v>
      </c>
      <c r="V140" s="98">
        <v>443.84683298178544</v>
      </c>
      <c r="W140" s="98">
        <v>462.68377930730009</v>
      </c>
      <c r="X140" s="98">
        <v>436.71060253688142</v>
      </c>
      <c r="Y140" s="98">
        <v>384.31702582557585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0.13905314119574327</v>
      </c>
      <c r="C143" s="117">
        <f t="shared" si="49"/>
        <v>0.17523928201913203</v>
      </c>
      <c r="D143" s="117">
        <f t="shared" si="49"/>
        <v>0.35874090456098517</v>
      </c>
      <c r="E143" s="117">
        <f t="shared" si="49"/>
        <v>0.67079956559071019</v>
      </c>
      <c r="F143" s="117">
        <f t="shared" si="49"/>
        <v>1.4487928483625052</v>
      </c>
      <c r="G143" s="117">
        <f t="shared" si="49"/>
        <v>3.140348863416127</v>
      </c>
      <c r="H143" s="117">
        <f t="shared" si="49"/>
        <v>6.6699090737427618</v>
      </c>
      <c r="I143" s="117">
        <f t="shared" si="49"/>
        <v>10.547054107951976</v>
      </c>
      <c r="J143" s="117">
        <f t="shared" si="49"/>
        <v>13.663340628905589</v>
      </c>
      <c r="K143" s="117">
        <f t="shared" si="49"/>
        <v>17.029362266186819</v>
      </c>
      <c r="L143" s="117">
        <f t="shared" si="49"/>
        <v>19.350726955130249</v>
      </c>
      <c r="M143" s="117">
        <f t="shared" si="49"/>
        <v>21.510706213416331</v>
      </c>
      <c r="N143" s="117">
        <f t="shared" si="49"/>
        <v>26.595645092766134</v>
      </c>
      <c r="O143" s="117">
        <f t="shared" si="49"/>
        <v>32.136641220186903</v>
      </c>
      <c r="P143" s="117">
        <f t="shared" si="49"/>
        <v>39.776597443903327</v>
      </c>
      <c r="Q143" s="117">
        <f t="shared" si="49"/>
        <v>46.590503907188435</v>
      </c>
      <c r="R143" s="117">
        <f t="shared" ref="R143:V143" si="50">R144+R146+R148+R157</f>
        <v>52.923461724829181</v>
      </c>
      <c r="S143" s="117">
        <f t="shared" si="50"/>
        <v>60.329004064278337</v>
      </c>
      <c r="T143" s="117">
        <f t="shared" si="50"/>
        <v>69.58294732356218</v>
      </c>
      <c r="U143" s="117">
        <f t="shared" si="50"/>
        <v>84.50803478140007</v>
      </c>
      <c r="V143" s="117">
        <f t="shared" si="50"/>
        <v>98.248120821076711</v>
      </c>
      <c r="W143" s="117">
        <f t="shared" ref="W143:Y143" si="51">W144+W146+W148+W157</f>
        <v>126.79384959811219</v>
      </c>
      <c r="X143" s="117">
        <f t="shared" si="51"/>
        <v>159.60079974286467</v>
      </c>
      <c r="Y143" s="117">
        <f t="shared" si="51"/>
        <v>169.99764266503342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7.6541278906762267E-2</v>
      </c>
      <c r="C148" s="122">
        <v>9.3509700296047021E-2</v>
      </c>
      <c r="D148" s="122">
        <v>0.14646639296869338</v>
      </c>
      <c r="E148" s="122">
        <v>0.19852311743127635</v>
      </c>
      <c r="F148" s="122">
        <v>0.41029870308880695</v>
      </c>
      <c r="G148" s="122">
        <v>0.97789175965028863</v>
      </c>
      <c r="H148" s="122">
        <v>2.6376415188014479</v>
      </c>
      <c r="I148" s="122">
        <v>3.9894301894075879</v>
      </c>
      <c r="J148" s="122">
        <v>4.6769576400973065</v>
      </c>
      <c r="K148" s="122">
        <v>5.4309414906897535</v>
      </c>
      <c r="L148" s="122">
        <v>5.8017544923447453</v>
      </c>
      <c r="M148" s="122">
        <v>6.0939060207821951</v>
      </c>
      <c r="N148" s="122">
        <v>7.2477081425640764</v>
      </c>
      <c r="O148" s="122">
        <v>8.2069425257834769</v>
      </c>
      <c r="P148" s="122">
        <v>9.5788326345532688</v>
      </c>
      <c r="Q148" s="122">
        <v>10.619774698183409</v>
      </c>
      <c r="R148" s="122">
        <v>12.16194795131543</v>
      </c>
      <c r="S148" s="122">
        <v>14.021277367736049</v>
      </c>
      <c r="T148" s="122">
        <v>15.88322555992198</v>
      </c>
      <c r="U148" s="122">
        <v>18.742609270028883</v>
      </c>
      <c r="V148" s="122">
        <v>22.771531941678514</v>
      </c>
      <c r="W148" s="122">
        <v>26.472691197565627</v>
      </c>
      <c r="X148" s="122">
        <v>35.667240001147213</v>
      </c>
      <c r="Y148" s="122">
        <v>43.220316140292169</v>
      </c>
      <c r="DA148" s="130" t="s">
        <v>2214</v>
      </c>
    </row>
    <row r="149" spans="1:105" ht="12" customHeight="1" x14ac:dyDescent="0.25">
      <c r="A149" s="97" t="s">
        <v>124</v>
      </c>
      <c r="B149" s="98">
        <v>7.6541278906762267E-2</v>
      </c>
      <c r="C149" s="98">
        <v>9.3509700296047021E-2</v>
      </c>
      <c r="D149" s="98">
        <v>0.14646639296869338</v>
      </c>
      <c r="E149" s="98">
        <v>0.19852311743127635</v>
      </c>
      <c r="F149" s="98">
        <v>0.41029870308880695</v>
      </c>
      <c r="G149" s="98">
        <v>0.97789175965028863</v>
      </c>
      <c r="H149" s="98">
        <v>2.6376415188014479</v>
      </c>
      <c r="I149" s="98">
        <v>3.9894301894075879</v>
      </c>
      <c r="J149" s="98">
        <v>4.6769576400973065</v>
      </c>
      <c r="K149" s="98">
        <v>5.4279744851254188</v>
      </c>
      <c r="L149" s="98">
        <v>5.7983993409936092</v>
      </c>
      <c r="M149" s="98">
        <v>6.090158255375516</v>
      </c>
      <c r="N149" s="98">
        <v>7.2430413820842157</v>
      </c>
      <c r="O149" s="98">
        <v>8.1943253731110381</v>
      </c>
      <c r="P149" s="98">
        <v>9.5552601763099894</v>
      </c>
      <c r="Q149" s="98">
        <v>10.586346405903665</v>
      </c>
      <c r="R149" s="98">
        <v>12.117113735448358</v>
      </c>
      <c r="S149" s="98">
        <v>13.969439783146681</v>
      </c>
      <c r="T149" s="98">
        <v>15.794903763012766</v>
      </c>
      <c r="U149" s="98">
        <v>18.629663241097546</v>
      </c>
      <c r="V149" s="98">
        <v>22.618271495329193</v>
      </c>
      <c r="W149" s="98">
        <v>26.275783523444431</v>
      </c>
      <c r="X149" s="98">
        <v>35.27742412230284</v>
      </c>
      <c r="Y149" s="98">
        <v>42.697370929816501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2.9670055643350275E-3</v>
      </c>
      <c r="L150" s="98">
        <v>3.3551513511359014E-3</v>
      </c>
      <c r="M150" s="98">
        <v>3.7477654066794346E-3</v>
      </c>
      <c r="N150" s="98">
        <v>4.6667604798607785E-3</v>
      </c>
      <c r="O150" s="98">
        <v>1.261715267243934E-2</v>
      </c>
      <c r="P150" s="98">
        <v>2.3572458243278957E-2</v>
      </c>
      <c r="Q150" s="98">
        <v>3.3428292279743511E-2</v>
      </c>
      <c r="R150" s="98">
        <v>4.4834215867070953E-2</v>
      </c>
      <c r="S150" s="98">
        <v>5.1837584589367637E-2</v>
      </c>
      <c r="T150" s="98">
        <v>8.8321796909214378E-2</v>
      </c>
      <c r="U150" s="98">
        <v>0.11294602893133535</v>
      </c>
      <c r="V150" s="98">
        <v>0.15326044634931979</v>
      </c>
      <c r="W150" s="98">
        <v>0.1969076741211957</v>
      </c>
      <c r="X150" s="98">
        <v>0.38981587884437702</v>
      </c>
      <c r="Y150" s="98">
        <v>0.52294521047567144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2.9670055643350275E-3</v>
      </c>
      <c r="L151" s="101">
        <v>3.3551513511359014E-3</v>
      </c>
      <c r="M151" s="101">
        <v>3.7477654066794346E-3</v>
      </c>
      <c r="N151" s="101">
        <v>4.6667604798607785E-3</v>
      </c>
      <c r="O151" s="101">
        <v>1.261715267243934E-2</v>
      </c>
      <c r="P151" s="101">
        <v>2.3572458243278957E-2</v>
      </c>
      <c r="Q151" s="101">
        <v>3.3428292279743511E-2</v>
      </c>
      <c r="R151" s="101">
        <v>4.4834215867070953E-2</v>
      </c>
      <c r="S151" s="101">
        <v>5.1837584589367637E-2</v>
      </c>
      <c r="T151" s="101">
        <v>8.8321796909214378E-2</v>
      </c>
      <c r="U151" s="101">
        <v>0.11294602893133535</v>
      </c>
      <c r="V151" s="101">
        <v>0.15326044634931979</v>
      </c>
      <c r="W151" s="101">
        <v>0.1969076741211957</v>
      </c>
      <c r="X151" s="101">
        <v>0.38981587884437702</v>
      </c>
      <c r="Y151" s="101">
        <v>0.52294521047567144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6.2511862288981007E-2</v>
      </c>
      <c r="C157" s="122">
        <v>8.1729581723085018E-2</v>
      </c>
      <c r="D157" s="122">
        <v>0.21227451159229177</v>
      </c>
      <c r="E157" s="122">
        <v>0.47227644815943387</v>
      </c>
      <c r="F157" s="122">
        <v>1.0384941452736982</v>
      </c>
      <c r="G157" s="122">
        <v>2.1624571037658384</v>
      </c>
      <c r="H157" s="122">
        <v>4.0322675549413143</v>
      </c>
      <c r="I157" s="122">
        <v>6.5576239185443876</v>
      </c>
      <c r="J157" s="122">
        <v>8.9863829888082822</v>
      </c>
      <c r="K157" s="122">
        <v>11.598420775497065</v>
      </c>
      <c r="L157" s="122">
        <v>13.548972462785505</v>
      </c>
      <c r="M157" s="122">
        <v>15.416800192634135</v>
      </c>
      <c r="N157" s="122">
        <v>19.347936950202058</v>
      </c>
      <c r="O157" s="122">
        <v>23.929698694403427</v>
      </c>
      <c r="P157" s="122">
        <v>30.197764809350062</v>
      </c>
      <c r="Q157" s="122">
        <v>35.970729209005029</v>
      </c>
      <c r="R157" s="122">
        <v>40.761513773513748</v>
      </c>
      <c r="S157" s="122">
        <v>46.307726696542289</v>
      </c>
      <c r="T157" s="122">
        <v>53.699721763640206</v>
      </c>
      <c r="U157" s="122">
        <v>65.765425511371191</v>
      </c>
      <c r="V157" s="122">
        <v>75.476588879398193</v>
      </c>
      <c r="W157" s="122">
        <v>100.32115840054657</v>
      </c>
      <c r="X157" s="122">
        <v>123.93355974171746</v>
      </c>
      <c r="Y157" s="122">
        <v>126.77732652474126</v>
      </c>
      <c r="DA157" s="130" t="s">
        <v>2223</v>
      </c>
    </row>
    <row r="158" spans="1:105" ht="12" customHeight="1" x14ac:dyDescent="0.25">
      <c r="A158" s="97" t="s">
        <v>50</v>
      </c>
      <c r="B158" s="98">
        <v>6.2511862288981007E-2</v>
      </c>
      <c r="C158" s="98">
        <v>8.1729581723085018E-2</v>
      </c>
      <c r="D158" s="98">
        <v>0.21227451159229177</v>
      </c>
      <c r="E158" s="98">
        <v>0.47227644815943387</v>
      </c>
      <c r="F158" s="98">
        <v>1.0384941452736982</v>
      </c>
      <c r="G158" s="98">
        <v>2.1624571037658384</v>
      </c>
      <c r="H158" s="98">
        <v>4.0322675549413143</v>
      </c>
      <c r="I158" s="98">
        <v>6.5576239185443876</v>
      </c>
      <c r="J158" s="98">
        <v>8.9863829888082822</v>
      </c>
      <c r="K158" s="98">
        <v>11.598420775497065</v>
      </c>
      <c r="L158" s="98">
        <v>13.548972462785505</v>
      </c>
      <c r="M158" s="98">
        <v>15.416800192634135</v>
      </c>
      <c r="N158" s="98">
        <v>19.347936950202058</v>
      </c>
      <c r="O158" s="98">
        <v>23.929698694403427</v>
      </c>
      <c r="P158" s="98">
        <v>30.197764809350062</v>
      </c>
      <c r="Q158" s="98">
        <v>35.970729209005029</v>
      </c>
      <c r="R158" s="98">
        <v>40.761513773513748</v>
      </c>
      <c r="S158" s="98">
        <v>46.307726696542289</v>
      </c>
      <c r="T158" s="98">
        <v>53.699721763640206</v>
      </c>
      <c r="U158" s="98">
        <v>65.765425511371191</v>
      </c>
      <c r="V158" s="98">
        <v>75.476588879398193</v>
      </c>
      <c r="W158" s="98">
        <v>100.32115840054657</v>
      </c>
      <c r="X158" s="98">
        <v>123.93355974171746</v>
      </c>
      <c r="Y158" s="98">
        <v>126.77732652474126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0.40865272423054094</v>
      </c>
      <c r="C161" s="117">
        <f t="shared" si="54"/>
        <v>0.45928236343410889</v>
      </c>
      <c r="D161" s="117">
        <f t="shared" si="54"/>
        <v>0.52773046416848057</v>
      </c>
      <c r="E161" s="117">
        <f t="shared" si="54"/>
        <v>0.64101576089643686</v>
      </c>
      <c r="F161" s="117">
        <f t="shared" si="54"/>
        <v>0.72486240190592954</v>
      </c>
      <c r="G161" s="117">
        <f t="shared" si="54"/>
        <v>0.88071080857990491</v>
      </c>
      <c r="H161" s="117">
        <f t="shared" si="54"/>
        <v>1.2252860092059912</v>
      </c>
      <c r="I161" s="117">
        <f t="shared" si="54"/>
        <v>1.6494152870074394</v>
      </c>
      <c r="J161" s="117">
        <f t="shared" si="54"/>
        <v>1.8959226437436798</v>
      </c>
      <c r="K161" s="117">
        <f t="shared" si="54"/>
        <v>2.105706493994091</v>
      </c>
      <c r="L161" s="117">
        <f t="shared" si="54"/>
        <v>2.1477819637458992</v>
      </c>
      <c r="M161" s="117">
        <f t="shared" si="54"/>
        <v>2.0501865291793813</v>
      </c>
      <c r="N161" s="117">
        <f t="shared" si="54"/>
        <v>2.0494188348247828</v>
      </c>
      <c r="O161" s="117">
        <f t="shared" si="54"/>
        <v>1.9270663521108442</v>
      </c>
      <c r="P161" s="117">
        <f t="shared" si="54"/>
        <v>1.8475278033061642</v>
      </c>
      <c r="Q161" s="117">
        <f t="shared" si="54"/>
        <v>1.7873660499138262</v>
      </c>
      <c r="R161" s="117">
        <f t="shared" ref="R161:V161" si="55">R162+R164+R166+R175</f>
        <v>1.7554051547105456</v>
      </c>
      <c r="S161" s="117">
        <f t="shared" si="55"/>
        <v>1.7455895559923202</v>
      </c>
      <c r="T161" s="117">
        <f t="shared" si="55"/>
        <v>1.7253829705775559</v>
      </c>
      <c r="U161" s="117">
        <f t="shared" si="55"/>
        <v>1.8038751892123761</v>
      </c>
      <c r="V161" s="117">
        <f t="shared" si="55"/>
        <v>1.6613028021842178</v>
      </c>
      <c r="W161" s="117">
        <f t="shared" ref="W161:Y161" si="56">W162+W164+W166+W175</f>
        <v>1.5332006075411075</v>
      </c>
      <c r="X161" s="117">
        <f t="shared" si="56"/>
        <v>1.0461710178057295</v>
      </c>
      <c r="Y161" s="117">
        <f t="shared" si="56"/>
        <v>0.56750214330194926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0.22519094411950907</v>
      </c>
      <c r="C166" s="122">
        <v>0.24787289682042482</v>
      </c>
      <c r="D166" s="122">
        <v>0.25201264129269157</v>
      </c>
      <c r="E166" s="122">
        <v>0.24517908025442497</v>
      </c>
      <c r="F166" s="122">
        <v>0.25570594372944533</v>
      </c>
      <c r="G166" s="122">
        <v>0.29830495445541577</v>
      </c>
      <c r="H166" s="122">
        <v>0.46043836345896449</v>
      </c>
      <c r="I166" s="122">
        <v>0.60378435606574243</v>
      </c>
      <c r="J166" s="122">
        <v>0.65014270150053799</v>
      </c>
      <c r="K166" s="122">
        <v>0.68704352644928623</v>
      </c>
      <c r="L166" s="122">
        <v>0.67707216990297558</v>
      </c>
      <c r="M166" s="122">
        <v>0.63255957542255781</v>
      </c>
      <c r="N166" s="122">
        <v>0.61352067326156512</v>
      </c>
      <c r="O166" s="122">
        <v>0.53460105086043752</v>
      </c>
      <c r="P166" s="122">
        <v>0.46733397837438512</v>
      </c>
      <c r="Q166" s="122">
        <v>0.41730519852270814</v>
      </c>
      <c r="R166" s="122">
        <v>0.41046632480287154</v>
      </c>
      <c r="S166" s="122">
        <v>0.40906295348689015</v>
      </c>
      <c r="T166" s="122">
        <v>0.39828224966374992</v>
      </c>
      <c r="U166" s="122">
        <v>0.40720050899778854</v>
      </c>
      <c r="V166" s="122">
        <v>0.3896030831134209</v>
      </c>
      <c r="W166" s="122">
        <v>0.35711508981090129</v>
      </c>
      <c r="X166" s="122">
        <v>0.26087615971496114</v>
      </c>
      <c r="Y166" s="122">
        <v>0.14714415475748874</v>
      </c>
      <c r="DA166" s="130" t="s">
        <v>2231</v>
      </c>
    </row>
    <row r="167" spans="1:105" ht="12" customHeight="1" x14ac:dyDescent="0.25">
      <c r="A167" s="97" t="s">
        <v>124</v>
      </c>
      <c r="B167" s="98">
        <v>0.22519094411950907</v>
      </c>
      <c r="C167" s="98">
        <v>0.24787289682042482</v>
      </c>
      <c r="D167" s="98">
        <v>0.25201264129269157</v>
      </c>
      <c r="E167" s="98">
        <v>0.24517908025442497</v>
      </c>
      <c r="F167" s="98">
        <v>0.25570594372944533</v>
      </c>
      <c r="G167" s="98">
        <v>0.29830495445541577</v>
      </c>
      <c r="H167" s="98">
        <v>0.46043836345896449</v>
      </c>
      <c r="I167" s="98">
        <v>0.60378435606574243</v>
      </c>
      <c r="J167" s="98">
        <v>0.65014270150053799</v>
      </c>
      <c r="K167" s="98">
        <v>0.68686757584533842</v>
      </c>
      <c r="L167" s="98">
        <v>0.67688425050388945</v>
      </c>
      <c r="M167" s="98">
        <v>0.63237889052570662</v>
      </c>
      <c r="N167" s="98">
        <v>0.61333657774399974</v>
      </c>
      <c r="O167" s="98">
        <v>0.53441187646549793</v>
      </c>
      <c r="P167" s="98">
        <v>0.46714380934595928</v>
      </c>
      <c r="Q167" s="98">
        <v>0.41711032309387192</v>
      </c>
      <c r="R167" s="98">
        <v>0.41046632480287154</v>
      </c>
      <c r="S167" s="98">
        <v>0.40906295348689015</v>
      </c>
      <c r="T167" s="98">
        <v>0.39828224966374992</v>
      </c>
      <c r="U167" s="98">
        <v>0.40683944847507258</v>
      </c>
      <c r="V167" s="98">
        <v>0.38889211462878082</v>
      </c>
      <c r="W167" s="98">
        <v>0.35632708257199486</v>
      </c>
      <c r="X167" s="98">
        <v>0.26025774775787341</v>
      </c>
      <c r="Y167" s="98">
        <v>0.14673218020636836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1.7595060394780937E-4</v>
      </c>
      <c r="L168" s="98">
        <v>1.8791939908615118E-4</v>
      </c>
      <c r="M168" s="98">
        <v>1.806848968512017E-4</v>
      </c>
      <c r="N168" s="98">
        <v>1.8409551756538883E-4</v>
      </c>
      <c r="O168" s="98">
        <v>1.8917439493954427E-4</v>
      </c>
      <c r="P168" s="98">
        <v>1.9016902842583652E-4</v>
      </c>
      <c r="Q168" s="98">
        <v>1.9487542883620828E-4</v>
      </c>
      <c r="R168" s="98">
        <v>0</v>
      </c>
      <c r="S168" s="98">
        <v>0</v>
      </c>
      <c r="T168" s="98">
        <v>0</v>
      </c>
      <c r="U168" s="98">
        <v>3.6106052271593208E-4</v>
      </c>
      <c r="V168" s="98">
        <v>7.1096848464011122E-4</v>
      </c>
      <c r="W168" s="98">
        <v>7.8800723890644049E-4</v>
      </c>
      <c r="X168" s="98">
        <v>6.1841195708770783E-4</v>
      </c>
      <c r="Y168" s="98">
        <v>4.1197455112039336E-4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1.7595060394780937E-4</v>
      </c>
      <c r="L169" s="101">
        <v>1.8791939908615118E-4</v>
      </c>
      <c r="M169" s="101">
        <v>1.806848968512017E-4</v>
      </c>
      <c r="N169" s="101">
        <v>1.8409551756538883E-4</v>
      </c>
      <c r="O169" s="101">
        <v>1.8917439493954427E-4</v>
      </c>
      <c r="P169" s="101">
        <v>1.9016902842583652E-4</v>
      </c>
      <c r="Q169" s="101">
        <v>1.9487542883620828E-4</v>
      </c>
      <c r="R169" s="101">
        <v>0</v>
      </c>
      <c r="S169" s="101">
        <v>0</v>
      </c>
      <c r="T169" s="101">
        <v>0</v>
      </c>
      <c r="U169" s="101">
        <v>3.6106052271593208E-4</v>
      </c>
      <c r="V169" s="101">
        <v>7.1096848464011122E-4</v>
      </c>
      <c r="W169" s="101">
        <v>7.8800723890644049E-4</v>
      </c>
      <c r="X169" s="101">
        <v>6.1841195708770783E-4</v>
      </c>
      <c r="Y169" s="101">
        <v>4.1197455112039336E-4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0.18346178011103187</v>
      </c>
      <c r="C175" s="122">
        <v>0.21140946661368409</v>
      </c>
      <c r="D175" s="122">
        <v>0.27571782287578905</v>
      </c>
      <c r="E175" s="122">
        <v>0.39583668064201183</v>
      </c>
      <c r="F175" s="122">
        <v>0.46915645817648416</v>
      </c>
      <c r="G175" s="122">
        <v>0.5824058541244892</v>
      </c>
      <c r="H175" s="122">
        <v>0.76484764574702668</v>
      </c>
      <c r="I175" s="122">
        <v>1.0456309309416971</v>
      </c>
      <c r="J175" s="122">
        <v>1.2457799422431419</v>
      </c>
      <c r="K175" s="122">
        <v>1.4186629675448048</v>
      </c>
      <c r="L175" s="122">
        <v>1.4707097938429239</v>
      </c>
      <c r="M175" s="122">
        <v>1.4176269537568236</v>
      </c>
      <c r="N175" s="122">
        <v>1.4358981615632176</v>
      </c>
      <c r="O175" s="122">
        <v>1.3924653012504067</v>
      </c>
      <c r="P175" s="122">
        <v>1.3801938249317791</v>
      </c>
      <c r="Q175" s="122">
        <v>1.3700608513911181</v>
      </c>
      <c r="R175" s="122">
        <v>1.3449388299076741</v>
      </c>
      <c r="S175" s="122">
        <v>1.3365266025054301</v>
      </c>
      <c r="T175" s="122">
        <v>1.3271007209138059</v>
      </c>
      <c r="U175" s="122">
        <v>1.3966746802145875</v>
      </c>
      <c r="V175" s="122">
        <v>1.2716997190707968</v>
      </c>
      <c r="W175" s="122">
        <v>1.1760855177302063</v>
      </c>
      <c r="X175" s="122">
        <v>0.78529485809076838</v>
      </c>
      <c r="Y175" s="122">
        <v>0.42035798854446049</v>
      </c>
      <c r="DA175" s="130" t="s">
        <v>2240</v>
      </c>
    </row>
    <row r="176" spans="1:105" ht="12" customHeight="1" x14ac:dyDescent="0.25">
      <c r="A176" s="97" t="s">
        <v>50</v>
      </c>
      <c r="B176" s="98">
        <v>0.18346178011103187</v>
      </c>
      <c r="C176" s="98">
        <v>0.21140946661368409</v>
      </c>
      <c r="D176" s="98">
        <v>0.27571782287578905</v>
      </c>
      <c r="E176" s="98">
        <v>0.39583668064201183</v>
      </c>
      <c r="F176" s="98">
        <v>0.46915645817648416</v>
      </c>
      <c r="G176" s="98">
        <v>0.5824058541244892</v>
      </c>
      <c r="H176" s="98">
        <v>0.76484764574702668</v>
      </c>
      <c r="I176" s="98">
        <v>1.0456309309416971</v>
      </c>
      <c r="J176" s="98">
        <v>1.2457799422431419</v>
      </c>
      <c r="K176" s="98">
        <v>1.4186629675448048</v>
      </c>
      <c r="L176" s="98">
        <v>1.4707097938429239</v>
      </c>
      <c r="M176" s="98">
        <v>1.4176269537568236</v>
      </c>
      <c r="N176" s="98">
        <v>1.4358981615632176</v>
      </c>
      <c r="O176" s="98">
        <v>1.3924653012504067</v>
      </c>
      <c r="P176" s="98">
        <v>1.3801938249317791</v>
      </c>
      <c r="Q176" s="98">
        <v>1.3700608513911181</v>
      </c>
      <c r="R176" s="98">
        <v>1.3449388299076741</v>
      </c>
      <c r="S176" s="98">
        <v>1.3365266025054301</v>
      </c>
      <c r="T176" s="98">
        <v>1.3271007209138059</v>
      </c>
      <c r="U176" s="98">
        <v>1.3966746802145875</v>
      </c>
      <c r="V176" s="98">
        <v>1.2716997190707968</v>
      </c>
      <c r="W176" s="98">
        <v>1.1760855177302063</v>
      </c>
      <c r="X176" s="98">
        <v>0.78529485809076838</v>
      </c>
      <c r="Y176" s="98">
        <v>0.42035798854446049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13727.706855733637</v>
      </c>
      <c r="C3" s="117">
        <f t="shared" si="0"/>
        <v>14554.399319568161</v>
      </c>
      <c r="D3" s="117">
        <f t="shared" si="0"/>
        <v>15002.885487498923</v>
      </c>
      <c r="E3" s="117">
        <f t="shared" si="0"/>
        <v>14476.401077399032</v>
      </c>
      <c r="F3" s="117">
        <f t="shared" si="0"/>
        <v>14333.069178377797</v>
      </c>
      <c r="G3" s="117">
        <f t="shared" si="0"/>
        <v>14909.47386513152</v>
      </c>
      <c r="H3" s="117">
        <f t="shared" si="0"/>
        <v>16256.032670841025</v>
      </c>
      <c r="I3" s="117">
        <f t="shared" si="0"/>
        <v>14575.268523141085</v>
      </c>
      <c r="J3" s="117">
        <f t="shared" si="0"/>
        <v>15230.709815628619</v>
      </c>
      <c r="K3" s="117">
        <f t="shared" si="0"/>
        <v>15622.740455497009</v>
      </c>
      <c r="L3" s="117">
        <f t="shared" si="0"/>
        <v>17727.752804837783</v>
      </c>
      <c r="M3" s="117">
        <f t="shared" si="0"/>
        <v>15627.832090645139</v>
      </c>
      <c r="N3" s="117">
        <f t="shared" si="0"/>
        <v>16376.835056182696</v>
      </c>
      <c r="O3" s="117">
        <f t="shared" si="0"/>
        <v>16130.358039936791</v>
      </c>
      <c r="P3" s="117">
        <f t="shared" si="0"/>
        <v>14924.535417350389</v>
      </c>
      <c r="Q3" s="117">
        <f t="shared" si="0"/>
        <v>14749.413078033389</v>
      </c>
      <c r="R3" s="117">
        <f t="shared" ref="R3:V3" si="1">R4+R7+R9+R19</f>
        <v>16123.838781577651</v>
      </c>
      <c r="S3" s="117">
        <f t="shared" si="1"/>
        <v>16882.293625939248</v>
      </c>
      <c r="T3" s="117">
        <f t="shared" si="1"/>
        <v>17694.386826181442</v>
      </c>
      <c r="U3" s="117">
        <f t="shared" si="1"/>
        <v>15232.030501748375</v>
      </c>
      <c r="V3" s="117">
        <f t="shared" si="1"/>
        <v>16520.622422279772</v>
      </c>
      <c r="W3" s="117">
        <f t="shared" ref="W3:Y3" si="2">W4+W7+W9+W19</f>
        <v>18318.922110352098</v>
      </c>
      <c r="X3" s="117">
        <f t="shared" si="2"/>
        <v>16723.173133069595</v>
      </c>
      <c r="Y3" s="117">
        <f t="shared" si="2"/>
        <v>15712.001642773637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11924.933429273378</v>
      </c>
      <c r="C4" s="122">
        <f t="shared" si="3"/>
        <v>12792.456593250621</v>
      </c>
      <c r="D4" s="122">
        <f t="shared" si="3"/>
        <v>13133.486768742472</v>
      </c>
      <c r="E4" s="122">
        <f t="shared" si="3"/>
        <v>12240.638375795759</v>
      </c>
      <c r="F4" s="122">
        <f t="shared" si="3"/>
        <v>12085.785603525908</v>
      </c>
      <c r="G4" s="122">
        <f t="shared" si="3"/>
        <v>12735.511592871084</v>
      </c>
      <c r="H4" s="122">
        <f t="shared" si="3"/>
        <v>13951.028493515698</v>
      </c>
      <c r="I4" s="122">
        <f t="shared" si="3"/>
        <v>12354.388284318804</v>
      </c>
      <c r="J4" s="122">
        <f t="shared" si="3"/>
        <v>12897.30282810784</v>
      </c>
      <c r="K4" s="122">
        <f t="shared" si="3"/>
        <v>13223.239208607154</v>
      </c>
      <c r="L4" s="122">
        <f t="shared" si="3"/>
        <v>15253.838206019576</v>
      </c>
      <c r="M4" s="122">
        <f t="shared" si="3"/>
        <v>13222.991541342079</v>
      </c>
      <c r="N4" s="122">
        <f t="shared" si="3"/>
        <v>13946.819313672748</v>
      </c>
      <c r="O4" s="122">
        <f t="shared" si="3"/>
        <v>13694.262669336073</v>
      </c>
      <c r="P4" s="122">
        <f t="shared" si="3"/>
        <v>12491.69849665607</v>
      </c>
      <c r="Q4" s="122">
        <f t="shared" si="3"/>
        <v>12326.598818509174</v>
      </c>
      <c r="R4" s="122">
        <f t="shared" ref="R4:V4" si="4">SUM(R5:R6)</f>
        <v>13636.847103290042</v>
      </c>
      <c r="S4" s="122">
        <f t="shared" si="4"/>
        <v>14315.77274894205</v>
      </c>
      <c r="T4" s="122">
        <f t="shared" si="4"/>
        <v>15047.600807453029</v>
      </c>
      <c r="U4" s="122">
        <f t="shared" si="4"/>
        <v>12802.280637404572</v>
      </c>
      <c r="V4" s="122">
        <f t="shared" si="4"/>
        <v>14013.154799383214</v>
      </c>
      <c r="W4" s="122">
        <f t="shared" ref="W4:Y4" si="5">SUM(W5:W6)</f>
        <v>15749.825109958945</v>
      </c>
      <c r="X4" s="122">
        <f t="shared" si="5"/>
        <v>14543.651016651575</v>
      </c>
      <c r="Y4" s="122">
        <f t="shared" si="5"/>
        <v>13869.096346029235</v>
      </c>
      <c r="DA4" s="130" t="s">
        <v>2245</v>
      </c>
    </row>
    <row r="5" spans="1:105" ht="12" customHeight="1" x14ac:dyDescent="0.25">
      <c r="A5" s="97" t="s">
        <v>51</v>
      </c>
      <c r="B5" s="98">
        <v>11868.306959194388</v>
      </c>
      <c r="C5" s="98">
        <v>12731.324166751338</v>
      </c>
      <c r="D5" s="98">
        <v>13070.946827254016</v>
      </c>
      <c r="E5" s="98">
        <v>12182.071275904778</v>
      </c>
      <c r="F5" s="98">
        <v>12028.549414131809</v>
      </c>
      <c r="G5" s="98">
        <v>12675.658513723898</v>
      </c>
      <c r="H5" s="98">
        <v>13885.238535804607</v>
      </c>
      <c r="I5" s="98">
        <v>12297.28835258799</v>
      </c>
      <c r="J5" s="98">
        <v>12837.801226127003</v>
      </c>
      <c r="K5" s="98">
        <v>13162.605417271754</v>
      </c>
      <c r="L5" s="98">
        <v>15183.101404033067</v>
      </c>
      <c r="M5" s="98">
        <v>13162.636143605563</v>
      </c>
      <c r="N5" s="98">
        <v>13882.96493863437</v>
      </c>
      <c r="O5" s="98">
        <v>13631.983736898193</v>
      </c>
      <c r="P5" s="98">
        <v>12435.815689517529</v>
      </c>
      <c r="Q5" s="98">
        <v>12271.812825555113</v>
      </c>
      <c r="R5" s="98">
        <v>13576.15061124766</v>
      </c>
      <c r="S5" s="98">
        <v>14252.172199950604</v>
      </c>
      <c r="T5" s="98">
        <v>14979.653150115679</v>
      </c>
      <c r="U5" s="98">
        <v>12744.992508428946</v>
      </c>
      <c r="V5" s="98">
        <v>13949.853362573547</v>
      </c>
      <c r="W5" s="98">
        <v>15679.981390909103</v>
      </c>
      <c r="X5" s="98">
        <v>14481.716036482494</v>
      </c>
      <c r="Y5" s="98">
        <v>13810.251478833932</v>
      </c>
      <c r="DA5" s="63" t="s">
        <v>2246</v>
      </c>
    </row>
    <row r="6" spans="1:105" ht="12" customHeight="1" x14ac:dyDescent="0.25">
      <c r="A6" s="97" t="s">
        <v>53</v>
      </c>
      <c r="B6" s="98">
        <v>56.626470078989989</v>
      </c>
      <c r="C6" s="98">
        <v>61.132426499284513</v>
      </c>
      <c r="D6" s="98">
        <v>62.539941488456492</v>
      </c>
      <c r="E6" s="98">
        <v>58.567099890981211</v>
      </c>
      <c r="F6" s="98">
        <v>57.236189394098965</v>
      </c>
      <c r="G6" s="98">
        <v>59.853079147185532</v>
      </c>
      <c r="H6" s="98">
        <v>65.789957711091304</v>
      </c>
      <c r="I6" s="98">
        <v>57.099931730814099</v>
      </c>
      <c r="J6" s="98">
        <v>59.501601980837293</v>
      </c>
      <c r="K6" s="98">
        <v>60.633791335399494</v>
      </c>
      <c r="L6" s="98">
        <v>70.736801986508979</v>
      </c>
      <c r="M6" s="98">
        <v>60.355397736515521</v>
      </c>
      <c r="N6" s="98">
        <v>63.854375038377405</v>
      </c>
      <c r="O6" s="98">
        <v>62.278932437878545</v>
      </c>
      <c r="P6" s="98">
        <v>55.88280713854202</v>
      </c>
      <c r="Q6" s="98">
        <v>54.78599295406071</v>
      </c>
      <c r="R6" s="98">
        <v>60.696492042382431</v>
      </c>
      <c r="S6" s="98">
        <v>63.600548991445955</v>
      </c>
      <c r="T6" s="98">
        <v>67.947657337349696</v>
      </c>
      <c r="U6" s="98">
        <v>57.28812897562581</v>
      </c>
      <c r="V6" s="98">
        <v>63.301436809666718</v>
      </c>
      <c r="W6" s="98">
        <v>69.843719049843244</v>
      </c>
      <c r="X6" s="98">
        <v>61.934980169080781</v>
      </c>
      <c r="Y6" s="98">
        <v>58.844867195302008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6.9815455630453341E-2</v>
      </c>
      <c r="C7" s="122">
        <f t="shared" si="6"/>
        <v>7.2507138844935412E-2</v>
      </c>
      <c r="D7" s="122">
        <f t="shared" si="6"/>
        <v>8.0723060746355893E-2</v>
      </c>
      <c r="E7" s="122">
        <f t="shared" si="6"/>
        <v>9.5598274404022812E-2</v>
      </c>
      <c r="F7" s="122">
        <f t="shared" si="6"/>
        <v>0.13272091733978983</v>
      </c>
      <c r="G7" s="122">
        <f t="shared" si="6"/>
        <v>0.15835383115102256</v>
      </c>
      <c r="H7" s="122">
        <f t="shared" si="6"/>
        <v>0.24805310013468806</v>
      </c>
      <c r="I7" s="122">
        <f t="shared" si="6"/>
        <v>0.32565266438422202</v>
      </c>
      <c r="J7" s="122">
        <f t="shared" si="6"/>
        <v>0.40092309670552623</v>
      </c>
      <c r="K7" s="122">
        <f t="shared" si="6"/>
        <v>0.49725364388291382</v>
      </c>
      <c r="L7" s="122">
        <f t="shared" si="6"/>
        <v>0.93383373154960492</v>
      </c>
      <c r="M7" s="122">
        <f t="shared" si="6"/>
        <v>0.61377937417314254</v>
      </c>
      <c r="N7" s="122">
        <f t="shared" si="6"/>
        <v>0.86831349259516366</v>
      </c>
      <c r="O7" s="122">
        <f t="shared" si="6"/>
        <v>0.99731659507550219</v>
      </c>
      <c r="P7" s="122">
        <f t="shared" si="6"/>
        <v>1.2298770563194981</v>
      </c>
      <c r="Q7" s="122">
        <f t="shared" si="6"/>
        <v>2.8699814976469704</v>
      </c>
      <c r="R7" s="122">
        <f t="shared" si="6"/>
        <v>2.1152180319544103</v>
      </c>
      <c r="S7" s="122">
        <f t="shared" si="6"/>
        <v>2.591556920686271</v>
      </c>
      <c r="T7" s="122">
        <f t="shared" si="6"/>
        <v>3.4104400917574096</v>
      </c>
      <c r="U7" s="122">
        <f t="shared" si="6"/>
        <v>5.0016669216490683</v>
      </c>
      <c r="V7" s="122">
        <f t="shared" si="6"/>
        <v>3.0923234446398995</v>
      </c>
      <c r="W7" s="122">
        <f t="shared" si="6"/>
        <v>4.2335549257230953</v>
      </c>
      <c r="X7" s="122">
        <f t="shared" si="6"/>
        <v>3.551598000994606</v>
      </c>
      <c r="Y7" s="122">
        <f t="shared" si="6"/>
        <v>2.7589549495730492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6.9815455630453341E-2</v>
      </c>
      <c r="C8" s="98">
        <f>IF(RES_hhdet_fec!C8=0,0,RES_hhdet_fec!C8*1000*11630/RES_hhdet_num!C3)</f>
        <v>7.2507138844935412E-2</v>
      </c>
      <c r="D8" s="98">
        <f>IF(RES_hhdet_fec!D8=0,0,RES_hhdet_fec!D8*1000*11630/RES_hhdet_num!D3)</f>
        <v>8.0723060746355893E-2</v>
      </c>
      <c r="E8" s="98">
        <f>IF(RES_hhdet_fec!E8=0,0,RES_hhdet_fec!E8*1000*11630/RES_hhdet_num!E3)</f>
        <v>9.5598274404022812E-2</v>
      </c>
      <c r="F8" s="98">
        <f>IF(RES_hhdet_fec!F8=0,0,RES_hhdet_fec!F8*1000*11630/RES_hhdet_num!F3)</f>
        <v>0.13272091733978983</v>
      </c>
      <c r="G8" s="98">
        <f>IF(RES_hhdet_fec!G8=0,0,RES_hhdet_fec!G8*1000*11630/RES_hhdet_num!G3)</f>
        <v>0.15835383115102256</v>
      </c>
      <c r="H8" s="98">
        <f>IF(RES_hhdet_fec!H8=0,0,RES_hhdet_fec!H8*1000*11630/RES_hhdet_num!H3)</f>
        <v>0.24805310013468806</v>
      </c>
      <c r="I8" s="98">
        <f>IF(RES_hhdet_fec!I8=0,0,RES_hhdet_fec!I8*1000*11630/RES_hhdet_num!I3)</f>
        <v>0.32565266438422202</v>
      </c>
      <c r="J8" s="98">
        <f>IF(RES_hhdet_fec!J8=0,0,RES_hhdet_fec!J8*1000*11630/RES_hhdet_num!J3)</f>
        <v>0.40092309670552623</v>
      </c>
      <c r="K8" s="98">
        <f>IF(RES_hhdet_fec!K8=0,0,RES_hhdet_fec!K8*1000*11630/RES_hhdet_num!K3)</f>
        <v>0.49725364388291382</v>
      </c>
      <c r="L8" s="98">
        <f>IF(RES_hhdet_fec!L8=0,0,RES_hhdet_fec!L8*1000*11630/RES_hhdet_num!L3)</f>
        <v>0.93383373154960492</v>
      </c>
      <c r="M8" s="98">
        <f>IF(RES_hhdet_fec!M8=0,0,RES_hhdet_fec!M8*1000*11630/RES_hhdet_num!M3)</f>
        <v>0.61377937417314254</v>
      </c>
      <c r="N8" s="98">
        <f>IF(RES_hhdet_fec!N8=0,0,RES_hhdet_fec!N8*1000*11630/RES_hhdet_num!N3)</f>
        <v>0.86831349259516366</v>
      </c>
      <c r="O8" s="98">
        <f>IF(RES_hhdet_fec!O8=0,0,RES_hhdet_fec!O8*1000*11630/RES_hhdet_num!O3)</f>
        <v>0.99731659507550219</v>
      </c>
      <c r="P8" s="98">
        <f>IF(RES_hhdet_fec!P8=0,0,RES_hhdet_fec!P8*1000*11630/RES_hhdet_num!P3)</f>
        <v>1.2298770563194981</v>
      </c>
      <c r="Q8" s="98">
        <f>IF(RES_hhdet_fec!Q8=0,0,RES_hhdet_fec!Q8*1000*11630/RES_hhdet_num!Q3)</f>
        <v>2.8699814976469704</v>
      </c>
      <c r="R8" s="98">
        <f>IF(RES_hhdet_fec!R8=0,0,RES_hhdet_fec!R8*1000*11630/RES_hhdet_num!R3)</f>
        <v>2.1152180319544103</v>
      </c>
      <c r="S8" s="98">
        <f>IF(RES_hhdet_fec!S8=0,0,RES_hhdet_fec!S8*1000*11630/RES_hhdet_num!S3)</f>
        <v>2.591556920686271</v>
      </c>
      <c r="T8" s="98">
        <f>IF(RES_hhdet_fec!T8=0,0,RES_hhdet_fec!T8*1000*11630/RES_hhdet_num!T3)</f>
        <v>3.4104400917574096</v>
      </c>
      <c r="U8" s="98">
        <f>IF(RES_hhdet_fec!U8=0,0,RES_hhdet_fec!U8*1000*11630/RES_hhdet_num!U3)</f>
        <v>5.0016669216490683</v>
      </c>
      <c r="V8" s="98">
        <f>IF(RES_hhdet_fec!V8=0,0,RES_hhdet_fec!V8*1000*11630/RES_hhdet_num!V3)</f>
        <v>3.0923234446398995</v>
      </c>
      <c r="W8" s="98">
        <f>IF(RES_hhdet_fec!W8=0,0,RES_hhdet_fec!W8*1000*11630/RES_hhdet_num!W3)</f>
        <v>4.2335549257230953</v>
      </c>
      <c r="X8" s="98">
        <f>IF(RES_hhdet_fec!X8=0,0,RES_hhdet_fec!X8*1000*11630/RES_hhdet_num!X3)</f>
        <v>3.551598000994606</v>
      </c>
      <c r="Y8" s="98">
        <f>IF(RES_hhdet_fec!Y8=0,0,RES_hhdet_fec!Y8*1000*11630/RES_hhdet_num!Y3)</f>
        <v>2.7589549495730492</v>
      </c>
      <c r="DA8" s="63" t="s">
        <v>2249</v>
      </c>
    </row>
    <row r="9" spans="1:105" ht="12" customHeight="1" x14ac:dyDescent="0.25">
      <c r="A9" s="121" t="s">
        <v>55</v>
      </c>
      <c r="B9" s="122">
        <v>1200.5133705076721</v>
      </c>
      <c r="C9" s="122">
        <v>1167.3806985494277</v>
      </c>
      <c r="D9" s="122">
        <v>1243.8523051392233</v>
      </c>
      <c r="E9" s="122">
        <v>1328.1819234651105</v>
      </c>
      <c r="F9" s="122">
        <v>1362.2619351753101</v>
      </c>
      <c r="G9" s="122">
        <v>1354.6799935783793</v>
      </c>
      <c r="H9" s="122">
        <v>1434.4441138284897</v>
      </c>
      <c r="I9" s="122">
        <v>1358.08019510588</v>
      </c>
      <c r="J9" s="122">
        <v>1433.2563722167076</v>
      </c>
      <c r="K9" s="122">
        <v>1479.241943583191</v>
      </c>
      <c r="L9" s="122">
        <v>1521.3012175477888</v>
      </c>
      <c r="M9" s="122">
        <v>1506.4234466480734</v>
      </c>
      <c r="N9" s="122">
        <v>1535.848670825628</v>
      </c>
      <c r="O9" s="122">
        <v>1561.512248077828</v>
      </c>
      <c r="P9" s="122">
        <v>1577.9887568357274</v>
      </c>
      <c r="Q9" s="122">
        <v>1570.347521689273</v>
      </c>
      <c r="R9" s="122">
        <v>1618.6716816831358</v>
      </c>
      <c r="S9" s="122">
        <v>1678.81443143758</v>
      </c>
      <c r="T9" s="122">
        <v>1737.6018692034775</v>
      </c>
      <c r="U9" s="122">
        <v>1512.7501591877708</v>
      </c>
      <c r="V9" s="122">
        <v>1600.3598630821987</v>
      </c>
      <c r="W9" s="122">
        <v>1663.7137519696396</v>
      </c>
      <c r="X9" s="122">
        <v>1463.3462628681589</v>
      </c>
      <c r="Y9" s="122">
        <v>1227.8385650470998</v>
      </c>
      <c r="DA9" s="130" t="s">
        <v>2250</v>
      </c>
    </row>
    <row r="10" spans="1:105" ht="12" customHeight="1" x14ac:dyDescent="0.25">
      <c r="A10" s="97" t="s">
        <v>143</v>
      </c>
      <c r="B10" s="98">
        <v>1196.6305477948263</v>
      </c>
      <c r="C10" s="98">
        <v>1166.5584812614252</v>
      </c>
      <c r="D10" s="98">
        <v>1269.4082130841448</v>
      </c>
      <c r="E10" s="98">
        <v>1292.4163308552991</v>
      </c>
      <c r="F10" s="98">
        <v>1340.7640918545922</v>
      </c>
      <c r="G10" s="98">
        <v>1372.9816480270802</v>
      </c>
      <c r="H10" s="98">
        <v>1434.7883739529484</v>
      </c>
      <c r="I10" s="98">
        <v>1359.5209252900461</v>
      </c>
      <c r="J10" s="98">
        <v>1436.8124579360651</v>
      </c>
      <c r="K10" s="98">
        <v>1483.8634533599272</v>
      </c>
      <c r="L10" s="98">
        <v>1519.0061676857733</v>
      </c>
      <c r="M10" s="98">
        <v>1507.3352303492043</v>
      </c>
      <c r="N10" s="98">
        <v>1545.7303296539501</v>
      </c>
      <c r="O10" s="98">
        <v>1564.8818962032449</v>
      </c>
      <c r="P10" s="98">
        <v>1591.2845361887773</v>
      </c>
      <c r="Q10" s="98">
        <v>1582.031352516882</v>
      </c>
      <c r="R10" s="98">
        <v>1642.0940240004481</v>
      </c>
      <c r="S10" s="98">
        <v>1715.2409051647953</v>
      </c>
      <c r="T10" s="98">
        <v>1791.0022508817631</v>
      </c>
      <c r="U10" s="98">
        <v>1508.2240898484204</v>
      </c>
      <c r="V10" s="98">
        <v>1598.7370176707839</v>
      </c>
      <c r="W10" s="98">
        <v>1665.8922460401279</v>
      </c>
      <c r="X10" s="98">
        <v>1465.1609037575383</v>
      </c>
      <c r="Y10" s="98">
        <v>1231.7605642446017</v>
      </c>
      <c r="DA10" s="63" t="s">
        <v>2251</v>
      </c>
    </row>
    <row r="11" spans="1:105" ht="12" customHeight="1" x14ac:dyDescent="0.25">
      <c r="A11" s="97" t="s">
        <v>124</v>
      </c>
      <c r="B11" s="98">
        <v>1300.9604392726819</v>
      </c>
      <c r="C11" s="98">
        <v>1355.3965734293924</v>
      </c>
      <c r="D11" s="98">
        <v>1370.8668797689575</v>
      </c>
      <c r="E11" s="98">
        <v>1434.8220414680859</v>
      </c>
      <c r="F11" s="98">
        <v>1472.1055934477017</v>
      </c>
      <c r="G11" s="98">
        <v>1475.0695345868533</v>
      </c>
      <c r="H11" s="98">
        <v>1488.2259715904293</v>
      </c>
      <c r="I11" s="98">
        <v>1543.3078490023674</v>
      </c>
      <c r="J11" s="98">
        <v>1586.9767377395922</v>
      </c>
      <c r="K11" s="98">
        <v>1639.0139268289695</v>
      </c>
      <c r="L11" s="98">
        <v>1663.6915594952111</v>
      </c>
      <c r="M11" s="98">
        <v>1652.9407201638387</v>
      </c>
      <c r="N11" s="98">
        <v>1726.2253428182548</v>
      </c>
      <c r="O11" s="98">
        <v>1689.808080279809</v>
      </c>
      <c r="P11" s="98">
        <v>1682.1458213030835</v>
      </c>
      <c r="Q11" s="98">
        <v>1647.4680709302768</v>
      </c>
      <c r="R11" s="98">
        <v>1666.1873754448434</v>
      </c>
      <c r="S11" s="98">
        <v>1675.2262323899881</v>
      </c>
      <c r="T11" s="98">
        <v>1716.4707225815421</v>
      </c>
      <c r="U11" s="98">
        <v>1791.3604203844302</v>
      </c>
      <c r="V11" s="98">
        <v>1789.1230715283598</v>
      </c>
      <c r="W11" s="98">
        <v>1828.9436331639133</v>
      </c>
      <c r="X11" s="98">
        <v>1767.5860650755135</v>
      </c>
      <c r="Y11" s="98">
        <v>1416.4376754787502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1270.1227668080503</v>
      </c>
      <c r="L12" s="98">
        <v>1310.1076986029202</v>
      </c>
      <c r="M12" s="98">
        <v>1295.8737970168488</v>
      </c>
      <c r="N12" s="98">
        <v>1351.9223824363644</v>
      </c>
      <c r="O12" s="98">
        <v>1332.2925979716649</v>
      </c>
      <c r="P12" s="98">
        <v>1324.6423885570923</v>
      </c>
      <c r="Q12" s="98">
        <v>1312.2694468914688</v>
      </c>
      <c r="R12" s="98">
        <v>1338.0372928595341</v>
      </c>
      <c r="S12" s="98">
        <v>1361.3363689674138</v>
      </c>
      <c r="T12" s="98">
        <v>1456.2967960123592</v>
      </c>
      <c r="U12" s="98">
        <v>1514.0859568062081</v>
      </c>
      <c r="V12" s="98">
        <v>1526.6149653937855</v>
      </c>
      <c r="W12" s="98">
        <v>1603.7719465725854</v>
      </c>
      <c r="X12" s="98">
        <v>1536.1158178780761</v>
      </c>
      <c r="Y12" s="98">
        <v>1199.3606412065055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768.35276748119315</v>
      </c>
      <c r="L13" s="101">
        <v>819.96282664383193</v>
      </c>
      <c r="M13" s="101">
        <v>786.50941122452036</v>
      </c>
      <c r="N13" s="101">
        <v>795.21511975358487</v>
      </c>
      <c r="O13" s="101">
        <v>791.76167659123109</v>
      </c>
      <c r="P13" s="101">
        <v>764.1941103352184</v>
      </c>
      <c r="Q13" s="101">
        <v>755.65241664805546</v>
      </c>
      <c r="R13" s="101">
        <v>753.03751577977891</v>
      </c>
      <c r="S13" s="101">
        <v>746.98371228682925</v>
      </c>
      <c r="T13" s="101">
        <v>913.18264902880435</v>
      </c>
      <c r="U13" s="101">
        <v>866.58386993681097</v>
      </c>
      <c r="V13" s="101">
        <v>850.65774961892942</v>
      </c>
      <c r="W13" s="101">
        <v>906.07179407469573</v>
      </c>
      <c r="X13" s="101">
        <v>690.25618253760172</v>
      </c>
      <c r="Y13" s="101">
        <v>435.29611875825236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501.76999932685715</v>
      </c>
      <c r="L14" s="104">
        <v>490.14487195908833</v>
      </c>
      <c r="M14" s="104">
        <v>509.36438579232873</v>
      </c>
      <c r="N14" s="104">
        <v>556.70726268277951</v>
      </c>
      <c r="O14" s="104">
        <v>540.53092138043371</v>
      </c>
      <c r="P14" s="104">
        <v>560.44827822187392</v>
      </c>
      <c r="Q14" s="104">
        <v>556.6170302434133</v>
      </c>
      <c r="R14" s="104">
        <v>584.9997770797554</v>
      </c>
      <c r="S14" s="104">
        <v>614.35265668058457</v>
      </c>
      <c r="T14" s="104">
        <v>543.11414698355475</v>
      </c>
      <c r="U14" s="104">
        <v>647.50208686939743</v>
      </c>
      <c r="V14" s="104">
        <v>675.95721577485608</v>
      </c>
      <c r="W14" s="104">
        <v>697.70015249788946</v>
      </c>
      <c r="X14" s="104">
        <v>845.85963534047448</v>
      </c>
      <c r="Y14" s="104">
        <v>764.06452244825311</v>
      </c>
      <c r="DA14" s="132" t="s">
        <v>2255</v>
      </c>
    </row>
    <row r="15" spans="1:105" ht="12" customHeight="1" x14ac:dyDescent="0.25">
      <c r="A15" s="106" t="s">
        <v>122</v>
      </c>
      <c r="B15" s="101">
        <v>1195.5508535945614</v>
      </c>
      <c r="C15" s="101">
        <v>1027.6140058665851</v>
      </c>
      <c r="D15" s="101">
        <v>772.39440158689672</v>
      </c>
      <c r="E15" s="101">
        <v>1620.7407220458826</v>
      </c>
      <c r="F15" s="101">
        <v>1504.1273434981943</v>
      </c>
      <c r="G15" s="101">
        <v>1191.0283005959211</v>
      </c>
      <c r="H15" s="101">
        <v>1419.6885683040391</v>
      </c>
      <c r="I15" s="101">
        <v>1305.297029788966</v>
      </c>
      <c r="J15" s="101">
        <v>1374.8224941106939</v>
      </c>
      <c r="K15" s="101">
        <v>1450.7659182721436</v>
      </c>
      <c r="L15" s="101">
        <v>1551.5896476687669</v>
      </c>
      <c r="M15" s="101">
        <v>1521.9039397133949</v>
      </c>
      <c r="N15" s="101">
        <v>1496.1037902628548</v>
      </c>
      <c r="O15" s="101">
        <v>1606.2519924584426</v>
      </c>
      <c r="P15" s="101">
        <v>1603.665785955814</v>
      </c>
      <c r="Q15" s="101">
        <v>1644.3809255900514</v>
      </c>
      <c r="R15" s="101">
        <v>1652.723491556992</v>
      </c>
      <c r="S15" s="101">
        <v>1640.4914343551939</v>
      </c>
      <c r="T15" s="101">
        <v>1580.582442267752</v>
      </c>
      <c r="U15" s="101">
        <v>1665.9606588715653</v>
      </c>
      <c r="V15" s="101">
        <v>1750.0938898265249</v>
      </c>
      <c r="W15" s="101">
        <v>1757.7703622564791</v>
      </c>
      <c r="X15" s="101">
        <v>1420.1586402829732</v>
      </c>
      <c r="Y15" s="101">
        <v>1091.8739051105283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1177.6067857140852</v>
      </c>
      <c r="L16" s="104">
        <v>1278.331821171575</v>
      </c>
      <c r="M16" s="104">
        <v>1250.7141543176019</v>
      </c>
      <c r="N16" s="104">
        <v>1225.3233615490612</v>
      </c>
      <c r="O16" s="104">
        <v>1313.8144798293811</v>
      </c>
      <c r="P16" s="104">
        <v>1295.694334994268</v>
      </c>
      <c r="Q16" s="104">
        <v>1326.4769978617378</v>
      </c>
      <c r="R16" s="104">
        <v>1340.6640767110157</v>
      </c>
      <c r="S16" s="104">
        <v>1346.7443414930381</v>
      </c>
      <c r="T16" s="104">
        <v>1351.2227706695749</v>
      </c>
      <c r="U16" s="104">
        <v>1434.7777581849466</v>
      </c>
      <c r="V16" s="104">
        <v>1527.7167436572652</v>
      </c>
      <c r="W16" s="104">
        <v>1539.7413570895346</v>
      </c>
      <c r="X16" s="104">
        <v>1222.7267808578799</v>
      </c>
      <c r="Y16" s="104">
        <v>895.54895489920943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684.70355954855711</v>
      </c>
      <c r="L17" s="98">
        <v>771.3166101770322</v>
      </c>
      <c r="M17" s="98">
        <v>729.89869699694304</v>
      </c>
      <c r="N17" s="98">
        <v>692.01853278693625</v>
      </c>
      <c r="O17" s="98">
        <v>755.17313105403446</v>
      </c>
      <c r="P17" s="98">
        <v>726.91231291378847</v>
      </c>
      <c r="Q17" s="98">
        <v>747.91272137251735</v>
      </c>
      <c r="R17" s="98">
        <v>745.23467490765995</v>
      </c>
      <c r="S17" s="98">
        <v>733.09645468201791</v>
      </c>
      <c r="T17" s="98">
        <v>832.50015807111447</v>
      </c>
      <c r="U17" s="98">
        <v>815.72473155803777</v>
      </c>
      <c r="V17" s="98">
        <v>851.53003293273753</v>
      </c>
      <c r="W17" s="98">
        <v>865.68097511606675</v>
      </c>
      <c r="X17" s="98">
        <v>523.55919007465957</v>
      </c>
      <c r="Y17" s="98">
        <v>278.91038546951569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492.90322616552794</v>
      </c>
      <c r="L18" s="98">
        <v>507.01521099454311</v>
      </c>
      <c r="M18" s="98">
        <v>520.81545732065922</v>
      </c>
      <c r="N18" s="98">
        <v>533.30482876212488</v>
      </c>
      <c r="O18" s="98">
        <v>558.64134877534639</v>
      </c>
      <c r="P18" s="98">
        <v>568.78202208047946</v>
      </c>
      <c r="Q18" s="98">
        <v>578.56427648922045</v>
      </c>
      <c r="R18" s="98">
        <v>595.42940180335529</v>
      </c>
      <c r="S18" s="98">
        <v>613.64788681102016</v>
      </c>
      <c r="T18" s="98">
        <v>518.72261259845993</v>
      </c>
      <c r="U18" s="98">
        <v>619.05302662690906</v>
      </c>
      <c r="V18" s="98">
        <v>676.18671072452753</v>
      </c>
      <c r="W18" s="98">
        <v>674.06038197346788</v>
      </c>
      <c r="X18" s="98">
        <v>699.16759078322013</v>
      </c>
      <c r="Y18" s="98">
        <v>616.63856942969358</v>
      </c>
      <c r="DA18" s="63" t="s">
        <v>2259</v>
      </c>
    </row>
    <row r="19" spans="1:105" ht="12" customHeight="1" x14ac:dyDescent="0.25">
      <c r="A19" s="121" t="s">
        <v>54</v>
      </c>
      <c r="B19" s="122">
        <v>602.19024049695656</v>
      </c>
      <c r="C19" s="122">
        <v>594.48952062926719</v>
      </c>
      <c r="D19" s="122">
        <v>625.46569055648138</v>
      </c>
      <c r="E19" s="122">
        <v>907.48517986375964</v>
      </c>
      <c r="F19" s="122">
        <v>884.88891875923753</v>
      </c>
      <c r="G19" s="122">
        <v>819.12392485090504</v>
      </c>
      <c r="H19" s="122">
        <v>870.31201039670316</v>
      </c>
      <c r="I19" s="122">
        <v>862.4743910520167</v>
      </c>
      <c r="J19" s="122">
        <v>899.74969220736648</v>
      </c>
      <c r="K19" s="122">
        <v>919.76204966277976</v>
      </c>
      <c r="L19" s="122">
        <v>951.67954753886943</v>
      </c>
      <c r="M19" s="122">
        <v>897.80332328081329</v>
      </c>
      <c r="N19" s="122">
        <v>893.29875819172378</v>
      </c>
      <c r="O19" s="122">
        <v>873.58580592781391</v>
      </c>
      <c r="P19" s="122">
        <v>853.61828680227211</v>
      </c>
      <c r="Q19" s="122">
        <v>849.59675633729557</v>
      </c>
      <c r="R19" s="122">
        <v>866.20477857251842</v>
      </c>
      <c r="S19" s="122">
        <v>885.11488863892987</v>
      </c>
      <c r="T19" s="122">
        <v>905.77370943318033</v>
      </c>
      <c r="U19" s="122">
        <v>911.99803823438447</v>
      </c>
      <c r="V19" s="122">
        <v>904.01543636972008</v>
      </c>
      <c r="W19" s="122">
        <v>901.14969349779062</v>
      </c>
      <c r="X19" s="122">
        <v>712.62425554886761</v>
      </c>
      <c r="Y19" s="122">
        <v>612.30777674772958</v>
      </c>
      <c r="DA19" s="130" t="s">
        <v>2260</v>
      </c>
    </row>
    <row r="20" spans="1:105" ht="12" customHeight="1" x14ac:dyDescent="0.25">
      <c r="A20" s="97" t="s">
        <v>51</v>
      </c>
      <c r="B20" s="98">
        <v>614.20698867708427</v>
      </c>
      <c r="C20" s="98">
        <v>582.01243118779757</v>
      </c>
      <c r="D20" s="98">
        <v>695.30755258451984</v>
      </c>
      <c r="E20" s="98">
        <v>895.41567257242173</v>
      </c>
      <c r="F20" s="98">
        <v>904.40384242075993</v>
      </c>
      <c r="G20" s="98">
        <v>903.97832236718898</v>
      </c>
      <c r="H20" s="98">
        <v>951.69681425142153</v>
      </c>
      <c r="I20" s="98">
        <v>898.00395067235479</v>
      </c>
      <c r="J20" s="98">
        <v>961.33744408143059</v>
      </c>
      <c r="K20" s="98">
        <v>986.54420839099691</v>
      </c>
      <c r="L20" s="98">
        <v>1008.5674701444144</v>
      </c>
      <c r="M20" s="98">
        <v>959.88455322203504</v>
      </c>
      <c r="N20" s="98">
        <v>963.71153211159651</v>
      </c>
      <c r="O20" s="98">
        <v>934.86640155225439</v>
      </c>
      <c r="P20" s="98">
        <v>932.37664987847734</v>
      </c>
      <c r="Q20" s="98">
        <v>921.86134098112643</v>
      </c>
      <c r="R20" s="98">
        <v>940.62312608426487</v>
      </c>
      <c r="S20" s="98">
        <v>981.35943175545265</v>
      </c>
      <c r="T20" s="98">
        <v>990.33339142771331</v>
      </c>
      <c r="U20" s="98">
        <v>904.577191621412</v>
      </c>
      <c r="V20" s="98">
        <v>1010.0924244087931</v>
      </c>
      <c r="W20" s="98">
        <v>989.81127138324689</v>
      </c>
      <c r="X20" s="98">
        <v>709.95937770664295</v>
      </c>
      <c r="Y20" s="98">
        <v>677.81223852395544</v>
      </c>
      <c r="DA20" s="63" t="s">
        <v>2261</v>
      </c>
    </row>
    <row r="21" spans="1:105" ht="12" customHeight="1" x14ac:dyDescent="0.25">
      <c r="A21" s="97" t="s">
        <v>50</v>
      </c>
      <c r="B21" s="98">
        <v>618.40154530471011</v>
      </c>
      <c r="C21" s="98">
        <v>632.35090026959926</v>
      </c>
      <c r="D21" s="98">
        <v>684.980433394177</v>
      </c>
      <c r="E21" s="98">
        <v>909.42457159576702</v>
      </c>
      <c r="F21" s="98">
        <v>910.85346193654402</v>
      </c>
      <c r="G21" s="98">
        <v>887.85042402329691</v>
      </c>
      <c r="H21" s="98">
        <v>899.92031803790678</v>
      </c>
      <c r="I21" s="98">
        <v>937.32963665985335</v>
      </c>
      <c r="J21" s="98">
        <v>966.13012767311818</v>
      </c>
      <c r="K21" s="98">
        <v>996.41700777462779</v>
      </c>
      <c r="L21" s="98">
        <v>1009.1669954368671</v>
      </c>
      <c r="M21" s="98">
        <v>965.72506222561208</v>
      </c>
      <c r="N21" s="98">
        <v>968.1007114529699</v>
      </c>
      <c r="O21" s="98">
        <v>928.93386913554718</v>
      </c>
      <c r="P21" s="98">
        <v>920.11398928154631</v>
      </c>
      <c r="Q21" s="98">
        <v>915.54492621105396</v>
      </c>
      <c r="R21" s="98">
        <v>929.09190494170309</v>
      </c>
      <c r="S21" s="98">
        <v>939.39161492202015</v>
      </c>
      <c r="T21" s="98">
        <v>970.12592237784474</v>
      </c>
      <c r="U21" s="98">
        <v>1013.7701587204519</v>
      </c>
      <c r="V21" s="98">
        <v>943.09399330166502</v>
      </c>
      <c r="W21" s="98">
        <v>893.71055687083174</v>
      </c>
      <c r="X21" s="98">
        <v>769.04870899714399</v>
      </c>
      <c r="Y21" s="98">
        <v>624.31970521993765</v>
      </c>
      <c r="DA21" s="63" t="s">
        <v>2262</v>
      </c>
    </row>
    <row r="22" spans="1:105" ht="12" customHeight="1" x14ac:dyDescent="0.25">
      <c r="A22" s="109" t="s">
        <v>120</v>
      </c>
      <c r="B22" s="33">
        <v>497.56970982565826</v>
      </c>
      <c r="C22" s="33">
        <v>430.79374139135223</v>
      </c>
      <c r="D22" s="33">
        <v>338.62119553601377</v>
      </c>
      <c r="E22" s="33">
        <v>911.87516607588236</v>
      </c>
      <c r="F22" s="33">
        <v>823.3462501414499</v>
      </c>
      <c r="G22" s="33">
        <v>635.39330740731123</v>
      </c>
      <c r="H22" s="33">
        <v>760.8100905567934</v>
      </c>
      <c r="I22" s="33">
        <v>690.91127281301488</v>
      </c>
      <c r="J22" s="33">
        <v>733.92859519010926</v>
      </c>
      <c r="K22" s="33">
        <v>739.26503063469954</v>
      </c>
      <c r="L22" s="33">
        <v>824.0994627787145</v>
      </c>
      <c r="M22" s="33">
        <v>755.39749877267502</v>
      </c>
      <c r="N22" s="33">
        <v>736.74234719179003</v>
      </c>
      <c r="O22" s="33">
        <v>753.63518022828657</v>
      </c>
      <c r="P22" s="33">
        <v>702.12090148475272</v>
      </c>
      <c r="Q22" s="33">
        <v>698.76539357500712</v>
      </c>
      <c r="R22" s="33">
        <v>713.82921212078247</v>
      </c>
      <c r="S22" s="33">
        <v>724.66604052049559</v>
      </c>
      <c r="T22" s="33">
        <v>721.85619106234356</v>
      </c>
      <c r="U22" s="33">
        <v>718.96896236609712</v>
      </c>
      <c r="V22" s="33">
        <v>744.49613360090143</v>
      </c>
      <c r="W22" s="33">
        <v>836.63638016128903</v>
      </c>
      <c r="X22" s="33">
        <v>526.20368636465059</v>
      </c>
      <c r="Y22" s="33">
        <v>387.72399109573871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16161.977893414172</v>
      </c>
      <c r="C24" s="117">
        <f t="shared" si="7"/>
        <v>18069.383754870236</v>
      </c>
      <c r="D24" s="117">
        <f t="shared" si="7"/>
        <v>17345.026726208678</v>
      </c>
      <c r="E24" s="117">
        <f t="shared" si="7"/>
        <v>17578.735054292651</v>
      </c>
      <c r="F24" s="117">
        <f t="shared" si="7"/>
        <v>17134.658653378923</v>
      </c>
      <c r="G24" s="117">
        <f t="shared" si="7"/>
        <v>17380.529751758782</v>
      </c>
      <c r="H24" s="117">
        <f t="shared" si="7"/>
        <v>18266.993104084868</v>
      </c>
      <c r="I24" s="117">
        <f t="shared" si="7"/>
        <v>17588.995733874341</v>
      </c>
      <c r="J24" s="117">
        <f t="shared" si="7"/>
        <v>17745.0612152502</v>
      </c>
      <c r="K24" s="117">
        <f t="shared" si="7"/>
        <v>18019.635718884252</v>
      </c>
      <c r="L24" s="117">
        <f t="shared" si="7"/>
        <v>20154.955086940499</v>
      </c>
      <c r="M24" s="117">
        <f t="shared" si="7"/>
        <v>17541.325870612924</v>
      </c>
      <c r="N24" s="117">
        <f t="shared" si="7"/>
        <v>18441.243805742099</v>
      </c>
      <c r="O24" s="117">
        <f t="shared" si="7"/>
        <v>17630.823099309699</v>
      </c>
      <c r="P24" s="117">
        <f t="shared" si="7"/>
        <v>16136.318596954896</v>
      </c>
      <c r="Q24" s="117">
        <f t="shared" si="7"/>
        <v>16186.218437984917</v>
      </c>
      <c r="R24" s="117">
        <f t="shared" ref="R24:V24" si="8">R25+R28+R30+R39</f>
        <v>17176.242208196589</v>
      </c>
      <c r="S24" s="117">
        <f t="shared" si="8"/>
        <v>17374.619097942214</v>
      </c>
      <c r="T24" s="117">
        <f t="shared" si="8"/>
        <v>17684.43675512954</v>
      </c>
      <c r="U24" s="117">
        <f t="shared" si="8"/>
        <v>18477.047194469393</v>
      </c>
      <c r="V24" s="117">
        <f t="shared" si="8"/>
        <v>17735.48107859939</v>
      </c>
      <c r="W24" s="117">
        <f t="shared" ref="W24:Y24" si="9">W25+W28+W30+W39</f>
        <v>15696.957943791474</v>
      </c>
      <c r="X24" s="117">
        <f t="shared" si="9"/>
        <v>18301.54563228082</v>
      </c>
      <c r="Y24" s="117">
        <f t="shared" si="9"/>
        <v>15342.421001032961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14315.268709708378</v>
      </c>
      <c r="C25" s="122">
        <f t="shared" si="10"/>
        <v>16286.869265248692</v>
      </c>
      <c r="D25" s="122">
        <f t="shared" si="10"/>
        <v>15693.719563313312</v>
      </c>
      <c r="E25" s="122">
        <f t="shared" si="10"/>
        <v>15097.748158757886</v>
      </c>
      <c r="F25" s="122">
        <f t="shared" si="10"/>
        <v>14738.064214081642</v>
      </c>
      <c r="G25" s="122">
        <f t="shared" si="10"/>
        <v>15291.904637087639</v>
      </c>
      <c r="H25" s="122">
        <f t="shared" si="10"/>
        <v>15969.953325536051</v>
      </c>
      <c r="I25" s="122">
        <f t="shared" si="10"/>
        <v>15366.294004879735</v>
      </c>
      <c r="J25" s="122">
        <f t="shared" si="10"/>
        <v>15431.480480762189</v>
      </c>
      <c r="K25" s="122">
        <f t="shared" si="10"/>
        <v>15639.206966383224</v>
      </c>
      <c r="L25" s="122">
        <f t="shared" si="10"/>
        <v>17656.660499254675</v>
      </c>
      <c r="M25" s="122">
        <f t="shared" si="10"/>
        <v>15128.155555595687</v>
      </c>
      <c r="N25" s="122">
        <f t="shared" si="10"/>
        <v>16056.273036524151</v>
      </c>
      <c r="O25" s="122">
        <f t="shared" si="10"/>
        <v>15222.964079998523</v>
      </c>
      <c r="P25" s="122">
        <f t="shared" si="10"/>
        <v>13782.686608212998</v>
      </c>
      <c r="Q25" s="122">
        <f t="shared" si="10"/>
        <v>13829.954789090518</v>
      </c>
      <c r="R25" s="122">
        <f t="shared" ref="R25:V25" si="11">SUM(R26:R27)</f>
        <v>14809.557873569622</v>
      </c>
      <c r="S25" s="122">
        <f t="shared" si="11"/>
        <v>14999.903905925365</v>
      </c>
      <c r="T25" s="122">
        <f t="shared" si="11"/>
        <v>15329.070432688048</v>
      </c>
      <c r="U25" s="122">
        <f t="shared" si="11"/>
        <v>16020.997123452646</v>
      </c>
      <c r="V25" s="122">
        <f t="shared" si="11"/>
        <v>15260.569527351734</v>
      </c>
      <c r="W25" s="122">
        <f t="shared" ref="W25:Y25" si="12">SUM(W26:W27)</f>
        <v>13218.087832241365</v>
      </c>
      <c r="X25" s="122">
        <f t="shared" si="12"/>
        <v>16258.835600748303</v>
      </c>
      <c r="Y25" s="122">
        <f t="shared" si="12"/>
        <v>13743.26394312825</v>
      </c>
      <c r="DA25" s="130" t="s">
        <v>2265</v>
      </c>
    </row>
    <row r="26" spans="1:105" ht="12" customHeight="1" x14ac:dyDescent="0.25">
      <c r="A26" s="97" t="s">
        <v>74</v>
      </c>
      <c r="B26" s="98">
        <v>14176.743546991811</v>
      </c>
      <c r="C26" s="98">
        <v>16128.093243567984</v>
      </c>
      <c r="D26" s="98">
        <v>15541.805729371672</v>
      </c>
      <c r="E26" s="98">
        <v>14951.204344982159</v>
      </c>
      <c r="F26" s="98">
        <v>14596.783133255263</v>
      </c>
      <c r="G26" s="98">
        <v>15146.313889484019</v>
      </c>
      <c r="H26" s="98">
        <v>15816.644126374062</v>
      </c>
      <c r="I26" s="98">
        <v>15220.305084663698</v>
      </c>
      <c r="J26" s="98">
        <v>15283.845821466186</v>
      </c>
      <c r="K26" s="98">
        <v>15489.041223434393</v>
      </c>
      <c r="L26" s="98">
        <v>17483.529523071978</v>
      </c>
      <c r="M26" s="98">
        <v>14980.352317373656</v>
      </c>
      <c r="N26" s="98">
        <v>15896.372410140542</v>
      </c>
      <c r="O26" s="98">
        <v>15069.634694812437</v>
      </c>
      <c r="P26" s="98">
        <v>13645.949642869897</v>
      </c>
      <c r="Q26" s="98">
        <v>13693.068872595049</v>
      </c>
      <c r="R26" s="98">
        <v>14661.847389558172</v>
      </c>
      <c r="S26" s="98">
        <v>14849.228484731068</v>
      </c>
      <c r="T26" s="98">
        <v>15171.010190956693</v>
      </c>
      <c r="U26" s="98">
        <v>15856.119548018141</v>
      </c>
      <c r="V26" s="98">
        <v>15101.085307963456</v>
      </c>
      <c r="W26" s="98">
        <v>13079.265883705059</v>
      </c>
      <c r="X26" s="98">
        <v>16090.229615863014</v>
      </c>
      <c r="Y26" s="98">
        <v>13601.151808971836</v>
      </c>
      <c r="DA26" s="63" t="s">
        <v>2266</v>
      </c>
    </row>
    <row r="27" spans="1:105" ht="12" customHeight="1" x14ac:dyDescent="0.25">
      <c r="A27" s="97" t="s">
        <v>53</v>
      </c>
      <c r="B27" s="98">
        <v>138.52516271656725</v>
      </c>
      <c r="C27" s="98">
        <v>158.77602168070661</v>
      </c>
      <c r="D27" s="98">
        <v>151.91383394164026</v>
      </c>
      <c r="E27" s="98">
        <v>146.54381377572653</v>
      </c>
      <c r="F27" s="98">
        <v>141.28108082637857</v>
      </c>
      <c r="G27" s="98">
        <v>145.59074760361875</v>
      </c>
      <c r="H27" s="98">
        <v>153.30919916199034</v>
      </c>
      <c r="I27" s="98">
        <v>145.98892021603743</v>
      </c>
      <c r="J27" s="98">
        <v>147.63465929600278</v>
      </c>
      <c r="K27" s="98">
        <v>150.16574294883142</v>
      </c>
      <c r="L27" s="98">
        <v>173.13097618269427</v>
      </c>
      <c r="M27" s="98">
        <v>147.80323822203243</v>
      </c>
      <c r="N27" s="98">
        <v>159.90062638360848</v>
      </c>
      <c r="O27" s="98">
        <v>153.32938518608495</v>
      </c>
      <c r="P27" s="98">
        <v>136.73696534310216</v>
      </c>
      <c r="Q27" s="98">
        <v>136.88591649546873</v>
      </c>
      <c r="R27" s="98">
        <v>147.71048401144989</v>
      </c>
      <c r="S27" s="98">
        <v>150.67542119429763</v>
      </c>
      <c r="T27" s="98">
        <v>158.06024173135546</v>
      </c>
      <c r="U27" s="98">
        <v>164.87757543450437</v>
      </c>
      <c r="V27" s="98">
        <v>159.48421938827724</v>
      </c>
      <c r="W27" s="98">
        <v>138.82194853630523</v>
      </c>
      <c r="X27" s="98">
        <v>168.60598488528956</v>
      </c>
      <c r="Y27" s="98">
        <v>142.11213415641456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6.7994365168260865E-2</v>
      </c>
      <c r="C28" s="122">
        <f t="shared" si="13"/>
        <v>7.2800399646144556E-2</v>
      </c>
      <c r="D28" s="122">
        <f t="shared" si="13"/>
        <v>8.1276458351617176E-2</v>
      </c>
      <c r="E28" s="122">
        <f t="shared" si="13"/>
        <v>9.274184064656224E-2</v>
      </c>
      <c r="F28" s="122">
        <f t="shared" si="13"/>
        <v>0.10523611988958302</v>
      </c>
      <c r="G28" s="122">
        <f t="shared" si="13"/>
        <v>0.124504749985879</v>
      </c>
      <c r="H28" s="122">
        <f t="shared" si="13"/>
        <v>0.17590108726232206</v>
      </c>
      <c r="I28" s="122">
        <f t="shared" si="13"/>
        <v>0.23824843490304565</v>
      </c>
      <c r="J28" s="122">
        <f t="shared" si="13"/>
        <v>0.34259987536556619</v>
      </c>
      <c r="K28" s="122">
        <f t="shared" si="13"/>
        <v>0.48906530098418433</v>
      </c>
      <c r="L28" s="122">
        <f t="shared" si="13"/>
        <v>0.96103743596728264</v>
      </c>
      <c r="M28" s="122">
        <f t="shared" si="13"/>
        <v>0.68327681153352127</v>
      </c>
      <c r="N28" s="122">
        <f t="shared" si="13"/>
        <v>0.99164733542967431</v>
      </c>
      <c r="O28" s="122">
        <f t="shared" si="13"/>
        <v>1.157082402818566</v>
      </c>
      <c r="P28" s="122">
        <f t="shared" si="13"/>
        <v>1.3161233718489254</v>
      </c>
      <c r="Q28" s="122">
        <f t="shared" si="13"/>
        <v>2.6553053407642806</v>
      </c>
      <c r="R28" s="122">
        <f t="shared" si="13"/>
        <v>1.7700638741013781</v>
      </c>
      <c r="S28" s="122">
        <f t="shared" si="13"/>
        <v>2.0833149661157608</v>
      </c>
      <c r="T28" s="122">
        <f t="shared" si="13"/>
        <v>2.7728549946030481</v>
      </c>
      <c r="U28" s="122">
        <f t="shared" si="13"/>
        <v>4.225276037442864</v>
      </c>
      <c r="V28" s="122">
        <f t="shared" si="13"/>
        <v>2.7625852406868296</v>
      </c>
      <c r="W28" s="122">
        <f t="shared" si="13"/>
        <v>3.3015071064492019</v>
      </c>
      <c r="X28" s="122">
        <f t="shared" si="13"/>
        <v>2.7421747214739587</v>
      </c>
      <c r="Y28" s="122">
        <f t="shared" si="13"/>
        <v>2.7985432492688629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6.7994365168260865E-2</v>
      </c>
      <c r="C29" s="98">
        <f>IF(RES_hhdet_fec!C29=0,0,RES_hhdet_fec!C29*1000*11630/RES_hhdet_num!C24)</f>
        <v>7.2800399646144556E-2</v>
      </c>
      <c r="D29" s="98">
        <f>IF(RES_hhdet_fec!D29=0,0,RES_hhdet_fec!D29*1000*11630/RES_hhdet_num!D24)</f>
        <v>8.1276458351617176E-2</v>
      </c>
      <c r="E29" s="98">
        <f>IF(RES_hhdet_fec!E29=0,0,RES_hhdet_fec!E29*1000*11630/RES_hhdet_num!E24)</f>
        <v>9.274184064656224E-2</v>
      </c>
      <c r="F29" s="98">
        <f>IF(RES_hhdet_fec!F29=0,0,RES_hhdet_fec!F29*1000*11630/RES_hhdet_num!F24)</f>
        <v>0.10523611988958302</v>
      </c>
      <c r="G29" s="98">
        <f>IF(RES_hhdet_fec!G29=0,0,RES_hhdet_fec!G29*1000*11630/RES_hhdet_num!G24)</f>
        <v>0.124504749985879</v>
      </c>
      <c r="H29" s="98">
        <f>IF(RES_hhdet_fec!H29=0,0,RES_hhdet_fec!H29*1000*11630/RES_hhdet_num!H24)</f>
        <v>0.17590108726232206</v>
      </c>
      <c r="I29" s="98">
        <f>IF(RES_hhdet_fec!I29=0,0,RES_hhdet_fec!I29*1000*11630/RES_hhdet_num!I24)</f>
        <v>0.23824843490304565</v>
      </c>
      <c r="J29" s="98">
        <f>IF(RES_hhdet_fec!J29=0,0,RES_hhdet_fec!J29*1000*11630/RES_hhdet_num!J24)</f>
        <v>0.34259987536556619</v>
      </c>
      <c r="K29" s="98">
        <f>IF(RES_hhdet_fec!K29=0,0,RES_hhdet_fec!K29*1000*11630/RES_hhdet_num!K24)</f>
        <v>0.48906530098418433</v>
      </c>
      <c r="L29" s="98">
        <f>IF(RES_hhdet_fec!L29=0,0,RES_hhdet_fec!L29*1000*11630/RES_hhdet_num!L24)</f>
        <v>0.96103743596728264</v>
      </c>
      <c r="M29" s="98">
        <f>IF(RES_hhdet_fec!M29=0,0,RES_hhdet_fec!M29*1000*11630/RES_hhdet_num!M24)</f>
        <v>0.68327681153352127</v>
      </c>
      <c r="N29" s="98">
        <f>IF(RES_hhdet_fec!N29=0,0,RES_hhdet_fec!N29*1000*11630/RES_hhdet_num!N24)</f>
        <v>0.99164733542967431</v>
      </c>
      <c r="O29" s="98">
        <f>IF(RES_hhdet_fec!O29=0,0,RES_hhdet_fec!O29*1000*11630/RES_hhdet_num!O24)</f>
        <v>1.157082402818566</v>
      </c>
      <c r="P29" s="98">
        <f>IF(RES_hhdet_fec!P29=0,0,RES_hhdet_fec!P29*1000*11630/RES_hhdet_num!P24)</f>
        <v>1.3161233718489254</v>
      </c>
      <c r="Q29" s="98">
        <f>IF(RES_hhdet_fec!Q29=0,0,RES_hhdet_fec!Q29*1000*11630/RES_hhdet_num!Q24)</f>
        <v>2.6553053407642806</v>
      </c>
      <c r="R29" s="98">
        <f>IF(RES_hhdet_fec!R29=0,0,RES_hhdet_fec!R29*1000*11630/RES_hhdet_num!R24)</f>
        <v>1.7700638741013781</v>
      </c>
      <c r="S29" s="98">
        <f>IF(RES_hhdet_fec!S29=0,0,RES_hhdet_fec!S29*1000*11630/RES_hhdet_num!S24)</f>
        <v>2.0833149661157608</v>
      </c>
      <c r="T29" s="98">
        <f>IF(RES_hhdet_fec!T29=0,0,RES_hhdet_fec!T29*1000*11630/RES_hhdet_num!T24)</f>
        <v>2.7728549946030481</v>
      </c>
      <c r="U29" s="98">
        <f>IF(RES_hhdet_fec!U29=0,0,RES_hhdet_fec!U29*1000*11630/RES_hhdet_num!U24)</f>
        <v>4.225276037442864</v>
      </c>
      <c r="V29" s="98">
        <f>IF(RES_hhdet_fec!V29=0,0,RES_hhdet_fec!V29*1000*11630/RES_hhdet_num!V24)</f>
        <v>2.7625852406868296</v>
      </c>
      <c r="W29" s="98">
        <f>IF(RES_hhdet_fec!W29=0,0,RES_hhdet_fec!W29*1000*11630/RES_hhdet_num!W24)</f>
        <v>3.3015071064492019</v>
      </c>
      <c r="X29" s="98">
        <f>IF(RES_hhdet_fec!X29=0,0,RES_hhdet_fec!X29*1000*11630/RES_hhdet_num!X24)</f>
        <v>2.7421747214739587</v>
      </c>
      <c r="Y29" s="98">
        <f>IF(RES_hhdet_fec!Y29=0,0,RES_hhdet_fec!Y29*1000*11630/RES_hhdet_num!Y24)</f>
        <v>2.7985432492688629</v>
      </c>
      <c r="DA29" s="63" t="s">
        <v>2269</v>
      </c>
    </row>
    <row r="30" spans="1:105" ht="12" customHeight="1" x14ac:dyDescent="0.25">
      <c r="A30" s="121" t="s">
        <v>55</v>
      </c>
      <c r="B30" s="122">
        <v>1247.327212966977</v>
      </c>
      <c r="C30" s="122">
        <v>1184.1033293479013</v>
      </c>
      <c r="D30" s="122">
        <v>1033.8219038742336</v>
      </c>
      <c r="E30" s="122">
        <v>1569.2813927335997</v>
      </c>
      <c r="F30" s="122">
        <v>1510.2077423312294</v>
      </c>
      <c r="G30" s="122">
        <v>1278.8878918386933</v>
      </c>
      <c r="H30" s="122">
        <v>1441.6330738142397</v>
      </c>
      <c r="I30" s="122">
        <v>1363.6921430015941</v>
      </c>
      <c r="J30" s="122">
        <v>1423.5218094764268</v>
      </c>
      <c r="K30" s="122">
        <v>1471.693253950174</v>
      </c>
      <c r="L30" s="122">
        <v>1554.8466559438477</v>
      </c>
      <c r="M30" s="122">
        <v>1525.2409142976669</v>
      </c>
      <c r="N30" s="122">
        <v>1504.1042272087152</v>
      </c>
      <c r="O30" s="122">
        <v>1546.3599921631737</v>
      </c>
      <c r="P30" s="122">
        <v>1516.6466352057732</v>
      </c>
      <c r="Q30" s="122">
        <v>1521.0252840791463</v>
      </c>
      <c r="R30" s="122">
        <v>1517.2577479026972</v>
      </c>
      <c r="S30" s="122">
        <v>1512.6071152548352</v>
      </c>
      <c r="T30" s="122">
        <v>1471.2895593613111</v>
      </c>
      <c r="U30" s="122">
        <v>1540.185148105568</v>
      </c>
      <c r="V30" s="122">
        <v>1595.1724994111355</v>
      </c>
      <c r="W30" s="122">
        <v>1599.7947834216152</v>
      </c>
      <c r="X30" s="122">
        <v>1308.5960724394827</v>
      </c>
      <c r="Y30" s="122">
        <v>992.22123862366936</v>
      </c>
      <c r="DA30" s="130" t="s">
        <v>2270</v>
      </c>
    </row>
    <row r="31" spans="1:105" ht="12" customHeight="1" x14ac:dyDescent="0.25">
      <c r="A31" s="97" t="s">
        <v>141</v>
      </c>
      <c r="B31" s="98">
        <v>1300.9604392726817</v>
      </c>
      <c r="C31" s="98">
        <v>1358.7210909821601</v>
      </c>
      <c r="D31" s="98">
        <v>1378.4900179015715</v>
      </c>
      <c r="E31" s="98">
        <v>1448.1884197853901</v>
      </c>
      <c r="F31" s="98">
        <v>1490.8821403012985</v>
      </c>
      <c r="G31" s="98">
        <v>1494.9856023051432</v>
      </c>
      <c r="H31" s="98">
        <v>1493.849363844789</v>
      </c>
      <c r="I31" s="98">
        <v>1542.9428573251103</v>
      </c>
      <c r="J31" s="98">
        <v>1587.664619963685</v>
      </c>
      <c r="K31" s="98">
        <v>1642.5333751964927</v>
      </c>
      <c r="L31" s="98">
        <v>1672.0447800503289</v>
      </c>
      <c r="M31" s="98">
        <v>1666.2413664075066</v>
      </c>
      <c r="N31" s="98">
        <v>1741.5332925809244</v>
      </c>
      <c r="O31" s="98">
        <v>1696.3387248085676</v>
      </c>
      <c r="P31" s="98">
        <v>1692.9371869941751</v>
      </c>
      <c r="Q31" s="98">
        <v>1660.1280622958911</v>
      </c>
      <c r="R31" s="98">
        <v>1682.6065861874333</v>
      </c>
      <c r="S31" s="98">
        <v>1686.9928168335759</v>
      </c>
      <c r="T31" s="98">
        <v>1719.456230605035</v>
      </c>
      <c r="U31" s="98">
        <v>1790.4528982353138</v>
      </c>
      <c r="V31" s="98">
        <v>1762.6390043718254</v>
      </c>
      <c r="W31" s="98">
        <v>1829.3327528098573</v>
      </c>
      <c r="X31" s="98">
        <v>1771.9875973508069</v>
      </c>
      <c r="Y31" s="98">
        <v>1434.0197135073784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1262.8175112793613</v>
      </c>
      <c r="L32" s="98">
        <v>1303.293887580347</v>
      </c>
      <c r="M32" s="98">
        <v>1291.0299882674387</v>
      </c>
      <c r="N32" s="98">
        <v>1353.3281950711423</v>
      </c>
      <c r="O32" s="98">
        <v>1341.8934868499016</v>
      </c>
      <c r="P32" s="98">
        <v>1370.4826243903146</v>
      </c>
      <c r="Q32" s="98">
        <v>1388.8175240132559</v>
      </c>
      <c r="R32" s="98">
        <v>1363.8335216742501</v>
      </c>
      <c r="S32" s="98">
        <v>1407.6692218364192</v>
      </c>
      <c r="T32" s="98">
        <v>1440.606062087943</v>
      </c>
      <c r="U32" s="98">
        <v>1495.9235782257599</v>
      </c>
      <c r="V32" s="98">
        <v>1486.533974698847</v>
      </c>
      <c r="W32" s="98">
        <v>1580.8317966019677</v>
      </c>
      <c r="X32" s="98">
        <v>1493.6092249772091</v>
      </c>
      <c r="Y32" s="98">
        <v>1204.1692665930477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763.93349916374405</v>
      </c>
      <c r="L33" s="101">
        <v>815.89901303898819</v>
      </c>
      <c r="M33" s="101">
        <v>784.48861442113378</v>
      </c>
      <c r="N33" s="101">
        <v>799.29667621830845</v>
      </c>
      <c r="O33" s="101">
        <v>800.58100581140036</v>
      </c>
      <c r="P33" s="101">
        <v>804.79026826007419</v>
      </c>
      <c r="Q33" s="101">
        <v>824.70762956835642</v>
      </c>
      <c r="R33" s="101">
        <v>764.17781525222449</v>
      </c>
      <c r="S33" s="101">
        <v>777.0200641225</v>
      </c>
      <c r="T33" s="101">
        <v>892.99528763189505</v>
      </c>
      <c r="U33" s="101">
        <v>844.90155384484194</v>
      </c>
      <c r="V33" s="101">
        <v>810.22301853880106</v>
      </c>
      <c r="W33" s="101">
        <v>888.69403427630959</v>
      </c>
      <c r="X33" s="101">
        <v>666.08331955509652</v>
      </c>
      <c r="Y33" s="101">
        <v>436.3255612578929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498.88401211561728</v>
      </c>
      <c r="L34" s="104">
        <v>487.394874541359</v>
      </c>
      <c r="M34" s="104">
        <v>506.54137384630502</v>
      </c>
      <c r="N34" s="104">
        <v>554.03151885283387</v>
      </c>
      <c r="O34" s="104">
        <v>541.31248103850123</v>
      </c>
      <c r="P34" s="104">
        <v>565.6923561302408</v>
      </c>
      <c r="Q34" s="104">
        <v>564.1098944448994</v>
      </c>
      <c r="R34" s="104">
        <v>599.65570642202567</v>
      </c>
      <c r="S34" s="104">
        <v>630.64915771391918</v>
      </c>
      <c r="T34" s="104">
        <v>547.61077445604838</v>
      </c>
      <c r="U34" s="104">
        <v>651.02202438091797</v>
      </c>
      <c r="V34" s="104">
        <v>676.31095616004609</v>
      </c>
      <c r="W34" s="104">
        <v>692.13776232565806</v>
      </c>
      <c r="X34" s="104">
        <v>827.5259054221126</v>
      </c>
      <c r="Y34" s="104">
        <v>767.84370533515494</v>
      </c>
      <c r="DA34" s="132" t="s">
        <v>2274</v>
      </c>
    </row>
    <row r="35" spans="1:105" ht="12" customHeight="1" x14ac:dyDescent="0.25">
      <c r="A35" s="106" t="s">
        <v>122</v>
      </c>
      <c r="B35" s="101">
        <v>1195.5508535945614</v>
      </c>
      <c r="C35" s="101">
        <v>1030.7451450395472</v>
      </c>
      <c r="D35" s="101">
        <v>778.689687002087</v>
      </c>
      <c r="E35" s="101">
        <v>1640.0144368310423</v>
      </c>
      <c r="F35" s="101">
        <v>1519.1356787778552</v>
      </c>
      <c r="G35" s="101">
        <v>1199.1093139048467</v>
      </c>
      <c r="H35" s="101">
        <v>1423.1457130309432</v>
      </c>
      <c r="I35" s="101">
        <v>1305.5828833848352</v>
      </c>
      <c r="J35" s="101">
        <v>1375.4820314607282</v>
      </c>
      <c r="K35" s="101">
        <v>1452.2238820121838</v>
      </c>
      <c r="L35" s="101">
        <v>1556.8010177685719</v>
      </c>
      <c r="M35" s="101">
        <v>1529.7227391116023</v>
      </c>
      <c r="N35" s="101">
        <v>1501.708796130355</v>
      </c>
      <c r="O35" s="101">
        <v>1609.3433973031374</v>
      </c>
      <c r="P35" s="101">
        <v>1606.7408193725532</v>
      </c>
      <c r="Q35" s="101">
        <v>1647.8413859872762</v>
      </c>
      <c r="R35" s="101">
        <v>1656.9462352279047</v>
      </c>
      <c r="S35" s="101">
        <v>1638.1069834912082</v>
      </c>
      <c r="T35" s="101">
        <v>1586.1366084372494</v>
      </c>
      <c r="U35" s="101">
        <v>1675.3467942017176</v>
      </c>
      <c r="V35" s="101">
        <v>1759.2366982257486</v>
      </c>
      <c r="W35" s="101">
        <v>1786.9382804152688</v>
      </c>
      <c r="X35" s="101">
        <v>1439.5369349997527</v>
      </c>
      <c r="Y35" s="101">
        <v>1094.2911040504973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1180.2660195393864</v>
      </c>
      <c r="L36" s="104">
        <v>1281.276410361824</v>
      </c>
      <c r="M36" s="104">
        <v>1253.4736922539348</v>
      </c>
      <c r="N36" s="104">
        <v>1227.063156456325</v>
      </c>
      <c r="O36" s="104">
        <v>1314.0638140925753</v>
      </c>
      <c r="P36" s="104">
        <v>1306.5600715569874</v>
      </c>
      <c r="Q36" s="104">
        <v>1342.964918538308</v>
      </c>
      <c r="R36" s="104">
        <v>1358.4971146957982</v>
      </c>
      <c r="S36" s="104">
        <v>1364.3656972953204</v>
      </c>
      <c r="T36" s="104">
        <v>1359.1282948804842</v>
      </c>
      <c r="U36" s="104">
        <v>1441.1972843613937</v>
      </c>
      <c r="V36" s="104">
        <v>1522.2272404042003</v>
      </c>
      <c r="W36" s="104">
        <v>1529.8294950059146</v>
      </c>
      <c r="X36" s="104">
        <v>1215.4919887846638</v>
      </c>
      <c r="Y36" s="104">
        <v>900.75537966678792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686.24973513784903</v>
      </c>
      <c r="L37" s="98">
        <v>773.15136935770204</v>
      </c>
      <c r="M37" s="98">
        <v>731.57600275352172</v>
      </c>
      <c r="N37" s="98">
        <v>692.66481833910518</v>
      </c>
      <c r="O37" s="98">
        <v>753.96401883057581</v>
      </c>
      <c r="P37" s="98">
        <v>732.57966320228593</v>
      </c>
      <c r="Q37" s="98">
        <v>757.49956534574847</v>
      </c>
      <c r="R37" s="98">
        <v>755.57234768275612</v>
      </c>
      <c r="S37" s="98">
        <v>742.78487226633206</v>
      </c>
      <c r="T37" s="98">
        <v>834.89240569648678</v>
      </c>
      <c r="U37" s="98">
        <v>815.8046797022198</v>
      </c>
      <c r="V37" s="98">
        <v>840.59393094060931</v>
      </c>
      <c r="W37" s="98">
        <v>857.14278248293328</v>
      </c>
      <c r="X37" s="98">
        <v>518.09412520828641</v>
      </c>
      <c r="Y37" s="98">
        <v>279.75987701606562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494.01628440153746</v>
      </c>
      <c r="L38" s="98">
        <v>508.12504100412207</v>
      </c>
      <c r="M38" s="98">
        <v>521.89768950041332</v>
      </c>
      <c r="N38" s="98">
        <v>534.39833811722008</v>
      </c>
      <c r="O38" s="98">
        <v>560.09979526199982</v>
      </c>
      <c r="P38" s="98">
        <v>573.98040835470135</v>
      </c>
      <c r="Q38" s="98">
        <v>585.46535319255952</v>
      </c>
      <c r="R38" s="98">
        <v>602.92476701304213</v>
      </c>
      <c r="S38" s="98">
        <v>621.58082502898833</v>
      </c>
      <c r="T38" s="98">
        <v>524.23588918399753</v>
      </c>
      <c r="U38" s="98">
        <v>625.3926046591738</v>
      </c>
      <c r="V38" s="98">
        <v>681.63330946359076</v>
      </c>
      <c r="W38" s="98">
        <v>672.68671252298157</v>
      </c>
      <c r="X38" s="98">
        <v>697.3978635763774</v>
      </c>
      <c r="Y38" s="98">
        <v>620.9955026507223</v>
      </c>
      <c r="DA38" s="63" t="s">
        <v>2278</v>
      </c>
    </row>
    <row r="39" spans="1:105" ht="12" customHeight="1" x14ac:dyDescent="0.25">
      <c r="A39" s="121" t="s">
        <v>54</v>
      </c>
      <c r="B39" s="122">
        <v>599.31397637364819</v>
      </c>
      <c r="C39" s="122">
        <v>598.33835987399664</v>
      </c>
      <c r="D39" s="122">
        <v>617.40398256278229</v>
      </c>
      <c r="E39" s="122">
        <v>911.61276096051688</v>
      </c>
      <c r="F39" s="122">
        <v>886.28146084616196</v>
      </c>
      <c r="G39" s="122">
        <v>809.61271808246624</v>
      </c>
      <c r="H39" s="122">
        <v>855.23080364731379</v>
      </c>
      <c r="I39" s="122">
        <v>858.7713375581086</v>
      </c>
      <c r="J39" s="122">
        <v>889.71632513621728</v>
      </c>
      <c r="K39" s="122">
        <v>908.24643324987187</v>
      </c>
      <c r="L39" s="122">
        <v>942.48689430600712</v>
      </c>
      <c r="M39" s="122">
        <v>887.24612390803566</v>
      </c>
      <c r="N39" s="122">
        <v>879.87489467380306</v>
      </c>
      <c r="O39" s="122">
        <v>860.34194474518415</v>
      </c>
      <c r="P39" s="122">
        <v>835.66923016427359</v>
      </c>
      <c r="Q39" s="122">
        <v>832.58305947448753</v>
      </c>
      <c r="R39" s="122">
        <v>847.65652285016927</v>
      </c>
      <c r="S39" s="122">
        <v>860.02476179590087</v>
      </c>
      <c r="T39" s="122">
        <v>881.3039080855774</v>
      </c>
      <c r="U39" s="122">
        <v>911.63964687373777</v>
      </c>
      <c r="V39" s="122">
        <v>876.97646659583597</v>
      </c>
      <c r="W39" s="122">
        <v>875.77382102204433</v>
      </c>
      <c r="X39" s="122">
        <v>731.37178437156012</v>
      </c>
      <c r="Y39" s="122">
        <v>604.13727603177142</v>
      </c>
      <c r="DA39" s="130" t="s">
        <v>2279</v>
      </c>
    </row>
    <row r="40" spans="1:105" ht="12" customHeight="1" x14ac:dyDescent="0.25">
      <c r="A40" s="97" t="s">
        <v>50</v>
      </c>
      <c r="B40" s="98">
        <v>618.40154530471023</v>
      </c>
      <c r="C40" s="98">
        <v>632.5733634781725</v>
      </c>
      <c r="D40" s="98">
        <v>685.71576732546487</v>
      </c>
      <c r="E40" s="98">
        <v>910.70607623049239</v>
      </c>
      <c r="F40" s="98">
        <v>912.38044842057548</v>
      </c>
      <c r="G40" s="98">
        <v>889.09292040675064</v>
      </c>
      <c r="H40" s="98">
        <v>900.33323323768229</v>
      </c>
      <c r="I40" s="98">
        <v>937.25470409247373</v>
      </c>
      <c r="J40" s="98">
        <v>966.05604968356158</v>
      </c>
      <c r="K40" s="98">
        <v>996.34430084055077</v>
      </c>
      <c r="L40" s="98">
        <v>1009.2026852934729</v>
      </c>
      <c r="M40" s="98">
        <v>965.80274975642851</v>
      </c>
      <c r="N40" s="98">
        <v>968.19890964000604</v>
      </c>
      <c r="O40" s="98">
        <v>928.94716838808779</v>
      </c>
      <c r="P40" s="98">
        <v>920.13522934522712</v>
      </c>
      <c r="Q40" s="98">
        <v>915.52187172616448</v>
      </c>
      <c r="R40" s="98">
        <v>928.96537552074915</v>
      </c>
      <c r="S40" s="98">
        <v>938.98375732397972</v>
      </c>
      <c r="T40" s="98">
        <v>968.75062547049788</v>
      </c>
      <c r="U40" s="98">
        <v>1012.42939682236</v>
      </c>
      <c r="V40" s="98">
        <v>941.99446020949233</v>
      </c>
      <c r="W40" s="98">
        <v>888.99019728206542</v>
      </c>
      <c r="X40" s="98">
        <v>765.18165738438938</v>
      </c>
      <c r="Y40" s="98">
        <v>622.89500330603812</v>
      </c>
      <c r="DA40" s="63" t="s">
        <v>2280</v>
      </c>
    </row>
    <row r="41" spans="1:105" ht="12" customHeight="1" x14ac:dyDescent="0.25">
      <c r="A41" s="109" t="s">
        <v>120</v>
      </c>
      <c r="B41" s="33">
        <v>497.56970982565821</v>
      </c>
      <c r="C41" s="33">
        <v>431.12311312353205</v>
      </c>
      <c r="D41" s="33">
        <v>339.48671496524486</v>
      </c>
      <c r="E41" s="33">
        <v>914.21494928718073</v>
      </c>
      <c r="F41" s="33">
        <v>825.02856629829853</v>
      </c>
      <c r="G41" s="33">
        <v>636.21709708888659</v>
      </c>
      <c r="H41" s="33">
        <v>761.03170972616329</v>
      </c>
      <c r="I41" s="33">
        <v>690.73256325335831</v>
      </c>
      <c r="J41" s="33">
        <v>733.72662959546051</v>
      </c>
      <c r="K41" s="33">
        <v>739.06868522408001</v>
      </c>
      <c r="L41" s="33">
        <v>824.25544120597795</v>
      </c>
      <c r="M41" s="33">
        <v>755.62626933475951</v>
      </c>
      <c r="N41" s="33">
        <v>736.96326114785643</v>
      </c>
      <c r="O41" s="33">
        <v>753.48863857439721</v>
      </c>
      <c r="P41" s="33">
        <v>701.99112646986634</v>
      </c>
      <c r="Q41" s="33">
        <v>698.40905004858689</v>
      </c>
      <c r="R41" s="33">
        <v>712.86087688576788</v>
      </c>
      <c r="S41" s="33">
        <v>722.91056396442571</v>
      </c>
      <c r="T41" s="33">
        <v>718.40393030581652</v>
      </c>
      <c r="U41" s="33">
        <v>716.1012282364436</v>
      </c>
      <c r="V41" s="33">
        <v>742.15800798938608</v>
      </c>
      <c r="W41" s="33">
        <v>833.91108274715032</v>
      </c>
      <c r="X41" s="33">
        <v>525.0401221184444</v>
      </c>
      <c r="Y41" s="33">
        <v>387.4923152637806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16193.110068015225</v>
      </c>
      <c r="C43" s="117">
        <f t="shared" si="14"/>
        <v>19853.777867964498</v>
      </c>
      <c r="D43" s="117">
        <f t="shared" si="14"/>
        <v>20516.878038074738</v>
      </c>
      <c r="E43" s="117">
        <f t="shared" si="14"/>
        <v>20516.880040703163</v>
      </c>
      <c r="F43" s="117">
        <f t="shared" si="14"/>
        <v>19422.449700659941</v>
      </c>
      <c r="G43" s="117">
        <f t="shared" si="14"/>
        <v>19093.562532584401</v>
      </c>
      <c r="H43" s="117">
        <f t="shared" si="14"/>
        <v>21369.600427609883</v>
      </c>
      <c r="I43" s="117">
        <f t="shared" si="14"/>
        <v>20401.192175930828</v>
      </c>
      <c r="J43" s="117">
        <f t="shared" si="14"/>
        <v>19995.181077381105</v>
      </c>
      <c r="K43" s="117">
        <f t="shared" si="14"/>
        <v>19500.37069621338</v>
      </c>
      <c r="L43" s="117">
        <f t="shared" si="14"/>
        <v>16710.060471488763</v>
      </c>
      <c r="M43" s="117">
        <f t="shared" si="14"/>
        <v>21588.827043799101</v>
      </c>
      <c r="N43" s="117">
        <f t="shared" si="14"/>
        <v>20195.880505383779</v>
      </c>
      <c r="O43" s="117">
        <f t="shared" si="14"/>
        <v>19284.057906878461</v>
      </c>
      <c r="P43" s="117">
        <f t="shared" si="14"/>
        <v>17723.512984656365</v>
      </c>
      <c r="Q43" s="117">
        <f t="shared" si="14"/>
        <v>18740.001497080375</v>
      </c>
      <c r="R43" s="117">
        <f t="shared" ref="R43:V43" si="15">R44+R47+R49+R58</f>
        <v>18314.935337246327</v>
      </c>
      <c r="S43" s="117">
        <f t="shared" si="15"/>
        <v>18436.965185977399</v>
      </c>
      <c r="T43" s="117">
        <f t="shared" si="15"/>
        <v>20972.092167187042</v>
      </c>
      <c r="U43" s="117">
        <f t="shared" si="15"/>
        <v>16945.897028968335</v>
      </c>
      <c r="V43" s="117">
        <f t="shared" si="15"/>
        <v>16231.123371830243</v>
      </c>
      <c r="W43" s="117">
        <f t="shared" ref="W43:Y43" si="16">W44+W47+W49+W58</f>
        <v>24567.413205565572</v>
      </c>
      <c r="X43" s="117">
        <f t="shared" si="16"/>
        <v>17533.303627221667</v>
      </c>
      <c r="Y43" s="117">
        <f t="shared" si="16"/>
        <v>16540.802716216247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14297.621631971495</v>
      </c>
      <c r="C44" s="122">
        <f t="shared" si="17"/>
        <v>17805.06210905718</v>
      </c>
      <c r="D44" s="122">
        <f t="shared" si="17"/>
        <v>18360.09212276166</v>
      </c>
      <c r="E44" s="122">
        <f t="shared" si="17"/>
        <v>17812.21803408107</v>
      </c>
      <c r="F44" s="122">
        <f t="shared" si="17"/>
        <v>16788.566878191607</v>
      </c>
      <c r="G44" s="122">
        <f t="shared" si="17"/>
        <v>16676.154798105556</v>
      </c>
      <c r="H44" s="122">
        <f t="shared" si="17"/>
        <v>18737.548871752115</v>
      </c>
      <c r="I44" s="122">
        <f t="shared" si="17"/>
        <v>17773.387594301086</v>
      </c>
      <c r="J44" s="122">
        <f t="shared" si="17"/>
        <v>17367.091257783537</v>
      </c>
      <c r="K44" s="122">
        <f t="shared" si="17"/>
        <v>16903.72662153589</v>
      </c>
      <c r="L44" s="122">
        <f t="shared" si="17"/>
        <v>14473.735988678724</v>
      </c>
      <c r="M44" s="122">
        <f t="shared" si="17"/>
        <v>18822.831840136878</v>
      </c>
      <c r="N44" s="122">
        <f t="shared" si="17"/>
        <v>17582.119607172604</v>
      </c>
      <c r="O44" s="122">
        <f t="shared" si="17"/>
        <v>16622.044203554251</v>
      </c>
      <c r="P44" s="122">
        <f t="shared" si="17"/>
        <v>15083.730205454152</v>
      </c>
      <c r="Q44" s="122">
        <f t="shared" si="17"/>
        <v>15977.287800920474</v>
      </c>
      <c r="R44" s="122">
        <f t="shared" ref="R44:V44" si="18">SUM(R45:R46)</f>
        <v>15687.459878560514</v>
      </c>
      <c r="S44" s="122">
        <f t="shared" si="18"/>
        <v>15773.70315021478</v>
      </c>
      <c r="T44" s="122">
        <f t="shared" si="18"/>
        <v>18099.513892260577</v>
      </c>
      <c r="U44" s="122">
        <f t="shared" si="18"/>
        <v>14386.513427163625</v>
      </c>
      <c r="V44" s="122">
        <f t="shared" si="18"/>
        <v>13698.389230748211</v>
      </c>
      <c r="W44" s="122">
        <f t="shared" ref="W44:Y44" si="19">SUM(W45:W46)</f>
        <v>21104.11860977485</v>
      </c>
      <c r="X44" s="122">
        <f t="shared" si="19"/>
        <v>15407.906317270423</v>
      </c>
      <c r="Y44" s="122">
        <f t="shared" si="19"/>
        <v>14655.245398049414</v>
      </c>
      <c r="DA44" s="130" t="s">
        <v>2283</v>
      </c>
    </row>
    <row r="45" spans="1:105" ht="12" customHeight="1" x14ac:dyDescent="0.25">
      <c r="A45" s="97" t="s">
        <v>211</v>
      </c>
      <c r="B45" s="98">
        <v>14172.926738742297</v>
      </c>
      <c r="C45" s="98">
        <v>17648.348685406236</v>
      </c>
      <c r="D45" s="98">
        <v>18198.47683797534</v>
      </c>
      <c r="E45" s="98">
        <v>17654.154204193532</v>
      </c>
      <c r="F45" s="98">
        <v>16640.989110251256</v>
      </c>
      <c r="G45" s="98">
        <v>16531.395907465867</v>
      </c>
      <c r="H45" s="98">
        <v>18574.988891940273</v>
      </c>
      <c r="I45" s="98">
        <v>17622.670779118274</v>
      </c>
      <c r="J45" s="98">
        <v>17220.856533637183</v>
      </c>
      <c r="K45" s="98">
        <v>16763.204240748495</v>
      </c>
      <c r="L45" s="98">
        <v>14353.048660979972</v>
      </c>
      <c r="M45" s="98">
        <v>18669.511913054506</v>
      </c>
      <c r="N45" s="98">
        <v>17434.671258000821</v>
      </c>
      <c r="O45" s="98">
        <v>16469.119945483868</v>
      </c>
      <c r="P45" s="98">
        <v>14947.707303314493</v>
      </c>
      <c r="Q45" s="98">
        <v>15834.869320468961</v>
      </c>
      <c r="R45" s="98">
        <v>15547.48511592218</v>
      </c>
      <c r="S45" s="98">
        <v>15627.807104138588</v>
      </c>
      <c r="T45" s="98">
        <v>17920.404085222937</v>
      </c>
      <c r="U45" s="98">
        <v>14240.045819576628</v>
      </c>
      <c r="V45" s="98">
        <v>13555.082962983597</v>
      </c>
      <c r="W45" s="98">
        <v>20888.47710753611</v>
      </c>
      <c r="X45" s="98">
        <v>15255.525999113326</v>
      </c>
      <c r="Y45" s="98">
        <v>14513.495874235314</v>
      </c>
      <c r="DA45" s="63" t="s">
        <v>2284</v>
      </c>
    </row>
    <row r="46" spans="1:105" ht="12" customHeight="1" x14ac:dyDescent="0.25">
      <c r="A46" s="97" t="s">
        <v>53</v>
      </c>
      <c r="B46" s="98">
        <v>124.69489322919716</v>
      </c>
      <c r="C46" s="98">
        <v>156.71342365094569</v>
      </c>
      <c r="D46" s="98">
        <v>161.61528478631976</v>
      </c>
      <c r="E46" s="98">
        <v>158.06382988753793</v>
      </c>
      <c r="F46" s="98">
        <v>147.5777679403493</v>
      </c>
      <c r="G46" s="98">
        <v>144.75889063968984</v>
      </c>
      <c r="H46" s="98">
        <v>162.55997981184046</v>
      </c>
      <c r="I46" s="98">
        <v>150.71681518281255</v>
      </c>
      <c r="J46" s="98">
        <v>146.23472414635259</v>
      </c>
      <c r="K46" s="98">
        <v>140.52238078739586</v>
      </c>
      <c r="L46" s="98">
        <v>120.68732769875187</v>
      </c>
      <c r="M46" s="98">
        <v>153.31992708237274</v>
      </c>
      <c r="N46" s="98">
        <v>147.44834917178557</v>
      </c>
      <c r="O46" s="98">
        <v>152.92425807038248</v>
      </c>
      <c r="P46" s="98">
        <v>136.02290213965918</v>
      </c>
      <c r="Q46" s="98">
        <v>142.41848045151301</v>
      </c>
      <c r="R46" s="98">
        <v>139.97476263833363</v>
      </c>
      <c r="S46" s="98">
        <v>145.89604607619233</v>
      </c>
      <c r="T46" s="98">
        <v>179.10980703764073</v>
      </c>
      <c r="U46" s="98">
        <v>146.46760758699796</v>
      </c>
      <c r="V46" s="98">
        <v>143.30626776461395</v>
      </c>
      <c r="W46" s="98">
        <v>215.64150223874253</v>
      </c>
      <c r="X46" s="98">
        <v>152.38031815709613</v>
      </c>
      <c r="Y46" s="98">
        <v>141.74952381410066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6.9703059912079826E-2</v>
      </c>
      <c r="C47" s="122">
        <f t="shared" si="20"/>
        <v>7.4296106109726798E-2</v>
      </c>
      <c r="D47" s="122">
        <f t="shared" si="20"/>
        <v>8.4521532764664023E-2</v>
      </c>
      <c r="E47" s="122">
        <f t="shared" si="20"/>
        <v>9.6640187297951277E-2</v>
      </c>
      <c r="F47" s="122">
        <f t="shared" si="20"/>
        <v>0.12587877453778212</v>
      </c>
      <c r="G47" s="122">
        <f t="shared" si="20"/>
        <v>0.15322705441887149</v>
      </c>
      <c r="H47" s="122">
        <f t="shared" si="20"/>
        <v>0.21864377765114032</v>
      </c>
      <c r="I47" s="122">
        <f t="shared" si="20"/>
        <v>0.20859210390807539</v>
      </c>
      <c r="J47" s="122">
        <f t="shared" si="20"/>
        <v>0.23215649112054135</v>
      </c>
      <c r="K47" s="122">
        <f t="shared" si="20"/>
        <v>0.27147363686621756</v>
      </c>
      <c r="L47" s="122">
        <f t="shared" si="20"/>
        <v>0.53762580782233627</v>
      </c>
      <c r="M47" s="122">
        <f t="shared" si="20"/>
        <v>0.24287611725472985</v>
      </c>
      <c r="N47" s="122">
        <f t="shared" si="20"/>
        <v>0.26954454997285776</v>
      </c>
      <c r="O47" s="122">
        <f t="shared" si="20"/>
        <v>0.65732816247808068</v>
      </c>
      <c r="P47" s="122">
        <f t="shared" si="20"/>
        <v>1.1576157610645872</v>
      </c>
      <c r="Q47" s="122">
        <f t="shared" si="20"/>
        <v>2.9143193163688927</v>
      </c>
      <c r="R47" s="122">
        <f t="shared" si="20"/>
        <v>1.7834189486562637</v>
      </c>
      <c r="S47" s="122">
        <f t="shared" si="20"/>
        <v>2.2556652317437385</v>
      </c>
      <c r="T47" s="122">
        <f t="shared" si="20"/>
        <v>3.3188923645513144</v>
      </c>
      <c r="U47" s="122">
        <f t="shared" si="20"/>
        <v>5.6821345551757672</v>
      </c>
      <c r="V47" s="122">
        <f t="shared" si="20"/>
        <v>3.8047231277982476</v>
      </c>
      <c r="W47" s="122">
        <f t="shared" si="20"/>
        <v>4.9424657023277003</v>
      </c>
      <c r="X47" s="122">
        <f t="shared" si="20"/>
        <v>3.5985436825071564</v>
      </c>
      <c r="Y47" s="122">
        <f t="shared" si="20"/>
        <v>3.72608344541392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6.9703059912079826E-2</v>
      </c>
      <c r="C48" s="98">
        <f>IF(RES_hhdet_fec!C48=0,0,RES_hhdet_fec!C48*1000*11630/RES_hhdet_num!C43)</f>
        <v>7.4296106109726798E-2</v>
      </c>
      <c r="D48" s="98">
        <f>IF(RES_hhdet_fec!D48=0,0,RES_hhdet_fec!D48*1000*11630/RES_hhdet_num!D43)</f>
        <v>8.4521532764664023E-2</v>
      </c>
      <c r="E48" s="98">
        <f>IF(RES_hhdet_fec!E48=0,0,RES_hhdet_fec!E48*1000*11630/RES_hhdet_num!E43)</f>
        <v>9.6640187297951277E-2</v>
      </c>
      <c r="F48" s="98">
        <f>IF(RES_hhdet_fec!F48=0,0,RES_hhdet_fec!F48*1000*11630/RES_hhdet_num!F43)</f>
        <v>0.12587877453778212</v>
      </c>
      <c r="G48" s="98">
        <f>IF(RES_hhdet_fec!G48=0,0,RES_hhdet_fec!G48*1000*11630/RES_hhdet_num!G43)</f>
        <v>0.15322705441887149</v>
      </c>
      <c r="H48" s="98">
        <f>IF(RES_hhdet_fec!H48=0,0,RES_hhdet_fec!H48*1000*11630/RES_hhdet_num!H43)</f>
        <v>0.21864377765114032</v>
      </c>
      <c r="I48" s="98">
        <f>IF(RES_hhdet_fec!I48=0,0,RES_hhdet_fec!I48*1000*11630/RES_hhdet_num!I43)</f>
        <v>0.20859210390807539</v>
      </c>
      <c r="J48" s="98">
        <f>IF(RES_hhdet_fec!J48=0,0,RES_hhdet_fec!J48*1000*11630/RES_hhdet_num!J43)</f>
        <v>0.23215649112054135</v>
      </c>
      <c r="K48" s="98">
        <f>IF(RES_hhdet_fec!K48=0,0,RES_hhdet_fec!K48*1000*11630/RES_hhdet_num!K43)</f>
        <v>0.27147363686621756</v>
      </c>
      <c r="L48" s="98">
        <f>IF(RES_hhdet_fec!L48=0,0,RES_hhdet_fec!L48*1000*11630/RES_hhdet_num!L43)</f>
        <v>0.53762580782233627</v>
      </c>
      <c r="M48" s="98">
        <f>IF(RES_hhdet_fec!M48=0,0,RES_hhdet_fec!M48*1000*11630/RES_hhdet_num!M43)</f>
        <v>0.24287611725472985</v>
      </c>
      <c r="N48" s="98">
        <f>IF(RES_hhdet_fec!N48=0,0,RES_hhdet_fec!N48*1000*11630/RES_hhdet_num!N43)</f>
        <v>0.26954454997285776</v>
      </c>
      <c r="O48" s="98">
        <f>IF(RES_hhdet_fec!O48=0,0,RES_hhdet_fec!O48*1000*11630/RES_hhdet_num!O43)</f>
        <v>0.65732816247808068</v>
      </c>
      <c r="P48" s="98">
        <f>IF(RES_hhdet_fec!P48=0,0,RES_hhdet_fec!P48*1000*11630/RES_hhdet_num!P43)</f>
        <v>1.1576157610645872</v>
      </c>
      <c r="Q48" s="98">
        <f>IF(RES_hhdet_fec!Q48=0,0,RES_hhdet_fec!Q48*1000*11630/RES_hhdet_num!Q43)</f>
        <v>2.9143193163688927</v>
      </c>
      <c r="R48" s="98">
        <f>IF(RES_hhdet_fec!R48=0,0,RES_hhdet_fec!R48*1000*11630/RES_hhdet_num!R43)</f>
        <v>1.7834189486562637</v>
      </c>
      <c r="S48" s="98">
        <f>IF(RES_hhdet_fec!S48=0,0,RES_hhdet_fec!S48*1000*11630/RES_hhdet_num!S43)</f>
        <v>2.2556652317437385</v>
      </c>
      <c r="T48" s="98">
        <f>IF(RES_hhdet_fec!T48=0,0,RES_hhdet_fec!T48*1000*11630/RES_hhdet_num!T43)</f>
        <v>3.3188923645513144</v>
      </c>
      <c r="U48" s="98">
        <f>IF(RES_hhdet_fec!U48=0,0,RES_hhdet_fec!U48*1000*11630/RES_hhdet_num!U43)</f>
        <v>5.6821345551757672</v>
      </c>
      <c r="V48" s="98">
        <f>IF(RES_hhdet_fec!V48=0,0,RES_hhdet_fec!V48*1000*11630/RES_hhdet_num!V43)</f>
        <v>3.8047231277982476</v>
      </c>
      <c r="W48" s="98">
        <f>IF(RES_hhdet_fec!W48=0,0,RES_hhdet_fec!W48*1000*11630/RES_hhdet_num!W43)</f>
        <v>4.9424657023277003</v>
      </c>
      <c r="X48" s="98">
        <f>IF(RES_hhdet_fec!X48=0,0,RES_hhdet_fec!X48*1000*11630/RES_hhdet_num!X43)</f>
        <v>3.5985436825071564</v>
      </c>
      <c r="Y48" s="98">
        <f>IF(RES_hhdet_fec!Y48=0,0,RES_hhdet_fec!Y48*1000*11630/RES_hhdet_num!Y43)</f>
        <v>3.72608344541392</v>
      </c>
      <c r="DA48" s="63" t="s">
        <v>2287</v>
      </c>
    </row>
    <row r="49" spans="1:105" ht="12" customHeight="1" x14ac:dyDescent="0.25">
      <c r="A49" s="121" t="s">
        <v>55</v>
      </c>
      <c r="B49" s="122">
        <v>1296.1050819353868</v>
      </c>
      <c r="C49" s="122">
        <v>1450.6382324100819</v>
      </c>
      <c r="D49" s="122">
        <v>1544.5357081880154</v>
      </c>
      <c r="E49" s="122">
        <v>1793.8178480669037</v>
      </c>
      <c r="F49" s="122">
        <v>1750.6836474627487</v>
      </c>
      <c r="G49" s="122">
        <v>1615.614866693292</v>
      </c>
      <c r="H49" s="122">
        <v>1782.0007901341769</v>
      </c>
      <c r="I49" s="122">
        <v>1783.3428365459558</v>
      </c>
      <c r="J49" s="122">
        <v>1749.5670374779907</v>
      </c>
      <c r="K49" s="122">
        <v>1699.7663860230298</v>
      </c>
      <c r="L49" s="122">
        <v>1297.9101895612266</v>
      </c>
      <c r="M49" s="122">
        <v>1872.3010343820401</v>
      </c>
      <c r="N49" s="122">
        <v>1724.4577506942339</v>
      </c>
      <c r="O49" s="122">
        <v>1798.7765422804455</v>
      </c>
      <c r="P49" s="122">
        <v>1800.7351645458439</v>
      </c>
      <c r="Q49" s="122">
        <v>1924.6690178890904</v>
      </c>
      <c r="R49" s="122">
        <v>1774.2463067434953</v>
      </c>
      <c r="S49" s="122">
        <v>1799.6696627542703</v>
      </c>
      <c r="T49" s="122">
        <v>1988.912347965359</v>
      </c>
      <c r="U49" s="122">
        <v>1644.5460635950665</v>
      </c>
      <c r="V49" s="122">
        <v>1655.6111486116088</v>
      </c>
      <c r="W49" s="122">
        <v>2589.490991589053</v>
      </c>
      <c r="X49" s="122">
        <v>1397.6800407508642</v>
      </c>
      <c r="Y49" s="122">
        <v>1286.6153332913752</v>
      </c>
      <c r="DA49" s="130" t="s">
        <v>2288</v>
      </c>
    </row>
    <row r="50" spans="1:105" ht="12" customHeight="1" x14ac:dyDescent="0.25">
      <c r="A50" s="97" t="s">
        <v>138</v>
      </c>
      <c r="B50" s="98">
        <v>1299.0920630813598</v>
      </c>
      <c r="C50" s="98">
        <v>1464.0299942210966</v>
      </c>
      <c r="D50" s="98">
        <v>1569.4186409569611</v>
      </c>
      <c r="E50" s="98">
        <v>1798.8558590389232</v>
      </c>
      <c r="F50" s="98">
        <v>1757.9192667324355</v>
      </c>
      <c r="G50" s="98">
        <v>1628.5061411771778</v>
      </c>
      <c r="H50" s="98">
        <v>1793.0400679777908</v>
      </c>
      <c r="I50" s="98">
        <v>1797.9545171396041</v>
      </c>
      <c r="J50" s="98">
        <v>1760.8658312581522</v>
      </c>
      <c r="K50" s="98">
        <v>1707.6062112521486</v>
      </c>
      <c r="L50" s="98">
        <v>1289.9102660756755</v>
      </c>
      <c r="M50" s="98">
        <v>1883.430146023994</v>
      </c>
      <c r="N50" s="98">
        <v>1732.5100428512387</v>
      </c>
      <c r="O50" s="98">
        <v>1808.4858319506639</v>
      </c>
      <c r="P50" s="98">
        <v>1812.8425326531008</v>
      </c>
      <c r="Q50" s="98">
        <v>1940.1253222284463</v>
      </c>
      <c r="R50" s="98">
        <v>1784.5488943781047</v>
      </c>
      <c r="S50" s="98">
        <v>1810.8859723048333</v>
      </c>
      <c r="T50" s="98">
        <v>2009.3949897471455</v>
      </c>
      <c r="U50" s="98">
        <v>1652.4467854647057</v>
      </c>
      <c r="V50" s="98">
        <v>1675.2978956117606</v>
      </c>
      <c r="W50" s="98">
        <v>2853.6156469877137</v>
      </c>
      <c r="X50" s="98">
        <v>1564.0456018508194</v>
      </c>
      <c r="Y50" s="98">
        <v>1731.6282669508444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1256.6262813493763</v>
      </c>
      <c r="L51" s="98">
        <v>976.8710077375265</v>
      </c>
      <c r="M51" s="98">
        <v>1417.3308269942966</v>
      </c>
      <c r="N51" s="98">
        <v>1311.0170888901259</v>
      </c>
      <c r="O51" s="98">
        <v>1383.7966488230506</v>
      </c>
      <c r="P51" s="98">
        <v>1365.0819220796936</v>
      </c>
      <c r="Q51" s="98">
        <v>1444.1778314700698</v>
      </c>
      <c r="R51" s="98">
        <v>1334.2777576849621</v>
      </c>
      <c r="S51" s="98">
        <v>1378.6072859219501</v>
      </c>
      <c r="T51" s="98">
        <v>1598.0293868291271</v>
      </c>
      <c r="U51" s="98">
        <v>1337.9611978659698</v>
      </c>
      <c r="V51" s="98">
        <v>1369.1431271917052</v>
      </c>
      <c r="W51" s="98">
        <v>2339.3970500122132</v>
      </c>
      <c r="X51" s="98">
        <v>1260.5965814206352</v>
      </c>
      <c r="Y51" s="98">
        <v>1369.7467653881226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786.87033008125366</v>
      </c>
      <c r="L52" s="101">
        <v>631.72568313025886</v>
      </c>
      <c r="M52" s="101">
        <v>888.34423097844115</v>
      </c>
      <c r="N52" s="101">
        <v>796.70902153575855</v>
      </c>
      <c r="O52" s="101">
        <v>836.86610083175503</v>
      </c>
      <c r="P52" s="101">
        <v>803.92626551246667</v>
      </c>
      <c r="Q52" s="101">
        <v>851.18901169686353</v>
      </c>
      <c r="R52" s="101">
        <v>774.93328552849982</v>
      </c>
      <c r="S52" s="101">
        <v>781.01317020155193</v>
      </c>
      <c r="T52" s="101">
        <v>1015.9623934687185</v>
      </c>
      <c r="U52" s="101">
        <v>776.48903457351503</v>
      </c>
      <c r="V52" s="101">
        <v>770.39537706178737</v>
      </c>
      <c r="W52" s="101">
        <v>1357.8224946105429</v>
      </c>
      <c r="X52" s="101">
        <v>571.49635224188557</v>
      </c>
      <c r="Y52" s="101">
        <v>520.67420040895456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469.75595126812249</v>
      </c>
      <c r="L53" s="104">
        <v>345.14532460726764</v>
      </c>
      <c r="M53" s="104">
        <v>528.98659601585518</v>
      </c>
      <c r="N53" s="104">
        <v>514.30806735436727</v>
      </c>
      <c r="O53" s="104">
        <v>546.93054799129573</v>
      </c>
      <c r="P53" s="104">
        <v>561.15565656722697</v>
      </c>
      <c r="Q53" s="104">
        <v>592.98881977320639</v>
      </c>
      <c r="R53" s="104">
        <v>559.34447215646253</v>
      </c>
      <c r="S53" s="104">
        <v>597.59411572039824</v>
      </c>
      <c r="T53" s="104">
        <v>582.06699336040856</v>
      </c>
      <c r="U53" s="104">
        <v>561.47216329245464</v>
      </c>
      <c r="V53" s="104">
        <v>598.74775012991756</v>
      </c>
      <c r="W53" s="104">
        <v>981.57455540166995</v>
      </c>
      <c r="X53" s="104">
        <v>689.1002291787496</v>
      </c>
      <c r="Y53" s="104">
        <v>849.07256497916819</v>
      </c>
      <c r="DA53" s="132" t="s">
        <v>2292</v>
      </c>
    </row>
    <row r="54" spans="1:105" ht="12" customHeight="1" x14ac:dyDescent="0.25">
      <c r="A54" s="106" t="s">
        <v>122</v>
      </c>
      <c r="B54" s="101">
        <v>1195.550853594561</v>
      </c>
      <c r="C54" s="101">
        <v>1029.6762360473142</v>
      </c>
      <c r="D54" s="101">
        <v>777.59700366676987</v>
      </c>
      <c r="E54" s="101">
        <v>1638.7817939594952</v>
      </c>
      <c r="F54" s="101">
        <v>1519.6298653492124</v>
      </c>
      <c r="G54" s="101">
        <v>1201.3612380064692</v>
      </c>
      <c r="H54" s="101">
        <v>1425.7203142362036</v>
      </c>
      <c r="I54" s="101">
        <v>1309.5147654793918</v>
      </c>
      <c r="J54" s="101">
        <v>1382.3018009899881</v>
      </c>
      <c r="K54" s="101">
        <v>1461.3984939100374</v>
      </c>
      <c r="L54" s="101">
        <v>1571.6029408615052</v>
      </c>
      <c r="M54" s="101">
        <v>1541.0923686794181</v>
      </c>
      <c r="N54" s="101">
        <v>1504.4101860569162</v>
      </c>
      <c r="O54" s="101">
        <v>1604.8615036314986</v>
      </c>
      <c r="P54" s="101">
        <v>1590.0976260469688</v>
      </c>
      <c r="Q54" s="101">
        <v>1642.8042114911334</v>
      </c>
      <c r="R54" s="101">
        <v>1672.7459581523594</v>
      </c>
      <c r="S54" s="101">
        <v>1655.441593481685</v>
      </c>
      <c r="T54" s="101">
        <v>1602.6309318513267</v>
      </c>
      <c r="U54" s="101">
        <v>1664.3114880343835</v>
      </c>
      <c r="V54" s="101">
        <v>1719.9637246649788</v>
      </c>
      <c r="W54" s="101">
        <v>1739.0928663963816</v>
      </c>
      <c r="X54" s="101">
        <v>1344.4289419703166</v>
      </c>
      <c r="Y54" s="101">
        <v>1033.1133129330592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1250.0810088316261</v>
      </c>
      <c r="N55" s="104">
        <v>1217.038323301219</v>
      </c>
      <c r="O55" s="104">
        <v>1299.6866247234373</v>
      </c>
      <c r="P55" s="104">
        <v>1299.4306105527239</v>
      </c>
      <c r="Q55" s="104">
        <v>1348.2285909777222</v>
      </c>
      <c r="R55" s="104">
        <v>1370.1729621184454</v>
      </c>
      <c r="S55" s="104">
        <v>1373.3683920355438</v>
      </c>
      <c r="T55" s="104">
        <v>1345.0968633001003</v>
      </c>
      <c r="U55" s="104">
        <v>1414.6112785302867</v>
      </c>
      <c r="V55" s="104">
        <v>1464.5253214362765</v>
      </c>
      <c r="W55" s="104">
        <v>1504.6564043409396</v>
      </c>
      <c r="X55" s="104">
        <v>1197.7888747118502</v>
      </c>
      <c r="Y55" s="104">
        <v>901.86846311356953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726.18164034298911</v>
      </c>
      <c r="N56" s="98">
        <v>682.70342383693992</v>
      </c>
      <c r="O56" s="98">
        <v>741.50387686724582</v>
      </c>
      <c r="P56" s="98">
        <v>725.14588486168509</v>
      </c>
      <c r="Q56" s="98">
        <v>761.62092970525634</v>
      </c>
      <c r="R56" s="98">
        <v>766.38962820939764</v>
      </c>
      <c r="S56" s="98">
        <v>752.60136507352479</v>
      </c>
      <c r="T56" s="98">
        <v>825.18593327052054</v>
      </c>
      <c r="U56" s="98">
        <v>796.58960831249192</v>
      </c>
      <c r="V56" s="98">
        <v>795.48873177516703</v>
      </c>
      <c r="W56" s="98">
        <v>833.06867030452793</v>
      </c>
      <c r="X56" s="98">
        <v>503.66335855472323</v>
      </c>
      <c r="Y56" s="98">
        <v>277.63058238813738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523.89936848863692</v>
      </c>
      <c r="N57" s="98">
        <v>534.33489946427903</v>
      </c>
      <c r="O57" s="98">
        <v>558.18274785619144</v>
      </c>
      <c r="P57" s="98">
        <v>574.28472569103894</v>
      </c>
      <c r="Q57" s="98">
        <v>586.60766127246552</v>
      </c>
      <c r="R57" s="98">
        <v>603.78333390904788</v>
      </c>
      <c r="S57" s="98">
        <v>620.76702696201903</v>
      </c>
      <c r="T57" s="98">
        <v>519.91093002957973</v>
      </c>
      <c r="U57" s="98">
        <v>618.02167021779462</v>
      </c>
      <c r="V57" s="98">
        <v>669.03658966110936</v>
      </c>
      <c r="W57" s="98">
        <v>671.58773403641169</v>
      </c>
      <c r="X57" s="98">
        <v>694.12551615712698</v>
      </c>
      <c r="Y57" s="98">
        <v>624.23788072543221</v>
      </c>
      <c r="DA57" s="63" t="s">
        <v>2296</v>
      </c>
    </row>
    <row r="58" spans="1:105" ht="12" customHeight="1" x14ac:dyDescent="0.25">
      <c r="A58" s="121" t="s">
        <v>54</v>
      </c>
      <c r="B58" s="122">
        <v>599.31365104843042</v>
      </c>
      <c r="C58" s="122">
        <v>598.00323039112527</v>
      </c>
      <c r="D58" s="122">
        <v>612.16568559229961</v>
      </c>
      <c r="E58" s="122">
        <v>910.74751836788948</v>
      </c>
      <c r="F58" s="122">
        <v>883.07329623104818</v>
      </c>
      <c r="G58" s="122">
        <v>801.63964073113141</v>
      </c>
      <c r="H58" s="122">
        <v>849.83212194593807</v>
      </c>
      <c r="I58" s="122">
        <v>844.25315297987891</v>
      </c>
      <c r="J58" s="122">
        <v>878.29062562845536</v>
      </c>
      <c r="K58" s="122">
        <v>896.60621501759408</v>
      </c>
      <c r="L58" s="122">
        <v>937.87666744098942</v>
      </c>
      <c r="M58" s="122">
        <v>893.45129316293026</v>
      </c>
      <c r="N58" s="122">
        <v>889.0336029669661</v>
      </c>
      <c r="O58" s="122">
        <v>862.57983288128764</v>
      </c>
      <c r="P58" s="122">
        <v>837.88999889530578</v>
      </c>
      <c r="Q58" s="122">
        <v>835.13035895444114</v>
      </c>
      <c r="R58" s="122">
        <v>851.44573299365857</v>
      </c>
      <c r="S58" s="122">
        <v>861.33670777660518</v>
      </c>
      <c r="T58" s="122">
        <v>880.34703459655964</v>
      </c>
      <c r="U58" s="122">
        <v>909.1554036544677</v>
      </c>
      <c r="V58" s="122">
        <v>873.31826934262392</v>
      </c>
      <c r="W58" s="122">
        <v>868.8611384993435</v>
      </c>
      <c r="X58" s="122">
        <v>724.11872551787417</v>
      </c>
      <c r="Y58" s="122">
        <v>595.21590143004471</v>
      </c>
      <c r="DA58" s="130" t="s">
        <v>2297</v>
      </c>
    </row>
    <row r="59" spans="1:105" ht="12" customHeight="1" x14ac:dyDescent="0.25">
      <c r="A59" s="97" t="s">
        <v>50</v>
      </c>
      <c r="B59" s="98">
        <v>618.40154530471023</v>
      </c>
      <c r="C59" s="98">
        <v>632.48014303362618</v>
      </c>
      <c r="D59" s="98">
        <v>685.29129311883582</v>
      </c>
      <c r="E59" s="98">
        <v>909.95566311325786</v>
      </c>
      <c r="F59" s="98">
        <v>911.58357398980729</v>
      </c>
      <c r="G59" s="98">
        <v>888.92772812907901</v>
      </c>
      <c r="H59" s="98">
        <v>900.67970524920543</v>
      </c>
      <c r="I59" s="98">
        <v>937.8829683808475</v>
      </c>
      <c r="J59" s="98">
        <v>966.91887916856058</v>
      </c>
      <c r="K59" s="98">
        <v>997.29269200421811</v>
      </c>
      <c r="L59" s="98">
        <v>1010.0663186024173</v>
      </c>
      <c r="M59" s="98">
        <v>966.5494758030643</v>
      </c>
      <c r="N59" s="98">
        <v>968.52471613647094</v>
      </c>
      <c r="O59" s="98">
        <v>928.45953931921963</v>
      </c>
      <c r="P59" s="98">
        <v>919.90754204866744</v>
      </c>
      <c r="Q59" s="98">
        <v>915.65165767529845</v>
      </c>
      <c r="R59" s="98">
        <v>929.59194048341226</v>
      </c>
      <c r="S59" s="98">
        <v>938.86416992264844</v>
      </c>
      <c r="T59" s="98">
        <v>966.7055317909178</v>
      </c>
      <c r="U59" s="98">
        <v>1008.6805565409989</v>
      </c>
      <c r="V59" s="98">
        <v>937.02485901320642</v>
      </c>
      <c r="W59" s="98">
        <v>886.61777358558527</v>
      </c>
      <c r="X59" s="98">
        <v>764.82839601039473</v>
      </c>
      <c r="Y59" s="98">
        <v>623.62199265478</v>
      </c>
      <c r="DA59" s="63" t="s">
        <v>2298</v>
      </c>
    </row>
    <row r="60" spans="1:105" ht="12" customHeight="1" x14ac:dyDescent="0.25">
      <c r="A60" s="109" t="s">
        <v>120</v>
      </c>
      <c r="B60" s="33">
        <v>497.56970982565821</v>
      </c>
      <c r="C60" s="33">
        <v>430.98322923944602</v>
      </c>
      <c r="D60" s="33">
        <v>338.93912373538188</v>
      </c>
      <c r="E60" s="33">
        <v>912.71649720457708</v>
      </c>
      <c r="F60" s="33">
        <v>824.0896842296828</v>
      </c>
      <c r="G60" s="33">
        <v>636.04270144640452</v>
      </c>
      <c r="H60" s="33">
        <v>761.49115303996996</v>
      </c>
      <c r="I60" s="33">
        <v>691.67250478014603</v>
      </c>
      <c r="J60" s="33">
        <v>735.66776405990493</v>
      </c>
      <c r="K60" s="33">
        <v>741.79716130931172</v>
      </c>
      <c r="L60" s="33">
        <v>827.68582146165909</v>
      </c>
      <c r="M60" s="33">
        <v>757.76636957021697</v>
      </c>
      <c r="N60" s="33">
        <v>736.93017120026184</v>
      </c>
      <c r="O60" s="33">
        <v>750.62272415914197</v>
      </c>
      <c r="P60" s="33">
        <v>700.70413376720683</v>
      </c>
      <c r="Q60" s="33">
        <v>699.08087131834338</v>
      </c>
      <c r="R60" s="33">
        <v>716.03554475585213</v>
      </c>
      <c r="S60" s="33">
        <v>724.10234137517398</v>
      </c>
      <c r="T60" s="33">
        <v>715.57477139315631</v>
      </c>
      <c r="U60" s="33">
        <v>709.26228546741788</v>
      </c>
      <c r="V60" s="33">
        <v>730.76259349091845</v>
      </c>
      <c r="W60" s="33">
        <v>818.86921618123063</v>
      </c>
      <c r="X60" s="33">
        <v>518.20394041081431</v>
      </c>
      <c r="Y60" s="33">
        <v>384.52559231509696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16781.419411368282</v>
      </c>
      <c r="C62" s="117">
        <f t="shared" si="21"/>
        <v>18061.860873344212</v>
      </c>
      <c r="D62" s="117">
        <f t="shared" si="21"/>
        <v>17451.159619884816</v>
      </c>
      <c r="E62" s="117">
        <f t="shared" si="21"/>
        <v>17608.046622107177</v>
      </c>
      <c r="F62" s="117">
        <f t="shared" si="21"/>
        <v>17332.731564599566</v>
      </c>
      <c r="G62" s="117">
        <f t="shared" si="21"/>
        <v>18230.256078804596</v>
      </c>
      <c r="H62" s="117">
        <f t="shared" si="21"/>
        <v>18716.146892138859</v>
      </c>
      <c r="I62" s="117">
        <f t="shared" si="21"/>
        <v>17836.119277686772</v>
      </c>
      <c r="J62" s="117">
        <f t="shared" si="21"/>
        <v>17798.902597397911</v>
      </c>
      <c r="K62" s="117">
        <f t="shared" si="21"/>
        <v>18240.498181217754</v>
      </c>
      <c r="L62" s="117">
        <f t="shared" si="21"/>
        <v>20031.8350501204</v>
      </c>
      <c r="M62" s="117">
        <f t="shared" si="21"/>
        <v>18014.418636477629</v>
      </c>
      <c r="N62" s="117">
        <f t="shared" si="21"/>
        <v>18419.709855051271</v>
      </c>
      <c r="O62" s="117">
        <f t="shared" si="21"/>
        <v>18195.456418096732</v>
      </c>
      <c r="P62" s="117">
        <f t="shared" si="21"/>
        <v>16376.93290391433</v>
      </c>
      <c r="Q62" s="117">
        <f t="shared" si="21"/>
        <v>16005.293687897971</v>
      </c>
      <c r="R62" s="117">
        <f t="shared" ref="R62:V62" si="22">R63+R66+R68+R77</f>
        <v>17177.902400869894</v>
      </c>
      <c r="S62" s="117">
        <f t="shared" si="22"/>
        <v>17656.112674614415</v>
      </c>
      <c r="T62" s="117">
        <f t="shared" si="22"/>
        <v>17056.242097282557</v>
      </c>
      <c r="U62" s="117">
        <f t="shared" si="22"/>
        <v>16887.393498890953</v>
      </c>
      <c r="V62" s="117">
        <f t="shared" si="22"/>
        <v>16660.184236110286</v>
      </c>
      <c r="W62" s="117">
        <f t="shared" ref="W62:Y62" si="23">W63+W66+W68+W77</f>
        <v>18531.333651299457</v>
      </c>
      <c r="X62" s="117">
        <f t="shared" si="23"/>
        <v>16148.234059181246</v>
      </c>
      <c r="Y62" s="117">
        <f t="shared" si="23"/>
        <v>15107.342136687395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14734.803807698556</v>
      </c>
      <c r="C63" s="122">
        <f t="shared" si="24"/>
        <v>16071.641171500241</v>
      </c>
      <c r="D63" s="122">
        <f t="shared" si="24"/>
        <v>15465.818646858263</v>
      </c>
      <c r="E63" s="122">
        <f t="shared" si="24"/>
        <v>15051.157726784997</v>
      </c>
      <c r="F63" s="122">
        <f t="shared" si="24"/>
        <v>14788.844264922214</v>
      </c>
      <c r="G63" s="122">
        <f t="shared" si="24"/>
        <v>15769.780958975947</v>
      </c>
      <c r="H63" s="122">
        <f t="shared" si="24"/>
        <v>16202.956916348736</v>
      </c>
      <c r="I63" s="122">
        <f t="shared" si="24"/>
        <v>15318.617895279905</v>
      </c>
      <c r="J63" s="122">
        <f t="shared" si="24"/>
        <v>15247.678330804647</v>
      </c>
      <c r="K63" s="122">
        <f t="shared" si="24"/>
        <v>15607.792422044873</v>
      </c>
      <c r="L63" s="122">
        <f t="shared" si="24"/>
        <v>17368.338673397924</v>
      </c>
      <c r="M63" s="122">
        <f t="shared" si="24"/>
        <v>15399.537739391501</v>
      </c>
      <c r="N63" s="122">
        <f t="shared" si="24"/>
        <v>15819.844620692313</v>
      </c>
      <c r="O63" s="122">
        <f t="shared" si="24"/>
        <v>15554.433634511526</v>
      </c>
      <c r="P63" s="122">
        <f t="shared" si="24"/>
        <v>13808.886069216103</v>
      </c>
      <c r="Q63" s="122">
        <f t="shared" si="24"/>
        <v>13469.92930254647</v>
      </c>
      <c r="R63" s="122">
        <f t="shared" ref="R63:V63" si="25">SUM(R64:R65)</f>
        <v>14565.349965837724</v>
      </c>
      <c r="S63" s="122">
        <f t="shared" si="25"/>
        <v>14958.697302648738</v>
      </c>
      <c r="T63" s="122">
        <f t="shared" si="25"/>
        <v>14579.298899114621</v>
      </c>
      <c r="U63" s="122">
        <f t="shared" si="25"/>
        <v>14296.567933512528</v>
      </c>
      <c r="V63" s="122">
        <f t="shared" si="25"/>
        <v>14113.702881439956</v>
      </c>
      <c r="W63" s="122">
        <f t="shared" ref="W63:Y63" si="26">SUM(W64:W65)</f>
        <v>15753.037202233376</v>
      </c>
      <c r="X63" s="122">
        <f t="shared" si="26"/>
        <v>13895.644477151549</v>
      </c>
      <c r="Y63" s="122">
        <f t="shared" si="26"/>
        <v>13292.691364709623</v>
      </c>
      <c r="DA63" s="130" t="s">
        <v>2301</v>
      </c>
    </row>
    <row r="64" spans="1:105" ht="12" customHeight="1" x14ac:dyDescent="0.25">
      <c r="A64" s="97" t="s">
        <v>212</v>
      </c>
      <c r="B64" s="98">
        <v>14593.220551519407</v>
      </c>
      <c r="C64" s="98">
        <v>15916.452117143852</v>
      </c>
      <c r="D64" s="98">
        <v>15317.241671279498</v>
      </c>
      <c r="E64" s="98">
        <v>14905.650623132575</v>
      </c>
      <c r="F64" s="98">
        <v>14646.970844848027</v>
      </c>
      <c r="G64" s="98">
        <v>15619.053814813356</v>
      </c>
      <c r="H64" s="98">
        <v>16046.924896077808</v>
      </c>
      <c r="I64" s="98">
        <v>15173.079798760034</v>
      </c>
      <c r="J64" s="98">
        <v>15102.29377066055</v>
      </c>
      <c r="K64" s="98">
        <v>15458.670666379428</v>
      </c>
      <c r="L64" s="98">
        <v>17199.015786158456</v>
      </c>
      <c r="M64" s="98">
        <v>15249.779965184065</v>
      </c>
      <c r="N64" s="98">
        <v>15663.010128229398</v>
      </c>
      <c r="O64" s="98">
        <v>15398.133660478232</v>
      </c>
      <c r="P64" s="98">
        <v>13671.307057249869</v>
      </c>
      <c r="Q64" s="98">
        <v>13334.992571389761</v>
      </c>
      <c r="R64" s="98">
        <v>14417.146652217041</v>
      </c>
      <c r="S64" s="98">
        <v>14804.360830944204</v>
      </c>
      <c r="T64" s="98">
        <v>14423.275389898312</v>
      </c>
      <c r="U64" s="98">
        <v>14142.449853646458</v>
      </c>
      <c r="V64" s="98">
        <v>13957.143683810278</v>
      </c>
      <c r="W64" s="98">
        <v>15577.434617807361</v>
      </c>
      <c r="X64" s="98">
        <v>13743.365210841224</v>
      </c>
      <c r="Y64" s="98">
        <v>13147.680112548134</v>
      </c>
      <c r="DA64" s="63" t="s">
        <v>2302</v>
      </c>
    </row>
    <row r="65" spans="1:105" ht="12" customHeight="1" x14ac:dyDescent="0.25">
      <c r="A65" s="97" t="s">
        <v>53</v>
      </c>
      <c r="B65" s="98">
        <v>141.58325617914861</v>
      </c>
      <c r="C65" s="98">
        <v>155.18905435638922</v>
      </c>
      <c r="D65" s="98">
        <v>148.57697557876401</v>
      </c>
      <c r="E65" s="98">
        <v>145.50710365242148</v>
      </c>
      <c r="F65" s="98">
        <v>141.87342007418675</v>
      </c>
      <c r="G65" s="98">
        <v>150.72714416259134</v>
      </c>
      <c r="H65" s="98">
        <v>156.03202027092848</v>
      </c>
      <c r="I65" s="98">
        <v>145.53809651987112</v>
      </c>
      <c r="J65" s="98">
        <v>145.38456014409769</v>
      </c>
      <c r="K65" s="98">
        <v>149.12175566544397</v>
      </c>
      <c r="L65" s="98">
        <v>169.32288723946826</v>
      </c>
      <c r="M65" s="98">
        <v>149.75777420743597</v>
      </c>
      <c r="N65" s="98">
        <v>156.83449246291508</v>
      </c>
      <c r="O65" s="98">
        <v>156.29997403329449</v>
      </c>
      <c r="P65" s="98">
        <v>137.57901196623513</v>
      </c>
      <c r="Q65" s="98">
        <v>134.93673115670904</v>
      </c>
      <c r="R65" s="98">
        <v>148.20331362068274</v>
      </c>
      <c r="S65" s="98">
        <v>154.33647170453276</v>
      </c>
      <c r="T65" s="98">
        <v>156.02350921630847</v>
      </c>
      <c r="U65" s="98">
        <v>154.11807986607016</v>
      </c>
      <c r="V65" s="98">
        <v>156.5591976296779</v>
      </c>
      <c r="W65" s="98">
        <v>175.60258442601571</v>
      </c>
      <c r="X65" s="98">
        <v>152.27926631032392</v>
      </c>
      <c r="Y65" s="98">
        <v>145.01125216148742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6.9830201656387966E-2</v>
      </c>
      <c r="C66" s="122">
        <f t="shared" si="27"/>
        <v>7.6476338088084878E-2</v>
      </c>
      <c r="D66" s="122">
        <f t="shared" si="27"/>
        <v>8.979398256741386E-2</v>
      </c>
      <c r="E66" s="122">
        <f t="shared" si="27"/>
        <v>9.5354162069948123E-2</v>
      </c>
      <c r="F66" s="122">
        <f t="shared" si="27"/>
        <v>0.1187502034413368</v>
      </c>
      <c r="G66" s="122">
        <f t="shared" si="27"/>
        <v>0.13602606375010681</v>
      </c>
      <c r="H66" s="122">
        <f t="shared" si="27"/>
        <v>0.2060561411641218</v>
      </c>
      <c r="I66" s="122">
        <f t="shared" si="27"/>
        <v>0.2792746660850316</v>
      </c>
      <c r="J66" s="122">
        <f t="shared" si="27"/>
        <v>0.36528957894688791</v>
      </c>
      <c r="K66" s="122">
        <f t="shared" si="27"/>
        <v>0.4797278130809447</v>
      </c>
      <c r="L66" s="122">
        <f t="shared" si="27"/>
        <v>0.93205839384341693</v>
      </c>
      <c r="M66" s="122">
        <f t="shared" si="27"/>
        <v>0.65693230036160988</v>
      </c>
      <c r="N66" s="122">
        <f t="shared" si="27"/>
        <v>0.97972115919205283</v>
      </c>
      <c r="O66" s="122">
        <f t="shared" si="27"/>
        <v>1.1846045492440711</v>
      </c>
      <c r="P66" s="122">
        <f t="shared" si="27"/>
        <v>1.5141677347795894</v>
      </c>
      <c r="Q66" s="122">
        <f t="shared" si="27"/>
        <v>3.54459518176796</v>
      </c>
      <c r="R66" s="122">
        <f t="shared" si="27"/>
        <v>2.5696695364362734</v>
      </c>
      <c r="S66" s="122">
        <f t="shared" si="27"/>
        <v>3.0546188765723965</v>
      </c>
      <c r="T66" s="122">
        <f t="shared" si="27"/>
        <v>3.9420421314685088</v>
      </c>
      <c r="U66" s="122">
        <f t="shared" si="27"/>
        <v>5.8318060550950896</v>
      </c>
      <c r="V66" s="122">
        <f t="shared" si="27"/>
        <v>3.6244556949216666</v>
      </c>
      <c r="W66" s="122">
        <f t="shared" si="27"/>
        <v>4.3023011928505568</v>
      </c>
      <c r="X66" s="122">
        <f t="shared" si="27"/>
        <v>3.6758779229861256</v>
      </c>
      <c r="Y66" s="122">
        <f t="shared" si="27"/>
        <v>3.5699230339139105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6.9830201656387966E-2</v>
      </c>
      <c r="C67" s="98">
        <f>IF(RES_hhdet_fec!C67=0,0,RES_hhdet_fec!C67*1000*11630/RES_hhdet_num!C62)</f>
        <v>7.6476338088084878E-2</v>
      </c>
      <c r="D67" s="98">
        <f>IF(RES_hhdet_fec!D67=0,0,RES_hhdet_fec!D67*1000*11630/RES_hhdet_num!D62)</f>
        <v>8.979398256741386E-2</v>
      </c>
      <c r="E67" s="98">
        <f>IF(RES_hhdet_fec!E67=0,0,RES_hhdet_fec!E67*1000*11630/RES_hhdet_num!E62)</f>
        <v>9.5354162069948123E-2</v>
      </c>
      <c r="F67" s="98">
        <f>IF(RES_hhdet_fec!F67=0,0,RES_hhdet_fec!F67*1000*11630/RES_hhdet_num!F62)</f>
        <v>0.1187502034413368</v>
      </c>
      <c r="G67" s="98">
        <f>IF(RES_hhdet_fec!G67=0,0,RES_hhdet_fec!G67*1000*11630/RES_hhdet_num!G62)</f>
        <v>0.13602606375010681</v>
      </c>
      <c r="H67" s="98">
        <f>IF(RES_hhdet_fec!H67=0,0,RES_hhdet_fec!H67*1000*11630/RES_hhdet_num!H62)</f>
        <v>0.2060561411641218</v>
      </c>
      <c r="I67" s="98">
        <f>IF(RES_hhdet_fec!I67=0,0,RES_hhdet_fec!I67*1000*11630/RES_hhdet_num!I62)</f>
        <v>0.2792746660850316</v>
      </c>
      <c r="J67" s="98">
        <f>IF(RES_hhdet_fec!J67=0,0,RES_hhdet_fec!J67*1000*11630/RES_hhdet_num!J62)</f>
        <v>0.36528957894688791</v>
      </c>
      <c r="K67" s="98">
        <f>IF(RES_hhdet_fec!K67=0,0,RES_hhdet_fec!K67*1000*11630/RES_hhdet_num!K62)</f>
        <v>0.4797278130809447</v>
      </c>
      <c r="L67" s="98">
        <f>IF(RES_hhdet_fec!L67=0,0,RES_hhdet_fec!L67*1000*11630/RES_hhdet_num!L62)</f>
        <v>0.93205839384341693</v>
      </c>
      <c r="M67" s="98">
        <f>IF(RES_hhdet_fec!M67=0,0,RES_hhdet_fec!M67*1000*11630/RES_hhdet_num!M62)</f>
        <v>0.65693230036160988</v>
      </c>
      <c r="N67" s="98">
        <f>IF(RES_hhdet_fec!N67=0,0,RES_hhdet_fec!N67*1000*11630/RES_hhdet_num!N62)</f>
        <v>0.97972115919205283</v>
      </c>
      <c r="O67" s="98">
        <f>IF(RES_hhdet_fec!O67=0,0,RES_hhdet_fec!O67*1000*11630/RES_hhdet_num!O62)</f>
        <v>1.1846045492440711</v>
      </c>
      <c r="P67" s="98">
        <f>IF(RES_hhdet_fec!P67=0,0,RES_hhdet_fec!P67*1000*11630/RES_hhdet_num!P62)</f>
        <v>1.5141677347795894</v>
      </c>
      <c r="Q67" s="98">
        <f>IF(RES_hhdet_fec!Q67=0,0,RES_hhdet_fec!Q67*1000*11630/RES_hhdet_num!Q62)</f>
        <v>3.54459518176796</v>
      </c>
      <c r="R67" s="98">
        <f>IF(RES_hhdet_fec!R67=0,0,RES_hhdet_fec!R67*1000*11630/RES_hhdet_num!R62)</f>
        <v>2.5696695364362734</v>
      </c>
      <c r="S67" s="98">
        <f>IF(RES_hhdet_fec!S67=0,0,RES_hhdet_fec!S67*1000*11630/RES_hhdet_num!S62)</f>
        <v>3.0546188765723965</v>
      </c>
      <c r="T67" s="98">
        <f>IF(RES_hhdet_fec!T67=0,0,RES_hhdet_fec!T67*1000*11630/RES_hhdet_num!T62)</f>
        <v>3.9420421314685088</v>
      </c>
      <c r="U67" s="98">
        <f>IF(RES_hhdet_fec!U67=0,0,RES_hhdet_fec!U67*1000*11630/RES_hhdet_num!U62)</f>
        <v>5.8318060550950896</v>
      </c>
      <c r="V67" s="98">
        <f>IF(RES_hhdet_fec!V67=0,0,RES_hhdet_fec!V67*1000*11630/RES_hhdet_num!V62)</f>
        <v>3.6244556949216666</v>
      </c>
      <c r="W67" s="98">
        <f>IF(RES_hhdet_fec!W67=0,0,RES_hhdet_fec!W67*1000*11630/RES_hhdet_num!W62)</f>
        <v>4.3023011928505568</v>
      </c>
      <c r="X67" s="98">
        <f>IF(RES_hhdet_fec!X67=0,0,RES_hhdet_fec!X67*1000*11630/RES_hhdet_num!X62)</f>
        <v>3.6758779229861256</v>
      </c>
      <c r="Y67" s="98">
        <f>IF(RES_hhdet_fec!Y67=0,0,RES_hhdet_fec!Y67*1000*11630/RES_hhdet_num!Y62)</f>
        <v>3.5699230339139105</v>
      </c>
      <c r="DA67" s="63" t="s">
        <v>2305</v>
      </c>
    </row>
    <row r="68" spans="1:105" ht="12" customHeight="1" x14ac:dyDescent="0.25">
      <c r="A68" s="121" t="s">
        <v>55</v>
      </c>
      <c r="B68" s="122">
        <v>1420.1976485103205</v>
      </c>
      <c r="C68" s="122">
        <v>1386.5333678070372</v>
      </c>
      <c r="D68" s="122">
        <v>1367.1006259928758</v>
      </c>
      <c r="E68" s="122">
        <v>1585.0365763597204</v>
      </c>
      <c r="F68" s="122">
        <v>1602.4900326041648</v>
      </c>
      <c r="G68" s="122">
        <v>1580.4600344288333</v>
      </c>
      <c r="H68" s="122">
        <v>1595.9524107905672</v>
      </c>
      <c r="I68" s="122">
        <v>1595.762276999114</v>
      </c>
      <c r="J68" s="122">
        <v>1606.9066848091506</v>
      </c>
      <c r="K68" s="122">
        <v>1659.0510109140444</v>
      </c>
      <c r="L68" s="122">
        <v>1654.0466097063118</v>
      </c>
      <c r="M68" s="122">
        <v>1659.0912569573284</v>
      </c>
      <c r="N68" s="122">
        <v>1649.7087867892574</v>
      </c>
      <c r="O68" s="122">
        <v>1687.0761518519191</v>
      </c>
      <c r="P68" s="122">
        <v>1662.2221627500619</v>
      </c>
      <c r="Q68" s="122">
        <v>1641.9201043082076</v>
      </c>
      <c r="R68" s="122">
        <v>1675.6941030130697</v>
      </c>
      <c r="S68" s="122">
        <v>1720.5572785436825</v>
      </c>
      <c r="T68" s="122">
        <v>1604.3990697568975</v>
      </c>
      <c r="U68" s="122">
        <v>1623.4317689896031</v>
      </c>
      <c r="V68" s="122">
        <v>1606.4689111935463</v>
      </c>
      <c r="W68" s="122">
        <v>1773.7383437116812</v>
      </c>
      <c r="X68" s="122">
        <v>1492.6864117734965</v>
      </c>
      <c r="Y68" s="122">
        <v>1179.6507163988756</v>
      </c>
      <c r="DA68" s="130" t="s">
        <v>2306</v>
      </c>
    </row>
    <row r="69" spans="1:105" ht="12" customHeight="1" x14ac:dyDescent="0.25">
      <c r="A69" s="97" t="s">
        <v>134</v>
      </c>
      <c r="B69" s="98">
        <v>1427.3464411766738</v>
      </c>
      <c r="C69" s="98">
        <v>1397.7989657167898</v>
      </c>
      <c r="D69" s="98">
        <v>1384.8868710861304</v>
      </c>
      <c r="E69" s="98">
        <v>1583.1729439114147</v>
      </c>
      <c r="F69" s="98">
        <v>1605.0240628541253</v>
      </c>
      <c r="G69" s="98">
        <v>1592.3157623538668</v>
      </c>
      <c r="H69" s="98">
        <v>1601.393076815923</v>
      </c>
      <c r="I69" s="98">
        <v>1604.8031697804129</v>
      </c>
      <c r="J69" s="98">
        <v>1614.073011684085</v>
      </c>
      <c r="K69" s="98">
        <v>1666.6725906006882</v>
      </c>
      <c r="L69" s="98">
        <v>1658.4641678890262</v>
      </c>
      <c r="M69" s="98">
        <v>1664.7649028159481</v>
      </c>
      <c r="N69" s="98">
        <v>1656.1903896553983</v>
      </c>
      <c r="O69" s="98">
        <v>1693.3186773471405</v>
      </c>
      <c r="P69" s="98">
        <v>1669.7255269507079</v>
      </c>
      <c r="Q69" s="98">
        <v>1648.9298708891251</v>
      </c>
      <c r="R69" s="98">
        <v>1684.2676900434319</v>
      </c>
      <c r="S69" s="98">
        <v>1730.7428088139807</v>
      </c>
      <c r="T69" s="98">
        <v>1612.4484087578876</v>
      </c>
      <c r="U69" s="98">
        <v>1630.6819529391466</v>
      </c>
      <c r="V69" s="98">
        <v>1611.4946811409081</v>
      </c>
      <c r="W69" s="98">
        <v>1784.3449127633139</v>
      </c>
      <c r="X69" s="98">
        <v>1510.582550876431</v>
      </c>
      <c r="Y69" s="98">
        <v>1198.4704545393199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1218.9246828826163</v>
      </c>
      <c r="L70" s="98">
        <v>1248.2452715424538</v>
      </c>
      <c r="M70" s="98">
        <v>1267.3040184264869</v>
      </c>
      <c r="N70" s="98">
        <v>1279.4703854932291</v>
      </c>
      <c r="O70" s="98">
        <v>1318.7028464660859</v>
      </c>
      <c r="P70" s="98">
        <v>1282.2242683724405</v>
      </c>
      <c r="Q70" s="98">
        <v>1270.3061970285739</v>
      </c>
      <c r="R70" s="98">
        <v>1305.0862180079869</v>
      </c>
      <c r="S70" s="98">
        <v>1361.7783948203523</v>
      </c>
      <c r="T70" s="98">
        <v>1314.0596971358568</v>
      </c>
      <c r="U70" s="98">
        <v>1332.0075542630859</v>
      </c>
      <c r="V70" s="98">
        <v>1340.119188673164</v>
      </c>
      <c r="W70" s="98">
        <v>1513.780874703579</v>
      </c>
      <c r="X70" s="98">
        <v>1261.4711441812462</v>
      </c>
      <c r="Y70" s="98">
        <v>995.72173509730726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721.65667089129499</v>
      </c>
      <c r="L71" s="101">
        <v>764.90152410050587</v>
      </c>
      <c r="M71" s="101">
        <v>751.33170729728386</v>
      </c>
      <c r="N71" s="101">
        <v>733.4171773208783</v>
      </c>
      <c r="O71" s="101">
        <v>760.06445287498298</v>
      </c>
      <c r="P71" s="101">
        <v>716.48672040764029</v>
      </c>
      <c r="Q71" s="101">
        <v>709.92601043679542</v>
      </c>
      <c r="R71" s="101">
        <v>715.84218179125639</v>
      </c>
      <c r="S71" s="101">
        <v>732.82189267511569</v>
      </c>
      <c r="T71" s="101">
        <v>806.26218333054203</v>
      </c>
      <c r="U71" s="101">
        <v>743.15318292597067</v>
      </c>
      <c r="V71" s="101">
        <v>724.47571797023147</v>
      </c>
      <c r="W71" s="101">
        <v>839.58282753366609</v>
      </c>
      <c r="X71" s="101">
        <v>541.84208490987885</v>
      </c>
      <c r="Y71" s="101">
        <v>336.174520961187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497.2680119913212</v>
      </c>
      <c r="L72" s="104">
        <v>483.34374744194787</v>
      </c>
      <c r="M72" s="104">
        <v>515.97231112920304</v>
      </c>
      <c r="N72" s="104">
        <v>546.05320817235099</v>
      </c>
      <c r="O72" s="104">
        <v>558.63839359110273</v>
      </c>
      <c r="P72" s="104">
        <v>565.7375479648</v>
      </c>
      <c r="Q72" s="104">
        <v>560.38018659177862</v>
      </c>
      <c r="R72" s="104">
        <v>589.24403621673048</v>
      </c>
      <c r="S72" s="104">
        <v>628.95650214523653</v>
      </c>
      <c r="T72" s="104">
        <v>507.79751380531479</v>
      </c>
      <c r="U72" s="104">
        <v>588.85437133711525</v>
      </c>
      <c r="V72" s="104">
        <v>615.64347070293263</v>
      </c>
      <c r="W72" s="104">
        <v>674.19804716991314</v>
      </c>
      <c r="X72" s="104">
        <v>719.6290592713674</v>
      </c>
      <c r="Y72" s="104">
        <v>659.54721413612015</v>
      </c>
      <c r="DA72" s="132" t="s">
        <v>2310</v>
      </c>
    </row>
    <row r="73" spans="1:105" ht="12" customHeight="1" x14ac:dyDescent="0.25">
      <c r="A73" s="106" t="s">
        <v>122</v>
      </c>
      <c r="B73" s="101">
        <v>1195.5508535945614</v>
      </c>
      <c r="C73" s="101">
        <v>1032.4925905274124</v>
      </c>
      <c r="D73" s="101">
        <v>781.47615391946363</v>
      </c>
      <c r="E73" s="101">
        <v>1644.2034768976027</v>
      </c>
      <c r="F73" s="101">
        <v>1521.4952642044454</v>
      </c>
      <c r="G73" s="101">
        <v>1199.1227985272953</v>
      </c>
      <c r="H73" s="101">
        <v>1420.2421512576843</v>
      </c>
      <c r="I73" s="101">
        <v>1302.5173727580705</v>
      </c>
      <c r="J73" s="101">
        <v>1373.971008065809</v>
      </c>
      <c r="K73" s="101">
        <v>1450.9712599727866</v>
      </c>
      <c r="L73" s="101">
        <v>1555.5387018206707</v>
      </c>
      <c r="M73" s="101">
        <v>1526.6893638828944</v>
      </c>
      <c r="N73" s="101">
        <v>1498.0806211709828</v>
      </c>
      <c r="O73" s="101">
        <v>1605.0123618967925</v>
      </c>
      <c r="P73" s="101">
        <v>1597.4008649131151</v>
      </c>
      <c r="Q73" s="101">
        <v>1636.9058286719981</v>
      </c>
      <c r="R73" s="101">
        <v>1646.0194643004018</v>
      </c>
      <c r="S73" s="101">
        <v>1624.5037325242722</v>
      </c>
      <c r="T73" s="101">
        <v>1571.1641986998416</v>
      </c>
      <c r="U73" s="101">
        <v>1651.0278951106561</v>
      </c>
      <c r="V73" s="101">
        <v>1733.9273185543664</v>
      </c>
      <c r="W73" s="101">
        <v>1761.2786907778316</v>
      </c>
      <c r="X73" s="101">
        <v>1387.2978449680625</v>
      </c>
      <c r="Y73" s="101">
        <v>1056.5437606938378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1177.5013273701588</v>
      </c>
      <c r="L74" s="104">
        <v>1278.2533652456152</v>
      </c>
      <c r="M74" s="104">
        <v>1250.0165604196563</v>
      </c>
      <c r="N74" s="104">
        <v>1223.1183988568398</v>
      </c>
      <c r="O74" s="104">
        <v>1308.2420567947972</v>
      </c>
      <c r="P74" s="104">
        <v>1290.076821509718</v>
      </c>
      <c r="Q74" s="104">
        <v>1324.8212151325301</v>
      </c>
      <c r="R74" s="104">
        <v>1339.8209467244362</v>
      </c>
      <c r="S74" s="104">
        <v>1345.9728805047268</v>
      </c>
      <c r="T74" s="104">
        <v>1340.5018283774973</v>
      </c>
      <c r="U74" s="104">
        <v>1419.6031997454511</v>
      </c>
      <c r="V74" s="104">
        <v>1497.2812488512811</v>
      </c>
      <c r="W74" s="104">
        <v>1510.3549025788718</v>
      </c>
      <c r="X74" s="104">
        <v>1192.5176202633693</v>
      </c>
      <c r="Y74" s="104">
        <v>888.73488560387443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684.64224221891334</v>
      </c>
      <c r="L75" s="98">
        <v>771.29435779504354</v>
      </c>
      <c r="M75" s="98">
        <v>729.35232602061831</v>
      </c>
      <c r="N75" s="98">
        <v>690.11414691128209</v>
      </c>
      <c r="O75" s="98">
        <v>750.06281269428189</v>
      </c>
      <c r="P75" s="98">
        <v>722.06811346455379</v>
      </c>
      <c r="Q75" s="98">
        <v>746.64651970783416</v>
      </c>
      <c r="R75" s="98">
        <v>744.97639950578605</v>
      </c>
      <c r="S75" s="98">
        <v>732.86550237584311</v>
      </c>
      <c r="T75" s="98">
        <v>823.46615267293521</v>
      </c>
      <c r="U75" s="98">
        <v>802.8501381302334</v>
      </c>
      <c r="V75" s="98">
        <v>825.18735987696505</v>
      </c>
      <c r="W75" s="98">
        <v>845.71058790229336</v>
      </c>
      <c r="X75" s="98">
        <v>505.52484173645831</v>
      </c>
      <c r="Y75" s="98">
        <v>275.37627726709815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492.85908515124544</v>
      </c>
      <c r="L76" s="98">
        <v>506.95900745057179</v>
      </c>
      <c r="M76" s="98">
        <v>520.66423439903804</v>
      </c>
      <c r="N76" s="98">
        <v>533.00425194555783</v>
      </c>
      <c r="O76" s="98">
        <v>558.17924410051535</v>
      </c>
      <c r="P76" s="98">
        <v>568.00870804516455</v>
      </c>
      <c r="Q76" s="98">
        <v>578.17469542469632</v>
      </c>
      <c r="R76" s="98">
        <v>594.84454721865029</v>
      </c>
      <c r="S76" s="98">
        <v>613.10737812888374</v>
      </c>
      <c r="T76" s="98">
        <v>517.03567570456221</v>
      </c>
      <c r="U76" s="98">
        <v>616.75306161521769</v>
      </c>
      <c r="V76" s="98">
        <v>672.09388897431575</v>
      </c>
      <c r="W76" s="98">
        <v>664.64431467657846</v>
      </c>
      <c r="X76" s="98">
        <v>686.9927785269108</v>
      </c>
      <c r="Y76" s="98">
        <v>613.35860833677623</v>
      </c>
      <c r="DA76" s="63" t="s">
        <v>2314</v>
      </c>
    </row>
    <row r="77" spans="1:105" ht="12" customHeight="1" x14ac:dyDescent="0.25">
      <c r="A77" s="121" t="s">
        <v>54</v>
      </c>
      <c r="B77" s="122">
        <v>626.34812495774941</v>
      </c>
      <c r="C77" s="122">
        <v>603.60985769884599</v>
      </c>
      <c r="D77" s="122">
        <v>618.15055305110832</v>
      </c>
      <c r="E77" s="122">
        <v>971.75696480038937</v>
      </c>
      <c r="F77" s="122">
        <v>941.27851686974373</v>
      </c>
      <c r="G77" s="122">
        <v>879.87905933606294</v>
      </c>
      <c r="H77" s="122">
        <v>917.03150885839148</v>
      </c>
      <c r="I77" s="122">
        <v>921.45983074166577</v>
      </c>
      <c r="J77" s="122">
        <v>943.95229220516433</v>
      </c>
      <c r="K77" s="122">
        <v>973.17502044575667</v>
      </c>
      <c r="L77" s="122">
        <v>1008.5177086223217</v>
      </c>
      <c r="M77" s="122">
        <v>955.13270782843722</v>
      </c>
      <c r="N77" s="122">
        <v>949.17672641050615</v>
      </c>
      <c r="O77" s="122">
        <v>952.76202718404318</v>
      </c>
      <c r="P77" s="122">
        <v>904.31050421338421</v>
      </c>
      <c r="Q77" s="122">
        <v>889.89968586152429</v>
      </c>
      <c r="R77" s="122">
        <v>934.28866248266365</v>
      </c>
      <c r="S77" s="122">
        <v>973.80347454542175</v>
      </c>
      <c r="T77" s="122">
        <v>868.60208627957036</v>
      </c>
      <c r="U77" s="122">
        <v>961.56199033372468</v>
      </c>
      <c r="V77" s="122">
        <v>936.38798778186208</v>
      </c>
      <c r="W77" s="122">
        <v>1000.2558041615496</v>
      </c>
      <c r="X77" s="122">
        <v>756.22729233321388</v>
      </c>
      <c r="Y77" s="122">
        <v>631.43013254498328</v>
      </c>
      <c r="DA77" s="130" t="s">
        <v>2315</v>
      </c>
    </row>
    <row r="78" spans="1:105" ht="12" customHeight="1" x14ac:dyDescent="0.25">
      <c r="A78" s="97" t="s">
        <v>189</v>
      </c>
      <c r="B78" s="98">
        <v>632.60967804594998</v>
      </c>
      <c r="C78" s="98">
        <v>611.34971616199357</v>
      </c>
      <c r="D78" s="98">
        <v>629.2556646093077</v>
      </c>
      <c r="E78" s="98">
        <v>973.63805162556935</v>
      </c>
      <c r="F78" s="98">
        <v>945.18209076714015</v>
      </c>
      <c r="G78" s="98">
        <v>888.11619767050706</v>
      </c>
      <c r="H78" s="98">
        <v>922.30614472913771</v>
      </c>
      <c r="I78" s="98">
        <v>929.30377759758937</v>
      </c>
      <c r="J78" s="98">
        <v>951.10530898844195</v>
      </c>
      <c r="K78" s="98">
        <v>981.10798277138417</v>
      </c>
      <c r="L78" s="98">
        <v>1014.6688923796936</v>
      </c>
      <c r="M78" s="98">
        <v>961.7972379372228</v>
      </c>
      <c r="N78" s="98">
        <v>956.25845171101491</v>
      </c>
      <c r="O78" s="98">
        <v>959.46128131517173</v>
      </c>
      <c r="P78" s="98">
        <v>911.20587948188154</v>
      </c>
      <c r="Q78" s="98">
        <v>896.37062381461749</v>
      </c>
      <c r="R78" s="98">
        <v>941.57674760486452</v>
      </c>
      <c r="S78" s="98">
        <v>981.90951218158523</v>
      </c>
      <c r="T78" s="98">
        <v>873.3302520363552</v>
      </c>
      <c r="U78" s="98">
        <v>969.51600433633678</v>
      </c>
      <c r="V78" s="98">
        <v>942.73427916506523</v>
      </c>
      <c r="W78" s="98">
        <v>1009.9868957894273</v>
      </c>
      <c r="X78" s="98">
        <v>772.59680206898418</v>
      </c>
      <c r="Y78" s="98">
        <v>647.61754194546381</v>
      </c>
      <c r="DA78" s="63" t="s">
        <v>2316</v>
      </c>
    </row>
    <row r="79" spans="1:105" ht="12" customHeight="1" x14ac:dyDescent="0.25">
      <c r="A79" s="109" t="s">
        <v>120</v>
      </c>
      <c r="B79" s="33">
        <v>497.56970982565815</v>
      </c>
      <c r="C79" s="33">
        <v>432.15767687546673</v>
      </c>
      <c r="D79" s="33">
        <v>341.24251378720697</v>
      </c>
      <c r="E79" s="33">
        <v>920.7321025011795</v>
      </c>
      <c r="F79" s="33">
        <v>829.94537376271819</v>
      </c>
      <c r="G79" s="33">
        <v>638.23651021803778</v>
      </c>
      <c r="H79" s="33">
        <v>761.03522053320705</v>
      </c>
      <c r="I79" s="33">
        <v>689.8262132978989</v>
      </c>
      <c r="J79" s="33">
        <v>733.46019867165001</v>
      </c>
      <c r="K79" s="33">
        <v>739.40892003537067</v>
      </c>
      <c r="L79" s="33">
        <v>825.3599026764872</v>
      </c>
      <c r="M79" s="33">
        <v>756.63285651112903</v>
      </c>
      <c r="N79" s="33">
        <v>737.20852467694613</v>
      </c>
      <c r="O79" s="33">
        <v>752.50879596761331</v>
      </c>
      <c r="P79" s="33">
        <v>699.43231742632452</v>
      </c>
      <c r="Q79" s="33">
        <v>695.97912484833705</v>
      </c>
      <c r="R79" s="33">
        <v>712.29248834206567</v>
      </c>
      <c r="S79" s="33">
        <v>723.81806874187964</v>
      </c>
      <c r="T79" s="33">
        <v>719.71926009954871</v>
      </c>
      <c r="U79" s="33">
        <v>715.38136091740728</v>
      </c>
      <c r="V79" s="33">
        <v>737.40873547687386</v>
      </c>
      <c r="W79" s="33">
        <v>808.07622027754007</v>
      </c>
      <c r="X79" s="33">
        <v>503.20461505377256</v>
      </c>
      <c r="Y79" s="33">
        <v>370.6465833835623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18200.770631513737</v>
      </c>
      <c r="C81" s="117">
        <f t="shared" si="28"/>
        <v>19672.914618593233</v>
      </c>
      <c r="D81" s="117">
        <f t="shared" si="28"/>
        <v>19098.994865878823</v>
      </c>
      <c r="E81" s="117">
        <f t="shared" si="28"/>
        <v>18812.060809263225</v>
      </c>
      <c r="F81" s="117">
        <f t="shared" si="28"/>
        <v>18686.368252997352</v>
      </c>
      <c r="G81" s="117">
        <f t="shared" si="28"/>
        <v>18238.78982148354</v>
      </c>
      <c r="H81" s="117">
        <f t="shared" si="28"/>
        <v>18872.249060901173</v>
      </c>
      <c r="I81" s="117">
        <f t="shared" si="28"/>
        <v>18082.215760453764</v>
      </c>
      <c r="J81" s="117">
        <f t="shared" si="28"/>
        <v>17932.101700310031</v>
      </c>
      <c r="K81" s="117">
        <f t="shared" si="28"/>
        <v>17528.806726532242</v>
      </c>
      <c r="L81" s="117">
        <f t="shared" si="28"/>
        <v>18588.487526907647</v>
      </c>
      <c r="M81" s="117">
        <f t="shared" si="28"/>
        <v>17751.830446210824</v>
      </c>
      <c r="N81" s="117">
        <f t="shared" si="28"/>
        <v>17408.448514063235</v>
      </c>
      <c r="O81" s="117">
        <f t="shared" si="28"/>
        <v>16954.441143176817</v>
      </c>
      <c r="P81" s="117">
        <f t="shared" si="28"/>
        <v>15282.152139468764</v>
      </c>
      <c r="Q81" s="117">
        <f t="shared" si="28"/>
        <v>15562.596889165881</v>
      </c>
      <c r="R81" s="117">
        <f t="shared" ref="R81:V81" si="29">R82+R85+R87+R100</f>
        <v>14750.522890877834</v>
      </c>
      <c r="S81" s="117">
        <f t="shared" si="29"/>
        <v>12579.06978223708</v>
      </c>
      <c r="T81" s="117">
        <f t="shared" si="29"/>
        <v>20756.644686609172</v>
      </c>
      <c r="U81" s="117">
        <f t="shared" si="29"/>
        <v>18233.497242527596</v>
      </c>
      <c r="V81" s="117">
        <f t="shared" si="29"/>
        <v>16788.548044941981</v>
      </c>
      <c r="W81" s="117">
        <f t="shared" ref="W81:Y81" si="30">W82+W85+W87+W100</f>
        <v>17604.984859742057</v>
      </c>
      <c r="X81" s="117">
        <f t="shared" si="30"/>
        <v>16380.204590874328</v>
      </c>
      <c r="Y81" s="117">
        <f t="shared" si="30"/>
        <v>14565.265962774345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16038.202265799797</v>
      </c>
      <c r="C82" s="122">
        <f t="shared" si="31"/>
        <v>17547.621560515028</v>
      </c>
      <c r="D82" s="122">
        <f t="shared" si="31"/>
        <v>16920.979935561409</v>
      </c>
      <c r="E82" s="122">
        <f t="shared" si="31"/>
        <v>16207.543832471352</v>
      </c>
      <c r="F82" s="122">
        <f t="shared" si="31"/>
        <v>16050.017977030575</v>
      </c>
      <c r="G82" s="122">
        <f t="shared" si="31"/>
        <v>15799.003021897441</v>
      </c>
      <c r="H82" s="122">
        <f t="shared" si="31"/>
        <v>16368.937954683055</v>
      </c>
      <c r="I82" s="122">
        <f t="shared" si="31"/>
        <v>15565.311845595859</v>
      </c>
      <c r="J82" s="122">
        <f t="shared" si="31"/>
        <v>15381.523596944362</v>
      </c>
      <c r="K82" s="122">
        <f t="shared" si="31"/>
        <v>14993.568073533332</v>
      </c>
      <c r="L82" s="122">
        <f t="shared" si="31"/>
        <v>16096.868446534072</v>
      </c>
      <c r="M82" s="122">
        <f t="shared" si="31"/>
        <v>15192.789447822397</v>
      </c>
      <c r="N82" s="122">
        <f t="shared" si="31"/>
        <v>14936.967852017571</v>
      </c>
      <c r="O82" s="122">
        <f t="shared" si="31"/>
        <v>14492.144714596487</v>
      </c>
      <c r="P82" s="122">
        <f t="shared" si="31"/>
        <v>12864.772397010438</v>
      </c>
      <c r="Q82" s="122">
        <f t="shared" si="31"/>
        <v>13106.447819597575</v>
      </c>
      <c r="R82" s="122">
        <f t="shared" ref="R82:V82" si="32">SUM(R83:R84)</f>
        <v>12468.227247472687</v>
      </c>
      <c r="S82" s="122">
        <f t="shared" si="32"/>
        <v>10529.564165999513</v>
      </c>
      <c r="T82" s="122">
        <f t="shared" si="32"/>
        <v>17871.361947862526</v>
      </c>
      <c r="U82" s="122">
        <f t="shared" si="32"/>
        <v>15590.759619203285</v>
      </c>
      <c r="V82" s="122">
        <f t="shared" si="32"/>
        <v>14328.759985766495</v>
      </c>
      <c r="W82" s="122">
        <f t="shared" ref="W82:Y82" si="33">SUM(W83:W84)</f>
        <v>14993.5828377651</v>
      </c>
      <c r="X82" s="122">
        <f t="shared" si="33"/>
        <v>14145.438689966513</v>
      </c>
      <c r="Y82" s="122">
        <f t="shared" si="33"/>
        <v>12851.809412866474</v>
      </c>
      <c r="DA82" s="130" t="s">
        <v>2319</v>
      </c>
    </row>
    <row r="83" spans="1:105" ht="12" customHeight="1" x14ac:dyDescent="0.25">
      <c r="A83" s="97" t="s">
        <v>199</v>
      </c>
      <c r="B83" s="98">
        <v>15981.996880732448</v>
      </c>
      <c r="C83" s="98">
        <v>17484.921797549858</v>
      </c>
      <c r="D83" s="98">
        <v>16859.787474558456</v>
      </c>
      <c r="E83" s="98">
        <v>16147.738702709708</v>
      </c>
      <c r="F83" s="98">
        <v>15990.590240211084</v>
      </c>
      <c r="G83" s="98">
        <v>15740.256202411374</v>
      </c>
      <c r="H83" s="98">
        <v>16306.845425219128</v>
      </c>
      <c r="I83" s="98">
        <v>15506.164526165869</v>
      </c>
      <c r="J83" s="98">
        <v>15321.924123944944</v>
      </c>
      <c r="K83" s="98">
        <v>14934.363244949063</v>
      </c>
      <c r="L83" s="98">
        <v>16030.824771258103</v>
      </c>
      <c r="M83" s="98">
        <v>15129.457187156882</v>
      </c>
      <c r="N83" s="98">
        <v>14872.845959234075</v>
      </c>
      <c r="O83" s="98">
        <v>14428.938042024374</v>
      </c>
      <c r="P83" s="98">
        <v>12809.426177606791</v>
      </c>
      <c r="Q83" s="98">
        <v>13050.240255075167</v>
      </c>
      <c r="R83" s="98">
        <v>12414.108481041965</v>
      </c>
      <c r="S83" s="98">
        <v>10483.226326393555</v>
      </c>
      <c r="T83" s="98">
        <v>17789.593504393051</v>
      </c>
      <c r="U83" s="98">
        <v>15520.077278248502</v>
      </c>
      <c r="V83" s="98">
        <v>14263.569644527421</v>
      </c>
      <c r="W83" s="98">
        <v>14926.655935687962</v>
      </c>
      <c r="X83" s="98">
        <v>14084.593965894961</v>
      </c>
      <c r="Y83" s="98">
        <v>12797.385175344683</v>
      </c>
      <c r="DA83" s="63" t="s">
        <v>2320</v>
      </c>
    </row>
    <row r="84" spans="1:105" ht="12" customHeight="1" x14ac:dyDescent="0.25">
      <c r="A84" s="97" t="s">
        <v>53</v>
      </c>
      <c r="B84" s="98">
        <v>56.205385067349376</v>
      </c>
      <c r="C84" s="98">
        <v>62.699762965170976</v>
      </c>
      <c r="D84" s="98">
        <v>61.192461002953998</v>
      </c>
      <c r="E84" s="98">
        <v>59.805129761644451</v>
      </c>
      <c r="F84" s="98">
        <v>59.427736819490526</v>
      </c>
      <c r="G84" s="98">
        <v>58.746819486067388</v>
      </c>
      <c r="H84" s="98">
        <v>62.092529463928223</v>
      </c>
      <c r="I84" s="98">
        <v>59.147319429990624</v>
      </c>
      <c r="J84" s="98">
        <v>59.59947299941782</v>
      </c>
      <c r="K84" s="98">
        <v>59.204828584267851</v>
      </c>
      <c r="L84" s="98">
        <v>66.043675275968269</v>
      </c>
      <c r="M84" s="98">
        <v>63.33226066551417</v>
      </c>
      <c r="N84" s="98">
        <v>64.121892783496421</v>
      </c>
      <c r="O84" s="98">
        <v>63.206672572111806</v>
      </c>
      <c r="P84" s="98">
        <v>55.346219403647922</v>
      </c>
      <c r="Q84" s="98">
        <v>56.207564522408518</v>
      </c>
      <c r="R84" s="98">
        <v>54.118766430722161</v>
      </c>
      <c r="S84" s="98">
        <v>46.337839605958088</v>
      </c>
      <c r="T84" s="98">
        <v>81.768443469474434</v>
      </c>
      <c r="U84" s="98">
        <v>70.682340954782745</v>
      </c>
      <c r="V84" s="98">
        <v>65.19034123907548</v>
      </c>
      <c r="W84" s="98">
        <v>66.926902077137584</v>
      </c>
      <c r="X84" s="98">
        <v>60.84472407155198</v>
      </c>
      <c r="Y84" s="98">
        <v>54.424237521791532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6.9796987668291108E-2</v>
      </c>
      <c r="C85" s="122">
        <f t="shared" si="34"/>
        <v>7.4039681199674967E-2</v>
      </c>
      <c r="D85" s="122">
        <f t="shared" si="34"/>
        <v>8.4465085751495111E-2</v>
      </c>
      <c r="E85" s="122">
        <f t="shared" si="34"/>
        <v>9.5850605647823009E-2</v>
      </c>
      <c r="F85" s="122">
        <f t="shared" si="34"/>
        <v>0.12569046649126875</v>
      </c>
      <c r="G85" s="122">
        <f t="shared" si="34"/>
        <v>0.14780330726114441</v>
      </c>
      <c r="H85" s="122">
        <f t="shared" si="34"/>
        <v>0.21871766677424231</v>
      </c>
      <c r="I85" s="122">
        <f t="shared" si="34"/>
        <v>0.27659527810929202</v>
      </c>
      <c r="J85" s="122">
        <f t="shared" si="34"/>
        <v>0.36310000569497686</v>
      </c>
      <c r="K85" s="122">
        <f t="shared" si="34"/>
        <v>0.48196529372079661</v>
      </c>
      <c r="L85" s="122">
        <f t="shared" si="34"/>
        <v>0.92553819419471872</v>
      </c>
      <c r="M85" s="122">
        <f t="shared" si="34"/>
        <v>0.66045821893513279</v>
      </c>
      <c r="N85" s="122">
        <f t="shared" si="34"/>
        <v>1.0003662726981724</v>
      </c>
      <c r="O85" s="122">
        <f t="shared" si="34"/>
        <v>1.2216567296731309</v>
      </c>
      <c r="P85" s="122">
        <f t="shared" si="34"/>
        <v>1.5146426622973377</v>
      </c>
      <c r="Q85" s="122">
        <f t="shared" si="34"/>
        <v>3.4136584679181228</v>
      </c>
      <c r="R85" s="122">
        <f t="shared" si="34"/>
        <v>2.5518068638264455</v>
      </c>
      <c r="S85" s="122">
        <f t="shared" si="34"/>
        <v>3.0686576126931517</v>
      </c>
      <c r="T85" s="122">
        <f t="shared" si="34"/>
        <v>4.0784615362595842</v>
      </c>
      <c r="U85" s="122">
        <f t="shared" si="34"/>
        <v>6.7308663755139913</v>
      </c>
      <c r="V85" s="122">
        <f t="shared" si="34"/>
        <v>4.6134999911401584</v>
      </c>
      <c r="W85" s="122">
        <f t="shared" si="34"/>
        <v>5.7960295291329</v>
      </c>
      <c r="X85" s="122">
        <f t="shared" si="34"/>
        <v>4.9003549102537942</v>
      </c>
      <c r="Y85" s="122">
        <f t="shared" si="34"/>
        <v>4.3773740509716657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6.9796987668291108E-2</v>
      </c>
      <c r="C86" s="98">
        <f>IF(RES_hhdet_fec!C86=0,0,RES_hhdet_fec!C86*1000*11630/RES_hhdet_num!C81)</f>
        <v>7.4039681199674967E-2</v>
      </c>
      <c r="D86" s="98">
        <f>IF(RES_hhdet_fec!D86=0,0,RES_hhdet_fec!D86*1000*11630/RES_hhdet_num!D81)</f>
        <v>8.4465085751495111E-2</v>
      </c>
      <c r="E86" s="98">
        <f>IF(RES_hhdet_fec!E86=0,0,RES_hhdet_fec!E86*1000*11630/RES_hhdet_num!E81)</f>
        <v>9.5850605647823009E-2</v>
      </c>
      <c r="F86" s="98">
        <f>IF(RES_hhdet_fec!F86=0,0,RES_hhdet_fec!F86*1000*11630/RES_hhdet_num!F81)</f>
        <v>0.12569046649126875</v>
      </c>
      <c r="G86" s="98">
        <f>IF(RES_hhdet_fec!G86=0,0,RES_hhdet_fec!G86*1000*11630/RES_hhdet_num!G81)</f>
        <v>0.14780330726114441</v>
      </c>
      <c r="H86" s="98">
        <f>IF(RES_hhdet_fec!H86=0,0,RES_hhdet_fec!H86*1000*11630/RES_hhdet_num!H81)</f>
        <v>0.21871766677424231</v>
      </c>
      <c r="I86" s="98">
        <f>IF(RES_hhdet_fec!I86=0,0,RES_hhdet_fec!I86*1000*11630/RES_hhdet_num!I81)</f>
        <v>0.27659527810929202</v>
      </c>
      <c r="J86" s="98">
        <f>IF(RES_hhdet_fec!J86=0,0,RES_hhdet_fec!J86*1000*11630/RES_hhdet_num!J81)</f>
        <v>0.36310000569497686</v>
      </c>
      <c r="K86" s="98">
        <f>IF(RES_hhdet_fec!K86=0,0,RES_hhdet_fec!K86*1000*11630/RES_hhdet_num!K81)</f>
        <v>0.48196529372079661</v>
      </c>
      <c r="L86" s="98">
        <f>IF(RES_hhdet_fec!L86=0,0,RES_hhdet_fec!L86*1000*11630/RES_hhdet_num!L81)</f>
        <v>0.92553819419471872</v>
      </c>
      <c r="M86" s="98">
        <f>IF(RES_hhdet_fec!M86=0,0,RES_hhdet_fec!M86*1000*11630/RES_hhdet_num!M81)</f>
        <v>0.66045821893513279</v>
      </c>
      <c r="N86" s="98">
        <f>IF(RES_hhdet_fec!N86=0,0,RES_hhdet_fec!N86*1000*11630/RES_hhdet_num!N81)</f>
        <v>1.0003662726981724</v>
      </c>
      <c r="O86" s="98">
        <f>IF(RES_hhdet_fec!O86=0,0,RES_hhdet_fec!O86*1000*11630/RES_hhdet_num!O81)</f>
        <v>1.2216567296731309</v>
      </c>
      <c r="P86" s="98">
        <f>IF(RES_hhdet_fec!P86=0,0,RES_hhdet_fec!P86*1000*11630/RES_hhdet_num!P81)</f>
        <v>1.5146426622973377</v>
      </c>
      <c r="Q86" s="98">
        <f>IF(RES_hhdet_fec!Q86=0,0,RES_hhdet_fec!Q86*1000*11630/RES_hhdet_num!Q81)</f>
        <v>3.4136584679181228</v>
      </c>
      <c r="R86" s="98">
        <f>IF(RES_hhdet_fec!R86=0,0,RES_hhdet_fec!R86*1000*11630/RES_hhdet_num!R81)</f>
        <v>2.5518068638264455</v>
      </c>
      <c r="S86" s="98">
        <f>IF(RES_hhdet_fec!S86=0,0,RES_hhdet_fec!S86*1000*11630/RES_hhdet_num!S81)</f>
        <v>3.0686576126931517</v>
      </c>
      <c r="T86" s="98">
        <f>IF(RES_hhdet_fec!T86=0,0,RES_hhdet_fec!T86*1000*11630/RES_hhdet_num!T81)</f>
        <v>4.0784615362595842</v>
      </c>
      <c r="U86" s="98">
        <f>IF(RES_hhdet_fec!U86=0,0,RES_hhdet_fec!U86*1000*11630/RES_hhdet_num!U81)</f>
        <v>6.7308663755139913</v>
      </c>
      <c r="V86" s="98">
        <f>IF(RES_hhdet_fec!V86=0,0,RES_hhdet_fec!V86*1000*11630/RES_hhdet_num!V81)</f>
        <v>4.6134999911401584</v>
      </c>
      <c r="W86" s="98">
        <f>IF(RES_hhdet_fec!W86=0,0,RES_hhdet_fec!W86*1000*11630/RES_hhdet_num!W81)</f>
        <v>5.7960295291329</v>
      </c>
      <c r="X86" s="98">
        <f>IF(RES_hhdet_fec!X86=0,0,RES_hhdet_fec!X86*1000*11630/RES_hhdet_num!X81)</f>
        <v>4.9003549102537942</v>
      </c>
      <c r="Y86" s="98">
        <f>IF(RES_hhdet_fec!Y86=0,0,RES_hhdet_fec!Y86*1000*11630/RES_hhdet_num!Y81)</f>
        <v>4.3773740509716657</v>
      </c>
      <c r="DA86" s="63" t="s">
        <v>2323</v>
      </c>
    </row>
    <row r="87" spans="1:105" ht="12" customHeight="1" x14ac:dyDescent="0.25">
      <c r="A87" s="121" t="s">
        <v>55</v>
      </c>
      <c r="B87" s="122">
        <v>1548.9266576457333</v>
      </c>
      <c r="C87" s="122">
        <v>1519.4622861607288</v>
      </c>
      <c r="D87" s="122">
        <v>1532.3641470836483</v>
      </c>
      <c r="E87" s="122">
        <v>1683.0483479137627</v>
      </c>
      <c r="F87" s="122">
        <v>1723.2596825307992</v>
      </c>
      <c r="G87" s="122">
        <v>1599.9070636944575</v>
      </c>
      <c r="H87" s="122">
        <v>1625.740888052233</v>
      </c>
      <c r="I87" s="122">
        <v>1626.0671678658452</v>
      </c>
      <c r="J87" s="122">
        <v>1629.6098717342868</v>
      </c>
      <c r="K87" s="122">
        <v>1601.5551330825851</v>
      </c>
      <c r="L87" s="122">
        <v>1542.5021403317935</v>
      </c>
      <c r="M87" s="122">
        <v>1628.3281252729639</v>
      </c>
      <c r="N87" s="122">
        <v>1561.725132991814</v>
      </c>
      <c r="O87" s="122">
        <v>1568.4082095869314</v>
      </c>
      <c r="P87" s="122">
        <v>1546.2441069850386</v>
      </c>
      <c r="Q87" s="122">
        <v>1577.6842492822664</v>
      </c>
      <c r="R87" s="122">
        <v>1430.4308566000211</v>
      </c>
      <c r="S87" s="122">
        <v>1233.2509569239025</v>
      </c>
      <c r="T87" s="122">
        <v>1889.2092178061648</v>
      </c>
      <c r="U87" s="122">
        <v>1677.7795312847923</v>
      </c>
      <c r="V87" s="122">
        <v>1553.6497801612036</v>
      </c>
      <c r="W87" s="122">
        <v>1685.8327496705367</v>
      </c>
      <c r="X87" s="122">
        <v>1502.5344499685605</v>
      </c>
      <c r="Y87" s="122">
        <v>1089.6543705414178</v>
      </c>
      <c r="DA87" s="130" t="s">
        <v>2324</v>
      </c>
    </row>
    <row r="88" spans="1:105" ht="12" customHeight="1" x14ac:dyDescent="0.25">
      <c r="A88" s="97" t="s">
        <v>132</v>
      </c>
      <c r="B88" s="98">
        <v>1596.893137613727</v>
      </c>
      <c r="C88" s="98">
        <v>1569.9798849141828</v>
      </c>
      <c r="D88" s="98">
        <v>1630.9657325118551</v>
      </c>
      <c r="E88" s="98">
        <v>1707.8193478408214</v>
      </c>
      <c r="F88" s="98">
        <v>1778.4152337504738</v>
      </c>
      <c r="G88" s="98">
        <v>1684.5961471621108</v>
      </c>
      <c r="H88" s="98">
        <v>1670.3550808743828</v>
      </c>
      <c r="I88" s="98">
        <v>1687.5964251568303</v>
      </c>
      <c r="J88" s="98">
        <v>1677.5233650131058</v>
      </c>
      <c r="K88" s="98">
        <v>1634.5893405941022</v>
      </c>
      <c r="L88" s="98">
        <v>1544.6186017268242</v>
      </c>
      <c r="M88" s="98">
        <v>1657.0970025836407</v>
      </c>
      <c r="N88" s="98">
        <v>1579.552334345439</v>
      </c>
      <c r="O88" s="98">
        <v>1575.1324054120798</v>
      </c>
      <c r="P88" s="98">
        <v>1556.1767481466979</v>
      </c>
      <c r="Q88" s="98">
        <v>1594.3489624650454</v>
      </c>
      <c r="R88" s="98">
        <v>1415.7982276863704</v>
      </c>
      <c r="S88" s="98">
        <v>1181.164224199503</v>
      </c>
      <c r="T88" s="98">
        <v>1981.0963840476156</v>
      </c>
      <c r="U88" s="98">
        <v>1711.9111583933561</v>
      </c>
      <c r="V88" s="98">
        <v>1551.8680055820837</v>
      </c>
      <c r="W88" s="98">
        <v>1711.9664124394444</v>
      </c>
      <c r="X88" s="98">
        <v>1537.1729331098322</v>
      </c>
      <c r="Y88" s="98">
        <v>1099.1566420134218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1142.4613682249658</v>
      </c>
      <c r="L89" s="98">
        <v>1135.5801884781981</v>
      </c>
      <c r="M89" s="98">
        <v>1262.3374986254403</v>
      </c>
      <c r="N89" s="98">
        <v>1244.4537341885498</v>
      </c>
      <c r="O89" s="98">
        <v>1270.3751626466119</v>
      </c>
      <c r="P89" s="98">
        <v>1249.8716798449921</v>
      </c>
      <c r="Q89" s="98">
        <v>1288.2950446910422</v>
      </c>
      <c r="R89" s="98">
        <v>1160.6263541185442</v>
      </c>
      <c r="S89" s="98">
        <v>991.55810301092231</v>
      </c>
      <c r="T89" s="98">
        <v>1705.8242720616504</v>
      </c>
      <c r="U89" s="98">
        <v>1474.3735307960715</v>
      </c>
      <c r="V89" s="98">
        <v>1344.2468219068817</v>
      </c>
      <c r="W89" s="98">
        <v>1495.3679061543205</v>
      </c>
      <c r="X89" s="98">
        <v>1307.9277126779248</v>
      </c>
      <c r="Y89" s="98">
        <v>927.11206736488884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653.16047189711139</v>
      </c>
      <c r="L90" s="101">
        <v>672.94067396551554</v>
      </c>
      <c r="M90" s="101">
        <v>721.79983852063106</v>
      </c>
      <c r="N90" s="101">
        <v>687.63991500690952</v>
      </c>
      <c r="O90" s="101">
        <v>712.72400029020514</v>
      </c>
      <c r="P90" s="101">
        <v>685.43423592225906</v>
      </c>
      <c r="Q90" s="101">
        <v>712.52591013421613</v>
      </c>
      <c r="R90" s="101">
        <v>630.83156092390334</v>
      </c>
      <c r="S90" s="101">
        <v>527.4741814048748</v>
      </c>
      <c r="T90" s="101">
        <v>1040.372055314094</v>
      </c>
      <c r="U90" s="101">
        <v>819.25110265161288</v>
      </c>
      <c r="V90" s="101">
        <v>726.06992872259411</v>
      </c>
      <c r="W90" s="101">
        <v>832.20642384776261</v>
      </c>
      <c r="X90" s="101">
        <v>566.44434288068032</v>
      </c>
      <c r="Y90" s="101">
        <v>307.16075644295347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489.30089632785473</v>
      </c>
      <c r="L91" s="104">
        <v>462.63951451268292</v>
      </c>
      <c r="M91" s="104">
        <v>540.53766010480933</v>
      </c>
      <c r="N91" s="104">
        <v>556.81381918164016</v>
      </c>
      <c r="O91" s="104">
        <v>557.65116235640699</v>
      </c>
      <c r="P91" s="104">
        <v>564.437443922733</v>
      </c>
      <c r="Q91" s="104">
        <v>575.76913455682643</v>
      </c>
      <c r="R91" s="104">
        <v>529.79479319464087</v>
      </c>
      <c r="S91" s="104">
        <v>464.08392160604751</v>
      </c>
      <c r="T91" s="104">
        <v>665.45221674755635</v>
      </c>
      <c r="U91" s="104">
        <v>655.12242814445858</v>
      </c>
      <c r="V91" s="104">
        <v>618.17689318428745</v>
      </c>
      <c r="W91" s="104">
        <v>663.16148230655801</v>
      </c>
      <c r="X91" s="104">
        <v>741.48336979724468</v>
      </c>
      <c r="Y91" s="104">
        <v>619.95131092193537</v>
      </c>
      <c r="DA91" s="132" t="s">
        <v>2328</v>
      </c>
    </row>
    <row r="92" spans="1:105" ht="12" customHeight="1" x14ac:dyDescent="0.25">
      <c r="A92" s="106" t="s">
        <v>124</v>
      </c>
      <c r="B92" s="101">
        <v>1300.9604392726819</v>
      </c>
      <c r="C92" s="101">
        <v>1359.4168285369976</v>
      </c>
      <c r="D92" s="101">
        <v>1374.7459577693126</v>
      </c>
      <c r="E92" s="101">
        <v>1440.7909161992177</v>
      </c>
      <c r="F92" s="101">
        <v>1479.8047871510291</v>
      </c>
      <c r="G92" s="101">
        <v>1485.42958571298</v>
      </c>
      <c r="H92" s="101">
        <v>1490.6185206156979</v>
      </c>
      <c r="I92" s="101">
        <v>1542.7220946382984</v>
      </c>
      <c r="J92" s="101">
        <v>1587.2632278601491</v>
      </c>
      <c r="K92" s="101">
        <v>1639.9613831303805</v>
      </c>
      <c r="L92" s="101">
        <v>1663.9088924364412</v>
      </c>
      <c r="M92" s="101">
        <v>1652.3556809580457</v>
      </c>
      <c r="N92" s="101">
        <v>1726.2673778259214</v>
      </c>
      <c r="O92" s="101">
        <v>1689.9245688149147</v>
      </c>
      <c r="P92" s="101">
        <v>1678.6824934052056</v>
      </c>
      <c r="Q92" s="101">
        <v>1646.6824833347187</v>
      </c>
      <c r="R92" s="101">
        <v>1658.6384056546226</v>
      </c>
      <c r="S92" s="101">
        <v>1644.5395346689686</v>
      </c>
      <c r="T92" s="101">
        <v>1654.2734432736318</v>
      </c>
      <c r="U92" s="101">
        <v>1736.3545659245458</v>
      </c>
      <c r="V92" s="101">
        <v>1740.0001749651167</v>
      </c>
      <c r="W92" s="101">
        <v>1813.3989421687882</v>
      </c>
      <c r="X92" s="101">
        <v>1770.4277643716377</v>
      </c>
      <c r="Y92" s="101">
        <v>1442.358411578731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1269.9839628563802</v>
      </c>
      <c r="L93" s="104">
        <v>1309.7382045963984</v>
      </c>
      <c r="M93" s="104">
        <v>1294.9901523809124</v>
      </c>
      <c r="N93" s="104">
        <v>1350.893514226902</v>
      </c>
      <c r="O93" s="104">
        <v>1329.2059523220207</v>
      </c>
      <c r="P93" s="104">
        <v>1323.5014700655713</v>
      </c>
      <c r="Q93" s="104">
        <v>1313.1036851523938</v>
      </c>
      <c r="R93" s="104">
        <v>1332.3403284182873</v>
      </c>
      <c r="S93" s="104">
        <v>1349.6403467794285</v>
      </c>
      <c r="T93" s="104">
        <v>1418.6940987040202</v>
      </c>
      <c r="U93" s="104">
        <v>1486.8543300683148</v>
      </c>
      <c r="V93" s="104">
        <v>1500.5523692944159</v>
      </c>
      <c r="W93" s="104">
        <v>1590.811158530302</v>
      </c>
      <c r="X93" s="104">
        <v>1539.9094901688652</v>
      </c>
      <c r="Y93" s="104">
        <v>1245.2343153338977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768.26879890493399</v>
      </c>
      <c r="L94" s="98">
        <v>819.69278022820572</v>
      </c>
      <c r="M94" s="98">
        <v>785.8022207455067</v>
      </c>
      <c r="N94" s="98">
        <v>794.3451047974072</v>
      </c>
      <c r="O94" s="98">
        <v>788.9268863137097</v>
      </c>
      <c r="P94" s="98">
        <v>762.93240926313376</v>
      </c>
      <c r="Q94" s="98">
        <v>756.25438610488618</v>
      </c>
      <c r="R94" s="98">
        <v>748.04645959829236</v>
      </c>
      <c r="S94" s="98">
        <v>736.1137747155783</v>
      </c>
      <c r="T94" s="98">
        <v>878.15395439158715</v>
      </c>
      <c r="U94" s="98">
        <v>841.69243858966729</v>
      </c>
      <c r="V94" s="98">
        <v>827.16820064014291</v>
      </c>
      <c r="W94" s="98">
        <v>897.48890541174842</v>
      </c>
      <c r="X94" s="98">
        <v>692.5088156231335</v>
      </c>
      <c r="Y94" s="98">
        <v>452.0662335347634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501.7151639514463</v>
      </c>
      <c r="L95" s="98">
        <v>490.04542436819281</v>
      </c>
      <c r="M95" s="98">
        <v>509.18793163540602</v>
      </c>
      <c r="N95" s="98">
        <v>556.54840942949465</v>
      </c>
      <c r="O95" s="98">
        <v>540.27906600831113</v>
      </c>
      <c r="P95" s="98">
        <v>560.56906080243766</v>
      </c>
      <c r="Q95" s="98">
        <v>556.84929904750766</v>
      </c>
      <c r="R95" s="98">
        <v>584.2938688199954</v>
      </c>
      <c r="S95" s="98">
        <v>613.52657206385004</v>
      </c>
      <c r="T95" s="98">
        <v>540.54014431243331</v>
      </c>
      <c r="U95" s="98">
        <v>645.1618914786477</v>
      </c>
      <c r="V95" s="98">
        <v>673.38416865427314</v>
      </c>
      <c r="W95" s="98">
        <v>693.3222531185537</v>
      </c>
      <c r="X95" s="98">
        <v>847.40067454573182</v>
      </c>
      <c r="Y95" s="98">
        <v>793.16808179913448</v>
      </c>
      <c r="DA95" s="63" t="s">
        <v>2332</v>
      </c>
    </row>
    <row r="96" spans="1:105" ht="12" customHeight="1" x14ac:dyDescent="0.25">
      <c r="A96" s="106" t="s">
        <v>122</v>
      </c>
      <c r="B96" s="101">
        <v>1195.5508535945614</v>
      </c>
      <c r="C96" s="101">
        <v>1031.4209048310008</v>
      </c>
      <c r="D96" s="101">
        <v>773.73307035100379</v>
      </c>
      <c r="E96" s="101">
        <v>1625.0821794801134</v>
      </c>
      <c r="F96" s="101">
        <v>1507.4337140481075</v>
      </c>
      <c r="G96" s="101">
        <v>1193.586551848799</v>
      </c>
      <c r="H96" s="101">
        <v>1420.8808557687739</v>
      </c>
      <c r="I96" s="101">
        <v>1305.7281895986073</v>
      </c>
      <c r="J96" s="101">
        <v>1376.0073445904213</v>
      </c>
      <c r="K96" s="101">
        <v>1451.871197460561</v>
      </c>
      <c r="L96" s="101">
        <v>1551.4057795919675</v>
      </c>
      <c r="M96" s="101">
        <v>1520.1975178409332</v>
      </c>
      <c r="N96" s="101">
        <v>1494.522209019533</v>
      </c>
      <c r="O96" s="101">
        <v>1604.9263761287723</v>
      </c>
      <c r="P96" s="101">
        <v>1601.9356302274414</v>
      </c>
      <c r="Q96" s="101">
        <v>1643.4677461736862</v>
      </c>
      <c r="R96" s="101">
        <v>1647.0094591150798</v>
      </c>
      <c r="S96" s="101">
        <v>1608.6624626737464</v>
      </c>
      <c r="T96" s="101">
        <v>1549.2524814401149</v>
      </c>
      <c r="U96" s="101">
        <v>1638.5950655243407</v>
      </c>
      <c r="V96" s="101">
        <v>1734.2443353434448</v>
      </c>
      <c r="W96" s="101">
        <v>1765.2657663867765</v>
      </c>
      <c r="X96" s="101">
        <v>1420.3153880919194</v>
      </c>
      <c r="Y96" s="101">
        <v>1058.6170651651025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1177.6279530971433</v>
      </c>
      <c r="L97" s="104">
        <v>1278.3353022368194</v>
      </c>
      <c r="M97" s="104">
        <v>1250.2689427996461</v>
      </c>
      <c r="N97" s="104">
        <v>1224.760847710053</v>
      </c>
      <c r="O97" s="104">
        <v>1312.1949690209383</v>
      </c>
      <c r="P97" s="104">
        <v>1295.401508545546</v>
      </c>
      <c r="Q97" s="104">
        <v>1327.3047232744407</v>
      </c>
      <c r="R97" s="104">
        <v>1338.2124466751675</v>
      </c>
      <c r="S97" s="104">
        <v>1340.8574630696419</v>
      </c>
      <c r="T97" s="104">
        <v>1326.1204486639049</v>
      </c>
      <c r="U97" s="104">
        <v>1413.5552491990823</v>
      </c>
      <c r="V97" s="104">
        <v>1505.0297985534503</v>
      </c>
      <c r="W97" s="104">
        <v>1519.7070830061011</v>
      </c>
      <c r="X97" s="104">
        <v>1220.3304386595098</v>
      </c>
      <c r="Y97" s="104">
        <v>909.74096043606812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684.71586703752723</v>
      </c>
      <c r="L98" s="98">
        <v>771.29827932285764</v>
      </c>
      <c r="M98" s="98">
        <v>729.50232498228934</v>
      </c>
      <c r="N98" s="98">
        <v>691.51247587554235</v>
      </c>
      <c r="O98" s="98">
        <v>753.69530672587553</v>
      </c>
      <c r="P98" s="98">
        <v>726.36196303826216</v>
      </c>
      <c r="Q98" s="98">
        <v>748.41525218038407</v>
      </c>
      <c r="R98" s="98">
        <v>743.11875059164151</v>
      </c>
      <c r="S98" s="98">
        <v>727.690825877208</v>
      </c>
      <c r="T98" s="98">
        <v>809.50962313098273</v>
      </c>
      <c r="U98" s="98">
        <v>796.69587678180949</v>
      </c>
      <c r="V98" s="98">
        <v>831.37910686906082</v>
      </c>
      <c r="W98" s="98">
        <v>850.58411127602449</v>
      </c>
      <c r="X98" s="98">
        <v>520.6517510293603</v>
      </c>
      <c r="Y98" s="98">
        <v>282.31551974747572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492.91208605961623</v>
      </c>
      <c r="L99" s="98">
        <v>507.03702291396189</v>
      </c>
      <c r="M99" s="98">
        <v>520.76661781735663</v>
      </c>
      <c r="N99" s="98">
        <v>533.24837183451064</v>
      </c>
      <c r="O99" s="98">
        <v>558.49966229506288</v>
      </c>
      <c r="P99" s="98">
        <v>569.03954550728361</v>
      </c>
      <c r="Q99" s="98">
        <v>578.88947109405672</v>
      </c>
      <c r="R99" s="98">
        <v>595.09369608352608</v>
      </c>
      <c r="S99" s="98">
        <v>613.166637192434</v>
      </c>
      <c r="T99" s="98">
        <v>516.61082553292249</v>
      </c>
      <c r="U99" s="98">
        <v>616.85937241727277</v>
      </c>
      <c r="V99" s="98">
        <v>673.65069168438959</v>
      </c>
      <c r="W99" s="98">
        <v>669.12297173007676</v>
      </c>
      <c r="X99" s="98">
        <v>699.67868763014951</v>
      </c>
      <c r="Y99" s="98">
        <v>627.42544068859229</v>
      </c>
      <c r="DA99" s="63" t="s">
        <v>2336</v>
      </c>
    </row>
    <row r="100" spans="1:105" ht="12" customHeight="1" x14ac:dyDescent="0.25">
      <c r="A100" s="121" t="s">
        <v>54</v>
      </c>
      <c r="B100" s="122">
        <v>613.57191108053826</v>
      </c>
      <c r="C100" s="122">
        <v>605.75673223627643</v>
      </c>
      <c r="D100" s="122">
        <v>645.56631814801426</v>
      </c>
      <c r="E100" s="122">
        <v>921.37277827246157</v>
      </c>
      <c r="F100" s="122">
        <v>912.96490296948559</v>
      </c>
      <c r="G100" s="122">
        <v>839.7319325843805</v>
      </c>
      <c r="H100" s="122">
        <v>877.35150049910919</v>
      </c>
      <c r="I100" s="122">
        <v>890.56015171395256</v>
      </c>
      <c r="J100" s="122">
        <v>920.60513162568463</v>
      </c>
      <c r="K100" s="122">
        <v>933.20155462260539</v>
      </c>
      <c r="L100" s="122">
        <v>948.19140184758851</v>
      </c>
      <c r="M100" s="122">
        <v>930.05241489652531</v>
      </c>
      <c r="N100" s="122">
        <v>908.75516278115083</v>
      </c>
      <c r="O100" s="122">
        <v>892.66656226372822</v>
      </c>
      <c r="P100" s="122">
        <v>869.62099281098972</v>
      </c>
      <c r="Q100" s="122">
        <v>875.05116181812014</v>
      </c>
      <c r="R100" s="122">
        <v>849.31297994129773</v>
      </c>
      <c r="S100" s="122">
        <v>813.1860017009717</v>
      </c>
      <c r="T100" s="122">
        <v>991.99505940422091</v>
      </c>
      <c r="U100" s="122">
        <v>958.22722566400296</v>
      </c>
      <c r="V100" s="122">
        <v>901.52477902314229</v>
      </c>
      <c r="W100" s="122">
        <v>919.77324277728997</v>
      </c>
      <c r="X100" s="122">
        <v>727.3310960289997</v>
      </c>
      <c r="Y100" s="122">
        <v>619.42480531548028</v>
      </c>
      <c r="DA100" s="130" t="s">
        <v>2337</v>
      </c>
    </row>
    <row r="101" spans="1:105" ht="12" customHeight="1" x14ac:dyDescent="0.25">
      <c r="A101" s="97" t="s">
        <v>202</v>
      </c>
      <c r="B101" s="98">
        <v>634.81126453308104</v>
      </c>
      <c r="C101" s="98">
        <v>616.97945937032398</v>
      </c>
      <c r="D101" s="98">
        <v>699.85674298198569</v>
      </c>
      <c r="E101" s="98">
        <v>940.23098299673325</v>
      </c>
      <c r="F101" s="98">
        <v>969.49539180536158</v>
      </c>
      <c r="G101" s="98">
        <v>911.65710018871073</v>
      </c>
      <c r="H101" s="98">
        <v>925.37232969859292</v>
      </c>
      <c r="I101" s="98">
        <v>960.45943084607359</v>
      </c>
      <c r="J101" s="98">
        <v>990.57927637848036</v>
      </c>
      <c r="K101" s="98">
        <v>994.88834812703294</v>
      </c>
      <c r="L101" s="98">
        <v>972.81886752279365</v>
      </c>
      <c r="M101" s="98">
        <v>1038.8500551968743</v>
      </c>
      <c r="N101" s="98">
        <v>984.62804531671884</v>
      </c>
      <c r="O101" s="98">
        <v>967.46016288326416</v>
      </c>
      <c r="P101" s="98">
        <v>945.77364568909286</v>
      </c>
      <c r="Q101" s="98">
        <v>966.78575878658273</v>
      </c>
      <c r="R101" s="98">
        <v>859.16298265132843</v>
      </c>
      <c r="S101" s="98">
        <v>727.34971298910307</v>
      </c>
      <c r="T101" s="98">
        <v>1229.6873844117986</v>
      </c>
      <c r="U101" s="98">
        <v>1063.2928744583269</v>
      </c>
      <c r="V101" s="98">
        <v>957.83689701762069</v>
      </c>
      <c r="W101" s="98">
        <v>1009.9635269217556</v>
      </c>
      <c r="X101" s="98">
        <v>748.1997806623765</v>
      </c>
      <c r="Y101" s="98">
        <v>672.93563014473159</v>
      </c>
      <c r="DA101" s="63" t="s">
        <v>2338</v>
      </c>
    </row>
    <row r="102" spans="1:105" ht="12" customHeight="1" x14ac:dyDescent="0.25">
      <c r="A102" s="97" t="s">
        <v>50</v>
      </c>
      <c r="B102" s="98">
        <v>618.40154530471023</v>
      </c>
      <c r="C102" s="98">
        <v>632.5037521157999</v>
      </c>
      <c r="D102" s="98">
        <v>685.21424156562489</v>
      </c>
      <c r="E102" s="98">
        <v>909.71426670964706</v>
      </c>
      <c r="F102" s="98">
        <v>911.23799516520626</v>
      </c>
      <c r="G102" s="98">
        <v>888.32143708357307</v>
      </c>
      <c r="H102" s="98">
        <v>900.11883628781447</v>
      </c>
      <c r="I102" s="98">
        <v>937.31145812596458</v>
      </c>
      <c r="J102" s="98">
        <v>966.09637140973371</v>
      </c>
      <c r="K102" s="98">
        <v>996.31283320467969</v>
      </c>
      <c r="L102" s="98">
        <v>1009.0068211112255</v>
      </c>
      <c r="M102" s="98">
        <v>965.48234637181417</v>
      </c>
      <c r="N102" s="98">
        <v>967.93661082661822</v>
      </c>
      <c r="O102" s="98">
        <v>928.8528702697264</v>
      </c>
      <c r="P102" s="98">
        <v>920.09100094335861</v>
      </c>
      <c r="Q102" s="98">
        <v>915.51525647792039</v>
      </c>
      <c r="R102" s="98">
        <v>928.54863434324727</v>
      </c>
      <c r="S102" s="98">
        <v>937.30870563379005</v>
      </c>
      <c r="T102" s="98">
        <v>964.58668383602094</v>
      </c>
      <c r="U102" s="98">
        <v>1009.0377159145767</v>
      </c>
      <c r="V102" s="98">
        <v>940.96943640777442</v>
      </c>
      <c r="W102" s="98">
        <v>891.37311690696663</v>
      </c>
      <c r="X102" s="98">
        <v>767.99762507922514</v>
      </c>
      <c r="Y102" s="98">
        <v>624.67573598206627</v>
      </c>
      <c r="DA102" s="63" t="s">
        <v>2339</v>
      </c>
    </row>
    <row r="103" spans="1:105" ht="12" customHeight="1" x14ac:dyDescent="0.25">
      <c r="A103" s="109" t="s">
        <v>120</v>
      </c>
      <c r="B103" s="33">
        <v>497.56970982565821</v>
      </c>
      <c r="C103" s="33">
        <v>431.0183561481598</v>
      </c>
      <c r="D103" s="33">
        <v>338.82352869877468</v>
      </c>
      <c r="E103" s="33">
        <v>912.10704871002667</v>
      </c>
      <c r="F103" s="33">
        <v>823.62376496866102</v>
      </c>
      <c r="G103" s="33">
        <v>635.63974168516847</v>
      </c>
      <c r="H103" s="33">
        <v>760.99053222566431</v>
      </c>
      <c r="I103" s="33">
        <v>690.93805879419074</v>
      </c>
      <c r="J103" s="33">
        <v>733.92681255948003</v>
      </c>
      <c r="K103" s="33">
        <v>739.04803891955169</v>
      </c>
      <c r="L103" s="33">
        <v>823.6623182633158</v>
      </c>
      <c r="M103" s="33">
        <v>754.70878486139588</v>
      </c>
      <c r="N103" s="33">
        <v>736.35874202444381</v>
      </c>
      <c r="O103" s="33">
        <v>753.35107662818109</v>
      </c>
      <c r="P103" s="33">
        <v>702.06342163740942</v>
      </c>
      <c r="Q103" s="33">
        <v>698.69600507725931</v>
      </c>
      <c r="R103" s="33">
        <v>711.46744641767066</v>
      </c>
      <c r="S103" s="33">
        <v>718.02384891108352</v>
      </c>
      <c r="T103" s="33">
        <v>708.65777505328958</v>
      </c>
      <c r="U103" s="33">
        <v>708.69223500877933</v>
      </c>
      <c r="V103" s="33">
        <v>738.59432200339268</v>
      </c>
      <c r="W103" s="33">
        <v>832.39884748861186</v>
      </c>
      <c r="X103" s="33">
        <v>525.36228670814205</v>
      </c>
      <c r="Y103" s="33">
        <v>388.69875629539257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11831.548675062657</v>
      </c>
      <c r="C105" s="117">
        <f t="shared" si="35"/>
        <v>9589.1823176361941</v>
      </c>
      <c r="D105" s="117">
        <f t="shared" si="35"/>
        <v>13359.565643998669</v>
      </c>
      <c r="E105" s="117">
        <f t="shared" si="35"/>
        <v>12350.005509960291</v>
      </c>
      <c r="F105" s="117">
        <f t="shared" si="35"/>
        <v>10597.912736462722</v>
      </c>
      <c r="G105" s="117">
        <f t="shared" si="35"/>
        <v>13427.072678974084</v>
      </c>
      <c r="H105" s="117">
        <f t="shared" si="35"/>
        <v>13971.468533945561</v>
      </c>
      <c r="I105" s="117">
        <f t="shared" si="35"/>
        <v>11398.588106276207</v>
      </c>
      <c r="J105" s="117">
        <f t="shared" si="35"/>
        <v>12502.112346618014</v>
      </c>
      <c r="K105" s="117">
        <f t="shared" si="35"/>
        <v>13890.275460340883</v>
      </c>
      <c r="L105" s="117">
        <f t="shared" si="35"/>
        <v>13455.826525722627</v>
      </c>
      <c r="M105" s="117">
        <f t="shared" si="35"/>
        <v>12571.693271327467</v>
      </c>
      <c r="N105" s="117">
        <f t="shared" si="35"/>
        <v>13497.122124055448</v>
      </c>
      <c r="O105" s="117">
        <f t="shared" si="35"/>
        <v>13152.350441741804</v>
      </c>
      <c r="P105" s="117">
        <f t="shared" si="35"/>
        <v>12663.021907548342</v>
      </c>
      <c r="Q105" s="117">
        <f t="shared" si="35"/>
        <v>12934.160580079768</v>
      </c>
      <c r="R105" s="117">
        <f t="shared" ref="R105:V105" si="36">R106+R109+R111+R120</f>
        <v>13228.179986626488</v>
      </c>
      <c r="S105" s="117">
        <f t="shared" si="36"/>
        <v>13317.510942752602</v>
      </c>
      <c r="T105" s="117">
        <f t="shared" si="36"/>
        <v>13747.200552128894</v>
      </c>
      <c r="U105" s="117">
        <f t="shared" si="36"/>
        <v>14256.440736644872</v>
      </c>
      <c r="V105" s="117">
        <f t="shared" si="36"/>
        <v>13924.400965102992</v>
      </c>
      <c r="W105" s="117">
        <f t="shared" ref="W105:Y105" si="37">W106+W109+W111+W120</f>
        <v>14363.096591269668</v>
      </c>
      <c r="X105" s="117">
        <f t="shared" si="37"/>
        <v>14218.707210176306</v>
      </c>
      <c r="Y105" s="117">
        <f t="shared" si="37"/>
        <v>13531.348057324369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10260.386783356002</v>
      </c>
      <c r="C106" s="122">
        <f t="shared" si="38"/>
        <v>8289.8920797420396</v>
      </c>
      <c r="D106" s="122">
        <f t="shared" si="38"/>
        <v>11723.784035403451</v>
      </c>
      <c r="E106" s="122">
        <f t="shared" si="38"/>
        <v>10371.400211536604</v>
      </c>
      <c r="F106" s="122">
        <f t="shared" si="38"/>
        <v>8780.7258949890347</v>
      </c>
      <c r="G106" s="122">
        <f t="shared" si="38"/>
        <v>11478.33113306853</v>
      </c>
      <c r="H106" s="122">
        <f t="shared" si="38"/>
        <v>11953.914471408456</v>
      </c>
      <c r="I106" s="122">
        <f t="shared" si="38"/>
        <v>9544.9474973445685</v>
      </c>
      <c r="J106" s="122">
        <f t="shared" si="38"/>
        <v>10501.380652499878</v>
      </c>
      <c r="K106" s="122">
        <f t="shared" si="38"/>
        <v>11734.356830718221</v>
      </c>
      <c r="L106" s="122">
        <f t="shared" si="38"/>
        <v>11417.968695835092</v>
      </c>
      <c r="M106" s="122">
        <f t="shared" si="38"/>
        <v>10531.688573818854</v>
      </c>
      <c r="N106" s="122">
        <f t="shared" si="38"/>
        <v>11401.463118367805</v>
      </c>
      <c r="O106" s="122">
        <f t="shared" si="38"/>
        <v>11064.39433803919</v>
      </c>
      <c r="P106" s="122">
        <f t="shared" si="38"/>
        <v>10535.032733390975</v>
      </c>
      <c r="Q106" s="122">
        <f t="shared" si="38"/>
        <v>10775.094507328615</v>
      </c>
      <c r="R106" s="122">
        <f t="shared" ref="R106:V106" si="39">SUM(R107:R108)</f>
        <v>11058.452577964474</v>
      </c>
      <c r="S106" s="122">
        <f t="shared" si="39"/>
        <v>11145.406764000219</v>
      </c>
      <c r="T106" s="122">
        <f t="shared" si="39"/>
        <v>11537.796027697823</v>
      </c>
      <c r="U106" s="122">
        <f t="shared" si="39"/>
        <v>11963.967163661635</v>
      </c>
      <c r="V106" s="122">
        <f t="shared" si="39"/>
        <v>11696.356923808507</v>
      </c>
      <c r="W106" s="122">
        <f t="shared" ref="W106:Y106" si="40">SUM(W107:W108)</f>
        <v>12131.207236363289</v>
      </c>
      <c r="X106" s="122">
        <f t="shared" si="40"/>
        <v>12207.72109900885</v>
      </c>
      <c r="Y106" s="122">
        <f t="shared" si="40"/>
        <v>11860.177745722342</v>
      </c>
      <c r="DA106" s="130" t="s">
        <v>2342</v>
      </c>
    </row>
    <row r="107" spans="1:105" ht="12" customHeight="1" x14ac:dyDescent="0.25">
      <c r="A107" s="97" t="s">
        <v>197</v>
      </c>
      <c r="B107" s="98">
        <v>10231.269923750915</v>
      </c>
      <c r="C107" s="98">
        <v>8265.950068819895</v>
      </c>
      <c r="D107" s="98">
        <v>11689.569028661832</v>
      </c>
      <c r="E107" s="98">
        <v>10340.844331962953</v>
      </c>
      <c r="F107" s="98">
        <v>8755.0861508017006</v>
      </c>
      <c r="G107" s="98">
        <v>11445.064608143894</v>
      </c>
      <c r="H107" s="98">
        <v>11919.229658677636</v>
      </c>
      <c r="I107" s="98">
        <v>9517.8832744887623</v>
      </c>
      <c r="J107" s="98">
        <v>10471.775204592903</v>
      </c>
      <c r="K107" s="98">
        <v>11701.571199076248</v>
      </c>
      <c r="L107" s="98">
        <v>11385.853291565491</v>
      </c>
      <c r="M107" s="98">
        <v>10502.56880009861</v>
      </c>
      <c r="N107" s="98">
        <v>11369.868919972821</v>
      </c>
      <c r="O107" s="98">
        <v>11033.885193898503</v>
      </c>
      <c r="P107" s="98">
        <v>10506.329972028814</v>
      </c>
      <c r="Q107" s="98">
        <v>10745.862065844576</v>
      </c>
      <c r="R107" s="98">
        <v>11028.404511119203</v>
      </c>
      <c r="S107" s="98">
        <v>11115.228386482151</v>
      </c>
      <c r="T107" s="98">
        <v>11505.960141951433</v>
      </c>
      <c r="U107" s="98">
        <v>11931.443579053732</v>
      </c>
      <c r="V107" s="98">
        <v>11664.511687933275</v>
      </c>
      <c r="W107" s="98">
        <v>12098.812268788848</v>
      </c>
      <c r="X107" s="98">
        <v>12176.425971058734</v>
      </c>
      <c r="Y107" s="98">
        <v>11830.431656747169</v>
      </c>
      <c r="DA107" s="63" t="s">
        <v>2343</v>
      </c>
    </row>
    <row r="108" spans="1:105" ht="12" customHeight="1" x14ac:dyDescent="0.25">
      <c r="A108" s="97" t="s">
        <v>53</v>
      </c>
      <c r="B108" s="98">
        <v>29.116859605085839</v>
      </c>
      <c r="C108" s="98">
        <v>23.942010922145005</v>
      </c>
      <c r="D108" s="98">
        <v>34.215006741618339</v>
      </c>
      <c r="E108" s="98">
        <v>30.555879573650127</v>
      </c>
      <c r="F108" s="98">
        <v>25.639744187334177</v>
      </c>
      <c r="G108" s="98">
        <v>33.266524924635988</v>
      </c>
      <c r="H108" s="98">
        <v>34.684812730820276</v>
      </c>
      <c r="I108" s="98">
        <v>27.064222855805411</v>
      </c>
      <c r="J108" s="98">
        <v>29.605447906974881</v>
      </c>
      <c r="K108" s="98">
        <v>32.785631641972579</v>
      </c>
      <c r="L108" s="98">
        <v>32.115404269601406</v>
      </c>
      <c r="M108" s="98">
        <v>29.119773720243742</v>
      </c>
      <c r="N108" s="98">
        <v>31.594198394983689</v>
      </c>
      <c r="O108" s="98">
        <v>30.509144140687944</v>
      </c>
      <c r="P108" s="98">
        <v>28.70276136216107</v>
      </c>
      <c r="Q108" s="98">
        <v>29.232441484039011</v>
      </c>
      <c r="R108" s="98">
        <v>30.048066845271347</v>
      </c>
      <c r="S108" s="98">
        <v>30.178377518067972</v>
      </c>
      <c r="T108" s="98">
        <v>31.835885746390552</v>
      </c>
      <c r="U108" s="98">
        <v>32.523584607903182</v>
      </c>
      <c r="V108" s="98">
        <v>31.845235875232706</v>
      </c>
      <c r="W108" s="98">
        <v>32.394967574440159</v>
      </c>
      <c r="X108" s="98">
        <v>31.295127950115887</v>
      </c>
      <c r="Y108" s="98">
        <v>29.746088975172128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8.3622654864835125E-2</v>
      </c>
      <c r="C109" s="122">
        <f t="shared" si="41"/>
        <v>7.3228248511302843E-2</v>
      </c>
      <c r="D109" s="122">
        <f t="shared" si="41"/>
        <v>2.9003772958085927E-2</v>
      </c>
      <c r="E109" s="122">
        <f t="shared" si="41"/>
        <v>7.8164923449637408E-2</v>
      </c>
      <c r="F109" s="122">
        <f t="shared" si="41"/>
        <v>0.1553301623481303</v>
      </c>
      <c r="G109" s="122">
        <f t="shared" si="41"/>
        <v>0.17113864530989556</v>
      </c>
      <c r="H109" s="122">
        <f t="shared" si="41"/>
        <v>0.30330794262652144</v>
      </c>
      <c r="I109" s="122">
        <f t="shared" si="41"/>
        <v>0.39553390980346292</v>
      </c>
      <c r="J109" s="122">
        <f t="shared" si="41"/>
        <v>0.45216838709725526</v>
      </c>
      <c r="K109" s="122">
        <f t="shared" si="41"/>
        <v>0.53497823993109583</v>
      </c>
      <c r="L109" s="122">
        <f t="shared" si="41"/>
        <v>0.87842778674773825</v>
      </c>
      <c r="M109" s="122">
        <f t="shared" si="41"/>
        <v>0.57357310308582332</v>
      </c>
      <c r="N109" s="122">
        <f t="shared" si="41"/>
        <v>0.72892823417704378</v>
      </c>
      <c r="O109" s="122">
        <f t="shared" si="41"/>
        <v>0.92226020419291621</v>
      </c>
      <c r="P109" s="122">
        <f t="shared" si="41"/>
        <v>1.5982106688764601</v>
      </c>
      <c r="Q109" s="122">
        <f t="shared" si="41"/>
        <v>4.4596723333361012</v>
      </c>
      <c r="R109" s="122">
        <f t="shared" si="41"/>
        <v>3.4598084172402963</v>
      </c>
      <c r="S109" s="122">
        <f t="shared" si="41"/>
        <v>4.0805463394334476</v>
      </c>
      <c r="T109" s="122">
        <f t="shared" si="41"/>
        <v>5.0916431923072301</v>
      </c>
      <c r="U109" s="122">
        <f t="shared" si="41"/>
        <v>7.2396621453109367</v>
      </c>
      <c r="V109" s="122">
        <f t="shared" si="41"/>
        <v>4.2617362712743549</v>
      </c>
      <c r="W109" s="122">
        <f t="shared" si="41"/>
        <v>4.6960858797191483</v>
      </c>
      <c r="X109" s="122">
        <f t="shared" si="41"/>
        <v>3.5704320343380527</v>
      </c>
      <c r="Y109" s="122">
        <f t="shared" si="41"/>
        <v>3.0807161191450816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8.3622654864835125E-2</v>
      </c>
      <c r="C110" s="98">
        <f>IF(RES_hhdet_fec!C110=0,0,RES_hhdet_fec!C110*1000*11630/RES_hhdet_num!C105)</f>
        <v>7.3228248511302843E-2</v>
      </c>
      <c r="D110" s="98">
        <f>IF(RES_hhdet_fec!D110=0,0,RES_hhdet_fec!D110*1000*11630/RES_hhdet_num!D105)</f>
        <v>2.9003772958085927E-2</v>
      </c>
      <c r="E110" s="98">
        <f>IF(RES_hhdet_fec!E110=0,0,RES_hhdet_fec!E110*1000*11630/RES_hhdet_num!E105)</f>
        <v>7.8164923449637408E-2</v>
      </c>
      <c r="F110" s="98">
        <f>IF(RES_hhdet_fec!F110=0,0,RES_hhdet_fec!F110*1000*11630/RES_hhdet_num!F105)</f>
        <v>0.1553301623481303</v>
      </c>
      <c r="G110" s="98">
        <f>IF(RES_hhdet_fec!G110=0,0,RES_hhdet_fec!G110*1000*11630/RES_hhdet_num!G105)</f>
        <v>0.17113864530989556</v>
      </c>
      <c r="H110" s="98">
        <f>IF(RES_hhdet_fec!H110=0,0,RES_hhdet_fec!H110*1000*11630/RES_hhdet_num!H105)</f>
        <v>0.30330794262652144</v>
      </c>
      <c r="I110" s="98">
        <f>IF(RES_hhdet_fec!I110=0,0,RES_hhdet_fec!I110*1000*11630/RES_hhdet_num!I105)</f>
        <v>0.39553390980346292</v>
      </c>
      <c r="J110" s="98">
        <f>IF(RES_hhdet_fec!J110=0,0,RES_hhdet_fec!J110*1000*11630/RES_hhdet_num!J105)</f>
        <v>0.45216838709725526</v>
      </c>
      <c r="K110" s="98">
        <f>IF(RES_hhdet_fec!K110=0,0,RES_hhdet_fec!K110*1000*11630/RES_hhdet_num!K105)</f>
        <v>0.53497823993109583</v>
      </c>
      <c r="L110" s="98">
        <f>IF(RES_hhdet_fec!L110=0,0,RES_hhdet_fec!L110*1000*11630/RES_hhdet_num!L105)</f>
        <v>0.87842778674773825</v>
      </c>
      <c r="M110" s="98">
        <f>IF(RES_hhdet_fec!M110=0,0,RES_hhdet_fec!M110*1000*11630/RES_hhdet_num!M105)</f>
        <v>0.57357310308582332</v>
      </c>
      <c r="N110" s="98">
        <f>IF(RES_hhdet_fec!N110=0,0,RES_hhdet_fec!N110*1000*11630/RES_hhdet_num!N105)</f>
        <v>0.72892823417704378</v>
      </c>
      <c r="O110" s="98">
        <f>IF(RES_hhdet_fec!O110=0,0,RES_hhdet_fec!O110*1000*11630/RES_hhdet_num!O105)</f>
        <v>0.92226020419291621</v>
      </c>
      <c r="P110" s="98">
        <f>IF(RES_hhdet_fec!P110=0,0,RES_hhdet_fec!P110*1000*11630/RES_hhdet_num!P105)</f>
        <v>1.5982106688764601</v>
      </c>
      <c r="Q110" s="98">
        <f>IF(RES_hhdet_fec!Q110=0,0,RES_hhdet_fec!Q110*1000*11630/RES_hhdet_num!Q105)</f>
        <v>4.4596723333361012</v>
      </c>
      <c r="R110" s="98">
        <f>IF(RES_hhdet_fec!R110=0,0,RES_hhdet_fec!R110*1000*11630/RES_hhdet_num!R105)</f>
        <v>3.4598084172402963</v>
      </c>
      <c r="S110" s="98">
        <f>IF(RES_hhdet_fec!S110=0,0,RES_hhdet_fec!S110*1000*11630/RES_hhdet_num!S105)</f>
        <v>4.0805463394334476</v>
      </c>
      <c r="T110" s="98">
        <f>IF(RES_hhdet_fec!T110=0,0,RES_hhdet_fec!T110*1000*11630/RES_hhdet_num!T105)</f>
        <v>5.0916431923072301</v>
      </c>
      <c r="U110" s="98">
        <f>IF(RES_hhdet_fec!U110=0,0,RES_hhdet_fec!U110*1000*11630/RES_hhdet_num!U105)</f>
        <v>7.2396621453109367</v>
      </c>
      <c r="V110" s="98">
        <f>IF(RES_hhdet_fec!V110=0,0,RES_hhdet_fec!V110*1000*11630/RES_hhdet_num!V105)</f>
        <v>4.2617362712743549</v>
      </c>
      <c r="W110" s="98">
        <f>IF(RES_hhdet_fec!W110=0,0,RES_hhdet_fec!W110*1000*11630/RES_hhdet_num!W105)</f>
        <v>4.6960858797191483</v>
      </c>
      <c r="X110" s="98">
        <f>IF(RES_hhdet_fec!X110=0,0,RES_hhdet_fec!X110*1000*11630/RES_hhdet_num!X105)</f>
        <v>3.5704320343380527</v>
      </c>
      <c r="Y110" s="98">
        <f>IF(RES_hhdet_fec!Y110=0,0,RES_hhdet_fec!Y110*1000*11630/RES_hhdet_num!Y105)</f>
        <v>3.0807161191450816</v>
      </c>
      <c r="DA110" s="63" t="s">
        <v>2346</v>
      </c>
    </row>
    <row r="111" spans="1:105" ht="12" customHeight="1" x14ac:dyDescent="0.25">
      <c r="A111" s="121" t="s">
        <v>55</v>
      </c>
      <c r="B111" s="122">
        <v>971.76825115852193</v>
      </c>
      <c r="C111" s="122">
        <v>704.82031261087559</v>
      </c>
      <c r="D111" s="122">
        <v>1044.9856547539121</v>
      </c>
      <c r="E111" s="122">
        <v>1070.6406349737485</v>
      </c>
      <c r="F111" s="122">
        <v>942.92972718337842</v>
      </c>
      <c r="G111" s="122">
        <v>1156.2116329466539</v>
      </c>
      <c r="H111" s="122">
        <v>1167.6249214171148</v>
      </c>
      <c r="I111" s="122">
        <v>1001.1894709067462</v>
      </c>
      <c r="J111" s="122">
        <v>1115.8321613065145</v>
      </c>
      <c r="K111" s="122">
        <v>1252.3483461064461</v>
      </c>
      <c r="L111" s="122">
        <v>1099.082765750099</v>
      </c>
      <c r="M111" s="122">
        <v>1158.4263067069035</v>
      </c>
      <c r="N111" s="122">
        <v>1219.1963193702964</v>
      </c>
      <c r="O111" s="122">
        <v>1226.8673448052632</v>
      </c>
      <c r="P111" s="122">
        <v>1288.3545800092907</v>
      </c>
      <c r="Q111" s="122">
        <v>1318.9690140576322</v>
      </c>
      <c r="R111" s="122">
        <v>1315.7954726926475</v>
      </c>
      <c r="S111" s="122">
        <v>1305.1815955580523</v>
      </c>
      <c r="T111" s="122">
        <v>1320.8128113426626</v>
      </c>
      <c r="U111" s="122">
        <v>1371.7965212743832</v>
      </c>
      <c r="V111" s="122">
        <v>1345.8232190181477</v>
      </c>
      <c r="W111" s="122">
        <v>1352.046269109265</v>
      </c>
      <c r="X111" s="122">
        <v>1278.3203890180978</v>
      </c>
      <c r="Y111" s="122">
        <v>1065.8952205239939</v>
      </c>
      <c r="DA111" s="130" t="s">
        <v>2347</v>
      </c>
    </row>
    <row r="112" spans="1:105" ht="12" customHeight="1" x14ac:dyDescent="0.25">
      <c r="A112" s="97" t="s">
        <v>130</v>
      </c>
      <c r="B112" s="98">
        <v>970.49830529954147</v>
      </c>
      <c r="C112" s="98">
        <v>703.43166508783077</v>
      </c>
      <c r="D112" s="98">
        <v>1051.9039443068725</v>
      </c>
      <c r="E112" s="98">
        <v>1049.2950528872918</v>
      </c>
      <c r="F112" s="98">
        <v>921.16193317653153</v>
      </c>
      <c r="G112" s="98">
        <v>1155.1605290211598</v>
      </c>
      <c r="H112" s="98">
        <v>1159.8993849209101</v>
      </c>
      <c r="I112" s="98">
        <v>991.91859488046953</v>
      </c>
      <c r="J112" s="98">
        <v>1106.2336087834785</v>
      </c>
      <c r="K112" s="98">
        <v>1245.7150464611325</v>
      </c>
      <c r="L112" s="98">
        <v>1076.4454685275539</v>
      </c>
      <c r="M112" s="98">
        <v>1138.721329058267</v>
      </c>
      <c r="N112" s="98">
        <v>1203.7931173501363</v>
      </c>
      <c r="O112" s="98">
        <v>1205.8905788659822</v>
      </c>
      <c r="P112" s="98">
        <v>1275.7555808570203</v>
      </c>
      <c r="Q112" s="98">
        <v>1307.8464610861276</v>
      </c>
      <c r="R112" s="98">
        <v>1305.2887767171217</v>
      </c>
      <c r="S112" s="98">
        <v>1293.4737707828747</v>
      </c>
      <c r="T112" s="98">
        <v>1314.3748692978056</v>
      </c>
      <c r="U112" s="98">
        <v>1362.0416885210288</v>
      </c>
      <c r="V112" s="98">
        <v>1321.9749876900717</v>
      </c>
      <c r="W112" s="98">
        <v>1327.907973320401</v>
      </c>
      <c r="X112" s="98">
        <v>1282.8495949546386</v>
      </c>
      <c r="Y112" s="98">
        <v>1075.20609350521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1114.2848851793142</v>
      </c>
      <c r="L113" s="98">
        <v>968.89371669461707</v>
      </c>
      <c r="M113" s="98">
        <v>1026.3996146333034</v>
      </c>
      <c r="N113" s="98">
        <v>1089.5536238799243</v>
      </c>
      <c r="O113" s="98">
        <v>1097.6121514337945</v>
      </c>
      <c r="P113" s="98">
        <v>1160.7104312589572</v>
      </c>
      <c r="Q113" s="98">
        <v>1195.7383175317721</v>
      </c>
      <c r="R113" s="98">
        <v>1197.7232344478293</v>
      </c>
      <c r="S113" s="98">
        <v>1192.7860009580957</v>
      </c>
      <c r="T113" s="98">
        <v>1228.3064731273282</v>
      </c>
      <c r="U113" s="98">
        <v>1270.3676317573356</v>
      </c>
      <c r="V113" s="98">
        <v>1237.0480029569969</v>
      </c>
      <c r="W113" s="98">
        <v>1250.6738181710716</v>
      </c>
      <c r="X113" s="98">
        <v>1189.8117910942196</v>
      </c>
      <c r="Y113" s="98">
        <v>990.68748082759987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574.20183521622175</v>
      </c>
      <c r="L114" s="101">
        <v>520.60365493763686</v>
      </c>
      <c r="M114" s="101">
        <v>531.25156352134024</v>
      </c>
      <c r="N114" s="101">
        <v>543.82742623331751</v>
      </c>
      <c r="O114" s="101">
        <v>560.37117606256561</v>
      </c>
      <c r="P114" s="101">
        <v>580.3431555442387</v>
      </c>
      <c r="Q114" s="101">
        <v>605.29339455383627</v>
      </c>
      <c r="R114" s="101">
        <v>598.24661855226384</v>
      </c>
      <c r="S114" s="101">
        <v>585.18056952917334</v>
      </c>
      <c r="T114" s="101">
        <v>704.15854471759303</v>
      </c>
      <c r="U114" s="101">
        <v>661.49394285331664</v>
      </c>
      <c r="V114" s="101">
        <v>626.42913762493811</v>
      </c>
      <c r="W114" s="101">
        <v>653.69630104217833</v>
      </c>
      <c r="X114" s="101">
        <v>479.97126566436958</v>
      </c>
      <c r="Y114" s="101">
        <v>315.6948810501122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540.08304996309244</v>
      </c>
      <c r="L115" s="104">
        <v>448.29006175698038</v>
      </c>
      <c r="M115" s="104">
        <v>495.14805111196296</v>
      </c>
      <c r="N115" s="104">
        <v>545.72619764660703</v>
      </c>
      <c r="O115" s="104">
        <v>537.24097537122873</v>
      </c>
      <c r="P115" s="104">
        <v>580.36727571471874</v>
      </c>
      <c r="Q115" s="104">
        <v>590.44492297793579</v>
      </c>
      <c r="R115" s="104">
        <v>599.4766158955656</v>
      </c>
      <c r="S115" s="104">
        <v>607.60543142892266</v>
      </c>
      <c r="T115" s="104">
        <v>524.1479284097353</v>
      </c>
      <c r="U115" s="104">
        <v>608.87368890401922</v>
      </c>
      <c r="V115" s="104">
        <v>610.6188653320587</v>
      </c>
      <c r="W115" s="104">
        <v>596.97751712889317</v>
      </c>
      <c r="X115" s="104">
        <v>709.84052542984978</v>
      </c>
      <c r="Y115" s="104">
        <v>674.99259977748773</v>
      </c>
      <c r="DA115" s="132" t="s">
        <v>2351</v>
      </c>
    </row>
    <row r="116" spans="1:105" ht="12" customHeight="1" x14ac:dyDescent="0.25">
      <c r="A116" s="106" t="s">
        <v>122</v>
      </c>
      <c r="B116" s="101">
        <v>1195.5508535945614</v>
      </c>
      <c r="C116" s="101">
        <v>1034.3570517334369</v>
      </c>
      <c r="D116" s="101">
        <v>763.26791800273406</v>
      </c>
      <c r="E116" s="101">
        <v>1611.3318526458702</v>
      </c>
      <c r="F116" s="101">
        <v>1499.3436736186175</v>
      </c>
      <c r="G116" s="101">
        <v>1190.1959579127299</v>
      </c>
      <c r="H116" s="101">
        <v>1420.1235469730814</v>
      </c>
      <c r="I116" s="101">
        <v>1306.330885061941</v>
      </c>
      <c r="J116" s="101">
        <v>1373.1726642948115</v>
      </c>
      <c r="K116" s="101">
        <v>1447.527744794121</v>
      </c>
      <c r="L116" s="101">
        <v>1545.6710836776986</v>
      </c>
      <c r="M116" s="101">
        <v>1516.2881863262069</v>
      </c>
      <c r="N116" s="101">
        <v>1489.7755762531992</v>
      </c>
      <c r="O116" s="101">
        <v>1599.7659732398388</v>
      </c>
      <c r="P116" s="101">
        <v>1594.4096675359303</v>
      </c>
      <c r="Q116" s="101">
        <v>1633.2309933385332</v>
      </c>
      <c r="R116" s="101">
        <v>1656.9117202066409</v>
      </c>
      <c r="S116" s="101">
        <v>1616.4163029687827</v>
      </c>
      <c r="T116" s="101">
        <v>1561.2972051924178</v>
      </c>
      <c r="U116" s="101">
        <v>1632.6359336500261</v>
      </c>
      <c r="V116" s="101">
        <v>1720.3078811011133</v>
      </c>
      <c r="W116" s="101">
        <v>1748.5687778832316</v>
      </c>
      <c r="X116" s="101">
        <v>1451.6069123869499</v>
      </c>
      <c r="Y116" s="101">
        <v>1092.7233673961002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1177.4953771932426</v>
      </c>
      <c r="L117" s="104">
        <v>1278.243220032585</v>
      </c>
      <c r="M117" s="104">
        <v>1250.5115772632055</v>
      </c>
      <c r="N117" s="104">
        <v>1223.824249760379</v>
      </c>
      <c r="O117" s="104">
        <v>1305.5309226364723</v>
      </c>
      <c r="P117" s="104">
        <v>1286.3331461662608</v>
      </c>
      <c r="Q117" s="104">
        <v>1322.1053122326125</v>
      </c>
      <c r="R117" s="104">
        <v>1344.4105828506827</v>
      </c>
      <c r="S117" s="104">
        <v>1349.108842719078</v>
      </c>
      <c r="T117" s="104">
        <v>1332.7254540898543</v>
      </c>
      <c r="U117" s="104">
        <v>1409.2016743722606</v>
      </c>
      <c r="V117" s="104">
        <v>1488.9121908484226</v>
      </c>
      <c r="W117" s="104">
        <v>1514.6620505586959</v>
      </c>
      <c r="X117" s="104">
        <v>1220.5036017965731</v>
      </c>
      <c r="Y117" s="104">
        <v>909.88084619446067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684.63878256891485</v>
      </c>
      <c r="L118" s="98">
        <v>771.28622638144236</v>
      </c>
      <c r="M118" s="98">
        <v>729.82617698185607</v>
      </c>
      <c r="N118" s="98">
        <v>690.84093182395941</v>
      </c>
      <c r="O118" s="98">
        <v>747.52118190167187</v>
      </c>
      <c r="P118" s="98">
        <v>718.83279939777174</v>
      </c>
      <c r="Q118" s="98">
        <v>744.27920449241321</v>
      </c>
      <c r="R118" s="98">
        <v>749.26688271284274</v>
      </c>
      <c r="S118" s="98">
        <v>735.6659935850887</v>
      </c>
      <c r="T118" s="98">
        <v>815.82706050742081</v>
      </c>
      <c r="U118" s="98">
        <v>792.9326322003194</v>
      </c>
      <c r="V118" s="98">
        <v>817.16022650093748</v>
      </c>
      <c r="W118" s="98">
        <v>847.97843096377267</v>
      </c>
      <c r="X118" s="98">
        <v>522.8557704740075</v>
      </c>
      <c r="Y118" s="98">
        <v>285.30615248165361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492.85659462432807</v>
      </c>
      <c r="L119" s="98">
        <v>506.95699365114228</v>
      </c>
      <c r="M119" s="98">
        <v>520.68540028134953</v>
      </c>
      <c r="N119" s="98">
        <v>532.98331793641955</v>
      </c>
      <c r="O119" s="98">
        <v>558.00974073480006</v>
      </c>
      <c r="P119" s="98">
        <v>567.50034676848929</v>
      </c>
      <c r="Q119" s="98">
        <v>577.8261077401994</v>
      </c>
      <c r="R119" s="98">
        <v>595.14370013784014</v>
      </c>
      <c r="S119" s="98">
        <v>613.44284913398928</v>
      </c>
      <c r="T119" s="98">
        <v>516.89839358243364</v>
      </c>
      <c r="U119" s="98">
        <v>616.26904217194135</v>
      </c>
      <c r="V119" s="98">
        <v>671.751964347485</v>
      </c>
      <c r="W119" s="98">
        <v>666.68361959492313</v>
      </c>
      <c r="X119" s="98">
        <v>697.64783132256537</v>
      </c>
      <c r="Y119" s="98">
        <v>624.57469371280717</v>
      </c>
      <c r="DA119" s="63" t="s">
        <v>2355</v>
      </c>
    </row>
    <row r="120" spans="1:105" ht="12" customHeight="1" x14ac:dyDescent="0.25">
      <c r="A120" s="121" t="s">
        <v>54</v>
      </c>
      <c r="B120" s="122">
        <v>599.31001789326785</v>
      </c>
      <c r="C120" s="122">
        <v>594.39669703476784</v>
      </c>
      <c r="D120" s="122">
        <v>590.7669500683503</v>
      </c>
      <c r="E120" s="122">
        <v>907.88649852648803</v>
      </c>
      <c r="F120" s="122">
        <v>874.10178412796108</v>
      </c>
      <c r="G120" s="122">
        <v>792.35877431359086</v>
      </c>
      <c r="H120" s="122">
        <v>849.62583317736494</v>
      </c>
      <c r="I120" s="122">
        <v>852.055604115091</v>
      </c>
      <c r="J120" s="122">
        <v>884.44736442452506</v>
      </c>
      <c r="K120" s="122">
        <v>903.03530527628322</v>
      </c>
      <c r="L120" s="122">
        <v>937.89663635068757</v>
      </c>
      <c r="M120" s="122">
        <v>881.00481769862336</v>
      </c>
      <c r="N120" s="122">
        <v>875.73375808317053</v>
      </c>
      <c r="O120" s="122">
        <v>860.166498693157</v>
      </c>
      <c r="P120" s="122">
        <v>838.03638347919866</v>
      </c>
      <c r="Q120" s="122">
        <v>835.63738636018536</v>
      </c>
      <c r="R120" s="122">
        <v>850.47212755212843</v>
      </c>
      <c r="S120" s="122">
        <v>862.84203685489604</v>
      </c>
      <c r="T120" s="122">
        <v>883.50006989610165</v>
      </c>
      <c r="U120" s="122">
        <v>913.43738956354196</v>
      </c>
      <c r="V120" s="122">
        <v>877.95908600506232</v>
      </c>
      <c r="W120" s="122">
        <v>875.14699991739508</v>
      </c>
      <c r="X120" s="122">
        <v>729.09529011502184</v>
      </c>
      <c r="Y120" s="122">
        <v>602.19437495888985</v>
      </c>
      <c r="DA120" s="130" t="s">
        <v>2356</v>
      </c>
    </row>
    <row r="121" spans="1:105" ht="12" customHeight="1" x14ac:dyDescent="0.25">
      <c r="A121" s="97" t="s">
        <v>50</v>
      </c>
      <c r="B121" s="98">
        <v>618.40154530471034</v>
      </c>
      <c r="C121" s="98">
        <v>631.47179564233431</v>
      </c>
      <c r="D121" s="98">
        <v>683.17638358160036</v>
      </c>
      <c r="E121" s="98">
        <v>906.97024601687247</v>
      </c>
      <c r="F121" s="98">
        <v>908.72576361356425</v>
      </c>
      <c r="G121" s="98">
        <v>886.46781874452154</v>
      </c>
      <c r="H121" s="98">
        <v>899.53753219309249</v>
      </c>
      <c r="I121" s="98">
        <v>937.37811767798223</v>
      </c>
      <c r="J121" s="98">
        <v>966.21101687724843</v>
      </c>
      <c r="K121" s="98">
        <v>996.4672716727539</v>
      </c>
      <c r="L121" s="98">
        <v>1009.1813676638441</v>
      </c>
      <c r="M121" s="98">
        <v>965.61109059781472</v>
      </c>
      <c r="N121" s="98">
        <v>967.88781285081211</v>
      </c>
      <c r="O121" s="98">
        <v>928.67843176629447</v>
      </c>
      <c r="P121" s="98">
        <v>919.86019923401273</v>
      </c>
      <c r="Q121" s="98">
        <v>915.33079589151328</v>
      </c>
      <c r="R121" s="98">
        <v>928.98769216614312</v>
      </c>
      <c r="S121" s="98">
        <v>939.39767272583299</v>
      </c>
      <c r="T121" s="98">
        <v>969.02364484683005</v>
      </c>
      <c r="U121" s="98">
        <v>1012.4933308291032</v>
      </c>
      <c r="V121" s="98">
        <v>941.33315982563192</v>
      </c>
      <c r="W121" s="98">
        <v>888.66106783016801</v>
      </c>
      <c r="X121" s="98">
        <v>765.19317560203194</v>
      </c>
      <c r="Y121" s="98">
        <v>622.9555701172967</v>
      </c>
      <c r="DA121" s="63" t="s">
        <v>2357</v>
      </c>
    </row>
    <row r="122" spans="1:105" ht="12" customHeight="1" x14ac:dyDescent="0.25">
      <c r="A122" s="109" t="s">
        <v>120</v>
      </c>
      <c r="B122" s="33">
        <v>497.56970982565809</v>
      </c>
      <c r="C122" s="33">
        <v>429.61124118496855</v>
      </c>
      <c r="D122" s="33">
        <v>337.21996757524545</v>
      </c>
      <c r="E122" s="33">
        <v>909.41662777409852</v>
      </c>
      <c r="F122" s="33">
        <v>821.92283960492068</v>
      </c>
      <c r="G122" s="33">
        <v>634.73350020874364</v>
      </c>
      <c r="H122" s="33">
        <v>760.6573675842958</v>
      </c>
      <c r="I122" s="33">
        <v>691.01814717689081</v>
      </c>
      <c r="J122" s="33">
        <v>734.15570061993003</v>
      </c>
      <c r="K122" s="33">
        <v>739.36076114476487</v>
      </c>
      <c r="L122" s="33">
        <v>824.13401720023933</v>
      </c>
      <c r="M122" s="33">
        <v>754.97289743200326</v>
      </c>
      <c r="N122" s="33">
        <v>736.04072454145182</v>
      </c>
      <c r="O122" s="33">
        <v>752.22581056226613</v>
      </c>
      <c r="P122" s="33">
        <v>700.09742392077692</v>
      </c>
      <c r="Q122" s="33">
        <v>696.42894418043954</v>
      </c>
      <c r="R122" s="33">
        <v>711.8481742605793</v>
      </c>
      <c r="S122" s="33">
        <v>723.24375006633102</v>
      </c>
      <c r="T122" s="33">
        <v>718.8848837099024</v>
      </c>
      <c r="U122" s="33">
        <v>716.17959095207937</v>
      </c>
      <c r="V122" s="33">
        <v>740.83248557829074</v>
      </c>
      <c r="W122" s="33">
        <v>831.71349932028409</v>
      </c>
      <c r="X122" s="33">
        <v>522.88891459092201</v>
      </c>
      <c r="Y122" s="33">
        <v>385.80948757455042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11000.375792442928</v>
      </c>
      <c r="C124" s="117">
        <f t="shared" si="42"/>
        <v>12432.312696703835</v>
      </c>
      <c r="D124" s="117">
        <f t="shared" si="42"/>
        <v>11750.026554140773</v>
      </c>
      <c r="E124" s="117">
        <f t="shared" si="42"/>
        <v>12034.34135106657</v>
      </c>
      <c r="F124" s="117">
        <f t="shared" si="42"/>
        <v>12061.798584908411</v>
      </c>
      <c r="G124" s="117">
        <f t="shared" si="42"/>
        <v>12369.859393799448</v>
      </c>
      <c r="H124" s="117">
        <f t="shared" si="42"/>
        <v>12673.3545192947</v>
      </c>
      <c r="I124" s="117">
        <f t="shared" si="42"/>
        <v>12613.550375063302</v>
      </c>
      <c r="J124" s="117">
        <f t="shared" si="42"/>
        <v>12642.334363460526</v>
      </c>
      <c r="K124" s="117">
        <f t="shared" si="42"/>
        <v>13052.271864303048</v>
      </c>
      <c r="L124" s="117">
        <f t="shared" si="42"/>
        <v>14574.729456016426</v>
      </c>
      <c r="M124" s="117">
        <f t="shared" si="42"/>
        <v>13319.247272051856</v>
      </c>
      <c r="N124" s="117">
        <f t="shared" si="42"/>
        <v>13837.508728546012</v>
      </c>
      <c r="O124" s="117">
        <f t="shared" si="42"/>
        <v>13661.810023302352</v>
      </c>
      <c r="P124" s="117">
        <f t="shared" si="42"/>
        <v>12805.565338156501</v>
      </c>
      <c r="Q124" s="117">
        <f t="shared" si="42"/>
        <v>12954.633929253163</v>
      </c>
      <c r="R124" s="117">
        <f t="shared" ref="R124:V124" si="43">R125+R128+R130+R139</f>
        <v>13528.46130003932</v>
      </c>
      <c r="S124" s="117">
        <f t="shared" si="43"/>
        <v>14236.261085011181</v>
      </c>
      <c r="T124" s="117">
        <f t="shared" si="43"/>
        <v>14664.143042278556</v>
      </c>
      <c r="U124" s="117">
        <f t="shared" si="43"/>
        <v>14564.875712352758</v>
      </c>
      <c r="V124" s="117">
        <f t="shared" si="43"/>
        <v>14756.53943905776</v>
      </c>
      <c r="W124" s="117">
        <f t="shared" ref="W124:Y124" si="44">W125+W128+W130+W139</f>
        <v>16307.721572695727</v>
      </c>
      <c r="X124" s="117">
        <f t="shared" si="44"/>
        <v>14649.548945423017</v>
      </c>
      <c r="Y124" s="117">
        <f t="shared" si="44"/>
        <v>13954.201803126938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9465.3074112586328</v>
      </c>
      <c r="C125" s="122">
        <f t="shared" si="45"/>
        <v>10871.968225738518</v>
      </c>
      <c r="D125" s="122">
        <f t="shared" si="45"/>
        <v>10206.834925100386</v>
      </c>
      <c r="E125" s="122">
        <f t="shared" si="45"/>
        <v>10040.022288045562</v>
      </c>
      <c r="F125" s="122">
        <f t="shared" si="45"/>
        <v>10058.597785567954</v>
      </c>
      <c r="G125" s="122">
        <f t="shared" si="45"/>
        <v>10491.018256432224</v>
      </c>
      <c r="H125" s="122">
        <f t="shared" si="45"/>
        <v>10732.417511221873</v>
      </c>
      <c r="I125" s="122">
        <f t="shared" si="45"/>
        <v>10619.312145792384</v>
      </c>
      <c r="J125" s="122">
        <f t="shared" si="45"/>
        <v>10603.622870048999</v>
      </c>
      <c r="K125" s="122">
        <f t="shared" si="45"/>
        <v>10945.986737425284</v>
      </c>
      <c r="L125" s="122">
        <f t="shared" si="45"/>
        <v>12413.256044373155</v>
      </c>
      <c r="M125" s="122">
        <f t="shared" si="45"/>
        <v>11188.68230773868</v>
      </c>
      <c r="N125" s="122">
        <f t="shared" si="45"/>
        <v>11698.859294152351</v>
      </c>
      <c r="O125" s="122">
        <f t="shared" si="45"/>
        <v>11514.788506123175</v>
      </c>
      <c r="P125" s="122">
        <f t="shared" si="45"/>
        <v>10650.721716604248</v>
      </c>
      <c r="Q125" s="122">
        <f t="shared" si="45"/>
        <v>10771.514971538456</v>
      </c>
      <c r="R125" s="122">
        <f t="shared" ref="R125:V125" si="46">SUM(R126:R127)</f>
        <v>11340.543585852649</v>
      </c>
      <c r="S125" s="122">
        <f t="shared" si="46"/>
        <v>11965.31188536907</v>
      </c>
      <c r="T125" s="122">
        <f t="shared" si="46"/>
        <v>12387.611422319902</v>
      </c>
      <c r="U125" s="122">
        <f t="shared" si="46"/>
        <v>12236.504244305926</v>
      </c>
      <c r="V125" s="122">
        <f t="shared" si="46"/>
        <v>12444.759021974487</v>
      </c>
      <c r="W125" s="122">
        <f t="shared" ref="W125:Y125" si="47">SUM(W126:W127)</f>
        <v>13857.954225723961</v>
      </c>
      <c r="X125" s="122">
        <f t="shared" si="47"/>
        <v>12588.541899304775</v>
      </c>
      <c r="Y125" s="122">
        <f t="shared" si="47"/>
        <v>12280.541550358268</v>
      </c>
      <c r="DA125" s="130" t="s">
        <v>2360</v>
      </c>
    </row>
    <row r="126" spans="1:105" ht="12" customHeight="1" x14ac:dyDescent="0.25">
      <c r="A126" s="97" t="s">
        <v>198</v>
      </c>
      <c r="B126" s="98">
        <v>9437.0373299478615</v>
      </c>
      <c r="C126" s="98">
        <v>10839.424360460342</v>
      </c>
      <c r="D126" s="98">
        <v>10176.602657370977</v>
      </c>
      <c r="E126" s="98">
        <v>10010.308673960672</v>
      </c>
      <c r="F126" s="98">
        <v>10029.314648163505</v>
      </c>
      <c r="G126" s="98">
        <v>10460.893607913365</v>
      </c>
      <c r="H126" s="98">
        <v>10701.651113914691</v>
      </c>
      <c r="I126" s="98">
        <v>10589.560986419136</v>
      </c>
      <c r="J126" s="98">
        <v>10574.089556574439</v>
      </c>
      <c r="K126" s="98">
        <v>10915.771768187924</v>
      </c>
      <c r="L126" s="98">
        <v>12378.721572754725</v>
      </c>
      <c r="M126" s="98">
        <v>11158.12217128203</v>
      </c>
      <c r="N126" s="98">
        <v>11666.936970009672</v>
      </c>
      <c r="O126" s="98">
        <v>11483.665382825562</v>
      </c>
      <c r="P126" s="98">
        <v>10622.482601453394</v>
      </c>
      <c r="Q126" s="98">
        <v>10743.252753649575</v>
      </c>
      <c r="R126" s="98">
        <v>11310.890443020438</v>
      </c>
      <c r="S126" s="98">
        <v>11934.294232650018</v>
      </c>
      <c r="T126" s="98">
        <v>12355.101463272758</v>
      </c>
      <c r="U126" s="98">
        <v>12204.9903229965</v>
      </c>
      <c r="V126" s="98">
        <v>12412.760819856836</v>
      </c>
      <c r="W126" s="98">
        <v>13823.06623888729</v>
      </c>
      <c r="X126" s="98">
        <v>12558.140515630805</v>
      </c>
      <c r="Y126" s="98">
        <v>12251.491740629506</v>
      </c>
      <c r="DA126" s="63" t="s">
        <v>2361</v>
      </c>
    </row>
    <row r="127" spans="1:105" ht="12" customHeight="1" x14ac:dyDescent="0.25">
      <c r="A127" s="97" t="s">
        <v>53</v>
      </c>
      <c r="B127" s="98">
        <v>28.270081310771616</v>
      </c>
      <c r="C127" s="98">
        <v>32.543865278176781</v>
      </c>
      <c r="D127" s="98">
        <v>30.232267729408171</v>
      </c>
      <c r="E127" s="98">
        <v>29.713614084891532</v>
      </c>
      <c r="F127" s="98">
        <v>29.283137404449686</v>
      </c>
      <c r="G127" s="98">
        <v>30.124648518857612</v>
      </c>
      <c r="H127" s="98">
        <v>30.766397307182118</v>
      </c>
      <c r="I127" s="98">
        <v>29.751159373248825</v>
      </c>
      <c r="J127" s="98">
        <v>29.533313474559051</v>
      </c>
      <c r="K127" s="98">
        <v>30.214969237359835</v>
      </c>
      <c r="L127" s="98">
        <v>34.534471618429947</v>
      </c>
      <c r="M127" s="98">
        <v>30.560136456649182</v>
      </c>
      <c r="N127" s="98">
        <v>31.922324142678054</v>
      </c>
      <c r="O127" s="98">
        <v>31.123123297613148</v>
      </c>
      <c r="P127" s="98">
        <v>28.239115150854591</v>
      </c>
      <c r="Q127" s="98">
        <v>28.262217888881754</v>
      </c>
      <c r="R127" s="98">
        <v>29.653142832210584</v>
      </c>
      <c r="S127" s="98">
        <v>31.017652719051515</v>
      </c>
      <c r="T127" s="98">
        <v>32.509959047144037</v>
      </c>
      <c r="U127" s="98">
        <v>31.513921309425925</v>
      </c>
      <c r="V127" s="98">
        <v>31.998202117651047</v>
      </c>
      <c r="W127" s="98">
        <v>34.887986836671175</v>
      </c>
      <c r="X127" s="98">
        <v>30.401383673970614</v>
      </c>
      <c r="Y127" s="98">
        <v>29.049809728761808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6.9828365251493177E-2</v>
      </c>
      <c r="C128" s="122">
        <f t="shared" si="48"/>
        <v>7.5328837337529833E-2</v>
      </c>
      <c r="D128" s="122">
        <f t="shared" si="48"/>
        <v>9.0460268600398894E-2</v>
      </c>
      <c r="E128" s="122">
        <f t="shared" si="48"/>
        <v>9.6332402878481813E-2</v>
      </c>
      <c r="F128" s="122">
        <f t="shared" si="48"/>
        <v>0.11135788422350965</v>
      </c>
      <c r="G128" s="122">
        <f t="shared" si="48"/>
        <v>0.12128140637531225</v>
      </c>
      <c r="H128" s="122">
        <f t="shared" si="48"/>
        <v>0.1666268313964786</v>
      </c>
      <c r="I128" s="122">
        <f t="shared" si="48"/>
        <v>0.2108739500103172</v>
      </c>
      <c r="J128" s="122">
        <f t="shared" si="48"/>
        <v>0.29118979354603242</v>
      </c>
      <c r="K128" s="122">
        <f t="shared" si="48"/>
        <v>0.41028654272526976</v>
      </c>
      <c r="L128" s="122">
        <f t="shared" si="48"/>
        <v>0.83673965591938648</v>
      </c>
      <c r="M128" s="122">
        <f t="shared" si="48"/>
        <v>0.62979296297826182</v>
      </c>
      <c r="N128" s="122">
        <f t="shared" si="48"/>
        <v>0.99249713846345389</v>
      </c>
      <c r="O128" s="122">
        <f t="shared" si="48"/>
        <v>1.2372558549575807</v>
      </c>
      <c r="P128" s="122">
        <f t="shared" si="48"/>
        <v>1.5002782855027461</v>
      </c>
      <c r="Q128" s="122">
        <f t="shared" si="48"/>
        <v>3.2181003556733234</v>
      </c>
      <c r="R128" s="122">
        <f t="shared" si="48"/>
        <v>2.0766026537933331</v>
      </c>
      <c r="S128" s="122">
        <f t="shared" si="48"/>
        <v>2.3331043141412255</v>
      </c>
      <c r="T128" s="122">
        <f t="shared" si="48"/>
        <v>2.829965537358262</v>
      </c>
      <c r="U128" s="122">
        <f t="shared" si="48"/>
        <v>3.951824202871729</v>
      </c>
      <c r="V128" s="122">
        <f t="shared" si="48"/>
        <v>2.4170713377770712</v>
      </c>
      <c r="W128" s="122">
        <f t="shared" si="48"/>
        <v>2.9112814688751771</v>
      </c>
      <c r="X128" s="122">
        <f t="shared" si="48"/>
        <v>2.6562903758740894</v>
      </c>
      <c r="Y128" s="122">
        <f t="shared" si="48"/>
        <v>2.6565059982431105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6.9828365251493177E-2</v>
      </c>
      <c r="C129" s="98">
        <f>IF(RES_hhdet_fec!C129=0,0,RES_hhdet_fec!C129*1000*11630/RES_hhdet_num!C124)</f>
        <v>7.5328837337529833E-2</v>
      </c>
      <c r="D129" s="98">
        <f>IF(RES_hhdet_fec!D129=0,0,RES_hhdet_fec!D129*1000*11630/RES_hhdet_num!D124)</f>
        <v>9.0460268600398894E-2</v>
      </c>
      <c r="E129" s="98">
        <f>IF(RES_hhdet_fec!E129=0,0,RES_hhdet_fec!E129*1000*11630/RES_hhdet_num!E124)</f>
        <v>9.6332402878481813E-2</v>
      </c>
      <c r="F129" s="98">
        <f>IF(RES_hhdet_fec!F129=0,0,RES_hhdet_fec!F129*1000*11630/RES_hhdet_num!F124)</f>
        <v>0.11135788422350965</v>
      </c>
      <c r="G129" s="98">
        <f>IF(RES_hhdet_fec!G129=0,0,RES_hhdet_fec!G129*1000*11630/RES_hhdet_num!G124)</f>
        <v>0.12128140637531225</v>
      </c>
      <c r="H129" s="98">
        <f>IF(RES_hhdet_fec!H129=0,0,RES_hhdet_fec!H129*1000*11630/RES_hhdet_num!H124)</f>
        <v>0.1666268313964786</v>
      </c>
      <c r="I129" s="98">
        <f>IF(RES_hhdet_fec!I129=0,0,RES_hhdet_fec!I129*1000*11630/RES_hhdet_num!I124)</f>
        <v>0.2108739500103172</v>
      </c>
      <c r="J129" s="98">
        <f>IF(RES_hhdet_fec!J129=0,0,RES_hhdet_fec!J129*1000*11630/RES_hhdet_num!J124)</f>
        <v>0.29118979354603242</v>
      </c>
      <c r="K129" s="98">
        <f>IF(RES_hhdet_fec!K129=0,0,RES_hhdet_fec!K129*1000*11630/RES_hhdet_num!K124)</f>
        <v>0.41028654272526976</v>
      </c>
      <c r="L129" s="98">
        <f>IF(RES_hhdet_fec!L129=0,0,RES_hhdet_fec!L129*1000*11630/RES_hhdet_num!L124)</f>
        <v>0.83673965591938648</v>
      </c>
      <c r="M129" s="98">
        <f>IF(RES_hhdet_fec!M129=0,0,RES_hhdet_fec!M129*1000*11630/RES_hhdet_num!M124)</f>
        <v>0.62979296297826182</v>
      </c>
      <c r="N129" s="98">
        <f>IF(RES_hhdet_fec!N129=0,0,RES_hhdet_fec!N129*1000*11630/RES_hhdet_num!N124)</f>
        <v>0.99249713846345389</v>
      </c>
      <c r="O129" s="98">
        <f>IF(RES_hhdet_fec!O129=0,0,RES_hhdet_fec!O129*1000*11630/RES_hhdet_num!O124)</f>
        <v>1.2372558549575807</v>
      </c>
      <c r="P129" s="98">
        <f>IF(RES_hhdet_fec!P129=0,0,RES_hhdet_fec!P129*1000*11630/RES_hhdet_num!P124)</f>
        <v>1.5002782855027461</v>
      </c>
      <c r="Q129" s="98">
        <f>IF(RES_hhdet_fec!Q129=0,0,RES_hhdet_fec!Q129*1000*11630/RES_hhdet_num!Q124)</f>
        <v>3.2181003556733234</v>
      </c>
      <c r="R129" s="98">
        <f>IF(RES_hhdet_fec!R129=0,0,RES_hhdet_fec!R129*1000*11630/RES_hhdet_num!R124)</f>
        <v>2.0766026537933331</v>
      </c>
      <c r="S129" s="98">
        <f>IF(RES_hhdet_fec!S129=0,0,RES_hhdet_fec!S129*1000*11630/RES_hhdet_num!S124)</f>
        <v>2.3331043141412255</v>
      </c>
      <c r="T129" s="98">
        <f>IF(RES_hhdet_fec!T129=0,0,RES_hhdet_fec!T129*1000*11630/RES_hhdet_num!T124)</f>
        <v>2.829965537358262</v>
      </c>
      <c r="U129" s="98">
        <f>IF(RES_hhdet_fec!U129=0,0,RES_hhdet_fec!U129*1000*11630/RES_hhdet_num!U124)</f>
        <v>3.951824202871729</v>
      </c>
      <c r="V129" s="98">
        <f>IF(RES_hhdet_fec!V129=0,0,RES_hhdet_fec!V129*1000*11630/RES_hhdet_num!V124)</f>
        <v>2.4170713377770712</v>
      </c>
      <c r="W129" s="98">
        <f>IF(RES_hhdet_fec!W129=0,0,RES_hhdet_fec!W129*1000*11630/RES_hhdet_num!W124)</f>
        <v>2.9112814688751771</v>
      </c>
      <c r="X129" s="98">
        <f>IF(RES_hhdet_fec!X129=0,0,RES_hhdet_fec!X129*1000*11630/RES_hhdet_num!X124)</f>
        <v>2.6562903758740894</v>
      </c>
      <c r="Y129" s="98">
        <f>IF(RES_hhdet_fec!Y129=0,0,RES_hhdet_fec!Y129*1000*11630/RES_hhdet_num!Y124)</f>
        <v>2.6565059982431105</v>
      </c>
      <c r="DA129" s="63" t="s">
        <v>2364</v>
      </c>
    </row>
    <row r="130" spans="1:105" ht="12" customHeight="1" x14ac:dyDescent="0.25">
      <c r="A130" s="121" t="s">
        <v>55</v>
      </c>
      <c r="B130" s="122">
        <v>935.68489776489912</v>
      </c>
      <c r="C130" s="122">
        <v>961.88085686672332</v>
      </c>
      <c r="D130" s="122">
        <v>925.36430509852266</v>
      </c>
      <c r="E130" s="122">
        <v>1082.6145055239178</v>
      </c>
      <c r="F130" s="122">
        <v>1117.1254775046773</v>
      </c>
      <c r="G130" s="122">
        <v>1070.1256874479338</v>
      </c>
      <c r="H130" s="122">
        <v>1086.5231562732706</v>
      </c>
      <c r="I130" s="122">
        <v>1137.8460540735075</v>
      </c>
      <c r="J130" s="122">
        <v>1150.5129525247571</v>
      </c>
      <c r="K130" s="122">
        <v>1199.5551824074369</v>
      </c>
      <c r="L130" s="122">
        <v>1219.5606244543164</v>
      </c>
      <c r="M130" s="122">
        <v>1244.7702343069341</v>
      </c>
      <c r="N130" s="122">
        <v>1259.8603738199838</v>
      </c>
      <c r="O130" s="122">
        <v>1286.6844033829884</v>
      </c>
      <c r="P130" s="122">
        <v>1318.6444789601903</v>
      </c>
      <c r="Q130" s="122">
        <v>1347.9829042988526</v>
      </c>
      <c r="R130" s="122">
        <v>1338.1859817444229</v>
      </c>
      <c r="S130" s="122">
        <v>1408.0143220227399</v>
      </c>
      <c r="T130" s="122">
        <v>1391.0516103723303</v>
      </c>
      <c r="U130" s="122">
        <v>1411.4570292375363</v>
      </c>
      <c r="V130" s="122">
        <v>1431.8582338434583</v>
      </c>
      <c r="W130" s="122">
        <v>1571.576521906378</v>
      </c>
      <c r="X130" s="122">
        <v>1335.0159010689931</v>
      </c>
      <c r="Y130" s="122">
        <v>1073.6402595707498</v>
      </c>
      <c r="DA130" s="130" t="s">
        <v>2365</v>
      </c>
    </row>
    <row r="131" spans="1:105" ht="12" customHeight="1" x14ac:dyDescent="0.25">
      <c r="A131" s="97" t="s">
        <v>128</v>
      </c>
      <c r="B131" s="98">
        <v>931.64657434941284</v>
      </c>
      <c r="C131" s="98">
        <v>960.79322550821689</v>
      </c>
      <c r="D131" s="98">
        <v>927.09970186966518</v>
      </c>
      <c r="E131" s="98">
        <v>1073.9145404505921</v>
      </c>
      <c r="F131" s="98">
        <v>1110.8539246411342</v>
      </c>
      <c r="G131" s="98">
        <v>1069.3383240712255</v>
      </c>
      <c r="H131" s="98">
        <v>1081.4677211931812</v>
      </c>
      <c r="I131" s="98">
        <v>1135.3016248112008</v>
      </c>
      <c r="J131" s="98">
        <v>1146.9989889400015</v>
      </c>
      <c r="K131" s="98">
        <v>1195.9610183551481</v>
      </c>
      <c r="L131" s="98">
        <v>1214.6688421047181</v>
      </c>
      <c r="M131" s="98">
        <v>1240.8860832978983</v>
      </c>
      <c r="N131" s="98">
        <v>1256.7861810292525</v>
      </c>
      <c r="O131" s="98">
        <v>1283.2022406248439</v>
      </c>
      <c r="P131" s="98">
        <v>1317.2290851781984</v>
      </c>
      <c r="Q131" s="98">
        <v>1346.7095957103165</v>
      </c>
      <c r="R131" s="98">
        <v>1336.7382997380619</v>
      </c>
      <c r="S131" s="98">
        <v>1407.8783580859663</v>
      </c>
      <c r="T131" s="98">
        <v>1391.5785522423278</v>
      </c>
      <c r="U131" s="98">
        <v>1411.6994986623977</v>
      </c>
      <c r="V131" s="98">
        <v>1431.6639903248813</v>
      </c>
      <c r="W131" s="98">
        <v>1574.0523106380429</v>
      </c>
      <c r="X131" s="98">
        <v>1339.9481260234359</v>
      </c>
      <c r="Y131" s="98">
        <v>1080.5910906335228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1052.0497572948075</v>
      </c>
      <c r="L132" s="98">
        <v>1079.4347432508193</v>
      </c>
      <c r="M132" s="98">
        <v>1105.6850062578978</v>
      </c>
      <c r="N132" s="98">
        <v>1124.1717449738367</v>
      </c>
      <c r="O132" s="98">
        <v>1154.3763745230133</v>
      </c>
      <c r="P132" s="98">
        <v>1177.4806382787299</v>
      </c>
      <c r="Q132" s="98">
        <v>1203.4415845641674</v>
      </c>
      <c r="R132" s="98">
        <v>1193.8068969295498</v>
      </c>
      <c r="S132" s="98">
        <v>1258.8807345448758</v>
      </c>
      <c r="T132" s="98">
        <v>1260.1504404643645</v>
      </c>
      <c r="U132" s="98">
        <v>1270.8070008238853</v>
      </c>
      <c r="V132" s="98">
        <v>1290.4264818109839</v>
      </c>
      <c r="W132" s="98">
        <v>1427.4084271438835</v>
      </c>
      <c r="X132" s="98">
        <v>1192.9223143206721</v>
      </c>
      <c r="Y132" s="98">
        <v>953.64374320920376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555.68361861977178</v>
      </c>
      <c r="L133" s="101">
        <v>593.72487960019407</v>
      </c>
      <c r="M133" s="101">
        <v>586.78439188458913</v>
      </c>
      <c r="N133" s="101">
        <v>576.23091328014016</v>
      </c>
      <c r="O133" s="101">
        <v>605.66754497707961</v>
      </c>
      <c r="P133" s="101">
        <v>605.09761610549003</v>
      </c>
      <c r="Q133" s="101">
        <v>625.55080329178281</v>
      </c>
      <c r="R133" s="101">
        <v>612.30797665195178</v>
      </c>
      <c r="S133" s="101">
        <v>635.6893711773223</v>
      </c>
      <c r="T133" s="101">
        <v>739.03805160351646</v>
      </c>
      <c r="U133" s="101">
        <v>677.61044316318566</v>
      </c>
      <c r="V133" s="101">
        <v>670.33972974239271</v>
      </c>
      <c r="W133" s="101">
        <v>766.32351439340948</v>
      </c>
      <c r="X133" s="101">
        <v>494.56275492524003</v>
      </c>
      <c r="Y133" s="101">
        <v>309.53175771145612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496.36613867503581</v>
      </c>
      <c r="L134" s="104">
        <v>485.70986365062532</v>
      </c>
      <c r="M134" s="104">
        <v>518.90061437330871</v>
      </c>
      <c r="N134" s="104">
        <v>547.94083169369662</v>
      </c>
      <c r="O134" s="104">
        <v>548.70882954593344</v>
      </c>
      <c r="P134" s="104">
        <v>572.38302217323974</v>
      </c>
      <c r="Q134" s="104">
        <v>577.8907812723844</v>
      </c>
      <c r="R134" s="104">
        <v>581.49892027759813</v>
      </c>
      <c r="S134" s="104">
        <v>623.19136336755332</v>
      </c>
      <c r="T134" s="104">
        <v>521.11238886084811</v>
      </c>
      <c r="U134" s="104">
        <v>593.19655766069957</v>
      </c>
      <c r="V134" s="104">
        <v>620.08675206859141</v>
      </c>
      <c r="W134" s="104">
        <v>661.0849127504739</v>
      </c>
      <c r="X134" s="104">
        <v>698.35955939543226</v>
      </c>
      <c r="Y134" s="104">
        <v>644.11198549774758</v>
      </c>
      <c r="DA134" s="132" t="s">
        <v>2369</v>
      </c>
    </row>
    <row r="135" spans="1:105" ht="12" customHeight="1" x14ac:dyDescent="0.25">
      <c r="A135" s="106" t="s">
        <v>122</v>
      </c>
      <c r="B135" s="101">
        <v>1195.5508535945614</v>
      </c>
      <c r="C135" s="101">
        <v>1032.0180351682525</v>
      </c>
      <c r="D135" s="101">
        <v>783.02384721747831</v>
      </c>
      <c r="E135" s="101">
        <v>1645.2840352088326</v>
      </c>
      <c r="F135" s="101">
        <v>1523.5248227893246</v>
      </c>
      <c r="G135" s="101">
        <v>1188.3091069238967</v>
      </c>
      <c r="H135" s="101">
        <v>1411.7631798377356</v>
      </c>
      <c r="I135" s="101">
        <v>1300.4402807510955</v>
      </c>
      <c r="J135" s="101">
        <v>1373.5521436894226</v>
      </c>
      <c r="K135" s="101">
        <v>1452.2082837872508</v>
      </c>
      <c r="L135" s="101">
        <v>1558.3590219651453</v>
      </c>
      <c r="M135" s="101">
        <v>1528.2968057654034</v>
      </c>
      <c r="N135" s="101">
        <v>1501.0051423932737</v>
      </c>
      <c r="O135" s="101">
        <v>1608.5644094992792</v>
      </c>
      <c r="P135" s="101">
        <v>1589.3456432773962</v>
      </c>
      <c r="Q135" s="101">
        <v>1637.7299506182358</v>
      </c>
      <c r="R135" s="101">
        <v>1659.9173707596883</v>
      </c>
      <c r="S135" s="101">
        <v>1650.621188618351</v>
      </c>
      <c r="T135" s="101">
        <v>1598.7264707938559</v>
      </c>
      <c r="U135" s="101">
        <v>1668.0927239828447</v>
      </c>
      <c r="V135" s="101">
        <v>1739.2740181798076</v>
      </c>
      <c r="W135" s="101">
        <v>1760.3965555706691</v>
      </c>
      <c r="X135" s="101">
        <v>1419.9960526284713</v>
      </c>
      <c r="Y135" s="101">
        <v>1083.0879487726577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1177.5021123528938</v>
      </c>
      <c r="L136" s="104">
        <v>1278.0868902456866</v>
      </c>
      <c r="M136" s="104">
        <v>1249.0458847049861</v>
      </c>
      <c r="N136" s="104">
        <v>1221.9746094036564</v>
      </c>
      <c r="O136" s="104">
        <v>1306.7423886444071</v>
      </c>
      <c r="P136" s="104">
        <v>1282.7119273557128</v>
      </c>
      <c r="Q136" s="104">
        <v>1326.2120529406957</v>
      </c>
      <c r="R136" s="104">
        <v>1346.1234191233141</v>
      </c>
      <c r="S136" s="104">
        <v>1354.2069375582387</v>
      </c>
      <c r="T136" s="104">
        <v>1350.1594571879837</v>
      </c>
      <c r="U136" s="104">
        <v>1427.0474498968101</v>
      </c>
      <c r="V136" s="104">
        <v>1502.5526388635058</v>
      </c>
      <c r="W136" s="104">
        <v>1510.4980845570758</v>
      </c>
      <c r="X136" s="104">
        <v>1203.6324229979705</v>
      </c>
      <c r="Y136" s="104">
        <v>894.95342561348173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684.6426986365218</v>
      </c>
      <c r="L137" s="98">
        <v>771.13952712826415</v>
      </c>
      <c r="M137" s="98">
        <v>728.45831600421786</v>
      </c>
      <c r="N137" s="98">
        <v>689.07310950325825</v>
      </c>
      <c r="O137" s="98">
        <v>748.67003218987816</v>
      </c>
      <c r="P137" s="98">
        <v>715.9514367713972</v>
      </c>
      <c r="Q137" s="98">
        <v>748.16553436240542</v>
      </c>
      <c r="R137" s="98">
        <v>750.94915412496516</v>
      </c>
      <c r="S137" s="98">
        <v>740.67338730682093</v>
      </c>
      <c r="T137" s="98">
        <v>832.76726893296279</v>
      </c>
      <c r="U137" s="98">
        <v>810.00279812839347</v>
      </c>
      <c r="V137" s="98">
        <v>830.26249950556576</v>
      </c>
      <c r="W137" s="98">
        <v>846.12069901810912</v>
      </c>
      <c r="X137" s="98">
        <v>512.6056197983454</v>
      </c>
      <c r="Y137" s="98">
        <v>278.63471103149669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492.8594137163721</v>
      </c>
      <c r="L138" s="98">
        <v>506.9473631174227</v>
      </c>
      <c r="M138" s="98">
        <v>520.58756870076809</v>
      </c>
      <c r="N138" s="98">
        <v>532.90149990039799</v>
      </c>
      <c r="O138" s="98">
        <v>558.07235645452886</v>
      </c>
      <c r="P138" s="98">
        <v>566.76049058431545</v>
      </c>
      <c r="Q138" s="98">
        <v>578.04651857829026</v>
      </c>
      <c r="R138" s="98">
        <v>595.17426499834892</v>
      </c>
      <c r="S138" s="98">
        <v>613.53355025141764</v>
      </c>
      <c r="T138" s="98">
        <v>517.39218825502064</v>
      </c>
      <c r="U138" s="98">
        <v>617.04465176841666</v>
      </c>
      <c r="V138" s="98">
        <v>672.29013935794001</v>
      </c>
      <c r="W138" s="98">
        <v>664.37738553896656</v>
      </c>
      <c r="X138" s="98">
        <v>691.02680319962531</v>
      </c>
      <c r="Y138" s="98">
        <v>616.31871458198498</v>
      </c>
      <c r="DA138" s="63" t="s">
        <v>2373</v>
      </c>
    </row>
    <row r="139" spans="1:105" ht="12" customHeight="1" x14ac:dyDescent="0.25">
      <c r="A139" s="121" t="s">
        <v>54</v>
      </c>
      <c r="B139" s="122">
        <v>599.31365505414612</v>
      </c>
      <c r="C139" s="122">
        <v>598.38828526125735</v>
      </c>
      <c r="D139" s="122">
        <v>617.73686367326434</v>
      </c>
      <c r="E139" s="122">
        <v>911.6082250942128</v>
      </c>
      <c r="F139" s="122">
        <v>885.96396395155477</v>
      </c>
      <c r="G139" s="122">
        <v>808.59416851291701</v>
      </c>
      <c r="H139" s="122">
        <v>854.24722496816139</v>
      </c>
      <c r="I139" s="122">
        <v>856.18130124739935</v>
      </c>
      <c r="J139" s="122">
        <v>887.90735109322316</v>
      </c>
      <c r="K139" s="122">
        <v>906.3196579276007</v>
      </c>
      <c r="L139" s="122">
        <v>941.07604753303792</v>
      </c>
      <c r="M139" s="122">
        <v>885.16493704326388</v>
      </c>
      <c r="N139" s="122">
        <v>877.79656343521469</v>
      </c>
      <c r="O139" s="122">
        <v>859.09985794123111</v>
      </c>
      <c r="P139" s="122">
        <v>834.69886430655913</v>
      </c>
      <c r="Q139" s="122">
        <v>831.91795306018059</v>
      </c>
      <c r="R139" s="122">
        <v>847.65512978845697</v>
      </c>
      <c r="S139" s="122">
        <v>860.60177330523072</v>
      </c>
      <c r="T139" s="122">
        <v>882.65004404896467</v>
      </c>
      <c r="U139" s="122">
        <v>912.96261460642381</v>
      </c>
      <c r="V139" s="122">
        <v>877.50511190203804</v>
      </c>
      <c r="W139" s="122">
        <v>875.27954359651187</v>
      </c>
      <c r="X139" s="122">
        <v>723.33485467337334</v>
      </c>
      <c r="Y139" s="122">
        <v>597.36348719967839</v>
      </c>
      <c r="DA139" s="130" t="s">
        <v>2374</v>
      </c>
    </row>
    <row r="140" spans="1:105" ht="12" customHeight="1" x14ac:dyDescent="0.25">
      <c r="A140" s="97" t="s">
        <v>50</v>
      </c>
      <c r="B140" s="98">
        <v>618.40154530471023</v>
      </c>
      <c r="C140" s="98">
        <v>632.58642750271974</v>
      </c>
      <c r="D140" s="98">
        <v>685.74910436427331</v>
      </c>
      <c r="E140" s="98">
        <v>910.72030051570459</v>
      </c>
      <c r="F140" s="98">
        <v>912.36095688732803</v>
      </c>
      <c r="G140" s="98">
        <v>889.14385433676421</v>
      </c>
      <c r="H140" s="98">
        <v>900.44029573908153</v>
      </c>
      <c r="I140" s="98">
        <v>937.34399647520161</v>
      </c>
      <c r="J140" s="98">
        <v>966.16602526912823</v>
      </c>
      <c r="K140" s="98">
        <v>996.41484375949153</v>
      </c>
      <c r="L140" s="98">
        <v>1009.2270977139531</v>
      </c>
      <c r="M140" s="98">
        <v>965.74374020829009</v>
      </c>
      <c r="N140" s="98">
        <v>968.0894563109332</v>
      </c>
      <c r="O140" s="98">
        <v>928.83647699701874</v>
      </c>
      <c r="P140" s="98">
        <v>920.09018121961856</v>
      </c>
      <c r="Q140" s="98">
        <v>915.5555458813518</v>
      </c>
      <c r="R140" s="98">
        <v>929.1805877555322</v>
      </c>
      <c r="S140" s="98">
        <v>939.38999387935291</v>
      </c>
      <c r="T140" s="98">
        <v>969.52372968619898</v>
      </c>
      <c r="U140" s="98">
        <v>1012.8720728794922</v>
      </c>
      <c r="V140" s="98">
        <v>941.99033715692451</v>
      </c>
      <c r="W140" s="98">
        <v>889.71213969771418</v>
      </c>
      <c r="X140" s="98">
        <v>766.52326241327683</v>
      </c>
      <c r="Y140" s="98">
        <v>623.7081995545667</v>
      </c>
      <c r="DA140" s="63" t="s">
        <v>2375</v>
      </c>
    </row>
    <row r="141" spans="1:105" ht="12" customHeight="1" x14ac:dyDescent="0.25">
      <c r="A141" s="109" t="s">
        <v>120</v>
      </c>
      <c r="B141" s="33">
        <v>497.56970982565821</v>
      </c>
      <c r="C141" s="33">
        <v>431.14245696861354</v>
      </c>
      <c r="D141" s="33">
        <v>339.52761799184782</v>
      </c>
      <c r="E141" s="33">
        <v>914.12620316384334</v>
      </c>
      <c r="F141" s="33">
        <v>824.93296826365861</v>
      </c>
      <c r="G141" s="33">
        <v>636.20891110297146</v>
      </c>
      <c r="H141" s="33">
        <v>761.1322573793841</v>
      </c>
      <c r="I141" s="33">
        <v>690.89271139020184</v>
      </c>
      <c r="J141" s="33">
        <v>734.03537975674919</v>
      </c>
      <c r="K141" s="33">
        <v>739.31196060093873</v>
      </c>
      <c r="L141" s="33">
        <v>824.34998021153945</v>
      </c>
      <c r="M141" s="33">
        <v>755.37431937897497</v>
      </c>
      <c r="N141" s="33">
        <v>736.63002105761916</v>
      </c>
      <c r="O141" s="33">
        <v>753.15173468970352</v>
      </c>
      <c r="P141" s="33">
        <v>701.9067482579344</v>
      </c>
      <c r="Q141" s="33">
        <v>698.75399563147687</v>
      </c>
      <c r="R141" s="33">
        <v>714.19635704679081</v>
      </c>
      <c r="S141" s="33">
        <v>724.83465215482067</v>
      </c>
      <c r="T141" s="33">
        <v>720.9093512409446</v>
      </c>
      <c r="U141" s="33">
        <v>717.26199879185822</v>
      </c>
      <c r="V141" s="33">
        <v>742.13824370983264</v>
      </c>
      <c r="W141" s="33">
        <v>833.20584877964109</v>
      </c>
      <c r="X141" s="33">
        <v>524.43591306409473</v>
      </c>
      <c r="Y141" s="33">
        <v>386.93308511530859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6011.7926259976575</v>
      </c>
      <c r="C143" s="117">
        <f t="shared" si="49"/>
        <v>7023.0947273058564</v>
      </c>
      <c r="D143" s="117">
        <f t="shared" si="49"/>
        <v>3909.1336384059241</v>
      </c>
      <c r="E143" s="117">
        <f t="shared" si="49"/>
        <v>6046.9697436925926</v>
      </c>
      <c r="F143" s="117">
        <f t="shared" si="49"/>
        <v>5814.6365012616579</v>
      </c>
      <c r="G143" s="117">
        <f t="shared" si="49"/>
        <v>5764.0809112499219</v>
      </c>
      <c r="H143" s="117">
        <f t="shared" si="49"/>
        <v>6704.4915991459557</v>
      </c>
      <c r="I143" s="117">
        <f t="shared" si="49"/>
        <v>5909.8940014000527</v>
      </c>
      <c r="J143" s="117">
        <f t="shared" si="49"/>
        <v>6466.1385253035878</v>
      </c>
      <c r="K143" s="117">
        <f t="shared" si="49"/>
        <v>6465.7052904200964</v>
      </c>
      <c r="L143" s="117">
        <f t="shared" si="49"/>
        <v>6710.3478320533341</v>
      </c>
      <c r="M143" s="117">
        <f t="shared" si="49"/>
        <v>6406.9815346220403</v>
      </c>
      <c r="N143" s="117">
        <f t="shared" si="49"/>
        <v>6152.0738290488607</v>
      </c>
      <c r="O143" s="117">
        <f t="shared" si="49"/>
        <v>6017.1908663499471</v>
      </c>
      <c r="P143" s="117">
        <f t="shared" si="49"/>
        <v>5701.0612010745099</v>
      </c>
      <c r="Q143" s="117">
        <f t="shared" si="49"/>
        <v>5595.0750602043445</v>
      </c>
      <c r="R143" s="117">
        <f t="shared" ref="R143:V143" si="50">R144+R146+R148+R157</f>
        <v>5646.012297355911</v>
      </c>
      <c r="S143" s="117">
        <f t="shared" si="50"/>
        <v>5689.5283037697691</v>
      </c>
      <c r="T143" s="117">
        <f t="shared" si="50"/>
        <v>5745.6815496986292</v>
      </c>
      <c r="U143" s="117">
        <f t="shared" si="50"/>
        <v>5817.6363348115065</v>
      </c>
      <c r="V143" s="117">
        <f t="shared" si="50"/>
        <v>5648.3962092005822</v>
      </c>
      <c r="W143" s="117">
        <f t="shared" ref="W143:Y143" si="51">W144+W146+W148+W157</f>
        <v>5567.5338813647686</v>
      </c>
      <c r="X143" s="117">
        <f t="shared" si="51"/>
        <v>5367.1459951872412</v>
      </c>
      <c r="Y143" s="117">
        <f t="shared" si="51"/>
        <v>4858.8658945179723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4164.3421665693877</v>
      </c>
      <c r="C144" s="122">
        <f t="shared" si="52"/>
        <v>5263.4012186858054</v>
      </c>
      <c r="D144" s="122">
        <f t="shared" si="52"/>
        <v>2435.0162874725174</v>
      </c>
      <c r="E144" s="122">
        <f t="shared" si="52"/>
        <v>3556.1940800576476</v>
      </c>
      <c r="F144" s="122">
        <f t="shared" si="52"/>
        <v>3458.2418867497408</v>
      </c>
      <c r="G144" s="122">
        <f t="shared" si="52"/>
        <v>3737.8563604039082</v>
      </c>
      <c r="H144" s="122">
        <f t="shared" si="52"/>
        <v>4419.3351641899171</v>
      </c>
      <c r="I144" s="122">
        <f t="shared" si="52"/>
        <v>3679.6041407534367</v>
      </c>
      <c r="J144" s="122">
        <f t="shared" si="52"/>
        <v>4162.396954388998</v>
      </c>
      <c r="K144" s="122">
        <f t="shared" si="52"/>
        <v>4115.7703087310347</v>
      </c>
      <c r="L144" s="122">
        <f t="shared" si="52"/>
        <v>4243.3698546998949</v>
      </c>
      <c r="M144" s="122">
        <f t="shared" si="52"/>
        <v>4027.961268682664</v>
      </c>
      <c r="N144" s="122">
        <f t="shared" si="52"/>
        <v>3794.67866693102</v>
      </c>
      <c r="O144" s="122">
        <f t="shared" si="52"/>
        <v>3637.3655971933772</v>
      </c>
      <c r="P144" s="122">
        <f t="shared" si="52"/>
        <v>3394.9397066786614</v>
      </c>
      <c r="Q144" s="122">
        <f t="shared" si="52"/>
        <v>3286.0808193664625</v>
      </c>
      <c r="R144" s="122">
        <f t="shared" si="52"/>
        <v>3323.454743258204</v>
      </c>
      <c r="S144" s="122">
        <f t="shared" si="52"/>
        <v>3349.7314956577388</v>
      </c>
      <c r="T144" s="122">
        <f t="shared" si="52"/>
        <v>3416.326512620622</v>
      </c>
      <c r="U144" s="122">
        <f t="shared" si="52"/>
        <v>3380.2659227184486</v>
      </c>
      <c r="V144" s="122">
        <f t="shared" si="52"/>
        <v>3196.175935109527</v>
      </c>
      <c r="W144" s="122">
        <f t="shared" si="52"/>
        <v>3105.8942612927171</v>
      </c>
      <c r="X144" s="122">
        <f t="shared" si="52"/>
        <v>3325.6263344869708</v>
      </c>
      <c r="Y144" s="122">
        <f t="shared" si="52"/>
        <v>3252.5512844694767</v>
      </c>
      <c r="DA144" s="130" t="s">
        <v>2378</v>
      </c>
    </row>
    <row r="145" spans="1:105" ht="12" customHeight="1" x14ac:dyDescent="0.25">
      <c r="A145" s="97" t="s">
        <v>53</v>
      </c>
      <c r="B145" s="98">
        <v>4164.3421665693877</v>
      </c>
      <c r="C145" s="98">
        <v>5263.4012186858054</v>
      </c>
      <c r="D145" s="98">
        <v>2435.0162874725174</v>
      </c>
      <c r="E145" s="98">
        <v>3556.1940800576476</v>
      </c>
      <c r="F145" s="98">
        <v>3458.2418867497408</v>
      </c>
      <c r="G145" s="98">
        <v>3737.8563604039082</v>
      </c>
      <c r="H145" s="98">
        <v>4419.3351641899171</v>
      </c>
      <c r="I145" s="98">
        <v>3679.6041407534367</v>
      </c>
      <c r="J145" s="98">
        <v>4162.396954388998</v>
      </c>
      <c r="K145" s="98">
        <v>4115.7703087310347</v>
      </c>
      <c r="L145" s="98">
        <v>4243.3698546998949</v>
      </c>
      <c r="M145" s="98">
        <v>4027.961268682664</v>
      </c>
      <c r="N145" s="98">
        <v>3794.67866693102</v>
      </c>
      <c r="O145" s="98">
        <v>3637.3655971933772</v>
      </c>
      <c r="P145" s="98">
        <v>3394.9397066786614</v>
      </c>
      <c r="Q145" s="98">
        <v>3286.0808193664625</v>
      </c>
      <c r="R145" s="98">
        <v>3323.454743258204</v>
      </c>
      <c r="S145" s="98">
        <v>3349.7314956577388</v>
      </c>
      <c r="T145" s="98">
        <v>3416.326512620622</v>
      </c>
      <c r="U145" s="98">
        <v>3380.2659227184486</v>
      </c>
      <c r="V145" s="98">
        <v>3196.175935109527</v>
      </c>
      <c r="W145" s="98">
        <v>3105.8942612927171</v>
      </c>
      <c r="X145" s="98">
        <v>3325.6263344869708</v>
      </c>
      <c r="Y145" s="98">
        <v>3252.5512844694767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0.78586290424112104</v>
      </c>
      <c r="C146" s="122">
        <f t="shared" si="53"/>
        <v>0.6137163161863749</v>
      </c>
      <c r="D146" s="122">
        <f t="shared" si="53"/>
        <v>0.40301722269381923</v>
      </c>
      <c r="E146" s="122">
        <f t="shared" si="53"/>
        <v>0.29742027514194086</v>
      </c>
      <c r="F146" s="122">
        <f t="shared" si="53"/>
        <v>0.35156893450988469</v>
      </c>
      <c r="G146" s="122">
        <f t="shared" si="53"/>
        <v>0.42216627765524117</v>
      </c>
      <c r="H146" s="122">
        <f t="shared" si="53"/>
        <v>0.64754715834755561</v>
      </c>
      <c r="I146" s="122">
        <f t="shared" si="53"/>
        <v>0.77968188995396415</v>
      </c>
      <c r="J146" s="122">
        <f t="shared" si="53"/>
        <v>0.94899500730413211</v>
      </c>
      <c r="K146" s="122">
        <f t="shared" si="53"/>
        <v>1.2328146367707931</v>
      </c>
      <c r="L146" s="122">
        <f t="shared" si="53"/>
        <v>2.5110898144657523</v>
      </c>
      <c r="M146" s="122">
        <f t="shared" si="53"/>
        <v>1.6461233907301862</v>
      </c>
      <c r="N146" s="122">
        <f t="shared" si="53"/>
        <v>2.3887601058112993</v>
      </c>
      <c r="O146" s="122">
        <f t="shared" si="53"/>
        <v>2.7434280063677559</v>
      </c>
      <c r="P146" s="122">
        <f t="shared" si="53"/>
        <v>3.7136555933145368</v>
      </c>
      <c r="Q146" s="122">
        <f t="shared" si="53"/>
        <v>10.247259676851366</v>
      </c>
      <c r="R146" s="122">
        <f t="shared" si="53"/>
        <v>8.4701445912757816</v>
      </c>
      <c r="S146" s="122">
        <f t="shared" si="53"/>
        <v>10.369906352716013</v>
      </c>
      <c r="T146" s="122">
        <f t="shared" si="53"/>
        <v>13.218639755095223</v>
      </c>
      <c r="U146" s="122">
        <f t="shared" si="53"/>
        <v>19.348685726562177</v>
      </c>
      <c r="V146" s="122">
        <f t="shared" si="53"/>
        <v>12.264180356618953</v>
      </c>
      <c r="W146" s="122">
        <f t="shared" si="53"/>
        <v>15.790379857427922</v>
      </c>
      <c r="X146" s="122">
        <f t="shared" si="53"/>
        <v>14.695879260217088</v>
      </c>
      <c r="Y146" s="122">
        <f t="shared" si="53"/>
        <v>15.41820743850079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0.78586290424112104</v>
      </c>
      <c r="C147" s="98">
        <f>IF(RES_hhdet_fec!C147=0,0,RES_hhdet_fec!C147*1000*11630/RES_hhdet_num!C143)</f>
        <v>0.6137163161863749</v>
      </c>
      <c r="D147" s="98">
        <f>IF(RES_hhdet_fec!D147=0,0,RES_hhdet_fec!D147*1000*11630/RES_hhdet_num!D143)</f>
        <v>0.40301722269381923</v>
      </c>
      <c r="E147" s="98">
        <f>IF(RES_hhdet_fec!E147=0,0,RES_hhdet_fec!E147*1000*11630/RES_hhdet_num!E143)</f>
        <v>0.29742027514194086</v>
      </c>
      <c r="F147" s="98">
        <f>IF(RES_hhdet_fec!F147=0,0,RES_hhdet_fec!F147*1000*11630/RES_hhdet_num!F143)</f>
        <v>0.35156893450988469</v>
      </c>
      <c r="G147" s="98">
        <f>IF(RES_hhdet_fec!G147=0,0,RES_hhdet_fec!G147*1000*11630/RES_hhdet_num!G143)</f>
        <v>0.42216627765524117</v>
      </c>
      <c r="H147" s="98">
        <f>IF(RES_hhdet_fec!H147=0,0,RES_hhdet_fec!H147*1000*11630/RES_hhdet_num!H143)</f>
        <v>0.64754715834755561</v>
      </c>
      <c r="I147" s="98">
        <f>IF(RES_hhdet_fec!I147=0,0,RES_hhdet_fec!I147*1000*11630/RES_hhdet_num!I143)</f>
        <v>0.77968188995396415</v>
      </c>
      <c r="J147" s="98">
        <f>IF(RES_hhdet_fec!J147=0,0,RES_hhdet_fec!J147*1000*11630/RES_hhdet_num!J143)</f>
        <v>0.94899500730413211</v>
      </c>
      <c r="K147" s="98">
        <f>IF(RES_hhdet_fec!K147=0,0,RES_hhdet_fec!K147*1000*11630/RES_hhdet_num!K143)</f>
        <v>1.2328146367707931</v>
      </c>
      <c r="L147" s="98">
        <f>IF(RES_hhdet_fec!L147=0,0,RES_hhdet_fec!L147*1000*11630/RES_hhdet_num!L143)</f>
        <v>2.5110898144657523</v>
      </c>
      <c r="M147" s="98">
        <f>IF(RES_hhdet_fec!M147=0,0,RES_hhdet_fec!M147*1000*11630/RES_hhdet_num!M143)</f>
        <v>1.6461233907301862</v>
      </c>
      <c r="N147" s="98">
        <f>IF(RES_hhdet_fec!N147=0,0,RES_hhdet_fec!N147*1000*11630/RES_hhdet_num!N143)</f>
        <v>2.3887601058112993</v>
      </c>
      <c r="O147" s="98">
        <f>IF(RES_hhdet_fec!O147=0,0,RES_hhdet_fec!O147*1000*11630/RES_hhdet_num!O143)</f>
        <v>2.7434280063677559</v>
      </c>
      <c r="P147" s="98">
        <f>IF(RES_hhdet_fec!P147=0,0,RES_hhdet_fec!P147*1000*11630/RES_hhdet_num!P143)</f>
        <v>3.7136555933145368</v>
      </c>
      <c r="Q147" s="98">
        <f>IF(RES_hhdet_fec!Q147=0,0,RES_hhdet_fec!Q147*1000*11630/RES_hhdet_num!Q143)</f>
        <v>10.247259676851366</v>
      </c>
      <c r="R147" s="98">
        <f>IF(RES_hhdet_fec!R147=0,0,RES_hhdet_fec!R147*1000*11630/RES_hhdet_num!R143)</f>
        <v>8.4701445912757816</v>
      </c>
      <c r="S147" s="98">
        <f>IF(RES_hhdet_fec!S147=0,0,RES_hhdet_fec!S147*1000*11630/RES_hhdet_num!S143)</f>
        <v>10.369906352716013</v>
      </c>
      <c r="T147" s="98">
        <f>IF(RES_hhdet_fec!T147=0,0,RES_hhdet_fec!T147*1000*11630/RES_hhdet_num!T143)</f>
        <v>13.218639755095223</v>
      </c>
      <c r="U147" s="98">
        <f>IF(RES_hhdet_fec!U147=0,0,RES_hhdet_fec!U147*1000*11630/RES_hhdet_num!U143)</f>
        <v>19.348685726562177</v>
      </c>
      <c r="V147" s="98">
        <f>IF(RES_hhdet_fec!V147=0,0,RES_hhdet_fec!V147*1000*11630/RES_hhdet_num!V143)</f>
        <v>12.264180356618953</v>
      </c>
      <c r="W147" s="98">
        <f>IF(RES_hhdet_fec!W147=0,0,RES_hhdet_fec!W147*1000*11630/RES_hhdet_num!W143)</f>
        <v>15.790379857427922</v>
      </c>
      <c r="X147" s="98">
        <f>IF(RES_hhdet_fec!X147=0,0,RES_hhdet_fec!X147*1000*11630/RES_hhdet_num!X143)</f>
        <v>14.695879260217088</v>
      </c>
      <c r="Y147" s="98">
        <f>IF(RES_hhdet_fec!Y147=0,0,RES_hhdet_fec!Y147*1000*11630/RES_hhdet_num!Y143)</f>
        <v>15.41820743850079</v>
      </c>
      <c r="DA147" s="63" t="s">
        <v>2381</v>
      </c>
    </row>
    <row r="148" spans="1:105" ht="12" customHeight="1" x14ac:dyDescent="0.25">
      <c r="A148" s="121" t="s">
        <v>55</v>
      </c>
      <c r="B148" s="122">
        <v>1247.2574495995486</v>
      </c>
      <c r="C148" s="122">
        <v>1165.3697015470184</v>
      </c>
      <c r="D148" s="122">
        <v>903.04306511089567</v>
      </c>
      <c r="E148" s="122">
        <v>1584.3122367472679</v>
      </c>
      <c r="F148" s="122">
        <v>1489.2267687120564</v>
      </c>
      <c r="G148" s="122">
        <v>1231.7732645622864</v>
      </c>
      <c r="H148" s="122">
        <v>1428.3089794388795</v>
      </c>
      <c r="I148" s="122">
        <v>1360.1458553106379</v>
      </c>
      <c r="J148" s="122">
        <v>1411.3131441092842</v>
      </c>
      <c r="K148" s="122">
        <v>1442.7823878371662</v>
      </c>
      <c r="L148" s="122">
        <v>1529.1934112104598</v>
      </c>
      <c r="M148" s="122">
        <v>1501.241619175772</v>
      </c>
      <c r="N148" s="122">
        <v>1481.9046566519053</v>
      </c>
      <c r="O148" s="122">
        <v>1516.6734028661124</v>
      </c>
      <c r="P148" s="122">
        <v>1462.6848328869842</v>
      </c>
      <c r="Q148" s="122">
        <v>1461.8842918622702</v>
      </c>
      <c r="R148" s="122">
        <v>1464.409054566152</v>
      </c>
      <c r="S148" s="122">
        <v>1469.1095369465193</v>
      </c>
      <c r="T148" s="122">
        <v>1436.0524580538802</v>
      </c>
      <c r="U148" s="122">
        <v>1508.882386199235</v>
      </c>
      <c r="V148" s="122">
        <v>1564.4898001262977</v>
      </c>
      <c r="W148" s="122">
        <v>1571.5912879138398</v>
      </c>
      <c r="X148" s="122">
        <v>1291.9401944856127</v>
      </c>
      <c r="Y148" s="122">
        <v>984.18626646392931</v>
      </c>
      <c r="DA148" s="130" t="s">
        <v>2382</v>
      </c>
    </row>
    <row r="149" spans="1:105" ht="12" customHeight="1" x14ac:dyDescent="0.25">
      <c r="A149" s="97" t="s">
        <v>124</v>
      </c>
      <c r="B149" s="98">
        <v>1300.9604392726822</v>
      </c>
      <c r="C149" s="98">
        <v>1349.6618299811357</v>
      </c>
      <c r="D149" s="98">
        <v>1351.7231361477532</v>
      </c>
      <c r="E149" s="98">
        <v>1411.8500622797046</v>
      </c>
      <c r="F149" s="98">
        <v>1443.8130885986996</v>
      </c>
      <c r="G149" s="98">
        <v>1450.424175371196</v>
      </c>
      <c r="H149" s="98">
        <v>1470.1673750522584</v>
      </c>
      <c r="I149" s="98">
        <v>1530.0752471181258</v>
      </c>
      <c r="J149" s="98">
        <v>1575.3941138543446</v>
      </c>
      <c r="K149" s="98">
        <v>1631.6107630321367</v>
      </c>
      <c r="L149" s="98">
        <v>1660.0948105361635</v>
      </c>
      <c r="M149" s="98">
        <v>1650.0488725206981</v>
      </c>
      <c r="N149" s="98">
        <v>1716.2879286764701</v>
      </c>
      <c r="O149" s="98">
        <v>1666.4167696170032</v>
      </c>
      <c r="P149" s="98">
        <v>1638.4531813185774</v>
      </c>
      <c r="Q149" s="98">
        <v>1603.9593630516497</v>
      </c>
      <c r="R149" s="98">
        <v>1630.0500534138532</v>
      </c>
      <c r="S149" s="98">
        <v>1642.9611830146187</v>
      </c>
      <c r="T149" s="98">
        <v>1677.6544047973009</v>
      </c>
      <c r="U149" s="98">
        <v>1749.3855762361973</v>
      </c>
      <c r="V149" s="98">
        <v>1725.048184180858</v>
      </c>
      <c r="W149" s="98">
        <v>1798.9241093310973</v>
      </c>
      <c r="X149" s="98">
        <v>1751.6687209611698</v>
      </c>
      <c r="Y149" s="98">
        <v>1423.3804690168781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1270.0552682689558</v>
      </c>
      <c r="L150" s="98">
        <v>1310.9651543123684</v>
      </c>
      <c r="M150" s="98">
        <v>1294.968996890196</v>
      </c>
      <c r="N150" s="98">
        <v>1346.3135951432128</v>
      </c>
      <c r="O150" s="98">
        <v>1311.6632439492946</v>
      </c>
      <c r="P150" s="98">
        <v>1300.9032910692417</v>
      </c>
      <c r="Q150" s="98">
        <v>1296.3687300001093</v>
      </c>
      <c r="R150" s="98">
        <v>1330.8736179371404</v>
      </c>
      <c r="S150" s="98">
        <v>1359.4131529100644</v>
      </c>
      <c r="T150" s="98">
        <v>1439.3854396601548</v>
      </c>
      <c r="U150" s="98">
        <v>1496.4489853413172</v>
      </c>
      <c r="V150" s="98">
        <v>1493.2509407163632</v>
      </c>
      <c r="W150" s="98">
        <v>1582.2527778120398</v>
      </c>
      <c r="X150" s="98">
        <v>1505.4024851787387</v>
      </c>
      <c r="Y150" s="98">
        <v>1212.722973471728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768.31193466513025</v>
      </c>
      <c r="L151" s="101">
        <v>820.55510338672218</v>
      </c>
      <c r="M151" s="101">
        <v>785.63576054625537</v>
      </c>
      <c r="N151" s="101">
        <v>790.15138090752339</v>
      </c>
      <c r="O151" s="101">
        <v>771.43084857218469</v>
      </c>
      <c r="P151" s="101">
        <v>741.2163309460592</v>
      </c>
      <c r="Q151" s="101">
        <v>739.48480471877576</v>
      </c>
      <c r="R151" s="101">
        <v>744.78658325892718</v>
      </c>
      <c r="S151" s="101">
        <v>743.31778071114661</v>
      </c>
      <c r="T151" s="101">
        <v>895.87270862509831</v>
      </c>
      <c r="U151" s="101">
        <v>848.47976626761044</v>
      </c>
      <c r="V151" s="101">
        <v>818.78714261813548</v>
      </c>
      <c r="W151" s="101">
        <v>889.96274198538515</v>
      </c>
      <c r="X151" s="101">
        <v>671.9032980668743</v>
      </c>
      <c r="Y151" s="101">
        <v>439.66783194689054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501.74333360382542</v>
      </c>
      <c r="L152" s="104">
        <v>490.41005092564643</v>
      </c>
      <c r="M152" s="104">
        <v>509.33323634394088</v>
      </c>
      <c r="N152" s="104">
        <v>556.16221423568948</v>
      </c>
      <c r="O152" s="104">
        <v>540.23239537710992</v>
      </c>
      <c r="P152" s="104">
        <v>559.68696012318242</v>
      </c>
      <c r="Q152" s="104">
        <v>556.88392528133318</v>
      </c>
      <c r="R152" s="104">
        <v>586.08703467821329</v>
      </c>
      <c r="S152" s="104">
        <v>616.09537219891808</v>
      </c>
      <c r="T152" s="104">
        <v>543.5127310350565</v>
      </c>
      <c r="U152" s="104">
        <v>647.96921907370665</v>
      </c>
      <c r="V152" s="104">
        <v>674.46379809822758</v>
      </c>
      <c r="W152" s="104">
        <v>692.29003582665484</v>
      </c>
      <c r="X152" s="104">
        <v>833.49918711186444</v>
      </c>
      <c r="Y152" s="104">
        <v>773.0551415248375</v>
      </c>
      <c r="DA152" s="132" t="s">
        <v>2386</v>
      </c>
    </row>
    <row r="153" spans="1:105" ht="12" customHeight="1" x14ac:dyDescent="0.25">
      <c r="A153" s="106" t="s">
        <v>122</v>
      </c>
      <c r="B153" s="101">
        <v>1195.5508535945614</v>
      </c>
      <c r="C153" s="101">
        <v>1023.0681846548518</v>
      </c>
      <c r="D153" s="101">
        <v>764.33898611894426</v>
      </c>
      <c r="E153" s="101">
        <v>1611.270339271364</v>
      </c>
      <c r="F153" s="101">
        <v>1496.2130591475961</v>
      </c>
      <c r="G153" s="101">
        <v>1185.0757108974062</v>
      </c>
      <c r="H153" s="101">
        <v>1412.1759710183023</v>
      </c>
      <c r="I153" s="101">
        <v>1296.899655396038</v>
      </c>
      <c r="J153" s="101">
        <v>1365.5352435991076</v>
      </c>
      <c r="K153" s="101">
        <v>1442.6583894544372</v>
      </c>
      <c r="L153" s="101">
        <v>1546.6801462008359</v>
      </c>
      <c r="M153" s="101">
        <v>1519.0124188375112</v>
      </c>
      <c r="N153" s="101">
        <v>1491.2136835237436</v>
      </c>
      <c r="O153" s="101">
        <v>1599.822730876718</v>
      </c>
      <c r="P153" s="101">
        <v>1591.412263420948</v>
      </c>
      <c r="Q153" s="101">
        <v>1623.6775585394128</v>
      </c>
      <c r="R153" s="101">
        <v>1622.6739175132634</v>
      </c>
      <c r="S153" s="101">
        <v>1597.614350330459</v>
      </c>
      <c r="T153" s="101">
        <v>1551.8044499394532</v>
      </c>
      <c r="U153" s="101">
        <v>1642.1167898466108</v>
      </c>
      <c r="V153" s="101">
        <v>1739.5601950407602</v>
      </c>
      <c r="W153" s="101">
        <v>1768.1812301784157</v>
      </c>
      <c r="X153" s="101">
        <v>1414.796516169662</v>
      </c>
      <c r="Y153" s="101">
        <v>1077.0470666790177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1178.1048027239274</v>
      </c>
      <c r="L154" s="104">
        <v>1278.9352252363392</v>
      </c>
      <c r="M154" s="104">
        <v>1250.5672350438927</v>
      </c>
      <c r="N154" s="104">
        <v>1222.9960047351217</v>
      </c>
      <c r="O154" s="104">
        <v>1305.2114259067505</v>
      </c>
      <c r="P154" s="104">
        <v>1285.4672830136026</v>
      </c>
      <c r="Q154" s="104">
        <v>1320.0388204019716</v>
      </c>
      <c r="R154" s="104">
        <v>1337.7747757142142</v>
      </c>
      <c r="S154" s="104">
        <v>1347.1526030868711</v>
      </c>
      <c r="T154" s="104">
        <v>1341.3420829419506</v>
      </c>
      <c r="U154" s="104">
        <v>1421.8185778719323</v>
      </c>
      <c r="V154" s="104">
        <v>1499.5838054349713</v>
      </c>
      <c r="W154" s="104">
        <v>1512.081933077536</v>
      </c>
      <c r="X154" s="104">
        <v>1206.6738662838054</v>
      </c>
      <c r="Y154" s="104">
        <v>896.35675318370807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684.99312481218453</v>
      </c>
      <c r="L155" s="98">
        <v>771.69113259058531</v>
      </c>
      <c r="M155" s="98">
        <v>729.57812770138548</v>
      </c>
      <c r="N155" s="98">
        <v>689.61818404164535</v>
      </c>
      <c r="O155" s="98">
        <v>746.54956783603245</v>
      </c>
      <c r="P155" s="98">
        <v>716.92241457195382</v>
      </c>
      <c r="Q155" s="98">
        <v>740.8022420609658</v>
      </c>
      <c r="R155" s="98">
        <v>741.12214915003119</v>
      </c>
      <c r="S155" s="98">
        <v>731.64145240205778</v>
      </c>
      <c r="T155" s="98">
        <v>821.97187561264684</v>
      </c>
      <c r="U155" s="98">
        <v>802.10783055631293</v>
      </c>
      <c r="V155" s="98">
        <v>824.36721604911111</v>
      </c>
      <c r="W155" s="98">
        <v>844.66776013117521</v>
      </c>
      <c r="X155" s="98">
        <v>512.9112963650208</v>
      </c>
      <c r="Y155" s="98">
        <v>277.8165365719135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493.11167791174267</v>
      </c>
      <c r="L156" s="98">
        <v>507.24409264575394</v>
      </c>
      <c r="M156" s="98">
        <v>520.98910734250717</v>
      </c>
      <c r="N156" s="98">
        <v>533.37782069347634</v>
      </c>
      <c r="O156" s="98">
        <v>558.66185807071815</v>
      </c>
      <c r="P156" s="98">
        <v>568.54486844164887</v>
      </c>
      <c r="Q156" s="98">
        <v>579.23657834100584</v>
      </c>
      <c r="R156" s="98">
        <v>596.65262656418292</v>
      </c>
      <c r="S156" s="98">
        <v>615.51115068481317</v>
      </c>
      <c r="T156" s="98">
        <v>519.37020732930341</v>
      </c>
      <c r="U156" s="98">
        <v>619.71074731561941</v>
      </c>
      <c r="V156" s="98">
        <v>675.21658938586029</v>
      </c>
      <c r="W156" s="98">
        <v>667.41417294636074</v>
      </c>
      <c r="X156" s="98">
        <v>693.76256991878483</v>
      </c>
      <c r="Y156" s="98">
        <v>618.54021661179456</v>
      </c>
      <c r="DA156" s="63" t="s">
        <v>2390</v>
      </c>
    </row>
    <row r="157" spans="1:105" ht="12" customHeight="1" x14ac:dyDescent="0.25">
      <c r="A157" s="121" t="s">
        <v>54</v>
      </c>
      <c r="B157" s="122">
        <v>599.40714692448034</v>
      </c>
      <c r="C157" s="122">
        <v>593.71009075684651</v>
      </c>
      <c r="D157" s="122">
        <v>570.67126859981704</v>
      </c>
      <c r="E157" s="122">
        <v>906.16600661253517</v>
      </c>
      <c r="F157" s="122">
        <v>866.81627686535114</v>
      </c>
      <c r="G157" s="122">
        <v>794.02912000607205</v>
      </c>
      <c r="H157" s="122">
        <v>856.1999083588114</v>
      </c>
      <c r="I157" s="122">
        <v>869.36432344602406</v>
      </c>
      <c r="J157" s="122">
        <v>891.4794317980012</v>
      </c>
      <c r="K157" s="122">
        <v>905.91977921512466</v>
      </c>
      <c r="L157" s="122">
        <v>935.27347632851377</v>
      </c>
      <c r="M157" s="122">
        <v>876.13252337287383</v>
      </c>
      <c r="N157" s="122">
        <v>873.10174536012482</v>
      </c>
      <c r="O157" s="122">
        <v>860.40843828408993</v>
      </c>
      <c r="P157" s="122">
        <v>839.72300591554995</v>
      </c>
      <c r="Q157" s="122">
        <v>836.86268929876007</v>
      </c>
      <c r="R157" s="122">
        <v>849.67835494027997</v>
      </c>
      <c r="S157" s="122">
        <v>860.31736481279518</v>
      </c>
      <c r="T157" s="122">
        <v>880.08393926903136</v>
      </c>
      <c r="U157" s="122">
        <v>909.13934016726159</v>
      </c>
      <c r="V157" s="122">
        <v>875.46629360813836</v>
      </c>
      <c r="W157" s="122">
        <v>874.25795230078347</v>
      </c>
      <c r="X157" s="122">
        <v>734.88358695444072</v>
      </c>
      <c r="Y157" s="122">
        <v>606.710136146065</v>
      </c>
      <c r="DA157" s="130" t="s">
        <v>2391</v>
      </c>
    </row>
    <row r="158" spans="1:105" ht="12" customHeight="1" x14ac:dyDescent="0.25">
      <c r="A158" s="97" t="s">
        <v>50</v>
      </c>
      <c r="B158" s="98">
        <v>618.40154530471023</v>
      </c>
      <c r="C158" s="98">
        <v>631.20809602540749</v>
      </c>
      <c r="D158" s="98">
        <v>681.59835798328663</v>
      </c>
      <c r="E158" s="98">
        <v>904.7204436470588</v>
      </c>
      <c r="F158" s="98">
        <v>906.71197412216156</v>
      </c>
      <c r="G158" s="98">
        <v>885.12626173039166</v>
      </c>
      <c r="H158" s="98">
        <v>898.63725152786799</v>
      </c>
      <c r="I158" s="98">
        <v>936.53853172824711</v>
      </c>
      <c r="J158" s="98">
        <v>965.34179515158689</v>
      </c>
      <c r="K158" s="98">
        <v>995.75583834279269</v>
      </c>
      <c r="L158" s="98">
        <v>1008.6424525213712</v>
      </c>
      <c r="M158" s="98">
        <v>965.22098571874233</v>
      </c>
      <c r="N158" s="98">
        <v>967.70096882897849</v>
      </c>
      <c r="O158" s="98">
        <v>928.630579834542</v>
      </c>
      <c r="P158" s="98">
        <v>919.7884263190648</v>
      </c>
      <c r="Q158" s="98">
        <v>915.14190932145846</v>
      </c>
      <c r="R158" s="98">
        <v>928.49798029653527</v>
      </c>
      <c r="S158" s="98">
        <v>938.36502381710613</v>
      </c>
      <c r="T158" s="98">
        <v>967.60684454176703</v>
      </c>
      <c r="U158" s="98">
        <v>1010.3454928480251</v>
      </c>
      <c r="V158" s="98">
        <v>939.20816161619928</v>
      </c>
      <c r="W158" s="98">
        <v>886.85962192141415</v>
      </c>
      <c r="X158" s="98">
        <v>764.06278796738127</v>
      </c>
      <c r="Y158" s="98">
        <v>622.39617978442243</v>
      </c>
      <c r="DA158" s="63" t="s">
        <v>2392</v>
      </c>
    </row>
    <row r="159" spans="1:105" ht="12" customHeight="1" x14ac:dyDescent="0.25">
      <c r="A159" s="109" t="s">
        <v>120</v>
      </c>
      <c r="B159" s="33">
        <v>497.56970982565821</v>
      </c>
      <c r="C159" s="33">
        <v>429.29575996392521</v>
      </c>
      <c r="D159" s="33">
        <v>336.33992877741838</v>
      </c>
      <c r="E159" s="33">
        <v>907.62234317310742</v>
      </c>
      <c r="F159" s="33">
        <v>820.47808161798002</v>
      </c>
      <c r="G159" s="33">
        <v>633.67727724910696</v>
      </c>
      <c r="H159" s="33">
        <v>759.14481519933759</v>
      </c>
      <c r="I159" s="33">
        <v>689.20441775636596</v>
      </c>
      <c r="J159" s="33">
        <v>731.59776846449518</v>
      </c>
      <c r="K159" s="33">
        <v>737.08699194675148</v>
      </c>
      <c r="L159" s="33">
        <v>822.36258398789118</v>
      </c>
      <c r="M159" s="33">
        <v>754.12327047703911</v>
      </c>
      <c r="N159" s="33">
        <v>735.72762800598116</v>
      </c>
      <c r="O159" s="33">
        <v>751.93480291592505</v>
      </c>
      <c r="P159" s="33">
        <v>699.2376939633881</v>
      </c>
      <c r="Q159" s="33">
        <v>694.55903971650719</v>
      </c>
      <c r="R159" s="33">
        <v>708.56068844253866</v>
      </c>
      <c r="S159" s="33">
        <v>718.73513011760804</v>
      </c>
      <c r="T159" s="33">
        <v>714.37779398708744</v>
      </c>
      <c r="U159" s="33">
        <v>711.36449117546078</v>
      </c>
      <c r="V159" s="33">
        <v>736.20273978916543</v>
      </c>
      <c r="W159" s="33">
        <v>828.21867784611777</v>
      </c>
      <c r="X159" s="33">
        <v>521.47849539636843</v>
      </c>
      <c r="Y159" s="33">
        <v>385.11492935080503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11612.167412114337</v>
      </c>
      <c r="C161" s="117">
        <f t="shared" si="54"/>
        <v>13618.020976086456</v>
      </c>
      <c r="D161" s="117">
        <f t="shared" si="54"/>
        <v>11862.128780844057</v>
      </c>
      <c r="E161" s="117">
        <f t="shared" si="54"/>
        <v>13502.321612860705</v>
      </c>
      <c r="F161" s="117">
        <f t="shared" si="54"/>
        <v>13374.230644576013</v>
      </c>
      <c r="G161" s="117">
        <f t="shared" si="54"/>
        <v>12596.297661893272</v>
      </c>
      <c r="H161" s="117">
        <f t="shared" si="54"/>
        <v>13313.699919271812</v>
      </c>
      <c r="I161" s="117">
        <f t="shared" si="54"/>
        <v>13528.227256439641</v>
      </c>
      <c r="J161" s="117">
        <f t="shared" si="54"/>
        <v>13769.438760134832</v>
      </c>
      <c r="K161" s="117">
        <f t="shared" si="54"/>
        <v>14420.813756622709</v>
      </c>
      <c r="L161" s="117">
        <f t="shared" si="54"/>
        <v>15998.408892613459</v>
      </c>
      <c r="M161" s="117">
        <f t="shared" si="54"/>
        <v>14347.826565748775</v>
      </c>
      <c r="N161" s="117">
        <f t="shared" si="54"/>
        <v>14809.730027200021</v>
      </c>
      <c r="O161" s="117">
        <f t="shared" si="54"/>
        <v>14996.111384522625</v>
      </c>
      <c r="P161" s="117">
        <f t="shared" si="54"/>
        <v>13663.769847522177</v>
      </c>
      <c r="Q161" s="117">
        <f t="shared" si="54"/>
        <v>13956.213431941986</v>
      </c>
      <c r="R161" s="117">
        <f t="shared" ref="R161:V161" si="55">R162+R164+R166+R175</f>
        <v>14300.016912866988</v>
      </c>
      <c r="S161" s="117">
        <f t="shared" si="55"/>
        <v>15097.499510055299</v>
      </c>
      <c r="T161" s="117">
        <f t="shared" si="55"/>
        <v>15587.204807828361</v>
      </c>
      <c r="U161" s="117">
        <f t="shared" si="55"/>
        <v>15148.612084326207</v>
      </c>
      <c r="V161" s="117">
        <f t="shared" si="55"/>
        <v>15588.605451116528</v>
      </c>
      <c r="W161" s="117">
        <f t="shared" ref="W161:Y161" si="56">W162+W164+W166+W175</f>
        <v>20084.515848429306</v>
      </c>
      <c r="X161" s="117">
        <f t="shared" si="56"/>
        <v>13933.462260256811</v>
      </c>
      <c r="Y161" s="117">
        <f t="shared" si="56"/>
        <v>11227.933422378183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9765.1802136591923</v>
      </c>
      <c r="C162" s="122">
        <f t="shared" si="57"/>
        <v>11848.743053637472</v>
      </c>
      <c r="D162" s="122">
        <f t="shared" si="57"/>
        <v>10289.183422470847</v>
      </c>
      <c r="E162" s="122">
        <f t="shared" si="57"/>
        <v>11018.270974973701</v>
      </c>
      <c r="F162" s="122">
        <f t="shared" si="57"/>
        <v>11002.403472905027</v>
      </c>
      <c r="G162" s="122">
        <f t="shared" si="57"/>
        <v>10558.409659334347</v>
      </c>
      <c r="H162" s="122">
        <f t="shared" si="57"/>
        <v>11028.999844754955</v>
      </c>
      <c r="I162" s="122">
        <f t="shared" si="57"/>
        <v>11309.123261303257</v>
      </c>
      <c r="J162" s="122">
        <f t="shared" si="57"/>
        <v>11464.800545309743</v>
      </c>
      <c r="K162" s="122">
        <f t="shared" si="57"/>
        <v>12056.473249401646</v>
      </c>
      <c r="L162" s="122">
        <f t="shared" si="57"/>
        <v>13514.642967660946</v>
      </c>
      <c r="M162" s="122">
        <f t="shared" si="57"/>
        <v>11947.738065122514</v>
      </c>
      <c r="N162" s="122">
        <f t="shared" si="57"/>
        <v>12430.207146438004</v>
      </c>
      <c r="O162" s="122">
        <f t="shared" si="57"/>
        <v>12580.893421871859</v>
      </c>
      <c r="P162" s="122">
        <f t="shared" si="57"/>
        <v>11310.437650993641</v>
      </c>
      <c r="Q162" s="122">
        <f t="shared" si="57"/>
        <v>11603.184173668158</v>
      </c>
      <c r="R162" s="122">
        <f t="shared" si="57"/>
        <v>11934.74243058532</v>
      </c>
      <c r="S162" s="122">
        <f t="shared" si="57"/>
        <v>12721.941859727289</v>
      </c>
      <c r="T162" s="122">
        <f t="shared" si="57"/>
        <v>13223.726306475648</v>
      </c>
      <c r="U162" s="122">
        <f t="shared" si="57"/>
        <v>12682.613489347508</v>
      </c>
      <c r="V162" s="122">
        <f t="shared" si="57"/>
        <v>13100.353190591257</v>
      </c>
      <c r="W162" s="122">
        <f t="shared" si="57"/>
        <v>17571.617142218529</v>
      </c>
      <c r="X162" s="122">
        <f t="shared" si="57"/>
        <v>11860.23545019938</v>
      </c>
      <c r="Y162" s="122">
        <f t="shared" si="57"/>
        <v>9599.858304785841</v>
      </c>
      <c r="DA162" s="130" t="s">
        <v>2395</v>
      </c>
    </row>
    <row r="163" spans="1:105" ht="12" customHeight="1" x14ac:dyDescent="0.25">
      <c r="A163" s="97" t="s">
        <v>53</v>
      </c>
      <c r="B163" s="33">
        <v>9765.1802136591923</v>
      </c>
      <c r="C163" s="33">
        <v>11848.743053637472</v>
      </c>
      <c r="D163" s="33">
        <v>10289.183422470847</v>
      </c>
      <c r="E163" s="33">
        <v>11018.270974973701</v>
      </c>
      <c r="F163" s="33">
        <v>11002.403472905027</v>
      </c>
      <c r="G163" s="33">
        <v>10558.409659334347</v>
      </c>
      <c r="H163" s="33">
        <v>11028.999844754955</v>
      </c>
      <c r="I163" s="33">
        <v>11309.123261303257</v>
      </c>
      <c r="J163" s="33">
        <v>11464.800545309743</v>
      </c>
      <c r="K163" s="33">
        <v>12056.473249401646</v>
      </c>
      <c r="L163" s="33">
        <v>13514.642967660946</v>
      </c>
      <c r="M163" s="33">
        <v>11947.738065122514</v>
      </c>
      <c r="N163" s="33">
        <v>12430.207146438004</v>
      </c>
      <c r="O163" s="33">
        <v>12580.893421871859</v>
      </c>
      <c r="P163" s="33">
        <v>11310.437650993641</v>
      </c>
      <c r="Q163" s="33">
        <v>11603.184173668158</v>
      </c>
      <c r="R163" s="33">
        <v>11934.74243058532</v>
      </c>
      <c r="S163" s="33">
        <v>12721.941859727289</v>
      </c>
      <c r="T163" s="33">
        <v>13223.726306475648</v>
      </c>
      <c r="U163" s="33">
        <v>12682.613489347508</v>
      </c>
      <c r="V163" s="33">
        <v>13100.353190591257</v>
      </c>
      <c r="W163" s="33">
        <v>17571.617142218529</v>
      </c>
      <c r="X163" s="33">
        <v>11860.23545019938</v>
      </c>
      <c r="Y163" s="33">
        <v>9599.858304785841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0.33440974648558341</v>
      </c>
      <c r="C164" s="122">
        <f t="shared" si="58"/>
        <v>0.30252477898299196</v>
      </c>
      <c r="D164" s="122">
        <f t="shared" si="58"/>
        <v>0.30087049966263685</v>
      </c>
      <c r="E164" s="122">
        <f t="shared" si="58"/>
        <v>0.35466948300150231</v>
      </c>
      <c r="F164" s="122">
        <f t="shared" si="58"/>
        <v>0.37796507391412426</v>
      </c>
      <c r="G164" s="122">
        <f t="shared" si="58"/>
        <v>0.47848712258942605</v>
      </c>
      <c r="H164" s="122">
        <f t="shared" si="58"/>
        <v>0.69547493184245412</v>
      </c>
      <c r="I164" s="122">
        <f t="shared" si="58"/>
        <v>0.71175425765655054</v>
      </c>
      <c r="J164" s="122">
        <f t="shared" si="58"/>
        <v>0.81920991774644081</v>
      </c>
      <c r="K164" s="122">
        <f t="shared" si="58"/>
        <v>1.023120426807804</v>
      </c>
      <c r="L164" s="122">
        <f t="shared" si="58"/>
        <v>2.0695056087830825</v>
      </c>
      <c r="M164" s="122">
        <f t="shared" si="58"/>
        <v>1.3029507641696392</v>
      </c>
      <c r="N164" s="122">
        <f t="shared" si="58"/>
        <v>1.7203717434685979</v>
      </c>
      <c r="O164" s="122">
        <f t="shared" si="58"/>
        <v>1.8650523630925218</v>
      </c>
      <c r="P164" s="122">
        <f t="shared" si="58"/>
        <v>2.0326807308203523</v>
      </c>
      <c r="Q164" s="122">
        <f t="shared" si="58"/>
        <v>4.7838419360184483</v>
      </c>
      <c r="R164" s="122">
        <f t="shared" si="58"/>
        <v>3.6845971881845339</v>
      </c>
      <c r="S164" s="122">
        <f t="shared" si="58"/>
        <v>4.5655330265124219</v>
      </c>
      <c r="T164" s="122">
        <f t="shared" si="58"/>
        <v>6.2095212076025996</v>
      </c>
      <c r="U164" s="122">
        <f t="shared" si="58"/>
        <v>10.219455715255229</v>
      </c>
      <c r="V164" s="122">
        <f t="shared" si="58"/>
        <v>7.4296318675483919</v>
      </c>
      <c r="W164" s="122">
        <f t="shared" si="58"/>
        <v>10.762702110982033</v>
      </c>
      <c r="X164" s="122">
        <f t="shared" si="58"/>
        <v>12.611870932208358</v>
      </c>
      <c r="Y164" s="122">
        <f t="shared" si="58"/>
        <v>17.785517117569594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0.33440974648558341</v>
      </c>
      <c r="C165" s="98">
        <f>IF(RES_hhdet_fec!C165=0,0,RES_hhdet_fec!C165*1000*11630/RES_hhdet_num!C161)</f>
        <v>0.30252477898299196</v>
      </c>
      <c r="D165" s="98">
        <f>IF(RES_hhdet_fec!D165=0,0,RES_hhdet_fec!D165*1000*11630/RES_hhdet_num!D161)</f>
        <v>0.30087049966263685</v>
      </c>
      <c r="E165" s="98">
        <f>IF(RES_hhdet_fec!E165=0,0,RES_hhdet_fec!E165*1000*11630/RES_hhdet_num!E161)</f>
        <v>0.35466948300150231</v>
      </c>
      <c r="F165" s="98">
        <f>IF(RES_hhdet_fec!F165=0,0,RES_hhdet_fec!F165*1000*11630/RES_hhdet_num!F161)</f>
        <v>0.37796507391412426</v>
      </c>
      <c r="G165" s="98">
        <f>IF(RES_hhdet_fec!G165=0,0,RES_hhdet_fec!G165*1000*11630/RES_hhdet_num!G161)</f>
        <v>0.47848712258942605</v>
      </c>
      <c r="H165" s="98">
        <f>IF(RES_hhdet_fec!H165=0,0,RES_hhdet_fec!H165*1000*11630/RES_hhdet_num!H161)</f>
        <v>0.69547493184245412</v>
      </c>
      <c r="I165" s="98">
        <f>IF(RES_hhdet_fec!I165=0,0,RES_hhdet_fec!I165*1000*11630/RES_hhdet_num!I161)</f>
        <v>0.71175425765655054</v>
      </c>
      <c r="J165" s="98">
        <f>IF(RES_hhdet_fec!J165=0,0,RES_hhdet_fec!J165*1000*11630/RES_hhdet_num!J161)</f>
        <v>0.81920991774644081</v>
      </c>
      <c r="K165" s="98">
        <f>IF(RES_hhdet_fec!K165=0,0,RES_hhdet_fec!K165*1000*11630/RES_hhdet_num!K161)</f>
        <v>1.023120426807804</v>
      </c>
      <c r="L165" s="98">
        <f>IF(RES_hhdet_fec!L165=0,0,RES_hhdet_fec!L165*1000*11630/RES_hhdet_num!L161)</f>
        <v>2.0695056087830825</v>
      </c>
      <c r="M165" s="98">
        <f>IF(RES_hhdet_fec!M165=0,0,RES_hhdet_fec!M165*1000*11630/RES_hhdet_num!M161)</f>
        <v>1.3029507641696392</v>
      </c>
      <c r="N165" s="98">
        <f>IF(RES_hhdet_fec!N165=0,0,RES_hhdet_fec!N165*1000*11630/RES_hhdet_num!N161)</f>
        <v>1.7203717434685979</v>
      </c>
      <c r="O165" s="98">
        <f>IF(RES_hhdet_fec!O165=0,0,RES_hhdet_fec!O165*1000*11630/RES_hhdet_num!O161)</f>
        <v>1.8650523630925218</v>
      </c>
      <c r="P165" s="98">
        <f>IF(RES_hhdet_fec!P165=0,0,RES_hhdet_fec!P165*1000*11630/RES_hhdet_num!P161)</f>
        <v>2.0326807308203523</v>
      </c>
      <c r="Q165" s="98">
        <f>IF(RES_hhdet_fec!Q165=0,0,RES_hhdet_fec!Q165*1000*11630/RES_hhdet_num!Q161)</f>
        <v>4.7838419360184483</v>
      </c>
      <c r="R165" s="98">
        <f>IF(RES_hhdet_fec!R165=0,0,RES_hhdet_fec!R165*1000*11630/RES_hhdet_num!R161)</f>
        <v>3.6845971881845339</v>
      </c>
      <c r="S165" s="98">
        <f>IF(RES_hhdet_fec!S165=0,0,RES_hhdet_fec!S165*1000*11630/RES_hhdet_num!S161)</f>
        <v>4.5655330265124219</v>
      </c>
      <c r="T165" s="98">
        <f>IF(RES_hhdet_fec!T165=0,0,RES_hhdet_fec!T165*1000*11630/RES_hhdet_num!T161)</f>
        <v>6.2095212076025996</v>
      </c>
      <c r="U165" s="98">
        <f>IF(RES_hhdet_fec!U165=0,0,RES_hhdet_fec!U165*1000*11630/RES_hhdet_num!U161)</f>
        <v>10.219455715255229</v>
      </c>
      <c r="V165" s="98">
        <f>IF(RES_hhdet_fec!V165=0,0,RES_hhdet_fec!V165*1000*11630/RES_hhdet_num!V161)</f>
        <v>7.4296318675483919</v>
      </c>
      <c r="W165" s="98">
        <f>IF(RES_hhdet_fec!W165=0,0,RES_hhdet_fec!W165*1000*11630/RES_hhdet_num!W161)</f>
        <v>10.762702110982033</v>
      </c>
      <c r="X165" s="98">
        <f>IF(RES_hhdet_fec!X165=0,0,RES_hhdet_fec!X165*1000*11630/RES_hhdet_num!X161)</f>
        <v>12.611870932208358</v>
      </c>
      <c r="Y165" s="98">
        <f>IF(RES_hhdet_fec!Y165=0,0,RES_hhdet_fec!Y165*1000*11630/RES_hhdet_num!Y161)</f>
        <v>17.785517117569594</v>
      </c>
      <c r="DA165" s="63" t="s">
        <v>2398</v>
      </c>
    </row>
    <row r="166" spans="1:105" ht="12" customHeight="1" x14ac:dyDescent="0.25">
      <c r="A166" s="121" t="s">
        <v>55</v>
      </c>
      <c r="B166" s="122">
        <v>1247.3381548754949</v>
      </c>
      <c r="C166" s="122">
        <v>1173.3533149336461</v>
      </c>
      <c r="D166" s="122">
        <v>975.4157480383916</v>
      </c>
      <c r="E166" s="122">
        <v>1575.3345248753619</v>
      </c>
      <c r="F166" s="122">
        <v>1497.1447521673479</v>
      </c>
      <c r="G166" s="122">
        <v>1244.6676501607924</v>
      </c>
      <c r="H166" s="122">
        <v>1432.3028979762514</v>
      </c>
      <c r="I166" s="122">
        <v>1358.0904197730911</v>
      </c>
      <c r="J166" s="122">
        <v>1415.067973780828</v>
      </c>
      <c r="K166" s="122">
        <v>1457.0251811177125</v>
      </c>
      <c r="L166" s="122">
        <v>1542.2453759147797</v>
      </c>
      <c r="M166" s="122">
        <v>1515.167825241909</v>
      </c>
      <c r="N166" s="122">
        <v>1500.0549823993904</v>
      </c>
      <c r="O166" s="122">
        <v>1552.8861238902543</v>
      </c>
      <c r="P166" s="122">
        <v>1515.5285614004333</v>
      </c>
      <c r="Q166" s="122">
        <v>1515.7675274714304</v>
      </c>
      <c r="R166" s="122">
        <v>1513.5652198592265</v>
      </c>
      <c r="S166" s="122">
        <v>1509.7965816624464</v>
      </c>
      <c r="T166" s="122">
        <v>1473.8479644567051</v>
      </c>
      <c r="U166" s="122">
        <v>1542.1705407710583</v>
      </c>
      <c r="V166" s="122">
        <v>1602.0459711267292</v>
      </c>
      <c r="W166" s="122">
        <v>1625.6512470475527</v>
      </c>
      <c r="X166" s="122">
        <v>1349.5002649521412</v>
      </c>
      <c r="Y166" s="122">
        <v>1030.503794720807</v>
      </c>
      <c r="DA166" s="130" t="s">
        <v>2399</v>
      </c>
    </row>
    <row r="167" spans="1:105" ht="12" customHeight="1" x14ac:dyDescent="0.25">
      <c r="A167" s="97" t="s">
        <v>124</v>
      </c>
      <c r="B167" s="98">
        <v>1300.9604392726819</v>
      </c>
      <c r="C167" s="98">
        <v>1353.823786933144</v>
      </c>
      <c r="D167" s="98">
        <v>1367.9480727593079</v>
      </c>
      <c r="E167" s="98">
        <v>1433.364272875189</v>
      </c>
      <c r="F167" s="98">
        <v>1469.5358772749705</v>
      </c>
      <c r="G167" s="98">
        <v>1470.5410340458645</v>
      </c>
      <c r="H167" s="98">
        <v>1479.5139843518907</v>
      </c>
      <c r="I167" s="98">
        <v>1535.5109876204353</v>
      </c>
      <c r="J167" s="98">
        <v>1580.3685599909388</v>
      </c>
      <c r="K167" s="98">
        <v>1636.2105505410166</v>
      </c>
      <c r="L167" s="98">
        <v>1665.605739226485</v>
      </c>
      <c r="M167" s="98">
        <v>1660.0166409510546</v>
      </c>
      <c r="N167" s="98">
        <v>1739.7037062300417</v>
      </c>
      <c r="O167" s="98">
        <v>1704.7674896373171</v>
      </c>
      <c r="P167" s="98">
        <v>1693.9479091367543</v>
      </c>
      <c r="Q167" s="98">
        <v>1655.7224300412934</v>
      </c>
      <c r="R167" s="98">
        <v>1680.8819305842064</v>
      </c>
      <c r="S167" s="98">
        <v>1689.2778399158369</v>
      </c>
      <c r="T167" s="98">
        <v>1727.4005330491207</v>
      </c>
      <c r="U167" s="98">
        <v>1799.9818093596728</v>
      </c>
      <c r="V167" s="98">
        <v>1777.7512395542117</v>
      </c>
      <c r="W167" s="98">
        <v>1856.3517129546874</v>
      </c>
      <c r="X167" s="98">
        <v>1830.1954608697463</v>
      </c>
      <c r="Y167" s="98">
        <v>1505.6922613756765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1280.3949211112331</v>
      </c>
      <c r="L168" s="98">
        <v>1321.4346961997687</v>
      </c>
      <c r="M168" s="98">
        <v>1309.0000932163505</v>
      </c>
      <c r="N168" s="98">
        <v>1372.1654412364198</v>
      </c>
      <c r="O168" s="98">
        <v>1379.092770896475</v>
      </c>
      <c r="P168" s="98">
        <v>1408.0763925260426</v>
      </c>
      <c r="Q168" s="98">
        <v>1427.1977524079766</v>
      </c>
      <c r="R168" s="98">
        <v>0</v>
      </c>
      <c r="S168" s="98">
        <v>0</v>
      </c>
      <c r="T168" s="98">
        <v>0</v>
      </c>
      <c r="U168" s="98">
        <v>1429.957408924837</v>
      </c>
      <c r="V168" s="98">
        <v>1444.6270296310761</v>
      </c>
      <c r="W168" s="98">
        <v>1550.4396369054052</v>
      </c>
      <c r="X168" s="98">
        <v>1516.9169246667209</v>
      </c>
      <c r="Y168" s="98">
        <v>1237.6658757445057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774.56684252425316</v>
      </c>
      <c r="L169" s="101">
        <v>827.25567479376286</v>
      </c>
      <c r="M169" s="101">
        <v>795.40806854728669</v>
      </c>
      <c r="N169" s="101">
        <v>810.42224672208499</v>
      </c>
      <c r="O169" s="101">
        <v>832.78039681081282</v>
      </c>
      <c r="P169" s="101">
        <v>837.15895591581477</v>
      </c>
      <c r="Q169" s="101">
        <v>857.87739406677349</v>
      </c>
      <c r="R169" s="101">
        <v>0</v>
      </c>
      <c r="S169" s="101">
        <v>0</v>
      </c>
      <c r="T169" s="101">
        <v>0</v>
      </c>
      <c r="U169" s="101">
        <v>794.72733473307812</v>
      </c>
      <c r="V169" s="101">
        <v>782.45343000540504</v>
      </c>
      <c r="W169" s="101">
        <v>867.23811290108335</v>
      </c>
      <c r="X169" s="101">
        <v>680.59072579647363</v>
      </c>
      <c r="Y169" s="101">
        <v>453.39689109041348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505.82807858697998</v>
      </c>
      <c r="L170" s="104">
        <v>494.17902140600592</v>
      </c>
      <c r="M170" s="104">
        <v>513.59202466906379</v>
      </c>
      <c r="N170" s="104">
        <v>561.74319451433496</v>
      </c>
      <c r="O170" s="104">
        <v>546.31237408566221</v>
      </c>
      <c r="P170" s="104">
        <v>570.91743661022792</v>
      </c>
      <c r="Q170" s="104">
        <v>569.32035834120336</v>
      </c>
      <c r="R170" s="104">
        <v>0</v>
      </c>
      <c r="S170" s="104">
        <v>0</v>
      </c>
      <c r="T170" s="104">
        <v>0</v>
      </c>
      <c r="U170" s="104">
        <v>635.23007419175894</v>
      </c>
      <c r="V170" s="104">
        <v>662.17359962567116</v>
      </c>
      <c r="W170" s="104">
        <v>683.2015240043221</v>
      </c>
      <c r="X170" s="104">
        <v>836.32619887024714</v>
      </c>
      <c r="Y170" s="104">
        <v>784.26898465409204</v>
      </c>
      <c r="DA170" s="132" t="s">
        <v>2403</v>
      </c>
    </row>
    <row r="171" spans="1:105" ht="12" customHeight="1" x14ac:dyDescent="0.25">
      <c r="A171" s="106" t="s">
        <v>122</v>
      </c>
      <c r="B171" s="101">
        <v>1195.5508535945612</v>
      </c>
      <c r="C171" s="101">
        <v>1026.2762669744998</v>
      </c>
      <c r="D171" s="101">
        <v>770.82467133616581</v>
      </c>
      <c r="E171" s="101">
        <v>1621.7739687311962</v>
      </c>
      <c r="F171" s="101">
        <v>1504.1638023391242</v>
      </c>
      <c r="G171" s="101">
        <v>1190.3729175068574</v>
      </c>
      <c r="H171" s="101">
        <v>1417.3412536703006</v>
      </c>
      <c r="I171" s="101">
        <v>1301.1645619521914</v>
      </c>
      <c r="J171" s="101">
        <v>1370.1865102686077</v>
      </c>
      <c r="K171" s="101">
        <v>1447.1417691196832</v>
      </c>
      <c r="L171" s="101">
        <v>1552.1671854366323</v>
      </c>
      <c r="M171" s="101">
        <v>1526.7702114060096</v>
      </c>
      <c r="N171" s="101">
        <v>1502.4934120600217</v>
      </c>
      <c r="O171" s="101">
        <v>1613.0482843307002</v>
      </c>
      <c r="P171" s="101">
        <v>1609.6904742456518</v>
      </c>
      <c r="Q171" s="101">
        <v>1649.4401128209124</v>
      </c>
      <c r="R171" s="101">
        <v>1659.7187994105407</v>
      </c>
      <c r="S171" s="101">
        <v>1642.9291011346995</v>
      </c>
      <c r="T171" s="101">
        <v>1589.9912660109953</v>
      </c>
      <c r="U171" s="101">
        <v>1677.8400469054907</v>
      </c>
      <c r="V171" s="101">
        <v>1764.8405261162331</v>
      </c>
      <c r="W171" s="101">
        <v>1792.63549172278</v>
      </c>
      <c r="X171" s="101">
        <v>1488.985100199573</v>
      </c>
      <c r="Y171" s="101">
        <v>1137.8801662542376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1179.5800975053992</v>
      </c>
      <c r="L172" s="104">
        <v>1280.7691409312692</v>
      </c>
      <c r="M172" s="104">
        <v>1253.3849335966302</v>
      </c>
      <c r="N172" s="104">
        <v>1228.1912501314791</v>
      </c>
      <c r="O172" s="104">
        <v>1316.3407262557398</v>
      </c>
      <c r="P172" s="104">
        <v>1305.297042770582</v>
      </c>
      <c r="Q172" s="104">
        <v>1341.3124902042271</v>
      </c>
      <c r="R172" s="104">
        <v>1358.9370373594695</v>
      </c>
      <c r="S172" s="104">
        <v>1365.951566582077</v>
      </c>
      <c r="T172" s="104">
        <v>1364.0663382533887</v>
      </c>
      <c r="U172" s="104">
        <v>1445.1713955811156</v>
      </c>
      <c r="V172" s="104">
        <v>1527.6655794524522</v>
      </c>
      <c r="W172" s="104">
        <v>1549.0188507759292</v>
      </c>
      <c r="X172" s="104">
        <v>1242.8231866615795</v>
      </c>
      <c r="Y172" s="104">
        <v>928.44806293522186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685.85091503597698</v>
      </c>
      <c r="L173" s="98">
        <v>772.85055322945141</v>
      </c>
      <c r="M173" s="98">
        <v>731.57305951586397</v>
      </c>
      <c r="N173" s="98">
        <v>693.63068174910961</v>
      </c>
      <c r="O173" s="98">
        <v>755.77864076565243</v>
      </c>
      <c r="P173" s="98">
        <v>731.41412400880415</v>
      </c>
      <c r="Q173" s="98">
        <v>755.93918598592757</v>
      </c>
      <c r="R173" s="98">
        <v>755.69584552622155</v>
      </c>
      <c r="S173" s="98">
        <v>743.836478967272</v>
      </c>
      <c r="T173" s="98">
        <v>839.19881683977439</v>
      </c>
      <c r="U173" s="98">
        <v>819.45532584879027</v>
      </c>
      <c r="V173" s="98">
        <v>845.65258450658905</v>
      </c>
      <c r="W173" s="98">
        <v>872.06001365957604</v>
      </c>
      <c r="X173" s="98">
        <v>535.46218351640971</v>
      </c>
      <c r="Y173" s="98">
        <v>293.58374797622781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493.72918246942243</v>
      </c>
      <c r="L174" s="33">
        <v>507.91858770181796</v>
      </c>
      <c r="M174" s="33">
        <v>521.81187408076607</v>
      </c>
      <c r="N174" s="33">
        <v>534.56056838236952</v>
      </c>
      <c r="O174" s="33">
        <v>560.56208549008772</v>
      </c>
      <c r="P174" s="33">
        <v>573.88291876177789</v>
      </c>
      <c r="Q174" s="33">
        <v>585.37330421829972</v>
      </c>
      <c r="R174" s="33">
        <v>603.24119183324785</v>
      </c>
      <c r="S174" s="33">
        <v>622.11508761480491</v>
      </c>
      <c r="T174" s="33">
        <v>524.86752141361444</v>
      </c>
      <c r="U174" s="33">
        <v>625.7160697323252</v>
      </c>
      <c r="V174" s="33">
        <v>682.01299494586317</v>
      </c>
      <c r="W174" s="33">
        <v>676.95883711635315</v>
      </c>
      <c r="X174" s="33">
        <v>707.36100314516955</v>
      </c>
      <c r="Y174" s="33">
        <v>634.86431495899399</v>
      </c>
      <c r="DA174" s="60" t="s">
        <v>2407</v>
      </c>
    </row>
    <row r="175" spans="1:105" ht="12" customHeight="1" x14ac:dyDescent="0.25">
      <c r="A175" s="121" t="s">
        <v>54</v>
      </c>
      <c r="B175" s="122">
        <v>599.31463383316418</v>
      </c>
      <c r="C175" s="122">
        <v>595.62208273635633</v>
      </c>
      <c r="D175" s="122">
        <v>597.22873983515728</v>
      </c>
      <c r="E175" s="122">
        <v>908.36144352864176</v>
      </c>
      <c r="F175" s="122">
        <v>874.30445442972473</v>
      </c>
      <c r="G175" s="122">
        <v>792.74186527554309</v>
      </c>
      <c r="H175" s="122">
        <v>851.7017016087633</v>
      </c>
      <c r="I175" s="122">
        <v>860.30182110563715</v>
      </c>
      <c r="J175" s="122">
        <v>888.75103112651323</v>
      </c>
      <c r="K175" s="122">
        <v>906.29220567654215</v>
      </c>
      <c r="L175" s="122">
        <v>939.45104342895172</v>
      </c>
      <c r="M175" s="122">
        <v>883.617724620182</v>
      </c>
      <c r="N175" s="122">
        <v>877.74752661916</v>
      </c>
      <c r="O175" s="122">
        <v>860.46678639741992</v>
      </c>
      <c r="P175" s="122">
        <v>835.77095439728146</v>
      </c>
      <c r="Q175" s="122">
        <v>832.47788886637795</v>
      </c>
      <c r="R175" s="122">
        <v>848.02466523425608</v>
      </c>
      <c r="S175" s="122">
        <v>861.19553563905038</v>
      </c>
      <c r="T175" s="122">
        <v>883.42101568840542</v>
      </c>
      <c r="U175" s="122">
        <v>913.60859849238432</v>
      </c>
      <c r="V175" s="122">
        <v>878.77665753099404</v>
      </c>
      <c r="W175" s="122">
        <v>876.48475705223939</v>
      </c>
      <c r="X175" s="122">
        <v>711.1146741730812</v>
      </c>
      <c r="Y175" s="122">
        <v>579.78580575396518</v>
      </c>
      <c r="DA175" s="130" t="s">
        <v>2408</v>
      </c>
    </row>
    <row r="176" spans="1:105" ht="12" customHeight="1" x14ac:dyDescent="0.25">
      <c r="A176" s="97" t="s">
        <v>50</v>
      </c>
      <c r="B176" s="98">
        <v>618.40154530471011</v>
      </c>
      <c r="C176" s="98">
        <v>631.81484187250555</v>
      </c>
      <c r="D176" s="98">
        <v>683.80870187865116</v>
      </c>
      <c r="E176" s="98">
        <v>907.57588410979542</v>
      </c>
      <c r="F176" s="98">
        <v>909.02852602590269</v>
      </c>
      <c r="G176" s="98">
        <v>886.53438154693754</v>
      </c>
      <c r="H176" s="98">
        <v>899.30546824914177</v>
      </c>
      <c r="I176" s="98">
        <v>936.91414889341945</v>
      </c>
      <c r="J176" s="98">
        <v>965.68971389415128</v>
      </c>
      <c r="K176" s="98">
        <v>996.04699899206469</v>
      </c>
      <c r="L176" s="98">
        <v>1008.9347612206311</v>
      </c>
      <c r="M176" s="98">
        <v>965.59708508349479</v>
      </c>
      <c r="N176" s="98">
        <v>968.15548630947058</v>
      </c>
      <c r="O176" s="98">
        <v>929.05240221668714</v>
      </c>
      <c r="P176" s="98">
        <v>920.16756920547039</v>
      </c>
      <c r="Q176" s="98">
        <v>915.49168954299807</v>
      </c>
      <c r="R176" s="98">
        <v>929.02361567159767</v>
      </c>
      <c r="S176" s="98">
        <v>939.27767147982593</v>
      </c>
      <c r="T176" s="98">
        <v>969.64993757580021</v>
      </c>
      <c r="U176" s="98">
        <v>1013.4198464439655</v>
      </c>
      <c r="V176" s="98">
        <v>943.42020536549194</v>
      </c>
      <c r="W176" s="98">
        <v>892.03036539564471</v>
      </c>
      <c r="X176" s="98">
        <v>769.42177911817396</v>
      </c>
      <c r="Y176" s="98">
        <v>626.43635549110002</v>
      </c>
      <c r="DA176" s="63" t="s">
        <v>2409</v>
      </c>
    </row>
    <row r="177" spans="1:105" ht="12" customHeight="1" x14ac:dyDescent="0.25">
      <c r="A177" s="109" t="s">
        <v>120</v>
      </c>
      <c r="B177" s="33">
        <v>497.56970982565826</v>
      </c>
      <c r="C177" s="33">
        <v>430.0570696694387</v>
      </c>
      <c r="D177" s="33">
        <v>337.6351036405602</v>
      </c>
      <c r="E177" s="33">
        <v>909.69031937373893</v>
      </c>
      <c r="F177" s="33">
        <v>821.95336573263353</v>
      </c>
      <c r="G177" s="33">
        <v>634.67196023074553</v>
      </c>
      <c r="H177" s="33">
        <v>760.25557420928817</v>
      </c>
      <c r="I177" s="33">
        <v>690.21760672634468</v>
      </c>
      <c r="J177" s="33">
        <v>732.81427900752089</v>
      </c>
      <c r="K177" s="33">
        <v>738.15281096834792</v>
      </c>
      <c r="L177" s="33">
        <v>823.42787999694394</v>
      </c>
      <c r="M177" s="33">
        <v>755.23570216455062</v>
      </c>
      <c r="N177" s="33">
        <v>737.07222423163887</v>
      </c>
      <c r="O177" s="33">
        <v>753.93950457643905</v>
      </c>
      <c r="P177" s="33">
        <v>702.03664972282218</v>
      </c>
      <c r="Q177" s="33">
        <v>698.13868010745546</v>
      </c>
      <c r="R177" s="33">
        <v>712.9981648060118</v>
      </c>
      <c r="S177" s="33">
        <v>723.61283552467137</v>
      </c>
      <c r="T177" s="33">
        <v>720.3035103912141</v>
      </c>
      <c r="U177" s="33">
        <v>717.88951597065136</v>
      </c>
      <c r="V177" s="33">
        <v>745.11992831499697</v>
      </c>
      <c r="W177" s="33">
        <v>836.8072237078577</v>
      </c>
      <c r="X177" s="33">
        <v>526.23547691245892</v>
      </c>
      <c r="Y177" s="33">
        <v>388.38896697133106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8145.0581831619675</v>
      </c>
      <c r="C3" s="117">
        <f t="shared" si="0"/>
        <v>8686.3898939426763</v>
      </c>
      <c r="D3" s="117">
        <f t="shared" si="0"/>
        <v>9025.8756681391442</v>
      </c>
      <c r="E3" s="117">
        <f t="shared" si="0"/>
        <v>8796.6873071153714</v>
      </c>
      <c r="F3" s="117">
        <f t="shared" si="0"/>
        <v>8777.3738879176381</v>
      </c>
      <c r="G3" s="117">
        <f t="shared" si="0"/>
        <v>9192.1095363271033</v>
      </c>
      <c r="H3" s="117">
        <f t="shared" si="0"/>
        <v>10098.272379140077</v>
      </c>
      <c r="I3" s="117">
        <f t="shared" si="0"/>
        <v>9105.8225962115375</v>
      </c>
      <c r="J3" s="117">
        <f t="shared" si="0"/>
        <v>9587.2565513378559</v>
      </c>
      <c r="K3" s="117">
        <f t="shared" si="0"/>
        <v>9904.5738660250754</v>
      </c>
      <c r="L3" s="117">
        <f t="shared" si="0"/>
        <v>11332.361353114291</v>
      </c>
      <c r="M3" s="117">
        <f t="shared" si="0"/>
        <v>10068.808921959799</v>
      </c>
      <c r="N3" s="117">
        <f t="shared" si="0"/>
        <v>10655.443323299862</v>
      </c>
      <c r="O3" s="117">
        <f t="shared" si="0"/>
        <v>10588.653710221035</v>
      </c>
      <c r="P3" s="117">
        <f t="shared" si="0"/>
        <v>9834.8077190592176</v>
      </c>
      <c r="Q3" s="117">
        <f t="shared" si="0"/>
        <v>9776.5334786742242</v>
      </c>
      <c r="R3" s="117">
        <f t="shared" ref="R3:V3" si="1">R4+R7+R9+R19</f>
        <v>10749.906388136007</v>
      </c>
      <c r="S3" s="117">
        <f t="shared" si="1"/>
        <v>11352.321756911293</v>
      </c>
      <c r="T3" s="117">
        <f t="shared" si="1"/>
        <v>11962.323813862953</v>
      </c>
      <c r="U3" s="117">
        <f t="shared" si="1"/>
        <v>10434.515251797262</v>
      </c>
      <c r="V3" s="117">
        <f t="shared" si="1"/>
        <v>11473.708055933477</v>
      </c>
      <c r="W3" s="117">
        <f t="shared" ref="W3:Y3" si="2">W4+W7+W9+W19</f>
        <v>12813.393557471272</v>
      </c>
      <c r="X3" s="117">
        <f t="shared" si="2"/>
        <v>11748.009733558421</v>
      </c>
      <c r="Y3" s="117">
        <f t="shared" si="2"/>
        <v>11263.845209831057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7057.4200265917971</v>
      </c>
      <c r="C4" s="122">
        <f t="shared" si="3"/>
        <v>7618.84227687373</v>
      </c>
      <c r="D4" s="122">
        <f t="shared" si="3"/>
        <v>7886.4561610052215</v>
      </c>
      <c r="E4" s="122">
        <f t="shared" si="3"/>
        <v>7404.6782503440554</v>
      </c>
      <c r="F4" s="122">
        <f t="shared" si="3"/>
        <v>7368.8941850974606</v>
      </c>
      <c r="G4" s="122">
        <f t="shared" si="3"/>
        <v>7828.4489012392078</v>
      </c>
      <c r="H4" s="122">
        <f t="shared" si="3"/>
        <v>8640.0805805944783</v>
      </c>
      <c r="I4" s="122">
        <f t="shared" si="3"/>
        <v>7699.0306772777039</v>
      </c>
      <c r="J4" s="122">
        <f t="shared" si="3"/>
        <v>8099.965926767969</v>
      </c>
      <c r="K4" s="122">
        <f t="shared" si="3"/>
        <v>8364.4694646941407</v>
      </c>
      <c r="L4" s="122">
        <f t="shared" si="3"/>
        <v>9728.6053986236439</v>
      </c>
      <c r="M4" s="122">
        <f t="shared" si="3"/>
        <v>8500.5772756297283</v>
      </c>
      <c r="N4" s="122">
        <f t="shared" si="3"/>
        <v>9058.721614344664</v>
      </c>
      <c r="O4" s="122">
        <f t="shared" si="3"/>
        <v>8972.5052402787169</v>
      </c>
      <c r="P4" s="122">
        <f t="shared" si="3"/>
        <v>8213.8679303010504</v>
      </c>
      <c r="Q4" s="122">
        <f t="shared" si="3"/>
        <v>8146.8749101909061</v>
      </c>
      <c r="R4" s="122">
        <f t="shared" ref="R4:V4" si="4">SUM(R5:R6)</f>
        <v>9067.4357810583097</v>
      </c>
      <c r="S4" s="122">
        <f t="shared" si="4"/>
        <v>9601.0282606369838</v>
      </c>
      <c r="T4" s="122">
        <f t="shared" si="4"/>
        <v>10142.621234247541</v>
      </c>
      <c r="U4" s="122">
        <f t="shared" si="4"/>
        <v>8739.1759208999556</v>
      </c>
      <c r="V4" s="122">
        <f t="shared" si="4"/>
        <v>9706.0635041298847</v>
      </c>
      <c r="W4" s="122">
        <f t="shared" ref="W4:Y4" si="5">SUM(W5:W6)</f>
        <v>10983.325852765245</v>
      </c>
      <c r="X4" s="122">
        <f t="shared" si="5"/>
        <v>10197.397909290294</v>
      </c>
      <c r="Y4" s="122">
        <f t="shared" si="5"/>
        <v>9941.36469255458</v>
      </c>
      <c r="DA4" s="130" t="s">
        <v>2413</v>
      </c>
    </row>
    <row r="5" spans="1:105" ht="12" customHeight="1" x14ac:dyDescent="0.25">
      <c r="A5" s="97" t="s">
        <v>51</v>
      </c>
      <c r="B5" s="98">
        <v>7000.7935565128073</v>
      </c>
      <c r="C5" s="98">
        <v>7557.7098503744455</v>
      </c>
      <c r="D5" s="98">
        <v>7823.9162195167646</v>
      </c>
      <c r="E5" s="98">
        <v>7346.1111504530745</v>
      </c>
      <c r="F5" s="98">
        <v>7311.6579957033618</v>
      </c>
      <c r="G5" s="98">
        <v>7768.595822092022</v>
      </c>
      <c r="H5" s="98">
        <v>8574.2906228833872</v>
      </c>
      <c r="I5" s="98">
        <v>7641.9307455468897</v>
      </c>
      <c r="J5" s="98">
        <v>8040.4643247871318</v>
      </c>
      <c r="K5" s="98">
        <v>8303.8356733587407</v>
      </c>
      <c r="L5" s="98">
        <v>9657.868596637134</v>
      </c>
      <c r="M5" s="98">
        <v>8440.2218778932129</v>
      </c>
      <c r="N5" s="98">
        <v>8994.8672393062861</v>
      </c>
      <c r="O5" s="98">
        <v>8910.2263078408378</v>
      </c>
      <c r="P5" s="98">
        <v>8157.9851231625089</v>
      </c>
      <c r="Q5" s="98">
        <v>8092.0889172368452</v>
      </c>
      <c r="R5" s="98">
        <v>9006.7392890159281</v>
      </c>
      <c r="S5" s="98">
        <v>9537.4277116455378</v>
      </c>
      <c r="T5" s="98">
        <v>10074.673576910191</v>
      </c>
      <c r="U5" s="98">
        <v>8681.8877919243296</v>
      </c>
      <c r="V5" s="98">
        <v>9642.7620673202182</v>
      </c>
      <c r="W5" s="98">
        <v>10913.482133715403</v>
      </c>
      <c r="X5" s="98">
        <v>10135.462929121213</v>
      </c>
      <c r="Y5" s="98">
        <v>9882.5198253592771</v>
      </c>
      <c r="DA5" s="63" t="s">
        <v>2414</v>
      </c>
    </row>
    <row r="6" spans="1:105" ht="12" customHeight="1" x14ac:dyDescent="0.25">
      <c r="A6" s="97" t="s">
        <v>53</v>
      </c>
      <c r="B6" s="98">
        <v>56.626470078989989</v>
      </c>
      <c r="C6" s="98">
        <v>61.132426499284513</v>
      </c>
      <c r="D6" s="98">
        <v>62.539941488456492</v>
      </c>
      <c r="E6" s="98">
        <v>58.567099890981211</v>
      </c>
      <c r="F6" s="98">
        <v>57.236189394098965</v>
      </c>
      <c r="G6" s="98">
        <v>59.853079147185532</v>
      </c>
      <c r="H6" s="98">
        <v>65.789957711091304</v>
      </c>
      <c r="I6" s="98">
        <v>57.099931730814099</v>
      </c>
      <c r="J6" s="98">
        <v>59.501601980837293</v>
      </c>
      <c r="K6" s="98">
        <v>60.633791335399494</v>
      </c>
      <c r="L6" s="98">
        <v>70.736801986508979</v>
      </c>
      <c r="M6" s="98">
        <v>60.355397736515521</v>
      </c>
      <c r="N6" s="98">
        <v>63.854375038377405</v>
      </c>
      <c r="O6" s="98">
        <v>62.278932437878545</v>
      </c>
      <c r="P6" s="98">
        <v>55.88280713854202</v>
      </c>
      <c r="Q6" s="98">
        <v>54.78599295406071</v>
      </c>
      <c r="R6" s="98">
        <v>60.696492042382431</v>
      </c>
      <c r="S6" s="98">
        <v>63.600548991445955</v>
      </c>
      <c r="T6" s="98">
        <v>67.947657337349696</v>
      </c>
      <c r="U6" s="98">
        <v>57.28812897562581</v>
      </c>
      <c r="V6" s="98">
        <v>63.301436809666718</v>
      </c>
      <c r="W6" s="98">
        <v>69.843719049843244</v>
      </c>
      <c r="X6" s="98">
        <v>61.934980169080781</v>
      </c>
      <c r="Y6" s="98">
        <v>58.844867195302008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0.12460122028884482</v>
      </c>
      <c r="C7" s="122">
        <f t="shared" si="6"/>
        <v>0.13454123318292108</v>
      </c>
      <c r="D7" s="122">
        <f t="shared" si="6"/>
        <v>0.1575220745731333</v>
      </c>
      <c r="E7" s="122">
        <f t="shared" si="6"/>
        <v>0.20186040676365893</v>
      </c>
      <c r="F7" s="122">
        <f t="shared" si="6"/>
        <v>0.3040191688705422</v>
      </c>
      <c r="G7" s="122">
        <f t="shared" si="6"/>
        <v>0.38192401153071465</v>
      </c>
      <c r="H7" s="122">
        <f t="shared" si="6"/>
        <v>0.63049547702859865</v>
      </c>
      <c r="I7" s="122">
        <f t="shared" si="6"/>
        <v>0.87273743842892737</v>
      </c>
      <c r="J7" s="122">
        <f t="shared" si="6"/>
        <v>1.1107135470870981</v>
      </c>
      <c r="K7" s="122">
        <f t="shared" si="6"/>
        <v>1.4165009808906781</v>
      </c>
      <c r="L7" s="122">
        <f t="shared" si="6"/>
        <v>2.7159813688061023</v>
      </c>
      <c r="M7" s="122">
        <f t="shared" si="6"/>
        <v>1.841995369527073</v>
      </c>
      <c r="N7" s="122">
        <f t="shared" si="6"/>
        <v>2.6966728790004963</v>
      </c>
      <c r="O7" s="122">
        <f t="shared" si="6"/>
        <v>3.2248943150900868</v>
      </c>
      <c r="P7" s="122">
        <f t="shared" si="6"/>
        <v>4.2290947458420662</v>
      </c>
      <c r="Q7" s="122">
        <f t="shared" si="6"/>
        <v>10.415732586991666</v>
      </c>
      <c r="R7" s="122">
        <f t="shared" si="6"/>
        <v>7.9268570293624938</v>
      </c>
      <c r="S7" s="122">
        <f t="shared" si="6"/>
        <v>9.8566019424096503</v>
      </c>
      <c r="T7" s="122">
        <f t="shared" si="6"/>
        <v>13.081058343818617</v>
      </c>
      <c r="U7" s="122">
        <f t="shared" si="6"/>
        <v>19.332138237723257</v>
      </c>
      <c r="V7" s="122">
        <f t="shared" si="6"/>
        <v>12.029213663795771</v>
      </c>
      <c r="W7" s="122">
        <f t="shared" si="6"/>
        <v>16.556397256563997</v>
      </c>
      <c r="X7" s="122">
        <f t="shared" si="6"/>
        <v>13.959944860838132</v>
      </c>
      <c r="Y7" s="122">
        <f t="shared" si="6"/>
        <v>10.885836003077008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0.12460122028884482</v>
      </c>
      <c r="C8" s="98">
        <f>IF(RES_hhdet_tes!C8=0,0,RES_hhdet_tes!C8*1000*11630/RES_hhdet_num!C3)</f>
        <v>0.13454123318292108</v>
      </c>
      <c r="D8" s="98">
        <f>IF(RES_hhdet_tes!D8=0,0,RES_hhdet_tes!D8*1000*11630/RES_hhdet_num!D3)</f>
        <v>0.1575220745731333</v>
      </c>
      <c r="E8" s="98">
        <f>IF(RES_hhdet_tes!E8=0,0,RES_hhdet_tes!E8*1000*11630/RES_hhdet_num!E3)</f>
        <v>0.20186040676365893</v>
      </c>
      <c r="F8" s="98">
        <f>IF(RES_hhdet_tes!F8=0,0,RES_hhdet_tes!F8*1000*11630/RES_hhdet_num!F3)</f>
        <v>0.3040191688705422</v>
      </c>
      <c r="G8" s="98">
        <f>IF(RES_hhdet_tes!G8=0,0,RES_hhdet_tes!G8*1000*11630/RES_hhdet_num!G3)</f>
        <v>0.38192401153071465</v>
      </c>
      <c r="H8" s="98">
        <f>IF(RES_hhdet_tes!H8=0,0,RES_hhdet_tes!H8*1000*11630/RES_hhdet_num!H3)</f>
        <v>0.63049547702859865</v>
      </c>
      <c r="I8" s="98">
        <f>IF(RES_hhdet_tes!I8=0,0,RES_hhdet_tes!I8*1000*11630/RES_hhdet_num!I3)</f>
        <v>0.87273743842892737</v>
      </c>
      <c r="J8" s="98">
        <f>IF(RES_hhdet_tes!J8=0,0,RES_hhdet_tes!J8*1000*11630/RES_hhdet_num!J3)</f>
        <v>1.1107135470870981</v>
      </c>
      <c r="K8" s="98">
        <f>IF(RES_hhdet_tes!K8=0,0,RES_hhdet_tes!K8*1000*11630/RES_hhdet_num!K3)</f>
        <v>1.4165009808906781</v>
      </c>
      <c r="L8" s="98">
        <f>IF(RES_hhdet_tes!L8=0,0,RES_hhdet_tes!L8*1000*11630/RES_hhdet_num!L3)</f>
        <v>2.7159813688061023</v>
      </c>
      <c r="M8" s="98">
        <f>IF(RES_hhdet_tes!M8=0,0,RES_hhdet_tes!M8*1000*11630/RES_hhdet_num!M3)</f>
        <v>1.841995369527073</v>
      </c>
      <c r="N8" s="98">
        <f>IF(RES_hhdet_tes!N8=0,0,RES_hhdet_tes!N8*1000*11630/RES_hhdet_num!N3)</f>
        <v>2.6966728790004963</v>
      </c>
      <c r="O8" s="98">
        <f>IF(RES_hhdet_tes!O8=0,0,RES_hhdet_tes!O8*1000*11630/RES_hhdet_num!O3)</f>
        <v>3.2248943150900868</v>
      </c>
      <c r="P8" s="98">
        <f>IF(RES_hhdet_tes!P8=0,0,RES_hhdet_tes!P8*1000*11630/RES_hhdet_num!P3)</f>
        <v>4.2290947458420662</v>
      </c>
      <c r="Q8" s="98">
        <f>IF(RES_hhdet_tes!Q8=0,0,RES_hhdet_tes!Q8*1000*11630/RES_hhdet_num!Q3)</f>
        <v>10.415732586991666</v>
      </c>
      <c r="R8" s="98">
        <f>IF(RES_hhdet_tes!R8=0,0,RES_hhdet_tes!R8*1000*11630/RES_hhdet_num!R3)</f>
        <v>7.9268570293624938</v>
      </c>
      <c r="S8" s="98">
        <f>IF(RES_hhdet_tes!S8=0,0,RES_hhdet_tes!S8*1000*11630/RES_hhdet_num!S3)</f>
        <v>9.8566019424096503</v>
      </c>
      <c r="T8" s="98">
        <f>IF(RES_hhdet_tes!T8=0,0,RES_hhdet_tes!T8*1000*11630/RES_hhdet_num!T3)</f>
        <v>13.081058343818617</v>
      </c>
      <c r="U8" s="98">
        <f>IF(RES_hhdet_tes!U8=0,0,RES_hhdet_tes!U8*1000*11630/RES_hhdet_num!U3)</f>
        <v>19.332138237723257</v>
      </c>
      <c r="V8" s="98">
        <f>IF(RES_hhdet_tes!V8=0,0,RES_hhdet_tes!V8*1000*11630/RES_hhdet_num!V3)</f>
        <v>12.029213663795771</v>
      </c>
      <c r="W8" s="98">
        <f>IF(RES_hhdet_tes!W8=0,0,RES_hhdet_tes!W8*1000*11630/RES_hhdet_num!W3)</f>
        <v>16.556397256563997</v>
      </c>
      <c r="X8" s="98">
        <f>IF(RES_hhdet_tes!X8=0,0,RES_hhdet_tes!X8*1000*11630/RES_hhdet_num!X3)</f>
        <v>13.959944860838132</v>
      </c>
      <c r="Y8" s="98">
        <f>IF(RES_hhdet_tes!Y8=0,0,RES_hhdet_tes!Y8*1000*11630/RES_hhdet_num!Y3)</f>
        <v>10.885836003077008</v>
      </c>
      <c r="DA8" s="63" t="s">
        <v>2417</v>
      </c>
    </row>
    <row r="9" spans="1:105" ht="12" customHeight="1" x14ac:dyDescent="0.25">
      <c r="A9" s="121" t="s">
        <v>55</v>
      </c>
      <c r="B9" s="122">
        <v>727.24100544252258</v>
      </c>
      <c r="C9" s="122">
        <v>711.42744761169774</v>
      </c>
      <c r="D9" s="122">
        <v>764.24371723904301</v>
      </c>
      <c r="E9" s="122">
        <v>823.47104129476395</v>
      </c>
      <c r="F9" s="122">
        <v>850.94739573943514</v>
      </c>
      <c r="G9" s="122">
        <v>852.2881439014086</v>
      </c>
      <c r="H9" s="122">
        <v>909.81361340911792</v>
      </c>
      <c r="I9" s="122">
        <v>866.41297094324261</v>
      </c>
      <c r="J9" s="122">
        <v>921.37359408171517</v>
      </c>
      <c r="K9" s="122">
        <v>960.17635231487429</v>
      </c>
      <c r="L9" s="122">
        <v>996.13846372437831</v>
      </c>
      <c r="M9" s="122">
        <v>995.2177023799909</v>
      </c>
      <c r="N9" s="122">
        <v>1025.6058114561906</v>
      </c>
      <c r="O9" s="122">
        <v>1054.2345892896892</v>
      </c>
      <c r="P9" s="122">
        <v>1072.9036656156902</v>
      </c>
      <c r="Q9" s="122">
        <v>1077.8403062933114</v>
      </c>
      <c r="R9" s="122">
        <v>1121.8075444274391</v>
      </c>
      <c r="S9" s="122">
        <v>1176.037403231813</v>
      </c>
      <c r="T9" s="122">
        <v>1229.154829425391</v>
      </c>
      <c r="U9" s="122">
        <v>1091.5223561095736</v>
      </c>
      <c r="V9" s="122">
        <v>1171.9063493403623</v>
      </c>
      <c r="W9" s="122">
        <v>1228.1884970223618</v>
      </c>
      <c r="X9" s="122">
        <v>1086.2220848095596</v>
      </c>
      <c r="Y9" s="122">
        <v>932.11717067928896</v>
      </c>
      <c r="DA9" s="130" t="s">
        <v>2418</v>
      </c>
    </row>
    <row r="10" spans="1:105" ht="12" customHeight="1" x14ac:dyDescent="0.25">
      <c r="A10" s="97" t="s">
        <v>143</v>
      </c>
      <c r="B10" s="98">
        <v>726.7402939686101</v>
      </c>
      <c r="C10" s="98">
        <v>712.77930289343499</v>
      </c>
      <c r="D10" s="98">
        <v>781.58441173384767</v>
      </c>
      <c r="E10" s="98">
        <v>800.14576556429256</v>
      </c>
      <c r="F10" s="98">
        <v>836.39125759911326</v>
      </c>
      <c r="G10" s="98">
        <v>863.58811858083584</v>
      </c>
      <c r="H10" s="98">
        <v>909.98024803986766</v>
      </c>
      <c r="I10" s="98">
        <v>867.95883850816415</v>
      </c>
      <c r="J10" s="98">
        <v>924.77314879561914</v>
      </c>
      <c r="K10" s="98">
        <v>962.15167574970076</v>
      </c>
      <c r="L10" s="98">
        <v>993.26704089333998</v>
      </c>
      <c r="M10" s="98">
        <v>994.12686444870667</v>
      </c>
      <c r="N10" s="98">
        <v>1030.699651687557</v>
      </c>
      <c r="O10" s="98">
        <v>1052.0927319184896</v>
      </c>
      <c r="P10" s="98">
        <v>1073.7937563894341</v>
      </c>
      <c r="Q10" s="98">
        <v>1073.1601562910375</v>
      </c>
      <c r="R10" s="98">
        <v>1121.2385358554998</v>
      </c>
      <c r="S10" s="98">
        <v>1182.8765084370882</v>
      </c>
      <c r="T10" s="98">
        <v>1248.3631236123058</v>
      </c>
      <c r="U10" s="98">
        <v>1065.7407948142011</v>
      </c>
      <c r="V10" s="98">
        <v>1150.1076202343584</v>
      </c>
      <c r="W10" s="98">
        <v>1219.3280135712332</v>
      </c>
      <c r="X10" s="98">
        <v>1085.5941862622237</v>
      </c>
      <c r="Y10" s="98">
        <v>932.92659065056091</v>
      </c>
      <c r="DA10" s="63" t="s">
        <v>2419</v>
      </c>
    </row>
    <row r="11" spans="1:105" ht="12" customHeight="1" x14ac:dyDescent="0.25">
      <c r="A11" s="97" t="s">
        <v>124</v>
      </c>
      <c r="B11" s="98">
        <v>719.826340927773</v>
      </c>
      <c r="C11" s="98">
        <v>754.78952145098981</v>
      </c>
      <c r="D11" s="98">
        <v>767.46752324353736</v>
      </c>
      <c r="E11" s="98">
        <v>807.953248220521</v>
      </c>
      <c r="F11" s="98">
        <v>835.2794665985698</v>
      </c>
      <c r="G11" s="98">
        <v>845.52691510803606</v>
      </c>
      <c r="H11" s="98">
        <v>861.97941882129203</v>
      </c>
      <c r="I11" s="98">
        <v>899.43278397215636</v>
      </c>
      <c r="J11" s="98">
        <v>927.52280755496997</v>
      </c>
      <c r="K11" s="98">
        <v>962.78497107366263</v>
      </c>
      <c r="L11" s="98">
        <v>982.15470477217707</v>
      </c>
      <c r="M11" s="98">
        <v>982.05515944240437</v>
      </c>
      <c r="N11" s="98">
        <v>1037.6330721380843</v>
      </c>
      <c r="O11" s="98">
        <v>1034.0285344823899</v>
      </c>
      <c r="P11" s="98">
        <v>1054.3336619497532</v>
      </c>
      <c r="Q11" s="98">
        <v>1060.9890058920771</v>
      </c>
      <c r="R11" s="98">
        <v>1103.4137505739004</v>
      </c>
      <c r="S11" s="98">
        <v>1140.5212771579043</v>
      </c>
      <c r="T11" s="98">
        <v>1192.9869936312493</v>
      </c>
      <c r="U11" s="98">
        <v>1277.1707115960726</v>
      </c>
      <c r="V11" s="98">
        <v>1299.9697502298241</v>
      </c>
      <c r="W11" s="98">
        <v>1390.0414211177281</v>
      </c>
      <c r="X11" s="98">
        <v>1378.3891399238091</v>
      </c>
      <c r="Y11" s="98">
        <v>1117.0317447685759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961.50334592375395</v>
      </c>
      <c r="L12" s="98">
        <v>981.08130138309241</v>
      </c>
      <c r="M12" s="98">
        <v>981.36834730635007</v>
      </c>
      <c r="N12" s="98">
        <v>1037.26521461573</v>
      </c>
      <c r="O12" s="98">
        <v>1033.5404867891705</v>
      </c>
      <c r="P12" s="98">
        <v>1052.1655985514365</v>
      </c>
      <c r="Q12" s="98">
        <v>1058.462890662636</v>
      </c>
      <c r="R12" s="98">
        <v>1101.184920242448</v>
      </c>
      <c r="S12" s="98">
        <v>1138.459100198387</v>
      </c>
      <c r="T12" s="98">
        <v>1192.490633074631</v>
      </c>
      <c r="U12" s="98">
        <v>1276.7652155033695</v>
      </c>
      <c r="V12" s="98">
        <v>1300.3729433462136</v>
      </c>
      <c r="W12" s="98">
        <v>1390.051170655202</v>
      </c>
      <c r="X12" s="98">
        <v>1383.9765132954174</v>
      </c>
      <c r="Y12" s="98">
        <v>1109.3764026593797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459.73334659689687</v>
      </c>
      <c r="L13" s="101">
        <v>490.93642942400402</v>
      </c>
      <c r="M13" s="101">
        <v>472.0039615140214</v>
      </c>
      <c r="N13" s="101">
        <v>480.55795193295057</v>
      </c>
      <c r="O13" s="101">
        <v>493.00956540873682</v>
      </c>
      <c r="P13" s="101">
        <v>491.71732032956271</v>
      </c>
      <c r="Q13" s="101">
        <v>501.84586041922273</v>
      </c>
      <c r="R13" s="101">
        <v>516.18514316269273</v>
      </c>
      <c r="S13" s="101">
        <v>524.10644351780252</v>
      </c>
      <c r="T13" s="101">
        <v>649.37648609107612</v>
      </c>
      <c r="U13" s="101">
        <v>629.26312863397197</v>
      </c>
      <c r="V13" s="101">
        <v>624.41572757135759</v>
      </c>
      <c r="W13" s="101">
        <v>692.35101815731264</v>
      </c>
      <c r="X13" s="101">
        <v>538.11687795494265</v>
      </c>
      <c r="Y13" s="101">
        <v>345.31188021112644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501.76999932685715</v>
      </c>
      <c r="L14" s="104">
        <v>490.14487195908833</v>
      </c>
      <c r="M14" s="104">
        <v>509.36438579232873</v>
      </c>
      <c r="N14" s="104">
        <v>556.70726268277951</v>
      </c>
      <c r="O14" s="104">
        <v>540.53092138043371</v>
      </c>
      <c r="P14" s="104">
        <v>560.44827822187392</v>
      </c>
      <c r="Q14" s="104">
        <v>556.6170302434133</v>
      </c>
      <c r="R14" s="104">
        <v>584.9997770797554</v>
      </c>
      <c r="S14" s="104">
        <v>614.35265668058457</v>
      </c>
      <c r="T14" s="104">
        <v>543.11414698355475</v>
      </c>
      <c r="U14" s="104">
        <v>647.50208686939743</v>
      </c>
      <c r="V14" s="104">
        <v>675.95721577485608</v>
      </c>
      <c r="W14" s="104">
        <v>697.70015249788946</v>
      </c>
      <c r="X14" s="104">
        <v>845.85963534047448</v>
      </c>
      <c r="Y14" s="104">
        <v>764.06452244825311</v>
      </c>
      <c r="DA14" s="132" t="s">
        <v>2423</v>
      </c>
    </row>
    <row r="15" spans="1:105" ht="12" customHeight="1" x14ac:dyDescent="0.25">
      <c r="A15" s="106" t="s">
        <v>122</v>
      </c>
      <c r="B15" s="101">
        <v>746.26387902663225</v>
      </c>
      <c r="C15" s="101">
        <v>647.03398188464223</v>
      </c>
      <c r="D15" s="101">
        <v>491.39806662253176</v>
      </c>
      <c r="E15" s="101">
        <v>1040.5587331853083</v>
      </c>
      <c r="F15" s="101">
        <v>969.1632932828735</v>
      </c>
      <c r="G15" s="101">
        <v>769.56044636374554</v>
      </c>
      <c r="H15" s="101">
        <v>919.12735922090792</v>
      </c>
      <c r="I15" s="101">
        <v>846.53144717335442</v>
      </c>
      <c r="J15" s="101">
        <v>894.02774792637217</v>
      </c>
      <c r="K15" s="101">
        <v>945.88055178994819</v>
      </c>
      <c r="L15" s="101">
        <v>1017.2018912025119</v>
      </c>
      <c r="M15" s="101">
        <v>1004.0229605659564</v>
      </c>
      <c r="N15" s="101">
        <v>992.77013920176125</v>
      </c>
      <c r="O15" s="101">
        <v>1069.0437840265001</v>
      </c>
      <c r="P15" s="101">
        <v>1071.0025823670994</v>
      </c>
      <c r="Q15" s="101">
        <v>1106.2561882701518</v>
      </c>
      <c r="R15" s="101">
        <v>1128.6180554505636</v>
      </c>
      <c r="S15" s="101">
        <v>1145.3437603989541</v>
      </c>
      <c r="T15" s="101">
        <v>1125.6136042975193</v>
      </c>
      <c r="U15" s="101">
        <v>1220.7476705006022</v>
      </c>
      <c r="V15" s="101">
        <v>1307.5936181932097</v>
      </c>
      <c r="W15" s="101">
        <v>1337.9391595221405</v>
      </c>
      <c r="X15" s="101">
        <v>1110.2113541708036</v>
      </c>
      <c r="Y15" s="101">
        <v>853.57422219744694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944.60899309047966</v>
      </c>
      <c r="L16" s="104">
        <v>1016.3430409538286</v>
      </c>
      <c r="M16" s="104">
        <v>1003.6600816220897</v>
      </c>
      <c r="N16" s="104">
        <v>992.64825404266355</v>
      </c>
      <c r="O16" s="104">
        <v>1069.2527452107893</v>
      </c>
      <c r="P16" s="104">
        <v>1068.6453392212989</v>
      </c>
      <c r="Q16" s="104">
        <v>1102.7483789911748</v>
      </c>
      <c r="R16" s="104">
        <v>1125.3698818094042</v>
      </c>
      <c r="S16" s="104">
        <v>1141.2332146924168</v>
      </c>
      <c r="T16" s="104">
        <v>1123.4648394221315</v>
      </c>
      <c r="U16" s="104">
        <v>1219.8990763139091</v>
      </c>
      <c r="V16" s="104">
        <v>1308.549177719419</v>
      </c>
      <c r="W16" s="104">
        <v>1341.4528760401283</v>
      </c>
      <c r="X16" s="104">
        <v>1110.2979726004705</v>
      </c>
      <c r="Y16" s="104">
        <v>839.94901024663204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451.7057669249516</v>
      </c>
      <c r="L17" s="98">
        <v>509.3278299592854</v>
      </c>
      <c r="M17" s="98">
        <v>482.84462430143066</v>
      </c>
      <c r="N17" s="98">
        <v>459.34342528053872</v>
      </c>
      <c r="O17" s="98">
        <v>510.61139643544288</v>
      </c>
      <c r="P17" s="98">
        <v>499.86331714081956</v>
      </c>
      <c r="Q17" s="98">
        <v>524.18410250195427</v>
      </c>
      <c r="R17" s="98">
        <v>529.94048000604903</v>
      </c>
      <c r="S17" s="98">
        <v>527.58532788139667</v>
      </c>
      <c r="T17" s="98">
        <v>604.74222682367156</v>
      </c>
      <c r="U17" s="98">
        <v>600.84604968699989</v>
      </c>
      <c r="V17" s="98">
        <v>632.36246699489129</v>
      </c>
      <c r="W17" s="98">
        <v>667.39249406666022</v>
      </c>
      <c r="X17" s="98">
        <v>411.13038181725022</v>
      </c>
      <c r="Y17" s="98">
        <v>223.31044081693852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492.90322616552794</v>
      </c>
      <c r="L18" s="98">
        <v>507.01521099454311</v>
      </c>
      <c r="M18" s="98">
        <v>520.81545732065922</v>
      </c>
      <c r="N18" s="98">
        <v>533.30482876212488</v>
      </c>
      <c r="O18" s="98">
        <v>558.64134877534639</v>
      </c>
      <c r="P18" s="98">
        <v>568.78202208047946</v>
      </c>
      <c r="Q18" s="98">
        <v>578.56427648922045</v>
      </c>
      <c r="R18" s="98">
        <v>595.42940180335529</v>
      </c>
      <c r="S18" s="98">
        <v>613.64788681102016</v>
      </c>
      <c r="T18" s="98">
        <v>518.72261259845993</v>
      </c>
      <c r="U18" s="98">
        <v>619.05302662690906</v>
      </c>
      <c r="V18" s="98">
        <v>676.18671072452753</v>
      </c>
      <c r="W18" s="98">
        <v>674.06038197346788</v>
      </c>
      <c r="X18" s="98">
        <v>699.16759078322013</v>
      </c>
      <c r="Y18" s="98">
        <v>616.63856942969358</v>
      </c>
      <c r="DA18" s="63" t="s">
        <v>2427</v>
      </c>
    </row>
    <row r="19" spans="1:105" ht="12" customHeight="1" x14ac:dyDescent="0.25">
      <c r="A19" s="121" t="s">
        <v>54</v>
      </c>
      <c r="B19" s="122">
        <v>360.27254990735884</v>
      </c>
      <c r="C19" s="122">
        <v>355.98562822406438</v>
      </c>
      <c r="D19" s="122">
        <v>375.01826782030463</v>
      </c>
      <c r="E19" s="122">
        <v>568.33615506978902</v>
      </c>
      <c r="F19" s="122">
        <v>557.22828791187248</v>
      </c>
      <c r="G19" s="122">
        <v>510.99056717495586</v>
      </c>
      <c r="H19" s="122">
        <v>547.74768965945054</v>
      </c>
      <c r="I19" s="122">
        <v>539.50621055216266</v>
      </c>
      <c r="J19" s="122">
        <v>564.80631694108331</v>
      </c>
      <c r="K19" s="122">
        <v>578.51154803516852</v>
      </c>
      <c r="L19" s="122">
        <v>604.90150939746036</v>
      </c>
      <c r="M19" s="122">
        <v>571.17194858055359</v>
      </c>
      <c r="N19" s="122">
        <v>568.41922462000628</v>
      </c>
      <c r="O19" s="122">
        <v>558.68898633754088</v>
      </c>
      <c r="P19" s="122">
        <v>543.80702839663581</v>
      </c>
      <c r="Q19" s="122">
        <v>541.40252960301427</v>
      </c>
      <c r="R19" s="122">
        <v>552.73620562089627</v>
      </c>
      <c r="S19" s="122">
        <v>565.3994911000874</v>
      </c>
      <c r="T19" s="122">
        <v>577.46669184620168</v>
      </c>
      <c r="U19" s="122">
        <v>584.4848365500095</v>
      </c>
      <c r="V19" s="122">
        <v>583.70898879943297</v>
      </c>
      <c r="W19" s="122">
        <v>585.32281042710122</v>
      </c>
      <c r="X19" s="122">
        <v>450.4297945977296</v>
      </c>
      <c r="Y19" s="122">
        <v>379.47751059411081</v>
      </c>
      <c r="DA19" s="130" t="s">
        <v>2428</v>
      </c>
    </row>
    <row r="20" spans="1:105" ht="12" customHeight="1" x14ac:dyDescent="0.25">
      <c r="A20" s="97" t="s">
        <v>51</v>
      </c>
      <c r="B20" s="98">
        <v>359.41388620297352</v>
      </c>
      <c r="C20" s="98">
        <v>341.27726125323312</v>
      </c>
      <c r="D20" s="98">
        <v>408.45406111781489</v>
      </c>
      <c r="E20" s="98">
        <v>526.8020731744358</v>
      </c>
      <c r="F20" s="98">
        <v>532.99857380792105</v>
      </c>
      <c r="G20" s="98">
        <v>533.59787681511443</v>
      </c>
      <c r="H20" s="98">
        <v>562.56949290650107</v>
      </c>
      <c r="I20" s="98">
        <v>531.13976430857872</v>
      </c>
      <c r="J20" s="98">
        <v>568.66342707468789</v>
      </c>
      <c r="K20" s="98">
        <v>583.65936957424958</v>
      </c>
      <c r="L20" s="98">
        <v>596.77690419602584</v>
      </c>
      <c r="M20" s="98">
        <v>568.05560142328488</v>
      </c>
      <c r="N20" s="98">
        <v>570.41171741114692</v>
      </c>
      <c r="O20" s="98">
        <v>553.41357840623618</v>
      </c>
      <c r="P20" s="98">
        <v>551.98429215166061</v>
      </c>
      <c r="Q20" s="98">
        <v>545.82353873582474</v>
      </c>
      <c r="R20" s="98">
        <v>557.08153140063621</v>
      </c>
      <c r="S20" s="98">
        <v>581.47489907272836</v>
      </c>
      <c r="T20" s="98">
        <v>587.17646064272162</v>
      </c>
      <c r="U20" s="98">
        <v>536.79857143750178</v>
      </c>
      <c r="V20" s="98">
        <v>600.24358181491573</v>
      </c>
      <c r="W20" s="98">
        <v>589.02632462927943</v>
      </c>
      <c r="X20" s="98">
        <v>422.91687037807191</v>
      </c>
      <c r="Y20" s="98">
        <v>404.23286109482143</v>
      </c>
      <c r="DA20" s="63" t="s">
        <v>2429</v>
      </c>
    </row>
    <row r="21" spans="1:105" ht="12" customHeight="1" x14ac:dyDescent="0.25">
      <c r="A21" s="97" t="s">
        <v>50</v>
      </c>
      <c r="B21" s="98">
        <v>359.13984614477027</v>
      </c>
      <c r="C21" s="98">
        <v>367.91319913191961</v>
      </c>
      <c r="D21" s="98">
        <v>399.28902545890935</v>
      </c>
      <c r="E21" s="98">
        <v>530.8833974533452</v>
      </c>
      <c r="F21" s="98">
        <v>532.77971181831379</v>
      </c>
      <c r="G21" s="98">
        <v>520.54353812929037</v>
      </c>
      <c r="H21" s="98">
        <v>528.81217328407308</v>
      </c>
      <c r="I21" s="98">
        <v>551.37754960160953</v>
      </c>
      <c r="J21" s="98">
        <v>568.55596703334948</v>
      </c>
      <c r="K21" s="98">
        <v>586.70939712812776</v>
      </c>
      <c r="L21" s="98">
        <v>594.53506626154456</v>
      </c>
      <c r="M21" s="98">
        <v>569.22457014317797</v>
      </c>
      <c r="N21" s="98">
        <v>571.00815286850855</v>
      </c>
      <c r="O21" s="98">
        <v>548.22671005447796</v>
      </c>
      <c r="P21" s="98">
        <v>543.25499219624737</v>
      </c>
      <c r="Q21" s="98">
        <v>540.88420995547301</v>
      </c>
      <c r="R21" s="98">
        <v>549.46541550128632</v>
      </c>
      <c r="S21" s="98">
        <v>556.62373478708253</v>
      </c>
      <c r="T21" s="98">
        <v>576.01601253220383</v>
      </c>
      <c r="U21" s="98">
        <v>604.65700262172766</v>
      </c>
      <c r="V21" s="98">
        <v>565.6489615988927</v>
      </c>
      <c r="W21" s="98">
        <v>537.59038876358306</v>
      </c>
      <c r="X21" s="98">
        <v>465.09957014368115</v>
      </c>
      <c r="Y21" s="98">
        <v>379.61469423034828</v>
      </c>
      <c r="DA21" s="63" t="s">
        <v>2430</v>
      </c>
    </row>
    <row r="22" spans="1:105" ht="12" customHeight="1" x14ac:dyDescent="0.25">
      <c r="A22" s="109" t="s">
        <v>120</v>
      </c>
      <c r="B22" s="33">
        <v>367.61136510898768</v>
      </c>
      <c r="C22" s="33">
        <v>319.656321462915</v>
      </c>
      <c r="D22" s="33">
        <v>252.71444160854114</v>
      </c>
      <c r="E22" s="33">
        <v>683.76264675539971</v>
      </c>
      <c r="F22" s="33">
        <v>618.93029569341843</v>
      </c>
      <c r="G22" s="33">
        <v>478.48720104953139</v>
      </c>
      <c r="H22" s="33">
        <v>573.96900025315722</v>
      </c>
      <c r="I22" s="33">
        <v>521.79036571559675</v>
      </c>
      <c r="J22" s="33">
        <v>555.19395670133304</v>
      </c>
      <c r="K22" s="33">
        <v>560.46412087208137</v>
      </c>
      <c r="L22" s="33">
        <v>626.65174515115098</v>
      </c>
      <c r="M22" s="33">
        <v>576.03925748661982</v>
      </c>
      <c r="N22" s="33">
        <v>563.26277747465576</v>
      </c>
      <c r="O22" s="33">
        <v>577.54024535916892</v>
      </c>
      <c r="P22" s="33">
        <v>539.47304513884228</v>
      </c>
      <c r="Q22" s="33">
        <v>539.33950395612999</v>
      </c>
      <c r="R22" s="33">
        <v>555.09839956863084</v>
      </c>
      <c r="S22" s="33">
        <v>569.20654720420805</v>
      </c>
      <c r="T22" s="33">
        <v>572.78504996383117</v>
      </c>
      <c r="U22" s="33">
        <v>579.75786630766765</v>
      </c>
      <c r="V22" s="33">
        <v>608.9247451493286</v>
      </c>
      <c r="W22" s="33">
        <v>688.85683037806189</v>
      </c>
      <c r="X22" s="33">
        <v>436.26597588832351</v>
      </c>
      <c r="Y22" s="33">
        <v>323.9023996485567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8082.810610185189</v>
      </c>
      <c r="C24" s="117">
        <f t="shared" si="7"/>
        <v>9067.8158031767052</v>
      </c>
      <c r="D24" s="117">
        <f t="shared" si="7"/>
        <v>8733.4482314726592</v>
      </c>
      <c r="E24" s="117">
        <f t="shared" si="7"/>
        <v>9025.3593190471092</v>
      </c>
      <c r="F24" s="117">
        <f t="shared" si="7"/>
        <v>8847.4339707196432</v>
      </c>
      <c r="G24" s="117">
        <f t="shared" si="7"/>
        <v>9003.4023715197181</v>
      </c>
      <c r="H24" s="117">
        <f t="shared" si="7"/>
        <v>9595.2107959123659</v>
      </c>
      <c r="I24" s="117">
        <f t="shared" si="7"/>
        <v>9364.8293236762493</v>
      </c>
      <c r="J24" s="117">
        <f t="shared" si="7"/>
        <v>9595.856767515681</v>
      </c>
      <c r="K24" s="117">
        <f t="shared" si="7"/>
        <v>9906.5588461243897</v>
      </c>
      <c r="L24" s="117">
        <f t="shared" si="7"/>
        <v>11249.969810902579</v>
      </c>
      <c r="M24" s="117">
        <f t="shared" si="7"/>
        <v>9991.8567142126303</v>
      </c>
      <c r="N24" s="117">
        <f t="shared" si="7"/>
        <v>10742.868027341478</v>
      </c>
      <c r="O24" s="117">
        <f t="shared" si="7"/>
        <v>10558.481461662734</v>
      </c>
      <c r="P24" s="117">
        <f t="shared" si="7"/>
        <v>9741.3404661606037</v>
      </c>
      <c r="Q24" s="117">
        <f t="shared" si="7"/>
        <v>9882.3796747404649</v>
      </c>
      <c r="R24" s="117">
        <f t="shared" ref="R24:V24" si="8">R25+R28+R30+R39</f>
        <v>10607.871944416194</v>
      </c>
      <c r="S24" s="117">
        <f t="shared" si="8"/>
        <v>10911.590338939415</v>
      </c>
      <c r="T24" s="117">
        <f t="shared" si="8"/>
        <v>11260.51126680354</v>
      </c>
      <c r="U24" s="117">
        <f t="shared" si="8"/>
        <v>12010.78787192283</v>
      </c>
      <c r="V24" s="117">
        <f t="shared" si="8"/>
        <v>11786.279087343746</v>
      </c>
      <c r="W24" s="117">
        <f t="shared" ref="W24:Y24" si="9">W25+W28+W30+W39</f>
        <v>10748.222506924543</v>
      </c>
      <c r="X24" s="117">
        <f t="shared" si="9"/>
        <v>12815.480705738635</v>
      </c>
      <c r="Y24" s="117">
        <f t="shared" si="9"/>
        <v>10961.089838623902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6988.9332154046315</v>
      </c>
      <c r="C25" s="122">
        <f t="shared" si="10"/>
        <v>8010.4722279393409</v>
      </c>
      <c r="D25" s="122">
        <f t="shared" si="10"/>
        <v>7753.8468134559107</v>
      </c>
      <c r="E25" s="122">
        <f t="shared" si="10"/>
        <v>7498.9798839357172</v>
      </c>
      <c r="F25" s="122">
        <f t="shared" si="10"/>
        <v>7360.4824651331064</v>
      </c>
      <c r="G25" s="122">
        <f t="shared" si="10"/>
        <v>7704.3375301200567</v>
      </c>
      <c r="H25" s="122">
        <f t="shared" si="10"/>
        <v>8145.5175817784484</v>
      </c>
      <c r="I25" s="122">
        <f t="shared" si="10"/>
        <v>7961.3202811540623</v>
      </c>
      <c r="J25" s="122">
        <f t="shared" si="10"/>
        <v>8127.5960159929682</v>
      </c>
      <c r="K25" s="122">
        <f t="shared" si="10"/>
        <v>8376.2827364736859</v>
      </c>
      <c r="L25" s="122">
        <f t="shared" si="10"/>
        <v>9628.3292380372495</v>
      </c>
      <c r="M25" s="122">
        <f t="shared" si="10"/>
        <v>8415.4457136211568</v>
      </c>
      <c r="N25" s="122">
        <f t="shared" si="10"/>
        <v>9169.6820544410912</v>
      </c>
      <c r="O25" s="122">
        <f t="shared" si="10"/>
        <v>8928.0431971985818</v>
      </c>
      <c r="P25" s="122">
        <f t="shared" si="10"/>
        <v>8121.2902558742999</v>
      </c>
      <c r="Q25" s="122">
        <f t="shared" si="10"/>
        <v>8224.3035068099416</v>
      </c>
      <c r="R25" s="122">
        <f t="shared" ref="R25:V25" si="11">SUM(R26:R27)</f>
        <v>8915.2011575516408</v>
      </c>
      <c r="S25" s="122">
        <f t="shared" si="11"/>
        <v>9188.6850632534242</v>
      </c>
      <c r="T25" s="122">
        <f t="shared" si="11"/>
        <v>9532.3663080899005</v>
      </c>
      <c r="U25" s="122">
        <f t="shared" si="11"/>
        <v>10159.608664913374</v>
      </c>
      <c r="V25" s="122">
        <f t="shared" si="11"/>
        <v>9877.2312947191804</v>
      </c>
      <c r="W25" s="122">
        <f t="shared" ref="W25:Y25" si="12">SUM(W26:W27)</f>
        <v>8815.512569992703</v>
      </c>
      <c r="X25" s="122">
        <f t="shared" si="12"/>
        <v>11205.339699936614</v>
      </c>
      <c r="Y25" s="122">
        <f t="shared" si="12"/>
        <v>9688.7458520213222</v>
      </c>
      <c r="DA25" s="130" t="s">
        <v>2433</v>
      </c>
    </row>
    <row r="26" spans="1:105" ht="12" customHeight="1" x14ac:dyDescent="0.25">
      <c r="A26" s="97" t="s">
        <v>74</v>
      </c>
      <c r="B26" s="98">
        <v>6850.4080526880643</v>
      </c>
      <c r="C26" s="98">
        <v>7851.6962062586344</v>
      </c>
      <c r="D26" s="98">
        <v>7601.9329795142703</v>
      </c>
      <c r="E26" s="98">
        <v>7352.4360701599908</v>
      </c>
      <c r="F26" s="98">
        <v>7219.201384306728</v>
      </c>
      <c r="G26" s="98">
        <v>7558.7467825164376</v>
      </c>
      <c r="H26" s="98">
        <v>7992.208382616458</v>
      </c>
      <c r="I26" s="98">
        <v>7815.3313609380248</v>
      </c>
      <c r="J26" s="98">
        <v>7979.9613566969656</v>
      </c>
      <c r="K26" s="98">
        <v>8226.1169935248545</v>
      </c>
      <c r="L26" s="98">
        <v>9455.1982618545553</v>
      </c>
      <c r="M26" s="98">
        <v>8267.642475399125</v>
      </c>
      <c r="N26" s="98">
        <v>9009.7814280574821</v>
      </c>
      <c r="O26" s="98">
        <v>8774.7138120124964</v>
      </c>
      <c r="P26" s="98">
        <v>7984.5532905311975</v>
      </c>
      <c r="Q26" s="98">
        <v>8087.4175903144724</v>
      </c>
      <c r="R26" s="98">
        <v>8767.490673540191</v>
      </c>
      <c r="S26" s="98">
        <v>9038.0096420591271</v>
      </c>
      <c r="T26" s="98">
        <v>9374.3060663585456</v>
      </c>
      <c r="U26" s="98">
        <v>9994.7310894788698</v>
      </c>
      <c r="V26" s="98">
        <v>9717.7470753309026</v>
      </c>
      <c r="W26" s="98">
        <v>8676.6906214563969</v>
      </c>
      <c r="X26" s="98">
        <v>11036.733715051325</v>
      </c>
      <c r="Y26" s="98">
        <v>9546.6337178649082</v>
      </c>
      <c r="DA26" s="63" t="s">
        <v>2434</v>
      </c>
    </row>
    <row r="27" spans="1:105" ht="12" customHeight="1" x14ac:dyDescent="0.25">
      <c r="A27" s="97" t="s">
        <v>53</v>
      </c>
      <c r="B27" s="98">
        <v>138.52516271656725</v>
      </c>
      <c r="C27" s="98">
        <v>158.77602168070661</v>
      </c>
      <c r="D27" s="98">
        <v>151.91383394164026</v>
      </c>
      <c r="E27" s="98">
        <v>146.54381377572653</v>
      </c>
      <c r="F27" s="98">
        <v>141.28108082637857</v>
      </c>
      <c r="G27" s="98">
        <v>145.59074760361875</v>
      </c>
      <c r="H27" s="98">
        <v>153.30919916199034</v>
      </c>
      <c r="I27" s="98">
        <v>145.98892021603743</v>
      </c>
      <c r="J27" s="98">
        <v>147.63465929600278</v>
      </c>
      <c r="K27" s="98">
        <v>150.16574294883142</v>
      </c>
      <c r="L27" s="98">
        <v>173.13097618269427</v>
      </c>
      <c r="M27" s="98">
        <v>147.80323822203243</v>
      </c>
      <c r="N27" s="98">
        <v>159.90062638360848</v>
      </c>
      <c r="O27" s="98">
        <v>153.32938518608495</v>
      </c>
      <c r="P27" s="98">
        <v>136.73696534310216</v>
      </c>
      <c r="Q27" s="98">
        <v>136.88591649546873</v>
      </c>
      <c r="R27" s="98">
        <v>147.71048401144989</v>
      </c>
      <c r="S27" s="98">
        <v>150.67542119429763</v>
      </c>
      <c r="T27" s="98">
        <v>158.06024173135546</v>
      </c>
      <c r="U27" s="98">
        <v>164.87757543450437</v>
      </c>
      <c r="V27" s="98">
        <v>159.48421938827724</v>
      </c>
      <c r="W27" s="98">
        <v>138.82194853630523</v>
      </c>
      <c r="X27" s="98">
        <v>168.60598488528956</v>
      </c>
      <c r="Y27" s="98">
        <v>142.11213415641456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0.12135107901573418</v>
      </c>
      <c r="C28" s="122">
        <f t="shared" si="13"/>
        <v>0.13347645876437728</v>
      </c>
      <c r="D28" s="122">
        <f t="shared" si="13"/>
        <v>0.15446387849310725</v>
      </c>
      <c r="E28" s="122">
        <f t="shared" si="13"/>
        <v>0.18566526614197479</v>
      </c>
      <c r="F28" s="122">
        <f t="shared" si="13"/>
        <v>0.22488076229108536</v>
      </c>
      <c r="G28" s="122">
        <f t="shared" si="13"/>
        <v>0.28218018386907212</v>
      </c>
      <c r="H28" s="122">
        <f t="shared" si="13"/>
        <v>0.43513488622970348</v>
      </c>
      <c r="I28" s="122">
        <f t="shared" si="13"/>
        <v>0.63868175678042305</v>
      </c>
      <c r="J28" s="122">
        <f t="shared" si="13"/>
        <v>0.95565004809353338</v>
      </c>
      <c r="K28" s="122">
        <f t="shared" si="13"/>
        <v>1.4054191180098634</v>
      </c>
      <c r="L28" s="122">
        <f t="shared" si="13"/>
        <v>2.828735636157917</v>
      </c>
      <c r="M28" s="122">
        <f t="shared" si="13"/>
        <v>2.0695901346721506</v>
      </c>
      <c r="N28" s="122">
        <f t="shared" si="13"/>
        <v>3.0984759212758148</v>
      </c>
      <c r="O28" s="122">
        <f t="shared" si="13"/>
        <v>3.7494726393842606</v>
      </c>
      <c r="P28" s="122">
        <f t="shared" si="13"/>
        <v>4.4557032764033364</v>
      </c>
      <c r="Q28" s="122">
        <f t="shared" si="13"/>
        <v>9.4502306625283481</v>
      </c>
      <c r="R28" s="122">
        <f t="shared" si="13"/>
        <v>6.5353310615025819</v>
      </c>
      <c r="S28" s="122">
        <f t="shared" si="13"/>
        <v>7.8723533649036508</v>
      </c>
      <c r="T28" s="122">
        <f t="shared" si="13"/>
        <v>10.613071394651985</v>
      </c>
      <c r="U28" s="122">
        <f t="shared" si="13"/>
        <v>16.350374262496693</v>
      </c>
      <c r="V28" s="122">
        <f t="shared" si="13"/>
        <v>10.769990811738838</v>
      </c>
      <c r="W28" s="122">
        <f t="shared" si="13"/>
        <v>12.944526739372122</v>
      </c>
      <c r="X28" s="122">
        <f t="shared" si="13"/>
        <v>10.825025064585519</v>
      </c>
      <c r="Y28" s="122">
        <f t="shared" si="13"/>
        <v>11.130730319038195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0.12135107901573418</v>
      </c>
      <c r="C29" s="98">
        <f>IF(RES_hhdet_tes!C29=0,0,RES_hhdet_tes!C29*1000*11630/RES_hhdet_num!C24)</f>
        <v>0.13347645876437728</v>
      </c>
      <c r="D29" s="98">
        <f>IF(RES_hhdet_tes!D29=0,0,RES_hhdet_tes!D29*1000*11630/RES_hhdet_num!D24)</f>
        <v>0.15446387849310725</v>
      </c>
      <c r="E29" s="98">
        <f>IF(RES_hhdet_tes!E29=0,0,RES_hhdet_tes!E29*1000*11630/RES_hhdet_num!E24)</f>
        <v>0.18566526614197479</v>
      </c>
      <c r="F29" s="98">
        <f>IF(RES_hhdet_tes!F29=0,0,RES_hhdet_tes!F29*1000*11630/RES_hhdet_num!F24)</f>
        <v>0.22488076229108536</v>
      </c>
      <c r="G29" s="98">
        <f>IF(RES_hhdet_tes!G29=0,0,RES_hhdet_tes!G29*1000*11630/RES_hhdet_num!G24)</f>
        <v>0.28218018386907212</v>
      </c>
      <c r="H29" s="98">
        <f>IF(RES_hhdet_tes!H29=0,0,RES_hhdet_tes!H29*1000*11630/RES_hhdet_num!H24)</f>
        <v>0.43513488622970348</v>
      </c>
      <c r="I29" s="98">
        <f>IF(RES_hhdet_tes!I29=0,0,RES_hhdet_tes!I29*1000*11630/RES_hhdet_num!I24)</f>
        <v>0.63868175678042305</v>
      </c>
      <c r="J29" s="98">
        <f>IF(RES_hhdet_tes!J29=0,0,RES_hhdet_tes!J29*1000*11630/RES_hhdet_num!J24)</f>
        <v>0.95565004809353338</v>
      </c>
      <c r="K29" s="98">
        <f>IF(RES_hhdet_tes!K29=0,0,RES_hhdet_tes!K29*1000*11630/RES_hhdet_num!K24)</f>
        <v>1.4054191180098634</v>
      </c>
      <c r="L29" s="98">
        <f>IF(RES_hhdet_tes!L29=0,0,RES_hhdet_tes!L29*1000*11630/RES_hhdet_num!L24)</f>
        <v>2.828735636157917</v>
      </c>
      <c r="M29" s="98">
        <f>IF(RES_hhdet_tes!M29=0,0,RES_hhdet_tes!M29*1000*11630/RES_hhdet_num!M24)</f>
        <v>2.0695901346721506</v>
      </c>
      <c r="N29" s="98">
        <f>IF(RES_hhdet_tes!N29=0,0,RES_hhdet_tes!N29*1000*11630/RES_hhdet_num!N24)</f>
        <v>3.0984759212758148</v>
      </c>
      <c r="O29" s="98">
        <f>IF(RES_hhdet_tes!O29=0,0,RES_hhdet_tes!O29*1000*11630/RES_hhdet_num!O24)</f>
        <v>3.7494726393842606</v>
      </c>
      <c r="P29" s="98">
        <f>IF(RES_hhdet_tes!P29=0,0,RES_hhdet_tes!P29*1000*11630/RES_hhdet_num!P24)</f>
        <v>4.4557032764033364</v>
      </c>
      <c r="Q29" s="98">
        <f>IF(RES_hhdet_tes!Q29=0,0,RES_hhdet_tes!Q29*1000*11630/RES_hhdet_num!Q24)</f>
        <v>9.4502306625283481</v>
      </c>
      <c r="R29" s="98">
        <f>IF(RES_hhdet_tes!R29=0,0,RES_hhdet_tes!R29*1000*11630/RES_hhdet_num!R24)</f>
        <v>6.5353310615025819</v>
      </c>
      <c r="S29" s="98">
        <f>IF(RES_hhdet_tes!S29=0,0,RES_hhdet_tes!S29*1000*11630/RES_hhdet_num!S24)</f>
        <v>7.8723533649036508</v>
      </c>
      <c r="T29" s="98">
        <f>IF(RES_hhdet_tes!T29=0,0,RES_hhdet_tes!T29*1000*11630/RES_hhdet_num!T24)</f>
        <v>10.613071394651985</v>
      </c>
      <c r="U29" s="98">
        <f>IF(RES_hhdet_tes!U29=0,0,RES_hhdet_tes!U29*1000*11630/RES_hhdet_num!U24)</f>
        <v>16.350374262496693</v>
      </c>
      <c r="V29" s="98">
        <f>IF(RES_hhdet_tes!V29=0,0,RES_hhdet_tes!V29*1000*11630/RES_hhdet_num!V24)</f>
        <v>10.769990811738838</v>
      </c>
      <c r="W29" s="98">
        <f>IF(RES_hhdet_tes!W29=0,0,RES_hhdet_tes!W29*1000*11630/RES_hhdet_num!W24)</f>
        <v>12.944526739372122</v>
      </c>
      <c r="X29" s="98">
        <f>IF(RES_hhdet_tes!X29=0,0,RES_hhdet_tes!X29*1000*11630/RES_hhdet_num!X24)</f>
        <v>10.825025064585519</v>
      </c>
      <c r="Y29" s="98">
        <f>IF(RES_hhdet_tes!Y29=0,0,RES_hhdet_tes!Y29*1000*11630/RES_hhdet_num!Y24)</f>
        <v>11.130730319038195</v>
      </c>
      <c r="DA29" s="63" t="s">
        <v>2437</v>
      </c>
    </row>
    <row r="30" spans="1:105" ht="12" customHeight="1" x14ac:dyDescent="0.25">
      <c r="A30" s="121" t="s">
        <v>55</v>
      </c>
      <c r="B30" s="122">
        <v>733.27796826033466</v>
      </c>
      <c r="C30" s="122">
        <v>697.49780472381929</v>
      </c>
      <c r="D30" s="122">
        <v>609.07742967271872</v>
      </c>
      <c r="E30" s="122">
        <v>955.80672588193386</v>
      </c>
      <c r="F30" s="122">
        <v>928.20684921500788</v>
      </c>
      <c r="G30" s="122">
        <v>791.45765120144995</v>
      </c>
      <c r="H30" s="122">
        <v>905.82522876241308</v>
      </c>
      <c r="I30" s="122">
        <v>860.91225636957643</v>
      </c>
      <c r="J30" s="122">
        <v>903.13967692081474</v>
      </c>
      <c r="K30" s="122">
        <v>951.14835915094704</v>
      </c>
      <c r="L30" s="122">
        <v>1012.6913610493424</v>
      </c>
      <c r="M30" s="122">
        <v>1002.5697482563289</v>
      </c>
      <c r="N30" s="122">
        <v>1002.0378094539296</v>
      </c>
      <c r="O30" s="122">
        <v>1067.0003326750621</v>
      </c>
      <c r="P30" s="122">
        <v>1073.8038951605997</v>
      </c>
      <c r="Q30" s="122">
        <v>1108.3318172016113</v>
      </c>
      <c r="R30" s="122">
        <v>1134.5506421655855</v>
      </c>
      <c r="S30" s="122">
        <v>1153.8110871684437</v>
      </c>
      <c r="T30" s="122">
        <v>1142.6444579718432</v>
      </c>
      <c r="U30" s="122">
        <v>1238.6407439480581</v>
      </c>
      <c r="V30" s="122">
        <v>1318.5488033275217</v>
      </c>
      <c r="W30" s="122">
        <v>1345.8782467844076</v>
      </c>
      <c r="X30" s="122">
        <v>1138.2759339044476</v>
      </c>
      <c r="Y30" s="122">
        <v>886.03791674484944</v>
      </c>
      <c r="DA30" s="130" t="s">
        <v>2438</v>
      </c>
    </row>
    <row r="31" spans="1:105" ht="12" customHeight="1" x14ac:dyDescent="0.25">
      <c r="A31" s="97" t="s">
        <v>141</v>
      </c>
      <c r="B31" s="98">
        <v>719.82634092777289</v>
      </c>
      <c r="C31" s="98">
        <v>754.85460822458163</v>
      </c>
      <c r="D31" s="98">
        <v>767.66185959410655</v>
      </c>
      <c r="E31" s="98">
        <v>808.37387996605639</v>
      </c>
      <c r="F31" s="98">
        <v>836.08722464541427</v>
      </c>
      <c r="G31" s="98">
        <v>846.89151332074061</v>
      </c>
      <c r="H31" s="98">
        <v>863.55897157629704</v>
      </c>
      <c r="I31" s="98">
        <v>901.0840218094495</v>
      </c>
      <c r="J31" s="98">
        <v>929.33473887693856</v>
      </c>
      <c r="K31" s="98">
        <v>965.04198179795719</v>
      </c>
      <c r="L31" s="98">
        <v>984.79554375636906</v>
      </c>
      <c r="M31" s="98">
        <v>984.88337505797267</v>
      </c>
      <c r="N31" s="98">
        <v>1040.6019496583071</v>
      </c>
      <c r="O31" s="98">
        <v>1036.3890836621567</v>
      </c>
      <c r="P31" s="98">
        <v>1060.4428450419898</v>
      </c>
      <c r="Q31" s="98">
        <v>1069.6729669346166</v>
      </c>
      <c r="R31" s="98">
        <v>1114.0417405264807</v>
      </c>
      <c r="S31" s="98">
        <v>1152.0190012612252</v>
      </c>
      <c r="T31" s="98">
        <v>1204.5675362385909</v>
      </c>
      <c r="U31" s="98">
        <v>1289.9691581196819</v>
      </c>
      <c r="V31" s="98">
        <v>1310.7924758100619</v>
      </c>
      <c r="W31" s="98">
        <v>1391.9331945716935</v>
      </c>
      <c r="X31" s="98">
        <v>1376.5056131778183</v>
      </c>
      <c r="Y31" s="98">
        <v>1129.1666209603427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955.97315008976045</v>
      </c>
      <c r="L32" s="98">
        <v>975.57686545050274</v>
      </c>
      <c r="M32" s="98">
        <v>975.92938328536559</v>
      </c>
      <c r="N32" s="98">
        <v>1032.279729093859</v>
      </c>
      <c r="O32" s="98">
        <v>1035.0348944493114</v>
      </c>
      <c r="P32" s="98">
        <v>1062.0106432874338</v>
      </c>
      <c r="Q32" s="98">
        <v>1072.7113205006149</v>
      </c>
      <c r="R32" s="98">
        <v>1128.7727741462734</v>
      </c>
      <c r="S32" s="98">
        <v>1168.6582044116503</v>
      </c>
      <c r="T32" s="98">
        <v>1202.3636702090089</v>
      </c>
      <c r="U32" s="98">
        <v>1283.7059402772206</v>
      </c>
      <c r="V32" s="98">
        <v>1301.0534515427896</v>
      </c>
      <c r="W32" s="98">
        <v>1378.9690360980151</v>
      </c>
      <c r="X32" s="98">
        <v>1353.9792766996534</v>
      </c>
      <c r="Y32" s="98">
        <v>1114.8635522297184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457.08913797414317</v>
      </c>
      <c r="L33" s="101">
        <v>488.18199090914379</v>
      </c>
      <c r="M33" s="101">
        <v>469.38800943906051</v>
      </c>
      <c r="N33" s="101">
        <v>478.24821024102533</v>
      </c>
      <c r="O33" s="101">
        <v>493.72241341081025</v>
      </c>
      <c r="P33" s="101">
        <v>496.3182871571932</v>
      </c>
      <c r="Q33" s="101">
        <v>508.60142605571565</v>
      </c>
      <c r="R33" s="101">
        <v>529.11706772424782</v>
      </c>
      <c r="S33" s="101">
        <v>538.00904669773104</v>
      </c>
      <c r="T33" s="101">
        <v>654.75289575296051</v>
      </c>
      <c r="U33" s="101">
        <v>632.68391589630278</v>
      </c>
      <c r="V33" s="101">
        <v>624.74249538274375</v>
      </c>
      <c r="W33" s="101">
        <v>686.83127377235701</v>
      </c>
      <c r="X33" s="101">
        <v>526.45337127754101</v>
      </c>
      <c r="Y33" s="101">
        <v>347.01984689456333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498.88401211561728</v>
      </c>
      <c r="L34" s="104">
        <v>487.394874541359</v>
      </c>
      <c r="M34" s="104">
        <v>506.54137384630502</v>
      </c>
      <c r="N34" s="104">
        <v>554.03151885283387</v>
      </c>
      <c r="O34" s="104">
        <v>541.31248103850123</v>
      </c>
      <c r="P34" s="104">
        <v>565.6923561302408</v>
      </c>
      <c r="Q34" s="104">
        <v>564.1098944448994</v>
      </c>
      <c r="R34" s="104">
        <v>599.65570642202567</v>
      </c>
      <c r="S34" s="104">
        <v>630.64915771391918</v>
      </c>
      <c r="T34" s="104">
        <v>547.61077445604838</v>
      </c>
      <c r="U34" s="104">
        <v>651.02202438091797</v>
      </c>
      <c r="V34" s="104">
        <v>676.31095616004609</v>
      </c>
      <c r="W34" s="104">
        <v>692.13776232565806</v>
      </c>
      <c r="X34" s="104">
        <v>827.5259054221126</v>
      </c>
      <c r="Y34" s="104">
        <v>767.84370533515494</v>
      </c>
      <c r="DA34" s="132" t="s">
        <v>2442</v>
      </c>
    </row>
    <row r="35" spans="1:105" ht="12" customHeight="1" x14ac:dyDescent="0.25">
      <c r="A35" s="106" t="s">
        <v>122</v>
      </c>
      <c r="B35" s="101">
        <v>746.26387902663225</v>
      </c>
      <c r="C35" s="101">
        <v>647.12414765546396</v>
      </c>
      <c r="D35" s="101">
        <v>491.68914940946212</v>
      </c>
      <c r="E35" s="101">
        <v>1041.9254637218191</v>
      </c>
      <c r="F35" s="101">
        <v>970.76377201464982</v>
      </c>
      <c r="G35" s="101">
        <v>770.99267413291909</v>
      </c>
      <c r="H35" s="101">
        <v>920.78974548893962</v>
      </c>
      <c r="I35" s="101">
        <v>847.88942655258609</v>
      </c>
      <c r="J35" s="101">
        <v>895.4731519128411</v>
      </c>
      <c r="K35" s="101">
        <v>947.60509333761047</v>
      </c>
      <c r="L35" s="101">
        <v>1019.5027046327752</v>
      </c>
      <c r="M35" s="101">
        <v>1006.4778810009553</v>
      </c>
      <c r="N35" s="101">
        <v>995.01459484991005</v>
      </c>
      <c r="O35" s="101">
        <v>1071.0926997053245</v>
      </c>
      <c r="P35" s="101">
        <v>1073.7347576543186</v>
      </c>
      <c r="Q35" s="101">
        <v>1110.1458006833946</v>
      </c>
      <c r="R35" s="101">
        <v>1134.0629436954644</v>
      </c>
      <c r="S35" s="101">
        <v>1151.7627976444396</v>
      </c>
      <c r="T35" s="101">
        <v>1133.9882589910942</v>
      </c>
      <c r="U35" s="101">
        <v>1232.0708900168488</v>
      </c>
      <c r="V35" s="101">
        <v>1321.090532228855</v>
      </c>
      <c r="W35" s="101">
        <v>1349.8839197243094</v>
      </c>
      <c r="X35" s="101">
        <v>1114.863535391564</v>
      </c>
      <c r="Y35" s="101">
        <v>854.47274424975626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946.74207878307516</v>
      </c>
      <c r="L36" s="104">
        <v>1018.5677631759974</v>
      </c>
      <c r="M36" s="104">
        <v>1005.7456442193561</v>
      </c>
      <c r="N36" s="104">
        <v>994.68361936015799</v>
      </c>
      <c r="O36" s="104">
        <v>1072.0442462570613</v>
      </c>
      <c r="P36" s="104">
        <v>1078.4122289044483</v>
      </c>
      <c r="Q36" s="104">
        <v>1115.9018892529559</v>
      </c>
      <c r="R36" s="104">
        <v>1139.5362266936111</v>
      </c>
      <c r="S36" s="104">
        <v>1155.9865166739426</v>
      </c>
      <c r="T36" s="104">
        <v>1135.4056575847194</v>
      </c>
      <c r="U36" s="104">
        <v>1232.3917789631778</v>
      </c>
      <c r="V36" s="104">
        <v>1319.089376437217</v>
      </c>
      <c r="W36" s="104">
        <v>1338.7191256457065</v>
      </c>
      <c r="X36" s="104">
        <v>1107.4875955811158</v>
      </c>
      <c r="Y36" s="104">
        <v>845.88376997160049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452.72579438153781</v>
      </c>
      <c r="L37" s="98">
        <v>510.44272217187523</v>
      </c>
      <c r="M37" s="98">
        <v>483.84795471894273</v>
      </c>
      <c r="N37" s="98">
        <v>460.28528124293774</v>
      </c>
      <c r="O37" s="98">
        <v>511.94445099506163</v>
      </c>
      <c r="P37" s="98">
        <v>504.43182054974699</v>
      </c>
      <c r="Q37" s="98">
        <v>530.43653606039652</v>
      </c>
      <c r="R37" s="98">
        <v>536.61145968056894</v>
      </c>
      <c r="S37" s="98">
        <v>534.40569164495423</v>
      </c>
      <c r="T37" s="98">
        <v>611.16976840072209</v>
      </c>
      <c r="U37" s="98">
        <v>606.9991743040041</v>
      </c>
      <c r="V37" s="98">
        <v>637.45606697362643</v>
      </c>
      <c r="W37" s="98">
        <v>666.03241312272519</v>
      </c>
      <c r="X37" s="98">
        <v>410.08973200473821</v>
      </c>
      <c r="Y37" s="98">
        <v>224.88826732087813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494.01628440153746</v>
      </c>
      <c r="L38" s="98">
        <v>508.12504100412207</v>
      </c>
      <c r="M38" s="98">
        <v>521.89768950041332</v>
      </c>
      <c r="N38" s="98">
        <v>534.39833811722008</v>
      </c>
      <c r="O38" s="98">
        <v>560.09979526199982</v>
      </c>
      <c r="P38" s="98">
        <v>573.98040835470135</v>
      </c>
      <c r="Q38" s="98">
        <v>585.46535319255952</v>
      </c>
      <c r="R38" s="98">
        <v>602.92476701304213</v>
      </c>
      <c r="S38" s="98">
        <v>621.58082502898833</v>
      </c>
      <c r="T38" s="98">
        <v>524.23588918399753</v>
      </c>
      <c r="U38" s="98">
        <v>625.3926046591738</v>
      </c>
      <c r="V38" s="98">
        <v>681.63330946359076</v>
      </c>
      <c r="W38" s="98">
        <v>672.68671252298157</v>
      </c>
      <c r="X38" s="98">
        <v>697.3978635763774</v>
      </c>
      <c r="Y38" s="98">
        <v>620.9955026507223</v>
      </c>
      <c r="DA38" s="63" t="s">
        <v>2446</v>
      </c>
    </row>
    <row r="39" spans="1:105" ht="12" customHeight="1" x14ac:dyDescent="0.25">
      <c r="A39" s="121" t="s">
        <v>54</v>
      </c>
      <c r="B39" s="122">
        <v>360.47807544120701</v>
      </c>
      <c r="C39" s="122">
        <v>359.71229405477902</v>
      </c>
      <c r="D39" s="122">
        <v>370.36952446553579</v>
      </c>
      <c r="E39" s="122">
        <v>570.3870439633157</v>
      </c>
      <c r="F39" s="122">
        <v>558.51977560923922</v>
      </c>
      <c r="G39" s="122">
        <v>507.32501001434332</v>
      </c>
      <c r="H39" s="122">
        <v>543.43285048527514</v>
      </c>
      <c r="I39" s="122">
        <v>541.95810439582965</v>
      </c>
      <c r="J39" s="122">
        <v>564.1654245538042</v>
      </c>
      <c r="K39" s="122">
        <v>577.72233138174636</v>
      </c>
      <c r="L39" s="122">
        <v>606.12047617982819</v>
      </c>
      <c r="M39" s="122">
        <v>571.77166220047354</v>
      </c>
      <c r="N39" s="122">
        <v>568.0496875251813</v>
      </c>
      <c r="O39" s="122">
        <v>559.68845914970746</v>
      </c>
      <c r="P39" s="122">
        <v>541.79061184930049</v>
      </c>
      <c r="Q39" s="122">
        <v>540.29412006638336</v>
      </c>
      <c r="R39" s="122">
        <v>551.58481363746705</v>
      </c>
      <c r="S39" s="122">
        <v>561.22183515264339</v>
      </c>
      <c r="T39" s="122">
        <v>574.88742934714583</v>
      </c>
      <c r="U39" s="122">
        <v>596.18808879890071</v>
      </c>
      <c r="V39" s="122">
        <v>579.72899848530471</v>
      </c>
      <c r="W39" s="122">
        <v>573.8871634080615</v>
      </c>
      <c r="X39" s="122">
        <v>461.04004683298797</v>
      </c>
      <c r="Y39" s="122">
        <v>375.17533953869167</v>
      </c>
      <c r="DA39" s="130" t="s">
        <v>2447</v>
      </c>
    </row>
    <row r="40" spans="1:105" ht="12" customHeight="1" x14ac:dyDescent="0.25">
      <c r="A40" s="97" t="s">
        <v>50</v>
      </c>
      <c r="B40" s="98">
        <v>359.13984614477027</v>
      </c>
      <c r="C40" s="98">
        <v>367.91319913191973</v>
      </c>
      <c r="D40" s="98">
        <v>399.28902545890924</v>
      </c>
      <c r="E40" s="98">
        <v>530.8833974533452</v>
      </c>
      <c r="F40" s="98">
        <v>532.77971181831356</v>
      </c>
      <c r="G40" s="98">
        <v>520.54353812929014</v>
      </c>
      <c r="H40" s="98">
        <v>528.81217328407308</v>
      </c>
      <c r="I40" s="98">
        <v>551.37754960160976</v>
      </c>
      <c r="J40" s="98">
        <v>568.55596703334925</v>
      </c>
      <c r="K40" s="98">
        <v>586.70939712812833</v>
      </c>
      <c r="L40" s="98">
        <v>594.53506626154422</v>
      </c>
      <c r="M40" s="98">
        <v>569.22457014317729</v>
      </c>
      <c r="N40" s="98">
        <v>571.00815286850559</v>
      </c>
      <c r="O40" s="98">
        <v>548.22671005447751</v>
      </c>
      <c r="P40" s="98">
        <v>543.25499219624953</v>
      </c>
      <c r="Q40" s="98">
        <v>540.88420995547267</v>
      </c>
      <c r="R40" s="98">
        <v>549.46541550128575</v>
      </c>
      <c r="S40" s="98">
        <v>556.62373478708139</v>
      </c>
      <c r="T40" s="98">
        <v>576.01601253220281</v>
      </c>
      <c r="U40" s="98">
        <v>604.65700262173027</v>
      </c>
      <c r="V40" s="98">
        <v>565.64896159889599</v>
      </c>
      <c r="W40" s="98">
        <v>537.59038876357818</v>
      </c>
      <c r="X40" s="98">
        <v>465.09957014367819</v>
      </c>
      <c r="Y40" s="98">
        <v>379.61469423034754</v>
      </c>
      <c r="DA40" s="63" t="s">
        <v>2448</v>
      </c>
    </row>
    <row r="41" spans="1:105" ht="12" customHeight="1" x14ac:dyDescent="0.25">
      <c r="A41" s="109" t="s">
        <v>120</v>
      </c>
      <c r="B41" s="33">
        <v>367.61136510898768</v>
      </c>
      <c r="C41" s="33">
        <v>319.656321462915</v>
      </c>
      <c r="D41" s="33">
        <v>252.71444160854116</v>
      </c>
      <c r="E41" s="33">
        <v>683.76264675539971</v>
      </c>
      <c r="F41" s="33">
        <v>618.93029569341854</v>
      </c>
      <c r="G41" s="33">
        <v>478.48720104953145</v>
      </c>
      <c r="H41" s="33">
        <v>573.96900025315733</v>
      </c>
      <c r="I41" s="33">
        <v>521.79036571559629</v>
      </c>
      <c r="J41" s="33">
        <v>555.19395670133338</v>
      </c>
      <c r="K41" s="33">
        <v>560.46412087208023</v>
      </c>
      <c r="L41" s="33">
        <v>626.65174515115098</v>
      </c>
      <c r="M41" s="33">
        <v>576.03925748661879</v>
      </c>
      <c r="N41" s="33">
        <v>563.2627774746569</v>
      </c>
      <c r="O41" s="33">
        <v>577.54024535916835</v>
      </c>
      <c r="P41" s="33">
        <v>539.4730451388408</v>
      </c>
      <c r="Q41" s="33">
        <v>539.33950395612931</v>
      </c>
      <c r="R41" s="33">
        <v>555.09839956862947</v>
      </c>
      <c r="S41" s="33">
        <v>569.20654720421021</v>
      </c>
      <c r="T41" s="33">
        <v>572.78504996383356</v>
      </c>
      <c r="U41" s="33">
        <v>579.75786630766811</v>
      </c>
      <c r="V41" s="33">
        <v>608.92474514933099</v>
      </c>
      <c r="W41" s="33">
        <v>688.8568303780595</v>
      </c>
      <c r="X41" s="33">
        <v>436.26597588832158</v>
      </c>
      <c r="Y41" s="33">
        <v>323.90239964855874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7302.3771438528438</v>
      </c>
      <c r="C43" s="117">
        <f t="shared" si="14"/>
        <v>8996.0512930278273</v>
      </c>
      <c r="D43" s="117">
        <f t="shared" si="14"/>
        <v>9396.9870802133082</v>
      </c>
      <c r="E43" s="117">
        <f t="shared" si="14"/>
        <v>9575.5930634741089</v>
      </c>
      <c r="F43" s="117">
        <f t="shared" si="14"/>
        <v>9142.5768111044181</v>
      </c>
      <c r="G43" s="117">
        <f t="shared" si="14"/>
        <v>8991.4596326188002</v>
      </c>
      <c r="H43" s="117">
        <f t="shared" si="14"/>
        <v>10096.172548350194</v>
      </c>
      <c r="I43" s="117">
        <f t="shared" si="14"/>
        <v>9680.0550571892763</v>
      </c>
      <c r="J43" s="117">
        <f t="shared" si="14"/>
        <v>9528.7010377286442</v>
      </c>
      <c r="K43" s="117">
        <f t="shared" si="14"/>
        <v>9317.0679747501381</v>
      </c>
      <c r="L43" s="117">
        <f t="shared" si="14"/>
        <v>8020.9893427255911</v>
      </c>
      <c r="M43" s="117">
        <f t="shared" si="14"/>
        <v>10321.100495030734</v>
      </c>
      <c r="N43" s="117">
        <f t="shared" si="14"/>
        <v>9983.5306843165508</v>
      </c>
      <c r="O43" s="117">
        <f t="shared" si="14"/>
        <v>10513.653904861818</v>
      </c>
      <c r="P43" s="117">
        <f t="shared" si="14"/>
        <v>9680.4000509726757</v>
      </c>
      <c r="Q43" s="117">
        <f t="shared" si="14"/>
        <v>10237.688490530702</v>
      </c>
      <c r="R43" s="117">
        <f t="shared" ref="R43:V43" si="15">R44+R47+R49+R58</f>
        <v>10061.385075505166</v>
      </c>
      <c r="S43" s="117">
        <f t="shared" si="15"/>
        <v>10575.431967766479</v>
      </c>
      <c r="T43" s="117">
        <f t="shared" si="15"/>
        <v>12669.687511368993</v>
      </c>
      <c r="U43" s="117">
        <f t="shared" si="15"/>
        <v>10749.91166817894</v>
      </c>
      <c r="V43" s="117">
        <f t="shared" si="15"/>
        <v>10629.733406358971</v>
      </c>
      <c r="W43" s="117">
        <f t="shared" ref="W43:Y43" si="16">W44+W47+W49+W58</f>
        <v>16154.830212920588</v>
      </c>
      <c r="X43" s="117">
        <f t="shared" si="16"/>
        <v>11708.553502605342</v>
      </c>
      <c r="Y43" s="117">
        <f t="shared" si="16"/>
        <v>11084.802135682896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6291.1622985348258</v>
      </c>
      <c r="C44" s="122">
        <f t="shared" si="17"/>
        <v>7906.4112742770303</v>
      </c>
      <c r="D44" s="122">
        <f t="shared" si="17"/>
        <v>8249.0193844201567</v>
      </c>
      <c r="E44" s="122">
        <f t="shared" si="17"/>
        <v>8088.4852807128154</v>
      </c>
      <c r="F44" s="122">
        <f t="shared" si="17"/>
        <v>7688.5281936887004</v>
      </c>
      <c r="G44" s="122">
        <f t="shared" si="17"/>
        <v>7660.3175155767021</v>
      </c>
      <c r="H44" s="122">
        <f t="shared" si="17"/>
        <v>8637.0236156004066</v>
      </c>
      <c r="I44" s="122">
        <f t="shared" si="17"/>
        <v>8219.1500262501413</v>
      </c>
      <c r="J44" s="122">
        <f t="shared" si="17"/>
        <v>8050.526665210421</v>
      </c>
      <c r="K44" s="122">
        <f t="shared" si="17"/>
        <v>7838.3735808421006</v>
      </c>
      <c r="L44" s="122">
        <f t="shared" si="17"/>
        <v>6711.7817479193991</v>
      </c>
      <c r="M44" s="122">
        <f t="shared" si="17"/>
        <v>8729.5484097568878</v>
      </c>
      <c r="N44" s="122">
        <f t="shared" si="17"/>
        <v>8455.5921508015163</v>
      </c>
      <c r="O44" s="122">
        <f t="shared" si="17"/>
        <v>8904.4535089926412</v>
      </c>
      <c r="P44" s="122">
        <f t="shared" si="17"/>
        <v>8078.87952574256</v>
      </c>
      <c r="Q44" s="122">
        <f t="shared" si="17"/>
        <v>8556.7079375232497</v>
      </c>
      <c r="R44" s="122">
        <f t="shared" ref="R44:V44" si="18">SUM(R45:R46)</f>
        <v>8448.3046295112999</v>
      </c>
      <c r="S44" s="122">
        <f t="shared" si="18"/>
        <v>8897.2229759977399</v>
      </c>
      <c r="T44" s="122">
        <f t="shared" si="18"/>
        <v>10801.832714870468</v>
      </c>
      <c r="U44" s="122">
        <f t="shared" si="18"/>
        <v>9025.202919490448</v>
      </c>
      <c r="V44" s="122">
        <f t="shared" si="18"/>
        <v>8875.2928541975471</v>
      </c>
      <c r="W44" s="122">
        <f t="shared" ref="W44:Y44" si="19">SUM(W45:W46)</f>
        <v>13693.730664647665</v>
      </c>
      <c r="X44" s="122">
        <f t="shared" si="19"/>
        <v>10127.002488650416</v>
      </c>
      <c r="Y44" s="122">
        <f t="shared" si="19"/>
        <v>9664.0242512175064</v>
      </c>
      <c r="DA44" s="130" t="s">
        <v>2451</v>
      </c>
    </row>
    <row r="45" spans="1:105" ht="12" customHeight="1" x14ac:dyDescent="0.25">
      <c r="A45" s="97" t="s">
        <v>211</v>
      </c>
      <c r="B45" s="98">
        <v>6166.4674053056287</v>
      </c>
      <c r="C45" s="98">
        <v>7749.6978506260848</v>
      </c>
      <c r="D45" s="98">
        <v>8087.4040996338363</v>
      </c>
      <c r="E45" s="98">
        <v>7930.4214508252771</v>
      </c>
      <c r="F45" s="98">
        <v>7540.9504257483513</v>
      </c>
      <c r="G45" s="98">
        <v>7515.5586249370126</v>
      </c>
      <c r="H45" s="98">
        <v>8474.4636357885665</v>
      </c>
      <c r="I45" s="98">
        <v>8068.4332110673295</v>
      </c>
      <c r="J45" s="98">
        <v>7904.2919410640689</v>
      </c>
      <c r="K45" s="98">
        <v>7697.8512000547043</v>
      </c>
      <c r="L45" s="98">
        <v>6591.0944202206474</v>
      </c>
      <c r="M45" s="98">
        <v>8576.2284826745145</v>
      </c>
      <c r="N45" s="98">
        <v>8308.1438016297307</v>
      </c>
      <c r="O45" s="98">
        <v>8751.5292509222581</v>
      </c>
      <c r="P45" s="98">
        <v>7942.856623602901</v>
      </c>
      <c r="Q45" s="98">
        <v>8414.2894570717363</v>
      </c>
      <c r="R45" s="98">
        <v>8308.3298668729658</v>
      </c>
      <c r="S45" s="98">
        <v>8751.3269299215481</v>
      </c>
      <c r="T45" s="98">
        <v>10622.722907832827</v>
      </c>
      <c r="U45" s="98">
        <v>8878.7353119034506</v>
      </c>
      <c r="V45" s="98">
        <v>8731.9865864329331</v>
      </c>
      <c r="W45" s="98">
        <v>13478.089162408922</v>
      </c>
      <c r="X45" s="98">
        <v>9974.6221704933196</v>
      </c>
      <c r="Y45" s="98">
        <v>9522.2747274034064</v>
      </c>
      <c r="DA45" s="63" t="s">
        <v>2452</v>
      </c>
    </row>
    <row r="46" spans="1:105" ht="12" customHeight="1" x14ac:dyDescent="0.25">
      <c r="A46" s="97" t="s">
        <v>53</v>
      </c>
      <c r="B46" s="98">
        <v>124.69489322919716</v>
      </c>
      <c r="C46" s="98">
        <v>156.71342365094569</v>
      </c>
      <c r="D46" s="98">
        <v>161.61528478631976</v>
      </c>
      <c r="E46" s="98">
        <v>158.06382988753793</v>
      </c>
      <c r="F46" s="98">
        <v>147.5777679403493</v>
      </c>
      <c r="G46" s="98">
        <v>144.75889063968984</v>
      </c>
      <c r="H46" s="98">
        <v>162.55997981184046</v>
      </c>
      <c r="I46" s="98">
        <v>150.71681518281255</v>
      </c>
      <c r="J46" s="98">
        <v>146.23472414635259</v>
      </c>
      <c r="K46" s="98">
        <v>140.52238078739586</v>
      </c>
      <c r="L46" s="98">
        <v>120.68732769875187</v>
      </c>
      <c r="M46" s="98">
        <v>153.31992708237274</v>
      </c>
      <c r="N46" s="98">
        <v>147.44834917178557</v>
      </c>
      <c r="O46" s="98">
        <v>152.92425807038248</v>
      </c>
      <c r="P46" s="98">
        <v>136.02290213965918</v>
      </c>
      <c r="Q46" s="98">
        <v>142.41848045151301</v>
      </c>
      <c r="R46" s="98">
        <v>139.97476263833363</v>
      </c>
      <c r="S46" s="98">
        <v>145.89604607619233</v>
      </c>
      <c r="T46" s="98">
        <v>179.10980703764073</v>
      </c>
      <c r="U46" s="98">
        <v>146.46760758699796</v>
      </c>
      <c r="V46" s="98">
        <v>143.30626776461395</v>
      </c>
      <c r="W46" s="98">
        <v>215.64150223874253</v>
      </c>
      <c r="X46" s="98">
        <v>152.38031815709613</v>
      </c>
      <c r="Y46" s="98">
        <v>141.74952381410066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0.12440062511205885</v>
      </c>
      <c r="C47" s="122">
        <f t="shared" si="20"/>
        <v>0.13768740907734128</v>
      </c>
      <c r="D47" s="122">
        <f t="shared" si="20"/>
        <v>0.16426444205491847</v>
      </c>
      <c r="E47" s="122">
        <f t="shared" si="20"/>
        <v>0.20090089928428784</v>
      </c>
      <c r="F47" s="122">
        <f t="shared" si="20"/>
        <v>0.2812099756501657</v>
      </c>
      <c r="G47" s="122">
        <f t="shared" si="20"/>
        <v>0.35874601877028423</v>
      </c>
      <c r="H47" s="122">
        <f t="shared" si="20"/>
        <v>0.5365194883335922</v>
      </c>
      <c r="I47" s="122">
        <f t="shared" si="20"/>
        <v>0.52461550795250322</v>
      </c>
      <c r="J47" s="122">
        <f t="shared" si="20"/>
        <v>0.59039373192036548</v>
      </c>
      <c r="K47" s="122">
        <f t="shared" si="20"/>
        <v>0.70250466893445496</v>
      </c>
      <c r="L47" s="122">
        <f t="shared" si="20"/>
        <v>1.4148313178035932</v>
      </c>
      <c r="M47" s="122">
        <f t="shared" si="20"/>
        <v>0.65741502180573907</v>
      </c>
      <c r="N47" s="122">
        <f t="shared" si="20"/>
        <v>0.81442448643513077</v>
      </c>
      <c r="O47" s="122">
        <f t="shared" si="20"/>
        <v>2.3062425381355731</v>
      </c>
      <c r="P47" s="122">
        <f t="shared" si="20"/>
        <v>4.2258414407916165</v>
      </c>
      <c r="Q47" s="122">
        <f t="shared" si="20"/>
        <v>10.870173626788597</v>
      </c>
      <c r="R47" s="122">
        <f t="shared" si="20"/>
        <v>6.6893433899470471</v>
      </c>
      <c r="S47" s="122">
        <f t="shared" si="20"/>
        <v>8.5475074903950894</v>
      </c>
      <c r="T47" s="122">
        <f t="shared" si="20"/>
        <v>12.715745322182462</v>
      </c>
      <c r="U47" s="122">
        <f t="shared" si="20"/>
        <v>21.962633220322239</v>
      </c>
      <c r="V47" s="122">
        <f t="shared" si="20"/>
        <v>14.823654226850303</v>
      </c>
      <c r="W47" s="122">
        <f t="shared" si="20"/>
        <v>19.380405751852557</v>
      </c>
      <c r="X47" s="122">
        <f t="shared" si="20"/>
        <v>14.177504723451401</v>
      </c>
      <c r="Y47" s="122">
        <f t="shared" si="20"/>
        <v>14.744185215525988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0.12440062511205885</v>
      </c>
      <c r="C48" s="98">
        <f>IF(RES_hhdet_tes!C48=0,0,RES_hhdet_tes!C48*1000*11630/RES_hhdet_num!C43)</f>
        <v>0.13768740907734128</v>
      </c>
      <c r="D48" s="98">
        <f>IF(RES_hhdet_tes!D48=0,0,RES_hhdet_tes!D48*1000*11630/RES_hhdet_num!D43)</f>
        <v>0.16426444205491847</v>
      </c>
      <c r="E48" s="98">
        <f>IF(RES_hhdet_tes!E48=0,0,RES_hhdet_tes!E48*1000*11630/RES_hhdet_num!E43)</f>
        <v>0.20090089928428784</v>
      </c>
      <c r="F48" s="98">
        <f>IF(RES_hhdet_tes!F48=0,0,RES_hhdet_tes!F48*1000*11630/RES_hhdet_num!F43)</f>
        <v>0.2812099756501657</v>
      </c>
      <c r="G48" s="98">
        <f>IF(RES_hhdet_tes!G48=0,0,RES_hhdet_tes!G48*1000*11630/RES_hhdet_num!G43)</f>
        <v>0.35874601877028423</v>
      </c>
      <c r="H48" s="98">
        <f>IF(RES_hhdet_tes!H48=0,0,RES_hhdet_tes!H48*1000*11630/RES_hhdet_num!H43)</f>
        <v>0.5365194883335922</v>
      </c>
      <c r="I48" s="98">
        <f>IF(RES_hhdet_tes!I48=0,0,RES_hhdet_tes!I48*1000*11630/RES_hhdet_num!I43)</f>
        <v>0.52461550795250322</v>
      </c>
      <c r="J48" s="98">
        <f>IF(RES_hhdet_tes!J48=0,0,RES_hhdet_tes!J48*1000*11630/RES_hhdet_num!J43)</f>
        <v>0.59039373192036548</v>
      </c>
      <c r="K48" s="98">
        <f>IF(RES_hhdet_tes!K48=0,0,RES_hhdet_tes!K48*1000*11630/RES_hhdet_num!K43)</f>
        <v>0.70250466893445496</v>
      </c>
      <c r="L48" s="98">
        <f>IF(RES_hhdet_tes!L48=0,0,RES_hhdet_tes!L48*1000*11630/RES_hhdet_num!L43)</f>
        <v>1.4148313178035932</v>
      </c>
      <c r="M48" s="98">
        <f>IF(RES_hhdet_tes!M48=0,0,RES_hhdet_tes!M48*1000*11630/RES_hhdet_num!M43)</f>
        <v>0.65741502180573907</v>
      </c>
      <c r="N48" s="98">
        <f>IF(RES_hhdet_tes!N48=0,0,RES_hhdet_tes!N48*1000*11630/RES_hhdet_num!N43)</f>
        <v>0.81442448643513077</v>
      </c>
      <c r="O48" s="98">
        <f>IF(RES_hhdet_tes!O48=0,0,RES_hhdet_tes!O48*1000*11630/RES_hhdet_num!O43)</f>
        <v>2.3062425381355731</v>
      </c>
      <c r="P48" s="98">
        <f>IF(RES_hhdet_tes!P48=0,0,RES_hhdet_tes!P48*1000*11630/RES_hhdet_num!P43)</f>
        <v>4.2258414407916165</v>
      </c>
      <c r="Q48" s="98">
        <f>IF(RES_hhdet_tes!Q48=0,0,RES_hhdet_tes!Q48*1000*11630/RES_hhdet_num!Q43)</f>
        <v>10.870173626788597</v>
      </c>
      <c r="R48" s="98">
        <f>IF(RES_hhdet_tes!R48=0,0,RES_hhdet_tes!R48*1000*11630/RES_hhdet_num!R43)</f>
        <v>6.6893433899470471</v>
      </c>
      <c r="S48" s="98">
        <f>IF(RES_hhdet_tes!S48=0,0,RES_hhdet_tes!S48*1000*11630/RES_hhdet_num!S43)</f>
        <v>8.5475074903950894</v>
      </c>
      <c r="T48" s="98">
        <f>IF(RES_hhdet_tes!T48=0,0,RES_hhdet_tes!T48*1000*11630/RES_hhdet_num!T43)</f>
        <v>12.715745322182462</v>
      </c>
      <c r="U48" s="98">
        <f>IF(RES_hhdet_tes!U48=0,0,RES_hhdet_tes!U48*1000*11630/RES_hhdet_num!U43)</f>
        <v>21.962633220322239</v>
      </c>
      <c r="V48" s="98">
        <f>IF(RES_hhdet_tes!V48=0,0,RES_hhdet_tes!V48*1000*11630/RES_hhdet_num!V43)</f>
        <v>14.823654226850303</v>
      </c>
      <c r="W48" s="98">
        <f>IF(RES_hhdet_tes!W48=0,0,RES_hhdet_tes!W48*1000*11630/RES_hhdet_num!W43)</f>
        <v>19.380405751852557</v>
      </c>
      <c r="X48" s="98">
        <f>IF(RES_hhdet_tes!X48=0,0,RES_hhdet_tes!X48*1000*11630/RES_hhdet_num!X43)</f>
        <v>14.177504723451401</v>
      </c>
      <c r="Y48" s="98">
        <f>IF(RES_hhdet_tes!Y48=0,0,RES_hhdet_tes!Y48*1000*11630/RES_hhdet_num!Y43)</f>
        <v>14.744185215525988</v>
      </c>
      <c r="DA48" s="63" t="s">
        <v>2455</v>
      </c>
    </row>
    <row r="49" spans="1:105" ht="12" customHeight="1" x14ac:dyDescent="0.25">
      <c r="A49" s="121" t="s">
        <v>55</v>
      </c>
      <c r="B49" s="122">
        <v>650.61234644315095</v>
      </c>
      <c r="C49" s="122">
        <v>729.84607334336908</v>
      </c>
      <c r="D49" s="122">
        <v>779.46081373795562</v>
      </c>
      <c r="E49" s="122">
        <v>912.17505568033619</v>
      </c>
      <c r="F49" s="122">
        <v>892.91514013139317</v>
      </c>
      <c r="G49" s="122">
        <v>824.75637930570804</v>
      </c>
      <c r="H49" s="122">
        <v>913.30380054628313</v>
      </c>
      <c r="I49" s="122">
        <v>920.25438830740825</v>
      </c>
      <c r="J49" s="122">
        <v>914.14907522957708</v>
      </c>
      <c r="K49" s="122">
        <v>901.6253125766591</v>
      </c>
      <c r="L49" s="122">
        <v>700.54530811807319</v>
      </c>
      <c r="M49" s="122">
        <v>1019.2841730621097</v>
      </c>
      <c r="N49" s="122">
        <v>958.77443204147733</v>
      </c>
      <c r="O49" s="122">
        <v>1047.8082345194077</v>
      </c>
      <c r="P49" s="122">
        <v>1055.4547517347794</v>
      </c>
      <c r="Q49" s="122">
        <v>1129.8004931153846</v>
      </c>
      <c r="R49" s="122">
        <v>1054.8644220198723</v>
      </c>
      <c r="S49" s="122">
        <v>1108.4954454889289</v>
      </c>
      <c r="T49" s="122">
        <v>1280.2340975660081</v>
      </c>
      <c r="U49" s="122">
        <v>1106.3654626480566</v>
      </c>
      <c r="V49" s="122">
        <v>1160.6016883778243</v>
      </c>
      <c r="W49" s="122">
        <v>1864.4824039686423</v>
      </c>
      <c r="X49" s="122">
        <v>1107.0334270242049</v>
      </c>
      <c r="Y49" s="122">
        <v>1033.0379608882824</v>
      </c>
      <c r="DA49" s="130" t="s">
        <v>2456</v>
      </c>
    </row>
    <row r="50" spans="1:105" ht="12" customHeight="1" x14ac:dyDescent="0.25">
      <c r="A50" s="97" t="s">
        <v>138</v>
      </c>
      <c r="B50" s="98">
        <v>647.77100074218367</v>
      </c>
      <c r="C50" s="98">
        <v>732.47956565704294</v>
      </c>
      <c r="D50" s="98">
        <v>788.8020319160546</v>
      </c>
      <c r="E50" s="98">
        <v>907.97636535589254</v>
      </c>
      <c r="F50" s="98">
        <v>890.50006641884875</v>
      </c>
      <c r="G50" s="98">
        <v>826.44327615773966</v>
      </c>
      <c r="H50" s="98">
        <v>913.08695192856931</v>
      </c>
      <c r="I50" s="98">
        <v>922.48805632732899</v>
      </c>
      <c r="J50" s="98">
        <v>914.70823093861145</v>
      </c>
      <c r="K50" s="98">
        <v>900.18542576548862</v>
      </c>
      <c r="L50" s="98">
        <v>690.72239390097025</v>
      </c>
      <c r="M50" s="98">
        <v>1019.5777261491834</v>
      </c>
      <c r="N50" s="98">
        <v>957.61156143000085</v>
      </c>
      <c r="O50" s="98">
        <v>1047.0949787809932</v>
      </c>
      <c r="P50" s="98">
        <v>1054.8278153445433</v>
      </c>
      <c r="Q50" s="98">
        <v>1130.2562709526044</v>
      </c>
      <c r="R50" s="98">
        <v>1052.3933543496305</v>
      </c>
      <c r="S50" s="98">
        <v>1107.2054117640905</v>
      </c>
      <c r="T50" s="98">
        <v>1284.7639752161137</v>
      </c>
      <c r="U50" s="98">
        <v>1103.0373717107939</v>
      </c>
      <c r="V50" s="98">
        <v>1148.1875226524853</v>
      </c>
      <c r="W50" s="98">
        <v>1988.6300710728121</v>
      </c>
      <c r="X50" s="98">
        <v>1112.1178977307709</v>
      </c>
      <c r="Y50" s="98">
        <v>1245.4425369091232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900.18509725333922</v>
      </c>
      <c r="L51" s="98">
        <v>690.70816500386354</v>
      </c>
      <c r="M51" s="98">
        <v>1019.5907796000575</v>
      </c>
      <c r="N51" s="98">
        <v>957.94938957969555</v>
      </c>
      <c r="O51" s="98">
        <v>1045.715177290552</v>
      </c>
      <c r="P51" s="98">
        <v>1054.082162768399</v>
      </c>
      <c r="Q51" s="98">
        <v>1129.710827680077</v>
      </c>
      <c r="R51" s="98">
        <v>1052.0091145522576</v>
      </c>
      <c r="S51" s="98">
        <v>1106.6707955998902</v>
      </c>
      <c r="T51" s="98">
        <v>1281.6002899597497</v>
      </c>
      <c r="U51" s="98">
        <v>1102.1473527199985</v>
      </c>
      <c r="V51" s="98">
        <v>1146.9659321051151</v>
      </c>
      <c r="W51" s="98">
        <v>1987.5477833078421</v>
      </c>
      <c r="X51" s="98">
        <v>1112.4910417540032</v>
      </c>
      <c r="Y51" s="98">
        <v>1245.3850892634482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430.42914598521662</v>
      </c>
      <c r="L52" s="101">
        <v>345.56284039659579</v>
      </c>
      <c r="M52" s="101">
        <v>490.60418358420219</v>
      </c>
      <c r="N52" s="101">
        <v>443.64132222532851</v>
      </c>
      <c r="O52" s="101">
        <v>498.78462929925627</v>
      </c>
      <c r="P52" s="101">
        <v>492.92650620117189</v>
      </c>
      <c r="Q52" s="101">
        <v>536.72200790687066</v>
      </c>
      <c r="R52" s="101">
        <v>492.66464239579528</v>
      </c>
      <c r="S52" s="101">
        <v>509.07667987949191</v>
      </c>
      <c r="T52" s="101">
        <v>699.53329659934116</v>
      </c>
      <c r="U52" s="101">
        <v>540.67518942754407</v>
      </c>
      <c r="V52" s="101">
        <v>548.21818197519769</v>
      </c>
      <c r="W52" s="101">
        <v>1005.973227906172</v>
      </c>
      <c r="X52" s="101">
        <v>423.39081257525345</v>
      </c>
      <c r="Y52" s="101">
        <v>396.31252428428007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469.75595126812249</v>
      </c>
      <c r="L53" s="104">
        <v>345.14532460726764</v>
      </c>
      <c r="M53" s="104">
        <v>528.98659601585518</v>
      </c>
      <c r="N53" s="104">
        <v>514.30806735436727</v>
      </c>
      <c r="O53" s="104">
        <v>546.93054799129573</v>
      </c>
      <c r="P53" s="104">
        <v>561.15565656722697</v>
      </c>
      <c r="Q53" s="104">
        <v>592.98881977320639</v>
      </c>
      <c r="R53" s="104">
        <v>559.34447215646253</v>
      </c>
      <c r="S53" s="104">
        <v>597.59411572039824</v>
      </c>
      <c r="T53" s="104">
        <v>582.06699336040856</v>
      </c>
      <c r="U53" s="104">
        <v>561.47216329245464</v>
      </c>
      <c r="V53" s="104">
        <v>598.74775012991756</v>
      </c>
      <c r="W53" s="104">
        <v>981.57455540166995</v>
      </c>
      <c r="X53" s="104">
        <v>689.1002291787496</v>
      </c>
      <c r="Y53" s="104">
        <v>849.07256497916819</v>
      </c>
      <c r="DA53" s="132" t="s">
        <v>2460</v>
      </c>
    </row>
    <row r="54" spans="1:105" ht="12" customHeight="1" x14ac:dyDescent="0.25">
      <c r="A54" s="106" t="s">
        <v>122</v>
      </c>
      <c r="B54" s="101">
        <v>746.26387902663214</v>
      </c>
      <c r="C54" s="101">
        <v>647.06382277657838</v>
      </c>
      <c r="D54" s="101">
        <v>491.54693177374662</v>
      </c>
      <c r="E54" s="101">
        <v>1041.3824718483447</v>
      </c>
      <c r="F54" s="101">
        <v>970.03527243356223</v>
      </c>
      <c r="G54" s="101">
        <v>770.54892735454632</v>
      </c>
      <c r="H54" s="101">
        <v>920.30234970967933</v>
      </c>
      <c r="I54" s="101">
        <v>847.82092642744863</v>
      </c>
      <c r="J54" s="101">
        <v>895.9738206220718</v>
      </c>
      <c r="K54" s="101">
        <v>948.58510615830096</v>
      </c>
      <c r="L54" s="101">
        <v>1021.5708011385004</v>
      </c>
      <c r="M54" s="101">
        <v>1009.6465586990156</v>
      </c>
      <c r="N54" s="101">
        <v>997.42326873337868</v>
      </c>
      <c r="O54" s="101">
        <v>1072.9418362696458</v>
      </c>
      <c r="P54" s="101">
        <v>1074.7654752168526</v>
      </c>
      <c r="Q54" s="101">
        <v>1111.8270122252266</v>
      </c>
      <c r="R54" s="101">
        <v>1136.1177370265414</v>
      </c>
      <c r="S54" s="101">
        <v>1150.7482533933521</v>
      </c>
      <c r="T54" s="101">
        <v>1130.242416182914</v>
      </c>
      <c r="U54" s="101">
        <v>1221.4832602440943</v>
      </c>
      <c r="V54" s="101">
        <v>1305.2407976931374</v>
      </c>
      <c r="W54" s="101">
        <v>1333.7568502269164</v>
      </c>
      <c r="X54" s="101">
        <v>1094.0452413346777</v>
      </c>
      <c r="Y54" s="101">
        <v>841.19613537778923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1009.6030667832656</v>
      </c>
      <c r="N55" s="104">
        <v>994.56554004663087</v>
      </c>
      <c r="O55" s="104">
        <v>1068.3749722123575</v>
      </c>
      <c r="P55" s="104">
        <v>1078.9839897732825</v>
      </c>
      <c r="Q55" s="104">
        <v>1118.0791380645635</v>
      </c>
      <c r="R55" s="104">
        <v>1141.1589301129536</v>
      </c>
      <c r="S55" s="104">
        <v>1154.4730536537986</v>
      </c>
      <c r="T55" s="104">
        <v>1126.0385326051755</v>
      </c>
      <c r="U55" s="104">
        <v>1217.8666967329796</v>
      </c>
      <c r="V55" s="104">
        <v>1294.7123411035323</v>
      </c>
      <c r="W55" s="104">
        <v>1336.5320399024401</v>
      </c>
      <c r="X55" s="104">
        <v>1102.2910150285668</v>
      </c>
      <c r="Y55" s="104">
        <v>850.30034783376254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485.70369829462885</v>
      </c>
      <c r="N56" s="98">
        <v>460.23064058235195</v>
      </c>
      <c r="O56" s="98">
        <v>510.19222435616598</v>
      </c>
      <c r="P56" s="98">
        <v>504.6992640822437</v>
      </c>
      <c r="Q56" s="98">
        <v>531.47147679209786</v>
      </c>
      <c r="R56" s="98">
        <v>537.37559620390562</v>
      </c>
      <c r="S56" s="98">
        <v>533.70602669177936</v>
      </c>
      <c r="T56" s="98">
        <v>606.12760257559569</v>
      </c>
      <c r="U56" s="98">
        <v>599.84502651518483</v>
      </c>
      <c r="V56" s="98">
        <v>625.67575144242267</v>
      </c>
      <c r="W56" s="98">
        <v>664.94430586602857</v>
      </c>
      <c r="X56" s="98">
        <v>408.16549887143969</v>
      </c>
      <c r="Y56" s="98">
        <v>226.0624671083302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523.89936848863692</v>
      </c>
      <c r="N57" s="98">
        <v>534.33489946427903</v>
      </c>
      <c r="O57" s="98">
        <v>558.18274785619144</v>
      </c>
      <c r="P57" s="98">
        <v>574.28472569103894</v>
      </c>
      <c r="Q57" s="98">
        <v>586.60766127246552</v>
      </c>
      <c r="R57" s="98">
        <v>603.78333390904788</v>
      </c>
      <c r="S57" s="98">
        <v>620.76702696201903</v>
      </c>
      <c r="T57" s="98">
        <v>519.91093002957973</v>
      </c>
      <c r="U57" s="98">
        <v>618.02167021779462</v>
      </c>
      <c r="V57" s="98">
        <v>669.03658966110936</v>
      </c>
      <c r="W57" s="98">
        <v>671.58773403641169</v>
      </c>
      <c r="X57" s="98">
        <v>694.12551615712698</v>
      </c>
      <c r="Y57" s="98">
        <v>624.23788072543221</v>
      </c>
      <c r="DA57" s="63" t="s">
        <v>2464</v>
      </c>
    </row>
    <row r="58" spans="1:105" ht="12" customHeight="1" x14ac:dyDescent="0.25">
      <c r="A58" s="121" t="s">
        <v>54</v>
      </c>
      <c r="B58" s="122">
        <v>360.47809824975531</v>
      </c>
      <c r="C58" s="122">
        <v>359.65625799835186</v>
      </c>
      <c r="D58" s="122">
        <v>368.34261761313991</v>
      </c>
      <c r="E58" s="122">
        <v>574.73182618167186</v>
      </c>
      <c r="F58" s="122">
        <v>560.85226730867373</v>
      </c>
      <c r="G58" s="122">
        <v>506.02699171761992</v>
      </c>
      <c r="H58" s="122">
        <v>545.30861271516972</v>
      </c>
      <c r="I58" s="122">
        <v>540.1260271237727</v>
      </c>
      <c r="J58" s="122">
        <v>563.43490355672554</v>
      </c>
      <c r="K58" s="122">
        <v>576.366576662444</v>
      </c>
      <c r="L58" s="122">
        <v>607.24745537031538</v>
      </c>
      <c r="M58" s="122">
        <v>571.61049718993183</v>
      </c>
      <c r="N58" s="122">
        <v>568.34967698712296</v>
      </c>
      <c r="O58" s="122">
        <v>559.08591881163352</v>
      </c>
      <c r="P58" s="122">
        <v>541.83993205454453</v>
      </c>
      <c r="Q58" s="122">
        <v>540.30988626527801</v>
      </c>
      <c r="R58" s="122">
        <v>551.52668058404629</v>
      </c>
      <c r="S58" s="122">
        <v>561.16603878941578</v>
      </c>
      <c r="T58" s="122">
        <v>574.90495361033436</v>
      </c>
      <c r="U58" s="122">
        <v>596.3806528201128</v>
      </c>
      <c r="V58" s="122">
        <v>579.01520955675062</v>
      </c>
      <c r="W58" s="122">
        <v>577.23673855242805</v>
      </c>
      <c r="X58" s="122">
        <v>460.34008220726867</v>
      </c>
      <c r="Y58" s="122">
        <v>372.99573836158049</v>
      </c>
      <c r="DA58" s="130" t="s">
        <v>2465</v>
      </c>
    </row>
    <row r="59" spans="1:105" ht="12" customHeight="1" x14ac:dyDescent="0.25">
      <c r="A59" s="97" t="s">
        <v>50</v>
      </c>
      <c r="B59" s="98">
        <v>359.13984614477027</v>
      </c>
      <c r="C59" s="98">
        <v>367.91319913191978</v>
      </c>
      <c r="D59" s="98">
        <v>399.28902545890935</v>
      </c>
      <c r="E59" s="98">
        <v>530.8833974533452</v>
      </c>
      <c r="F59" s="98">
        <v>532.77971181831379</v>
      </c>
      <c r="G59" s="98">
        <v>520.54353812929025</v>
      </c>
      <c r="H59" s="98">
        <v>528.81217328407286</v>
      </c>
      <c r="I59" s="98">
        <v>551.3775496016093</v>
      </c>
      <c r="J59" s="98">
        <v>568.55596703334925</v>
      </c>
      <c r="K59" s="98">
        <v>586.70939712812799</v>
      </c>
      <c r="L59" s="98">
        <v>594.53506626154501</v>
      </c>
      <c r="M59" s="98">
        <v>569.22457014317786</v>
      </c>
      <c r="N59" s="98">
        <v>571.00815286850639</v>
      </c>
      <c r="O59" s="98">
        <v>548.22671005447785</v>
      </c>
      <c r="P59" s="98">
        <v>543.25499219624749</v>
      </c>
      <c r="Q59" s="98">
        <v>540.88420995547358</v>
      </c>
      <c r="R59" s="98">
        <v>549.46541550128666</v>
      </c>
      <c r="S59" s="98">
        <v>556.62373478708332</v>
      </c>
      <c r="T59" s="98">
        <v>576.01601253220394</v>
      </c>
      <c r="U59" s="98">
        <v>604.65700262172709</v>
      </c>
      <c r="V59" s="98">
        <v>565.64896159889213</v>
      </c>
      <c r="W59" s="98">
        <v>537.59038876358443</v>
      </c>
      <c r="X59" s="98">
        <v>465.09957014368189</v>
      </c>
      <c r="Y59" s="98">
        <v>379.61469423034868</v>
      </c>
      <c r="DA59" s="63" t="s">
        <v>2466</v>
      </c>
    </row>
    <row r="60" spans="1:105" ht="12" customHeight="1" x14ac:dyDescent="0.25">
      <c r="A60" s="109" t="s">
        <v>120</v>
      </c>
      <c r="B60" s="33">
        <v>367.61136510898768</v>
      </c>
      <c r="C60" s="33">
        <v>319.656321462915</v>
      </c>
      <c r="D60" s="33">
        <v>252.71444160854114</v>
      </c>
      <c r="E60" s="33">
        <v>683.76264675539949</v>
      </c>
      <c r="F60" s="33">
        <v>618.93029569341843</v>
      </c>
      <c r="G60" s="33">
        <v>478.48720104953139</v>
      </c>
      <c r="H60" s="33">
        <v>573.96900025315688</v>
      </c>
      <c r="I60" s="33">
        <v>521.79036571559664</v>
      </c>
      <c r="J60" s="33">
        <v>555.19395670133292</v>
      </c>
      <c r="K60" s="33">
        <v>560.46412087208125</v>
      </c>
      <c r="L60" s="33">
        <v>626.65174515115177</v>
      </c>
      <c r="M60" s="33">
        <v>576.03925748661879</v>
      </c>
      <c r="N60" s="33">
        <v>563.26277747465588</v>
      </c>
      <c r="O60" s="33">
        <v>577.54024535916892</v>
      </c>
      <c r="P60" s="33">
        <v>539.4730451388416</v>
      </c>
      <c r="Q60" s="33">
        <v>539.33950395612976</v>
      </c>
      <c r="R60" s="33">
        <v>555.09839956863152</v>
      </c>
      <c r="S60" s="33">
        <v>569.20654720420816</v>
      </c>
      <c r="T60" s="33">
        <v>572.78504996383174</v>
      </c>
      <c r="U60" s="33">
        <v>579.75786630766606</v>
      </c>
      <c r="V60" s="33">
        <v>608.92474514932769</v>
      </c>
      <c r="W60" s="33">
        <v>688.856830378062</v>
      </c>
      <c r="X60" s="33">
        <v>436.2659758883234</v>
      </c>
      <c r="Y60" s="33">
        <v>323.90239964855755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8247.5007619726985</v>
      </c>
      <c r="C62" s="117">
        <f t="shared" si="21"/>
        <v>8906.0826937023303</v>
      </c>
      <c r="D62" s="117">
        <f t="shared" si="21"/>
        <v>8662.2797583733263</v>
      </c>
      <c r="E62" s="117">
        <f t="shared" si="21"/>
        <v>8859.2077233320742</v>
      </c>
      <c r="F62" s="117">
        <f t="shared" si="21"/>
        <v>8805.6808323342611</v>
      </c>
      <c r="G62" s="117">
        <f t="shared" si="21"/>
        <v>9353.1176822367306</v>
      </c>
      <c r="H62" s="117">
        <f t="shared" si="21"/>
        <v>9711.1607727922456</v>
      </c>
      <c r="I62" s="117">
        <f t="shared" si="21"/>
        <v>9372.6911710515942</v>
      </c>
      <c r="J62" s="117">
        <f t="shared" si="21"/>
        <v>9473.2422845468827</v>
      </c>
      <c r="K62" s="117">
        <f t="shared" si="21"/>
        <v>9851.8072320949668</v>
      </c>
      <c r="L62" s="117">
        <f t="shared" si="21"/>
        <v>10989.116851985822</v>
      </c>
      <c r="M62" s="117">
        <f t="shared" si="21"/>
        <v>10092.79420370934</v>
      </c>
      <c r="N62" s="117">
        <f t="shared" si="21"/>
        <v>10579.772242398651</v>
      </c>
      <c r="O62" s="117">
        <f t="shared" si="21"/>
        <v>10742.91784449503</v>
      </c>
      <c r="P62" s="117">
        <f t="shared" si="21"/>
        <v>9782.7409097946656</v>
      </c>
      <c r="Q62" s="117">
        <f t="shared" si="21"/>
        <v>9722.8205052766643</v>
      </c>
      <c r="R62" s="117">
        <f t="shared" ref="R62:V62" si="22">R63+R66+R68+R77</f>
        <v>10627.968704369918</v>
      </c>
      <c r="S62" s="117">
        <f t="shared" si="22"/>
        <v>11178.442505300187</v>
      </c>
      <c r="T62" s="117">
        <f t="shared" si="22"/>
        <v>11066.788335881198</v>
      </c>
      <c r="U62" s="117">
        <f t="shared" si="22"/>
        <v>11266.166622052984</v>
      </c>
      <c r="V62" s="117">
        <f t="shared" si="22"/>
        <v>11471.396435291002</v>
      </c>
      <c r="W62" s="117">
        <f t="shared" ref="W62:Y62" si="23">W63+W66+W68+W77</f>
        <v>13136.453243685597</v>
      </c>
      <c r="X62" s="117">
        <f t="shared" si="23"/>
        <v>11773.281253657324</v>
      </c>
      <c r="Y62" s="117">
        <f t="shared" si="23"/>
        <v>11236.329137765348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7143.221509006401</v>
      </c>
      <c r="C63" s="122">
        <f t="shared" si="24"/>
        <v>7829.5047126318232</v>
      </c>
      <c r="D63" s="122">
        <f t="shared" si="24"/>
        <v>7583.5299442635933</v>
      </c>
      <c r="E63" s="122">
        <f t="shared" si="24"/>
        <v>7445.9290716234646</v>
      </c>
      <c r="F63" s="122">
        <f t="shared" si="24"/>
        <v>7391.3422421209416</v>
      </c>
      <c r="G63" s="122">
        <f t="shared" si="24"/>
        <v>7976.1441760108519</v>
      </c>
      <c r="H63" s="122">
        <f t="shared" si="24"/>
        <v>8290.1846163473183</v>
      </c>
      <c r="I63" s="122">
        <f t="shared" si="24"/>
        <v>7936.7351836671924</v>
      </c>
      <c r="J63" s="122">
        <f t="shared" si="24"/>
        <v>8003.7233631225718</v>
      </c>
      <c r="K63" s="122">
        <f t="shared" si="24"/>
        <v>8318.0488644386023</v>
      </c>
      <c r="L63" s="122">
        <f t="shared" si="24"/>
        <v>9416.5500699095355</v>
      </c>
      <c r="M63" s="122">
        <f t="shared" si="24"/>
        <v>8526.7307685248616</v>
      </c>
      <c r="N63" s="122">
        <f t="shared" si="24"/>
        <v>8993.8511410483861</v>
      </c>
      <c r="O63" s="122">
        <f t="shared" si="24"/>
        <v>9101.0142523998766</v>
      </c>
      <c r="P63" s="122">
        <f t="shared" si="24"/>
        <v>8171.3023723366114</v>
      </c>
      <c r="Q63" s="122">
        <f t="shared" si="24"/>
        <v>8107.1936373113276</v>
      </c>
      <c r="R63" s="122">
        <f t="shared" ref="R63:V63" si="25">SUM(R64:R65)</f>
        <v>8944.9463386883126</v>
      </c>
      <c r="S63" s="122">
        <f t="shared" si="25"/>
        <v>9411.9480206261032</v>
      </c>
      <c r="T63" s="122">
        <f t="shared" si="25"/>
        <v>9409.5341512340219</v>
      </c>
      <c r="U63" s="122">
        <f t="shared" si="25"/>
        <v>9496.6181756422284</v>
      </c>
      <c r="V63" s="122">
        <f t="shared" si="25"/>
        <v>9696.0778454149968</v>
      </c>
      <c r="W63" s="122">
        <f t="shared" ref="W63:Y63" si="26">SUM(W64:W65)</f>
        <v>11151.167424551026</v>
      </c>
      <c r="X63" s="122">
        <f t="shared" si="26"/>
        <v>10120.286711205385</v>
      </c>
      <c r="Y63" s="122">
        <f t="shared" si="26"/>
        <v>9886.3983446315196</v>
      </c>
      <c r="DA63" s="130" t="s">
        <v>2469</v>
      </c>
    </row>
    <row r="64" spans="1:105" ht="12" customHeight="1" x14ac:dyDescent="0.25">
      <c r="A64" s="97" t="s">
        <v>212</v>
      </c>
      <c r="B64" s="98">
        <v>7001.6382528272525</v>
      </c>
      <c r="C64" s="98">
        <v>7674.3156582754336</v>
      </c>
      <c r="D64" s="98">
        <v>7434.9529686848291</v>
      </c>
      <c r="E64" s="98">
        <v>7300.4219679710432</v>
      </c>
      <c r="F64" s="98">
        <v>7249.4688220467551</v>
      </c>
      <c r="G64" s="98">
        <v>7825.4170318482602</v>
      </c>
      <c r="H64" s="98">
        <v>8134.1525960763902</v>
      </c>
      <c r="I64" s="98">
        <v>7791.1970871473213</v>
      </c>
      <c r="J64" s="98">
        <v>7858.3388029784737</v>
      </c>
      <c r="K64" s="98">
        <v>8168.9271087731577</v>
      </c>
      <c r="L64" s="98">
        <v>9247.2271826700671</v>
      </c>
      <c r="M64" s="98">
        <v>8376.9729943174261</v>
      </c>
      <c r="N64" s="98">
        <v>8837.0166485854716</v>
      </c>
      <c r="O64" s="98">
        <v>8944.7142783665822</v>
      </c>
      <c r="P64" s="98">
        <v>8033.7233603703762</v>
      </c>
      <c r="Q64" s="98">
        <v>7972.2569061546183</v>
      </c>
      <c r="R64" s="98">
        <v>8796.7430250676298</v>
      </c>
      <c r="S64" s="98">
        <v>9257.6115489215699</v>
      </c>
      <c r="T64" s="98">
        <v>9253.5106420177126</v>
      </c>
      <c r="U64" s="98">
        <v>9342.5000957761586</v>
      </c>
      <c r="V64" s="98">
        <v>9539.5186477853185</v>
      </c>
      <c r="W64" s="98">
        <v>10975.564840125009</v>
      </c>
      <c r="X64" s="98">
        <v>9968.00744489506</v>
      </c>
      <c r="Y64" s="98">
        <v>9741.3870924700313</v>
      </c>
      <c r="DA64" s="63" t="s">
        <v>2470</v>
      </c>
    </row>
    <row r="65" spans="1:105" ht="12" customHeight="1" x14ac:dyDescent="0.25">
      <c r="A65" s="97" t="s">
        <v>53</v>
      </c>
      <c r="B65" s="98">
        <v>141.58325617914861</v>
      </c>
      <c r="C65" s="98">
        <v>155.18905435638922</v>
      </c>
      <c r="D65" s="98">
        <v>148.57697557876401</v>
      </c>
      <c r="E65" s="98">
        <v>145.50710365242148</v>
      </c>
      <c r="F65" s="98">
        <v>141.87342007418675</v>
      </c>
      <c r="G65" s="98">
        <v>150.72714416259134</v>
      </c>
      <c r="H65" s="98">
        <v>156.03202027092848</v>
      </c>
      <c r="I65" s="98">
        <v>145.53809651987112</v>
      </c>
      <c r="J65" s="98">
        <v>145.38456014409769</v>
      </c>
      <c r="K65" s="98">
        <v>149.12175566544397</v>
      </c>
      <c r="L65" s="98">
        <v>169.32288723946826</v>
      </c>
      <c r="M65" s="98">
        <v>149.75777420743597</v>
      </c>
      <c r="N65" s="98">
        <v>156.83449246291508</v>
      </c>
      <c r="O65" s="98">
        <v>156.29997403329449</v>
      </c>
      <c r="P65" s="98">
        <v>137.57901196623513</v>
      </c>
      <c r="Q65" s="98">
        <v>134.93673115670904</v>
      </c>
      <c r="R65" s="98">
        <v>148.20331362068274</v>
      </c>
      <c r="S65" s="98">
        <v>154.33647170453276</v>
      </c>
      <c r="T65" s="98">
        <v>156.02350921630847</v>
      </c>
      <c r="U65" s="98">
        <v>154.11807986607016</v>
      </c>
      <c r="V65" s="98">
        <v>156.5591976296779</v>
      </c>
      <c r="W65" s="98">
        <v>175.60258442601571</v>
      </c>
      <c r="X65" s="98">
        <v>152.27926631032392</v>
      </c>
      <c r="Y65" s="98">
        <v>145.01125216148742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0.12462753785433617</v>
      </c>
      <c r="C66" s="122">
        <f t="shared" si="27"/>
        <v>0.14143132094419356</v>
      </c>
      <c r="D66" s="122">
        <f t="shared" si="27"/>
        <v>0.17336544781928126</v>
      </c>
      <c r="E66" s="122">
        <f t="shared" si="27"/>
        <v>0.19400614570793659</v>
      </c>
      <c r="F66" s="122">
        <f t="shared" si="27"/>
        <v>0.26088991511931425</v>
      </c>
      <c r="G66" s="122">
        <f t="shared" si="27"/>
        <v>0.31831620472289912</v>
      </c>
      <c r="H66" s="122">
        <f t="shared" si="27"/>
        <v>0.51743144403021946</v>
      </c>
      <c r="I66" s="122">
        <f t="shared" si="27"/>
        <v>0.74968019413073295</v>
      </c>
      <c r="J66" s="122">
        <f t="shared" si="27"/>
        <v>1.0160702744229064</v>
      </c>
      <c r="K66" s="122">
        <f t="shared" si="27"/>
        <v>1.3773072381622766</v>
      </c>
      <c r="L66" s="122">
        <f t="shared" si="27"/>
        <v>2.732014349034976</v>
      </c>
      <c r="M66" s="122">
        <f t="shared" si="27"/>
        <v>1.9944196157764518</v>
      </c>
      <c r="N66" s="122">
        <f t="shared" si="27"/>
        <v>3.0789126908377642</v>
      </c>
      <c r="O66" s="122">
        <f t="shared" si="27"/>
        <v>3.8916906192269787</v>
      </c>
      <c r="P66" s="122">
        <f t="shared" si="27"/>
        <v>5.2638746777651342</v>
      </c>
      <c r="Q66" s="122">
        <f t="shared" si="27"/>
        <v>12.927866367522125</v>
      </c>
      <c r="R66" s="122">
        <f t="shared" si="27"/>
        <v>9.652332767255718</v>
      </c>
      <c r="S66" s="122">
        <f t="shared" si="27"/>
        <v>11.637179811844005</v>
      </c>
      <c r="T66" s="122">
        <f t="shared" si="27"/>
        <v>15.162304903593075</v>
      </c>
      <c r="U66" s="122">
        <f t="shared" si="27"/>
        <v>22.60400732351691</v>
      </c>
      <c r="V66" s="122">
        <f t="shared" si="27"/>
        <v>14.134924619206501</v>
      </c>
      <c r="W66" s="122">
        <f t="shared" si="27"/>
        <v>16.86483690971723</v>
      </c>
      <c r="X66" s="122">
        <f t="shared" si="27"/>
        <v>14.495449100370307</v>
      </c>
      <c r="Y66" s="122">
        <f t="shared" si="27"/>
        <v>14.156453987722285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0.12462753785433617</v>
      </c>
      <c r="C67" s="98">
        <f>IF(RES_hhdet_tes!C67=0,0,RES_hhdet_tes!C67*1000*11630/RES_hhdet_num!C62)</f>
        <v>0.14143132094419356</v>
      </c>
      <c r="D67" s="98">
        <f>IF(RES_hhdet_tes!D67=0,0,RES_hhdet_tes!D67*1000*11630/RES_hhdet_num!D62)</f>
        <v>0.17336544781928126</v>
      </c>
      <c r="E67" s="98">
        <f>IF(RES_hhdet_tes!E67=0,0,RES_hhdet_tes!E67*1000*11630/RES_hhdet_num!E62)</f>
        <v>0.19400614570793659</v>
      </c>
      <c r="F67" s="98">
        <f>IF(RES_hhdet_tes!F67=0,0,RES_hhdet_tes!F67*1000*11630/RES_hhdet_num!F62)</f>
        <v>0.26088991511931425</v>
      </c>
      <c r="G67" s="98">
        <f>IF(RES_hhdet_tes!G67=0,0,RES_hhdet_tes!G67*1000*11630/RES_hhdet_num!G62)</f>
        <v>0.31831620472289912</v>
      </c>
      <c r="H67" s="98">
        <f>IF(RES_hhdet_tes!H67=0,0,RES_hhdet_tes!H67*1000*11630/RES_hhdet_num!H62)</f>
        <v>0.51743144403021946</v>
      </c>
      <c r="I67" s="98">
        <f>IF(RES_hhdet_tes!I67=0,0,RES_hhdet_tes!I67*1000*11630/RES_hhdet_num!I62)</f>
        <v>0.74968019413073295</v>
      </c>
      <c r="J67" s="98">
        <f>IF(RES_hhdet_tes!J67=0,0,RES_hhdet_tes!J67*1000*11630/RES_hhdet_num!J62)</f>
        <v>1.0160702744229064</v>
      </c>
      <c r="K67" s="98">
        <f>IF(RES_hhdet_tes!K67=0,0,RES_hhdet_tes!K67*1000*11630/RES_hhdet_num!K62)</f>
        <v>1.3773072381622766</v>
      </c>
      <c r="L67" s="98">
        <f>IF(RES_hhdet_tes!L67=0,0,RES_hhdet_tes!L67*1000*11630/RES_hhdet_num!L62)</f>
        <v>2.732014349034976</v>
      </c>
      <c r="M67" s="98">
        <f>IF(RES_hhdet_tes!M67=0,0,RES_hhdet_tes!M67*1000*11630/RES_hhdet_num!M62)</f>
        <v>1.9944196157764518</v>
      </c>
      <c r="N67" s="98">
        <f>IF(RES_hhdet_tes!N67=0,0,RES_hhdet_tes!N67*1000*11630/RES_hhdet_num!N62)</f>
        <v>3.0789126908377642</v>
      </c>
      <c r="O67" s="98">
        <f>IF(RES_hhdet_tes!O67=0,0,RES_hhdet_tes!O67*1000*11630/RES_hhdet_num!O62)</f>
        <v>3.8916906192269787</v>
      </c>
      <c r="P67" s="98">
        <f>IF(RES_hhdet_tes!P67=0,0,RES_hhdet_tes!P67*1000*11630/RES_hhdet_num!P62)</f>
        <v>5.2638746777651342</v>
      </c>
      <c r="Q67" s="98">
        <f>IF(RES_hhdet_tes!Q67=0,0,RES_hhdet_tes!Q67*1000*11630/RES_hhdet_num!Q62)</f>
        <v>12.927866367522125</v>
      </c>
      <c r="R67" s="98">
        <f>IF(RES_hhdet_tes!R67=0,0,RES_hhdet_tes!R67*1000*11630/RES_hhdet_num!R62)</f>
        <v>9.652332767255718</v>
      </c>
      <c r="S67" s="98">
        <f>IF(RES_hhdet_tes!S67=0,0,RES_hhdet_tes!S67*1000*11630/RES_hhdet_num!S62)</f>
        <v>11.637179811844005</v>
      </c>
      <c r="T67" s="98">
        <f>IF(RES_hhdet_tes!T67=0,0,RES_hhdet_tes!T67*1000*11630/RES_hhdet_num!T62)</f>
        <v>15.162304903593075</v>
      </c>
      <c r="U67" s="98">
        <f>IF(RES_hhdet_tes!U67=0,0,RES_hhdet_tes!U67*1000*11630/RES_hhdet_num!U62)</f>
        <v>22.60400732351691</v>
      </c>
      <c r="V67" s="98">
        <f>IF(RES_hhdet_tes!V67=0,0,RES_hhdet_tes!V67*1000*11630/RES_hhdet_num!V62)</f>
        <v>14.134924619206501</v>
      </c>
      <c r="W67" s="98">
        <f>IF(RES_hhdet_tes!W67=0,0,RES_hhdet_tes!W67*1000*11630/RES_hhdet_num!W62)</f>
        <v>16.86483690971723</v>
      </c>
      <c r="X67" s="98">
        <f>IF(RES_hhdet_tes!X67=0,0,RES_hhdet_tes!X67*1000*11630/RES_hhdet_num!X62)</f>
        <v>14.495449100370307</v>
      </c>
      <c r="Y67" s="98">
        <f>IF(RES_hhdet_tes!Y67=0,0,RES_hhdet_tes!Y67*1000*11630/RES_hhdet_num!Y62)</f>
        <v>14.156453987722285</v>
      </c>
      <c r="DA67" s="63" t="s">
        <v>2473</v>
      </c>
    </row>
    <row r="68" spans="1:105" ht="12" customHeight="1" x14ac:dyDescent="0.25">
      <c r="A68" s="121" t="s">
        <v>55</v>
      </c>
      <c r="B68" s="122">
        <v>737.29844053365969</v>
      </c>
      <c r="C68" s="122">
        <v>722.94456983718499</v>
      </c>
      <c r="D68" s="122">
        <v>716.87112610472184</v>
      </c>
      <c r="E68" s="122">
        <v>841.33965397563645</v>
      </c>
      <c r="F68" s="122">
        <v>859.52033655173773</v>
      </c>
      <c r="G68" s="122">
        <v>857.76668178490422</v>
      </c>
      <c r="H68" s="122">
        <v>877.67623926366093</v>
      </c>
      <c r="I68" s="122">
        <v>889.4369155290766</v>
      </c>
      <c r="J68" s="122">
        <v>908.90717614431162</v>
      </c>
      <c r="K68" s="122">
        <v>955.02851152154744</v>
      </c>
      <c r="L68" s="122">
        <v>970.62409738672602</v>
      </c>
      <c r="M68" s="122">
        <v>996.08375897030794</v>
      </c>
      <c r="N68" s="122">
        <v>1017.881490977084</v>
      </c>
      <c r="O68" s="122">
        <v>1070.2974867919372</v>
      </c>
      <c r="P68" s="122">
        <v>1067.0516395883681</v>
      </c>
      <c r="Q68" s="122">
        <v>1071.6387287478715</v>
      </c>
      <c r="R68" s="122">
        <v>1114.8714872678424</v>
      </c>
      <c r="S68" s="122">
        <v>1170.7146587420261</v>
      </c>
      <c r="T68" s="122">
        <v>1117.796034677034</v>
      </c>
      <c r="U68" s="122">
        <v>1162.5706449517018</v>
      </c>
      <c r="V68" s="122">
        <v>1186.8505681476081</v>
      </c>
      <c r="W68" s="122">
        <v>1346.5324547808978</v>
      </c>
      <c r="X68" s="122">
        <v>1164.9868004309735</v>
      </c>
      <c r="Y68" s="122">
        <v>939.52467503765672</v>
      </c>
      <c r="DA68" s="130" t="s">
        <v>2474</v>
      </c>
    </row>
    <row r="69" spans="1:105" ht="12" customHeight="1" x14ac:dyDescent="0.25">
      <c r="A69" s="97" t="s">
        <v>134</v>
      </c>
      <c r="B69" s="98">
        <v>737.01313906308576</v>
      </c>
      <c r="C69" s="98">
        <v>725.35780589830131</v>
      </c>
      <c r="D69" s="98">
        <v>723.71191808547997</v>
      </c>
      <c r="E69" s="98">
        <v>835.03652249609354</v>
      </c>
      <c r="F69" s="98">
        <v>856.06676045276083</v>
      </c>
      <c r="G69" s="98">
        <v>860.49896399474062</v>
      </c>
      <c r="H69" s="98">
        <v>876.3997115495747</v>
      </c>
      <c r="I69" s="98">
        <v>890.77290997803948</v>
      </c>
      <c r="J69" s="98">
        <v>909.36949626288788</v>
      </c>
      <c r="K69" s="98">
        <v>955.31535646760722</v>
      </c>
      <c r="L69" s="98">
        <v>969.19080551044954</v>
      </c>
      <c r="M69" s="98">
        <v>995.83539638068851</v>
      </c>
      <c r="N69" s="98">
        <v>1018.6447828886389</v>
      </c>
      <c r="O69" s="98">
        <v>1070.351732795926</v>
      </c>
      <c r="P69" s="98">
        <v>1067.017200215503</v>
      </c>
      <c r="Q69" s="98">
        <v>1070.7204411214079</v>
      </c>
      <c r="R69" s="98">
        <v>1114.5925845198099</v>
      </c>
      <c r="S69" s="98">
        <v>1171.6137467185254</v>
      </c>
      <c r="T69" s="98">
        <v>1117.7468519705608</v>
      </c>
      <c r="U69" s="98">
        <v>1161.0452610294674</v>
      </c>
      <c r="V69" s="98">
        <v>1183.5244709019139</v>
      </c>
      <c r="W69" s="98">
        <v>1347.2784825363638</v>
      </c>
      <c r="X69" s="98">
        <v>1168.567954842282</v>
      </c>
      <c r="Y69" s="98">
        <v>944.50543075752387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953.17830538979058</v>
      </c>
      <c r="L70" s="98">
        <v>967.27513358514454</v>
      </c>
      <c r="M70" s="98">
        <v>994.27864472671592</v>
      </c>
      <c r="N70" s="98">
        <v>1017.451925233646</v>
      </c>
      <c r="O70" s="98">
        <v>1068.7430975260429</v>
      </c>
      <c r="P70" s="98">
        <v>1062.6233073742824</v>
      </c>
      <c r="Q70" s="98">
        <v>1065.6129011385106</v>
      </c>
      <c r="R70" s="98">
        <v>1109.4043339931352</v>
      </c>
      <c r="S70" s="98">
        <v>1166.9586551116865</v>
      </c>
      <c r="T70" s="98">
        <v>1112.7930477788948</v>
      </c>
      <c r="U70" s="98">
        <v>1156.9107788052131</v>
      </c>
      <c r="V70" s="98">
        <v>1180.0318757741795</v>
      </c>
      <c r="W70" s="98">
        <v>1342.2406418158523</v>
      </c>
      <c r="X70" s="98">
        <v>1162.7490773441716</v>
      </c>
      <c r="Y70" s="98">
        <v>939.01726433736485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455.91029339846949</v>
      </c>
      <c r="L71" s="101">
        <v>483.93138614319668</v>
      </c>
      <c r="M71" s="101">
        <v>478.30633359751266</v>
      </c>
      <c r="N71" s="101">
        <v>471.39871706129492</v>
      </c>
      <c r="O71" s="101">
        <v>510.10470393494023</v>
      </c>
      <c r="P71" s="101">
        <v>496.88575940948232</v>
      </c>
      <c r="Q71" s="101">
        <v>505.23271454673187</v>
      </c>
      <c r="R71" s="101">
        <v>520.16029777640495</v>
      </c>
      <c r="S71" s="101">
        <v>538.00215296645024</v>
      </c>
      <c r="T71" s="101">
        <v>604.99553397358011</v>
      </c>
      <c r="U71" s="101">
        <v>568.05640746809797</v>
      </c>
      <c r="V71" s="101">
        <v>564.38840507124701</v>
      </c>
      <c r="W71" s="101">
        <v>668.04259464593906</v>
      </c>
      <c r="X71" s="101">
        <v>443.12001807280399</v>
      </c>
      <c r="Y71" s="101">
        <v>279.47005020124459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497.2680119913212</v>
      </c>
      <c r="L72" s="104">
        <v>483.34374744194787</v>
      </c>
      <c r="M72" s="104">
        <v>515.97231112920304</v>
      </c>
      <c r="N72" s="104">
        <v>546.05320817235099</v>
      </c>
      <c r="O72" s="104">
        <v>558.63839359110273</v>
      </c>
      <c r="P72" s="104">
        <v>565.7375479648</v>
      </c>
      <c r="Q72" s="104">
        <v>560.38018659177862</v>
      </c>
      <c r="R72" s="104">
        <v>589.24403621673048</v>
      </c>
      <c r="S72" s="104">
        <v>628.95650214523653</v>
      </c>
      <c r="T72" s="104">
        <v>507.79751380531479</v>
      </c>
      <c r="U72" s="104">
        <v>588.85437133711525</v>
      </c>
      <c r="V72" s="104">
        <v>615.64347070293263</v>
      </c>
      <c r="W72" s="104">
        <v>674.19804716991314</v>
      </c>
      <c r="X72" s="104">
        <v>719.6290592713674</v>
      </c>
      <c r="Y72" s="104">
        <v>659.54721413612015</v>
      </c>
      <c r="DA72" s="132" t="s">
        <v>2478</v>
      </c>
    </row>
    <row r="73" spans="1:105" ht="12" customHeight="1" x14ac:dyDescent="0.25">
      <c r="A73" s="106" t="s">
        <v>122</v>
      </c>
      <c r="B73" s="101">
        <v>746.26387902663203</v>
      </c>
      <c r="C73" s="101">
        <v>647.10447882015399</v>
      </c>
      <c r="D73" s="101">
        <v>491.63329927331046</v>
      </c>
      <c r="E73" s="101">
        <v>1041.4524786189234</v>
      </c>
      <c r="F73" s="101">
        <v>969.90638908280016</v>
      </c>
      <c r="G73" s="101">
        <v>769.88334368958226</v>
      </c>
      <c r="H73" s="101">
        <v>918.90262862438533</v>
      </c>
      <c r="I73" s="101">
        <v>846.10341144604843</v>
      </c>
      <c r="J73" s="101">
        <v>893.87983346625094</v>
      </c>
      <c r="K73" s="101">
        <v>945.87658512245093</v>
      </c>
      <c r="L73" s="101">
        <v>1017.6494167295949</v>
      </c>
      <c r="M73" s="101">
        <v>1004.4450459620471</v>
      </c>
      <c r="N73" s="101">
        <v>992.8795330924014</v>
      </c>
      <c r="O73" s="101">
        <v>1068.7920075778029</v>
      </c>
      <c r="P73" s="101">
        <v>1070.0668718869099</v>
      </c>
      <c r="Q73" s="101">
        <v>1105.1113714862602</v>
      </c>
      <c r="R73" s="101">
        <v>1127.1595836073393</v>
      </c>
      <c r="S73" s="101">
        <v>1142.8428154680207</v>
      </c>
      <c r="T73" s="101">
        <v>1123.5359927406189</v>
      </c>
      <c r="U73" s="101">
        <v>1217.8534418341148</v>
      </c>
      <c r="V73" s="101">
        <v>1304.1591532469488</v>
      </c>
      <c r="W73" s="101">
        <v>1332.6761936829994</v>
      </c>
      <c r="X73" s="101">
        <v>1093.8375837776985</v>
      </c>
      <c r="Y73" s="101">
        <v>838.89756253186533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944.52440042230069</v>
      </c>
      <c r="L74" s="104">
        <v>1016.2303775079325</v>
      </c>
      <c r="M74" s="104">
        <v>1003.3686609130381</v>
      </c>
      <c r="N74" s="104">
        <v>992.08878591846997</v>
      </c>
      <c r="O74" s="104">
        <v>1068.3682659411818</v>
      </c>
      <c r="P74" s="104">
        <v>1067.1924127793363</v>
      </c>
      <c r="Q74" s="104">
        <v>1102.0058342042817</v>
      </c>
      <c r="R74" s="104">
        <v>1124.2644984795381</v>
      </c>
      <c r="S74" s="104">
        <v>1140.2280022992163</v>
      </c>
      <c r="T74" s="104">
        <v>1119.8112213985708</v>
      </c>
      <c r="U74" s="104">
        <v>1215.3667905925965</v>
      </c>
      <c r="V74" s="104">
        <v>1300.6287935254547</v>
      </c>
      <c r="W74" s="104">
        <v>1322.7138863380196</v>
      </c>
      <c r="X74" s="104">
        <v>1090.9640252848787</v>
      </c>
      <c r="Y74" s="104">
        <v>835.48123899419284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451.66531527105519</v>
      </c>
      <c r="L75" s="98">
        <v>509.27137005736074</v>
      </c>
      <c r="M75" s="98">
        <v>482.70442651399992</v>
      </c>
      <c r="N75" s="98">
        <v>459.08453397291225</v>
      </c>
      <c r="O75" s="98">
        <v>510.18902184066621</v>
      </c>
      <c r="P75" s="98">
        <v>499.18370473417173</v>
      </c>
      <c r="Q75" s="98">
        <v>523.8311387795851</v>
      </c>
      <c r="R75" s="98">
        <v>529.41995126088784</v>
      </c>
      <c r="S75" s="98">
        <v>527.12062417033258</v>
      </c>
      <c r="T75" s="98">
        <v>602.77554569400854</v>
      </c>
      <c r="U75" s="98">
        <v>598.61372897737863</v>
      </c>
      <c r="V75" s="98">
        <v>628.53490455113899</v>
      </c>
      <c r="W75" s="98">
        <v>658.06957166144139</v>
      </c>
      <c r="X75" s="98">
        <v>403.97124675796789</v>
      </c>
      <c r="Y75" s="98">
        <v>222.12263065741649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492.85908515124544</v>
      </c>
      <c r="L76" s="98">
        <v>506.95900745057179</v>
      </c>
      <c r="M76" s="98">
        <v>520.66423439903804</v>
      </c>
      <c r="N76" s="98">
        <v>533.00425194555783</v>
      </c>
      <c r="O76" s="98">
        <v>558.17924410051535</v>
      </c>
      <c r="P76" s="98">
        <v>568.00870804516455</v>
      </c>
      <c r="Q76" s="98">
        <v>578.17469542469632</v>
      </c>
      <c r="R76" s="98">
        <v>594.84454721865029</v>
      </c>
      <c r="S76" s="98">
        <v>613.10737812888374</v>
      </c>
      <c r="T76" s="98">
        <v>517.03567570456221</v>
      </c>
      <c r="U76" s="98">
        <v>616.75306161521769</v>
      </c>
      <c r="V76" s="98">
        <v>672.09388897431575</v>
      </c>
      <c r="W76" s="98">
        <v>664.64431467657846</v>
      </c>
      <c r="X76" s="98">
        <v>686.9927785269108</v>
      </c>
      <c r="Y76" s="98">
        <v>613.35860833677623</v>
      </c>
      <c r="DA76" s="63" t="s">
        <v>2482</v>
      </c>
    </row>
    <row r="77" spans="1:105" ht="12" customHeight="1" x14ac:dyDescent="0.25">
      <c r="A77" s="121" t="s">
        <v>54</v>
      </c>
      <c r="B77" s="122">
        <v>366.85618489478247</v>
      </c>
      <c r="C77" s="122">
        <v>353.49197991237884</v>
      </c>
      <c r="D77" s="122">
        <v>361.70532255719326</v>
      </c>
      <c r="E77" s="122">
        <v>571.74499158726644</v>
      </c>
      <c r="F77" s="122">
        <v>554.55736374646278</v>
      </c>
      <c r="G77" s="122">
        <v>518.88850823625194</v>
      </c>
      <c r="H77" s="122">
        <v>542.78248573723522</v>
      </c>
      <c r="I77" s="122">
        <v>545.76939166119496</v>
      </c>
      <c r="J77" s="122">
        <v>559.59567500557637</v>
      </c>
      <c r="K77" s="122">
        <v>577.35254889665373</v>
      </c>
      <c r="L77" s="122">
        <v>599.21067034052533</v>
      </c>
      <c r="M77" s="122">
        <v>567.98525659839527</v>
      </c>
      <c r="N77" s="122">
        <v>564.96069768234224</v>
      </c>
      <c r="O77" s="122">
        <v>567.71441468399087</v>
      </c>
      <c r="P77" s="122">
        <v>539.12302319192077</v>
      </c>
      <c r="Q77" s="122">
        <v>531.06027284994411</v>
      </c>
      <c r="R77" s="122">
        <v>558.49854564650695</v>
      </c>
      <c r="S77" s="122">
        <v>584.1426461202135</v>
      </c>
      <c r="T77" s="122">
        <v>524.29584506654794</v>
      </c>
      <c r="U77" s="122">
        <v>584.37379413553776</v>
      </c>
      <c r="V77" s="122">
        <v>574.33309710919173</v>
      </c>
      <c r="W77" s="122">
        <v>621.88852744395695</v>
      </c>
      <c r="X77" s="122">
        <v>473.51229292059509</v>
      </c>
      <c r="Y77" s="122">
        <v>396.24966410844831</v>
      </c>
      <c r="DA77" s="130" t="s">
        <v>2483</v>
      </c>
    </row>
    <row r="78" spans="1:105" ht="12" customHeight="1" x14ac:dyDescent="0.25">
      <c r="A78" s="97" t="s">
        <v>189</v>
      </c>
      <c r="B78" s="98">
        <v>366.81946600056745</v>
      </c>
      <c r="C78" s="98">
        <v>355.01942159406866</v>
      </c>
      <c r="D78" s="98">
        <v>366.07628952145575</v>
      </c>
      <c r="E78" s="98">
        <v>567.61533937794343</v>
      </c>
      <c r="F78" s="98">
        <v>552.30031351115724</v>
      </c>
      <c r="G78" s="98">
        <v>520.26571252996609</v>
      </c>
      <c r="H78" s="98">
        <v>541.72798944174428</v>
      </c>
      <c r="I78" s="98">
        <v>546.58140766841257</v>
      </c>
      <c r="J78" s="98">
        <v>559.74525575408325</v>
      </c>
      <c r="K78" s="98">
        <v>577.92566562753484</v>
      </c>
      <c r="L78" s="98">
        <v>598.28908748584809</v>
      </c>
      <c r="M78" s="98">
        <v>567.71484767335289</v>
      </c>
      <c r="N78" s="98">
        <v>565.01742413656814</v>
      </c>
      <c r="O78" s="98">
        <v>567.38570220158738</v>
      </c>
      <c r="P78" s="98">
        <v>539.11124286179336</v>
      </c>
      <c r="Q78" s="98">
        <v>530.78400306964056</v>
      </c>
      <c r="R78" s="98">
        <v>558.61017168753847</v>
      </c>
      <c r="S78" s="98">
        <v>584.62696471297875</v>
      </c>
      <c r="T78" s="98">
        <v>522.75594282226996</v>
      </c>
      <c r="U78" s="98">
        <v>584.522933223633</v>
      </c>
      <c r="V78" s="98">
        <v>573.22982289670529</v>
      </c>
      <c r="W78" s="98">
        <v>618.49756010577926</v>
      </c>
      <c r="X78" s="98">
        <v>475.92197396514428</v>
      </c>
      <c r="Y78" s="98">
        <v>400.74041819390709</v>
      </c>
      <c r="DA78" s="63" t="s">
        <v>2484</v>
      </c>
    </row>
    <row r="79" spans="1:105" ht="12" customHeight="1" x14ac:dyDescent="0.25">
      <c r="A79" s="109" t="s">
        <v>120</v>
      </c>
      <c r="B79" s="33">
        <v>367.61136510898768</v>
      </c>
      <c r="C79" s="33">
        <v>319.65632146291506</v>
      </c>
      <c r="D79" s="33">
        <v>252.71444160854119</v>
      </c>
      <c r="E79" s="33">
        <v>683.7626467553996</v>
      </c>
      <c r="F79" s="33">
        <v>618.93029569341866</v>
      </c>
      <c r="G79" s="33">
        <v>478.48720104953145</v>
      </c>
      <c r="H79" s="33">
        <v>573.96900025315733</v>
      </c>
      <c r="I79" s="33">
        <v>521.79036571559664</v>
      </c>
      <c r="J79" s="33">
        <v>555.19395670133304</v>
      </c>
      <c r="K79" s="33">
        <v>560.46412087208125</v>
      </c>
      <c r="L79" s="33">
        <v>626.65174515115154</v>
      </c>
      <c r="M79" s="33">
        <v>576.03925748661891</v>
      </c>
      <c r="N79" s="33">
        <v>563.26277747465599</v>
      </c>
      <c r="O79" s="33">
        <v>577.54024535916813</v>
      </c>
      <c r="P79" s="33">
        <v>539.47304513884251</v>
      </c>
      <c r="Q79" s="33">
        <v>539.3395039561301</v>
      </c>
      <c r="R79" s="33">
        <v>555.09839956863198</v>
      </c>
      <c r="S79" s="33">
        <v>569.20654720420828</v>
      </c>
      <c r="T79" s="33">
        <v>572.78504996383083</v>
      </c>
      <c r="U79" s="33">
        <v>579.757866307668</v>
      </c>
      <c r="V79" s="33">
        <v>608.92474514932951</v>
      </c>
      <c r="W79" s="33">
        <v>688.85683037806211</v>
      </c>
      <c r="X79" s="33">
        <v>436.26597588832254</v>
      </c>
      <c r="Y79" s="33">
        <v>323.90239964855704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8087.7503051586364</v>
      </c>
      <c r="C81" s="117">
        <f t="shared" si="28"/>
        <v>8890.4497543152338</v>
      </c>
      <c r="D81" s="117">
        <f t="shared" si="28"/>
        <v>8835.6782056153825</v>
      </c>
      <c r="E81" s="117">
        <f t="shared" si="28"/>
        <v>8969.4747974690763</v>
      </c>
      <c r="F81" s="117">
        <f t="shared" si="28"/>
        <v>9092.1246766434961</v>
      </c>
      <c r="G81" s="117">
        <f t="shared" si="28"/>
        <v>9025.7823945783512</v>
      </c>
      <c r="H81" s="117">
        <f t="shared" si="28"/>
        <v>9562.8465888341889</v>
      </c>
      <c r="I81" s="117">
        <f t="shared" si="28"/>
        <v>9410.8700904676589</v>
      </c>
      <c r="J81" s="117">
        <f t="shared" si="28"/>
        <v>9601.2998121949258</v>
      </c>
      <c r="K81" s="117">
        <f t="shared" si="28"/>
        <v>9685.1463726263319</v>
      </c>
      <c r="L81" s="117">
        <f t="shared" si="28"/>
        <v>10620.207515816121</v>
      </c>
      <c r="M81" s="117">
        <f t="shared" si="28"/>
        <v>10537.611136189038</v>
      </c>
      <c r="N81" s="117">
        <f t="shared" si="28"/>
        <v>10698.597429582012</v>
      </c>
      <c r="O81" s="117">
        <f t="shared" si="28"/>
        <v>10736.928413340142</v>
      </c>
      <c r="P81" s="117">
        <f t="shared" si="28"/>
        <v>9747.0789514683074</v>
      </c>
      <c r="Q81" s="117">
        <f t="shared" si="28"/>
        <v>10016.37818456282</v>
      </c>
      <c r="R81" s="117">
        <f t="shared" ref="R81:V81" si="29">R82+R85+R87+R100</f>
        <v>9647.2525562634</v>
      </c>
      <c r="S81" s="117">
        <f t="shared" si="29"/>
        <v>8426.0281260817919</v>
      </c>
      <c r="T81" s="117">
        <f t="shared" si="29"/>
        <v>14264.493047873362</v>
      </c>
      <c r="U81" s="117">
        <f t="shared" si="29"/>
        <v>12697.483471643722</v>
      </c>
      <c r="V81" s="117">
        <f t="shared" si="29"/>
        <v>11790.97529120995</v>
      </c>
      <c r="W81" s="117">
        <f t="shared" ref="W81:Y81" si="30">W82+W85+W87+W100</f>
        <v>12456.768358367352</v>
      </c>
      <c r="X81" s="117">
        <f t="shared" si="30"/>
        <v>11686.274530499632</v>
      </c>
      <c r="Y81" s="117">
        <f t="shared" si="30"/>
        <v>10467.687304153005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7004.939732660273</v>
      </c>
      <c r="C82" s="122">
        <f t="shared" si="31"/>
        <v>7814.1770609186806</v>
      </c>
      <c r="D82" s="122">
        <f t="shared" si="31"/>
        <v>7716.5352189031755</v>
      </c>
      <c r="E82" s="122">
        <f t="shared" si="31"/>
        <v>7561.2032084457951</v>
      </c>
      <c r="F82" s="122">
        <f t="shared" si="31"/>
        <v>7651.0457617535776</v>
      </c>
      <c r="G82" s="122">
        <f t="shared" si="31"/>
        <v>7683.7563081101398</v>
      </c>
      <c r="H82" s="122">
        <f t="shared" si="31"/>
        <v>8154.5037675382582</v>
      </c>
      <c r="I82" s="122">
        <f t="shared" si="31"/>
        <v>7975.0888130133499</v>
      </c>
      <c r="J82" s="122">
        <f t="shared" si="31"/>
        <v>8113.289129662171</v>
      </c>
      <c r="K82" s="122">
        <f t="shared" si="31"/>
        <v>8167.343158804576</v>
      </c>
      <c r="L82" s="122">
        <f t="shared" si="31"/>
        <v>9083.1482027880229</v>
      </c>
      <c r="M82" s="122">
        <f t="shared" si="31"/>
        <v>8919.8447200657829</v>
      </c>
      <c r="N82" s="122">
        <f t="shared" si="31"/>
        <v>9096.6731059765789</v>
      </c>
      <c r="O82" s="122">
        <f t="shared" si="31"/>
        <v>9106.1644552038906</v>
      </c>
      <c r="P82" s="122">
        <f t="shared" si="31"/>
        <v>8134.9982204006074</v>
      </c>
      <c r="Q82" s="122">
        <f t="shared" si="31"/>
        <v>8358.2677337712594</v>
      </c>
      <c r="R82" s="122">
        <f t="shared" ref="R82:V82" si="32">SUM(R83:R84)</f>
        <v>8084.790778650181</v>
      </c>
      <c r="S82" s="122">
        <f t="shared" si="32"/>
        <v>6995.0796753893328</v>
      </c>
      <c r="T82" s="122">
        <f t="shared" si="32"/>
        <v>12205.66511818477</v>
      </c>
      <c r="U82" s="122">
        <f t="shared" si="32"/>
        <v>10782.432995284098</v>
      </c>
      <c r="V82" s="122">
        <f t="shared" si="32"/>
        <v>9995.6908375535859</v>
      </c>
      <c r="W82" s="122">
        <f t="shared" ref="W82:Y82" si="33">SUM(W83:W84)</f>
        <v>10524.639635880936</v>
      </c>
      <c r="X82" s="122">
        <f t="shared" si="33"/>
        <v>10017.890703198032</v>
      </c>
      <c r="Y82" s="122">
        <f t="shared" si="33"/>
        <v>9194.5350394390643</v>
      </c>
      <c r="DA82" s="130" t="s">
        <v>2487</v>
      </c>
    </row>
    <row r="83" spans="1:105" ht="12" customHeight="1" x14ac:dyDescent="0.25">
      <c r="A83" s="97" t="s">
        <v>199</v>
      </c>
      <c r="B83" s="98">
        <v>6948.7343475929238</v>
      </c>
      <c r="C83" s="98">
        <v>7751.4772979535101</v>
      </c>
      <c r="D83" s="98">
        <v>7655.3427579002218</v>
      </c>
      <c r="E83" s="98">
        <v>7501.3980786841503</v>
      </c>
      <c r="F83" s="98">
        <v>7591.6180249340869</v>
      </c>
      <c r="G83" s="98">
        <v>7625.0094886240722</v>
      </c>
      <c r="H83" s="98">
        <v>8092.41123807433</v>
      </c>
      <c r="I83" s="98">
        <v>7915.9414935833593</v>
      </c>
      <c r="J83" s="98">
        <v>8053.6896566627529</v>
      </c>
      <c r="K83" s="98">
        <v>8108.1383302203085</v>
      </c>
      <c r="L83" s="98">
        <v>9017.1045275120541</v>
      </c>
      <c r="M83" s="98">
        <v>8856.5124594002682</v>
      </c>
      <c r="N83" s="98">
        <v>9032.5512131930827</v>
      </c>
      <c r="O83" s="98">
        <v>9042.9577826317782</v>
      </c>
      <c r="P83" s="98">
        <v>8079.652000996959</v>
      </c>
      <c r="Q83" s="98">
        <v>8302.0601692488508</v>
      </c>
      <c r="R83" s="98">
        <v>8030.6720122194592</v>
      </c>
      <c r="S83" s="98">
        <v>6948.7418357833749</v>
      </c>
      <c r="T83" s="98">
        <v>12123.896674715295</v>
      </c>
      <c r="U83" s="98">
        <v>10711.750654329315</v>
      </c>
      <c r="V83" s="98">
        <v>9930.5004963145111</v>
      </c>
      <c r="W83" s="98">
        <v>10457.712733803799</v>
      </c>
      <c r="X83" s="98">
        <v>9957.0459791264802</v>
      </c>
      <c r="Y83" s="98">
        <v>9140.1108019172734</v>
      </c>
      <c r="DA83" s="63" t="s">
        <v>2488</v>
      </c>
    </row>
    <row r="84" spans="1:105" ht="12" customHeight="1" x14ac:dyDescent="0.25">
      <c r="A84" s="97" t="s">
        <v>53</v>
      </c>
      <c r="B84" s="98">
        <v>56.205385067349376</v>
      </c>
      <c r="C84" s="98">
        <v>62.699762965170976</v>
      </c>
      <c r="D84" s="98">
        <v>61.192461002953998</v>
      </c>
      <c r="E84" s="98">
        <v>59.805129761644451</v>
      </c>
      <c r="F84" s="98">
        <v>59.427736819490526</v>
      </c>
      <c r="G84" s="98">
        <v>58.746819486067388</v>
      </c>
      <c r="H84" s="98">
        <v>62.092529463928223</v>
      </c>
      <c r="I84" s="98">
        <v>59.147319429990624</v>
      </c>
      <c r="J84" s="98">
        <v>59.59947299941782</v>
      </c>
      <c r="K84" s="98">
        <v>59.204828584267851</v>
      </c>
      <c r="L84" s="98">
        <v>66.043675275968269</v>
      </c>
      <c r="M84" s="98">
        <v>63.33226066551417</v>
      </c>
      <c r="N84" s="98">
        <v>64.121892783496421</v>
      </c>
      <c r="O84" s="98">
        <v>63.206672572111806</v>
      </c>
      <c r="P84" s="98">
        <v>55.346219403647922</v>
      </c>
      <c r="Q84" s="98">
        <v>56.207564522408518</v>
      </c>
      <c r="R84" s="98">
        <v>54.118766430722161</v>
      </c>
      <c r="S84" s="98">
        <v>46.337839605958088</v>
      </c>
      <c r="T84" s="98">
        <v>81.768443469474434</v>
      </c>
      <c r="U84" s="98">
        <v>70.682340954782745</v>
      </c>
      <c r="V84" s="98">
        <v>65.19034123907548</v>
      </c>
      <c r="W84" s="98">
        <v>66.926902077137584</v>
      </c>
      <c r="X84" s="98">
        <v>60.84472407155198</v>
      </c>
      <c r="Y84" s="98">
        <v>54.424237521791532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0.12456826009971643</v>
      </c>
      <c r="C85" s="122">
        <f t="shared" si="34"/>
        <v>0.13721491075350634</v>
      </c>
      <c r="D85" s="122">
        <f t="shared" si="34"/>
        <v>0.16407969299108785</v>
      </c>
      <c r="E85" s="122">
        <f t="shared" si="34"/>
        <v>0.19923433994262366</v>
      </c>
      <c r="F85" s="122">
        <f t="shared" si="34"/>
        <v>0.28177364331652555</v>
      </c>
      <c r="G85" s="122">
        <f t="shared" si="34"/>
        <v>0.34944042812280901</v>
      </c>
      <c r="H85" s="122">
        <f t="shared" si="34"/>
        <v>0.54821354531290334</v>
      </c>
      <c r="I85" s="122">
        <f t="shared" si="34"/>
        <v>0.73747050684657833</v>
      </c>
      <c r="J85" s="122">
        <f t="shared" si="34"/>
        <v>1.0075616375965566</v>
      </c>
      <c r="K85" s="122">
        <f t="shared" si="34"/>
        <v>1.3853045962689612</v>
      </c>
      <c r="L85" s="122">
        <f t="shared" si="34"/>
        <v>2.7228296249684432</v>
      </c>
      <c r="M85" s="122">
        <f t="shared" si="34"/>
        <v>2.0220674400954937</v>
      </c>
      <c r="N85" s="122">
        <f t="shared" si="34"/>
        <v>3.1688366413613513</v>
      </c>
      <c r="O85" s="122">
        <f t="shared" si="34"/>
        <v>4.0295238446115267</v>
      </c>
      <c r="P85" s="122">
        <f t="shared" si="34"/>
        <v>5.2461059588422492</v>
      </c>
      <c r="Q85" s="122">
        <f t="shared" si="34"/>
        <v>12.355599774637609</v>
      </c>
      <c r="R85" s="122">
        <f t="shared" si="34"/>
        <v>9.5806012416882158</v>
      </c>
      <c r="S85" s="122">
        <f t="shared" si="34"/>
        <v>11.734490358429591</v>
      </c>
      <c r="T85" s="122">
        <f t="shared" si="34"/>
        <v>15.78796409910913</v>
      </c>
      <c r="U85" s="122">
        <f t="shared" si="34"/>
        <v>26.222313558673612</v>
      </c>
      <c r="V85" s="122">
        <f t="shared" si="34"/>
        <v>18.043461820516107</v>
      </c>
      <c r="W85" s="122">
        <f t="shared" si="34"/>
        <v>22.726778230071275</v>
      </c>
      <c r="X85" s="122">
        <f t="shared" si="34"/>
        <v>19.26223773735628</v>
      </c>
      <c r="Y85" s="122">
        <f t="shared" si="34"/>
        <v>17.2526424986956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0.12456826009971643</v>
      </c>
      <c r="C86" s="98">
        <f>IF(RES_hhdet_tes!C86=0,0,RES_hhdet_tes!C86*1000*11630/RES_hhdet_num!C81)</f>
        <v>0.13721491075350634</v>
      </c>
      <c r="D86" s="98">
        <f>IF(RES_hhdet_tes!D86=0,0,RES_hhdet_tes!D86*1000*11630/RES_hhdet_num!D81)</f>
        <v>0.16407969299108785</v>
      </c>
      <c r="E86" s="98">
        <f>IF(RES_hhdet_tes!E86=0,0,RES_hhdet_tes!E86*1000*11630/RES_hhdet_num!E81)</f>
        <v>0.19923433994262366</v>
      </c>
      <c r="F86" s="98">
        <f>IF(RES_hhdet_tes!F86=0,0,RES_hhdet_tes!F86*1000*11630/RES_hhdet_num!F81)</f>
        <v>0.28177364331652555</v>
      </c>
      <c r="G86" s="98">
        <f>IF(RES_hhdet_tes!G86=0,0,RES_hhdet_tes!G86*1000*11630/RES_hhdet_num!G81)</f>
        <v>0.34944042812280901</v>
      </c>
      <c r="H86" s="98">
        <f>IF(RES_hhdet_tes!H86=0,0,RES_hhdet_tes!H86*1000*11630/RES_hhdet_num!H81)</f>
        <v>0.54821354531290334</v>
      </c>
      <c r="I86" s="98">
        <f>IF(RES_hhdet_tes!I86=0,0,RES_hhdet_tes!I86*1000*11630/RES_hhdet_num!I81)</f>
        <v>0.73747050684657833</v>
      </c>
      <c r="J86" s="98">
        <f>IF(RES_hhdet_tes!J86=0,0,RES_hhdet_tes!J86*1000*11630/RES_hhdet_num!J81)</f>
        <v>1.0075616375965566</v>
      </c>
      <c r="K86" s="98">
        <f>IF(RES_hhdet_tes!K86=0,0,RES_hhdet_tes!K86*1000*11630/RES_hhdet_num!K81)</f>
        <v>1.3853045962689612</v>
      </c>
      <c r="L86" s="98">
        <f>IF(RES_hhdet_tes!L86=0,0,RES_hhdet_tes!L86*1000*11630/RES_hhdet_num!L81)</f>
        <v>2.7228296249684432</v>
      </c>
      <c r="M86" s="98">
        <f>IF(RES_hhdet_tes!M86=0,0,RES_hhdet_tes!M86*1000*11630/RES_hhdet_num!M81)</f>
        <v>2.0220674400954937</v>
      </c>
      <c r="N86" s="98">
        <f>IF(RES_hhdet_tes!N86=0,0,RES_hhdet_tes!N86*1000*11630/RES_hhdet_num!N81)</f>
        <v>3.1688366413613513</v>
      </c>
      <c r="O86" s="98">
        <f>IF(RES_hhdet_tes!O86=0,0,RES_hhdet_tes!O86*1000*11630/RES_hhdet_num!O81)</f>
        <v>4.0295238446115267</v>
      </c>
      <c r="P86" s="98">
        <f>IF(RES_hhdet_tes!P86=0,0,RES_hhdet_tes!P86*1000*11630/RES_hhdet_num!P81)</f>
        <v>5.2461059588422492</v>
      </c>
      <c r="Q86" s="98">
        <f>IF(RES_hhdet_tes!Q86=0,0,RES_hhdet_tes!Q86*1000*11630/RES_hhdet_num!Q81)</f>
        <v>12.355599774637609</v>
      </c>
      <c r="R86" s="98">
        <f>IF(RES_hhdet_tes!R86=0,0,RES_hhdet_tes!R86*1000*11630/RES_hhdet_num!R81)</f>
        <v>9.5806012416882158</v>
      </c>
      <c r="S86" s="98">
        <f>IF(RES_hhdet_tes!S86=0,0,RES_hhdet_tes!S86*1000*11630/RES_hhdet_num!S81)</f>
        <v>11.734490358429591</v>
      </c>
      <c r="T86" s="98">
        <f>IF(RES_hhdet_tes!T86=0,0,RES_hhdet_tes!T86*1000*11630/RES_hhdet_num!T81)</f>
        <v>15.78796409910913</v>
      </c>
      <c r="U86" s="98">
        <f>IF(RES_hhdet_tes!U86=0,0,RES_hhdet_tes!U86*1000*11630/RES_hhdet_num!U81)</f>
        <v>26.222313558673612</v>
      </c>
      <c r="V86" s="98">
        <f>IF(RES_hhdet_tes!V86=0,0,RES_hhdet_tes!V86*1000*11630/RES_hhdet_num!V81)</f>
        <v>18.043461820516107</v>
      </c>
      <c r="W86" s="98">
        <f>IF(RES_hhdet_tes!W86=0,0,RES_hhdet_tes!W86*1000*11630/RES_hhdet_num!W81)</f>
        <v>22.726778230071275</v>
      </c>
      <c r="X86" s="98">
        <f>IF(RES_hhdet_tes!X86=0,0,RES_hhdet_tes!X86*1000*11630/RES_hhdet_num!X81)</f>
        <v>19.26223773735628</v>
      </c>
      <c r="Y86" s="98">
        <f>IF(RES_hhdet_tes!Y86=0,0,RES_hhdet_tes!Y86*1000*11630/RES_hhdet_num!Y81)</f>
        <v>17.2526424986956</v>
      </c>
      <c r="DA86" s="63" t="s">
        <v>2491</v>
      </c>
    </row>
    <row r="87" spans="1:105" ht="12" customHeight="1" x14ac:dyDescent="0.25">
      <c r="A87" s="121" t="s">
        <v>55</v>
      </c>
      <c r="B87" s="122">
        <v>722.3093180000817</v>
      </c>
      <c r="C87" s="122">
        <v>720.08244731927869</v>
      </c>
      <c r="D87" s="122">
        <v>739.1855481547575</v>
      </c>
      <c r="E87" s="122">
        <v>845.92415560953475</v>
      </c>
      <c r="F87" s="122">
        <v>881.51591646309134</v>
      </c>
      <c r="G87" s="122">
        <v>830.10791973147809</v>
      </c>
      <c r="H87" s="122">
        <v>867.90745126244997</v>
      </c>
      <c r="I87" s="122">
        <v>890.13743097582005</v>
      </c>
      <c r="J87" s="122">
        <v>921.31883823598014</v>
      </c>
      <c r="K87" s="122">
        <v>940.94360338219758</v>
      </c>
      <c r="L87" s="122">
        <v>942.40455253162384</v>
      </c>
      <c r="M87" s="122">
        <v>1035.5585430190761</v>
      </c>
      <c r="N87" s="122">
        <v>1031.1718932500216</v>
      </c>
      <c r="O87" s="122">
        <v>1067.5010870174008</v>
      </c>
      <c r="P87" s="122">
        <v>1064.042136056144</v>
      </c>
      <c r="Q87" s="122">
        <v>1099.9137215953162</v>
      </c>
      <c r="R87" s="122">
        <v>1019.5796618818576</v>
      </c>
      <c r="S87" s="122">
        <v>903.94829807568021</v>
      </c>
      <c r="T87" s="122">
        <v>1421.7749145182729</v>
      </c>
      <c r="U87" s="122">
        <v>1284.7056629206286</v>
      </c>
      <c r="V87" s="122">
        <v>1203.7942355566809</v>
      </c>
      <c r="W87" s="122">
        <v>1324.0544127210717</v>
      </c>
      <c r="X87" s="122">
        <v>1196.5368555561465</v>
      </c>
      <c r="Y87" s="122">
        <v>875.78529113476907</v>
      </c>
      <c r="DA87" s="130" t="s">
        <v>2492</v>
      </c>
    </row>
    <row r="88" spans="1:105" ht="12" customHeight="1" x14ac:dyDescent="0.25">
      <c r="A88" s="97" t="s">
        <v>132</v>
      </c>
      <c r="B88" s="98">
        <v>720.56486193268552</v>
      </c>
      <c r="C88" s="98">
        <v>723.45729306367218</v>
      </c>
      <c r="D88" s="98">
        <v>765.98405883822215</v>
      </c>
      <c r="E88" s="98">
        <v>815.16093697735323</v>
      </c>
      <c r="F88" s="98">
        <v>867.07792552510546</v>
      </c>
      <c r="G88" s="98">
        <v>841.119383504285</v>
      </c>
      <c r="H88" s="98">
        <v>858.50309616458594</v>
      </c>
      <c r="I88" s="98">
        <v>897.63230106979643</v>
      </c>
      <c r="J88" s="98">
        <v>926.00954413109321</v>
      </c>
      <c r="K88" s="98">
        <v>939.21622858441151</v>
      </c>
      <c r="L88" s="98">
        <v>926.78035932677551</v>
      </c>
      <c r="M88" s="98">
        <v>1043.2574913698932</v>
      </c>
      <c r="N88" s="98">
        <v>1038.4187065519675</v>
      </c>
      <c r="O88" s="98">
        <v>1068.083165741084</v>
      </c>
      <c r="P88" s="98">
        <v>1063.0223262215243</v>
      </c>
      <c r="Q88" s="98">
        <v>1099.8058737937847</v>
      </c>
      <c r="R88" s="98">
        <v>996.51766603319186</v>
      </c>
      <c r="S88" s="98">
        <v>854.73818516481697</v>
      </c>
      <c r="T88" s="98">
        <v>1477.9622164524319</v>
      </c>
      <c r="U88" s="98">
        <v>1295.8873806090821</v>
      </c>
      <c r="V88" s="98">
        <v>1187.4553117277439</v>
      </c>
      <c r="W88" s="98">
        <v>1321.1338856488301</v>
      </c>
      <c r="X88" s="98">
        <v>1204.5895298492467</v>
      </c>
      <c r="Y88" s="98">
        <v>875.77152701380919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937.69017101138934</v>
      </c>
      <c r="L89" s="98">
        <v>925.52360242869895</v>
      </c>
      <c r="M89" s="98">
        <v>1042.1326992488059</v>
      </c>
      <c r="N89" s="98">
        <v>1037.6342651162815</v>
      </c>
      <c r="O89" s="98">
        <v>1066.8315333386251</v>
      </c>
      <c r="P89" s="98">
        <v>1060.167104582559</v>
      </c>
      <c r="Q89" s="98">
        <v>1096.2237569116769</v>
      </c>
      <c r="R89" s="98">
        <v>993.92728732138892</v>
      </c>
      <c r="S89" s="98">
        <v>853.61111944019092</v>
      </c>
      <c r="T89" s="98">
        <v>1473.0936288907294</v>
      </c>
      <c r="U89" s="98">
        <v>1293.0924689073765</v>
      </c>
      <c r="V89" s="98">
        <v>1185.5369697181357</v>
      </c>
      <c r="W89" s="98">
        <v>1319.2220251439248</v>
      </c>
      <c r="X89" s="98">
        <v>1200.8421551222555</v>
      </c>
      <c r="Y89" s="98">
        <v>873.11531648471851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448.38927468353455</v>
      </c>
      <c r="L90" s="101">
        <v>462.88408791601603</v>
      </c>
      <c r="M90" s="101">
        <v>501.59503914399642</v>
      </c>
      <c r="N90" s="101">
        <v>480.82044593464133</v>
      </c>
      <c r="O90" s="101">
        <v>509.18037098221839</v>
      </c>
      <c r="P90" s="101">
        <v>495.72966065982587</v>
      </c>
      <c r="Q90" s="101">
        <v>520.45462235485036</v>
      </c>
      <c r="R90" s="101">
        <v>464.13249412674799</v>
      </c>
      <c r="S90" s="101">
        <v>389.52719783414335</v>
      </c>
      <c r="T90" s="101">
        <v>807.64141214317317</v>
      </c>
      <c r="U90" s="101">
        <v>637.97004076291785</v>
      </c>
      <c r="V90" s="101">
        <v>567.36007653384843</v>
      </c>
      <c r="W90" s="101">
        <v>656.06054283736694</v>
      </c>
      <c r="X90" s="101">
        <v>459.35878532501079</v>
      </c>
      <c r="Y90" s="101">
        <v>253.16400556278322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489.30089632785473</v>
      </c>
      <c r="L91" s="104">
        <v>462.63951451268292</v>
      </c>
      <c r="M91" s="104">
        <v>540.53766010480933</v>
      </c>
      <c r="N91" s="104">
        <v>556.81381918164016</v>
      </c>
      <c r="O91" s="104">
        <v>557.65116235640699</v>
      </c>
      <c r="P91" s="104">
        <v>564.437443922733</v>
      </c>
      <c r="Q91" s="104">
        <v>575.76913455682643</v>
      </c>
      <c r="R91" s="104">
        <v>529.79479319464087</v>
      </c>
      <c r="S91" s="104">
        <v>464.08392160604751</v>
      </c>
      <c r="T91" s="104">
        <v>665.45221674755635</v>
      </c>
      <c r="U91" s="104">
        <v>655.12242814445858</v>
      </c>
      <c r="V91" s="104">
        <v>618.17689318428745</v>
      </c>
      <c r="W91" s="104">
        <v>663.16148230655801</v>
      </c>
      <c r="X91" s="104">
        <v>741.48336979724468</v>
      </c>
      <c r="Y91" s="104">
        <v>619.95131092193537</v>
      </c>
      <c r="DA91" s="132" t="s">
        <v>2496</v>
      </c>
    </row>
    <row r="92" spans="1:105" ht="12" customHeight="1" x14ac:dyDescent="0.25">
      <c r="A92" s="106" t="s">
        <v>124</v>
      </c>
      <c r="B92" s="101">
        <v>719.82634092777289</v>
      </c>
      <c r="C92" s="101">
        <v>754.83162141461912</v>
      </c>
      <c r="D92" s="101">
        <v>767.50533878680687</v>
      </c>
      <c r="E92" s="101">
        <v>808.05509826486832</v>
      </c>
      <c r="F92" s="101">
        <v>835.47136182901465</v>
      </c>
      <c r="G92" s="101">
        <v>845.95785084115812</v>
      </c>
      <c r="H92" s="101">
        <v>862.06499177926685</v>
      </c>
      <c r="I92" s="101">
        <v>899.41686962958113</v>
      </c>
      <c r="J92" s="101">
        <v>927.58416610456379</v>
      </c>
      <c r="K92" s="101">
        <v>962.90349220720327</v>
      </c>
      <c r="L92" s="101">
        <v>982.21522577689723</v>
      </c>
      <c r="M92" s="101">
        <v>982.02453682032524</v>
      </c>
      <c r="N92" s="101">
        <v>1037.6614058744956</v>
      </c>
      <c r="O92" s="101">
        <v>1034.0610982797621</v>
      </c>
      <c r="P92" s="101">
        <v>1054.4568919456558</v>
      </c>
      <c r="Q92" s="101">
        <v>1061.3035989471321</v>
      </c>
      <c r="R92" s="101">
        <v>1102.7080811588253</v>
      </c>
      <c r="S92" s="101">
        <v>1138.7419011313375</v>
      </c>
      <c r="T92" s="101">
        <v>1188.4007773966789</v>
      </c>
      <c r="U92" s="101">
        <v>1272.8991625891006</v>
      </c>
      <c r="V92" s="101">
        <v>1295.6706678795367</v>
      </c>
      <c r="W92" s="101">
        <v>1381.3132269046023</v>
      </c>
      <c r="X92" s="101">
        <v>1379.9267819803949</v>
      </c>
      <c r="Y92" s="101">
        <v>1143.7150531210402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961.39826910169745</v>
      </c>
      <c r="L93" s="104">
        <v>980.88224559881928</v>
      </c>
      <c r="M93" s="104">
        <v>981.02838140142057</v>
      </c>
      <c r="N93" s="104">
        <v>1036.9692368821777</v>
      </c>
      <c r="O93" s="104">
        <v>1033.05891818022</v>
      </c>
      <c r="P93" s="104">
        <v>1052.3923514581927</v>
      </c>
      <c r="Q93" s="104">
        <v>1058.9045729979484</v>
      </c>
      <c r="R93" s="104">
        <v>1099.8561410511074</v>
      </c>
      <c r="S93" s="104">
        <v>1136.928279847521</v>
      </c>
      <c r="T93" s="104">
        <v>1186.8390143645136</v>
      </c>
      <c r="U93" s="104">
        <v>1272.1507437773605</v>
      </c>
      <c r="V93" s="104">
        <v>1295.423042998267</v>
      </c>
      <c r="W93" s="104">
        <v>1381.3289364182326</v>
      </c>
      <c r="X93" s="104">
        <v>1386.4979269875184</v>
      </c>
      <c r="Y93" s="104">
        <v>1151.6330459515052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459.68310515025104</v>
      </c>
      <c r="L94" s="98">
        <v>490.83682123062658</v>
      </c>
      <c r="M94" s="98">
        <v>471.84044976601467</v>
      </c>
      <c r="N94" s="98">
        <v>480.42082745268306</v>
      </c>
      <c r="O94" s="98">
        <v>492.77985217190889</v>
      </c>
      <c r="P94" s="98">
        <v>491.82329065575516</v>
      </c>
      <c r="Q94" s="98">
        <v>502.05527395044072</v>
      </c>
      <c r="R94" s="98">
        <v>515.56227223111216</v>
      </c>
      <c r="S94" s="98">
        <v>523.4017077836711</v>
      </c>
      <c r="T94" s="98">
        <v>646.29887005208059</v>
      </c>
      <c r="U94" s="98">
        <v>626.9888522987128</v>
      </c>
      <c r="V94" s="98">
        <v>622.03887434399371</v>
      </c>
      <c r="W94" s="98">
        <v>688.00668329967868</v>
      </c>
      <c r="X94" s="98">
        <v>539.09725244178708</v>
      </c>
      <c r="Y94" s="98">
        <v>358.46496415237107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501.7151639514463</v>
      </c>
      <c r="L95" s="98">
        <v>490.04542436819281</v>
      </c>
      <c r="M95" s="98">
        <v>509.18793163540602</v>
      </c>
      <c r="N95" s="98">
        <v>556.54840942949465</v>
      </c>
      <c r="O95" s="98">
        <v>540.27906600831113</v>
      </c>
      <c r="P95" s="98">
        <v>560.56906080243766</v>
      </c>
      <c r="Q95" s="98">
        <v>556.84929904750766</v>
      </c>
      <c r="R95" s="98">
        <v>584.2938688199954</v>
      </c>
      <c r="S95" s="98">
        <v>613.52657206385004</v>
      </c>
      <c r="T95" s="98">
        <v>540.54014431243331</v>
      </c>
      <c r="U95" s="98">
        <v>645.1618914786477</v>
      </c>
      <c r="V95" s="98">
        <v>673.38416865427314</v>
      </c>
      <c r="W95" s="98">
        <v>693.3222531185537</v>
      </c>
      <c r="X95" s="98">
        <v>847.40067454573182</v>
      </c>
      <c r="Y95" s="98">
        <v>793.16808179913448</v>
      </c>
      <c r="DA95" s="63" t="s">
        <v>2500</v>
      </c>
    </row>
    <row r="96" spans="1:105" ht="12" customHeight="1" x14ac:dyDescent="0.25">
      <c r="A96" s="106" t="s">
        <v>122</v>
      </c>
      <c r="B96" s="101">
        <v>746.26387902663225</v>
      </c>
      <c r="C96" s="101">
        <v>647.08900019919326</v>
      </c>
      <c r="D96" s="101">
        <v>491.40715317496483</v>
      </c>
      <c r="E96" s="101">
        <v>1040.7347922406711</v>
      </c>
      <c r="F96" s="101">
        <v>969.34337040577543</v>
      </c>
      <c r="G96" s="101">
        <v>769.7907330159411</v>
      </c>
      <c r="H96" s="101">
        <v>919.27468420743014</v>
      </c>
      <c r="I96" s="101">
        <v>846.62277625545903</v>
      </c>
      <c r="J96" s="101">
        <v>894.226650768735</v>
      </c>
      <c r="K96" s="101">
        <v>946.06598878820876</v>
      </c>
      <c r="L96" s="101">
        <v>1017.2382062682045</v>
      </c>
      <c r="M96" s="101">
        <v>1003.8051378089647</v>
      </c>
      <c r="N96" s="101">
        <v>992.58385759499811</v>
      </c>
      <c r="O96" s="101">
        <v>1068.886077380859</v>
      </c>
      <c r="P96" s="101">
        <v>1070.8433375941115</v>
      </c>
      <c r="Q96" s="101">
        <v>1106.1987906942611</v>
      </c>
      <c r="R96" s="101">
        <v>1127.6113927905815</v>
      </c>
      <c r="S96" s="101">
        <v>1141.9043840932675</v>
      </c>
      <c r="T96" s="101">
        <v>1122.0904307472092</v>
      </c>
      <c r="U96" s="101">
        <v>1217.5261898780211</v>
      </c>
      <c r="V96" s="101">
        <v>1305.2752449631043</v>
      </c>
      <c r="W96" s="101">
        <v>1334.297209607158</v>
      </c>
      <c r="X96" s="101">
        <v>1109.7060121173467</v>
      </c>
      <c r="Y96" s="101">
        <v>852.00982944878797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944.62597235778674</v>
      </c>
      <c r="L97" s="104">
        <v>1016.3867642821042</v>
      </c>
      <c r="M97" s="104">
        <v>1003.5659633328146</v>
      </c>
      <c r="N97" s="104">
        <v>992.54316991890812</v>
      </c>
      <c r="O97" s="104">
        <v>1068.9815539387248</v>
      </c>
      <c r="P97" s="104">
        <v>1069.1291822386784</v>
      </c>
      <c r="Q97" s="104">
        <v>1103.3682026441588</v>
      </c>
      <c r="R97" s="104">
        <v>1124.7353933123584</v>
      </c>
      <c r="S97" s="104">
        <v>1140.3382094930296</v>
      </c>
      <c r="T97" s="104">
        <v>1118.8910682796065</v>
      </c>
      <c r="U97" s="104">
        <v>1215.5762854882685</v>
      </c>
      <c r="V97" s="104">
        <v>1303.6415012196885</v>
      </c>
      <c r="W97" s="104">
        <v>1331.6268970205688</v>
      </c>
      <c r="X97" s="104">
        <v>1111.1096088954425</v>
      </c>
      <c r="Y97" s="104">
        <v>854.64225566906737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451.71388629817056</v>
      </c>
      <c r="L98" s="98">
        <v>509.34974136814219</v>
      </c>
      <c r="M98" s="98">
        <v>482.79934551545807</v>
      </c>
      <c r="N98" s="98">
        <v>459.29479808439766</v>
      </c>
      <c r="O98" s="98">
        <v>510.48189164366198</v>
      </c>
      <c r="P98" s="98">
        <v>500.08963673139482</v>
      </c>
      <c r="Q98" s="98">
        <v>524.47873155010222</v>
      </c>
      <c r="R98" s="98">
        <v>529.64169722883253</v>
      </c>
      <c r="S98" s="98">
        <v>527.1715723005957</v>
      </c>
      <c r="T98" s="98">
        <v>602.28024274668394</v>
      </c>
      <c r="U98" s="98">
        <v>598.71691307099582</v>
      </c>
      <c r="V98" s="98">
        <v>629.99080953529904</v>
      </c>
      <c r="W98" s="98">
        <v>662.50392529049225</v>
      </c>
      <c r="X98" s="98">
        <v>411.43092126529297</v>
      </c>
      <c r="Y98" s="98">
        <v>227.21681498047499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492.91208605961623</v>
      </c>
      <c r="L99" s="98">
        <v>507.03702291396189</v>
      </c>
      <c r="M99" s="98">
        <v>520.76661781735663</v>
      </c>
      <c r="N99" s="98">
        <v>533.24837183451064</v>
      </c>
      <c r="O99" s="98">
        <v>558.49966229506288</v>
      </c>
      <c r="P99" s="98">
        <v>569.03954550728361</v>
      </c>
      <c r="Q99" s="98">
        <v>578.88947109405672</v>
      </c>
      <c r="R99" s="98">
        <v>595.09369608352608</v>
      </c>
      <c r="S99" s="98">
        <v>613.166637192434</v>
      </c>
      <c r="T99" s="98">
        <v>516.61082553292249</v>
      </c>
      <c r="U99" s="98">
        <v>616.85937241727277</v>
      </c>
      <c r="V99" s="98">
        <v>673.65069168438959</v>
      </c>
      <c r="W99" s="98">
        <v>669.12297173007676</v>
      </c>
      <c r="X99" s="98">
        <v>699.67868763014951</v>
      </c>
      <c r="Y99" s="98">
        <v>627.42544068859229</v>
      </c>
      <c r="DA99" s="63" t="s">
        <v>2504</v>
      </c>
    </row>
    <row r="100" spans="1:105" ht="12" customHeight="1" x14ac:dyDescent="0.25">
      <c r="A100" s="121" t="s">
        <v>54</v>
      </c>
      <c r="B100" s="122">
        <v>360.37668623818257</v>
      </c>
      <c r="C100" s="122">
        <v>356.05303116652129</v>
      </c>
      <c r="D100" s="122">
        <v>379.79335886445818</v>
      </c>
      <c r="E100" s="122">
        <v>562.14819907380513</v>
      </c>
      <c r="F100" s="122">
        <v>559.28122478350906</v>
      </c>
      <c r="G100" s="122">
        <v>511.5687263086117</v>
      </c>
      <c r="H100" s="122">
        <v>539.88715648816742</v>
      </c>
      <c r="I100" s="122">
        <v>544.90637597164255</v>
      </c>
      <c r="J100" s="122">
        <v>565.68428265917885</v>
      </c>
      <c r="K100" s="122">
        <v>575.47430584329072</v>
      </c>
      <c r="L100" s="122">
        <v>591.9319308715053</v>
      </c>
      <c r="M100" s="122">
        <v>580.18580566408377</v>
      </c>
      <c r="N100" s="122">
        <v>567.58359371405027</v>
      </c>
      <c r="O100" s="122">
        <v>559.23334727423753</v>
      </c>
      <c r="P100" s="122">
        <v>542.7924890527139</v>
      </c>
      <c r="Q100" s="122">
        <v>545.84112942160777</v>
      </c>
      <c r="R100" s="122">
        <v>533.30151448967388</v>
      </c>
      <c r="S100" s="122">
        <v>515.26566225834949</v>
      </c>
      <c r="T100" s="122">
        <v>621.26505107121</v>
      </c>
      <c r="U100" s="122">
        <v>604.12249988032124</v>
      </c>
      <c r="V100" s="122">
        <v>573.44675627916718</v>
      </c>
      <c r="W100" s="122">
        <v>585.34753153527083</v>
      </c>
      <c r="X100" s="122">
        <v>452.58473400809652</v>
      </c>
      <c r="Y100" s="122">
        <v>380.11433108047623</v>
      </c>
      <c r="DA100" s="130" t="s">
        <v>2505</v>
      </c>
    </row>
    <row r="101" spans="1:105" ht="12" customHeight="1" x14ac:dyDescent="0.25">
      <c r="A101" s="97" t="s">
        <v>202</v>
      </c>
      <c r="B101" s="98">
        <v>360.22562205201484</v>
      </c>
      <c r="C101" s="98">
        <v>350.75857823729518</v>
      </c>
      <c r="D101" s="98">
        <v>398.52055109597154</v>
      </c>
      <c r="E101" s="98">
        <v>536.20782720963587</v>
      </c>
      <c r="F101" s="98">
        <v>553.93824491225382</v>
      </c>
      <c r="G101" s="98">
        <v>521.95808974767965</v>
      </c>
      <c r="H101" s="98">
        <v>530.98244338700488</v>
      </c>
      <c r="I101" s="98">
        <v>551.70749248326149</v>
      </c>
      <c r="J101" s="98">
        <v>569.21637192486094</v>
      </c>
      <c r="K101" s="98">
        <v>571.99082569908512</v>
      </c>
      <c r="L101" s="98">
        <v>559.58259159966485</v>
      </c>
      <c r="M101" s="98">
        <v>597.89928596159166</v>
      </c>
      <c r="N101" s="98">
        <v>566.98506503275587</v>
      </c>
      <c r="O101" s="98">
        <v>557.34027488924494</v>
      </c>
      <c r="P101" s="98">
        <v>544.97266190698588</v>
      </c>
      <c r="Q101" s="98">
        <v>557.29940668163715</v>
      </c>
      <c r="R101" s="98">
        <v>495.90977108414069</v>
      </c>
      <c r="S101" s="98">
        <v>420.99999700278704</v>
      </c>
      <c r="T101" s="98">
        <v>715.00843439620974</v>
      </c>
      <c r="U101" s="98">
        <v>620.18739971871139</v>
      </c>
      <c r="V101" s="98">
        <v>560.13324899375834</v>
      </c>
      <c r="W101" s="98">
        <v>591.92665730463</v>
      </c>
      <c r="X101" s="98">
        <v>439.44723655035642</v>
      </c>
      <c r="Y101" s="98">
        <v>396.29635694158674</v>
      </c>
      <c r="DA101" s="63" t="s">
        <v>2506</v>
      </c>
    </row>
    <row r="102" spans="1:105" ht="12" customHeight="1" x14ac:dyDescent="0.25">
      <c r="A102" s="97" t="s">
        <v>50</v>
      </c>
      <c r="B102" s="98">
        <v>359.13984614477027</v>
      </c>
      <c r="C102" s="98">
        <v>367.91319913191973</v>
      </c>
      <c r="D102" s="98">
        <v>399.28902545890935</v>
      </c>
      <c r="E102" s="98">
        <v>530.8833974533452</v>
      </c>
      <c r="F102" s="98">
        <v>532.77971181831379</v>
      </c>
      <c r="G102" s="98">
        <v>520.54353812929025</v>
      </c>
      <c r="H102" s="98">
        <v>528.81217328407297</v>
      </c>
      <c r="I102" s="98">
        <v>551.37754960160964</v>
      </c>
      <c r="J102" s="98">
        <v>568.55596703334959</v>
      </c>
      <c r="K102" s="98">
        <v>586.70939712812719</v>
      </c>
      <c r="L102" s="98">
        <v>594.53506626154478</v>
      </c>
      <c r="M102" s="98">
        <v>569.22457014317763</v>
      </c>
      <c r="N102" s="98">
        <v>571.00815286850616</v>
      </c>
      <c r="O102" s="98">
        <v>548.22671005447762</v>
      </c>
      <c r="P102" s="98">
        <v>543.2549921962468</v>
      </c>
      <c r="Q102" s="98">
        <v>540.8842099554729</v>
      </c>
      <c r="R102" s="98">
        <v>549.46541550128734</v>
      </c>
      <c r="S102" s="98">
        <v>556.62373478708241</v>
      </c>
      <c r="T102" s="98">
        <v>576.01601253220554</v>
      </c>
      <c r="U102" s="98">
        <v>604.65700262172754</v>
      </c>
      <c r="V102" s="98">
        <v>565.64896159889327</v>
      </c>
      <c r="W102" s="98">
        <v>537.59038876358284</v>
      </c>
      <c r="X102" s="98">
        <v>465.09957014368064</v>
      </c>
      <c r="Y102" s="98">
        <v>379.61469423034754</v>
      </c>
      <c r="DA102" s="63" t="s">
        <v>2507</v>
      </c>
    </row>
    <row r="103" spans="1:105" ht="12" customHeight="1" x14ac:dyDescent="0.25">
      <c r="A103" s="109" t="s">
        <v>120</v>
      </c>
      <c r="B103" s="33">
        <v>367.61136510898768</v>
      </c>
      <c r="C103" s="33">
        <v>319.65632146291506</v>
      </c>
      <c r="D103" s="33">
        <v>252.71444160854119</v>
      </c>
      <c r="E103" s="33">
        <v>683.76264675539971</v>
      </c>
      <c r="F103" s="33">
        <v>618.93029569341866</v>
      </c>
      <c r="G103" s="33">
        <v>478.48720104953134</v>
      </c>
      <c r="H103" s="33">
        <v>573.96900025315733</v>
      </c>
      <c r="I103" s="33">
        <v>521.79036571559675</v>
      </c>
      <c r="J103" s="33">
        <v>555.19395670133315</v>
      </c>
      <c r="K103" s="33">
        <v>560.46412087208103</v>
      </c>
      <c r="L103" s="33">
        <v>626.65174515115223</v>
      </c>
      <c r="M103" s="33">
        <v>576.03925748661879</v>
      </c>
      <c r="N103" s="33">
        <v>563.2627774746544</v>
      </c>
      <c r="O103" s="33">
        <v>577.54024535916847</v>
      </c>
      <c r="P103" s="33">
        <v>539.47304513884274</v>
      </c>
      <c r="Q103" s="33">
        <v>539.33950395612919</v>
      </c>
      <c r="R103" s="33">
        <v>555.09839956863118</v>
      </c>
      <c r="S103" s="33">
        <v>569.20654720420862</v>
      </c>
      <c r="T103" s="33">
        <v>572.78504996383174</v>
      </c>
      <c r="U103" s="33">
        <v>579.75786630766822</v>
      </c>
      <c r="V103" s="33">
        <v>608.92474514932871</v>
      </c>
      <c r="W103" s="33">
        <v>688.85683037806052</v>
      </c>
      <c r="X103" s="33">
        <v>436.26597588832379</v>
      </c>
      <c r="Y103" s="33">
        <v>323.90239964855675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8335.2134557438549</v>
      </c>
      <c r="C105" s="117">
        <f t="shared" si="35"/>
        <v>6853.4016316450889</v>
      </c>
      <c r="D105" s="117">
        <f t="shared" si="35"/>
        <v>9786.3126396785101</v>
      </c>
      <c r="E105" s="117">
        <f t="shared" si="35"/>
        <v>9138.0938791022363</v>
      </c>
      <c r="F105" s="117">
        <f t="shared" si="35"/>
        <v>7901.7500293100265</v>
      </c>
      <c r="G105" s="117">
        <f t="shared" si="35"/>
        <v>10116.124240803618</v>
      </c>
      <c r="H105" s="117">
        <f t="shared" si="35"/>
        <v>10575.866147024301</v>
      </c>
      <c r="I105" s="117">
        <f t="shared" si="35"/>
        <v>8634.0037897975235</v>
      </c>
      <c r="J105" s="117">
        <f t="shared" si="35"/>
        <v>9512.1107766861023</v>
      </c>
      <c r="K105" s="117">
        <f t="shared" si="35"/>
        <v>10623.6908009783</v>
      </c>
      <c r="L105" s="117">
        <f t="shared" si="35"/>
        <v>10315.532455583199</v>
      </c>
      <c r="M105" s="117">
        <f t="shared" si="35"/>
        <v>9705.239735096533</v>
      </c>
      <c r="N105" s="117">
        <f t="shared" si="35"/>
        <v>10518.905512362418</v>
      </c>
      <c r="O105" s="117">
        <f t="shared" si="35"/>
        <v>10354.091759663877</v>
      </c>
      <c r="P105" s="117">
        <f t="shared" si="35"/>
        <v>10049.623374667543</v>
      </c>
      <c r="Q105" s="117">
        <f t="shared" si="35"/>
        <v>10349.194812919894</v>
      </c>
      <c r="R105" s="117">
        <f t="shared" ref="R105:V105" si="36">R106+R109+R111+R120</f>
        <v>10645.205190663575</v>
      </c>
      <c r="S105" s="117">
        <f t="shared" si="36"/>
        <v>10787.970490086198</v>
      </c>
      <c r="T105" s="117">
        <f t="shared" si="36"/>
        <v>11217.927081374231</v>
      </c>
      <c r="U105" s="117">
        <f t="shared" si="36"/>
        <v>11717.592119110104</v>
      </c>
      <c r="V105" s="117">
        <f t="shared" si="36"/>
        <v>11517.437653758363</v>
      </c>
      <c r="W105" s="117">
        <f t="shared" ref="W105:Y105" si="37">W106+W109+W111+W120</f>
        <v>11948.071978799617</v>
      </c>
      <c r="X105" s="117">
        <f t="shared" si="37"/>
        <v>11894.488462293455</v>
      </c>
      <c r="Y105" s="117">
        <f t="shared" si="37"/>
        <v>11369.860945085526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7228.6164160785438</v>
      </c>
      <c r="C106" s="122">
        <f t="shared" si="38"/>
        <v>5943.7715398935052</v>
      </c>
      <c r="D106" s="122">
        <f t="shared" si="38"/>
        <v>8594.9952001811635</v>
      </c>
      <c r="E106" s="122">
        <f t="shared" si="38"/>
        <v>7695.8453702850811</v>
      </c>
      <c r="F106" s="122">
        <f t="shared" si="38"/>
        <v>6576.3567845652433</v>
      </c>
      <c r="G106" s="122">
        <f t="shared" si="38"/>
        <v>8668.885284304688</v>
      </c>
      <c r="H106" s="122">
        <f t="shared" si="38"/>
        <v>9075.5072999658678</v>
      </c>
      <c r="I106" s="122">
        <f t="shared" si="38"/>
        <v>7271.3081466887279</v>
      </c>
      <c r="J106" s="122">
        <f t="shared" si="38"/>
        <v>8030.786585585839</v>
      </c>
      <c r="K106" s="122">
        <f t="shared" si="38"/>
        <v>9012.8111786595709</v>
      </c>
      <c r="L106" s="122">
        <f t="shared" si="38"/>
        <v>8801.7048019594986</v>
      </c>
      <c r="M106" s="122">
        <f t="shared" si="38"/>
        <v>8173.4568322167906</v>
      </c>
      <c r="N106" s="122">
        <f t="shared" si="38"/>
        <v>8932.6481958503573</v>
      </c>
      <c r="O106" s="122">
        <f t="shared" si="38"/>
        <v>8760.3755086041947</v>
      </c>
      <c r="P106" s="122">
        <f t="shared" si="38"/>
        <v>8408.979707925826</v>
      </c>
      <c r="Q106" s="122">
        <f t="shared" si="38"/>
        <v>8664.7066932739162</v>
      </c>
      <c r="R106" s="122">
        <f t="shared" ref="R106:V106" si="39">SUM(R107:R108)</f>
        <v>8947.7003102502604</v>
      </c>
      <c r="S106" s="122">
        <f t="shared" si="39"/>
        <v>9081.1723892846367</v>
      </c>
      <c r="T106" s="122">
        <f t="shared" si="39"/>
        <v>9472.5191850774245</v>
      </c>
      <c r="U106" s="122">
        <f t="shared" si="39"/>
        <v>9890.276567851959</v>
      </c>
      <c r="V106" s="122">
        <f t="shared" si="39"/>
        <v>9733.8693288154373</v>
      </c>
      <c r="W106" s="122">
        <f t="shared" ref="W106:Y106" si="40">SUM(W107:W108)</f>
        <v>10156.194348693913</v>
      </c>
      <c r="X106" s="122">
        <f t="shared" si="40"/>
        <v>10273.991850693312</v>
      </c>
      <c r="Y106" s="122">
        <f t="shared" si="40"/>
        <v>10020.976523683628</v>
      </c>
      <c r="DA106" s="130" t="s">
        <v>2510</v>
      </c>
    </row>
    <row r="107" spans="1:105" ht="12" customHeight="1" x14ac:dyDescent="0.25">
      <c r="A107" s="97" t="s">
        <v>197</v>
      </c>
      <c r="B107" s="98">
        <v>7199.4995564734581</v>
      </c>
      <c r="C107" s="98">
        <v>5919.8295289713606</v>
      </c>
      <c r="D107" s="98">
        <v>8560.7801934395447</v>
      </c>
      <c r="E107" s="98">
        <v>7665.2894907114314</v>
      </c>
      <c r="F107" s="98">
        <v>6550.7170403779091</v>
      </c>
      <c r="G107" s="98">
        <v>8635.6187593800514</v>
      </c>
      <c r="H107" s="98">
        <v>9040.8224872350474</v>
      </c>
      <c r="I107" s="98">
        <v>7244.2439238329225</v>
      </c>
      <c r="J107" s="98">
        <v>8001.1811376788637</v>
      </c>
      <c r="K107" s="98">
        <v>8980.025547017598</v>
      </c>
      <c r="L107" s="98">
        <v>8769.5893976898969</v>
      </c>
      <c r="M107" s="98">
        <v>8144.3370584965469</v>
      </c>
      <c r="N107" s="98">
        <v>8901.053997455374</v>
      </c>
      <c r="O107" s="98">
        <v>8729.8663644635071</v>
      </c>
      <c r="P107" s="98">
        <v>8380.2769465636648</v>
      </c>
      <c r="Q107" s="98">
        <v>8635.4742517898776</v>
      </c>
      <c r="R107" s="98">
        <v>8917.6522434049893</v>
      </c>
      <c r="S107" s="98">
        <v>9050.9940117665683</v>
      </c>
      <c r="T107" s="98">
        <v>9440.6832993310345</v>
      </c>
      <c r="U107" s="98">
        <v>9857.7529832440559</v>
      </c>
      <c r="V107" s="98">
        <v>9702.0240929402044</v>
      </c>
      <c r="W107" s="98">
        <v>10123.799381119472</v>
      </c>
      <c r="X107" s="98">
        <v>10242.696722743196</v>
      </c>
      <c r="Y107" s="98">
        <v>9991.2304347084555</v>
      </c>
      <c r="DA107" s="63" t="s">
        <v>2511</v>
      </c>
    </row>
    <row r="108" spans="1:105" ht="12" customHeight="1" x14ac:dyDescent="0.25">
      <c r="A108" s="97" t="s">
        <v>53</v>
      </c>
      <c r="B108" s="98">
        <v>29.116859605085839</v>
      </c>
      <c r="C108" s="98">
        <v>23.942010922145005</v>
      </c>
      <c r="D108" s="98">
        <v>34.215006741618339</v>
      </c>
      <c r="E108" s="98">
        <v>30.555879573650127</v>
      </c>
      <c r="F108" s="98">
        <v>25.639744187334177</v>
      </c>
      <c r="G108" s="98">
        <v>33.266524924635988</v>
      </c>
      <c r="H108" s="98">
        <v>34.684812730820276</v>
      </c>
      <c r="I108" s="98">
        <v>27.064222855805411</v>
      </c>
      <c r="J108" s="98">
        <v>29.605447906974881</v>
      </c>
      <c r="K108" s="98">
        <v>32.785631641972579</v>
      </c>
      <c r="L108" s="98">
        <v>32.115404269601406</v>
      </c>
      <c r="M108" s="98">
        <v>29.119773720243742</v>
      </c>
      <c r="N108" s="98">
        <v>31.594198394983689</v>
      </c>
      <c r="O108" s="98">
        <v>30.509144140687944</v>
      </c>
      <c r="P108" s="98">
        <v>28.70276136216107</v>
      </c>
      <c r="Q108" s="98">
        <v>29.232441484039011</v>
      </c>
      <c r="R108" s="98">
        <v>30.048066845271347</v>
      </c>
      <c r="S108" s="98">
        <v>30.178377518067972</v>
      </c>
      <c r="T108" s="98">
        <v>31.835885746390552</v>
      </c>
      <c r="U108" s="98">
        <v>32.523584607903182</v>
      </c>
      <c r="V108" s="98">
        <v>31.845235875232706</v>
      </c>
      <c r="W108" s="98">
        <v>32.394967574440159</v>
      </c>
      <c r="X108" s="98">
        <v>31.295127950115887</v>
      </c>
      <c r="Y108" s="98">
        <v>29.746088975172128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0.14924324056701288</v>
      </c>
      <c r="C109" s="122">
        <f t="shared" si="41"/>
        <v>0.13069210881355484</v>
      </c>
      <c r="D109" s="122">
        <f t="shared" si="41"/>
        <v>5.1763688583330365E-2</v>
      </c>
      <c r="E109" s="122">
        <f t="shared" si="41"/>
        <v>0.17556528098936147</v>
      </c>
      <c r="F109" s="122">
        <f t="shared" si="41"/>
        <v>0.37382464599455512</v>
      </c>
      <c r="G109" s="122">
        <f t="shared" si="41"/>
        <v>0.43668827030627039</v>
      </c>
      <c r="H109" s="122">
        <f t="shared" si="41"/>
        <v>0.78897106113507764</v>
      </c>
      <c r="I109" s="122">
        <f t="shared" si="41"/>
        <v>1.0608603054094639</v>
      </c>
      <c r="J109" s="122">
        <f t="shared" si="41"/>
        <v>1.2357791861958931</v>
      </c>
      <c r="K109" s="122">
        <f t="shared" si="41"/>
        <v>1.4844463929894138</v>
      </c>
      <c r="L109" s="122">
        <f t="shared" si="41"/>
        <v>2.5111832552868467</v>
      </c>
      <c r="M109" s="122">
        <f t="shared" si="41"/>
        <v>1.6937606511911636</v>
      </c>
      <c r="N109" s="122">
        <f t="shared" si="41"/>
        <v>2.2720915386982727</v>
      </c>
      <c r="O109" s="122">
        <f t="shared" si="41"/>
        <v>3.0664234330361095</v>
      </c>
      <c r="P109" s="122">
        <f t="shared" si="41"/>
        <v>5.732475929871419</v>
      </c>
      <c r="Q109" s="122">
        <f t="shared" si="41"/>
        <v>16.678092194722737</v>
      </c>
      <c r="R109" s="122">
        <f t="shared" si="41"/>
        <v>13.179723566568889</v>
      </c>
      <c r="S109" s="122">
        <f t="shared" si="41"/>
        <v>15.670285761875522</v>
      </c>
      <c r="T109" s="122">
        <f t="shared" si="41"/>
        <v>19.633453141103839</v>
      </c>
      <c r="U109" s="122">
        <f t="shared" si="41"/>
        <v>28.053980243557334</v>
      </c>
      <c r="V109" s="122">
        <f t="shared" si="41"/>
        <v>16.589753207309879</v>
      </c>
      <c r="W109" s="122">
        <f t="shared" si="41"/>
        <v>18.367790321112</v>
      </c>
      <c r="X109" s="122">
        <f t="shared" si="41"/>
        <v>14.055796573056758</v>
      </c>
      <c r="Y109" s="122">
        <f t="shared" si="41"/>
        <v>12.202612461515265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0.14924324056701288</v>
      </c>
      <c r="C110" s="98">
        <f>IF(RES_hhdet_tes!C110=0,0,RES_hhdet_tes!C110*1000*11630/RES_hhdet_num!C105)</f>
        <v>0.13069210881355484</v>
      </c>
      <c r="D110" s="98">
        <f>IF(RES_hhdet_tes!D110=0,0,RES_hhdet_tes!D110*1000*11630/RES_hhdet_num!D105)</f>
        <v>5.1763688583330365E-2</v>
      </c>
      <c r="E110" s="98">
        <f>IF(RES_hhdet_tes!E110=0,0,RES_hhdet_tes!E110*1000*11630/RES_hhdet_num!E105)</f>
        <v>0.17556528098936147</v>
      </c>
      <c r="F110" s="98">
        <f>IF(RES_hhdet_tes!F110=0,0,RES_hhdet_tes!F110*1000*11630/RES_hhdet_num!F105)</f>
        <v>0.37382464599455512</v>
      </c>
      <c r="G110" s="98">
        <f>IF(RES_hhdet_tes!G110=0,0,RES_hhdet_tes!G110*1000*11630/RES_hhdet_num!G105)</f>
        <v>0.43668827030627039</v>
      </c>
      <c r="H110" s="98">
        <f>IF(RES_hhdet_tes!H110=0,0,RES_hhdet_tes!H110*1000*11630/RES_hhdet_num!H105)</f>
        <v>0.78897106113507764</v>
      </c>
      <c r="I110" s="98">
        <f>IF(RES_hhdet_tes!I110=0,0,RES_hhdet_tes!I110*1000*11630/RES_hhdet_num!I105)</f>
        <v>1.0608603054094639</v>
      </c>
      <c r="J110" s="98">
        <f>IF(RES_hhdet_tes!J110=0,0,RES_hhdet_tes!J110*1000*11630/RES_hhdet_num!J105)</f>
        <v>1.2357791861958931</v>
      </c>
      <c r="K110" s="98">
        <f>IF(RES_hhdet_tes!K110=0,0,RES_hhdet_tes!K110*1000*11630/RES_hhdet_num!K105)</f>
        <v>1.4844463929894138</v>
      </c>
      <c r="L110" s="98">
        <f>IF(RES_hhdet_tes!L110=0,0,RES_hhdet_tes!L110*1000*11630/RES_hhdet_num!L105)</f>
        <v>2.5111832552868467</v>
      </c>
      <c r="M110" s="98">
        <f>IF(RES_hhdet_tes!M110=0,0,RES_hhdet_tes!M110*1000*11630/RES_hhdet_num!M105)</f>
        <v>1.6937606511911636</v>
      </c>
      <c r="N110" s="98">
        <f>IF(RES_hhdet_tes!N110=0,0,RES_hhdet_tes!N110*1000*11630/RES_hhdet_num!N105)</f>
        <v>2.2720915386982727</v>
      </c>
      <c r="O110" s="98">
        <f>IF(RES_hhdet_tes!O110=0,0,RES_hhdet_tes!O110*1000*11630/RES_hhdet_num!O105)</f>
        <v>3.0664234330361095</v>
      </c>
      <c r="P110" s="98">
        <f>IF(RES_hhdet_tes!P110=0,0,RES_hhdet_tes!P110*1000*11630/RES_hhdet_num!P105)</f>
        <v>5.732475929871419</v>
      </c>
      <c r="Q110" s="98">
        <f>IF(RES_hhdet_tes!Q110=0,0,RES_hhdet_tes!Q110*1000*11630/RES_hhdet_num!Q105)</f>
        <v>16.678092194722737</v>
      </c>
      <c r="R110" s="98">
        <f>IF(RES_hhdet_tes!R110=0,0,RES_hhdet_tes!R110*1000*11630/RES_hhdet_num!R105)</f>
        <v>13.179723566568889</v>
      </c>
      <c r="S110" s="98">
        <f>IF(RES_hhdet_tes!S110=0,0,RES_hhdet_tes!S110*1000*11630/RES_hhdet_num!S105)</f>
        <v>15.670285761875522</v>
      </c>
      <c r="T110" s="98">
        <f>IF(RES_hhdet_tes!T110=0,0,RES_hhdet_tes!T110*1000*11630/RES_hhdet_num!T105)</f>
        <v>19.633453141103839</v>
      </c>
      <c r="U110" s="98">
        <f>IF(RES_hhdet_tes!U110=0,0,RES_hhdet_tes!U110*1000*11630/RES_hhdet_num!U105)</f>
        <v>28.053980243557334</v>
      </c>
      <c r="V110" s="98">
        <f>IF(RES_hhdet_tes!V110=0,0,RES_hhdet_tes!V110*1000*11630/RES_hhdet_num!V105)</f>
        <v>16.589753207309879</v>
      </c>
      <c r="W110" s="98">
        <f>IF(RES_hhdet_tes!W110=0,0,RES_hhdet_tes!W110*1000*11630/RES_hhdet_num!W105)</f>
        <v>18.367790321112</v>
      </c>
      <c r="X110" s="98">
        <f>IF(RES_hhdet_tes!X110=0,0,RES_hhdet_tes!X110*1000*11630/RES_hhdet_num!X105)</f>
        <v>14.055796573056758</v>
      </c>
      <c r="Y110" s="98">
        <f>IF(RES_hhdet_tes!Y110=0,0,RES_hhdet_tes!Y110*1000*11630/RES_hhdet_num!Y105)</f>
        <v>12.202612461515265</v>
      </c>
      <c r="DA110" s="63" t="s">
        <v>2514</v>
      </c>
    </row>
    <row r="111" spans="1:105" ht="12" customHeight="1" x14ac:dyDescent="0.25">
      <c r="A111" s="121" t="s">
        <v>55</v>
      </c>
      <c r="B111" s="122">
        <v>745.96944345451072</v>
      </c>
      <c r="C111" s="122">
        <v>550.44939076058063</v>
      </c>
      <c r="D111" s="122">
        <v>831.12861757570295</v>
      </c>
      <c r="E111" s="122">
        <v>853.93110903496654</v>
      </c>
      <c r="F111" s="122">
        <v>757.87593444645859</v>
      </c>
      <c r="G111" s="122">
        <v>941.9811858926563</v>
      </c>
      <c r="H111" s="122">
        <v>954.52893482160493</v>
      </c>
      <c r="I111" s="122">
        <v>820.50424245927604</v>
      </c>
      <c r="J111" s="122">
        <v>916.24048943870196</v>
      </c>
      <c r="K111" s="122">
        <v>1032.2232571142272</v>
      </c>
      <c r="L111" s="122">
        <v>904.40927978527816</v>
      </c>
      <c r="M111" s="122">
        <v>958.12734153645681</v>
      </c>
      <c r="N111" s="122">
        <v>1016.0556863477428</v>
      </c>
      <c r="O111" s="122">
        <v>1031.0414392767245</v>
      </c>
      <c r="P111" s="122">
        <v>1093.0643230751573</v>
      </c>
      <c r="Q111" s="122">
        <v>1127.4881831717637</v>
      </c>
      <c r="R111" s="122">
        <v>1132.8229083968783</v>
      </c>
      <c r="S111" s="122">
        <v>1130.0476022308969</v>
      </c>
      <c r="T111" s="122">
        <v>1150.8631113540018</v>
      </c>
      <c r="U111" s="122">
        <v>1202.9282032850936</v>
      </c>
      <c r="V111" s="122">
        <v>1187.6510391709924</v>
      </c>
      <c r="W111" s="122">
        <v>1200.0228356186055</v>
      </c>
      <c r="X111" s="122">
        <v>1145.6368019622048</v>
      </c>
      <c r="Y111" s="122">
        <v>961.94450424197828</v>
      </c>
      <c r="DA111" s="130" t="s">
        <v>2515</v>
      </c>
    </row>
    <row r="112" spans="1:105" ht="12" customHeight="1" x14ac:dyDescent="0.25">
      <c r="A112" s="97" t="s">
        <v>130</v>
      </c>
      <c r="B112" s="98">
        <v>745.96777255949257</v>
      </c>
      <c r="C112" s="98">
        <v>550.0418302954082</v>
      </c>
      <c r="D112" s="98">
        <v>839.47917972134303</v>
      </c>
      <c r="E112" s="98">
        <v>846.57744854587918</v>
      </c>
      <c r="F112" s="98">
        <v>749.61552642513209</v>
      </c>
      <c r="G112" s="98">
        <v>947.30719270954467</v>
      </c>
      <c r="H112" s="98">
        <v>955.60552266979664</v>
      </c>
      <c r="I112" s="98">
        <v>819.70753976409821</v>
      </c>
      <c r="J112" s="98">
        <v>917.07636862723143</v>
      </c>
      <c r="K112" s="98">
        <v>1036.2647499936993</v>
      </c>
      <c r="L112" s="98">
        <v>897.99688713492674</v>
      </c>
      <c r="M112" s="98">
        <v>955.23758728919881</v>
      </c>
      <c r="N112" s="98">
        <v>1017.7416985358025</v>
      </c>
      <c r="O112" s="98">
        <v>1028.1109139242542</v>
      </c>
      <c r="P112" s="98">
        <v>1095.1005701860167</v>
      </c>
      <c r="Q112" s="98">
        <v>1129.5182750757203</v>
      </c>
      <c r="R112" s="98">
        <v>1133.3215993951753</v>
      </c>
      <c r="S112" s="98">
        <v>1129.1758123953578</v>
      </c>
      <c r="T112" s="98">
        <v>1153.7735921783503</v>
      </c>
      <c r="U112" s="98">
        <v>1201.515501703167</v>
      </c>
      <c r="V112" s="98">
        <v>1172.1799752409206</v>
      </c>
      <c r="W112" s="98">
        <v>1183.7253600464162</v>
      </c>
      <c r="X112" s="98">
        <v>1149.2424837458436</v>
      </c>
      <c r="Y112" s="98">
        <v>967.26429308942625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1034.2053202022284</v>
      </c>
      <c r="L113" s="98">
        <v>896.49959381720373</v>
      </c>
      <c r="M113" s="98">
        <v>953.5038376337028</v>
      </c>
      <c r="N113" s="98">
        <v>1016.3396206231006</v>
      </c>
      <c r="O113" s="98">
        <v>1026.0622383174109</v>
      </c>
      <c r="P113" s="98">
        <v>1089.8133228818585</v>
      </c>
      <c r="Q113" s="98">
        <v>1123.9094743852261</v>
      </c>
      <c r="R113" s="98">
        <v>1128.1339376036958</v>
      </c>
      <c r="S113" s="98">
        <v>1124.8589225640931</v>
      </c>
      <c r="T113" s="98">
        <v>1149.2854862162019</v>
      </c>
      <c r="U113" s="98">
        <v>1197.988315525469</v>
      </c>
      <c r="V113" s="98">
        <v>1169.5319536149802</v>
      </c>
      <c r="W113" s="98">
        <v>1181.8834655541916</v>
      </c>
      <c r="X113" s="98">
        <v>1143.5596970009278</v>
      </c>
      <c r="Y113" s="98">
        <v>961.97879531457659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494.12227023913596</v>
      </c>
      <c r="L114" s="101">
        <v>448.20953206022324</v>
      </c>
      <c r="M114" s="101">
        <v>458.35578652173984</v>
      </c>
      <c r="N114" s="101">
        <v>470.61342297649344</v>
      </c>
      <c r="O114" s="101">
        <v>488.82126294618206</v>
      </c>
      <c r="P114" s="101">
        <v>509.4460471671398</v>
      </c>
      <c r="Q114" s="101">
        <v>533.46455140729017</v>
      </c>
      <c r="R114" s="101">
        <v>528.65732170813033</v>
      </c>
      <c r="S114" s="101">
        <v>517.25349113517063</v>
      </c>
      <c r="T114" s="101">
        <v>625.1375578064667</v>
      </c>
      <c r="U114" s="101">
        <v>589.11462662144993</v>
      </c>
      <c r="V114" s="101">
        <v>558.91308828292154</v>
      </c>
      <c r="W114" s="101">
        <v>584.90594842529856</v>
      </c>
      <c r="X114" s="101">
        <v>433.71917157107811</v>
      </c>
      <c r="Y114" s="101">
        <v>286.98619553708903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540.08304996309244</v>
      </c>
      <c r="L115" s="104">
        <v>448.29006175698038</v>
      </c>
      <c r="M115" s="104">
        <v>495.14805111196296</v>
      </c>
      <c r="N115" s="104">
        <v>545.72619764660703</v>
      </c>
      <c r="O115" s="104">
        <v>537.24097537122873</v>
      </c>
      <c r="P115" s="104">
        <v>580.36727571471874</v>
      </c>
      <c r="Q115" s="104">
        <v>590.44492297793579</v>
      </c>
      <c r="R115" s="104">
        <v>599.4766158955656</v>
      </c>
      <c r="S115" s="104">
        <v>607.60543142892266</v>
      </c>
      <c r="T115" s="104">
        <v>524.1479284097353</v>
      </c>
      <c r="U115" s="104">
        <v>608.87368890401922</v>
      </c>
      <c r="V115" s="104">
        <v>610.6188653320587</v>
      </c>
      <c r="W115" s="104">
        <v>596.97751712889317</v>
      </c>
      <c r="X115" s="104">
        <v>709.84052542984978</v>
      </c>
      <c r="Y115" s="104">
        <v>674.99259977748773</v>
      </c>
      <c r="DA115" s="132" t="s">
        <v>2519</v>
      </c>
    </row>
    <row r="116" spans="1:105" ht="12" customHeight="1" x14ac:dyDescent="0.25">
      <c r="A116" s="106" t="s">
        <v>122</v>
      </c>
      <c r="B116" s="101">
        <v>746.26387902663214</v>
      </c>
      <c r="C116" s="101">
        <v>647.16662422646596</v>
      </c>
      <c r="D116" s="101">
        <v>491.08770858206873</v>
      </c>
      <c r="E116" s="101">
        <v>1040.2019555308689</v>
      </c>
      <c r="F116" s="101">
        <v>969.02301829270971</v>
      </c>
      <c r="G116" s="101">
        <v>769.78056705131098</v>
      </c>
      <c r="H116" s="101">
        <v>919.34212907779875</v>
      </c>
      <c r="I116" s="101">
        <v>846.72689783496435</v>
      </c>
      <c r="J116" s="101">
        <v>893.8302801600239</v>
      </c>
      <c r="K116" s="101">
        <v>945.43971139229188</v>
      </c>
      <c r="L116" s="101">
        <v>1016.3895436594215</v>
      </c>
      <c r="M116" s="101">
        <v>1003.1960206463133</v>
      </c>
      <c r="N116" s="101">
        <v>992.00437008645918</v>
      </c>
      <c r="O116" s="101">
        <v>1068.3775913047477</v>
      </c>
      <c r="P116" s="101">
        <v>1069.7803907884866</v>
      </c>
      <c r="Q116" s="101">
        <v>1104.6598560842388</v>
      </c>
      <c r="R116" s="101">
        <v>1128.3606430246905</v>
      </c>
      <c r="S116" s="101">
        <v>1142.7319338105581</v>
      </c>
      <c r="T116" s="101">
        <v>1123.3416435382521</v>
      </c>
      <c r="U116" s="101">
        <v>1217.0636123784493</v>
      </c>
      <c r="V116" s="101">
        <v>1303.9520282270953</v>
      </c>
      <c r="W116" s="101">
        <v>1332.8637360561497</v>
      </c>
      <c r="X116" s="101">
        <v>1115.3366533980879</v>
      </c>
      <c r="Y116" s="101">
        <v>854.2382907371375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944.51962752977545</v>
      </c>
      <c r="L117" s="104">
        <v>1016.2263407236476</v>
      </c>
      <c r="M117" s="104">
        <v>1003.4094495472266</v>
      </c>
      <c r="N117" s="104">
        <v>992.04982113416543</v>
      </c>
      <c r="O117" s="104">
        <v>1068.0438324929396</v>
      </c>
      <c r="P117" s="104">
        <v>1066.2372878142878</v>
      </c>
      <c r="Q117" s="104">
        <v>1101.3414231446359</v>
      </c>
      <c r="R117" s="104">
        <v>1124.8299016730853</v>
      </c>
      <c r="S117" s="104">
        <v>1140.8518953522539</v>
      </c>
      <c r="T117" s="104">
        <v>1119.5138917014519</v>
      </c>
      <c r="U117" s="104">
        <v>1214.4129872084368</v>
      </c>
      <c r="V117" s="104">
        <v>1299.9671047016654</v>
      </c>
      <c r="W117" s="104">
        <v>1326.7723231205334</v>
      </c>
      <c r="X117" s="104">
        <v>1107.8845514547402</v>
      </c>
      <c r="Y117" s="104">
        <v>850.75913479489179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451.66303290544749</v>
      </c>
      <c r="L118" s="98">
        <v>509.2693470725053</v>
      </c>
      <c r="M118" s="98">
        <v>482.72404926587711</v>
      </c>
      <c r="N118" s="98">
        <v>459.06650319774582</v>
      </c>
      <c r="O118" s="98">
        <v>510.03409175813948</v>
      </c>
      <c r="P118" s="98">
        <v>498.73694104579886</v>
      </c>
      <c r="Q118" s="98">
        <v>523.51531540443648</v>
      </c>
      <c r="R118" s="98">
        <v>529.68620153524512</v>
      </c>
      <c r="S118" s="98">
        <v>527.40904621826473</v>
      </c>
      <c r="T118" s="98">
        <v>602.6154981190183</v>
      </c>
      <c r="U118" s="98">
        <v>598.14394503649544</v>
      </c>
      <c r="V118" s="98">
        <v>628.21514035418079</v>
      </c>
      <c r="W118" s="98">
        <v>660.08870352561041</v>
      </c>
      <c r="X118" s="98">
        <v>410.2367201321747</v>
      </c>
      <c r="Y118" s="98">
        <v>226.18444108208453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492.85659462432807</v>
      </c>
      <c r="L119" s="98">
        <v>506.95699365114228</v>
      </c>
      <c r="M119" s="98">
        <v>520.68540028134953</v>
      </c>
      <c r="N119" s="98">
        <v>532.98331793641955</v>
      </c>
      <c r="O119" s="98">
        <v>558.00974073480006</v>
      </c>
      <c r="P119" s="98">
        <v>567.50034676848929</v>
      </c>
      <c r="Q119" s="98">
        <v>577.8261077401994</v>
      </c>
      <c r="R119" s="98">
        <v>595.14370013784014</v>
      </c>
      <c r="S119" s="98">
        <v>613.44284913398928</v>
      </c>
      <c r="T119" s="98">
        <v>516.89839358243364</v>
      </c>
      <c r="U119" s="98">
        <v>616.26904217194135</v>
      </c>
      <c r="V119" s="98">
        <v>671.751964347485</v>
      </c>
      <c r="W119" s="98">
        <v>666.68361959492313</v>
      </c>
      <c r="X119" s="98">
        <v>697.64783132256537</v>
      </c>
      <c r="Y119" s="98">
        <v>624.57469371280717</v>
      </c>
      <c r="DA119" s="63" t="s">
        <v>2523</v>
      </c>
    </row>
    <row r="120" spans="1:105" ht="12" customHeight="1" x14ac:dyDescent="0.25">
      <c r="A120" s="121" t="s">
        <v>54</v>
      </c>
      <c r="B120" s="122">
        <v>360.478352970233</v>
      </c>
      <c r="C120" s="122">
        <v>359.05000888218967</v>
      </c>
      <c r="D120" s="122">
        <v>360.1370582330606</v>
      </c>
      <c r="E120" s="122">
        <v>588.14183450119845</v>
      </c>
      <c r="F120" s="122">
        <v>567.14348565233024</v>
      </c>
      <c r="G120" s="122">
        <v>504.82108233596665</v>
      </c>
      <c r="H120" s="122">
        <v>545.04094117569355</v>
      </c>
      <c r="I120" s="122">
        <v>541.13054034410948</v>
      </c>
      <c r="J120" s="122">
        <v>563.84792247536473</v>
      </c>
      <c r="K120" s="122">
        <v>577.17191881151348</v>
      </c>
      <c r="L120" s="122">
        <v>606.90719058313471</v>
      </c>
      <c r="M120" s="122">
        <v>571.96180069209322</v>
      </c>
      <c r="N120" s="122">
        <v>567.92953862561967</v>
      </c>
      <c r="O120" s="122">
        <v>559.60838834992137</v>
      </c>
      <c r="P120" s="122">
        <v>541.8468677366867</v>
      </c>
      <c r="Q120" s="122">
        <v>540.32184427949107</v>
      </c>
      <c r="R120" s="122">
        <v>551.50224844986826</v>
      </c>
      <c r="S120" s="122">
        <v>561.0802128087895</v>
      </c>
      <c r="T120" s="122">
        <v>574.91133180170311</v>
      </c>
      <c r="U120" s="122">
        <v>596.33336772949463</v>
      </c>
      <c r="V120" s="122">
        <v>579.32753256462217</v>
      </c>
      <c r="W120" s="122">
        <v>573.48700416598774</v>
      </c>
      <c r="X120" s="122">
        <v>460.80401306488227</v>
      </c>
      <c r="Y120" s="122">
        <v>374.73730469840501</v>
      </c>
      <c r="DA120" s="130" t="s">
        <v>2524</v>
      </c>
    </row>
    <row r="121" spans="1:105" ht="12" customHeight="1" x14ac:dyDescent="0.25">
      <c r="A121" s="97" t="s">
        <v>50</v>
      </c>
      <c r="B121" s="98">
        <v>359.13984614477027</v>
      </c>
      <c r="C121" s="98">
        <v>367.91319913191973</v>
      </c>
      <c r="D121" s="98">
        <v>399.28902545890929</v>
      </c>
      <c r="E121" s="98">
        <v>530.8833974533452</v>
      </c>
      <c r="F121" s="98">
        <v>532.77971181831379</v>
      </c>
      <c r="G121" s="98">
        <v>520.54353812929048</v>
      </c>
      <c r="H121" s="98">
        <v>528.81217328407297</v>
      </c>
      <c r="I121" s="98">
        <v>551.37754960160942</v>
      </c>
      <c r="J121" s="98">
        <v>568.55596703334948</v>
      </c>
      <c r="K121" s="98">
        <v>586.7093971281281</v>
      </c>
      <c r="L121" s="98">
        <v>594.53506626154422</v>
      </c>
      <c r="M121" s="98">
        <v>569.22457014317786</v>
      </c>
      <c r="N121" s="98">
        <v>571.0081528685057</v>
      </c>
      <c r="O121" s="98">
        <v>548.22671005447728</v>
      </c>
      <c r="P121" s="98">
        <v>543.25499219624851</v>
      </c>
      <c r="Q121" s="98">
        <v>540.8842099554729</v>
      </c>
      <c r="R121" s="98">
        <v>549.46541550128609</v>
      </c>
      <c r="S121" s="98">
        <v>556.62373478708196</v>
      </c>
      <c r="T121" s="98">
        <v>576.01601253220201</v>
      </c>
      <c r="U121" s="98">
        <v>604.65700262172857</v>
      </c>
      <c r="V121" s="98">
        <v>565.64896159889577</v>
      </c>
      <c r="W121" s="98">
        <v>537.59038876357965</v>
      </c>
      <c r="X121" s="98">
        <v>465.09957014367859</v>
      </c>
      <c r="Y121" s="98">
        <v>379.6146942303476</v>
      </c>
      <c r="DA121" s="63" t="s">
        <v>2525</v>
      </c>
    </row>
    <row r="122" spans="1:105" ht="12" customHeight="1" x14ac:dyDescent="0.25">
      <c r="A122" s="109" t="s">
        <v>120</v>
      </c>
      <c r="B122" s="33">
        <v>367.61136510898768</v>
      </c>
      <c r="C122" s="33">
        <v>319.656321462915</v>
      </c>
      <c r="D122" s="33">
        <v>252.71444160854116</v>
      </c>
      <c r="E122" s="33">
        <v>683.7626467553996</v>
      </c>
      <c r="F122" s="33">
        <v>618.93029569341843</v>
      </c>
      <c r="G122" s="33">
        <v>478.48720104953122</v>
      </c>
      <c r="H122" s="33">
        <v>573.96900025315711</v>
      </c>
      <c r="I122" s="33">
        <v>521.79036571559652</v>
      </c>
      <c r="J122" s="33">
        <v>555.19395670133326</v>
      </c>
      <c r="K122" s="33">
        <v>560.4641208720808</v>
      </c>
      <c r="L122" s="33">
        <v>626.65174515115234</v>
      </c>
      <c r="M122" s="33">
        <v>576.03925748661834</v>
      </c>
      <c r="N122" s="33">
        <v>563.26277747465519</v>
      </c>
      <c r="O122" s="33">
        <v>577.54024535916926</v>
      </c>
      <c r="P122" s="33">
        <v>539.47304513884114</v>
      </c>
      <c r="Q122" s="33">
        <v>539.33950395612919</v>
      </c>
      <c r="R122" s="33">
        <v>555.09839956863038</v>
      </c>
      <c r="S122" s="33">
        <v>569.20654720420964</v>
      </c>
      <c r="T122" s="33">
        <v>572.78504996383356</v>
      </c>
      <c r="U122" s="33">
        <v>579.75786630766868</v>
      </c>
      <c r="V122" s="33">
        <v>608.92474514933065</v>
      </c>
      <c r="W122" s="33">
        <v>688.85683037806018</v>
      </c>
      <c r="X122" s="33">
        <v>436.26597588832163</v>
      </c>
      <c r="Y122" s="33">
        <v>323.90239964855857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8103.5233747937455</v>
      </c>
      <c r="C124" s="117">
        <f t="shared" si="42"/>
        <v>9186.0838816734358</v>
      </c>
      <c r="D124" s="117">
        <f t="shared" si="42"/>
        <v>8685.6959559474744</v>
      </c>
      <c r="E124" s="117">
        <f t="shared" si="42"/>
        <v>8897.0672864290864</v>
      </c>
      <c r="F124" s="117">
        <f t="shared" si="42"/>
        <v>8941.282443065149</v>
      </c>
      <c r="G124" s="117">
        <f t="shared" si="42"/>
        <v>9196.6272258479148</v>
      </c>
      <c r="H124" s="117">
        <f t="shared" si="42"/>
        <v>9446.5527511311848</v>
      </c>
      <c r="I124" s="117">
        <f t="shared" si="42"/>
        <v>9431.6560299489593</v>
      </c>
      <c r="J124" s="117">
        <f t="shared" si="42"/>
        <v>9486.0182673131985</v>
      </c>
      <c r="K124" s="117">
        <f t="shared" si="42"/>
        <v>9838.5638046193671</v>
      </c>
      <c r="L124" s="117">
        <f t="shared" si="42"/>
        <v>11048.431114173489</v>
      </c>
      <c r="M124" s="117">
        <f t="shared" si="42"/>
        <v>10153.271252297067</v>
      </c>
      <c r="N124" s="117">
        <f t="shared" si="42"/>
        <v>10618.311876083635</v>
      </c>
      <c r="O124" s="117">
        <f t="shared" si="42"/>
        <v>10551.820489139389</v>
      </c>
      <c r="P124" s="117">
        <f t="shared" si="42"/>
        <v>9900.0065937215277</v>
      </c>
      <c r="Q124" s="117">
        <f t="shared" si="42"/>
        <v>10035.141424599406</v>
      </c>
      <c r="R124" s="117">
        <f t="shared" ref="R124:V124" si="43">R125+R128+R130+R139</f>
        <v>10489.669827941665</v>
      </c>
      <c r="S124" s="117">
        <f t="shared" si="43"/>
        <v>11064.923122472443</v>
      </c>
      <c r="T124" s="117">
        <f t="shared" si="43"/>
        <v>11407.943444955486</v>
      </c>
      <c r="U124" s="117">
        <f t="shared" si="43"/>
        <v>11366.642809825169</v>
      </c>
      <c r="V124" s="117">
        <f t="shared" si="43"/>
        <v>11565.281863991684</v>
      </c>
      <c r="W124" s="117">
        <f t="shared" ref="W124:Y124" si="44">W125+W128+W130+W139</f>
        <v>12846.596754547505</v>
      </c>
      <c r="X124" s="117">
        <f t="shared" si="44"/>
        <v>11582.219081003192</v>
      </c>
      <c r="Y124" s="117">
        <f t="shared" si="44"/>
        <v>11088.430650806142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7018.3933507453021</v>
      </c>
      <c r="C125" s="122">
        <f t="shared" si="45"/>
        <v>8079.2420013325072</v>
      </c>
      <c r="D125" s="122">
        <f t="shared" si="45"/>
        <v>7594.5095667271744</v>
      </c>
      <c r="E125" s="122">
        <f t="shared" si="45"/>
        <v>7483.7112392223517</v>
      </c>
      <c r="F125" s="122">
        <f t="shared" si="45"/>
        <v>7510.8533820021521</v>
      </c>
      <c r="G125" s="122">
        <f t="shared" si="45"/>
        <v>7850.1473427595574</v>
      </c>
      <c r="H125" s="122">
        <f t="shared" si="45"/>
        <v>8050.2283671513496</v>
      </c>
      <c r="I125" s="122">
        <f t="shared" si="45"/>
        <v>7993.2037463893002</v>
      </c>
      <c r="J125" s="122">
        <f t="shared" si="45"/>
        <v>8011.2193682944762</v>
      </c>
      <c r="K125" s="122">
        <f t="shared" si="45"/>
        <v>8306.1328657368831</v>
      </c>
      <c r="L125" s="122">
        <f t="shared" si="45"/>
        <v>9464.6862336022987</v>
      </c>
      <c r="M125" s="122">
        <f t="shared" si="45"/>
        <v>8577.7437185726176</v>
      </c>
      <c r="N125" s="122">
        <f t="shared" si="45"/>
        <v>9025.4194012315274</v>
      </c>
      <c r="O125" s="122">
        <f t="shared" si="45"/>
        <v>8936.6730784186057</v>
      </c>
      <c r="P125" s="122">
        <f t="shared" si="45"/>
        <v>8273.1463804860286</v>
      </c>
      <c r="Q125" s="122">
        <f t="shared" si="45"/>
        <v>8377.1254153460541</v>
      </c>
      <c r="R125" s="122">
        <f t="shared" ref="R125:V125" si="46">SUM(R126:R127)</f>
        <v>8830.1000089601639</v>
      </c>
      <c r="S125" s="122">
        <f t="shared" si="46"/>
        <v>9333.7241634023867</v>
      </c>
      <c r="T125" s="122">
        <f t="shared" si="46"/>
        <v>9673.0844316171679</v>
      </c>
      <c r="U125" s="122">
        <f t="shared" si="46"/>
        <v>9583.2424760463673</v>
      </c>
      <c r="V125" s="122">
        <f t="shared" si="46"/>
        <v>9780.6252524095817</v>
      </c>
      <c r="W125" s="122">
        <f t="shared" ref="W125:Y125" si="47">SUM(W126:W127)</f>
        <v>10937.784516489992</v>
      </c>
      <c r="X125" s="122">
        <f t="shared" si="47"/>
        <v>9980.5812781480672</v>
      </c>
      <c r="Y125" s="122">
        <f t="shared" si="47"/>
        <v>9786.4113010747224</v>
      </c>
      <c r="DA125" s="130" t="s">
        <v>2528</v>
      </c>
    </row>
    <row r="126" spans="1:105" ht="12" customHeight="1" x14ac:dyDescent="0.25">
      <c r="A126" s="97" t="s">
        <v>198</v>
      </c>
      <c r="B126" s="98">
        <v>6990.1232694345308</v>
      </c>
      <c r="C126" s="98">
        <v>8046.6981360543305</v>
      </c>
      <c r="D126" s="98">
        <v>7564.2772989977666</v>
      </c>
      <c r="E126" s="98">
        <v>7453.9976251374601</v>
      </c>
      <c r="F126" s="98">
        <v>7481.5702445977022</v>
      </c>
      <c r="G126" s="98">
        <v>7820.0226942406998</v>
      </c>
      <c r="H126" s="98">
        <v>8019.4619698441675</v>
      </c>
      <c r="I126" s="98">
        <v>7963.4525870160514</v>
      </c>
      <c r="J126" s="98">
        <v>7981.6860548199174</v>
      </c>
      <c r="K126" s="98">
        <v>8275.9178964995226</v>
      </c>
      <c r="L126" s="98">
        <v>9430.1517619838687</v>
      </c>
      <c r="M126" s="98">
        <v>8547.1835821159675</v>
      </c>
      <c r="N126" s="98">
        <v>8993.4970770888485</v>
      </c>
      <c r="O126" s="98">
        <v>8905.5499551209923</v>
      </c>
      <c r="P126" s="98">
        <v>8244.9072653351741</v>
      </c>
      <c r="Q126" s="98">
        <v>8348.8631974571726</v>
      </c>
      <c r="R126" s="98">
        <v>8800.4468661279534</v>
      </c>
      <c r="S126" s="98">
        <v>9302.7065106833343</v>
      </c>
      <c r="T126" s="98">
        <v>9640.5744725700242</v>
      </c>
      <c r="U126" s="98">
        <v>9551.7285547369411</v>
      </c>
      <c r="V126" s="98">
        <v>9748.6270502919306</v>
      </c>
      <c r="W126" s="98">
        <v>10902.896529653321</v>
      </c>
      <c r="X126" s="98">
        <v>9950.1798944740967</v>
      </c>
      <c r="Y126" s="98">
        <v>9757.3614913459605</v>
      </c>
      <c r="DA126" s="63" t="s">
        <v>2529</v>
      </c>
    </row>
    <row r="127" spans="1:105" ht="12" customHeight="1" x14ac:dyDescent="0.25">
      <c r="A127" s="97" t="s">
        <v>53</v>
      </c>
      <c r="B127" s="98">
        <v>28.270081310771616</v>
      </c>
      <c r="C127" s="98">
        <v>32.543865278176781</v>
      </c>
      <c r="D127" s="98">
        <v>30.232267729408171</v>
      </c>
      <c r="E127" s="98">
        <v>29.713614084891532</v>
      </c>
      <c r="F127" s="98">
        <v>29.283137404449686</v>
      </c>
      <c r="G127" s="98">
        <v>30.124648518857612</v>
      </c>
      <c r="H127" s="98">
        <v>30.766397307182118</v>
      </c>
      <c r="I127" s="98">
        <v>29.751159373248825</v>
      </c>
      <c r="J127" s="98">
        <v>29.533313474559051</v>
      </c>
      <c r="K127" s="98">
        <v>30.214969237359835</v>
      </c>
      <c r="L127" s="98">
        <v>34.534471618429947</v>
      </c>
      <c r="M127" s="98">
        <v>30.560136456649182</v>
      </c>
      <c r="N127" s="98">
        <v>31.922324142678054</v>
      </c>
      <c r="O127" s="98">
        <v>31.123123297613148</v>
      </c>
      <c r="P127" s="98">
        <v>28.239115150854591</v>
      </c>
      <c r="Q127" s="98">
        <v>28.262217888881754</v>
      </c>
      <c r="R127" s="98">
        <v>29.653142832210584</v>
      </c>
      <c r="S127" s="98">
        <v>31.017652719051515</v>
      </c>
      <c r="T127" s="98">
        <v>32.509959047144037</v>
      </c>
      <c r="U127" s="98">
        <v>31.513921309425925</v>
      </c>
      <c r="V127" s="98">
        <v>31.998202117651047</v>
      </c>
      <c r="W127" s="98">
        <v>34.887986836671175</v>
      </c>
      <c r="X127" s="98">
        <v>30.401383673970614</v>
      </c>
      <c r="Y127" s="98">
        <v>29.049809728761808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0.12462426038104936</v>
      </c>
      <c r="C128" s="122">
        <f t="shared" si="48"/>
        <v>0.13943299691366196</v>
      </c>
      <c r="D128" s="122">
        <f t="shared" si="48"/>
        <v>0.17455126392138642</v>
      </c>
      <c r="E128" s="122">
        <f t="shared" si="48"/>
        <v>0.19459912860476283</v>
      </c>
      <c r="F128" s="122">
        <f t="shared" si="48"/>
        <v>0.23811302388203853</v>
      </c>
      <c r="G128" s="122">
        <f t="shared" si="48"/>
        <v>0.27474330193963303</v>
      </c>
      <c r="H128" s="122">
        <f t="shared" si="48"/>
        <v>0.40744267750227614</v>
      </c>
      <c r="I128" s="122">
        <f t="shared" si="48"/>
        <v>0.5589359367895711</v>
      </c>
      <c r="J128" s="122">
        <f t="shared" si="48"/>
        <v>0.8077477320754386</v>
      </c>
      <c r="K128" s="122">
        <f t="shared" si="48"/>
        <v>1.1843385759931664</v>
      </c>
      <c r="L128" s="122">
        <f t="shared" si="48"/>
        <v>2.4721719389935299</v>
      </c>
      <c r="M128" s="122">
        <f t="shared" si="48"/>
        <v>1.9266986178922514</v>
      </c>
      <c r="N128" s="122">
        <f t="shared" si="48"/>
        <v>3.1342931436172057</v>
      </c>
      <c r="O128" s="122">
        <f t="shared" si="48"/>
        <v>4.0688345293914105</v>
      </c>
      <c r="P128" s="122">
        <f t="shared" si="48"/>
        <v>5.1716938965051273</v>
      </c>
      <c r="Q128" s="122">
        <f t="shared" si="48"/>
        <v>11.558008290773421</v>
      </c>
      <c r="R128" s="122">
        <f t="shared" si="48"/>
        <v>7.6614844949286285</v>
      </c>
      <c r="S128" s="122">
        <f t="shared" si="48"/>
        <v>8.75254162796546</v>
      </c>
      <c r="T128" s="122">
        <f t="shared" si="48"/>
        <v>10.736902212950914</v>
      </c>
      <c r="U128" s="122">
        <f t="shared" si="48"/>
        <v>15.176929375155602</v>
      </c>
      <c r="V128" s="122">
        <f t="shared" si="48"/>
        <v>9.3788928967399166</v>
      </c>
      <c r="W128" s="122">
        <f t="shared" si="48"/>
        <v>11.394311809217843</v>
      </c>
      <c r="X128" s="122">
        <f t="shared" si="48"/>
        <v>10.481071100028272</v>
      </c>
      <c r="Y128" s="122">
        <f t="shared" si="48"/>
        <v>10.551293641726488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0.12462426038104936</v>
      </c>
      <c r="C129" s="98">
        <f>IF(RES_hhdet_tes!C129=0,0,RES_hhdet_tes!C129*1000*11630/RES_hhdet_num!C124)</f>
        <v>0.13943299691366196</v>
      </c>
      <c r="D129" s="98">
        <f>IF(RES_hhdet_tes!D129=0,0,RES_hhdet_tes!D129*1000*11630/RES_hhdet_num!D124)</f>
        <v>0.17455126392138642</v>
      </c>
      <c r="E129" s="98">
        <f>IF(RES_hhdet_tes!E129=0,0,RES_hhdet_tes!E129*1000*11630/RES_hhdet_num!E124)</f>
        <v>0.19459912860476283</v>
      </c>
      <c r="F129" s="98">
        <f>IF(RES_hhdet_tes!F129=0,0,RES_hhdet_tes!F129*1000*11630/RES_hhdet_num!F124)</f>
        <v>0.23811302388203853</v>
      </c>
      <c r="G129" s="98">
        <f>IF(RES_hhdet_tes!G129=0,0,RES_hhdet_tes!G129*1000*11630/RES_hhdet_num!G124)</f>
        <v>0.27474330193963303</v>
      </c>
      <c r="H129" s="98">
        <f>IF(RES_hhdet_tes!H129=0,0,RES_hhdet_tes!H129*1000*11630/RES_hhdet_num!H124)</f>
        <v>0.40744267750227614</v>
      </c>
      <c r="I129" s="98">
        <f>IF(RES_hhdet_tes!I129=0,0,RES_hhdet_tes!I129*1000*11630/RES_hhdet_num!I124)</f>
        <v>0.5589359367895711</v>
      </c>
      <c r="J129" s="98">
        <f>IF(RES_hhdet_tes!J129=0,0,RES_hhdet_tes!J129*1000*11630/RES_hhdet_num!J124)</f>
        <v>0.8077477320754386</v>
      </c>
      <c r="K129" s="98">
        <f>IF(RES_hhdet_tes!K129=0,0,RES_hhdet_tes!K129*1000*11630/RES_hhdet_num!K124)</f>
        <v>1.1843385759931664</v>
      </c>
      <c r="L129" s="98">
        <f>IF(RES_hhdet_tes!L129=0,0,RES_hhdet_tes!L129*1000*11630/RES_hhdet_num!L124)</f>
        <v>2.4721719389935299</v>
      </c>
      <c r="M129" s="98">
        <f>IF(RES_hhdet_tes!M129=0,0,RES_hhdet_tes!M129*1000*11630/RES_hhdet_num!M124)</f>
        <v>1.9266986178922514</v>
      </c>
      <c r="N129" s="98">
        <f>IF(RES_hhdet_tes!N129=0,0,RES_hhdet_tes!N129*1000*11630/RES_hhdet_num!N124)</f>
        <v>3.1342931436172057</v>
      </c>
      <c r="O129" s="98">
        <f>IF(RES_hhdet_tes!O129=0,0,RES_hhdet_tes!O129*1000*11630/RES_hhdet_num!O124)</f>
        <v>4.0688345293914105</v>
      </c>
      <c r="P129" s="98">
        <f>IF(RES_hhdet_tes!P129=0,0,RES_hhdet_tes!P129*1000*11630/RES_hhdet_num!P124)</f>
        <v>5.1716938965051273</v>
      </c>
      <c r="Q129" s="98">
        <f>IF(RES_hhdet_tes!Q129=0,0,RES_hhdet_tes!Q129*1000*11630/RES_hhdet_num!Q124)</f>
        <v>11.558008290773421</v>
      </c>
      <c r="R129" s="98">
        <f>IF(RES_hhdet_tes!R129=0,0,RES_hhdet_tes!R129*1000*11630/RES_hhdet_num!R124)</f>
        <v>7.6614844949286285</v>
      </c>
      <c r="S129" s="98">
        <f>IF(RES_hhdet_tes!S129=0,0,RES_hhdet_tes!S129*1000*11630/RES_hhdet_num!S124)</f>
        <v>8.75254162796546</v>
      </c>
      <c r="T129" s="98">
        <f>IF(RES_hhdet_tes!T129=0,0,RES_hhdet_tes!T129*1000*11630/RES_hhdet_num!T124)</f>
        <v>10.736902212950914</v>
      </c>
      <c r="U129" s="98">
        <f>IF(RES_hhdet_tes!U129=0,0,RES_hhdet_tes!U129*1000*11630/RES_hhdet_num!U124)</f>
        <v>15.176929375155602</v>
      </c>
      <c r="V129" s="98">
        <f>IF(RES_hhdet_tes!V129=0,0,RES_hhdet_tes!V129*1000*11630/RES_hhdet_num!V124)</f>
        <v>9.3788928967399166</v>
      </c>
      <c r="W129" s="98">
        <f>IF(RES_hhdet_tes!W129=0,0,RES_hhdet_tes!W129*1000*11630/RES_hhdet_num!W124)</f>
        <v>11.394311809217843</v>
      </c>
      <c r="X129" s="98">
        <f>IF(RES_hhdet_tes!X129=0,0,RES_hhdet_tes!X129*1000*11630/RES_hhdet_num!X124)</f>
        <v>10.481071100028272</v>
      </c>
      <c r="Y129" s="98">
        <f>IF(RES_hhdet_tes!Y129=0,0,RES_hhdet_tes!Y129*1000*11630/RES_hhdet_num!Y124)</f>
        <v>10.551293641726488</v>
      </c>
      <c r="DA129" s="63" t="s">
        <v>2532</v>
      </c>
    </row>
    <row r="130" spans="1:105" ht="12" customHeight="1" x14ac:dyDescent="0.25">
      <c r="A130" s="121" t="s">
        <v>55</v>
      </c>
      <c r="B130" s="122">
        <v>724.52730181914728</v>
      </c>
      <c r="C130" s="122">
        <v>746.98157862673941</v>
      </c>
      <c r="D130" s="122">
        <v>720.51613200073052</v>
      </c>
      <c r="E130" s="122">
        <v>842.42217186872517</v>
      </c>
      <c r="F130" s="122">
        <v>871.39992806006126</v>
      </c>
      <c r="G130" s="122">
        <v>839.05486672112136</v>
      </c>
      <c r="H130" s="122">
        <v>852.13124223658747</v>
      </c>
      <c r="I130" s="122">
        <v>896.25961245323253</v>
      </c>
      <c r="J130" s="122">
        <v>909.93994583098686</v>
      </c>
      <c r="K130" s="122">
        <v>953.73419471905947</v>
      </c>
      <c r="L130" s="122">
        <v>974.89850606098275</v>
      </c>
      <c r="M130" s="122">
        <v>1001.766002749824</v>
      </c>
      <c r="N130" s="122">
        <v>1021.7715187608987</v>
      </c>
      <c r="O130" s="122">
        <v>1051.2160984665165</v>
      </c>
      <c r="P130" s="122">
        <v>1079.9136827867533</v>
      </c>
      <c r="Q130" s="122">
        <v>1106.1697069092415</v>
      </c>
      <c r="R130" s="122">
        <v>1100.30680135332</v>
      </c>
      <c r="S130" s="122">
        <v>1161.2020687276408</v>
      </c>
      <c r="T130" s="122">
        <v>1149.2350985658345</v>
      </c>
      <c r="U130" s="122">
        <v>1171.9817415780419</v>
      </c>
      <c r="V130" s="122">
        <v>1195.6651873174576</v>
      </c>
      <c r="W130" s="122">
        <v>1321.1917073847842</v>
      </c>
      <c r="X130" s="122">
        <v>1131.2010777584383</v>
      </c>
      <c r="Y130" s="122">
        <v>918.05217366802663</v>
      </c>
      <c r="DA130" s="130" t="s">
        <v>2533</v>
      </c>
    </row>
    <row r="131" spans="1:105" ht="12" customHeight="1" x14ac:dyDescent="0.25">
      <c r="A131" s="97" t="s">
        <v>128</v>
      </c>
      <c r="B131" s="98">
        <v>724.18951486883566</v>
      </c>
      <c r="C131" s="98">
        <v>748.53049904137004</v>
      </c>
      <c r="D131" s="98">
        <v>723.30589192828893</v>
      </c>
      <c r="E131" s="98">
        <v>839.3447425036743</v>
      </c>
      <c r="F131" s="98">
        <v>869.87858510430294</v>
      </c>
      <c r="G131" s="98">
        <v>839.51860152043412</v>
      </c>
      <c r="H131" s="98">
        <v>851.10630147480322</v>
      </c>
      <c r="I131" s="98">
        <v>897.04852266661101</v>
      </c>
      <c r="J131" s="98">
        <v>910.19299358673879</v>
      </c>
      <c r="K131" s="98">
        <v>953.85890385660355</v>
      </c>
      <c r="L131" s="98">
        <v>974.2167695114864</v>
      </c>
      <c r="M131" s="98">
        <v>1001.7235762412491</v>
      </c>
      <c r="N131" s="98">
        <v>1022.2299052936318</v>
      </c>
      <c r="O131" s="98">
        <v>1050.9376004370267</v>
      </c>
      <c r="P131" s="98">
        <v>1080.1400211335676</v>
      </c>
      <c r="Q131" s="98">
        <v>1106.2493643137359</v>
      </c>
      <c r="R131" s="98">
        <v>1099.929652515744</v>
      </c>
      <c r="S131" s="98">
        <v>1161.5354717995169</v>
      </c>
      <c r="T131" s="98">
        <v>1149.7226528142144</v>
      </c>
      <c r="U131" s="98">
        <v>1171.3269674184485</v>
      </c>
      <c r="V131" s="98">
        <v>1193.9805285015541</v>
      </c>
      <c r="W131" s="98">
        <v>1321.2402604839917</v>
      </c>
      <c r="X131" s="98">
        <v>1131.9819158457731</v>
      </c>
      <c r="Y131" s="98">
        <v>919.77735741196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951.42498531408262</v>
      </c>
      <c r="L132" s="98">
        <v>972.03209164650696</v>
      </c>
      <c r="M132" s="98">
        <v>999.98909841310046</v>
      </c>
      <c r="N132" s="98">
        <v>1021.0106680628936</v>
      </c>
      <c r="O132" s="98">
        <v>1049.4438620019262</v>
      </c>
      <c r="P132" s="98">
        <v>1075.5847139264436</v>
      </c>
      <c r="Q132" s="98">
        <v>1100.3985144895757</v>
      </c>
      <c r="R132" s="98">
        <v>1094.087767078069</v>
      </c>
      <c r="S132" s="98">
        <v>1155.8822678350812</v>
      </c>
      <c r="T132" s="98">
        <v>1143.1505044824087</v>
      </c>
      <c r="U132" s="98">
        <v>1165.5513265558807</v>
      </c>
      <c r="V132" s="98">
        <v>1188.5777168418092</v>
      </c>
      <c r="W132" s="98">
        <v>1314.6501042588495</v>
      </c>
      <c r="X132" s="98">
        <v>1124.7801588582497</v>
      </c>
      <c r="Y132" s="98">
        <v>913.4167784728852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455.05884663904658</v>
      </c>
      <c r="L133" s="101">
        <v>486.32222799588146</v>
      </c>
      <c r="M133" s="101">
        <v>481.08848403979175</v>
      </c>
      <c r="N133" s="101">
        <v>473.06983636919705</v>
      </c>
      <c r="O133" s="101">
        <v>500.73503245599267</v>
      </c>
      <c r="P133" s="101">
        <v>503.2016917532037</v>
      </c>
      <c r="Q133" s="101">
        <v>522.50773321719123</v>
      </c>
      <c r="R133" s="101">
        <v>512.58884680047095</v>
      </c>
      <c r="S133" s="101">
        <v>532.69090446752807</v>
      </c>
      <c r="T133" s="101">
        <v>622.03811562156056</v>
      </c>
      <c r="U133" s="101">
        <v>572.354768895181</v>
      </c>
      <c r="V133" s="101">
        <v>568.49096477321757</v>
      </c>
      <c r="W133" s="101">
        <v>653.56519150837573</v>
      </c>
      <c r="X133" s="101">
        <v>426.42059946281756</v>
      </c>
      <c r="Y133" s="101">
        <v>269.30479297513767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496.36613867503581</v>
      </c>
      <c r="L134" s="104">
        <v>485.70986365062532</v>
      </c>
      <c r="M134" s="104">
        <v>518.90061437330871</v>
      </c>
      <c r="N134" s="104">
        <v>547.94083169369662</v>
      </c>
      <c r="O134" s="104">
        <v>548.70882954593344</v>
      </c>
      <c r="P134" s="104">
        <v>572.38302217323974</v>
      </c>
      <c r="Q134" s="104">
        <v>577.8907812723844</v>
      </c>
      <c r="R134" s="104">
        <v>581.49892027759813</v>
      </c>
      <c r="S134" s="104">
        <v>623.19136336755332</v>
      </c>
      <c r="T134" s="104">
        <v>521.11238886084811</v>
      </c>
      <c r="U134" s="104">
        <v>593.19655766069957</v>
      </c>
      <c r="V134" s="104">
        <v>620.08675206859141</v>
      </c>
      <c r="W134" s="104">
        <v>661.0849127504739</v>
      </c>
      <c r="X134" s="104">
        <v>698.35955939543226</v>
      </c>
      <c r="Y134" s="104">
        <v>644.11198549774758</v>
      </c>
      <c r="DA134" s="132" t="s">
        <v>2537</v>
      </c>
    </row>
    <row r="135" spans="1:105" ht="12" customHeight="1" x14ac:dyDescent="0.25">
      <c r="A135" s="106" t="s">
        <v>122</v>
      </c>
      <c r="B135" s="101">
        <v>746.26387902663225</v>
      </c>
      <c r="C135" s="101">
        <v>647.09763684245615</v>
      </c>
      <c r="D135" s="101">
        <v>491.69485488987794</v>
      </c>
      <c r="E135" s="101">
        <v>1041.4546643991484</v>
      </c>
      <c r="F135" s="101">
        <v>969.98361134011247</v>
      </c>
      <c r="G135" s="101">
        <v>769.4481693129901</v>
      </c>
      <c r="H135" s="101">
        <v>918.07052386792145</v>
      </c>
      <c r="I135" s="101">
        <v>845.84663852522806</v>
      </c>
      <c r="J135" s="101">
        <v>893.87843426217432</v>
      </c>
      <c r="K135" s="101">
        <v>946.13546296002039</v>
      </c>
      <c r="L135" s="101">
        <v>1018.130000202501</v>
      </c>
      <c r="M135" s="101">
        <v>1004.7491961648761</v>
      </c>
      <c r="N135" s="101">
        <v>993.31298369493857</v>
      </c>
      <c r="O135" s="101">
        <v>1069.278174086483</v>
      </c>
      <c r="P135" s="101">
        <v>1069.0148550759716</v>
      </c>
      <c r="Q135" s="101">
        <v>1105.1695849103914</v>
      </c>
      <c r="R135" s="101">
        <v>1128.6791253714223</v>
      </c>
      <c r="S135" s="101">
        <v>1145.2766417816263</v>
      </c>
      <c r="T135" s="101">
        <v>1126.0213637977408</v>
      </c>
      <c r="U135" s="101">
        <v>1219.089513032389</v>
      </c>
      <c r="V135" s="101">
        <v>1304.0766817276926</v>
      </c>
      <c r="W135" s="101">
        <v>1332.1672883726126</v>
      </c>
      <c r="X135" s="101">
        <v>1103.3536769336524</v>
      </c>
      <c r="Y135" s="101">
        <v>846.72527737656378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944.52503009067539</v>
      </c>
      <c r="L136" s="104">
        <v>1016.2070357290156</v>
      </c>
      <c r="M136" s="104">
        <v>1003.2209189443588</v>
      </c>
      <c r="N136" s="104">
        <v>991.89753200002349</v>
      </c>
      <c r="O136" s="104">
        <v>1068.1636804604418</v>
      </c>
      <c r="P136" s="104">
        <v>1064.8472230228244</v>
      </c>
      <c r="Q136" s="104">
        <v>1101.7615280565599</v>
      </c>
      <c r="R136" s="104">
        <v>1124.887669686143</v>
      </c>
      <c r="S136" s="104">
        <v>1141.0205769855552</v>
      </c>
      <c r="T136" s="104">
        <v>1120.5833668680859</v>
      </c>
      <c r="U136" s="104">
        <v>1215.9413949370537</v>
      </c>
      <c r="V136" s="104">
        <v>1301.0085751361339</v>
      </c>
      <c r="W136" s="104">
        <v>1322.1826685585381</v>
      </c>
      <c r="X136" s="104">
        <v>1097.3701709280394</v>
      </c>
      <c r="Y136" s="104">
        <v>839.51332267197427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451.66561637430345</v>
      </c>
      <c r="L137" s="98">
        <v>509.25967261159292</v>
      </c>
      <c r="M137" s="98">
        <v>482.6333502435906</v>
      </c>
      <c r="N137" s="98">
        <v>458.99603209962549</v>
      </c>
      <c r="O137" s="98">
        <v>510.09132400591278</v>
      </c>
      <c r="P137" s="98">
        <v>498.08673243850922</v>
      </c>
      <c r="Q137" s="98">
        <v>523.71500947826951</v>
      </c>
      <c r="R137" s="98">
        <v>529.7134046877942</v>
      </c>
      <c r="S137" s="98">
        <v>527.48702673413732</v>
      </c>
      <c r="T137" s="98">
        <v>603.19117861306552</v>
      </c>
      <c r="U137" s="98">
        <v>598.89674316863693</v>
      </c>
      <c r="V137" s="98">
        <v>628.71843577819413</v>
      </c>
      <c r="W137" s="98">
        <v>657.80528301957156</v>
      </c>
      <c r="X137" s="98">
        <v>406.34336772841414</v>
      </c>
      <c r="Y137" s="98">
        <v>223.1946080899892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492.8594137163721</v>
      </c>
      <c r="L138" s="98">
        <v>506.9473631174227</v>
      </c>
      <c r="M138" s="98">
        <v>520.58756870076809</v>
      </c>
      <c r="N138" s="98">
        <v>532.90149990039799</v>
      </c>
      <c r="O138" s="98">
        <v>558.07235645452886</v>
      </c>
      <c r="P138" s="98">
        <v>566.76049058431545</v>
      </c>
      <c r="Q138" s="98">
        <v>578.04651857829026</v>
      </c>
      <c r="R138" s="98">
        <v>595.17426499834892</v>
      </c>
      <c r="S138" s="98">
        <v>613.53355025141764</v>
      </c>
      <c r="T138" s="98">
        <v>517.39218825502064</v>
      </c>
      <c r="U138" s="98">
        <v>617.04465176841666</v>
      </c>
      <c r="V138" s="98">
        <v>672.29013935794001</v>
      </c>
      <c r="W138" s="98">
        <v>664.37738553896656</v>
      </c>
      <c r="X138" s="98">
        <v>691.02680319962531</v>
      </c>
      <c r="Y138" s="98">
        <v>616.31871458198498</v>
      </c>
      <c r="DA138" s="63" t="s">
        <v>2541</v>
      </c>
    </row>
    <row r="139" spans="1:105" ht="12" customHeight="1" x14ac:dyDescent="0.25">
      <c r="A139" s="121" t="s">
        <v>54</v>
      </c>
      <c r="B139" s="122">
        <v>360.47809796891465</v>
      </c>
      <c r="C139" s="122">
        <v>359.72086871727441</v>
      </c>
      <c r="D139" s="122">
        <v>370.4957059556466</v>
      </c>
      <c r="E139" s="122">
        <v>570.73927620940458</v>
      </c>
      <c r="F139" s="122">
        <v>558.7910199790532</v>
      </c>
      <c r="G139" s="122">
        <v>507.15027306529652</v>
      </c>
      <c r="H139" s="122">
        <v>543.78569906574489</v>
      </c>
      <c r="I139" s="122">
        <v>541.63373516963702</v>
      </c>
      <c r="J139" s="122">
        <v>564.05120545566024</v>
      </c>
      <c r="K139" s="122">
        <v>577.5124055874312</v>
      </c>
      <c r="L139" s="122">
        <v>606.37420257121414</v>
      </c>
      <c r="M139" s="122">
        <v>571.83483235673373</v>
      </c>
      <c r="N139" s="122">
        <v>567.98666294759062</v>
      </c>
      <c r="O139" s="122">
        <v>559.86247772487491</v>
      </c>
      <c r="P139" s="122">
        <v>541.77483655223966</v>
      </c>
      <c r="Q139" s="122">
        <v>540.28829405333738</v>
      </c>
      <c r="R139" s="122">
        <v>551.60153313325225</v>
      </c>
      <c r="S139" s="122">
        <v>561.24434871444839</v>
      </c>
      <c r="T139" s="122">
        <v>574.88701255953299</v>
      </c>
      <c r="U139" s="122">
        <v>596.24166282560532</v>
      </c>
      <c r="V139" s="122">
        <v>579.61253136790333</v>
      </c>
      <c r="W139" s="122">
        <v>576.22621886351249</v>
      </c>
      <c r="X139" s="122">
        <v>459.9556539966585</v>
      </c>
      <c r="Y139" s="122">
        <v>373.41588242166489</v>
      </c>
      <c r="DA139" s="130" t="s">
        <v>2542</v>
      </c>
    </row>
    <row r="140" spans="1:105" ht="12" customHeight="1" x14ac:dyDescent="0.25">
      <c r="A140" s="97" t="s">
        <v>50</v>
      </c>
      <c r="B140" s="98">
        <v>359.13984614477022</v>
      </c>
      <c r="C140" s="98">
        <v>367.91319913191973</v>
      </c>
      <c r="D140" s="98">
        <v>399.28902545890912</v>
      </c>
      <c r="E140" s="98">
        <v>530.8833974533452</v>
      </c>
      <c r="F140" s="98">
        <v>532.77971181831367</v>
      </c>
      <c r="G140" s="98">
        <v>520.54353812929037</v>
      </c>
      <c r="H140" s="98">
        <v>528.81217328407274</v>
      </c>
      <c r="I140" s="98">
        <v>551.37754960160964</v>
      </c>
      <c r="J140" s="98">
        <v>568.5559670333497</v>
      </c>
      <c r="K140" s="98">
        <v>586.70939712812742</v>
      </c>
      <c r="L140" s="98">
        <v>594.53506626154399</v>
      </c>
      <c r="M140" s="98">
        <v>569.22457014317695</v>
      </c>
      <c r="N140" s="98">
        <v>571.00815286850991</v>
      </c>
      <c r="O140" s="98">
        <v>548.22671005447626</v>
      </c>
      <c r="P140" s="98">
        <v>543.2549921962468</v>
      </c>
      <c r="Q140" s="98">
        <v>540.88420995547256</v>
      </c>
      <c r="R140" s="98">
        <v>549.46541550128677</v>
      </c>
      <c r="S140" s="98">
        <v>556.62373478708173</v>
      </c>
      <c r="T140" s="98">
        <v>576.01601253220645</v>
      </c>
      <c r="U140" s="98">
        <v>604.65700262173004</v>
      </c>
      <c r="V140" s="98">
        <v>565.64896159889179</v>
      </c>
      <c r="W140" s="98">
        <v>537.59038876358306</v>
      </c>
      <c r="X140" s="98">
        <v>465.09957014368183</v>
      </c>
      <c r="Y140" s="98">
        <v>379.6146942303468</v>
      </c>
      <c r="DA140" s="63" t="s">
        <v>2543</v>
      </c>
    </row>
    <row r="141" spans="1:105" ht="12" customHeight="1" x14ac:dyDescent="0.25">
      <c r="A141" s="109" t="s">
        <v>120</v>
      </c>
      <c r="B141" s="33">
        <v>367.61136510898774</v>
      </c>
      <c r="C141" s="33">
        <v>319.656321462915</v>
      </c>
      <c r="D141" s="33">
        <v>252.71444160854114</v>
      </c>
      <c r="E141" s="33">
        <v>683.76264675539994</v>
      </c>
      <c r="F141" s="33">
        <v>618.93029569341854</v>
      </c>
      <c r="G141" s="33">
        <v>478.48720104953134</v>
      </c>
      <c r="H141" s="33">
        <v>573.96900025315699</v>
      </c>
      <c r="I141" s="33">
        <v>521.79036571559664</v>
      </c>
      <c r="J141" s="33">
        <v>555.19395670133281</v>
      </c>
      <c r="K141" s="33">
        <v>560.46412087208091</v>
      </c>
      <c r="L141" s="33">
        <v>626.65174515115143</v>
      </c>
      <c r="M141" s="33">
        <v>576.03925748662084</v>
      </c>
      <c r="N141" s="33">
        <v>563.26277747465519</v>
      </c>
      <c r="O141" s="33">
        <v>577.5402453591696</v>
      </c>
      <c r="P141" s="33">
        <v>539.47304513884387</v>
      </c>
      <c r="Q141" s="33">
        <v>539.33950395612976</v>
      </c>
      <c r="R141" s="33">
        <v>555.09839956863118</v>
      </c>
      <c r="S141" s="33">
        <v>569.20654720420703</v>
      </c>
      <c r="T141" s="33">
        <v>572.78504996382856</v>
      </c>
      <c r="U141" s="33">
        <v>579.75786630766936</v>
      </c>
      <c r="V141" s="33">
        <v>608.92474514932655</v>
      </c>
      <c r="W141" s="33">
        <v>688.85683037806143</v>
      </c>
      <c r="X141" s="33">
        <v>436.26597588832334</v>
      </c>
      <c r="Y141" s="33">
        <v>323.90239964855596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7093.2377005310764</v>
      </c>
      <c r="C143" s="117">
        <f t="shared" si="49"/>
        <v>8728.2804510246788</v>
      </c>
      <c r="D143" s="117">
        <f t="shared" si="49"/>
        <v>4671.501335406916</v>
      </c>
      <c r="E143" s="117">
        <f t="shared" si="49"/>
        <v>7381.2725743557867</v>
      </c>
      <c r="F143" s="117">
        <f t="shared" si="49"/>
        <v>7395.4786801285263</v>
      </c>
      <c r="G143" s="117">
        <f t="shared" si="49"/>
        <v>7906.9102190701387</v>
      </c>
      <c r="H143" s="117">
        <f t="shared" si="49"/>
        <v>9601.7711409319672</v>
      </c>
      <c r="I143" s="117">
        <f t="shared" si="49"/>
        <v>8441.4464763018423</v>
      </c>
      <c r="J143" s="117">
        <f t="shared" si="49"/>
        <v>9709.9302952293492</v>
      </c>
      <c r="K143" s="117">
        <f t="shared" si="49"/>
        <v>9936.4591118683966</v>
      </c>
      <c r="L143" s="117">
        <f t="shared" si="49"/>
        <v>10544.954451310423</v>
      </c>
      <c r="M143" s="117">
        <f t="shared" si="49"/>
        <v>10335.838013167253</v>
      </c>
      <c r="N143" s="117">
        <f t="shared" si="49"/>
        <v>10127.948710327029</v>
      </c>
      <c r="O143" s="117">
        <f t="shared" si="49"/>
        <v>10213.870672814248</v>
      </c>
      <c r="P143" s="117">
        <f t="shared" si="49"/>
        <v>9997.0882196264029</v>
      </c>
      <c r="Q143" s="117">
        <f t="shared" si="49"/>
        <v>10125.872341063563</v>
      </c>
      <c r="R143" s="117">
        <f t="shared" ref="R143:V143" si="50">R144+R146+R148+R157</f>
        <v>10510.15050683442</v>
      </c>
      <c r="S143" s="117">
        <f t="shared" si="50"/>
        <v>10873.361628590194</v>
      </c>
      <c r="T143" s="117">
        <f t="shared" si="50"/>
        <v>11313.091690914414</v>
      </c>
      <c r="U143" s="117">
        <f t="shared" si="50"/>
        <v>11631.880031149172</v>
      </c>
      <c r="V143" s="117">
        <f t="shared" si="50"/>
        <v>11397.355937956494</v>
      </c>
      <c r="W143" s="117">
        <f t="shared" ref="W143:Y143" si="51">W144+W146+W148+W157</f>
        <v>11413.995416793201</v>
      </c>
      <c r="X143" s="117">
        <f t="shared" si="51"/>
        <v>12043.631369701283</v>
      </c>
      <c r="Y143" s="117">
        <f t="shared" si="51"/>
        <v>11684.193361850463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5998.0681445526307</v>
      </c>
      <c r="C144" s="122">
        <f t="shared" si="52"/>
        <v>7674.2226444018215</v>
      </c>
      <c r="D144" s="122">
        <f t="shared" si="52"/>
        <v>3762.1452792183518</v>
      </c>
      <c r="E144" s="122">
        <f t="shared" si="52"/>
        <v>5764.8472639080828</v>
      </c>
      <c r="F144" s="122">
        <f t="shared" si="52"/>
        <v>5871.3604468833109</v>
      </c>
      <c r="G144" s="122">
        <f t="shared" si="52"/>
        <v>6618.424106059676</v>
      </c>
      <c r="H144" s="122">
        <f t="shared" si="52"/>
        <v>8155.4030592970548</v>
      </c>
      <c r="I144" s="122">
        <f t="shared" si="52"/>
        <v>7036.3095208035174</v>
      </c>
      <c r="J144" s="122">
        <f t="shared" si="52"/>
        <v>8242.7846278904726</v>
      </c>
      <c r="K144" s="122">
        <f t="shared" si="52"/>
        <v>8407.1399624988535</v>
      </c>
      <c r="L144" s="122">
        <f t="shared" si="52"/>
        <v>8918.9302847986073</v>
      </c>
      <c r="M144" s="122">
        <f t="shared" si="52"/>
        <v>8757.5714746767062</v>
      </c>
      <c r="N144" s="122">
        <f t="shared" si="52"/>
        <v>8553.9872670413661</v>
      </c>
      <c r="O144" s="122">
        <f t="shared" si="52"/>
        <v>8580.0554404698523</v>
      </c>
      <c r="P144" s="122">
        <f t="shared" si="52"/>
        <v>8374.5517807732977</v>
      </c>
      <c r="Q144" s="122">
        <f t="shared" si="52"/>
        <v>8447.6632752975001</v>
      </c>
      <c r="R144" s="122">
        <f t="shared" si="52"/>
        <v>8801.4029504295158</v>
      </c>
      <c r="S144" s="122">
        <f t="shared" si="52"/>
        <v>9128.1334042517537</v>
      </c>
      <c r="T144" s="122">
        <f t="shared" si="52"/>
        <v>9554.0176871217463</v>
      </c>
      <c r="U144" s="122">
        <f t="shared" si="52"/>
        <v>9732.5236446816034</v>
      </c>
      <c r="V144" s="122">
        <f t="shared" si="52"/>
        <v>9463.6777288228022</v>
      </c>
      <c r="W144" s="122">
        <f t="shared" si="52"/>
        <v>9446.8720059969219</v>
      </c>
      <c r="X144" s="122">
        <f t="shared" si="52"/>
        <v>10391.596751472925</v>
      </c>
      <c r="Y144" s="122">
        <f t="shared" si="52"/>
        <v>10363.49575755482</v>
      </c>
      <c r="DA144" s="130" t="s">
        <v>2546</v>
      </c>
    </row>
    <row r="145" spans="1:105" ht="12" customHeight="1" x14ac:dyDescent="0.25">
      <c r="A145" s="97" t="s">
        <v>53</v>
      </c>
      <c r="B145" s="98">
        <v>5998.0681445526307</v>
      </c>
      <c r="C145" s="98">
        <v>7674.2226444018215</v>
      </c>
      <c r="D145" s="98">
        <v>3762.1452792183518</v>
      </c>
      <c r="E145" s="98">
        <v>5764.8472639080828</v>
      </c>
      <c r="F145" s="98">
        <v>5871.3604468833109</v>
      </c>
      <c r="G145" s="98">
        <v>6618.424106059676</v>
      </c>
      <c r="H145" s="98">
        <v>8155.4030592970548</v>
      </c>
      <c r="I145" s="98">
        <v>7036.3095208035174</v>
      </c>
      <c r="J145" s="98">
        <v>8242.7846278904726</v>
      </c>
      <c r="K145" s="98">
        <v>8407.1399624988535</v>
      </c>
      <c r="L145" s="98">
        <v>8918.9302847986073</v>
      </c>
      <c r="M145" s="98">
        <v>8757.5714746767062</v>
      </c>
      <c r="N145" s="98">
        <v>8553.9872670413661</v>
      </c>
      <c r="O145" s="98">
        <v>8580.0554404698523</v>
      </c>
      <c r="P145" s="98">
        <v>8374.5517807732977</v>
      </c>
      <c r="Q145" s="98">
        <v>8447.6632752975001</v>
      </c>
      <c r="R145" s="98">
        <v>8801.4029504295158</v>
      </c>
      <c r="S145" s="98">
        <v>9128.1334042517537</v>
      </c>
      <c r="T145" s="98">
        <v>9554.0176871217463</v>
      </c>
      <c r="U145" s="98">
        <v>9732.5236446816034</v>
      </c>
      <c r="V145" s="98">
        <v>9463.6777288228022</v>
      </c>
      <c r="W145" s="98">
        <v>9446.8720059969219</v>
      </c>
      <c r="X145" s="98">
        <v>10391.596751472925</v>
      </c>
      <c r="Y145" s="98">
        <v>10363.49575755482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1.4025472721468142</v>
      </c>
      <c r="C146" s="122">
        <f t="shared" si="53"/>
        <v>1.1568118660125508</v>
      </c>
      <c r="D146" s="122">
        <f t="shared" si="53"/>
        <v>0.83166764240722724</v>
      </c>
      <c r="E146" s="122">
        <f t="shared" si="53"/>
        <v>0.67667730434939299</v>
      </c>
      <c r="F146" s="122">
        <f t="shared" si="53"/>
        <v>0.85127608563155133</v>
      </c>
      <c r="G146" s="122">
        <f t="shared" si="53"/>
        <v>1.0776748677004195</v>
      </c>
      <c r="H146" s="122">
        <f t="shared" si="53"/>
        <v>1.7189221352534276</v>
      </c>
      <c r="I146" s="122">
        <f t="shared" si="53"/>
        <v>2.1461432449136826</v>
      </c>
      <c r="J146" s="122">
        <f t="shared" si="53"/>
        <v>2.7062763661514229</v>
      </c>
      <c r="K146" s="122">
        <f t="shared" si="53"/>
        <v>3.6234729931522431</v>
      </c>
      <c r="L146" s="122">
        <f t="shared" si="53"/>
        <v>7.5662045147758592</v>
      </c>
      <c r="M146" s="122">
        <f t="shared" si="53"/>
        <v>5.1094794834879389</v>
      </c>
      <c r="N146" s="122">
        <f t="shared" si="53"/>
        <v>7.6699141778148814</v>
      </c>
      <c r="O146" s="122">
        <f t="shared" si="53"/>
        <v>9.1855434069366666</v>
      </c>
      <c r="P146" s="122">
        <f t="shared" si="53"/>
        <v>13.193374272937609</v>
      </c>
      <c r="Q146" s="122">
        <f t="shared" si="53"/>
        <v>38.213258576822419</v>
      </c>
      <c r="R146" s="122">
        <f t="shared" si="53"/>
        <v>32.35179666256407</v>
      </c>
      <c r="S146" s="122">
        <f t="shared" si="53"/>
        <v>39.984093141053435</v>
      </c>
      <c r="T146" s="122">
        <f t="shared" si="53"/>
        <v>51.26502474555879</v>
      </c>
      <c r="U146" s="122">
        <f t="shared" si="53"/>
        <v>75.374798091537926</v>
      </c>
      <c r="V146" s="122">
        <f t="shared" si="53"/>
        <v>47.969893679399178</v>
      </c>
      <c r="W146" s="122">
        <f t="shared" si="53"/>
        <v>62.087087774869502</v>
      </c>
      <c r="X146" s="122">
        <f t="shared" si="53"/>
        <v>58.207551708712877</v>
      </c>
      <c r="Y146" s="122">
        <f t="shared" si="53"/>
        <v>61.518056006205732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1.4025472721468142</v>
      </c>
      <c r="C147" s="98">
        <f>IF(RES_hhdet_tes!C147=0,0,RES_hhdet_tes!C147*1000*11630/RES_hhdet_num!C143)</f>
        <v>1.1568118660125508</v>
      </c>
      <c r="D147" s="98">
        <f>IF(RES_hhdet_tes!D147=0,0,RES_hhdet_tes!D147*1000*11630/RES_hhdet_num!D143)</f>
        <v>0.83166764240722724</v>
      </c>
      <c r="E147" s="98">
        <f>IF(RES_hhdet_tes!E147=0,0,RES_hhdet_tes!E147*1000*11630/RES_hhdet_num!E143)</f>
        <v>0.67667730434939299</v>
      </c>
      <c r="F147" s="98">
        <f>IF(RES_hhdet_tes!F147=0,0,RES_hhdet_tes!F147*1000*11630/RES_hhdet_num!F143)</f>
        <v>0.85127608563155133</v>
      </c>
      <c r="G147" s="98">
        <f>IF(RES_hhdet_tes!G147=0,0,RES_hhdet_tes!G147*1000*11630/RES_hhdet_num!G143)</f>
        <v>1.0776748677004195</v>
      </c>
      <c r="H147" s="98">
        <f>IF(RES_hhdet_tes!H147=0,0,RES_hhdet_tes!H147*1000*11630/RES_hhdet_num!H143)</f>
        <v>1.7189221352534276</v>
      </c>
      <c r="I147" s="98">
        <f>IF(RES_hhdet_tes!I147=0,0,RES_hhdet_tes!I147*1000*11630/RES_hhdet_num!I143)</f>
        <v>2.1461432449136826</v>
      </c>
      <c r="J147" s="98">
        <f>IF(RES_hhdet_tes!J147=0,0,RES_hhdet_tes!J147*1000*11630/RES_hhdet_num!J143)</f>
        <v>2.7062763661514229</v>
      </c>
      <c r="K147" s="98">
        <f>IF(RES_hhdet_tes!K147=0,0,RES_hhdet_tes!K147*1000*11630/RES_hhdet_num!K143)</f>
        <v>3.6234729931522431</v>
      </c>
      <c r="L147" s="98">
        <f>IF(RES_hhdet_tes!L147=0,0,RES_hhdet_tes!L147*1000*11630/RES_hhdet_num!L143)</f>
        <v>7.5662045147758592</v>
      </c>
      <c r="M147" s="98">
        <f>IF(RES_hhdet_tes!M147=0,0,RES_hhdet_tes!M147*1000*11630/RES_hhdet_num!M143)</f>
        <v>5.1094794834879389</v>
      </c>
      <c r="N147" s="98">
        <f>IF(RES_hhdet_tes!N147=0,0,RES_hhdet_tes!N147*1000*11630/RES_hhdet_num!N143)</f>
        <v>7.6699141778148814</v>
      </c>
      <c r="O147" s="98">
        <f>IF(RES_hhdet_tes!O147=0,0,RES_hhdet_tes!O147*1000*11630/RES_hhdet_num!O143)</f>
        <v>9.1855434069366666</v>
      </c>
      <c r="P147" s="98">
        <f>IF(RES_hhdet_tes!P147=0,0,RES_hhdet_tes!P147*1000*11630/RES_hhdet_num!P143)</f>
        <v>13.193374272937609</v>
      </c>
      <c r="Q147" s="98">
        <f>IF(RES_hhdet_tes!Q147=0,0,RES_hhdet_tes!Q147*1000*11630/RES_hhdet_num!Q143)</f>
        <v>38.213258576822419</v>
      </c>
      <c r="R147" s="98">
        <f>IF(RES_hhdet_tes!R147=0,0,RES_hhdet_tes!R147*1000*11630/RES_hhdet_num!R143)</f>
        <v>32.35179666256407</v>
      </c>
      <c r="S147" s="98">
        <f>IF(RES_hhdet_tes!S147=0,0,RES_hhdet_tes!S147*1000*11630/RES_hhdet_num!S143)</f>
        <v>39.984093141053435</v>
      </c>
      <c r="T147" s="98">
        <f>IF(RES_hhdet_tes!T147=0,0,RES_hhdet_tes!T147*1000*11630/RES_hhdet_num!T143)</f>
        <v>51.26502474555879</v>
      </c>
      <c r="U147" s="98">
        <f>IF(RES_hhdet_tes!U147=0,0,RES_hhdet_tes!U147*1000*11630/RES_hhdet_num!U143)</f>
        <v>75.374798091537926</v>
      </c>
      <c r="V147" s="98">
        <f>IF(RES_hhdet_tes!V147=0,0,RES_hhdet_tes!V147*1000*11630/RES_hhdet_num!V143)</f>
        <v>47.969893679399178</v>
      </c>
      <c r="W147" s="98">
        <f>IF(RES_hhdet_tes!W147=0,0,RES_hhdet_tes!W147*1000*11630/RES_hhdet_num!W143)</f>
        <v>62.087087774869502</v>
      </c>
      <c r="X147" s="98">
        <f>IF(RES_hhdet_tes!X147=0,0,RES_hhdet_tes!X147*1000*11630/RES_hhdet_num!X143)</f>
        <v>58.207551708712877</v>
      </c>
      <c r="Y147" s="98">
        <f>IF(RES_hhdet_tes!Y147=0,0,RES_hhdet_tes!Y147*1000*11630/RES_hhdet_num!Y143)</f>
        <v>61.518056006205732</v>
      </c>
      <c r="DA147" s="63" t="s">
        <v>2549</v>
      </c>
    </row>
    <row r="148" spans="1:105" ht="12" customHeight="1" x14ac:dyDescent="0.25">
      <c r="A148" s="121" t="s">
        <v>55</v>
      </c>
      <c r="B148" s="122">
        <v>733.2954654516235</v>
      </c>
      <c r="C148" s="122">
        <v>693.94978719202641</v>
      </c>
      <c r="D148" s="122">
        <v>556.32789027481635</v>
      </c>
      <c r="E148" s="122">
        <v>1008.7094008662513</v>
      </c>
      <c r="F148" s="122">
        <v>950.63009042260455</v>
      </c>
      <c r="G148" s="122">
        <v>782.10143838034594</v>
      </c>
      <c r="H148" s="122">
        <v>902.09906742263081</v>
      </c>
      <c r="I148" s="122">
        <v>859.64893399905975</v>
      </c>
      <c r="J148" s="122">
        <v>900.10577638305608</v>
      </c>
      <c r="K148" s="122">
        <v>948.10130110887769</v>
      </c>
      <c r="L148" s="122">
        <v>1011.2732848709585</v>
      </c>
      <c r="M148" s="122">
        <v>1001.0565220818642</v>
      </c>
      <c r="N148" s="122">
        <v>998.44195685525892</v>
      </c>
      <c r="O148" s="122">
        <v>1065.0850391462436</v>
      </c>
      <c r="P148" s="122">
        <v>1067.461013556504</v>
      </c>
      <c r="Q148" s="122">
        <v>1099.6597738941257</v>
      </c>
      <c r="R148" s="122">
        <v>1124.9116338619078</v>
      </c>
      <c r="S148" s="122">
        <v>1144.148969336763</v>
      </c>
      <c r="T148" s="122">
        <v>1132.9096757952661</v>
      </c>
      <c r="U148" s="122">
        <v>1227.75303364003</v>
      </c>
      <c r="V148" s="122">
        <v>1306.4711488794385</v>
      </c>
      <c r="W148" s="122">
        <v>1334.9394705237767</v>
      </c>
      <c r="X148" s="122">
        <v>1132.1957392443962</v>
      </c>
      <c r="Y148" s="122">
        <v>883.24784832182934</v>
      </c>
      <c r="DA148" s="130" t="s">
        <v>2550</v>
      </c>
    </row>
    <row r="149" spans="1:105" ht="12" customHeight="1" x14ac:dyDescent="0.25">
      <c r="A149" s="97" t="s">
        <v>124</v>
      </c>
      <c r="B149" s="98">
        <v>719.82634092777289</v>
      </c>
      <c r="C149" s="98">
        <v>754.75424741191966</v>
      </c>
      <c r="D149" s="98">
        <v>767.11589661054654</v>
      </c>
      <c r="E149" s="98">
        <v>807.39685091887816</v>
      </c>
      <c r="F149" s="98">
        <v>834.15172185824417</v>
      </c>
      <c r="G149" s="98">
        <v>844.11259705239922</v>
      </c>
      <c r="H149" s="98">
        <v>860.65377514138265</v>
      </c>
      <c r="I149" s="98">
        <v>898.26588410944089</v>
      </c>
      <c r="J149" s="98">
        <v>926.5566373572309</v>
      </c>
      <c r="K149" s="98">
        <v>962.27227062451323</v>
      </c>
      <c r="L149" s="98">
        <v>982.02560695337161</v>
      </c>
      <c r="M149" s="98">
        <v>982.08597805173008</v>
      </c>
      <c r="N149" s="98">
        <v>1037.6724581640071</v>
      </c>
      <c r="O149" s="98">
        <v>1034.0210080481868</v>
      </c>
      <c r="P149" s="98">
        <v>1052.9166618415811</v>
      </c>
      <c r="Q149" s="98">
        <v>1060.3265095682809</v>
      </c>
      <c r="R149" s="98">
        <v>1103.8492598468767</v>
      </c>
      <c r="S149" s="98">
        <v>1142.0779888593729</v>
      </c>
      <c r="T149" s="98">
        <v>1194.0302403611242</v>
      </c>
      <c r="U149" s="98">
        <v>1278.5241642325454</v>
      </c>
      <c r="V149" s="98">
        <v>1298.6290867314644</v>
      </c>
      <c r="W149" s="98">
        <v>1380.2127902031741</v>
      </c>
      <c r="X149" s="98">
        <v>1368.6918017491612</v>
      </c>
      <c r="Y149" s="98">
        <v>1124.3268491439351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961.45224844492725</v>
      </c>
      <c r="L150" s="98">
        <v>981.61208756590065</v>
      </c>
      <c r="M150" s="98">
        <v>981.30833313273195</v>
      </c>
      <c r="N150" s="98">
        <v>1036.2496722789508</v>
      </c>
      <c r="O150" s="98">
        <v>1032.9696800164395</v>
      </c>
      <c r="P150" s="98">
        <v>1050.7363271197546</v>
      </c>
      <c r="Q150" s="98">
        <v>1058.9704182408286</v>
      </c>
      <c r="R150" s="98">
        <v>1103.2315392647961</v>
      </c>
      <c r="S150" s="98">
        <v>1141.6885325436842</v>
      </c>
      <c r="T150" s="98">
        <v>1193.3657856563641</v>
      </c>
      <c r="U150" s="98">
        <v>1277.6863216458789</v>
      </c>
      <c r="V150" s="98">
        <v>1297.499980539571</v>
      </c>
      <c r="W150" s="98">
        <v>1379.2724156480451</v>
      </c>
      <c r="X150" s="98">
        <v>1363.7526258707451</v>
      </c>
      <c r="Y150" s="98">
        <v>1122.4302487101068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459.70891484110183</v>
      </c>
      <c r="L151" s="101">
        <v>491.20203664025433</v>
      </c>
      <c r="M151" s="101">
        <v>471.97509678879095</v>
      </c>
      <c r="N151" s="101">
        <v>480.08745804326134</v>
      </c>
      <c r="O151" s="101">
        <v>492.73728463932974</v>
      </c>
      <c r="P151" s="101">
        <v>491.04936699657213</v>
      </c>
      <c r="Q151" s="101">
        <v>502.08649295949544</v>
      </c>
      <c r="R151" s="101">
        <v>517.14450458658257</v>
      </c>
      <c r="S151" s="101">
        <v>525.59316034476626</v>
      </c>
      <c r="T151" s="101">
        <v>649.85305462130748</v>
      </c>
      <c r="U151" s="101">
        <v>629.71710257217228</v>
      </c>
      <c r="V151" s="101">
        <v>623.03618244134327</v>
      </c>
      <c r="W151" s="101">
        <v>686.98237982139028</v>
      </c>
      <c r="X151" s="101">
        <v>530.25343875888041</v>
      </c>
      <c r="Y151" s="101">
        <v>349.37510718526937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501.74333360382542</v>
      </c>
      <c r="L152" s="104">
        <v>490.41005092564643</v>
      </c>
      <c r="M152" s="104">
        <v>509.33323634394088</v>
      </c>
      <c r="N152" s="104">
        <v>556.16221423568948</v>
      </c>
      <c r="O152" s="104">
        <v>540.23239537710992</v>
      </c>
      <c r="P152" s="104">
        <v>559.68696012318242</v>
      </c>
      <c r="Q152" s="104">
        <v>556.88392528133318</v>
      </c>
      <c r="R152" s="104">
        <v>586.08703467821329</v>
      </c>
      <c r="S152" s="104">
        <v>616.09537219891808</v>
      </c>
      <c r="T152" s="104">
        <v>543.5127310350565</v>
      </c>
      <c r="U152" s="104">
        <v>647.96921907370665</v>
      </c>
      <c r="V152" s="104">
        <v>674.46379809822758</v>
      </c>
      <c r="W152" s="104">
        <v>692.29003582665484</v>
      </c>
      <c r="X152" s="104">
        <v>833.49918711186444</v>
      </c>
      <c r="Y152" s="104">
        <v>773.0551415248375</v>
      </c>
      <c r="DA152" s="132" t="s">
        <v>2554</v>
      </c>
    </row>
    <row r="153" spans="1:105" ht="12" customHeight="1" x14ac:dyDescent="0.25">
      <c r="A153" s="106" t="s">
        <v>122</v>
      </c>
      <c r="B153" s="101">
        <v>746.26387902663214</v>
      </c>
      <c r="C153" s="101">
        <v>646.99950778172911</v>
      </c>
      <c r="D153" s="101">
        <v>491.16529855599379</v>
      </c>
      <c r="E153" s="101">
        <v>1040.1771959211562</v>
      </c>
      <c r="F153" s="101">
        <v>968.54873762796785</v>
      </c>
      <c r="G153" s="101">
        <v>768.85763619723775</v>
      </c>
      <c r="H153" s="101">
        <v>918.07285809398047</v>
      </c>
      <c r="I153" s="101">
        <v>845.27605052790443</v>
      </c>
      <c r="J153" s="101">
        <v>892.72609741135284</v>
      </c>
      <c r="K153" s="101">
        <v>944.81897866815768</v>
      </c>
      <c r="L153" s="101">
        <v>1016.744006344143</v>
      </c>
      <c r="M153" s="101">
        <v>1003.9836047951404</v>
      </c>
      <c r="N153" s="101">
        <v>992.83752122441717</v>
      </c>
      <c r="O153" s="101">
        <v>1069.1859323940002</v>
      </c>
      <c r="P153" s="101">
        <v>1070.4313865368101</v>
      </c>
      <c r="Q153" s="101">
        <v>1105.1165199365375</v>
      </c>
      <c r="R153" s="101">
        <v>1127.203331004353</v>
      </c>
      <c r="S153" s="101">
        <v>1143.9796653870635</v>
      </c>
      <c r="T153" s="101">
        <v>1125.9141399599416</v>
      </c>
      <c r="U153" s="101">
        <v>1222.3803426531483</v>
      </c>
      <c r="V153" s="101">
        <v>1310.9910881587912</v>
      </c>
      <c r="W153" s="101">
        <v>1339.7522729624056</v>
      </c>
      <c r="X153" s="101">
        <v>1105.8744553808112</v>
      </c>
      <c r="Y153" s="101">
        <v>848.21044600525738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945.0084739290038</v>
      </c>
      <c r="L154" s="104">
        <v>1016.8018482408006</v>
      </c>
      <c r="M154" s="104">
        <v>1003.9947214501742</v>
      </c>
      <c r="N154" s="104">
        <v>992.78411501617757</v>
      </c>
      <c r="O154" s="104">
        <v>1069.2920004868745</v>
      </c>
      <c r="P154" s="104">
        <v>1068.1997675945997</v>
      </c>
      <c r="Q154" s="104">
        <v>1104.0297919773823</v>
      </c>
      <c r="R154" s="104">
        <v>1127.6817936840107</v>
      </c>
      <c r="S154" s="104">
        <v>1144.6984244099299</v>
      </c>
      <c r="T154" s="104">
        <v>1124.8674193225006</v>
      </c>
      <c r="U154" s="104">
        <v>1221.195173459256</v>
      </c>
      <c r="V154" s="104">
        <v>1306.6718094424832</v>
      </c>
      <c r="W154" s="104">
        <v>1328.2262031001228</v>
      </c>
      <c r="X154" s="104">
        <v>1101.7146461037094</v>
      </c>
      <c r="Y154" s="104">
        <v>842.53932286674785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451.89679601726124</v>
      </c>
      <c r="L155" s="98">
        <v>509.55775559504661</v>
      </c>
      <c r="M155" s="98">
        <v>483.00561410766704</v>
      </c>
      <c r="N155" s="98">
        <v>459.4062943227014</v>
      </c>
      <c r="O155" s="98">
        <v>510.63014241615633</v>
      </c>
      <c r="P155" s="98">
        <v>499.65489915295103</v>
      </c>
      <c r="Q155" s="98">
        <v>524.79321363637655</v>
      </c>
      <c r="R155" s="98">
        <v>531.02916711982766</v>
      </c>
      <c r="S155" s="98">
        <v>529.1872737251166</v>
      </c>
      <c r="T155" s="98">
        <v>605.4972119931972</v>
      </c>
      <c r="U155" s="98">
        <v>601.48442614363648</v>
      </c>
      <c r="V155" s="98">
        <v>631.45522005662258</v>
      </c>
      <c r="W155" s="98">
        <v>660.81203015376218</v>
      </c>
      <c r="X155" s="98">
        <v>407.95207618492458</v>
      </c>
      <c r="Y155" s="98">
        <v>223.99910625495329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493.11167791174267</v>
      </c>
      <c r="L156" s="98">
        <v>507.24409264575394</v>
      </c>
      <c r="M156" s="98">
        <v>520.98910734250717</v>
      </c>
      <c r="N156" s="98">
        <v>533.37782069347634</v>
      </c>
      <c r="O156" s="98">
        <v>558.66185807071815</v>
      </c>
      <c r="P156" s="98">
        <v>568.54486844164887</v>
      </c>
      <c r="Q156" s="98">
        <v>579.23657834100584</v>
      </c>
      <c r="R156" s="98">
        <v>596.65262656418292</v>
      </c>
      <c r="S156" s="98">
        <v>615.51115068481317</v>
      </c>
      <c r="T156" s="98">
        <v>519.37020732930341</v>
      </c>
      <c r="U156" s="98">
        <v>619.71074731561941</v>
      </c>
      <c r="V156" s="98">
        <v>675.21658938586029</v>
      </c>
      <c r="W156" s="98">
        <v>667.41417294636074</v>
      </c>
      <c r="X156" s="98">
        <v>693.76256991878483</v>
      </c>
      <c r="Y156" s="98">
        <v>618.54021661179456</v>
      </c>
      <c r="DA156" s="63" t="s">
        <v>2558</v>
      </c>
    </row>
    <row r="157" spans="1:105" ht="12" customHeight="1" x14ac:dyDescent="0.25">
      <c r="A157" s="121" t="s">
        <v>54</v>
      </c>
      <c r="B157" s="122">
        <v>360.47154325467562</v>
      </c>
      <c r="C157" s="122">
        <v>358.95120756481884</v>
      </c>
      <c r="D157" s="122">
        <v>352.19649827134054</v>
      </c>
      <c r="E157" s="122">
        <v>607.03923227710288</v>
      </c>
      <c r="F157" s="122">
        <v>572.63686673697839</v>
      </c>
      <c r="G157" s="122">
        <v>505.30699976241647</v>
      </c>
      <c r="H157" s="122">
        <v>542.55009207702744</v>
      </c>
      <c r="I157" s="122">
        <v>543.34187825435072</v>
      </c>
      <c r="J157" s="122">
        <v>564.33361458966988</v>
      </c>
      <c r="K157" s="122">
        <v>577.59437526751219</v>
      </c>
      <c r="L157" s="122">
        <v>607.18467712608026</v>
      </c>
      <c r="M157" s="122">
        <v>572.10053692519512</v>
      </c>
      <c r="N157" s="122">
        <v>567.84957225258916</v>
      </c>
      <c r="O157" s="122">
        <v>559.5446497912144</v>
      </c>
      <c r="P157" s="122">
        <v>541.88205102366408</v>
      </c>
      <c r="Q157" s="122">
        <v>540.33603329511379</v>
      </c>
      <c r="R157" s="122">
        <v>551.48412588043084</v>
      </c>
      <c r="S157" s="122">
        <v>561.09516186062524</v>
      </c>
      <c r="T157" s="122">
        <v>574.89930325184298</v>
      </c>
      <c r="U157" s="122">
        <v>596.22855473600134</v>
      </c>
      <c r="V157" s="122">
        <v>579.2371665748542</v>
      </c>
      <c r="W157" s="122">
        <v>570.09685249763322</v>
      </c>
      <c r="X157" s="122">
        <v>461.63132727524913</v>
      </c>
      <c r="Y157" s="122">
        <v>375.93169996760753</v>
      </c>
      <c r="DA157" s="130" t="s">
        <v>2559</v>
      </c>
    </row>
    <row r="158" spans="1:105" ht="12" customHeight="1" x14ac:dyDescent="0.25">
      <c r="A158" s="97" t="s">
        <v>50</v>
      </c>
      <c r="B158" s="98">
        <v>359.13984614477022</v>
      </c>
      <c r="C158" s="98">
        <v>367.91319913191973</v>
      </c>
      <c r="D158" s="98">
        <v>399.28902545890941</v>
      </c>
      <c r="E158" s="98">
        <v>530.8833974533452</v>
      </c>
      <c r="F158" s="98">
        <v>532.77971181831356</v>
      </c>
      <c r="G158" s="98">
        <v>520.54353812929014</v>
      </c>
      <c r="H158" s="98">
        <v>528.81217328407263</v>
      </c>
      <c r="I158" s="98">
        <v>551.37754960160942</v>
      </c>
      <c r="J158" s="98">
        <v>568.5559670333497</v>
      </c>
      <c r="K158" s="98">
        <v>586.7093971281281</v>
      </c>
      <c r="L158" s="98">
        <v>594.53506626154626</v>
      </c>
      <c r="M158" s="98">
        <v>569.22457014317683</v>
      </c>
      <c r="N158" s="98">
        <v>571.0081528685057</v>
      </c>
      <c r="O158" s="98">
        <v>548.2267100544783</v>
      </c>
      <c r="P158" s="98">
        <v>543.2549921962493</v>
      </c>
      <c r="Q158" s="98">
        <v>540.88420995547494</v>
      </c>
      <c r="R158" s="98">
        <v>549.46541550128995</v>
      </c>
      <c r="S158" s="98">
        <v>556.62373478708423</v>
      </c>
      <c r="T158" s="98">
        <v>576.01601253220531</v>
      </c>
      <c r="U158" s="98">
        <v>604.65700262173027</v>
      </c>
      <c r="V158" s="98">
        <v>565.64896159889111</v>
      </c>
      <c r="W158" s="98">
        <v>537.59038876358238</v>
      </c>
      <c r="X158" s="98">
        <v>465.09957014367967</v>
      </c>
      <c r="Y158" s="98">
        <v>379.61469423034856</v>
      </c>
      <c r="DA158" s="63" t="s">
        <v>2560</v>
      </c>
    </row>
    <row r="159" spans="1:105" ht="12" customHeight="1" x14ac:dyDescent="0.25">
      <c r="A159" s="109" t="s">
        <v>120</v>
      </c>
      <c r="B159" s="33">
        <v>367.61136510898768</v>
      </c>
      <c r="C159" s="33">
        <v>319.65632146291506</v>
      </c>
      <c r="D159" s="33">
        <v>252.71444160854116</v>
      </c>
      <c r="E159" s="33">
        <v>683.76264675539983</v>
      </c>
      <c r="F159" s="33">
        <v>618.93029569341888</v>
      </c>
      <c r="G159" s="33">
        <v>478.48720104953145</v>
      </c>
      <c r="H159" s="33">
        <v>573.96900025315756</v>
      </c>
      <c r="I159" s="33">
        <v>521.79036571559652</v>
      </c>
      <c r="J159" s="33">
        <v>555.19395670133292</v>
      </c>
      <c r="K159" s="33">
        <v>560.46412087208103</v>
      </c>
      <c r="L159" s="33">
        <v>626.65174515115132</v>
      </c>
      <c r="M159" s="33">
        <v>576.03925748661891</v>
      </c>
      <c r="N159" s="33">
        <v>563.26277747465633</v>
      </c>
      <c r="O159" s="33">
        <v>577.54024535916722</v>
      </c>
      <c r="P159" s="33">
        <v>539.47304513884478</v>
      </c>
      <c r="Q159" s="33">
        <v>539.33950395613226</v>
      </c>
      <c r="R159" s="33">
        <v>555.09839956863345</v>
      </c>
      <c r="S159" s="33">
        <v>569.20654720420782</v>
      </c>
      <c r="T159" s="33">
        <v>572.78504996382912</v>
      </c>
      <c r="U159" s="33">
        <v>579.75786630766709</v>
      </c>
      <c r="V159" s="33">
        <v>608.92474514933156</v>
      </c>
      <c r="W159" s="33">
        <v>688.85683037806518</v>
      </c>
      <c r="X159" s="33">
        <v>436.26597588832084</v>
      </c>
      <c r="Y159" s="33">
        <v>323.90239964855499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7546.3682533385354</v>
      </c>
      <c r="C161" s="117">
        <f t="shared" si="54"/>
        <v>8975.80396777432</v>
      </c>
      <c r="D161" s="117">
        <f t="shared" si="54"/>
        <v>7936.3832049823004</v>
      </c>
      <c r="E161" s="117">
        <f t="shared" si="54"/>
        <v>9146.1502689282261</v>
      </c>
      <c r="F161" s="117">
        <f t="shared" si="54"/>
        <v>9143.6941580977345</v>
      </c>
      <c r="G161" s="117">
        <f t="shared" si="54"/>
        <v>8674.0642318368537</v>
      </c>
      <c r="H161" s="117">
        <f t="shared" si="54"/>
        <v>9222.6990490930475</v>
      </c>
      <c r="I161" s="117">
        <f t="shared" si="54"/>
        <v>9429.8728571649353</v>
      </c>
      <c r="J161" s="117">
        <f t="shared" si="54"/>
        <v>9651.3267552912148</v>
      </c>
      <c r="K161" s="117">
        <f t="shared" si="54"/>
        <v>10175.97988428307</v>
      </c>
      <c r="L161" s="117">
        <f t="shared" si="54"/>
        <v>11349.687382258933</v>
      </c>
      <c r="M161" s="117">
        <f t="shared" si="54"/>
        <v>10199.905283537837</v>
      </c>
      <c r="N161" s="117">
        <f t="shared" si="54"/>
        <v>10568.447598993997</v>
      </c>
      <c r="O161" s="117">
        <f t="shared" si="54"/>
        <v>10759.989317291438</v>
      </c>
      <c r="P161" s="117">
        <f t="shared" si="54"/>
        <v>9839.7075210053954</v>
      </c>
      <c r="Q161" s="117">
        <f t="shared" si="54"/>
        <v>10114.031779691973</v>
      </c>
      <c r="R161" s="117">
        <f t="shared" ref="R161:V161" si="55">R162+R164+R166+R175</f>
        <v>10410.319200451564</v>
      </c>
      <c r="S161" s="117">
        <f t="shared" si="55"/>
        <v>11066.355302202617</v>
      </c>
      <c r="T161" s="117">
        <f t="shared" si="55"/>
        <v>11501.062226151604</v>
      </c>
      <c r="U161" s="117">
        <f t="shared" si="55"/>
        <v>11372.77806125717</v>
      </c>
      <c r="V161" s="117">
        <f t="shared" si="55"/>
        <v>11874.541913871901</v>
      </c>
      <c r="W161" s="117">
        <f t="shared" ref="W161:Y161" si="56">W162+W164+W166+W175</f>
        <v>15466.501097506272</v>
      </c>
      <c r="X161" s="117">
        <f t="shared" si="56"/>
        <v>10844.995303655998</v>
      </c>
      <c r="Y161" s="117">
        <f t="shared" si="56"/>
        <v>8819.7279708896676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6452.0181714201835</v>
      </c>
      <c r="C162" s="122">
        <f t="shared" si="57"/>
        <v>7920.549316192536</v>
      </c>
      <c r="D162" s="122">
        <f t="shared" si="57"/>
        <v>6987.1384127192005</v>
      </c>
      <c r="E162" s="122">
        <f t="shared" si="57"/>
        <v>7574.1964808028242</v>
      </c>
      <c r="F162" s="122">
        <f t="shared" si="57"/>
        <v>7633.4228474931751</v>
      </c>
      <c r="G162" s="122">
        <f t="shared" si="57"/>
        <v>7383.5775825080036</v>
      </c>
      <c r="H162" s="122">
        <f t="shared" si="57"/>
        <v>7771.2899405362996</v>
      </c>
      <c r="I162" s="122">
        <f t="shared" si="57"/>
        <v>8026.6809560094898</v>
      </c>
      <c r="J162" s="122">
        <f t="shared" si="57"/>
        <v>8183.952473857632</v>
      </c>
      <c r="K162" s="122">
        <f t="shared" si="57"/>
        <v>8646.1977234019178</v>
      </c>
      <c r="L162" s="122">
        <f t="shared" si="57"/>
        <v>9724.994197009697</v>
      </c>
      <c r="M162" s="122">
        <f t="shared" si="57"/>
        <v>8621.8919119774528</v>
      </c>
      <c r="N162" s="122">
        <f t="shared" si="57"/>
        <v>8993.494145084851</v>
      </c>
      <c r="O162" s="122">
        <f t="shared" si="57"/>
        <v>9126.6155578962589</v>
      </c>
      <c r="P162" s="122">
        <f t="shared" si="57"/>
        <v>8216.7863927160543</v>
      </c>
      <c r="Q162" s="122">
        <f t="shared" si="57"/>
        <v>8447.7543207547187</v>
      </c>
      <c r="R162" s="122">
        <f t="shared" si="57"/>
        <v>8709.3208226679671</v>
      </c>
      <c r="S162" s="122">
        <f t="shared" si="57"/>
        <v>9332.4697854076512</v>
      </c>
      <c r="T162" s="122">
        <f t="shared" si="57"/>
        <v>9758.0555787225712</v>
      </c>
      <c r="U162" s="122">
        <f t="shared" si="57"/>
        <v>9497.3644741780918</v>
      </c>
      <c r="V162" s="122">
        <f t="shared" si="57"/>
        <v>9946.3052468757669</v>
      </c>
      <c r="W162" s="122">
        <f t="shared" si="57"/>
        <v>13490.793050534468</v>
      </c>
      <c r="X162" s="122">
        <f t="shared" si="57"/>
        <v>9183.6444255597908</v>
      </c>
      <c r="Y162" s="122">
        <f t="shared" si="57"/>
        <v>7480.8894009770329</v>
      </c>
      <c r="DA162" s="130" t="s">
        <v>2563</v>
      </c>
    </row>
    <row r="163" spans="1:105" ht="12" customHeight="1" x14ac:dyDescent="0.25">
      <c r="A163" s="97" t="s">
        <v>53</v>
      </c>
      <c r="B163" s="33">
        <v>6452.0181714201835</v>
      </c>
      <c r="C163" s="33">
        <v>7920.549316192536</v>
      </c>
      <c r="D163" s="33">
        <v>6987.1384127192005</v>
      </c>
      <c r="E163" s="33">
        <v>7574.1964808028242</v>
      </c>
      <c r="F163" s="33">
        <v>7633.4228474931751</v>
      </c>
      <c r="G163" s="33">
        <v>7383.5775825080036</v>
      </c>
      <c r="H163" s="33">
        <v>7771.2899405362996</v>
      </c>
      <c r="I163" s="33">
        <v>8026.6809560094898</v>
      </c>
      <c r="J163" s="33">
        <v>8183.952473857632</v>
      </c>
      <c r="K163" s="33">
        <v>8646.1977234019178</v>
      </c>
      <c r="L163" s="33">
        <v>9724.994197009697</v>
      </c>
      <c r="M163" s="33">
        <v>8621.8919119774528</v>
      </c>
      <c r="N163" s="33">
        <v>8993.494145084851</v>
      </c>
      <c r="O163" s="33">
        <v>9126.6155578962589</v>
      </c>
      <c r="P163" s="33">
        <v>8216.7863927160543</v>
      </c>
      <c r="Q163" s="33">
        <v>8447.7543207547187</v>
      </c>
      <c r="R163" s="33">
        <v>8709.3208226679671</v>
      </c>
      <c r="S163" s="33">
        <v>9332.4697854076512</v>
      </c>
      <c r="T163" s="33">
        <v>9758.0555787225712</v>
      </c>
      <c r="U163" s="33">
        <v>9497.3644741780918</v>
      </c>
      <c r="V163" s="33">
        <v>9946.3052468757669</v>
      </c>
      <c r="W163" s="33">
        <v>13490.793050534468</v>
      </c>
      <c r="X163" s="33">
        <v>9183.6444255597908</v>
      </c>
      <c r="Y163" s="33">
        <v>7480.8894009770329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0.59682862644545276</v>
      </c>
      <c r="C164" s="122">
        <f t="shared" si="58"/>
        <v>0.5639055057164245</v>
      </c>
      <c r="D164" s="122">
        <f t="shared" si="58"/>
        <v>0.60806017042873128</v>
      </c>
      <c r="E164" s="122">
        <f t="shared" si="58"/>
        <v>0.76194576356222099</v>
      </c>
      <c r="F164" s="122">
        <f t="shared" si="58"/>
        <v>0.86530550347201463</v>
      </c>
      <c r="G164" s="122">
        <f t="shared" si="58"/>
        <v>1.1760603188733567</v>
      </c>
      <c r="H164" s="122">
        <f t="shared" si="58"/>
        <v>1.7959658450928009</v>
      </c>
      <c r="I164" s="122">
        <f t="shared" si="58"/>
        <v>1.8947299986009785</v>
      </c>
      <c r="J164" s="122">
        <f t="shared" si="58"/>
        <v>2.2691339489558735</v>
      </c>
      <c r="K164" s="122">
        <f t="shared" si="58"/>
        <v>2.9365318243979264</v>
      </c>
      <c r="L164" s="122">
        <f t="shared" si="58"/>
        <v>6.1084502152799702</v>
      </c>
      <c r="M164" s="122">
        <f t="shared" si="58"/>
        <v>3.9568646707321578</v>
      </c>
      <c r="N164" s="122">
        <f t="shared" si="58"/>
        <v>5.3405866362082142</v>
      </c>
      <c r="O164" s="122">
        <f t="shared" si="58"/>
        <v>5.9601383037444116</v>
      </c>
      <c r="P164" s="122">
        <f t="shared" si="58"/>
        <v>6.8713060830728834</v>
      </c>
      <c r="Q164" s="122">
        <f t="shared" si="58"/>
        <v>17.155587450143702</v>
      </c>
      <c r="R164" s="122">
        <f t="shared" si="58"/>
        <v>13.758242760234998</v>
      </c>
      <c r="S164" s="122">
        <f t="shared" si="58"/>
        <v>17.404914067574268</v>
      </c>
      <c r="T164" s="122">
        <f t="shared" si="58"/>
        <v>23.931978607204424</v>
      </c>
      <c r="U164" s="122">
        <f t="shared" si="58"/>
        <v>39.699215814693851</v>
      </c>
      <c r="V164" s="122">
        <f t="shared" si="58"/>
        <v>29.014946420460976</v>
      </c>
      <c r="W164" s="122">
        <f t="shared" si="58"/>
        <v>42.249736569788283</v>
      </c>
      <c r="X164" s="122">
        <f t="shared" si="58"/>
        <v>49.69311305157423</v>
      </c>
      <c r="Y164" s="122">
        <f t="shared" si="58"/>
        <v>70.222481900819233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0.59682862644545276</v>
      </c>
      <c r="C165" s="98">
        <f>IF(RES_hhdet_tes!C165=0,0,RES_hhdet_tes!C165*1000*11630/RES_hhdet_num!C161)</f>
        <v>0.5639055057164245</v>
      </c>
      <c r="D165" s="98">
        <f>IF(RES_hhdet_tes!D165=0,0,RES_hhdet_tes!D165*1000*11630/RES_hhdet_num!D161)</f>
        <v>0.60806017042873128</v>
      </c>
      <c r="E165" s="98">
        <f>IF(RES_hhdet_tes!E165=0,0,RES_hhdet_tes!E165*1000*11630/RES_hhdet_num!E161)</f>
        <v>0.76194576356222099</v>
      </c>
      <c r="F165" s="98">
        <f>IF(RES_hhdet_tes!F165=0,0,RES_hhdet_tes!F165*1000*11630/RES_hhdet_num!F161)</f>
        <v>0.86530550347201463</v>
      </c>
      <c r="G165" s="98">
        <f>IF(RES_hhdet_tes!G165=0,0,RES_hhdet_tes!G165*1000*11630/RES_hhdet_num!G161)</f>
        <v>1.1760603188733567</v>
      </c>
      <c r="H165" s="98">
        <f>IF(RES_hhdet_tes!H165=0,0,RES_hhdet_tes!H165*1000*11630/RES_hhdet_num!H161)</f>
        <v>1.7959658450928009</v>
      </c>
      <c r="I165" s="98">
        <f>IF(RES_hhdet_tes!I165=0,0,RES_hhdet_tes!I165*1000*11630/RES_hhdet_num!I161)</f>
        <v>1.8947299986009785</v>
      </c>
      <c r="J165" s="98">
        <f>IF(RES_hhdet_tes!J165=0,0,RES_hhdet_tes!J165*1000*11630/RES_hhdet_num!J161)</f>
        <v>2.2691339489558735</v>
      </c>
      <c r="K165" s="98">
        <f>IF(RES_hhdet_tes!K165=0,0,RES_hhdet_tes!K165*1000*11630/RES_hhdet_num!K161)</f>
        <v>2.9365318243979264</v>
      </c>
      <c r="L165" s="98">
        <f>IF(RES_hhdet_tes!L165=0,0,RES_hhdet_tes!L165*1000*11630/RES_hhdet_num!L161)</f>
        <v>6.1084502152799702</v>
      </c>
      <c r="M165" s="98">
        <f>IF(RES_hhdet_tes!M165=0,0,RES_hhdet_tes!M165*1000*11630/RES_hhdet_num!M161)</f>
        <v>3.9568646707321578</v>
      </c>
      <c r="N165" s="98">
        <f>IF(RES_hhdet_tes!N165=0,0,RES_hhdet_tes!N165*1000*11630/RES_hhdet_num!N161)</f>
        <v>5.3405866362082142</v>
      </c>
      <c r="O165" s="98">
        <f>IF(RES_hhdet_tes!O165=0,0,RES_hhdet_tes!O165*1000*11630/RES_hhdet_num!O161)</f>
        <v>5.9601383037444116</v>
      </c>
      <c r="P165" s="98">
        <f>IF(RES_hhdet_tes!P165=0,0,RES_hhdet_tes!P165*1000*11630/RES_hhdet_num!P161)</f>
        <v>6.8713060830728834</v>
      </c>
      <c r="Q165" s="98">
        <f>IF(RES_hhdet_tes!Q165=0,0,RES_hhdet_tes!Q165*1000*11630/RES_hhdet_num!Q161)</f>
        <v>17.155587450143702</v>
      </c>
      <c r="R165" s="98">
        <f>IF(RES_hhdet_tes!R165=0,0,RES_hhdet_tes!R165*1000*11630/RES_hhdet_num!R161)</f>
        <v>13.758242760234998</v>
      </c>
      <c r="S165" s="98">
        <f>IF(RES_hhdet_tes!S165=0,0,RES_hhdet_tes!S165*1000*11630/RES_hhdet_num!S161)</f>
        <v>17.404914067574268</v>
      </c>
      <c r="T165" s="98">
        <f>IF(RES_hhdet_tes!T165=0,0,RES_hhdet_tes!T165*1000*11630/RES_hhdet_num!T161)</f>
        <v>23.931978607204424</v>
      </c>
      <c r="U165" s="98">
        <f>IF(RES_hhdet_tes!U165=0,0,RES_hhdet_tes!U165*1000*11630/RES_hhdet_num!U161)</f>
        <v>39.699215814693851</v>
      </c>
      <c r="V165" s="98">
        <f>IF(RES_hhdet_tes!V165=0,0,RES_hhdet_tes!V165*1000*11630/RES_hhdet_num!V161)</f>
        <v>29.014946420460976</v>
      </c>
      <c r="W165" s="98">
        <f>IF(RES_hhdet_tes!W165=0,0,RES_hhdet_tes!W165*1000*11630/RES_hhdet_num!W161)</f>
        <v>42.249736569788283</v>
      </c>
      <c r="X165" s="98">
        <f>IF(RES_hhdet_tes!X165=0,0,RES_hhdet_tes!X165*1000*11630/RES_hhdet_num!X161)</f>
        <v>49.69311305157423</v>
      </c>
      <c r="Y165" s="98">
        <f>IF(RES_hhdet_tes!Y165=0,0,RES_hhdet_tes!Y165*1000*11630/RES_hhdet_num!Y161)</f>
        <v>70.222481900819233</v>
      </c>
      <c r="DA165" s="63" t="s">
        <v>2566</v>
      </c>
    </row>
    <row r="166" spans="1:105" ht="12" customHeight="1" x14ac:dyDescent="0.25">
      <c r="A166" s="121" t="s">
        <v>55</v>
      </c>
      <c r="B166" s="122">
        <v>733.27522394518087</v>
      </c>
      <c r="C166" s="122">
        <v>695.43421246471655</v>
      </c>
      <c r="D166" s="122">
        <v>586.00683364661336</v>
      </c>
      <c r="E166" s="122">
        <v>983.51042593702914</v>
      </c>
      <c r="F166" s="122">
        <v>942.27092681021838</v>
      </c>
      <c r="G166" s="122">
        <v>784.42865557444986</v>
      </c>
      <c r="H166" s="122">
        <v>905.34151821333023</v>
      </c>
      <c r="I166" s="122">
        <v>859.10800745752954</v>
      </c>
      <c r="J166" s="122">
        <v>900.96379582096233</v>
      </c>
      <c r="K166" s="122">
        <v>949.27036311600079</v>
      </c>
      <c r="L166" s="122">
        <v>1012.0200004514795</v>
      </c>
      <c r="M166" s="122">
        <v>1002.1762035390736</v>
      </c>
      <c r="N166" s="122">
        <v>1001.634979686725</v>
      </c>
      <c r="O166" s="122">
        <v>1067.705821421031</v>
      </c>
      <c r="P166" s="122">
        <v>1074.2580958770786</v>
      </c>
      <c r="Q166" s="122">
        <v>1108.8276322721676</v>
      </c>
      <c r="R166" s="122">
        <v>1135.6626267318181</v>
      </c>
      <c r="S166" s="122">
        <v>1155.3012209148608</v>
      </c>
      <c r="T166" s="122">
        <v>1144.1759869932366</v>
      </c>
      <c r="U166" s="122">
        <v>1239.466704714672</v>
      </c>
      <c r="V166" s="122">
        <v>1319.4653647480454</v>
      </c>
      <c r="W166" s="122">
        <v>1353.2856131175934</v>
      </c>
      <c r="X166" s="122">
        <v>1153.4714272291842</v>
      </c>
      <c r="Y166" s="122">
        <v>899.91942647033147</v>
      </c>
      <c r="DA166" s="130" t="s">
        <v>2567</v>
      </c>
    </row>
    <row r="167" spans="1:105" ht="12" customHeight="1" x14ac:dyDescent="0.25">
      <c r="A167" s="97" t="s">
        <v>124</v>
      </c>
      <c r="B167" s="98">
        <v>719.826340927773</v>
      </c>
      <c r="C167" s="98">
        <v>754.80052978511992</v>
      </c>
      <c r="D167" s="98">
        <v>767.47575979799615</v>
      </c>
      <c r="E167" s="98">
        <v>808.04197632882619</v>
      </c>
      <c r="F167" s="98">
        <v>835.38046271417898</v>
      </c>
      <c r="G167" s="98">
        <v>845.57583702865736</v>
      </c>
      <c r="H167" s="98">
        <v>861.78757406731893</v>
      </c>
      <c r="I167" s="98">
        <v>899.20174331396026</v>
      </c>
      <c r="J167" s="98">
        <v>927.45059734119695</v>
      </c>
      <c r="K167" s="98">
        <v>963.19238491937745</v>
      </c>
      <c r="L167" s="98">
        <v>983.07888269815248</v>
      </c>
      <c r="M167" s="98">
        <v>983.42126629193899</v>
      </c>
      <c r="N167" s="98">
        <v>1039.9741942366111</v>
      </c>
      <c r="O167" s="98">
        <v>1037.1256686332779</v>
      </c>
      <c r="P167" s="98">
        <v>1060.895540407362</v>
      </c>
      <c r="Q167" s="98">
        <v>1070.0217334377589</v>
      </c>
      <c r="R167" s="98">
        <v>1114.9783337697409</v>
      </c>
      <c r="S167" s="98">
        <v>1153.3350505030864</v>
      </c>
      <c r="T167" s="98">
        <v>1206.1046814029758</v>
      </c>
      <c r="U167" s="98">
        <v>1291.0661911470579</v>
      </c>
      <c r="V167" s="98">
        <v>1311.8383397904881</v>
      </c>
      <c r="W167" s="98">
        <v>1397.6808511107104</v>
      </c>
      <c r="X167" s="98">
        <v>1396.5323803231897</v>
      </c>
      <c r="Y167" s="98">
        <v>1159.1175928493706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969.2795318094511</v>
      </c>
      <c r="L168" s="98">
        <v>989.15611521014796</v>
      </c>
      <c r="M168" s="98">
        <v>989.51353981134991</v>
      </c>
      <c r="N168" s="98">
        <v>1046.6482373678959</v>
      </c>
      <c r="O168" s="98">
        <v>1044.5951095812402</v>
      </c>
      <c r="P168" s="98">
        <v>1071.8200229292941</v>
      </c>
      <c r="Q168" s="98">
        <v>1082.6195381398838</v>
      </c>
      <c r="R168" s="98">
        <v>0</v>
      </c>
      <c r="S168" s="98">
        <v>0</v>
      </c>
      <c r="T168" s="98">
        <v>0</v>
      </c>
      <c r="U168" s="98">
        <v>1252.5668704651616</v>
      </c>
      <c r="V168" s="98">
        <v>1273.8567066916141</v>
      </c>
      <c r="W168" s="98">
        <v>1361.1650718945466</v>
      </c>
      <c r="X168" s="98">
        <v>1368.378118934776</v>
      </c>
      <c r="Y168" s="98">
        <v>1138.7120843211324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463.45145322247129</v>
      </c>
      <c r="L169" s="101">
        <v>494.97709380414216</v>
      </c>
      <c r="M169" s="101">
        <v>475.92151514228613</v>
      </c>
      <c r="N169" s="101">
        <v>484.90504285356099</v>
      </c>
      <c r="O169" s="101">
        <v>498.28273549557798</v>
      </c>
      <c r="P169" s="101">
        <v>500.90258631906602</v>
      </c>
      <c r="Q169" s="101">
        <v>513.29917979868048</v>
      </c>
      <c r="R169" s="101">
        <v>0</v>
      </c>
      <c r="S169" s="101">
        <v>0</v>
      </c>
      <c r="T169" s="101">
        <v>0</v>
      </c>
      <c r="U169" s="101">
        <v>617.33679627340268</v>
      </c>
      <c r="V169" s="101">
        <v>611.68310706594309</v>
      </c>
      <c r="W169" s="101">
        <v>677.96354789022439</v>
      </c>
      <c r="X169" s="101">
        <v>532.0519200645291</v>
      </c>
      <c r="Y169" s="101">
        <v>354.44309966704014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505.82807858697998</v>
      </c>
      <c r="L170" s="104">
        <v>494.17902140600592</v>
      </c>
      <c r="M170" s="104">
        <v>513.59202466906379</v>
      </c>
      <c r="N170" s="104">
        <v>561.74319451433496</v>
      </c>
      <c r="O170" s="104">
        <v>546.31237408566221</v>
      </c>
      <c r="P170" s="104">
        <v>570.91743661022792</v>
      </c>
      <c r="Q170" s="104">
        <v>569.32035834120336</v>
      </c>
      <c r="R170" s="104">
        <v>0</v>
      </c>
      <c r="S170" s="104">
        <v>0</v>
      </c>
      <c r="T170" s="104">
        <v>0</v>
      </c>
      <c r="U170" s="104">
        <v>635.23007419175894</v>
      </c>
      <c r="V170" s="104">
        <v>662.17359962567116</v>
      </c>
      <c r="W170" s="104">
        <v>683.2015240043221</v>
      </c>
      <c r="X170" s="104">
        <v>836.32619887024714</v>
      </c>
      <c r="Y170" s="104">
        <v>784.26898465409204</v>
      </c>
      <c r="DA170" s="132" t="s">
        <v>2571</v>
      </c>
    </row>
    <row r="171" spans="1:105" ht="12" customHeight="1" x14ac:dyDescent="0.25">
      <c r="A171" s="106" t="s">
        <v>122</v>
      </c>
      <c r="B171" s="101">
        <v>746.26387902663203</v>
      </c>
      <c r="C171" s="101">
        <v>647.05276477993868</v>
      </c>
      <c r="D171" s="101">
        <v>491.423736533007</v>
      </c>
      <c r="E171" s="101">
        <v>1040.9073601485743</v>
      </c>
      <c r="F171" s="101">
        <v>969.44586723423652</v>
      </c>
      <c r="G171" s="101">
        <v>769.73028867307494</v>
      </c>
      <c r="H171" s="101">
        <v>919.14417920801782</v>
      </c>
      <c r="I171" s="101">
        <v>846.24382640702345</v>
      </c>
      <c r="J171" s="101">
        <v>893.77225195992128</v>
      </c>
      <c r="K171" s="101">
        <v>945.92285091436406</v>
      </c>
      <c r="L171" s="101">
        <v>1018.1327211303324</v>
      </c>
      <c r="M171" s="101">
        <v>1005.7277526414673</v>
      </c>
      <c r="N171" s="101">
        <v>995.17185256375535</v>
      </c>
      <c r="O171" s="101">
        <v>1071.8743398426939</v>
      </c>
      <c r="P171" s="101">
        <v>1074.5405425605975</v>
      </c>
      <c r="Q171" s="101">
        <v>1111.0732114358714</v>
      </c>
      <c r="R171" s="101">
        <v>1135.5998618989263</v>
      </c>
      <c r="S171" s="101">
        <v>1153.7117850769232</v>
      </c>
      <c r="T171" s="101">
        <v>1136.0013827732682</v>
      </c>
      <c r="U171" s="101">
        <v>1233.5453270715943</v>
      </c>
      <c r="V171" s="101">
        <v>1322.5233615785817</v>
      </c>
      <c r="W171" s="101">
        <v>1351.4887530363585</v>
      </c>
      <c r="X171" s="101">
        <v>1129.1795381755128</v>
      </c>
      <c r="Y171" s="101">
        <v>867.68489401016234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946.19187125223959</v>
      </c>
      <c r="L172" s="104">
        <v>1018.1539148879605</v>
      </c>
      <c r="M172" s="104">
        <v>1005.5802698820993</v>
      </c>
      <c r="N172" s="104">
        <v>994.98558097904549</v>
      </c>
      <c r="O172" s="104">
        <v>1072.9290806799891</v>
      </c>
      <c r="P172" s="104">
        <v>1078.2290624275631</v>
      </c>
      <c r="Q172" s="104">
        <v>1115.726443133522</v>
      </c>
      <c r="R172" s="104">
        <v>1140.134274021201</v>
      </c>
      <c r="S172" s="104">
        <v>1156.9801128736606</v>
      </c>
      <c r="T172" s="104">
        <v>1136.7736654258761</v>
      </c>
      <c r="U172" s="104">
        <v>1233.0291956738395</v>
      </c>
      <c r="V172" s="104">
        <v>1319.824139658293</v>
      </c>
      <c r="W172" s="104">
        <v>1347.2211144524092</v>
      </c>
      <c r="X172" s="104">
        <v>1123.3093439141221</v>
      </c>
      <c r="Y172" s="104">
        <v>864.77505531952056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452.46268878281722</v>
      </c>
      <c r="L173" s="98">
        <v>510.23532718614251</v>
      </c>
      <c r="M173" s="98">
        <v>483.76839580133299</v>
      </c>
      <c r="N173" s="98">
        <v>460.42501259667603</v>
      </c>
      <c r="O173" s="98">
        <v>512.36699518990167</v>
      </c>
      <c r="P173" s="98">
        <v>504.34614366578529</v>
      </c>
      <c r="Q173" s="98">
        <v>530.35313891522219</v>
      </c>
      <c r="R173" s="98">
        <v>536.89308218795304</v>
      </c>
      <c r="S173" s="98">
        <v>534.86502525885578</v>
      </c>
      <c r="T173" s="98">
        <v>611.90614401226185</v>
      </c>
      <c r="U173" s="98">
        <v>607.31312594151427</v>
      </c>
      <c r="V173" s="98">
        <v>637.81114471242961</v>
      </c>
      <c r="W173" s="98">
        <v>670.26227733605617</v>
      </c>
      <c r="X173" s="98">
        <v>415.94834076895262</v>
      </c>
      <c r="Y173" s="98">
        <v>229.9107403605268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493.72918246942243</v>
      </c>
      <c r="L174" s="33">
        <v>507.91858770181796</v>
      </c>
      <c r="M174" s="33">
        <v>521.81187408076607</v>
      </c>
      <c r="N174" s="33">
        <v>534.56056838236952</v>
      </c>
      <c r="O174" s="33">
        <v>560.56208549008772</v>
      </c>
      <c r="P174" s="33">
        <v>573.88291876177789</v>
      </c>
      <c r="Q174" s="33">
        <v>585.37330421829972</v>
      </c>
      <c r="R174" s="33">
        <v>603.24119183324785</v>
      </c>
      <c r="S174" s="33">
        <v>622.11508761480491</v>
      </c>
      <c r="T174" s="33">
        <v>524.86752141361444</v>
      </c>
      <c r="U174" s="33">
        <v>625.7160697323252</v>
      </c>
      <c r="V174" s="33">
        <v>682.01299494586317</v>
      </c>
      <c r="W174" s="33">
        <v>676.95883711635315</v>
      </c>
      <c r="X174" s="33">
        <v>707.36100314516955</v>
      </c>
      <c r="Y174" s="33">
        <v>634.86431495899399</v>
      </c>
      <c r="DA174" s="60" t="s">
        <v>2575</v>
      </c>
    </row>
    <row r="175" spans="1:105" ht="12" customHeight="1" x14ac:dyDescent="0.25">
      <c r="A175" s="121" t="s">
        <v>54</v>
      </c>
      <c r="B175" s="122">
        <v>360.47802934672592</v>
      </c>
      <c r="C175" s="122">
        <v>359.25653361135176</v>
      </c>
      <c r="D175" s="122">
        <v>362.62989844605852</v>
      </c>
      <c r="E175" s="122">
        <v>587.68141642481226</v>
      </c>
      <c r="F175" s="122">
        <v>567.13507829086791</v>
      </c>
      <c r="G175" s="122">
        <v>504.88193343552598</v>
      </c>
      <c r="H175" s="122">
        <v>544.27162449832633</v>
      </c>
      <c r="I175" s="122">
        <v>542.1891636993156</v>
      </c>
      <c r="J175" s="122">
        <v>564.14135166366304</v>
      </c>
      <c r="K175" s="122">
        <v>577.57526594075273</v>
      </c>
      <c r="L175" s="122">
        <v>606.56473458247649</v>
      </c>
      <c r="M175" s="122">
        <v>571.88030335057886</v>
      </c>
      <c r="N175" s="122">
        <v>567.97788758621198</v>
      </c>
      <c r="O175" s="122">
        <v>559.70779967040312</v>
      </c>
      <c r="P175" s="122">
        <v>541.7917263291896</v>
      </c>
      <c r="Q175" s="122">
        <v>540.29423921494185</v>
      </c>
      <c r="R175" s="122">
        <v>551.57750829154304</v>
      </c>
      <c r="S175" s="122">
        <v>561.17938181253135</v>
      </c>
      <c r="T175" s="122">
        <v>574.89868182859129</v>
      </c>
      <c r="U175" s="122">
        <v>596.24766654971302</v>
      </c>
      <c r="V175" s="122">
        <v>579.7563558276272</v>
      </c>
      <c r="W175" s="122">
        <v>580.17269728442159</v>
      </c>
      <c r="X175" s="122">
        <v>458.18633781544827</v>
      </c>
      <c r="Y175" s="122">
        <v>368.69666154148473</v>
      </c>
      <c r="DA175" s="130" t="s">
        <v>2576</v>
      </c>
    </row>
    <row r="176" spans="1:105" ht="12" customHeight="1" x14ac:dyDescent="0.25">
      <c r="A176" s="97" t="s">
        <v>50</v>
      </c>
      <c r="B176" s="98">
        <v>359.13984614477022</v>
      </c>
      <c r="C176" s="98">
        <v>367.91319913191978</v>
      </c>
      <c r="D176" s="98">
        <v>399.28902545890935</v>
      </c>
      <c r="E176" s="98">
        <v>530.88339745334508</v>
      </c>
      <c r="F176" s="98">
        <v>532.77971181831367</v>
      </c>
      <c r="G176" s="98">
        <v>520.54353812929025</v>
      </c>
      <c r="H176" s="98">
        <v>528.81217328407263</v>
      </c>
      <c r="I176" s="98">
        <v>551.37754960160953</v>
      </c>
      <c r="J176" s="98">
        <v>568.55596703334936</v>
      </c>
      <c r="K176" s="98">
        <v>586.7093971281281</v>
      </c>
      <c r="L176" s="98">
        <v>594.53506626154456</v>
      </c>
      <c r="M176" s="98">
        <v>569.22457014317763</v>
      </c>
      <c r="N176" s="98">
        <v>571.00815286850525</v>
      </c>
      <c r="O176" s="98">
        <v>548.22671005447694</v>
      </c>
      <c r="P176" s="98">
        <v>543.25499219624749</v>
      </c>
      <c r="Q176" s="98">
        <v>540.8842099554746</v>
      </c>
      <c r="R176" s="98">
        <v>549.46541550128597</v>
      </c>
      <c r="S176" s="98">
        <v>556.62373478708162</v>
      </c>
      <c r="T176" s="98">
        <v>576.0160125322011</v>
      </c>
      <c r="U176" s="98">
        <v>604.65700262172402</v>
      </c>
      <c r="V176" s="98">
        <v>565.64896159889588</v>
      </c>
      <c r="W176" s="98">
        <v>537.59038876358511</v>
      </c>
      <c r="X176" s="98">
        <v>465.09957014367808</v>
      </c>
      <c r="Y176" s="98">
        <v>379.61469423034987</v>
      </c>
      <c r="DA176" s="63" t="s">
        <v>2577</v>
      </c>
    </row>
    <row r="177" spans="1:105" ht="12" customHeight="1" x14ac:dyDescent="0.25">
      <c r="A177" s="109" t="s">
        <v>120</v>
      </c>
      <c r="B177" s="33">
        <v>367.61136510898768</v>
      </c>
      <c r="C177" s="33">
        <v>319.656321462915</v>
      </c>
      <c r="D177" s="33">
        <v>252.71444160854122</v>
      </c>
      <c r="E177" s="33">
        <v>683.76264675539971</v>
      </c>
      <c r="F177" s="33">
        <v>618.93029569341854</v>
      </c>
      <c r="G177" s="33">
        <v>478.48720104953139</v>
      </c>
      <c r="H177" s="33">
        <v>573.96900025315722</v>
      </c>
      <c r="I177" s="33">
        <v>521.79036571559664</v>
      </c>
      <c r="J177" s="33">
        <v>555.19395670133281</v>
      </c>
      <c r="K177" s="33">
        <v>560.46412087208103</v>
      </c>
      <c r="L177" s="33">
        <v>626.65174515115234</v>
      </c>
      <c r="M177" s="33">
        <v>576.03925748661834</v>
      </c>
      <c r="N177" s="33">
        <v>563.26277747465508</v>
      </c>
      <c r="O177" s="33">
        <v>577.54024535917017</v>
      </c>
      <c r="P177" s="33">
        <v>539.4730451388408</v>
      </c>
      <c r="Q177" s="33">
        <v>539.33950395612828</v>
      </c>
      <c r="R177" s="33">
        <v>555.09839956863107</v>
      </c>
      <c r="S177" s="33">
        <v>569.20654720420976</v>
      </c>
      <c r="T177" s="33">
        <v>572.78504996383469</v>
      </c>
      <c r="U177" s="33">
        <v>579.75786630766675</v>
      </c>
      <c r="V177" s="33">
        <v>608.9247451493319</v>
      </c>
      <c r="W177" s="33">
        <v>688.85683037806064</v>
      </c>
      <c r="X177" s="33">
        <v>436.265975888323</v>
      </c>
      <c r="Y177" s="33">
        <v>323.90239964855749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4624.7304106175934</v>
      </c>
      <c r="C3" s="117">
        <f t="shared" si="0"/>
        <v>4907.9094219411854</v>
      </c>
      <c r="D3" s="117">
        <f t="shared" si="0"/>
        <v>5044.8942990358428</v>
      </c>
      <c r="E3" s="117">
        <f t="shared" si="0"/>
        <v>4758.7777375588557</v>
      </c>
      <c r="F3" s="117">
        <f t="shared" si="0"/>
        <v>4701.4158633698908</v>
      </c>
      <c r="G3" s="117">
        <f t="shared" si="0"/>
        <v>4909.6543101223861</v>
      </c>
      <c r="H3" s="117">
        <f t="shared" si="0"/>
        <v>5346.7814737557519</v>
      </c>
      <c r="I3" s="117">
        <f t="shared" si="0"/>
        <v>4786.2693474268608</v>
      </c>
      <c r="J3" s="117">
        <f t="shared" si="0"/>
        <v>4995.2855892626585</v>
      </c>
      <c r="K3" s="117">
        <f t="shared" si="0"/>
        <v>5127.4211743530723</v>
      </c>
      <c r="L3" s="117">
        <f t="shared" si="0"/>
        <v>5826.0327621162205</v>
      </c>
      <c r="M3" s="117">
        <f t="shared" si="0"/>
        <v>5124.8601392881355</v>
      </c>
      <c r="N3" s="117">
        <f t="shared" si="0"/>
        <v>5377.2780280572806</v>
      </c>
      <c r="O3" s="117">
        <f t="shared" si="0"/>
        <v>5291.3377746321385</v>
      </c>
      <c r="P3" s="117">
        <f t="shared" si="0"/>
        <v>4884.4826399655831</v>
      </c>
      <c r="Q3" s="117">
        <f t="shared" si="0"/>
        <v>4820.2173307993899</v>
      </c>
      <c r="R3" s="117">
        <f t="shared" ref="R3:V3" si="1">R4+R7+R9+R19</f>
        <v>5286.4274593235896</v>
      </c>
      <c r="S3" s="117">
        <f t="shared" si="1"/>
        <v>5549.2810622161378</v>
      </c>
      <c r="T3" s="117">
        <f t="shared" si="1"/>
        <v>5833.710913241167</v>
      </c>
      <c r="U3" s="117">
        <f t="shared" si="1"/>
        <v>4984.7785002643232</v>
      </c>
      <c r="V3" s="117">
        <f t="shared" si="1"/>
        <v>5422.1160267547311</v>
      </c>
      <c r="W3" s="117">
        <f t="shared" ref="W3:Y3" si="2">W4+W7+W9+W19</f>
        <v>6068.2741951505168</v>
      </c>
      <c r="X3" s="117">
        <f t="shared" si="2"/>
        <v>5612.742620339428</v>
      </c>
      <c r="Y3" s="117">
        <f t="shared" si="2"/>
        <v>5285.0289439767403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4095.8908487368199</v>
      </c>
      <c r="C4" s="122">
        <f t="shared" si="3"/>
        <v>4391.7826101998853</v>
      </c>
      <c r="D4" s="122">
        <f t="shared" si="3"/>
        <v>4494.0455748535796</v>
      </c>
      <c r="E4" s="122">
        <f t="shared" si="3"/>
        <v>4187.3198635164999</v>
      </c>
      <c r="F4" s="122">
        <f t="shared" si="3"/>
        <v>4128.1428244176259</v>
      </c>
      <c r="G4" s="122">
        <f t="shared" si="3"/>
        <v>4333.7399958697597</v>
      </c>
      <c r="H4" s="122">
        <f t="shared" si="3"/>
        <v>4743.9080586225664</v>
      </c>
      <c r="I4" s="122">
        <f t="shared" si="3"/>
        <v>4202.1055546704019</v>
      </c>
      <c r="J4" s="122">
        <f t="shared" si="3"/>
        <v>4385.2229887535805</v>
      </c>
      <c r="K4" s="122">
        <f t="shared" si="3"/>
        <v>4503.3641186967143</v>
      </c>
      <c r="L4" s="122">
        <f t="shared" si="3"/>
        <v>5197.482756618946</v>
      </c>
      <c r="M4" s="122">
        <f t="shared" si="3"/>
        <v>4510.9236414848028</v>
      </c>
      <c r="N4" s="122">
        <f t="shared" si="3"/>
        <v>4753.1545701209525</v>
      </c>
      <c r="O4" s="122">
        <f t="shared" si="3"/>
        <v>4671.2430463411783</v>
      </c>
      <c r="P4" s="122">
        <f t="shared" si="3"/>
        <v>4259.235704337304</v>
      </c>
      <c r="Q4" s="122">
        <f t="shared" si="3"/>
        <v>4200.6062445604521</v>
      </c>
      <c r="R4" s="122">
        <f t="shared" ref="R4:V4" si="4">SUM(R5:R6)</f>
        <v>4646.2569915933736</v>
      </c>
      <c r="S4" s="122">
        <f t="shared" si="4"/>
        <v>4879.3660350622849</v>
      </c>
      <c r="T4" s="122">
        <f t="shared" si="4"/>
        <v>5129.9740574982416</v>
      </c>
      <c r="U4" s="122">
        <f t="shared" si="4"/>
        <v>4360.9618344388764</v>
      </c>
      <c r="V4" s="122">
        <f t="shared" si="4"/>
        <v>4762.4123340013502</v>
      </c>
      <c r="W4" s="122">
        <f t="shared" ref="W4:Y4" si="5">SUM(W5:W6)</f>
        <v>5352.4517512375487</v>
      </c>
      <c r="X4" s="122">
        <f t="shared" si="5"/>
        <v>4957.2810304706991</v>
      </c>
      <c r="Y4" s="122">
        <f t="shared" si="5"/>
        <v>4722.2883990304026</v>
      </c>
      <c r="DA4" s="130" t="s">
        <v>2581</v>
      </c>
    </row>
    <row r="5" spans="1:105" ht="12" customHeight="1" x14ac:dyDescent="0.25">
      <c r="A5" s="97" t="s">
        <v>51</v>
      </c>
      <c r="B5" s="98">
        <v>4095.8908487368199</v>
      </c>
      <c r="C5" s="98">
        <v>4391.7826101998853</v>
      </c>
      <c r="D5" s="98">
        <v>4494.0455748535796</v>
      </c>
      <c r="E5" s="98">
        <v>4187.3198635164999</v>
      </c>
      <c r="F5" s="98">
        <v>4128.1428244176259</v>
      </c>
      <c r="G5" s="98">
        <v>4333.7399958697597</v>
      </c>
      <c r="H5" s="98">
        <v>4743.9080586225664</v>
      </c>
      <c r="I5" s="98">
        <v>4202.1055546704019</v>
      </c>
      <c r="J5" s="98">
        <v>4385.2229887535805</v>
      </c>
      <c r="K5" s="98">
        <v>4503.3641186967143</v>
      </c>
      <c r="L5" s="98">
        <v>5197.482756618946</v>
      </c>
      <c r="M5" s="98">
        <v>4510.9236414848028</v>
      </c>
      <c r="N5" s="98">
        <v>4753.1545701209525</v>
      </c>
      <c r="O5" s="98">
        <v>4671.2430463411783</v>
      </c>
      <c r="P5" s="98">
        <v>4259.235704337304</v>
      </c>
      <c r="Q5" s="98">
        <v>4200.6062445604521</v>
      </c>
      <c r="R5" s="98">
        <v>4646.2569915933736</v>
      </c>
      <c r="S5" s="98">
        <v>4879.3660350622849</v>
      </c>
      <c r="T5" s="98">
        <v>5129.9740574982416</v>
      </c>
      <c r="U5" s="98">
        <v>4360.9618344388764</v>
      </c>
      <c r="V5" s="98">
        <v>4762.4123340013502</v>
      </c>
      <c r="W5" s="98">
        <v>5352.4517512375487</v>
      </c>
      <c r="X5" s="98">
        <v>4957.2810304706991</v>
      </c>
      <c r="Y5" s="98">
        <v>4722.2883990304026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392.45976372344313</v>
      </c>
      <c r="C9" s="122">
        <v>381.20904694437183</v>
      </c>
      <c r="D9" s="122">
        <v>406.9422150797165</v>
      </c>
      <c r="E9" s="122">
        <v>398.05507254121159</v>
      </c>
      <c r="F9" s="122">
        <v>406.19362252847492</v>
      </c>
      <c r="G9" s="122">
        <v>411.85305399095444</v>
      </c>
      <c r="H9" s="122">
        <v>433.7266703571114</v>
      </c>
      <c r="I9" s="122">
        <v>412.14858160043809</v>
      </c>
      <c r="J9" s="122">
        <v>432.55559370483172</v>
      </c>
      <c r="K9" s="122">
        <v>443.21189429704572</v>
      </c>
      <c r="L9" s="122">
        <v>449.21478923544663</v>
      </c>
      <c r="M9" s="122">
        <v>443.83147077256774</v>
      </c>
      <c r="N9" s="122">
        <v>453.78551303596555</v>
      </c>
      <c r="O9" s="122">
        <v>455.74236808597317</v>
      </c>
      <c r="P9" s="122">
        <v>460.24986433890808</v>
      </c>
      <c r="Q9" s="122">
        <v>454.40793959476508</v>
      </c>
      <c r="R9" s="122">
        <v>470.34065886346548</v>
      </c>
      <c r="S9" s="122">
        <v>493.89276265409075</v>
      </c>
      <c r="T9" s="122">
        <v>519.31073416289416</v>
      </c>
      <c r="U9" s="122">
        <v>440.54652208768357</v>
      </c>
      <c r="V9" s="122">
        <v>476.307692595839</v>
      </c>
      <c r="W9" s="122">
        <v>531.94639589006442</v>
      </c>
      <c r="X9" s="122">
        <v>496.23399423918551</v>
      </c>
      <c r="Y9" s="122">
        <v>415.16144757017167</v>
      </c>
      <c r="DA9" s="130" t="s">
        <v>2586</v>
      </c>
    </row>
    <row r="10" spans="1:105" ht="12" customHeight="1" x14ac:dyDescent="0.25">
      <c r="A10" s="97" t="s">
        <v>143</v>
      </c>
      <c r="B10" s="98">
        <v>412.97112780140378</v>
      </c>
      <c r="C10" s="98">
        <v>402.4146416100898</v>
      </c>
      <c r="D10" s="98">
        <v>436.44721672332508</v>
      </c>
      <c r="E10" s="98">
        <v>444.23977265898628</v>
      </c>
      <c r="F10" s="98">
        <v>460.14406845464521</v>
      </c>
      <c r="G10" s="98">
        <v>469.41509785924973</v>
      </c>
      <c r="H10" s="98">
        <v>490.19713360069721</v>
      </c>
      <c r="I10" s="98">
        <v>464.56180159829034</v>
      </c>
      <c r="J10" s="98">
        <v>490.79611921749796</v>
      </c>
      <c r="K10" s="98">
        <v>507.67892989772264</v>
      </c>
      <c r="L10" s="98">
        <v>519.98653988094247</v>
      </c>
      <c r="M10" s="98">
        <v>516.5738877867841</v>
      </c>
      <c r="N10" s="98">
        <v>529.2165767935702</v>
      </c>
      <c r="O10" s="98">
        <v>536.23477089387291</v>
      </c>
      <c r="P10" s="98">
        <v>545.01096522426974</v>
      </c>
      <c r="Q10" s="98">
        <v>541.52478308943114</v>
      </c>
      <c r="R10" s="98">
        <v>561.98484079461832</v>
      </c>
      <c r="S10" s="98">
        <v>587.22895690522171</v>
      </c>
      <c r="T10" s="98">
        <v>613.35165720265343</v>
      </c>
      <c r="U10" s="98">
        <v>516.06995369046672</v>
      </c>
      <c r="V10" s="98">
        <v>545.80107001033264</v>
      </c>
      <c r="W10" s="98">
        <v>568.66189106960201</v>
      </c>
      <c r="X10" s="98">
        <v>501.54376294128269</v>
      </c>
      <c r="Y10" s="98">
        <v>421.18918919256066</v>
      </c>
      <c r="DA10" s="63" t="s">
        <v>2587</v>
      </c>
    </row>
    <row r="11" spans="1:105" ht="12" customHeight="1" x14ac:dyDescent="0.25">
      <c r="A11" s="97" t="s">
        <v>124</v>
      </c>
      <c r="B11" s="98">
        <v>295.52617338518252</v>
      </c>
      <c r="C11" s="98">
        <v>307.89188562022088</v>
      </c>
      <c r="D11" s="98">
        <v>311.40612040831638</v>
      </c>
      <c r="E11" s="98">
        <v>325.9341749398904</v>
      </c>
      <c r="F11" s="98">
        <v>334.40350660757997</v>
      </c>
      <c r="G11" s="98">
        <v>335.07679547674968</v>
      </c>
      <c r="H11" s="98">
        <v>338.06541170648194</v>
      </c>
      <c r="I11" s="98">
        <v>350.57781097937789</v>
      </c>
      <c r="J11" s="98">
        <v>360.49763574492579</v>
      </c>
      <c r="K11" s="98">
        <v>372.31840361846872</v>
      </c>
      <c r="L11" s="98">
        <v>377.92417465493224</v>
      </c>
      <c r="M11" s="98">
        <v>375.48201399241765</v>
      </c>
      <c r="N11" s="98">
        <v>392.12934887459483</v>
      </c>
      <c r="O11" s="98">
        <v>383.85680351636148</v>
      </c>
      <c r="P11" s="98">
        <v>382.11624476720851</v>
      </c>
      <c r="Q11" s="98">
        <v>374.23884699252164</v>
      </c>
      <c r="R11" s="98">
        <v>378.4911242060507</v>
      </c>
      <c r="S11" s="98">
        <v>380.54439094970968</v>
      </c>
      <c r="T11" s="98">
        <v>389.91348934162318</v>
      </c>
      <c r="U11" s="98">
        <v>406.92543309452725</v>
      </c>
      <c r="V11" s="98">
        <v>406.41719692838222</v>
      </c>
      <c r="W11" s="98">
        <v>415.46283570951465</v>
      </c>
      <c r="X11" s="98">
        <v>401.52485054255368</v>
      </c>
      <c r="Y11" s="98">
        <v>321.75798236175291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174.53901466102784</v>
      </c>
      <c r="L12" s="98">
        <v>186.26275570041287</v>
      </c>
      <c r="M12" s="98">
        <v>178.66347785376203</v>
      </c>
      <c r="N12" s="98">
        <v>180.64106660322435</v>
      </c>
      <c r="O12" s="98">
        <v>179.85658245446407</v>
      </c>
      <c r="P12" s="98">
        <v>173.59433410374822</v>
      </c>
      <c r="Q12" s="98">
        <v>171.65400296577229</v>
      </c>
      <c r="R12" s="98">
        <v>171.0600020845346</v>
      </c>
      <c r="S12" s="98">
        <v>169.68482008307615</v>
      </c>
      <c r="T12" s="98">
        <v>207.43857055338327</v>
      </c>
      <c r="U12" s="98">
        <v>196.85319189484599</v>
      </c>
      <c r="V12" s="98">
        <v>193.23541440343601</v>
      </c>
      <c r="W12" s="98">
        <v>205.82326874200794</v>
      </c>
      <c r="X12" s="98">
        <v>156.79859442524165</v>
      </c>
      <c r="Y12" s="98">
        <v>98.881866337124606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174.53901466102784</v>
      </c>
      <c r="L13" s="101">
        <v>186.26275570041287</v>
      </c>
      <c r="M13" s="101">
        <v>178.66347785376203</v>
      </c>
      <c r="N13" s="101">
        <v>180.64106660322435</v>
      </c>
      <c r="O13" s="101">
        <v>179.85658245446407</v>
      </c>
      <c r="P13" s="101">
        <v>173.59433410374822</v>
      </c>
      <c r="Q13" s="101">
        <v>171.65400296577229</v>
      </c>
      <c r="R13" s="101">
        <v>171.0600020845346</v>
      </c>
      <c r="S13" s="101">
        <v>169.68482008307615</v>
      </c>
      <c r="T13" s="101">
        <v>207.43857055338327</v>
      </c>
      <c r="U13" s="101">
        <v>196.85319189484599</v>
      </c>
      <c r="V13" s="101">
        <v>193.23541440343601</v>
      </c>
      <c r="W13" s="101">
        <v>205.82326874200794</v>
      </c>
      <c r="X13" s="101">
        <v>156.79859442524165</v>
      </c>
      <c r="Y13" s="101">
        <v>98.881866337124606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136.37979815733044</v>
      </c>
      <c r="C19" s="122">
        <v>134.91776479692797</v>
      </c>
      <c r="D19" s="122">
        <v>143.90650910254666</v>
      </c>
      <c r="E19" s="122">
        <v>173.40280150114467</v>
      </c>
      <c r="F19" s="122">
        <v>167.07941642378944</v>
      </c>
      <c r="G19" s="122">
        <v>164.06126026167192</v>
      </c>
      <c r="H19" s="122">
        <v>169.14674477607463</v>
      </c>
      <c r="I19" s="122">
        <v>172.01521115602091</v>
      </c>
      <c r="J19" s="122">
        <v>177.50700680424609</v>
      </c>
      <c r="K19" s="122">
        <v>180.84516135931258</v>
      </c>
      <c r="L19" s="122">
        <v>179.33521626182741</v>
      </c>
      <c r="M19" s="122">
        <v>170.10502703076494</v>
      </c>
      <c r="N19" s="122">
        <v>170.33794490036226</v>
      </c>
      <c r="O19" s="122">
        <v>164.35236020498752</v>
      </c>
      <c r="P19" s="122">
        <v>164.99707128937109</v>
      </c>
      <c r="Q19" s="122">
        <v>165.20314664417307</v>
      </c>
      <c r="R19" s="122">
        <v>169.82980886675037</v>
      </c>
      <c r="S19" s="122">
        <v>176.02226449976163</v>
      </c>
      <c r="T19" s="122">
        <v>184.42612158003135</v>
      </c>
      <c r="U19" s="122">
        <v>183.27014373776342</v>
      </c>
      <c r="V19" s="122">
        <v>183.39600015754104</v>
      </c>
      <c r="W19" s="122">
        <v>183.87604802290357</v>
      </c>
      <c r="X19" s="122">
        <v>159.22759562954349</v>
      </c>
      <c r="Y19" s="122">
        <v>147.57909737616615</v>
      </c>
      <c r="DA19" s="130" t="s">
        <v>2596</v>
      </c>
    </row>
    <row r="20" spans="1:105" ht="12" customHeight="1" x14ac:dyDescent="0.25">
      <c r="A20" s="97" t="s">
        <v>51</v>
      </c>
      <c r="B20" s="98">
        <v>211.96997961059091</v>
      </c>
      <c r="C20" s="98">
        <v>200.77032370961621</v>
      </c>
      <c r="D20" s="98">
        <v>239.06025104006869</v>
      </c>
      <c r="E20" s="98">
        <v>307.77950210178977</v>
      </c>
      <c r="F20" s="98">
        <v>310.38723822164764</v>
      </c>
      <c r="G20" s="98">
        <v>309.06536388625113</v>
      </c>
      <c r="H20" s="98">
        <v>325.14833467577341</v>
      </c>
      <c r="I20" s="98">
        <v>306.85686803807653</v>
      </c>
      <c r="J20" s="98">
        <v>328.3801474629401</v>
      </c>
      <c r="K20" s="98">
        <v>337.52951248894402</v>
      </c>
      <c r="L20" s="98">
        <v>345.25304781076937</v>
      </c>
      <c r="M20" s="98">
        <v>328.95887092714798</v>
      </c>
      <c r="N20" s="98">
        <v>329.94896215484414</v>
      </c>
      <c r="O20" s="98">
        <v>320.3486933225044</v>
      </c>
      <c r="P20" s="98">
        <v>319.33666565999761</v>
      </c>
      <c r="Q20" s="98">
        <v>315.55048635359429</v>
      </c>
      <c r="R20" s="98">
        <v>321.91575514804845</v>
      </c>
      <c r="S20" s="98">
        <v>335.97768903691582</v>
      </c>
      <c r="T20" s="98">
        <v>339.15235255358283</v>
      </c>
      <c r="U20" s="98">
        <v>309.51972756013424</v>
      </c>
      <c r="V20" s="98">
        <v>344.84065856863606</v>
      </c>
      <c r="W20" s="98">
        <v>337.8777653385186</v>
      </c>
      <c r="X20" s="98">
        <v>243.02839156931688</v>
      </c>
      <c r="Y20" s="98">
        <v>231.77165713515049</v>
      </c>
      <c r="DA20" s="63" t="s">
        <v>2597</v>
      </c>
    </row>
    <row r="21" spans="1:105" ht="12" customHeight="1" x14ac:dyDescent="0.25">
      <c r="A21" s="97" t="s">
        <v>50</v>
      </c>
      <c r="B21" s="98">
        <v>140.476095031418</v>
      </c>
      <c r="C21" s="98">
        <v>143.6448305052422</v>
      </c>
      <c r="D21" s="98">
        <v>155.60015524982128</v>
      </c>
      <c r="E21" s="98">
        <v>206.58488568369447</v>
      </c>
      <c r="F21" s="98">
        <v>206.90947241350537</v>
      </c>
      <c r="G21" s="98">
        <v>201.68410232113217</v>
      </c>
      <c r="H21" s="98">
        <v>204.42589944549093</v>
      </c>
      <c r="I21" s="98">
        <v>212.92380026365225</v>
      </c>
      <c r="J21" s="98">
        <v>219.46611980222562</v>
      </c>
      <c r="K21" s="98">
        <v>226.34608748608449</v>
      </c>
      <c r="L21" s="98">
        <v>229.24237468343878</v>
      </c>
      <c r="M21" s="98">
        <v>219.37410513517005</v>
      </c>
      <c r="N21" s="98">
        <v>219.91375761365671</v>
      </c>
      <c r="O21" s="98">
        <v>211.01661771283094</v>
      </c>
      <c r="P21" s="98">
        <v>209.01309380519609</v>
      </c>
      <c r="Q21" s="98">
        <v>207.97518543810304</v>
      </c>
      <c r="R21" s="98">
        <v>211.05251712655735</v>
      </c>
      <c r="S21" s="98">
        <v>213.39219924568613</v>
      </c>
      <c r="T21" s="98">
        <v>220.37380452735127</v>
      </c>
      <c r="U21" s="98">
        <v>230.2880292549379</v>
      </c>
      <c r="V21" s="98">
        <v>214.23323151840626</v>
      </c>
      <c r="W21" s="98">
        <v>203.01529009877817</v>
      </c>
      <c r="X21" s="98">
        <v>174.69710473579121</v>
      </c>
      <c r="Y21" s="98">
        <v>141.82046423776106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3483.8345568083223</v>
      </c>
      <c r="C24" s="117">
        <f t="shared" si="7"/>
        <v>3927.2532516526176</v>
      </c>
      <c r="D24" s="117">
        <f t="shared" si="7"/>
        <v>3788.707450027362</v>
      </c>
      <c r="E24" s="117">
        <f t="shared" si="7"/>
        <v>3671.0383542686554</v>
      </c>
      <c r="F24" s="117">
        <f t="shared" si="7"/>
        <v>3568.1547261276337</v>
      </c>
      <c r="G24" s="117">
        <f t="shared" si="7"/>
        <v>3670.6921925441384</v>
      </c>
      <c r="H24" s="117">
        <f t="shared" si="7"/>
        <v>3819.940354198116</v>
      </c>
      <c r="I24" s="117">
        <f t="shared" si="7"/>
        <v>3688.3761563244648</v>
      </c>
      <c r="J24" s="117">
        <f t="shared" si="7"/>
        <v>3700.8750174891334</v>
      </c>
      <c r="K24" s="117">
        <f t="shared" si="7"/>
        <v>3744.4867378677609</v>
      </c>
      <c r="L24" s="117">
        <f t="shared" si="7"/>
        <v>4191.7221184845812</v>
      </c>
      <c r="M24" s="117">
        <f t="shared" si="7"/>
        <v>3607.4597711617221</v>
      </c>
      <c r="N24" s="117">
        <f t="shared" si="7"/>
        <v>3808.2437091622533</v>
      </c>
      <c r="O24" s="117">
        <f t="shared" si="7"/>
        <v>3599.7728851615966</v>
      </c>
      <c r="P24" s="117">
        <f t="shared" si="7"/>
        <v>3270.8049541116975</v>
      </c>
      <c r="Q24" s="117">
        <f t="shared" si="7"/>
        <v>3278.4435283997473</v>
      </c>
      <c r="R24" s="117">
        <f t="shared" ref="R24:V24" si="8">R25+R28+R30+R39</f>
        <v>3502.7563319239057</v>
      </c>
      <c r="S24" s="117">
        <f t="shared" si="8"/>
        <v>3550.3653090874159</v>
      </c>
      <c r="T24" s="117">
        <f t="shared" si="8"/>
        <v>3632.8143470427985</v>
      </c>
      <c r="U24" s="117">
        <f t="shared" si="8"/>
        <v>3798.2844534781348</v>
      </c>
      <c r="V24" s="117">
        <f t="shared" si="8"/>
        <v>3619.2677506734544</v>
      </c>
      <c r="W24" s="117">
        <f t="shared" ref="W24:Y24" si="9">W25+W28+W30+W39</f>
        <v>3167.0485199415634</v>
      </c>
      <c r="X24" s="117">
        <f t="shared" si="9"/>
        <v>3848.4473101706299</v>
      </c>
      <c r="Y24" s="117">
        <f t="shared" si="9"/>
        <v>3264.2458670715605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3220.3890641346597</v>
      </c>
      <c r="C25" s="122">
        <f t="shared" si="10"/>
        <v>3663.6576612089043</v>
      </c>
      <c r="D25" s="122">
        <f t="shared" si="10"/>
        <v>3530.4765894840693</v>
      </c>
      <c r="E25" s="122">
        <f t="shared" si="10"/>
        <v>3396.3155790061469</v>
      </c>
      <c r="F25" s="122">
        <f t="shared" si="10"/>
        <v>3315.8052565502662</v>
      </c>
      <c r="G25" s="122">
        <f t="shared" si="10"/>
        <v>3440.6366631351902</v>
      </c>
      <c r="H25" s="122">
        <f t="shared" si="10"/>
        <v>3592.9088797471322</v>
      </c>
      <c r="I25" s="122">
        <f t="shared" si="10"/>
        <v>3457.4445030322063</v>
      </c>
      <c r="J25" s="122">
        <f t="shared" si="10"/>
        <v>3471.8784168042598</v>
      </c>
      <c r="K25" s="122">
        <f t="shared" si="10"/>
        <v>3518.4906043153569</v>
      </c>
      <c r="L25" s="122">
        <f t="shared" si="10"/>
        <v>3971.5585664610312</v>
      </c>
      <c r="M25" s="122">
        <f t="shared" si="10"/>
        <v>3402.9368324146003</v>
      </c>
      <c r="N25" s="122">
        <f t="shared" si="10"/>
        <v>3611.0199566875262</v>
      </c>
      <c r="O25" s="122">
        <f t="shared" si="10"/>
        <v>3423.2182172735934</v>
      </c>
      <c r="P25" s="122">
        <f t="shared" si="10"/>
        <v>3099.813920874326</v>
      </c>
      <c r="Q25" s="122">
        <f t="shared" si="10"/>
        <v>3110.5175250986922</v>
      </c>
      <c r="R25" s="122">
        <f t="shared" ref="R25:V25" si="11">SUM(R26:R27)</f>
        <v>3330.5852530120346</v>
      </c>
      <c r="S25" s="122">
        <f t="shared" si="11"/>
        <v>3373.1507425915097</v>
      </c>
      <c r="T25" s="122">
        <f t="shared" si="11"/>
        <v>3446.2466749777227</v>
      </c>
      <c r="U25" s="122">
        <f t="shared" si="11"/>
        <v>3601.8761165278015</v>
      </c>
      <c r="V25" s="122">
        <f t="shared" si="11"/>
        <v>3430.3625385569794</v>
      </c>
      <c r="W25" s="122">
        <f t="shared" ref="W25:Y25" si="12">SUM(W26:W27)</f>
        <v>2971.0860381424413</v>
      </c>
      <c r="X25" s="122">
        <f t="shared" si="12"/>
        <v>3655.0565595394428</v>
      </c>
      <c r="Y25" s="122">
        <f t="shared" si="12"/>
        <v>3089.6376449260429</v>
      </c>
      <c r="DA25" s="130" t="s">
        <v>2601</v>
      </c>
    </row>
    <row r="26" spans="1:105" ht="12" customHeight="1" x14ac:dyDescent="0.25">
      <c r="A26" s="97" t="s">
        <v>74</v>
      </c>
      <c r="B26" s="98">
        <v>3220.3890641346597</v>
      </c>
      <c r="C26" s="98">
        <v>3663.6576612089043</v>
      </c>
      <c r="D26" s="98">
        <v>3530.4765894840693</v>
      </c>
      <c r="E26" s="98">
        <v>3396.3155790061469</v>
      </c>
      <c r="F26" s="98">
        <v>3315.8052565502662</v>
      </c>
      <c r="G26" s="98">
        <v>3440.6366631351902</v>
      </c>
      <c r="H26" s="98">
        <v>3592.9088797471322</v>
      </c>
      <c r="I26" s="98">
        <v>3457.4445030322063</v>
      </c>
      <c r="J26" s="98">
        <v>3471.8784168042598</v>
      </c>
      <c r="K26" s="98">
        <v>3518.4906043153569</v>
      </c>
      <c r="L26" s="98">
        <v>3971.5585664610312</v>
      </c>
      <c r="M26" s="98">
        <v>3402.9368324146003</v>
      </c>
      <c r="N26" s="98">
        <v>3611.0199566875262</v>
      </c>
      <c r="O26" s="98">
        <v>3423.2182172735934</v>
      </c>
      <c r="P26" s="98">
        <v>3099.813920874326</v>
      </c>
      <c r="Q26" s="98">
        <v>3110.5175250986922</v>
      </c>
      <c r="R26" s="98">
        <v>3330.5852530120346</v>
      </c>
      <c r="S26" s="98">
        <v>3373.1507425915097</v>
      </c>
      <c r="T26" s="98">
        <v>3446.2466749777227</v>
      </c>
      <c r="U26" s="98">
        <v>3601.8761165278015</v>
      </c>
      <c r="V26" s="98">
        <v>3430.3625385569794</v>
      </c>
      <c r="W26" s="98">
        <v>2971.0860381424413</v>
      </c>
      <c r="X26" s="98">
        <v>3655.0565595394428</v>
      </c>
      <c r="Y26" s="98">
        <v>3089.6376449260429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145.1601318676091</v>
      </c>
      <c r="C30" s="122">
        <v>144.3202064990781</v>
      </c>
      <c r="D30" s="122">
        <v>133.1968908030195</v>
      </c>
      <c r="E30" s="122">
        <v>121.3030637278205</v>
      </c>
      <c r="F30" s="122">
        <v>107.01715854879471</v>
      </c>
      <c r="G30" s="122">
        <v>91.568267807445068</v>
      </c>
      <c r="H30" s="122">
        <v>88.730257885028806</v>
      </c>
      <c r="I30" s="122">
        <v>85.806375731972082</v>
      </c>
      <c r="J30" s="122">
        <v>81.65482937099695</v>
      </c>
      <c r="K30" s="122">
        <v>77.16769870138485</v>
      </c>
      <c r="L30" s="122">
        <v>73.610313323292502</v>
      </c>
      <c r="M30" s="122">
        <v>67.132158777745346</v>
      </c>
      <c r="N30" s="122">
        <v>61.295653034543705</v>
      </c>
      <c r="O30" s="122">
        <v>48.04483657006633</v>
      </c>
      <c r="P30" s="122">
        <v>42.905429998886383</v>
      </c>
      <c r="Q30" s="122">
        <v>39.402217378095237</v>
      </c>
      <c r="R30" s="122">
        <v>40.544545430849851</v>
      </c>
      <c r="S30" s="122">
        <v>41.860447438608993</v>
      </c>
      <c r="T30" s="122">
        <v>43.374266389239082</v>
      </c>
      <c r="U30" s="122">
        <v>44.648878360161994</v>
      </c>
      <c r="V30" s="122">
        <v>44.542558871044264</v>
      </c>
      <c r="W30" s="122">
        <v>42.476217903448322</v>
      </c>
      <c r="X30" s="122">
        <v>44.044265857187611</v>
      </c>
      <c r="Y30" s="122">
        <v>44.386366091853674</v>
      </c>
      <c r="DA30" s="130" t="s">
        <v>2606</v>
      </c>
    </row>
    <row r="31" spans="1:105" ht="12" customHeight="1" x14ac:dyDescent="0.25">
      <c r="A31" s="97" t="s">
        <v>141</v>
      </c>
      <c r="B31" s="98">
        <v>295.52617338518246</v>
      </c>
      <c r="C31" s="98">
        <v>308.64708302750756</v>
      </c>
      <c r="D31" s="98">
        <v>313.13779246652103</v>
      </c>
      <c r="E31" s="98">
        <v>328.97048143844927</v>
      </c>
      <c r="F31" s="98">
        <v>338.66878699084299</v>
      </c>
      <c r="G31" s="98">
        <v>339.60092941963632</v>
      </c>
      <c r="H31" s="98">
        <v>339.34282149098232</v>
      </c>
      <c r="I31" s="98">
        <v>350.4948994699721</v>
      </c>
      <c r="J31" s="98">
        <v>360.65389507095074</v>
      </c>
      <c r="K31" s="98">
        <v>373.11788150963537</v>
      </c>
      <c r="L31" s="98">
        <v>379.82169223623276</v>
      </c>
      <c r="M31" s="98">
        <v>378.50338879312926</v>
      </c>
      <c r="N31" s="98">
        <v>395.6067027426829</v>
      </c>
      <c r="O31" s="98">
        <v>385.34030472751425</v>
      </c>
      <c r="P31" s="98">
        <v>384.56761139759686</v>
      </c>
      <c r="Q31" s="98">
        <v>377.11469063113469</v>
      </c>
      <c r="R31" s="98">
        <v>382.22091211833742</v>
      </c>
      <c r="S31" s="98">
        <v>383.21728827191521</v>
      </c>
      <c r="T31" s="98">
        <v>390.59167734423983</v>
      </c>
      <c r="U31" s="98">
        <v>406.71928036313386</v>
      </c>
      <c r="V31" s="98">
        <v>400.40107623310399</v>
      </c>
      <c r="W31" s="98">
        <v>415.55122812828722</v>
      </c>
      <c r="X31" s="98">
        <v>402.52470261420939</v>
      </c>
      <c r="Y31" s="98">
        <v>325.75191812033614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173.53513367003615</v>
      </c>
      <c r="L32" s="98">
        <v>185.33961980193658</v>
      </c>
      <c r="M32" s="98">
        <v>178.20443365190479</v>
      </c>
      <c r="N32" s="98">
        <v>181.56823296975097</v>
      </c>
      <c r="O32" s="98">
        <v>181.85998128011775</v>
      </c>
      <c r="P32" s="98">
        <v>182.81615733795846</v>
      </c>
      <c r="Q32" s="98">
        <v>187.34058513274792</v>
      </c>
      <c r="R32" s="98">
        <v>173.59063251269535</v>
      </c>
      <c r="S32" s="98">
        <v>176.50787776606711</v>
      </c>
      <c r="T32" s="98">
        <v>202.85280953846129</v>
      </c>
      <c r="U32" s="98">
        <v>191.9278369713943</v>
      </c>
      <c r="V32" s="98">
        <v>184.05026089127406</v>
      </c>
      <c r="W32" s="98">
        <v>201.87573682620649</v>
      </c>
      <c r="X32" s="98">
        <v>151.30748687013576</v>
      </c>
      <c r="Y32" s="98">
        <v>99.115714495342957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173.53513367003615</v>
      </c>
      <c r="L33" s="101">
        <v>185.33961980193658</v>
      </c>
      <c r="M33" s="101">
        <v>178.20443365190479</v>
      </c>
      <c r="N33" s="101">
        <v>181.56823296975097</v>
      </c>
      <c r="O33" s="101">
        <v>181.85998128011775</v>
      </c>
      <c r="P33" s="101">
        <v>182.81615733795846</v>
      </c>
      <c r="Q33" s="101">
        <v>187.34058513274792</v>
      </c>
      <c r="R33" s="101">
        <v>173.59063251269535</v>
      </c>
      <c r="S33" s="101">
        <v>176.50787776606711</v>
      </c>
      <c r="T33" s="101">
        <v>202.85280953846129</v>
      </c>
      <c r="U33" s="101">
        <v>191.9278369713943</v>
      </c>
      <c r="V33" s="101">
        <v>184.05026089127406</v>
      </c>
      <c r="W33" s="101">
        <v>201.87573682620649</v>
      </c>
      <c r="X33" s="101">
        <v>151.30748687013576</v>
      </c>
      <c r="Y33" s="101">
        <v>99.115714495342957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118.28536080605349</v>
      </c>
      <c r="C39" s="122">
        <v>119.2753839446349</v>
      </c>
      <c r="D39" s="122">
        <v>125.03396974027343</v>
      </c>
      <c r="E39" s="122">
        <v>153.41971153468788</v>
      </c>
      <c r="F39" s="122">
        <v>145.33231102857258</v>
      </c>
      <c r="G39" s="122">
        <v>138.48726160150301</v>
      </c>
      <c r="H39" s="122">
        <v>138.30121656595469</v>
      </c>
      <c r="I39" s="122">
        <v>145.12527756028672</v>
      </c>
      <c r="J39" s="122">
        <v>147.34177131387636</v>
      </c>
      <c r="K39" s="122">
        <v>148.82843485101898</v>
      </c>
      <c r="L39" s="122">
        <v>146.55323870025728</v>
      </c>
      <c r="M39" s="122">
        <v>137.39077996937641</v>
      </c>
      <c r="N39" s="122">
        <v>135.9280994401835</v>
      </c>
      <c r="O39" s="122">
        <v>128.50983131793703</v>
      </c>
      <c r="P39" s="122">
        <v>128.08560323848485</v>
      </c>
      <c r="Q39" s="122">
        <v>128.52378592295966</v>
      </c>
      <c r="R39" s="122">
        <v>131.62653348102157</v>
      </c>
      <c r="S39" s="122">
        <v>135.3541190572972</v>
      </c>
      <c r="T39" s="122">
        <v>143.19340567583666</v>
      </c>
      <c r="U39" s="122">
        <v>151.75945859017094</v>
      </c>
      <c r="V39" s="122">
        <v>144.36265324543089</v>
      </c>
      <c r="W39" s="122">
        <v>153.48626389567357</v>
      </c>
      <c r="X39" s="122">
        <v>149.34648477399961</v>
      </c>
      <c r="Y39" s="122">
        <v>130.221856053664</v>
      </c>
      <c r="DA39" s="130" t="s">
        <v>2615</v>
      </c>
    </row>
    <row r="40" spans="1:105" ht="12" customHeight="1" x14ac:dyDescent="0.25">
      <c r="A40" s="97" t="s">
        <v>50</v>
      </c>
      <c r="B40" s="98">
        <v>140.476095031418</v>
      </c>
      <c r="C40" s="98">
        <v>143.69536524770169</v>
      </c>
      <c r="D40" s="98">
        <v>155.76719370565263</v>
      </c>
      <c r="E40" s="98">
        <v>206.8759922765187</v>
      </c>
      <c r="F40" s="98">
        <v>207.25634266321796</v>
      </c>
      <c r="G40" s="98">
        <v>201.96634779959749</v>
      </c>
      <c r="H40" s="98">
        <v>204.51969726227193</v>
      </c>
      <c r="I40" s="98">
        <v>212.90677858164634</v>
      </c>
      <c r="J40" s="98">
        <v>219.44929224611789</v>
      </c>
      <c r="K40" s="98">
        <v>226.32957137893953</v>
      </c>
      <c r="L40" s="98">
        <v>229.2504819912653</v>
      </c>
      <c r="M40" s="98">
        <v>219.39175263467035</v>
      </c>
      <c r="N40" s="98">
        <v>219.93606431382378</v>
      </c>
      <c r="O40" s="98">
        <v>211.01963877103805</v>
      </c>
      <c r="P40" s="98">
        <v>209.01791869806183</v>
      </c>
      <c r="Q40" s="98">
        <v>207.96994838131559</v>
      </c>
      <c r="R40" s="98">
        <v>211.02377470329341</v>
      </c>
      <c r="S40" s="98">
        <v>213.29955031371529</v>
      </c>
      <c r="T40" s="98">
        <v>220.06139208187832</v>
      </c>
      <c r="U40" s="98">
        <v>229.98346178216735</v>
      </c>
      <c r="V40" s="98">
        <v>213.98346158118829</v>
      </c>
      <c r="W40" s="98">
        <v>201.94301321459403</v>
      </c>
      <c r="X40" s="98">
        <v>173.8186652914379</v>
      </c>
      <c r="Y40" s="98">
        <v>141.49682895099966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4235.6034835165592</v>
      </c>
      <c r="C43" s="117">
        <f t="shared" si="14"/>
        <v>5205.4680456453789</v>
      </c>
      <c r="D43" s="117">
        <f t="shared" si="14"/>
        <v>5382.9313768123257</v>
      </c>
      <c r="E43" s="117">
        <f t="shared" si="14"/>
        <v>5321.6010294428643</v>
      </c>
      <c r="F43" s="117">
        <f t="shared" si="14"/>
        <v>5033.4523320324724</v>
      </c>
      <c r="G43" s="117">
        <f t="shared" si="14"/>
        <v>4963.4538643228152</v>
      </c>
      <c r="H43" s="117">
        <f t="shared" si="14"/>
        <v>5548.8560890093495</v>
      </c>
      <c r="I43" s="117">
        <f t="shared" si="14"/>
        <v>5298.3283502512095</v>
      </c>
      <c r="J43" s="117">
        <f t="shared" si="14"/>
        <v>5185.0095600473642</v>
      </c>
      <c r="K43" s="117">
        <f t="shared" si="14"/>
        <v>5050.7085489617302</v>
      </c>
      <c r="L43" s="117">
        <f t="shared" si="14"/>
        <v>4301.1228728286433</v>
      </c>
      <c r="M43" s="117">
        <f t="shared" si="14"/>
        <v>5610.1104135918667</v>
      </c>
      <c r="N43" s="117">
        <f t="shared" si="14"/>
        <v>5243.5415961421268</v>
      </c>
      <c r="O43" s="117">
        <f t="shared" si="14"/>
        <v>4993.6332075792925</v>
      </c>
      <c r="P43" s="117">
        <f t="shared" si="14"/>
        <v>4586.5378942686293</v>
      </c>
      <c r="Q43" s="117">
        <f t="shared" si="14"/>
        <v>4855.555854127967</v>
      </c>
      <c r="R43" s="117">
        <f t="shared" ref="R43:V43" si="15">R44+R47+R49+R58</f>
        <v>4741.893463105589</v>
      </c>
      <c r="S43" s="117">
        <f t="shared" si="15"/>
        <v>4772.441539311556</v>
      </c>
      <c r="T43" s="117">
        <f t="shared" si="15"/>
        <v>5442.4425701858008</v>
      </c>
      <c r="U43" s="117">
        <f t="shared" si="15"/>
        <v>4377.4531048030985</v>
      </c>
      <c r="V43" s="117">
        <f t="shared" si="15"/>
        <v>4169.6775434473584</v>
      </c>
      <c r="W43" s="117">
        <f t="shared" ref="W43:Y43" si="16">W44+W47+W49+W58</f>
        <v>6330.4651040361896</v>
      </c>
      <c r="X43" s="117">
        <f t="shared" si="16"/>
        <v>4433.4181997377873</v>
      </c>
      <c r="Y43" s="117">
        <f t="shared" si="16"/>
        <v>4204.6031008999025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3780.7699368268973</v>
      </c>
      <c r="C44" s="122">
        <f t="shared" si="17"/>
        <v>4707.8734953189678</v>
      </c>
      <c r="D44" s="122">
        <f t="shared" si="17"/>
        <v>4854.6256812983011</v>
      </c>
      <c r="E44" s="122">
        <f t="shared" si="17"/>
        <v>4709.4221755106664</v>
      </c>
      <c r="F44" s="122">
        <f t="shared" si="17"/>
        <v>4439.1502550506239</v>
      </c>
      <c r="G44" s="122">
        <f t="shared" si="17"/>
        <v>4409.9151722755951</v>
      </c>
      <c r="H44" s="122">
        <f t="shared" si="17"/>
        <v>4955.0640368139893</v>
      </c>
      <c r="I44" s="122">
        <f t="shared" si="17"/>
        <v>4701.0236570375919</v>
      </c>
      <c r="J44" s="122">
        <f t="shared" si="17"/>
        <v>4593.8356889130537</v>
      </c>
      <c r="K44" s="122">
        <f t="shared" si="17"/>
        <v>4471.7523632620687</v>
      </c>
      <c r="L44" s="122">
        <f t="shared" si="17"/>
        <v>3828.819260803019</v>
      </c>
      <c r="M44" s="122">
        <f t="shared" si="17"/>
        <v>4980.2789979264207</v>
      </c>
      <c r="N44" s="122">
        <f t="shared" si="17"/>
        <v>4650.872904784298</v>
      </c>
      <c r="O44" s="122">
        <f t="shared" si="17"/>
        <v>4393.302436657279</v>
      </c>
      <c r="P44" s="122">
        <f t="shared" si="17"/>
        <v>3987.4504002321737</v>
      </c>
      <c r="Q44" s="122">
        <f t="shared" si="17"/>
        <v>4224.109739928298</v>
      </c>
      <c r="R44" s="122">
        <f t="shared" ref="R44:V44" si="18">SUM(R45:R46)</f>
        <v>4147.4471295234043</v>
      </c>
      <c r="S44" s="122">
        <f t="shared" si="18"/>
        <v>4168.8738231000088</v>
      </c>
      <c r="T44" s="122">
        <f t="shared" si="18"/>
        <v>4780.4469937740669</v>
      </c>
      <c r="U44" s="122">
        <f t="shared" si="18"/>
        <v>3798.6746228302618</v>
      </c>
      <c r="V44" s="122">
        <f t="shared" si="18"/>
        <v>3615.9539312055076</v>
      </c>
      <c r="W44" s="122">
        <f t="shared" ref="W44:Y44" si="19">SUM(W45:W46)</f>
        <v>5572.2101532063325</v>
      </c>
      <c r="X44" s="122">
        <f t="shared" si="19"/>
        <v>4069.5641155234694</v>
      </c>
      <c r="Y44" s="122">
        <f t="shared" si="19"/>
        <v>3871.620159411013</v>
      </c>
      <c r="DA44" s="130" t="s">
        <v>2619</v>
      </c>
    </row>
    <row r="45" spans="1:105" ht="12" customHeight="1" x14ac:dyDescent="0.25">
      <c r="A45" s="97" t="s">
        <v>211</v>
      </c>
      <c r="B45" s="98">
        <v>3780.7699368268973</v>
      </c>
      <c r="C45" s="98">
        <v>4707.8734953189678</v>
      </c>
      <c r="D45" s="98">
        <v>4854.6256812983011</v>
      </c>
      <c r="E45" s="98">
        <v>4709.4221755106664</v>
      </c>
      <c r="F45" s="98">
        <v>4439.1502550506239</v>
      </c>
      <c r="G45" s="98">
        <v>4409.9151722755951</v>
      </c>
      <c r="H45" s="98">
        <v>4955.0640368139893</v>
      </c>
      <c r="I45" s="98">
        <v>4701.0236570375919</v>
      </c>
      <c r="J45" s="98">
        <v>4593.8356889130537</v>
      </c>
      <c r="K45" s="98">
        <v>4471.7523632620687</v>
      </c>
      <c r="L45" s="98">
        <v>3828.819260803019</v>
      </c>
      <c r="M45" s="98">
        <v>4980.2789979264207</v>
      </c>
      <c r="N45" s="98">
        <v>4650.872904784298</v>
      </c>
      <c r="O45" s="98">
        <v>4393.302436657279</v>
      </c>
      <c r="P45" s="98">
        <v>3987.4504002321737</v>
      </c>
      <c r="Q45" s="98">
        <v>4224.109739928298</v>
      </c>
      <c r="R45" s="98">
        <v>4147.4471295234043</v>
      </c>
      <c r="S45" s="98">
        <v>4168.8738231000088</v>
      </c>
      <c r="T45" s="98">
        <v>4780.4469937740669</v>
      </c>
      <c r="U45" s="98">
        <v>3798.6746228302618</v>
      </c>
      <c r="V45" s="98">
        <v>3615.9539312055076</v>
      </c>
      <c r="W45" s="98">
        <v>5572.2101532063325</v>
      </c>
      <c r="X45" s="98">
        <v>4069.5641155234694</v>
      </c>
      <c r="Y45" s="98">
        <v>3871.620159411013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336.54856409863754</v>
      </c>
      <c r="C49" s="122">
        <v>378.50357861332941</v>
      </c>
      <c r="D49" s="122">
        <v>405.50181822341324</v>
      </c>
      <c r="E49" s="122">
        <v>464.76006763487322</v>
      </c>
      <c r="F49" s="122">
        <v>454.70317883327715</v>
      </c>
      <c r="G49" s="122">
        <v>421.30945161038528</v>
      </c>
      <c r="H49" s="122">
        <v>463.93639403478568</v>
      </c>
      <c r="I49" s="122">
        <v>465.27443915704958</v>
      </c>
      <c r="J49" s="122">
        <v>455.70883718278276</v>
      </c>
      <c r="K49" s="122">
        <v>441.68874230300634</v>
      </c>
      <c r="L49" s="122">
        <v>333.67627789422227</v>
      </c>
      <c r="M49" s="122">
        <v>487.14185873400203</v>
      </c>
      <c r="N49" s="122">
        <v>448.17354633363584</v>
      </c>
      <c r="O49" s="122">
        <v>467.5531615701953</v>
      </c>
      <c r="P49" s="122">
        <v>468.30846656939775</v>
      </c>
      <c r="Q49" s="122">
        <v>500.7811411810581</v>
      </c>
      <c r="R49" s="122">
        <v>460.55176228082519</v>
      </c>
      <c r="S49" s="122">
        <v>467.28511514439049</v>
      </c>
      <c r="T49" s="122">
        <v>517.91340032279481</v>
      </c>
      <c r="U49" s="122">
        <v>425.80890917316464</v>
      </c>
      <c r="V49" s="122">
        <v>406.61174679139577</v>
      </c>
      <c r="W49" s="122">
        <v>609.63809196312809</v>
      </c>
      <c r="X49" s="122">
        <v>218.79422382671441</v>
      </c>
      <c r="Y49" s="122">
        <v>208.15126440460918</v>
      </c>
      <c r="DA49" s="130" t="s">
        <v>2624</v>
      </c>
    </row>
    <row r="50" spans="1:105" ht="12" customHeight="1" x14ac:dyDescent="0.25">
      <c r="A50" s="97" t="s">
        <v>138</v>
      </c>
      <c r="B50" s="98">
        <v>346.54579874758366</v>
      </c>
      <c r="C50" s="98">
        <v>390.54464125841974</v>
      </c>
      <c r="D50" s="98">
        <v>418.65811666167895</v>
      </c>
      <c r="E50" s="98">
        <v>479.86278895722319</v>
      </c>
      <c r="F50" s="98">
        <v>468.94254359354449</v>
      </c>
      <c r="G50" s="98">
        <v>434.420298220424</v>
      </c>
      <c r="H50" s="98">
        <v>478.31136853375551</v>
      </c>
      <c r="I50" s="98">
        <v>479.62234699216094</v>
      </c>
      <c r="J50" s="98">
        <v>469.72856914642449</v>
      </c>
      <c r="K50" s="98">
        <v>455.52103291362329</v>
      </c>
      <c r="L50" s="98">
        <v>344.09646257834726</v>
      </c>
      <c r="M50" s="98">
        <v>502.42382575336063</v>
      </c>
      <c r="N50" s="98">
        <v>462.16437903099632</v>
      </c>
      <c r="O50" s="98">
        <v>482.43168053115926</v>
      </c>
      <c r="P50" s="98">
        <v>483.59387401054113</v>
      </c>
      <c r="Q50" s="98">
        <v>517.54783095766015</v>
      </c>
      <c r="R50" s="98">
        <v>476.0462630643035</v>
      </c>
      <c r="S50" s="98">
        <v>483.07194197203711</v>
      </c>
      <c r="T50" s="98">
        <v>536.02620746494824</v>
      </c>
      <c r="U50" s="98">
        <v>440.80670449056498</v>
      </c>
      <c r="V50" s="98">
        <v>446.90246663339366</v>
      </c>
      <c r="W50" s="98">
        <v>761.23050999044233</v>
      </c>
      <c r="X50" s="98">
        <v>417.22480474972446</v>
      </c>
      <c r="Y50" s="98">
        <v>461.92915649180725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209.90552925247522</v>
      </c>
      <c r="L51" s="98">
        <v>168.51914323182791</v>
      </c>
      <c r="M51" s="98">
        <v>236.97470705580895</v>
      </c>
      <c r="N51" s="98">
        <v>212.53009858487897</v>
      </c>
      <c r="O51" s="98">
        <v>223.24240105787902</v>
      </c>
      <c r="P51" s="98">
        <v>214.45537058810555</v>
      </c>
      <c r="Q51" s="98">
        <v>227.06318076025525</v>
      </c>
      <c r="R51" s="98">
        <v>206.72120324758274</v>
      </c>
      <c r="S51" s="98">
        <v>208.34307328296595</v>
      </c>
      <c r="T51" s="98">
        <v>271.01812808171519</v>
      </c>
      <c r="U51" s="98">
        <v>207.13621486283094</v>
      </c>
      <c r="V51" s="98">
        <v>205.51067078500262</v>
      </c>
      <c r="W51" s="98">
        <v>362.21272866230834</v>
      </c>
      <c r="X51" s="98">
        <v>152.45236692404535</v>
      </c>
      <c r="Y51" s="98">
        <v>138.89504970109274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209.90552925247522</v>
      </c>
      <c r="L52" s="101">
        <v>168.51914323182791</v>
      </c>
      <c r="M52" s="101">
        <v>236.97470705580895</v>
      </c>
      <c r="N52" s="101">
        <v>212.53009858487897</v>
      </c>
      <c r="O52" s="101">
        <v>223.24240105787902</v>
      </c>
      <c r="P52" s="101">
        <v>214.45537058810555</v>
      </c>
      <c r="Q52" s="101">
        <v>227.06318076025525</v>
      </c>
      <c r="R52" s="101">
        <v>206.72120324758274</v>
      </c>
      <c r="S52" s="101">
        <v>208.34307328296595</v>
      </c>
      <c r="T52" s="101">
        <v>271.01812808171519</v>
      </c>
      <c r="U52" s="101">
        <v>207.13621486283094</v>
      </c>
      <c r="V52" s="101">
        <v>205.51067078500262</v>
      </c>
      <c r="W52" s="101">
        <v>362.21272866230834</v>
      </c>
      <c r="X52" s="101">
        <v>152.45236692404535</v>
      </c>
      <c r="Y52" s="101">
        <v>138.89504970109274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118.28498259102419</v>
      </c>
      <c r="C58" s="122">
        <v>119.0909717130819</v>
      </c>
      <c r="D58" s="122">
        <v>122.80387729061117</v>
      </c>
      <c r="E58" s="122">
        <v>147.41878629732497</v>
      </c>
      <c r="F58" s="122">
        <v>139.59889814857203</v>
      </c>
      <c r="G58" s="122">
        <v>132.22924043683412</v>
      </c>
      <c r="H58" s="122">
        <v>129.85565816057456</v>
      </c>
      <c r="I58" s="122">
        <v>132.03025405656845</v>
      </c>
      <c r="J58" s="122">
        <v>135.46503395152763</v>
      </c>
      <c r="K58" s="122">
        <v>137.26744339665524</v>
      </c>
      <c r="L58" s="122">
        <v>138.62733413140211</v>
      </c>
      <c r="M58" s="122">
        <v>142.68955693144375</v>
      </c>
      <c r="N58" s="122">
        <v>144.49514502419225</v>
      </c>
      <c r="O58" s="122">
        <v>132.77760935181811</v>
      </c>
      <c r="P58" s="122">
        <v>130.77902746705757</v>
      </c>
      <c r="Q58" s="122">
        <v>130.66497301861054</v>
      </c>
      <c r="R58" s="122">
        <v>133.89457130135952</v>
      </c>
      <c r="S58" s="122">
        <v>136.28260106715729</v>
      </c>
      <c r="T58" s="122">
        <v>144.08217608893978</v>
      </c>
      <c r="U58" s="122">
        <v>152.96957279967202</v>
      </c>
      <c r="V58" s="122">
        <v>147.11186545045496</v>
      </c>
      <c r="W58" s="122">
        <v>148.61685886672836</v>
      </c>
      <c r="X58" s="122">
        <v>145.05986038760341</v>
      </c>
      <c r="Y58" s="122">
        <v>124.83167708428017</v>
      </c>
      <c r="DA58" s="130" t="s">
        <v>2633</v>
      </c>
    </row>
    <row r="59" spans="1:105" ht="12" customHeight="1" x14ac:dyDescent="0.25">
      <c r="A59" s="97" t="s">
        <v>50</v>
      </c>
      <c r="B59" s="98">
        <v>140.476095031418</v>
      </c>
      <c r="C59" s="98">
        <v>143.67418929151856</v>
      </c>
      <c r="D59" s="98">
        <v>155.67077014487478</v>
      </c>
      <c r="E59" s="98">
        <v>206.70552843280771</v>
      </c>
      <c r="F59" s="98">
        <v>207.07532466752465</v>
      </c>
      <c r="G59" s="98">
        <v>201.92882272180159</v>
      </c>
      <c r="H59" s="98">
        <v>204.59840184440952</v>
      </c>
      <c r="I59" s="98">
        <v>213.04949509739336</v>
      </c>
      <c r="J59" s="98">
        <v>219.64529259193026</v>
      </c>
      <c r="K59" s="98">
        <v>226.54500791567821</v>
      </c>
      <c r="L59" s="98">
        <v>229.44666493372515</v>
      </c>
      <c r="M59" s="98">
        <v>219.56137892342412</v>
      </c>
      <c r="N59" s="98">
        <v>220.01007451756078</v>
      </c>
      <c r="O59" s="98">
        <v>210.90886895175393</v>
      </c>
      <c r="P59" s="98">
        <v>208.96619725177533</v>
      </c>
      <c r="Q59" s="98">
        <v>207.99943055752084</v>
      </c>
      <c r="R59" s="98">
        <v>211.16610520021194</v>
      </c>
      <c r="S59" s="98">
        <v>213.27238483962884</v>
      </c>
      <c r="T59" s="98">
        <v>219.59682860162494</v>
      </c>
      <c r="U59" s="98">
        <v>229.13187522385334</v>
      </c>
      <c r="V59" s="98">
        <v>212.85456697344</v>
      </c>
      <c r="W59" s="98">
        <v>201.40409344770163</v>
      </c>
      <c r="X59" s="98">
        <v>173.73841843772129</v>
      </c>
      <c r="Y59" s="98">
        <v>141.66197185145987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3347.6002147032482</v>
      </c>
      <c r="C62" s="117">
        <f t="shared" si="21"/>
        <v>3605.3662535594549</v>
      </c>
      <c r="D62" s="117">
        <f t="shared" si="21"/>
        <v>3486.335483839448</v>
      </c>
      <c r="E62" s="117">
        <f t="shared" si="21"/>
        <v>3509.2314977967108</v>
      </c>
      <c r="F62" s="117">
        <f t="shared" si="21"/>
        <v>3456.1954539254475</v>
      </c>
      <c r="G62" s="117">
        <f t="shared" si="21"/>
        <v>3639.2273640750418</v>
      </c>
      <c r="H62" s="117">
        <f t="shared" si="21"/>
        <v>3734.1619130124445</v>
      </c>
      <c r="I62" s="117">
        <f t="shared" si="21"/>
        <v>3559.8492885755077</v>
      </c>
      <c r="J62" s="117">
        <f t="shared" si="21"/>
        <v>3551.6797331783819</v>
      </c>
      <c r="K62" s="117">
        <f t="shared" si="21"/>
        <v>3639.6336441640979</v>
      </c>
      <c r="L62" s="117">
        <f t="shared" si="21"/>
        <v>3996.1533855315283</v>
      </c>
      <c r="M62" s="117">
        <f t="shared" si="21"/>
        <v>3593.436346788154</v>
      </c>
      <c r="N62" s="117">
        <f t="shared" si="21"/>
        <v>3674.2777082349262</v>
      </c>
      <c r="O62" s="117">
        <f t="shared" si="21"/>
        <v>3628.4459254576091</v>
      </c>
      <c r="P62" s="117">
        <f t="shared" si="21"/>
        <v>3265.4307689450279</v>
      </c>
      <c r="Q62" s="117">
        <f t="shared" si="21"/>
        <v>3190.5841886951857</v>
      </c>
      <c r="R62" s="117">
        <f t="shared" ref="R62:V62" si="22">R63+R66+R68+R77</f>
        <v>3424.7827712028161</v>
      </c>
      <c r="S62" s="117">
        <f t="shared" si="22"/>
        <v>3519.9721373158004</v>
      </c>
      <c r="T62" s="117">
        <f t="shared" si="22"/>
        <v>3398.9400392751054</v>
      </c>
      <c r="U62" s="117">
        <f t="shared" si="22"/>
        <v>3363.9656976444408</v>
      </c>
      <c r="V62" s="117">
        <f t="shared" si="22"/>
        <v>3317.3731410965352</v>
      </c>
      <c r="W62" s="117">
        <f t="shared" ref="W62:Y62" si="23">W63+W66+W68+W77</f>
        <v>3687.2853646808385</v>
      </c>
      <c r="X62" s="117">
        <f t="shared" si="23"/>
        <v>3209.6138571921247</v>
      </c>
      <c r="Y62" s="117">
        <f t="shared" si="23"/>
        <v>3004.632239390754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2946.4891243586403</v>
      </c>
      <c r="C63" s="122">
        <f t="shared" si="24"/>
        <v>3213.7295871879364</v>
      </c>
      <c r="D63" s="122">
        <f t="shared" si="24"/>
        <v>3092.7901114445503</v>
      </c>
      <c r="E63" s="122">
        <f t="shared" si="24"/>
        <v>3009.7171615489729</v>
      </c>
      <c r="F63" s="122">
        <f t="shared" si="24"/>
        <v>2957.54914359755</v>
      </c>
      <c r="G63" s="122">
        <f t="shared" si="24"/>
        <v>3153.9599190891267</v>
      </c>
      <c r="H63" s="122">
        <f t="shared" si="24"/>
        <v>3240.3548106258718</v>
      </c>
      <c r="I63" s="122">
        <f t="shared" si="24"/>
        <v>3063.9651053397893</v>
      </c>
      <c r="J63" s="122">
        <f t="shared" si="24"/>
        <v>3049.7153721351069</v>
      </c>
      <c r="K63" s="122">
        <f t="shared" si="24"/>
        <v>3121.6987037698495</v>
      </c>
      <c r="L63" s="122">
        <f t="shared" si="24"/>
        <v>3473.1883307618377</v>
      </c>
      <c r="M63" s="122">
        <f t="shared" si="24"/>
        <v>3079.5640326191774</v>
      </c>
      <c r="N63" s="122">
        <f t="shared" si="24"/>
        <v>3163.1168182381034</v>
      </c>
      <c r="O63" s="122">
        <f t="shared" si="24"/>
        <v>3109.5951596044665</v>
      </c>
      <c r="P63" s="122">
        <f t="shared" si="24"/>
        <v>2760.8996873842079</v>
      </c>
      <c r="Q63" s="122">
        <f t="shared" si="24"/>
        <v>2693.1236292700237</v>
      </c>
      <c r="R63" s="122">
        <f t="shared" ref="R63:V63" si="25">SUM(R64:R65)</f>
        <v>2911.6869378817541</v>
      </c>
      <c r="S63" s="122">
        <f t="shared" si="25"/>
        <v>2989.888713417492</v>
      </c>
      <c r="T63" s="122">
        <f t="shared" si="25"/>
        <v>2912.9246977438634</v>
      </c>
      <c r="U63" s="122">
        <f t="shared" si="25"/>
        <v>2856.2091724424386</v>
      </c>
      <c r="V63" s="122">
        <f t="shared" si="25"/>
        <v>2818.7847383823246</v>
      </c>
      <c r="W63" s="122">
        <f t="shared" ref="W63:Y63" si="26">SUM(W64:W65)</f>
        <v>3146.0186954123751</v>
      </c>
      <c r="X63" s="122">
        <f t="shared" si="26"/>
        <v>2775.6100379814939</v>
      </c>
      <c r="Y63" s="122">
        <f t="shared" si="26"/>
        <v>2655.3054755302219</v>
      </c>
      <c r="DA63" s="130" t="s">
        <v>2637</v>
      </c>
    </row>
    <row r="64" spans="1:105" ht="12" customHeight="1" x14ac:dyDescent="0.25">
      <c r="A64" s="97" t="s">
        <v>212</v>
      </c>
      <c r="B64" s="98">
        <v>2946.4891243586403</v>
      </c>
      <c r="C64" s="98">
        <v>3213.7295871879364</v>
      </c>
      <c r="D64" s="98">
        <v>3092.7901114445503</v>
      </c>
      <c r="E64" s="98">
        <v>3009.7171615489729</v>
      </c>
      <c r="F64" s="98">
        <v>2957.54914359755</v>
      </c>
      <c r="G64" s="98">
        <v>3153.9599190891267</v>
      </c>
      <c r="H64" s="98">
        <v>3240.3548106258718</v>
      </c>
      <c r="I64" s="98">
        <v>3063.9651053397893</v>
      </c>
      <c r="J64" s="98">
        <v>3049.7153721351069</v>
      </c>
      <c r="K64" s="98">
        <v>3121.6987037698495</v>
      </c>
      <c r="L64" s="98">
        <v>3473.1883307618377</v>
      </c>
      <c r="M64" s="98">
        <v>3079.5640326191774</v>
      </c>
      <c r="N64" s="98">
        <v>3163.1168182381034</v>
      </c>
      <c r="O64" s="98">
        <v>3109.5951596044665</v>
      </c>
      <c r="P64" s="98">
        <v>2760.8996873842079</v>
      </c>
      <c r="Q64" s="98">
        <v>2693.1236292700237</v>
      </c>
      <c r="R64" s="98">
        <v>2911.6869378817541</v>
      </c>
      <c r="S64" s="98">
        <v>2989.888713417492</v>
      </c>
      <c r="T64" s="98">
        <v>2912.9246977438634</v>
      </c>
      <c r="U64" s="98">
        <v>2856.2091724424386</v>
      </c>
      <c r="V64" s="98">
        <v>2818.7847383823246</v>
      </c>
      <c r="W64" s="98">
        <v>3146.0186954123751</v>
      </c>
      <c r="X64" s="98">
        <v>2775.6100379814939</v>
      </c>
      <c r="Y64" s="98">
        <v>2655.3054755302219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279.30464290774995</v>
      </c>
      <c r="C68" s="122">
        <v>273.52927412725364</v>
      </c>
      <c r="D68" s="122">
        <v>271.38783657501739</v>
      </c>
      <c r="E68" s="122">
        <v>309.90940985841041</v>
      </c>
      <c r="F68" s="122">
        <v>314.25806578841303</v>
      </c>
      <c r="G68" s="122">
        <v>311.8416499744086</v>
      </c>
      <c r="H68" s="122">
        <v>313.65719657063676</v>
      </c>
      <c r="I68" s="122">
        <v>314.37252143959506</v>
      </c>
      <c r="J68" s="122">
        <v>316.21305597475811</v>
      </c>
      <c r="K68" s="122">
        <v>326.3143321893856</v>
      </c>
      <c r="L68" s="122">
        <v>324.7195817879915</v>
      </c>
      <c r="M68" s="122">
        <v>325.95473567841771</v>
      </c>
      <c r="N68" s="122">
        <v>324.28946741651993</v>
      </c>
      <c r="O68" s="122">
        <v>331.36335733042284</v>
      </c>
      <c r="P68" s="122">
        <v>326.50604502568387</v>
      </c>
      <c r="Q68" s="122">
        <v>322.27605354011831</v>
      </c>
      <c r="R68" s="122">
        <v>328.97949199363194</v>
      </c>
      <c r="S68" s="122">
        <v>338.0053120239366</v>
      </c>
      <c r="T68" s="122">
        <v>315.06649413158232</v>
      </c>
      <c r="U68" s="122">
        <v>318.08141257350314</v>
      </c>
      <c r="V68" s="122">
        <v>314.07858742721197</v>
      </c>
      <c r="W68" s="122">
        <v>347.12039175683725</v>
      </c>
      <c r="X68" s="122">
        <v>287.45149212566633</v>
      </c>
      <c r="Y68" s="122">
        <v>226.17803781077347</v>
      </c>
      <c r="DA68" s="130" t="s">
        <v>2642</v>
      </c>
    </row>
    <row r="69" spans="1:105" ht="12" customHeight="1" x14ac:dyDescent="0.25">
      <c r="A69" s="97" t="s">
        <v>134</v>
      </c>
      <c r="B69" s="98">
        <v>288.19277765120859</v>
      </c>
      <c r="C69" s="98">
        <v>282.23299137288154</v>
      </c>
      <c r="D69" s="98">
        <v>279.63026974991777</v>
      </c>
      <c r="E69" s="98">
        <v>319.67090195951477</v>
      </c>
      <c r="F69" s="98">
        <v>324.09005198623589</v>
      </c>
      <c r="G69" s="98">
        <v>321.53676865079399</v>
      </c>
      <c r="H69" s="98">
        <v>323.36923078837111</v>
      </c>
      <c r="I69" s="98">
        <v>324.06478963800737</v>
      </c>
      <c r="J69" s="98">
        <v>325.94143315132067</v>
      </c>
      <c r="K69" s="98">
        <v>336.56514055910503</v>
      </c>
      <c r="L69" s="98">
        <v>334.91209418707012</v>
      </c>
      <c r="M69" s="98">
        <v>336.18518622454593</v>
      </c>
      <c r="N69" s="98">
        <v>334.46468034146073</v>
      </c>
      <c r="O69" s="98">
        <v>341.95933603702531</v>
      </c>
      <c r="P69" s="98">
        <v>337.19853310814165</v>
      </c>
      <c r="Q69" s="98">
        <v>333.01645835396658</v>
      </c>
      <c r="R69" s="98">
        <v>340.15470268117156</v>
      </c>
      <c r="S69" s="98">
        <v>349.54081766807155</v>
      </c>
      <c r="T69" s="98">
        <v>325.65008063274303</v>
      </c>
      <c r="U69" s="98">
        <v>329.33252721559012</v>
      </c>
      <c r="V69" s="98">
        <v>325.45746580321787</v>
      </c>
      <c r="W69" s="98">
        <v>360.36629858167885</v>
      </c>
      <c r="X69" s="98">
        <v>305.07725197500406</v>
      </c>
      <c r="Y69" s="98">
        <v>242.04309299876107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145.73016934682178</v>
      </c>
      <c r="L70" s="98">
        <v>154.46506246164716</v>
      </c>
      <c r="M70" s="98">
        <v>151.72508112520478</v>
      </c>
      <c r="N70" s="98">
        <v>148.11228425290147</v>
      </c>
      <c r="O70" s="98">
        <v>153.49215663153686</v>
      </c>
      <c r="P70" s="98">
        <v>144.69340452267741</v>
      </c>
      <c r="Q70" s="98">
        <v>143.37604640611156</v>
      </c>
      <c r="R70" s="98">
        <v>144.57148703456213</v>
      </c>
      <c r="S70" s="98">
        <v>148.0007094446664</v>
      </c>
      <c r="T70" s="98">
        <v>162.83271054543627</v>
      </c>
      <c r="U70" s="98">
        <v>150.08721682372902</v>
      </c>
      <c r="V70" s="98">
        <v>146.31511600126797</v>
      </c>
      <c r="W70" s="98">
        <v>169.56214784869923</v>
      </c>
      <c r="X70" s="98">
        <v>109.43042746839915</v>
      </c>
      <c r="Y70" s="98">
        <v>67.893806253321344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145.73016934682178</v>
      </c>
      <c r="L71" s="101">
        <v>154.46506246164716</v>
      </c>
      <c r="M71" s="101">
        <v>151.72508112520478</v>
      </c>
      <c r="N71" s="101">
        <v>148.11228425290147</v>
      </c>
      <c r="O71" s="101">
        <v>153.49215663153686</v>
      </c>
      <c r="P71" s="101">
        <v>144.69340452267741</v>
      </c>
      <c r="Q71" s="101">
        <v>143.37604640611156</v>
      </c>
      <c r="R71" s="101">
        <v>144.57148703456213</v>
      </c>
      <c r="S71" s="101">
        <v>148.0007094446664</v>
      </c>
      <c r="T71" s="101">
        <v>162.83271054543627</v>
      </c>
      <c r="U71" s="101">
        <v>150.08721682372902</v>
      </c>
      <c r="V71" s="101">
        <v>146.31511600126797</v>
      </c>
      <c r="W71" s="101">
        <v>169.56214784869923</v>
      </c>
      <c r="X71" s="101">
        <v>109.43042746839915</v>
      </c>
      <c r="Y71" s="101">
        <v>67.893806253321344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121.80644743685801</v>
      </c>
      <c r="C77" s="122">
        <v>118.10739224426455</v>
      </c>
      <c r="D77" s="122">
        <v>122.15753581988029</v>
      </c>
      <c r="E77" s="122">
        <v>189.60492638932732</v>
      </c>
      <c r="F77" s="122">
        <v>184.38824453948411</v>
      </c>
      <c r="G77" s="122">
        <v>173.42579501150678</v>
      </c>
      <c r="H77" s="122">
        <v>180.14990581593614</v>
      </c>
      <c r="I77" s="122">
        <v>181.51166179612346</v>
      </c>
      <c r="J77" s="122">
        <v>185.75130506851724</v>
      </c>
      <c r="K77" s="122">
        <v>191.62060820486306</v>
      </c>
      <c r="L77" s="122">
        <v>198.24547298169895</v>
      </c>
      <c r="M77" s="122">
        <v>187.91757849055875</v>
      </c>
      <c r="N77" s="122">
        <v>186.87142258030266</v>
      </c>
      <c r="O77" s="122">
        <v>187.48740852271965</v>
      </c>
      <c r="P77" s="122">
        <v>178.02503653513628</v>
      </c>
      <c r="Q77" s="122">
        <v>175.18450588504339</v>
      </c>
      <c r="R77" s="122">
        <v>184.11634132742986</v>
      </c>
      <c r="S77" s="122">
        <v>192.07811187437173</v>
      </c>
      <c r="T77" s="122">
        <v>170.94884739966002</v>
      </c>
      <c r="U77" s="122">
        <v>189.67511262849911</v>
      </c>
      <c r="V77" s="122">
        <v>184.50981528699884</v>
      </c>
      <c r="W77" s="122">
        <v>194.1462775116259</v>
      </c>
      <c r="X77" s="122">
        <v>146.55232708496439</v>
      </c>
      <c r="Y77" s="122">
        <v>123.14872604975865</v>
      </c>
      <c r="DA77" s="130" t="s">
        <v>2651</v>
      </c>
    </row>
    <row r="78" spans="1:105" ht="12" customHeight="1" x14ac:dyDescent="0.25">
      <c r="A78" s="97" t="s">
        <v>189</v>
      </c>
      <c r="B78" s="98">
        <v>127.72900469405572</v>
      </c>
      <c r="C78" s="98">
        <v>123.43910919899815</v>
      </c>
      <c r="D78" s="98">
        <v>127.05653790938499</v>
      </c>
      <c r="E78" s="98">
        <v>196.59491740446634</v>
      </c>
      <c r="F78" s="98">
        <v>190.8532837747382</v>
      </c>
      <c r="G78" s="98">
        <v>179.33755297584193</v>
      </c>
      <c r="H78" s="98">
        <v>186.24123763882864</v>
      </c>
      <c r="I78" s="98">
        <v>187.65829907861897</v>
      </c>
      <c r="J78" s="98">
        <v>192.06357162621231</v>
      </c>
      <c r="K78" s="98">
        <v>198.12334347329758</v>
      </c>
      <c r="L78" s="98">
        <v>204.90336193751097</v>
      </c>
      <c r="M78" s="98">
        <v>194.226814248214</v>
      </c>
      <c r="N78" s="98">
        <v>193.1146801557594</v>
      </c>
      <c r="O78" s="98">
        <v>193.75959593488136</v>
      </c>
      <c r="P78" s="98">
        <v>184.01664283226543</v>
      </c>
      <c r="Q78" s="98">
        <v>181.03024014861293</v>
      </c>
      <c r="R78" s="98">
        <v>190.16083994627849</v>
      </c>
      <c r="S78" s="98">
        <v>198.30644508019296</v>
      </c>
      <c r="T78" s="98">
        <v>176.37777770126235</v>
      </c>
      <c r="U78" s="98">
        <v>195.8034522357666</v>
      </c>
      <c r="V78" s="98">
        <v>190.39461502017662</v>
      </c>
      <c r="W78" s="98">
        <v>203.97695347363279</v>
      </c>
      <c r="X78" s="98">
        <v>156.03365014585208</v>
      </c>
      <c r="Y78" s="98">
        <v>130.79283877130587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90.692201506822499</v>
      </c>
      <c r="C81" s="117">
        <f t="shared" si="28"/>
        <v>89.884305502182954</v>
      </c>
      <c r="D81" s="117">
        <f t="shared" si="28"/>
        <v>92.379226315597805</v>
      </c>
      <c r="E81" s="117">
        <f t="shared" si="28"/>
        <v>107.56054532363837</v>
      </c>
      <c r="F81" s="117">
        <f t="shared" si="28"/>
        <v>102.03877587561522</v>
      </c>
      <c r="G81" s="117">
        <f t="shared" si="28"/>
        <v>96.662653280862031</v>
      </c>
      <c r="H81" s="117">
        <f t="shared" si="28"/>
        <v>97.448690892016543</v>
      </c>
      <c r="I81" s="117">
        <f t="shared" si="28"/>
        <v>103.06557462737199</v>
      </c>
      <c r="J81" s="117">
        <f t="shared" si="28"/>
        <v>106.00114025638487</v>
      </c>
      <c r="K81" s="117">
        <f t="shared" si="28"/>
        <v>107.92688799589564</v>
      </c>
      <c r="L81" s="117">
        <f t="shared" si="28"/>
        <v>105.46858074731455</v>
      </c>
      <c r="M81" s="117">
        <f t="shared" si="28"/>
        <v>98.141503265634398</v>
      </c>
      <c r="N81" s="117">
        <f t="shared" si="28"/>
        <v>98.170237586566799</v>
      </c>
      <c r="O81" s="117">
        <f t="shared" si="28"/>
        <v>93.443115863408238</v>
      </c>
      <c r="P81" s="117">
        <f t="shared" si="28"/>
        <v>92.2309834700431</v>
      </c>
      <c r="Q81" s="117">
        <f t="shared" si="28"/>
        <v>92.296998400103348</v>
      </c>
      <c r="R81" s="117">
        <f t="shared" ref="R81:V81" si="29">R82+R85+R87+R100</f>
        <v>93.779975912373118</v>
      </c>
      <c r="S81" s="117">
        <f t="shared" si="29"/>
        <v>96.398145717079117</v>
      </c>
      <c r="T81" s="117">
        <f t="shared" si="29"/>
        <v>101.54585138365165</v>
      </c>
      <c r="U81" s="117">
        <f t="shared" si="29"/>
        <v>106.788990428446</v>
      </c>
      <c r="V81" s="117">
        <f t="shared" si="29"/>
        <v>100.93387254153241</v>
      </c>
      <c r="W81" s="117">
        <f t="shared" ref="W81:Y81" si="30">W82+W85+W87+W100</f>
        <v>102.44414167778643</v>
      </c>
      <c r="X81" s="117">
        <f t="shared" si="30"/>
        <v>96.788022884157371</v>
      </c>
      <c r="Y81" s="117">
        <f t="shared" si="30"/>
        <v>83.394180732744914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19.918500343580241</v>
      </c>
      <c r="C87" s="122">
        <v>19.106576249364867</v>
      </c>
      <c r="D87" s="122">
        <v>17.873420249268555</v>
      </c>
      <c r="E87" s="122">
        <v>16.371503263477386</v>
      </c>
      <c r="F87" s="122">
        <v>14.855836626512005</v>
      </c>
      <c r="G87" s="122">
        <v>12.90185239261983</v>
      </c>
      <c r="H87" s="122">
        <v>12.321433924594531</v>
      </c>
      <c r="I87" s="122">
        <v>12.006141481160356</v>
      </c>
      <c r="J87" s="122">
        <v>11.701320271954938</v>
      </c>
      <c r="K87" s="122">
        <v>11.205210946999191</v>
      </c>
      <c r="L87" s="122">
        <v>10.270971572717103</v>
      </c>
      <c r="M87" s="122">
        <v>9.1647576334240721</v>
      </c>
      <c r="N87" s="122">
        <v>8.8432827158522915</v>
      </c>
      <c r="O87" s="122">
        <v>8.0364715504776978</v>
      </c>
      <c r="P87" s="122">
        <v>7.4429564261289602</v>
      </c>
      <c r="Q87" s="122">
        <v>7.1775580562598478</v>
      </c>
      <c r="R87" s="122">
        <v>7.0759574693655551</v>
      </c>
      <c r="S87" s="122">
        <v>6.9713294646042856</v>
      </c>
      <c r="T87" s="122">
        <v>6.6322541477508477</v>
      </c>
      <c r="U87" s="122">
        <v>6.5651450744406992</v>
      </c>
      <c r="V87" s="122">
        <v>6.1269850845662805</v>
      </c>
      <c r="W87" s="122">
        <v>7.5343164082720451</v>
      </c>
      <c r="X87" s="122">
        <v>4.3974266966523121</v>
      </c>
      <c r="Y87" s="122">
        <v>0.87157350206498119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295.52617338518246</v>
      </c>
      <c r="C92" s="101">
        <v>308.80512677046443</v>
      </c>
      <c r="D92" s="101">
        <v>312.2872917668771</v>
      </c>
      <c r="E92" s="101">
        <v>327.29006452381435</v>
      </c>
      <c r="F92" s="101">
        <v>336.15245544922783</v>
      </c>
      <c r="G92" s="101">
        <v>337.43018469056062</v>
      </c>
      <c r="H92" s="101">
        <v>338.60890314306198</v>
      </c>
      <c r="I92" s="101">
        <v>350.4447510180359</v>
      </c>
      <c r="J92" s="101">
        <v>360.56271484071152</v>
      </c>
      <c r="K92" s="101">
        <v>372.53362779189735</v>
      </c>
      <c r="L92" s="101">
        <v>377.97354400586215</v>
      </c>
      <c r="M92" s="101">
        <v>375.34911648642969</v>
      </c>
      <c r="N92" s="101">
        <v>392.13889754693639</v>
      </c>
      <c r="O92" s="101">
        <v>383.88326505199615</v>
      </c>
      <c r="P92" s="101">
        <v>381.32951520192654</v>
      </c>
      <c r="Q92" s="101">
        <v>374.06039291431472</v>
      </c>
      <c r="R92" s="101">
        <v>376.77630022850411</v>
      </c>
      <c r="S92" s="101">
        <v>373.573600695403</v>
      </c>
      <c r="T92" s="101">
        <v>375.78475537403824</v>
      </c>
      <c r="U92" s="101">
        <v>394.43030319541987</v>
      </c>
      <c r="V92" s="101">
        <v>395.25843974507603</v>
      </c>
      <c r="W92" s="101">
        <v>411.931703703062</v>
      </c>
      <c r="X92" s="101">
        <v>402.17037095466128</v>
      </c>
      <c r="Y92" s="101">
        <v>327.64613677422449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174.5199403592448</v>
      </c>
      <c r="L93" s="104">
        <v>186.20141195663922</v>
      </c>
      <c r="M93" s="104">
        <v>178.50283246454933</v>
      </c>
      <c r="N93" s="104">
        <v>180.44343400577904</v>
      </c>
      <c r="O93" s="104">
        <v>179.21263149502232</v>
      </c>
      <c r="P93" s="104">
        <v>173.30772608821349</v>
      </c>
      <c r="Q93" s="104">
        <v>171.79074634758601</v>
      </c>
      <c r="R93" s="104">
        <v>169.92623376234812</v>
      </c>
      <c r="S93" s="104">
        <v>167.21560506439079</v>
      </c>
      <c r="T93" s="104">
        <v>199.48145227959299</v>
      </c>
      <c r="U93" s="104">
        <v>191.19885435002888</v>
      </c>
      <c r="V93" s="104">
        <v>187.89952845741493</v>
      </c>
      <c r="W93" s="104">
        <v>203.87357975333279</v>
      </c>
      <c r="X93" s="104">
        <v>157.31030255695103</v>
      </c>
      <c r="Y93" s="104">
        <v>102.69136560975686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174.5199403592448</v>
      </c>
      <c r="L94" s="98">
        <v>186.20141195663922</v>
      </c>
      <c r="M94" s="98">
        <v>178.50283246454933</v>
      </c>
      <c r="N94" s="98">
        <v>180.44343400577904</v>
      </c>
      <c r="O94" s="98">
        <v>179.21263149502232</v>
      </c>
      <c r="P94" s="98">
        <v>173.30772608821349</v>
      </c>
      <c r="Q94" s="98">
        <v>171.79074634758601</v>
      </c>
      <c r="R94" s="98">
        <v>169.92623376234812</v>
      </c>
      <c r="S94" s="98">
        <v>167.21560506439079</v>
      </c>
      <c r="T94" s="98">
        <v>199.48145227959299</v>
      </c>
      <c r="U94" s="98">
        <v>191.19885435002888</v>
      </c>
      <c r="V94" s="98">
        <v>187.89952845741493</v>
      </c>
      <c r="W94" s="98">
        <v>203.87357975333279</v>
      </c>
      <c r="X94" s="98">
        <v>157.31030255695103</v>
      </c>
      <c r="Y94" s="98">
        <v>102.69136560975686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70.773701163242251</v>
      </c>
      <c r="C100" s="122">
        <v>70.777729252818091</v>
      </c>
      <c r="D100" s="122">
        <v>74.505806066329242</v>
      </c>
      <c r="E100" s="122">
        <v>91.189042060160986</v>
      </c>
      <c r="F100" s="122">
        <v>87.182939249103214</v>
      </c>
      <c r="G100" s="122">
        <v>83.760800888242201</v>
      </c>
      <c r="H100" s="122">
        <v>85.127256967422014</v>
      </c>
      <c r="I100" s="122">
        <v>91.059433146211632</v>
      </c>
      <c r="J100" s="122">
        <v>94.299819984429931</v>
      </c>
      <c r="K100" s="122">
        <v>96.721677048896453</v>
      </c>
      <c r="L100" s="122">
        <v>95.197609174597446</v>
      </c>
      <c r="M100" s="122">
        <v>88.976745632210324</v>
      </c>
      <c r="N100" s="122">
        <v>89.326954870714502</v>
      </c>
      <c r="O100" s="122">
        <v>85.406644312930538</v>
      </c>
      <c r="P100" s="122">
        <v>84.788027043914141</v>
      </c>
      <c r="Q100" s="122">
        <v>85.119440343843493</v>
      </c>
      <c r="R100" s="122">
        <v>86.704018443007556</v>
      </c>
      <c r="S100" s="122">
        <v>89.426816252474836</v>
      </c>
      <c r="T100" s="122">
        <v>94.913597235900809</v>
      </c>
      <c r="U100" s="122">
        <v>100.22384535400531</v>
      </c>
      <c r="V100" s="122">
        <v>94.806887456966123</v>
      </c>
      <c r="W100" s="122">
        <v>94.909825269514386</v>
      </c>
      <c r="X100" s="122">
        <v>92.390596187505054</v>
      </c>
      <c r="Y100" s="122">
        <v>82.522607230679938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140.476095031418</v>
      </c>
      <c r="C102" s="98">
        <v>143.67955233062511</v>
      </c>
      <c r="D102" s="98">
        <v>155.6532671140474</v>
      </c>
      <c r="E102" s="98">
        <v>206.65069282576343</v>
      </c>
      <c r="F102" s="98">
        <v>206.99682298172829</v>
      </c>
      <c r="G102" s="98">
        <v>201.79109764790448</v>
      </c>
      <c r="H102" s="98">
        <v>204.47099485113998</v>
      </c>
      <c r="I102" s="98">
        <v>212.91967082789409</v>
      </c>
      <c r="J102" s="98">
        <v>219.45845172943513</v>
      </c>
      <c r="K102" s="98">
        <v>226.32242319077508</v>
      </c>
      <c r="L102" s="98">
        <v>229.20598948362598</v>
      </c>
      <c r="M102" s="98">
        <v>219.3189698018214</v>
      </c>
      <c r="N102" s="98">
        <v>219.87648051537462</v>
      </c>
      <c r="O102" s="98">
        <v>210.99821801047111</v>
      </c>
      <c r="P102" s="98">
        <v>209.00787177429342</v>
      </c>
      <c r="Q102" s="98">
        <v>207.96844566152444</v>
      </c>
      <c r="R102" s="98">
        <v>210.9291077774121</v>
      </c>
      <c r="S102" s="98">
        <v>212.91904557177176</v>
      </c>
      <c r="T102" s="98">
        <v>219.11551110019053</v>
      </c>
      <c r="U102" s="98">
        <v>229.21300754715526</v>
      </c>
      <c r="V102" s="98">
        <v>213.75061717439007</v>
      </c>
      <c r="W102" s="98">
        <v>202.48431723658655</v>
      </c>
      <c r="X102" s="98">
        <v>174.45834051299681</v>
      </c>
      <c r="Y102" s="98">
        <v>141.90134018568617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118.28075877494243</v>
      </c>
      <c r="C105" s="117">
        <f t="shared" si="35"/>
        <v>117.09901278409522</v>
      </c>
      <c r="D105" s="117">
        <f t="shared" si="35"/>
        <v>113.73699821144058</v>
      </c>
      <c r="E105" s="117">
        <f t="shared" si="35"/>
        <v>128.86316294392611</v>
      </c>
      <c r="F105" s="117">
        <f t="shared" si="35"/>
        <v>124.08681462088931</v>
      </c>
      <c r="G105" s="117">
        <f t="shared" si="35"/>
        <v>126.08930841663987</v>
      </c>
      <c r="H105" s="117">
        <f t="shared" si="35"/>
        <v>130.90222438240747</v>
      </c>
      <c r="I105" s="117">
        <f t="shared" si="35"/>
        <v>139.18852459464733</v>
      </c>
      <c r="J105" s="117">
        <f t="shared" si="35"/>
        <v>142.15011491156878</v>
      </c>
      <c r="K105" s="117">
        <f t="shared" si="35"/>
        <v>144.09966296240756</v>
      </c>
      <c r="L105" s="117">
        <f t="shared" si="35"/>
        <v>140.93465434959074</v>
      </c>
      <c r="M105" s="117">
        <f t="shared" si="35"/>
        <v>131.24341968039846</v>
      </c>
      <c r="N105" s="117">
        <f t="shared" si="35"/>
        <v>132.4737968529011</v>
      </c>
      <c r="O105" s="117">
        <f t="shared" si="35"/>
        <v>129.04889421690373</v>
      </c>
      <c r="P105" s="117">
        <f t="shared" si="35"/>
        <v>131.15549865448767</v>
      </c>
      <c r="Q105" s="117">
        <f t="shared" si="35"/>
        <v>132.22880480629192</v>
      </c>
      <c r="R105" s="117">
        <f t="shared" ref="R105:V105" si="36">R106+R109+R111+R120</f>
        <v>134.72284049043091</v>
      </c>
      <c r="S105" s="117">
        <f t="shared" si="36"/>
        <v>137.81557679882587</v>
      </c>
      <c r="T105" s="117">
        <f t="shared" si="36"/>
        <v>144.86222026489401</v>
      </c>
      <c r="U105" s="117">
        <f t="shared" si="36"/>
        <v>153.11101075212923</v>
      </c>
      <c r="V105" s="117">
        <f t="shared" si="36"/>
        <v>146.24502111960183</v>
      </c>
      <c r="W105" s="117">
        <f t="shared" ref="W105:Y105" si="37">W106+W109+W111+W120</f>
        <v>153.96345984172956</v>
      </c>
      <c r="X105" s="117">
        <f t="shared" si="37"/>
        <v>147.9258200129282</v>
      </c>
      <c r="Y105" s="117">
        <f t="shared" si="37"/>
        <v>129.12189891553581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118.28075877494243</v>
      </c>
      <c r="C120" s="122">
        <v>117.09901278409522</v>
      </c>
      <c r="D120" s="122">
        <v>113.73699821144058</v>
      </c>
      <c r="E120" s="122">
        <v>128.86316294392611</v>
      </c>
      <c r="F120" s="122">
        <v>124.08681462088931</v>
      </c>
      <c r="G120" s="122">
        <v>126.08930841663987</v>
      </c>
      <c r="H120" s="122">
        <v>130.90222438240747</v>
      </c>
      <c r="I120" s="122">
        <v>139.18852459464733</v>
      </c>
      <c r="J120" s="122">
        <v>142.15011491156878</v>
      </c>
      <c r="K120" s="122">
        <v>144.09966296240756</v>
      </c>
      <c r="L120" s="122">
        <v>140.93465434959074</v>
      </c>
      <c r="M120" s="122">
        <v>131.24341968039846</v>
      </c>
      <c r="N120" s="122">
        <v>132.4737968529011</v>
      </c>
      <c r="O120" s="122">
        <v>129.04889421690373</v>
      </c>
      <c r="P120" s="122">
        <v>131.15549865448767</v>
      </c>
      <c r="Q120" s="122">
        <v>132.22880480629192</v>
      </c>
      <c r="R120" s="122">
        <v>134.72284049043091</v>
      </c>
      <c r="S120" s="122">
        <v>137.81557679882587</v>
      </c>
      <c r="T120" s="122">
        <v>144.86222026489401</v>
      </c>
      <c r="U120" s="122">
        <v>153.11101075212923</v>
      </c>
      <c r="V120" s="122">
        <v>146.24502111960183</v>
      </c>
      <c r="W120" s="122">
        <v>153.96345984172956</v>
      </c>
      <c r="X120" s="122">
        <v>147.9258200129282</v>
      </c>
      <c r="Y120" s="122">
        <v>129.12189891553581</v>
      </c>
      <c r="DA120" s="130" t="s">
        <v>2692</v>
      </c>
    </row>
    <row r="121" spans="1:105" ht="12" customHeight="1" x14ac:dyDescent="0.25">
      <c r="A121" s="97" t="s">
        <v>50</v>
      </c>
      <c r="B121" s="98">
        <v>140.476095031418</v>
      </c>
      <c r="C121" s="98">
        <v>143.44513309811271</v>
      </c>
      <c r="D121" s="98">
        <v>155.19034729439639</v>
      </c>
      <c r="E121" s="98">
        <v>206.02736108519278</v>
      </c>
      <c r="F121" s="98">
        <v>206.4261444624573</v>
      </c>
      <c r="G121" s="98">
        <v>201.37002970600562</v>
      </c>
      <c r="H121" s="98">
        <v>204.3389458129829</v>
      </c>
      <c r="I121" s="98">
        <v>212.93481321173047</v>
      </c>
      <c r="J121" s="98">
        <v>219.48449459383576</v>
      </c>
      <c r="K121" s="98">
        <v>226.35750543318284</v>
      </c>
      <c r="L121" s="98">
        <v>229.24563947851885</v>
      </c>
      <c r="M121" s="98">
        <v>219.34821534019963</v>
      </c>
      <c r="N121" s="98">
        <v>219.86539556719052</v>
      </c>
      <c r="O121" s="98">
        <v>210.95859256003149</v>
      </c>
      <c r="P121" s="98">
        <v>208.95544285799838</v>
      </c>
      <c r="Q121" s="98">
        <v>207.92654359471621</v>
      </c>
      <c r="R121" s="98">
        <v>211.02884415246112</v>
      </c>
      <c r="S121" s="98">
        <v>213.39357533640026</v>
      </c>
      <c r="T121" s="98">
        <v>220.12341116340596</v>
      </c>
      <c r="U121" s="98">
        <v>229.99798503113908</v>
      </c>
      <c r="V121" s="98">
        <v>213.83324058599061</v>
      </c>
      <c r="W121" s="98">
        <v>201.86824816830099</v>
      </c>
      <c r="X121" s="98">
        <v>173.82128176975758</v>
      </c>
      <c r="Y121" s="98">
        <v>141.51058730784513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118.28498724796995</v>
      </c>
      <c r="C124" s="117">
        <f t="shared" si="42"/>
        <v>119.30338069513013</v>
      </c>
      <c r="D124" s="117">
        <f t="shared" si="42"/>
        <v>125.17415008359598</v>
      </c>
      <c r="E124" s="117">
        <f t="shared" si="42"/>
        <v>152.94546015052197</v>
      </c>
      <c r="F124" s="117">
        <f t="shared" si="42"/>
        <v>144.67667537310595</v>
      </c>
      <c r="G124" s="117">
        <f t="shared" si="42"/>
        <v>137.65601119394975</v>
      </c>
      <c r="H124" s="117">
        <f t="shared" si="42"/>
        <v>136.71938670380766</v>
      </c>
      <c r="I124" s="117">
        <f t="shared" si="42"/>
        <v>142.80474880799417</v>
      </c>
      <c r="J124" s="117">
        <f t="shared" si="42"/>
        <v>145.48246815779802</v>
      </c>
      <c r="K124" s="117">
        <f t="shared" si="42"/>
        <v>147.02852145528928</v>
      </c>
      <c r="L124" s="117">
        <f t="shared" si="42"/>
        <v>144.74562814094318</v>
      </c>
      <c r="M124" s="117">
        <f t="shared" si="42"/>
        <v>135.3488124851136</v>
      </c>
      <c r="N124" s="117">
        <f t="shared" si="42"/>
        <v>134.12330254137237</v>
      </c>
      <c r="O124" s="117">
        <f t="shared" si="42"/>
        <v>127.24195837535237</v>
      </c>
      <c r="P124" s="117">
        <f t="shared" si="42"/>
        <v>127.20751736264367</v>
      </c>
      <c r="Q124" s="117">
        <f t="shared" si="42"/>
        <v>127.74410491052227</v>
      </c>
      <c r="R124" s="117">
        <f t="shared" ref="R124:V124" si="43">R125+R128+R130+R139</f>
        <v>131.03053363006569</v>
      </c>
      <c r="S124" s="117">
        <f t="shared" si="43"/>
        <v>135.03087054522959</v>
      </c>
      <c r="T124" s="117">
        <f t="shared" si="43"/>
        <v>143.27926997855289</v>
      </c>
      <c r="U124" s="117">
        <f t="shared" si="43"/>
        <v>152.32087254401105</v>
      </c>
      <c r="V124" s="117">
        <f t="shared" si="43"/>
        <v>144.93790760931418</v>
      </c>
      <c r="W124" s="117">
        <f t="shared" ref="W124:Y124" si="44">W125+W128+W130+W139</f>
        <v>150.48569825349813</v>
      </c>
      <c r="X124" s="117">
        <f t="shared" si="44"/>
        <v>143.0597876912216</v>
      </c>
      <c r="Y124" s="117">
        <f t="shared" si="44"/>
        <v>125.91739877435862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118.28498724796995</v>
      </c>
      <c r="C139" s="122">
        <v>119.30338069513013</v>
      </c>
      <c r="D139" s="122">
        <v>125.17415008359598</v>
      </c>
      <c r="E139" s="122">
        <v>152.94546015052197</v>
      </c>
      <c r="F139" s="122">
        <v>144.67667537310595</v>
      </c>
      <c r="G139" s="122">
        <v>137.65601119394975</v>
      </c>
      <c r="H139" s="122">
        <v>136.71938670380766</v>
      </c>
      <c r="I139" s="122">
        <v>142.80474880799417</v>
      </c>
      <c r="J139" s="122">
        <v>145.48246815779802</v>
      </c>
      <c r="K139" s="122">
        <v>147.02852145528928</v>
      </c>
      <c r="L139" s="122">
        <v>144.74562814094318</v>
      </c>
      <c r="M139" s="122">
        <v>135.3488124851136</v>
      </c>
      <c r="N139" s="122">
        <v>134.12330254137237</v>
      </c>
      <c r="O139" s="122">
        <v>127.24195837535237</v>
      </c>
      <c r="P139" s="122">
        <v>127.20751736264367</v>
      </c>
      <c r="Q139" s="122">
        <v>127.74410491052227</v>
      </c>
      <c r="R139" s="122">
        <v>131.03053363006569</v>
      </c>
      <c r="S139" s="122">
        <v>135.03087054522959</v>
      </c>
      <c r="T139" s="122">
        <v>143.27926997855289</v>
      </c>
      <c r="U139" s="122">
        <v>152.32087254401105</v>
      </c>
      <c r="V139" s="122">
        <v>144.93790760931418</v>
      </c>
      <c r="W139" s="122">
        <v>150.48569825349813</v>
      </c>
      <c r="X139" s="122">
        <v>143.0597876912216</v>
      </c>
      <c r="Y139" s="122">
        <v>125.91739877435862</v>
      </c>
      <c r="DA139" s="130" t="s">
        <v>2710</v>
      </c>
    </row>
    <row r="140" spans="1:105" ht="12" customHeight="1" x14ac:dyDescent="0.25">
      <c r="A140" s="97" t="s">
        <v>50</v>
      </c>
      <c r="B140" s="98">
        <v>140.476095031418</v>
      </c>
      <c r="C140" s="98">
        <v>143.69833287151783</v>
      </c>
      <c r="D140" s="98">
        <v>155.77476654738834</v>
      </c>
      <c r="E140" s="98">
        <v>206.8792234651475</v>
      </c>
      <c r="F140" s="98">
        <v>207.2519149665255</v>
      </c>
      <c r="G140" s="98">
        <v>201.9779179511394</v>
      </c>
      <c r="H140" s="98">
        <v>204.54401758008976</v>
      </c>
      <c r="I140" s="98">
        <v>212.92706223930685</v>
      </c>
      <c r="J140" s="98">
        <v>219.47427430013519</v>
      </c>
      <c r="K140" s="98">
        <v>226.34559590840612</v>
      </c>
      <c r="L140" s="98">
        <v>229.25602751670158</v>
      </c>
      <c r="M140" s="98">
        <v>219.37834802571521</v>
      </c>
      <c r="N140" s="98">
        <v>219.91120089559163</v>
      </c>
      <c r="O140" s="98">
        <v>210.99449411464281</v>
      </c>
      <c r="P140" s="98">
        <v>209.00768556584856</v>
      </c>
      <c r="Q140" s="98">
        <v>207.97759780240793</v>
      </c>
      <c r="R140" s="98">
        <v>211.07266231454668</v>
      </c>
      <c r="S140" s="98">
        <v>213.39183100963385</v>
      </c>
      <c r="T140" s="98">
        <v>220.23701043551696</v>
      </c>
      <c r="U140" s="98">
        <v>230.08402007530549</v>
      </c>
      <c r="V140" s="98">
        <v>213.98252498856698</v>
      </c>
      <c r="W140" s="98">
        <v>202.10700965373277</v>
      </c>
      <c r="X140" s="98">
        <v>174.1234242898</v>
      </c>
      <c r="Y140" s="98">
        <v>141.6815546108154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263.35822196163497</v>
      </c>
      <c r="C143" s="117">
        <f t="shared" si="49"/>
        <v>250.34183145590293</v>
      </c>
      <c r="D143" s="117">
        <f t="shared" si="49"/>
        <v>177.59450720840849</v>
      </c>
      <c r="E143" s="117">
        <f t="shared" si="49"/>
        <v>146.49477300517802</v>
      </c>
      <c r="F143" s="117">
        <f t="shared" si="49"/>
        <v>154.40614391585902</v>
      </c>
      <c r="G143" s="117">
        <f t="shared" si="49"/>
        <v>186.20509121945611</v>
      </c>
      <c r="H143" s="117">
        <f t="shared" si="49"/>
        <v>234.93867818748723</v>
      </c>
      <c r="I143" s="117">
        <f t="shared" si="49"/>
        <v>249.23917356977043</v>
      </c>
      <c r="J143" s="117">
        <f t="shared" si="49"/>
        <v>228.0568271615968</v>
      </c>
      <c r="K143" s="117">
        <f t="shared" si="49"/>
        <v>216.76886795044319</v>
      </c>
      <c r="L143" s="117">
        <f t="shared" si="49"/>
        <v>198.34896785668417</v>
      </c>
      <c r="M143" s="117">
        <f t="shared" si="49"/>
        <v>176.81873356746453</v>
      </c>
      <c r="N143" s="117">
        <f t="shared" si="49"/>
        <v>178.94342236732561</v>
      </c>
      <c r="O143" s="117">
        <f t="shared" si="49"/>
        <v>173.91463124614091</v>
      </c>
      <c r="P143" s="117">
        <f t="shared" si="49"/>
        <v>175.30530078979339</v>
      </c>
      <c r="Q143" s="117">
        <f t="shared" si="49"/>
        <v>173.70516265691995</v>
      </c>
      <c r="R143" s="117">
        <f t="shared" ref="R143:V143" si="50">R144+R146+R148+R157</f>
        <v>175.70870426570113</v>
      </c>
      <c r="S143" s="117">
        <f t="shared" si="50"/>
        <v>179.01675380050665</v>
      </c>
      <c r="T143" s="117">
        <f t="shared" si="50"/>
        <v>186.37457432318786</v>
      </c>
      <c r="U143" s="117">
        <f t="shared" si="50"/>
        <v>195.08757279052605</v>
      </c>
      <c r="V143" s="117">
        <f t="shared" si="50"/>
        <v>190.51779328875239</v>
      </c>
      <c r="W143" s="117">
        <f t="shared" ref="W143:Y143" si="51">W144+W146+W148+W157</f>
        <v>199.90327491204491</v>
      </c>
      <c r="X143" s="117">
        <f t="shared" si="51"/>
        <v>196.62971427586749</v>
      </c>
      <c r="Y143" s="117">
        <f t="shared" si="51"/>
        <v>177.05044723045876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144.96454338401944</v>
      </c>
      <c r="C148" s="122">
        <v>133.58528613721003</v>
      </c>
      <c r="D148" s="122">
        <v>72.508115331036322</v>
      </c>
      <c r="E148" s="122">
        <v>43.355125012290095</v>
      </c>
      <c r="F148" s="122">
        <v>43.727880538080242</v>
      </c>
      <c r="G148" s="122">
        <v>57.983501906331966</v>
      </c>
      <c r="H148" s="122">
        <v>92.907415244855514</v>
      </c>
      <c r="I148" s="122">
        <v>94.274882184644184</v>
      </c>
      <c r="J148" s="122">
        <v>78.063787556704938</v>
      </c>
      <c r="K148" s="122">
        <v>69.131128954808474</v>
      </c>
      <c r="L148" s="122">
        <v>59.469187797586542</v>
      </c>
      <c r="M148" s="122">
        <v>50.092113870338792</v>
      </c>
      <c r="N148" s="122">
        <v>48.764739295709205</v>
      </c>
      <c r="O148" s="122">
        <v>44.413707495148266</v>
      </c>
      <c r="P148" s="122">
        <v>42.21628404952542</v>
      </c>
      <c r="Q148" s="122">
        <v>39.594113319799753</v>
      </c>
      <c r="R148" s="122">
        <v>40.378313251379247</v>
      </c>
      <c r="S148" s="122">
        <v>41.605917376561706</v>
      </c>
      <c r="T148" s="122">
        <v>42.542454961623086</v>
      </c>
      <c r="U148" s="122">
        <v>43.267485271778206</v>
      </c>
      <c r="V148" s="122">
        <v>44.157404529229794</v>
      </c>
      <c r="W148" s="122">
        <v>41.73686407426046</v>
      </c>
      <c r="X148" s="122">
        <v>43.942381377370957</v>
      </c>
      <c r="Y148" s="122">
        <v>45.013425963550191</v>
      </c>
      <c r="DA148" s="130" t="s">
        <v>2718</v>
      </c>
    </row>
    <row r="149" spans="1:105" ht="12" customHeight="1" x14ac:dyDescent="0.25">
      <c r="A149" s="97" t="s">
        <v>124</v>
      </c>
      <c r="B149" s="98">
        <v>295.52617338518252</v>
      </c>
      <c r="C149" s="98">
        <v>306.58918129851486</v>
      </c>
      <c r="D149" s="98">
        <v>307.05742760732363</v>
      </c>
      <c r="E149" s="98">
        <v>320.71586014745776</v>
      </c>
      <c r="F149" s="98">
        <v>327.97658120608071</v>
      </c>
      <c r="G149" s="98">
        <v>329.47835567732096</v>
      </c>
      <c r="H149" s="98">
        <v>333.96322091687108</v>
      </c>
      <c r="I149" s="98">
        <v>347.57189313535355</v>
      </c>
      <c r="J149" s="98">
        <v>357.86652690315299</v>
      </c>
      <c r="K149" s="98">
        <v>370.63670093038024</v>
      </c>
      <c r="L149" s="98">
        <v>377.10713716139497</v>
      </c>
      <c r="M149" s="98">
        <v>374.8251018818018</v>
      </c>
      <c r="N149" s="98">
        <v>389.87196587814708</v>
      </c>
      <c r="O149" s="98">
        <v>378.54323338619849</v>
      </c>
      <c r="P149" s="98">
        <v>372.19102466832817</v>
      </c>
      <c r="Q149" s="98">
        <v>364.3554089108128</v>
      </c>
      <c r="R149" s="98">
        <v>370.28217013349098</v>
      </c>
      <c r="S149" s="98">
        <v>373.21506233360088</v>
      </c>
      <c r="T149" s="98">
        <v>381.09597459375487</v>
      </c>
      <c r="U149" s="98">
        <v>397.39042749781458</v>
      </c>
      <c r="V149" s="98">
        <v>391.86194551852378</v>
      </c>
      <c r="W149" s="98">
        <v>408.64360067565212</v>
      </c>
      <c r="X149" s="98">
        <v>397.90906665353936</v>
      </c>
      <c r="Y149" s="98">
        <v>323.33510734187411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174.52973907853104</v>
      </c>
      <c r="L150" s="98">
        <v>186.39729728532785</v>
      </c>
      <c r="M150" s="98">
        <v>178.46501936568737</v>
      </c>
      <c r="N150" s="98">
        <v>179.49078768695301</v>
      </c>
      <c r="O150" s="98">
        <v>175.2382315616575</v>
      </c>
      <c r="P150" s="98">
        <v>168.37470173770683</v>
      </c>
      <c r="Q150" s="98">
        <v>167.98136823991715</v>
      </c>
      <c r="R150" s="98">
        <v>169.18572025309794</v>
      </c>
      <c r="S150" s="98">
        <v>168.85206706634409</v>
      </c>
      <c r="T150" s="98">
        <v>203.50644449127736</v>
      </c>
      <c r="U150" s="98">
        <v>192.74066370535041</v>
      </c>
      <c r="V150" s="98">
        <v>185.99568731713569</v>
      </c>
      <c r="W150" s="98">
        <v>202.16393646940008</v>
      </c>
      <c r="X150" s="98">
        <v>152.62955318887117</v>
      </c>
      <c r="Y150" s="98">
        <v>99.874944705055668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174.52973907853104</v>
      </c>
      <c r="L151" s="101">
        <v>186.39729728532785</v>
      </c>
      <c r="M151" s="101">
        <v>178.46501936568737</v>
      </c>
      <c r="N151" s="101">
        <v>179.49078768695301</v>
      </c>
      <c r="O151" s="101">
        <v>175.2382315616575</v>
      </c>
      <c r="P151" s="101">
        <v>168.37470173770683</v>
      </c>
      <c r="Q151" s="101">
        <v>167.98136823991715</v>
      </c>
      <c r="R151" s="101">
        <v>169.18572025309794</v>
      </c>
      <c r="S151" s="101">
        <v>168.85206706634409</v>
      </c>
      <c r="T151" s="101">
        <v>203.50644449127736</v>
      </c>
      <c r="U151" s="101">
        <v>192.74066370535041</v>
      </c>
      <c r="V151" s="101">
        <v>185.99568731713569</v>
      </c>
      <c r="W151" s="101">
        <v>202.16393646940008</v>
      </c>
      <c r="X151" s="101">
        <v>152.62955318887117</v>
      </c>
      <c r="Y151" s="101">
        <v>99.874944705055668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118.39367857761555</v>
      </c>
      <c r="C157" s="122">
        <v>116.75654531869289</v>
      </c>
      <c r="D157" s="122">
        <v>105.08639187737217</v>
      </c>
      <c r="E157" s="122">
        <v>103.13964799288793</v>
      </c>
      <c r="F157" s="122">
        <v>110.67826337777878</v>
      </c>
      <c r="G157" s="122">
        <v>128.22158931312413</v>
      </c>
      <c r="H157" s="122">
        <v>142.03126294263171</v>
      </c>
      <c r="I157" s="122">
        <v>154.96429138512624</v>
      </c>
      <c r="J157" s="122">
        <v>149.99303960489186</v>
      </c>
      <c r="K157" s="122">
        <v>147.63773899563472</v>
      </c>
      <c r="L157" s="122">
        <v>138.87978005909761</v>
      </c>
      <c r="M157" s="122">
        <v>126.72661969712574</v>
      </c>
      <c r="N157" s="122">
        <v>130.1786830716164</v>
      </c>
      <c r="O157" s="122">
        <v>129.50092375099265</v>
      </c>
      <c r="P157" s="122">
        <v>133.08901674026797</v>
      </c>
      <c r="Q157" s="122">
        <v>134.11104933712019</v>
      </c>
      <c r="R157" s="122">
        <v>135.33039101432189</v>
      </c>
      <c r="S157" s="122">
        <v>137.41083642394494</v>
      </c>
      <c r="T157" s="122">
        <v>143.83211936156476</v>
      </c>
      <c r="U157" s="122">
        <v>151.82008751874784</v>
      </c>
      <c r="V157" s="122">
        <v>146.36038875952258</v>
      </c>
      <c r="W157" s="122">
        <v>158.16641083778444</v>
      </c>
      <c r="X157" s="122">
        <v>152.68733289849652</v>
      </c>
      <c r="Y157" s="122">
        <v>132.03702126690857</v>
      </c>
      <c r="DA157" s="130" t="s">
        <v>2727</v>
      </c>
    </row>
    <row r="158" spans="1:105" ht="12" customHeight="1" x14ac:dyDescent="0.25">
      <c r="A158" s="97" t="s">
        <v>50</v>
      </c>
      <c r="B158" s="98">
        <v>140.476095031418</v>
      </c>
      <c r="C158" s="98">
        <v>143.38523109313161</v>
      </c>
      <c r="D158" s="98">
        <v>154.83188299948341</v>
      </c>
      <c r="E158" s="98">
        <v>205.51629597886591</v>
      </c>
      <c r="F158" s="98">
        <v>205.96869204159029</v>
      </c>
      <c r="G158" s="98">
        <v>201.0652816146758</v>
      </c>
      <c r="H158" s="98">
        <v>204.13443805707053</v>
      </c>
      <c r="I158" s="98">
        <v>212.74409286738864</v>
      </c>
      <c r="J158" s="98">
        <v>219.28704218663449</v>
      </c>
      <c r="K158" s="98">
        <v>226.19589623794883</v>
      </c>
      <c r="L158" s="98">
        <v>229.12321951475471</v>
      </c>
      <c r="M158" s="98">
        <v>219.25959911586955</v>
      </c>
      <c r="N158" s="98">
        <v>219.82295207919083</v>
      </c>
      <c r="O158" s="98">
        <v>210.94772251521459</v>
      </c>
      <c r="P158" s="98">
        <v>208.93913892263879</v>
      </c>
      <c r="Q158" s="98">
        <v>207.88363612146253</v>
      </c>
      <c r="R158" s="98">
        <v>210.917601204161</v>
      </c>
      <c r="S158" s="98">
        <v>213.15899881029387</v>
      </c>
      <c r="T158" s="98">
        <v>219.80157080610783</v>
      </c>
      <c r="U158" s="98">
        <v>229.51008215535737</v>
      </c>
      <c r="V158" s="98">
        <v>213.3505259927359</v>
      </c>
      <c r="W158" s="98">
        <v>201.45903171566846</v>
      </c>
      <c r="X158" s="98">
        <v>173.56450291467036</v>
      </c>
      <c r="Y158" s="98">
        <v>141.38351619982944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263.47693373987164</v>
      </c>
      <c r="C161" s="117">
        <f t="shared" si="54"/>
        <v>255.86761194100774</v>
      </c>
      <c r="D161" s="117">
        <f t="shared" si="54"/>
        <v>222.95330129635852</v>
      </c>
      <c r="E161" s="117">
        <f t="shared" si="54"/>
        <v>209.82512631634592</v>
      </c>
      <c r="F161" s="117">
        <f t="shared" si="54"/>
        <v>191.8132844418972</v>
      </c>
      <c r="G161" s="117">
        <f t="shared" si="54"/>
        <v>191.12647755640302</v>
      </c>
      <c r="H161" s="117">
        <f t="shared" si="54"/>
        <v>215.22677133426862</v>
      </c>
      <c r="I161" s="117">
        <f t="shared" si="54"/>
        <v>231.46439615596961</v>
      </c>
      <c r="J161" s="117">
        <f t="shared" si="54"/>
        <v>223.54942150025704</v>
      </c>
      <c r="K161" s="117">
        <f t="shared" si="54"/>
        <v>218.95669065135604</v>
      </c>
      <c r="L161" s="117">
        <f t="shared" si="54"/>
        <v>209.33547404930795</v>
      </c>
      <c r="M161" s="117">
        <f t="shared" si="54"/>
        <v>193.596461678884</v>
      </c>
      <c r="N161" s="117">
        <f t="shared" si="54"/>
        <v>191.08800324706601</v>
      </c>
      <c r="O161" s="117">
        <f t="shared" si="54"/>
        <v>177.6753044542545</v>
      </c>
      <c r="P161" s="117">
        <f t="shared" si="54"/>
        <v>171.54390002842752</v>
      </c>
      <c r="Q161" s="117">
        <f t="shared" si="54"/>
        <v>167.68609155772833</v>
      </c>
      <c r="R161" s="117">
        <f t="shared" ref="R161:V161" si="55">R162+R164+R166+R175</f>
        <v>172.16606068169338</v>
      </c>
      <c r="S161" s="117">
        <f t="shared" si="55"/>
        <v>177.77671412489258</v>
      </c>
      <c r="T161" s="117">
        <f t="shared" si="55"/>
        <v>187.33799897693333</v>
      </c>
      <c r="U161" s="117">
        <f t="shared" si="55"/>
        <v>196.90810929072984</v>
      </c>
      <c r="V161" s="117">
        <f t="shared" si="55"/>
        <v>188.69863723128324</v>
      </c>
      <c r="W161" s="117">
        <f t="shared" ref="W161:Y161" si="56">W162+W164+W166+W175</f>
        <v>189.79953052006778</v>
      </c>
      <c r="X161" s="117">
        <f t="shared" si="56"/>
        <v>177.01709269132479</v>
      </c>
      <c r="Y161" s="117">
        <f t="shared" si="56"/>
        <v>154.46438304353546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145.19080858769121</v>
      </c>
      <c r="C166" s="122">
        <v>138.09075031778542</v>
      </c>
      <c r="D166" s="122">
        <v>106.46921896607164</v>
      </c>
      <c r="E166" s="122">
        <v>80.255018086554813</v>
      </c>
      <c r="F166" s="122">
        <v>67.664975847961188</v>
      </c>
      <c r="G166" s="122">
        <v>64.736318241192663</v>
      </c>
      <c r="H166" s="122">
        <v>80.877984096076673</v>
      </c>
      <c r="I166" s="122">
        <v>84.729772111386808</v>
      </c>
      <c r="J166" s="122">
        <v>76.658731458617851</v>
      </c>
      <c r="K166" s="122">
        <v>71.440524742569025</v>
      </c>
      <c r="L166" s="122">
        <v>65.991439561693525</v>
      </c>
      <c r="M166" s="122">
        <v>59.731782381733503</v>
      </c>
      <c r="N166" s="122">
        <v>57.204724779633118</v>
      </c>
      <c r="O166" s="122">
        <v>49.290157741143055</v>
      </c>
      <c r="P166" s="122">
        <v>43.392198549153676</v>
      </c>
      <c r="Q166" s="122">
        <v>39.150501784661614</v>
      </c>
      <c r="R166" s="122">
        <v>40.257583837080382</v>
      </c>
      <c r="S166" s="122">
        <v>41.660347640990949</v>
      </c>
      <c r="T166" s="122">
        <v>43.244543937432134</v>
      </c>
      <c r="U166" s="122">
        <v>44.449351489770606</v>
      </c>
      <c r="V166" s="122">
        <v>44.252962643505327</v>
      </c>
      <c r="W166" s="122">
        <v>44.208354767380698</v>
      </c>
      <c r="X166" s="122">
        <v>44.141482185272615</v>
      </c>
      <c r="Y166" s="122">
        <v>40.050123777215227</v>
      </c>
      <c r="DA166" s="130" t="s">
        <v>2735</v>
      </c>
    </row>
    <row r="167" spans="1:105" ht="12" customHeight="1" x14ac:dyDescent="0.25">
      <c r="A167" s="97" t="s">
        <v>124</v>
      </c>
      <c r="B167" s="98">
        <v>295.52617338518252</v>
      </c>
      <c r="C167" s="98">
        <v>307.53461143973306</v>
      </c>
      <c r="D167" s="98">
        <v>310.7430842080044</v>
      </c>
      <c r="E167" s="98">
        <v>325.60302822632798</v>
      </c>
      <c r="F167" s="98">
        <v>333.81976988178241</v>
      </c>
      <c r="G167" s="98">
        <v>334.04810129385868</v>
      </c>
      <c r="H167" s="98">
        <v>336.08639668537558</v>
      </c>
      <c r="I167" s="98">
        <v>348.80667594785814</v>
      </c>
      <c r="J167" s="98">
        <v>358.99652208754173</v>
      </c>
      <c r="K167" s="98">
        <v>371.68158866089743</v>
      </c>
      <c r="L167" s="98">
        <v>378.35899972268834</v>
      </c>
      <c r="M167" s="98">
        <v>377.0893801584416</v>
      </c>
      <c r="N167" s="98">
        <v>395.19109390721633</v>
      </c>
      <c r="O167" s="98">
        <v>387.25498294601294</v>
      </c>
      <c r="P167" s="98">
        <v>384.79720703950517</v>
      </c>
      <c r="Q167" s="98">
        <v>376.11390720818031</v>
      </c>
      <c r="R167" s="98">
        <v>381.82913935150845</v>
      </c>
      <c r="S167" s="98">
        <v>383.73635411528153</v>
      </c>
      <c r="T167" s="98">
        <v>392.39630508743835</v>
      </c>
      <c r="U167" s="98">
        <v>408.88386781414329</v>
      </c>
      <c r="V167" s="98">
        <v>403.83397157713478</v>
      </c>
      <c r="W167" s="98">
        <v>421.6888551147868</v>
      </c>
      <c r="X167" s="98">
        <v>415.74720089117159</v>
      </c>
      <c r="Y167" s="98">
        <v>342.03305409409876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175.95060394780938</v>
      </c>
      <c r="L168" s="98">
        <v>187.91939908615117</v>
      </c>
      <c r="M168" s="98">
        <v>180.6848968512017</v>
      </c>
      <c r="N168" s="98">
        <v>184.09551756538883</v>
      </c>
      <c r="O168" s="98">
        <v>189.17439493954427</v>
      </c>
      <c r="P168" s="98">
        <v>190.1690284258365</v>
      </c>
      <c r="Q168" s="98">
        <v>194.87542883620827</v>
      </c>
      <c r="R168" s="98">
        <v>0</v>
      </c>
      <c r="S168" s="98">
        <v>0</v>
      </c>
      <c r="T168" s="98">
        <v>0</v>
      </c>
      <c r="U168" s="98">
        <v>180.53026135796603</v>
      </c>
      <c r="V168" s="98">
        <v>177.74212116002781</v>
      </c>
      <c r="W168" s="98">
        <v>197.00180972661013</v>
      </c>
      <c r="X168" s="98">
        <v>154.60298927192696</v>
      </c>
      <c r="Y168" s="98">
        <v>102.99363778009834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175.95060394780938</v>
      </c>
      <c r="L169" s="101">
        <v>187.91939908615117</v>
      </c>
      <c r="M169" s="101">
        <v>180.6848968512017</v>
      </c>
      <c r="N169" s="101">
        <v>184.09551756538883</v>
      </c>
      <c r="O169" s="101">
        <v>189.17439493954427</v>
      </c>
      <c r="P169" s="101">
        <v>190.1690284258365</v>
      </c>
      <c r="Q169" s="101">
        <v>194.87542883620827</v>
      </c>
      <c r="R169" s="101">
        <v>0</v>
      </c>
      <c r="S169" s="101">
        <v>0</v>
      </c>
      <c r="T169" s="101">
        <v>0</v>
      </c>
      <c r="U169" s="101">
        <v>180.53026135796603</v>
      </c>
      <c r="V169" s="101">
        <v>177.74212116002781</v>
      </c>
      <c r="W169" s="101">
        <v>197.00180972661013</v>
      </c>
      <c r="X169" s="101">
        <v>154.60298927192696</v>
      </c>
      <c r="Y169" s="101">
        <v>102.99363778009834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118.28612515218045</v>
      </c>
      <c r="C175" s="122">
        <v>117.77686162322233</v>
      </c>
      <c r="D175" s="122">
        <v>116.4840823302869</v>
      </c>
      <c r="E175" s="122">
        <v>129.57010822979109</v>
      </c>
      <c r="F175" s="122">
        <v>124.14830859393601</v>
      </c>
      <c r="G175" s="122">
        <v>126.39015931521034</v>
      </c>
      <c r="H175" s="122">
        <v>134.34878723819193</v>
      </c>
      <c r="I175" s="122">
        <v>146.7346240445828</v>
      </c>
      <c r="J175" s="122">
        <v>146.89069004163917</v>
      </c>
      <c r="K175" s="122">
        <v>147.51616590878703</v>
      </c>
      <c r="L175" s="122">
        <v>143.34403448761441</v>
      </c>
      <c r="M175" s="122">
        <v>133.8646792971505</v>
      </c>
      <c r="N175" s="122">
        <v>133.88327846743289</v>
      </c>
      <c r="O175" s="122">
        <v>128.38514671311145</v>
      </c>
      <c r="P175" s="122">
        <v>128.15170147927384</v>
      </c>
      <c r="Q175" s="122">
        <v>128.5355897730667</v>
      </c>
      <c r="R175" s="122">
        <v>131.90847684461301</v>
      </c>
      <c r="S175" s="122">
        <v>136.11636648390163</v>
      </c>
      <c r="T175" s="122">
        <v>144.09345503950121</v>
      </c>
      <c r="U175" s="122">
        <v>152.45875780095923</v>
      </c>
      <c r="V175" s="122">
        <v>144.44567458777792</v>
      </c>
      <c r="W175" s="122">
        <v>145.59117575268709</v>
      </c>
      <c r="X175" s="122">
        <v>132.87561050605217</v>
      </c>
      <c r="Y175" s="122">
        <v>114.41425926632023</v>
      </c>
      <c r="DA175" s="130" t="s">
        <v>2744</v>
      </c>
    </row>
    <row r="176" spans="1:105" ht="12" customHeight="1" x14ac:dyDescent="0.25">
      <c r="A176" s="97" t="s">
        <v>50</v>
      </c>
      <c r="B176" s="98">
        <v>140.47609503141797</v>
      </c>
      <c r="C176" s="98">
        <v>143.52305947975836</v>
      </c>
      <c r="D176" s="98">
        <v>155.33398471875441</v>
      </c>
      <c r="E176" s="98">
        <v>206.16493783438116</v>
      </c>
      <c r="F176" s="98">
        <v>206.49491997204407</v>
      </c>
      <c r="G176" s="98">
        <v>201.38515011220235</v>
      </c>
      <c r="H176" s="98">
        <v>204.28623016747508</v>
      </c>
      <c r="I176" s="98">
        <v>212.82941806262917</v>
      </c>
      <c r="J176" s="98">
        <v>219.36607540819543</v>
      </c>
      <c r="K176" s="98">
        <v>226.26203629103745</v>
      </c>
      <c r="L176" s="98">
        <v>229.18962035887859</v>
      </c>
      <c r="M176" s="98">
        <v>219.34503384756673</v>
      </c>
      <c r="N176" s="98">
        <v>219.92620027005938</v>
      </c>
      <c r="O176" s="98">
        <v>211.04354368754269</v>
      </c>
      <c r="P176" s="98">
        <v>209.0252650207147</v>
      </c>
      <c r="Q176" s="98">
        <v>207.96309219658744</v>
      </c>
      <c r="R176" s="98">
        <v>211.03700453596016</v>
      </c>
      <c r="S176" s="98">
        <v>213.36631585335729</v>
      </c>
      <c r="T176" s="98">
        <v>220.26567981971883</v>
      </c>
      <c r="U176" s="98">
        <v>230.20845231821124</v>
      </c>
      <c r="V176" s="98">
        <v>214.30733385082522</v>
      </c>
      <c r="W176" s="98">
        <v>202.63361780327469</v>
      </c>
      <c r="X176" s="98">
        <v>174.78185134448438</v>
      </c>
      <c r="Y176" s="98">
        <v>142.30128251335833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184.80145852619921</v>
      </c>
      <c r="C3" s="118">
        <f t="shared" si="0"/>
        <v>195.79546514231981</v>
      </c>
      <c r="D3" s="118">
        <f t="shared" si="0"/>
        <v>201.66722308515722</v>
      </c>
      <c r="E3" s="118">
        <f t="shared" si="0"/>
        <v>194.42434662343976</v>
      </c>
      <c r="F3" s="118">
        <f t="shared" si="0"/>
        <v>192.32976422665863</v>
      </c>
      <c r="G3" s="118">
        <f t="shared" si="0"/>
        <v>199.87269272659091</v>
      </c>
      <c r="H3" s="118">
        <f t="shared" si="0"/>
        <v>217.7169680998492</v>
      </c>
      <c r="I3" s="118">
        <f t="shared" si="0"/>
        <v>195.00421378423522</v>
      </c>
      <c r="J3" s="118">
        <f t="shared" si="0"/>
        <v>203.55170466594578</v>
      </c>
      <c r="K3" s="118">
        <f t="shared" si="0"/>
        <v>208.5548333423221</v>
      </c>
      <c r="L3" s="118">
        <f t="shared" si="0"/>
        <v>236.38320189301513</v>
      </c>
      <c r="M3" s="118">
        <f t="shared" si="0"/>
        <v>208.13122914501892</v>
      </c>
      <c r="N3" s="118">
        <f t="shared" si="0"/>
        <v>217.77706191732307</v>
      </c>
      <c r="O3" s="118">
        <f t="shared" si="0"/>
        <v>214.23279608300118</v>
      </c>
      <c r="P3" s="118">
        <f t="shared" si="0"/>
        <v>197.95442493227353</v>
      </c>
      <c r="Q3" s="118">
        <f t="shared" si="0"/>
        <v>195.36869092156181</v>
      </c>
      <c r="R3" s="118">
        <f t="shared" ref="R3:V3" si="1">R4+R7+R9+R19</f>
        <v>213.27817611141163</v>
      </c>
      <c r="S3" s="118">
        <f t="shared" si="1"/>
        <v>223.00318666462061</v>
      </c>
      <c r="T3" s="118">
        <f t="shared" si="1"/>
        <v>233.39146388308046</v>
      </c>
      <c r="U3" s="118">
        <f t="shared" si="1"/>
        <v>200.60818592364248</v>
      </c>
      <c r="V3" s="118">
        <f t="shared" si="1"/>
        <v>217.24588923420472</v>
      </c>
      <c r="W3" s="118">
        <f t="shared" ref="W3:Y3" si="2">W4+W7+W9+W19</f>
        <v>240.36765019352273</v>
      </c>
      <c r="X3" s="118">
        <f t="shared" si="2"/>
        <v>219.00324860604147</v>
      </c>
      <c r="Y3" s="118">
        <f t="shared" si="2"/>
        <v>205.18587621209605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160.53264494332606</v>
      </c>
      <c r="C4" s="123">
        <f t="shared" si="3"/>
        <v>172.09263907036717</v>
      </c>
      <c r="D4" s="123">
        <f t="shared" si="3"/>
        <v>176.53896034098747</v>
      </c>
      <c r="E4" s="123">
        <f t="shared" si="3"/>
        <v>164.39708362207691</v>
      </c>
      <c r="F4" s="123">
        <f t="shared" si="3"/>
        <v>162.17435824049815</v>
      </c>
      <c r="G4" s="123">
        <f t="shared" si="3"/>
        <v>170.72909603275289</v>
      </c>
      <c r="H4" s="123">
        <f t="shared" si="3"/>
        <v>186.84605813637936</v>
      </c>
      <c r="I4" s="123">
        <f t="shared" si="3"/>
        <v>165.29079861161711</v>
      </c>
      <c r="J4" s="123">
        <f t="shared" si="3"/>
        <v>172.36675165069587</v>
      </c>
      <c r="K4" s="123">
        <f t="shared" si="3"/>
        <v>176.52283587841188</v>
      </c>
      <c r="L4" s="123">
        <f t="shared" si="3"/>
        <v>203.39583679849866</v>
      </c>
      <c r="M4" s="123">
        <f t="shared" si="3"/>
        <v>176.10359943150016</v>
      </c>
      <c r="N4" s="123">
        <f t="shared" si="3"/>
        <v>185.46302278820141</v>
      </c>
      <c r="O4" s="123">
        <f t="shared" si="3"/>
        <v>181.87818117138499</v>
      </c>
      <c r="P4" s="123">
        <f t="shared" si="3"/>
        <v>165.68602795221224</v>
      </c>
      <c r="Q4" s="123">
        <f t="shared" si="3"/>
        <v>163.27642747181835</v>
      </c>
      <c r="R4" s="123">
        <f t="shared" ref="R4:V4" si="4">SUM(R5:R6)</f>
        <v>180.38147847415453</v>
      </c>
      <c r="S4" s="123">
        <f t="shared" si="4"/>
        <v>189.10125681474165</v>
      </c>
      <c r="T4" s="123">
        <f t="shared" si="4"/>
        <v>198.47998209145021</v>
      </c>
      <c r="U4" s="123">
        <f t="shared" si="4"/>
        <v>168.60800627075389</v>
      </c>
      <c r="V4" s="123">
        <f t="shared" si="4"/>
        <v>184.2727348615519</v>
      </c>
      <c r="W4" s="123">
        <f t="shared" ref="W4:Y4" si="5">SUM(W5:W6)</f>
        <v>206.65781697387263</v>
      </c>
      <c r="X4" s="123">
        <f t="shared" si="5"/>
        <v>190.46067357520775</v>
      </c>
      <c r="Y4" s="123">
        <f t="shared" si="5"/>
        <v>181.11904203744913</v>
      </c>
      <c r="DA4" s="130" t="s">
        <v>2749</v>
      </c>
    </row>
    <row r="5" spans="1:105" ht="12" customHeight="1" x14ac:dyDescent="0.25">
      <c r="A5" s="97" t="s">
        <v>51</v>
      </c>
      <c r="B5" s="99">
        <v>159.77034324415939</v>
      </c>
      <c r="C5" s="99">
        <v>171.27024498738956</v>
      </c>
      <c r="D5" s="99">
        <v>175.6983049655669</v>
      </c>
      <c r="E5" s="99">
        <v>163.61050206295505</v>
      </c>
      <c r="F5" s="99">
        <v>161.40632854117834</v>
      </c>
      <c r="G5" s="99">
        <v>169.92672056294484</v>
      </c>
      <c r="H5" s="99">
        <v>185.96493354624681</v>
      </c>
      <c r="I5" s="99">
        <v>164.5268519799223</v>
      </c>
      <c r="J5" s="99">
        <v>171.57153904011051</v>
      </c>
      <c r="K5" s="99">
        <v>175.71340873066598</v>
      </c>
      <c r="L5" s="99">
        <v>202.45262691006428</v>
      </c>
      <c r="M5" s="99">
        <v>175.29978716607678</v>
      </c>
      <c r="N5" s="99">
        <v>184.61389546056341</v>
      </c>
      <c r="O5" s="99">
        <v>181.05103339201162</v>
      </c>
      <c r="P5" s="99">
        <v>164.94481567046503</v>
      </c>
      <c r="Q5" s="99">
        <v>162.55073976698259</v>
      </c>
      <c r="R5" s="99">
        <v>179.57861525438886</v>
      </c>
      <c r="S5" s="99">
        <v>188.26113843906549</v>
      </c>
      <c r="T5" s="99">
        <v>197.58374288467957</v>
      </c>
      <c r="U5" s="99">
        <v>167.85351279547882</v>
      </c>
      <c r="V5" s="99">
        <v>183.44032210021592</v>
      </c>
      <c r="W5" s="99">
        <v>205.74137819392388</v>
      </c>
      <c r="X5" s="99">
        <v>189.64958576600742</v>
      </c>
      <c r="Y5" s="99">
        <v>180.35057625501295</v>
      </c>
      <c r="DA5" s="63" t="s">
        <v>2750</v>
      </c>
    </row>
    <row r="6" spans="1:105" ht="12" customHeight="1" x14ac:dyDescent="0.25">
      <c r="A6" s="97" t="s">
        <v>53</v>
      </c>
      <c r="B6" s="99">
        <v>0.7623016991666578</v>
      </c>
      <c r="C6" s="99">
        <v>0.82239408297760153</v>
      </c>
      <c r="D6" s="99">
        <v>0.84065537542057045</v>
      </c>
      <c r="E6" s="99">
        <v>0.78658155912184924</v>
      </c>
      <c r="F6" s="99">
        <v>0.76802969931980292</v>
      </c>
      <c r="G6" s="99">
        <v>0.80237546980804964</v>
      </c>
      <c r="H6" s="99">
        <v>0.88112459013254707</v>
      </c>
      <c r="I6" s="99">
        <v>0.76394663169480226</v>
      </c>
      <c r="J6" s="99">
        <v>0.79521261058535631</v>
      </c>
      <c r="K6" s="99">
        <v>0.80942714774589675</v>
      </c>
      <c r="L6" s="99">
        <v>0.9432098884343727</v>
      </c>
      <c r="M6" s="99">
        <v>0.80381226542336726</v>
      </c>
      <c r="N6" s="99">
        <v>0.84912732763799736</v>
      </c>
      <c r="O6" s="99">
        <v>0.82714777937336625</v>
      </c>
      <c r="P6" s="99">
        <v>0.74121228174720366</v>
      </c>
      <c r="Q6" s="99">
        <v>0.72568770483577072</v>
      </c>
      <c r="R6" s="99">
        <v>0.80286321976567776</v>
      </c>
      <c r="S6" s="99">
        <v>0.84011837567614234</v>
      </c>
      <c r="T6" s="99">
        <v>0.89623920677065461</v>
      </c>
      <c r="U6" s="99">
        <v>0.75449347527506683</v>
      </c>
      <c r="V6" s="99">
        <v>0.83241276133597097</v>
      </c>
      <c r="W6" s="99">
        <v>0.91643877994875778</v>
      </c>
      <c r="X6" s="99">
        <v>0.81108780920034251</v>
      </c>
      <c r="Y6" s="99">
        <v>0.76846578243617247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9.3985092803683813E-4</v>
      </c>
      <c r="C7" s="123">
        <f t="shared" si="6"/>
        <v>9.7541428296500198E-4</v>
      </c>
      <c r="D7" s="123">
        <f t="shared" si="6"/>
        <v>1.0850709693956278E-3</v>
      </c>
      <c r="E7" s="123">
        <f t="shared" si="6"/>
        <v>1.2839262977003595E-3</v>
      </c>
      <c r="F7" s="123">
        <f t="shared" si="6"/>
        <v>1.7809292917120112E-3</v>
      </c>
      <c r="G7" s="123">
        <f t="shared" si="6"/>
        <v>2.1228520149022441E-3</v>
      </c>
      <c r="H7" s="123">
        <f t="shared" si="6"/>
        <v>3.3221739881197318E-3</v>
      </c>
      <c r="I7" s="123">
        <f t="shared" si="6"/>
        <v>4.3569448949885344E-3</v>
      </c>
      <c r="J7" s="123">
        <f t="shared" si="6"/>
        <v>5.3581599782446809E-3</v>
      </c>
      <c r="K7" s="123">
        <f t="shared" si="6"/>
        <v>6.6380575881854337E-3</v>
      </c>
      <c r="L7" s="123">
        <f t="shared" si="6"/>
        <v>1.2451809878528923E-2</v>
      </c>
      <c r="M7" s="123">
        <f t="shared" si="6"/>
        <v>8.174304332779856E-3</v>
      </c>
      <c r="N7" s="123">
        <f t="shared" si="6"/>
        <v>1.1546721975999517E-2</v>
      </c>
      <c r="O7" s="123">
        <f t="shared" si="6"/>
        <v>1.3245702433511536E-2</v>
      </c>
      <c r="P7" s="123">
        <f t="shared" si="6"/>
        <v>1.6312709147253707E-2</v>
      </c>
      <c r="Q7" s="123">
        <f t="shared" si="6"/>
        <v>3.8015378998331878E-2</v>
      </c>
      <c r="R7" s="123">
        <f t="shared" si="6"/>
        <v>2.7979059456278255E-2</v>
      </c>
      <c r="S7" s="123">
        <f t="shared" si="6"/>
        <v>3.423263832159755E-2</v>
      </c>
      <c r="T7" s="123">
        <f t="shared" si="6"/>
        <v>4.4984186980871137E-2</v>
      </c>
      <c r="U7" s="123">
        <f t="shared" si="6"/>
        <v>6.5872723116667767E-2</v>
      </c>
      <c r="V7" s="123">
        <f t="shared" si="6"/>
        <v>4.0663997963211684E-2</v>
      </c>
      <c r="W7" s="123">
        <f t="shared" si="6"/>
        <v>5.5549646607548964E-2</v>
      </c>
      <c r="X7" s="123">
        <f t="shared" si="6"/>
        <v>4.6510999663242243E-2</v>
      </c>
      <c r="Y7" s="123">
        <f t="shared" si="6"/>
        <v>3.6029692564232198E-2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9.3985092803683813E-4</v>
      </c>
      <c r="C8" s="99">
        <f>RES_hhdet_fech!C8/RES_summary!C$19</f>
        <v>9.7541428296500198E-4</v>
      </c>
      <c r="D8" s="99">
        <f>RES_hhdet_fech!D8/RES_summary!D$19</f>
        <v>1.0850709693956278E-3</v>
      </c>
      <c r="E8" s="99">
        <f>RES_hhdet_fech!E8/RES_summary!E$19</f>
        <v>1.2839262977003595E-3</v>
      </c>
      <c r="F8" s="99">
        <f>RES_hhdet_fech!F8/RES_summary!F$19</f>
        <v>1.7809292917120112E-3</v>
      </c>
      <c r="G8" s="99">
        <f>RES_hhdet_fech!G8/RES_summary!G$19</f>
        <v>2.1228520149022441E-3</v>
      </c>
      <c r="H8" s="99">
        <f>RES_hhdet_fech!H8/RES_summary!H$19</f>
        <v>3.3221739881197318E-3</v>
      </c>
      <c r="I8" s="99">
        <f>RES_hhdet_fech!I8/RES_summary!I$19</f>
        <v>4.3569448949885344E-3</v>
      </c>
      <c r="J8" s="99">
        <f>RES_hhdet_fech!J8/RES_summary!J$19</f>
        <v>5.3581599782446809E-3</v>
      </c>
      <c r="K8" s="99">
        <f>RES_hhdet_fech!K8/RES_summary!K$19</f>
        <v>6.6380575881854337E-3</v>
      </c>
      <c r="L8" s="99">
        <f>RES_hhdet_fech!L8/RES_summary!L$19</f>
        <v>1.2451809878528923E-2</v>
      </c>
      <c r="M8" s="99">
        <f>RES_hhdet_fech!M8/RES_summary!M$19</f>
        <v>8.174304332779856E-3</v>
      </c>
      <c r="N8" s="99">
        <f>RES_hhdet_fech!N8/RES_summary!N$19</f>
        <v>1.1546721975999517E-2</v>
      </c>
      <c r="O8" s="99">
        <f>RES_hhdet_fech!O8/RES_summary!O$19</f>
        <v>1.3245702433511536E-2</v>
      </c>
      <c r="P8" s="99">
        <f>RES_hhdet_fech!P8/RES_summary!P$19</f>
        <v>1.6312709147253707E-2</v>
      </c>
      <c r="Q8" s="99">
        <f>RES_hhdet_fech!Q8/RES_summary!Q$19</f>
        <v>3.8015378998331878E-2</v>
      </c>
      <c r="R8" s="99">
        <f>RES_hhdet_fech!R8/RES_summary!R$19</f>
        <v>2.7979059456278255E-2</v>
      </c>
      <c r="S8" s="99">
        <f>RES_hhdet_fech!S8/RES_summary!S$19</f>
        <v>3.423263832159755E-2</v>
      </c>
      <c r="T8" s="99">
        <f>RES_hhdet_fech!T8/RES_summary!T$19</f>
        <v>4.4984186980871137E-2</v>
      </c>
      <c r="U8" s="99">
        <f>RES_hhdet_fech!U8/RES_summary!U$19</f>
        <v>6.5872723116667767E-2</v>
      </c>
      <c r="V8" s="99">
        <f>RES_hhdet_fech!V8/RES_summary!V$19</f>
        <v>4.0663997963211684E-2</v>
      </c>
      <c r="W8" s="99">
        <f>RES_hhdet_fech!W8/RES_summary!W$19</f>
        <v>5.5549646607548964E-2</v>
      </c>
      <c r="X8" s="99">
        <f>RES_hhdet_fech!X8/RES_summary!X$19</f>
        <v>4.6510999663242243E-2</v>
      </c>
      <c r="Y8" s="99">
        <f>RES_hhdet_fech!Y8/RES_summary!Y$19</f>
        <v>3.6029692564232198E-2</v>
      </c>
      <c r="DA8" s="63" t="s">
        <v>2753</v>
      </c>
    </row>
    <row r="9" spans="1:105" ht="12" customHeight="1" x14ac:dyDescent="0.25">
      <c r="A9" s="121" t="s">
        <v>55</v>
      </c>
      <c r="B9" s="123">
        <v>16.161229561611638</v>
      </c>
      <c r="C9" s="123">
        <v>15.704382012065967</v>
      </c>
      <c r="D9" s="123">
        <v>16.719733048320169</v>
      </c>
      <c r="E9" s="123">
        <v>17.838059424170343</v>
      </c>
      <c r="F9" s="123">
        <v>18.279652009387178</v>
      </c>
      <c r="G9" s="123">
        <v>18.160502546812246</v>
      </c>
      <c r="H9" s="123">
        <v>19.211503181314434</v>
      </c>
      <c r="I9" s="123">
        <v>18.169912978418981</v>
      </c>
      <c r="J9" s="123">
        <v>19.154837911012947</v>
      </c>
      <c r="K9" s="123">
        <v>19.747051286921643</v>
      </c>
      <c r="L9" s="123">
        <v>20.285145940750795</v>
      </c>
      <c r="M9" s="123">
        <v>20.062524459257627</v>
      </c>
      <c r="N9" s="123">
        <v>20.423519558851435</v>
      </c>
      <c r="O9" s="123">
        <v>20.738977659102041</v>
      </c>
      <c r="P9" s="123">
        <v>20.929955149281682</v>
      </c>
      <c r="Q9" s="123">
        <v>20.800606639817484</v>
      </c>
      <c r="R9" s="123">
        <v>21.410989570734941</v>
      </c>
      <c r="S9" s="123">
        <v>22.17595406905529</v>
      </c>
      <c r="T9" s="123">
        <v>22.919214318255911</v>
      </c>
      <c r="U9" s="123">
        <v>19.923152409360455</v>
      </c>
      <c r="V9" s="123">
        <v>21.044703562811961</v>
      </c>
      <c r="W9" s="123">
        <v>21.830048883149338</v>
      </c>
      <c r="X9" s="123">
        <v>19.163682804305953</v>
      </c>
      <c r="Y9" s="123">
        <v>16.034566285325173</v>
      </c>
      <c r="DA9" s="130" t="s">
        <v>2754</v>
      </c>
    </row>
    <row r="10" spans="1:105" ht="12" customHeight="1" x14ac:dyDescent="0.25">
      <c r="A10" s="97" t="s">
        <v>143</v>
      </c>
      <c r="B10" s="99">
        <v>16.108959265627508</v>
      </c>
      <c r="C10" s="99">
        <v>15.693320997947984</v>
      </c>
      <c r="D10" s="99">
        <v>17.063252899415922</v>
      </c>
      <c r="E10" s="99">
        <v>17.357711999587099</v>
      </c>
      <c r="F10" s="99">
        <v>17.991180985784453</v>
      </c>
      <c r="G10" s="99">
        <v>18.405849967459215</v>
      </c>
      <c r="H10" s="99">
        <v>19.216113855520895</v>
      </c>
      <c r="I10" s="99">
        <v>18.189188675219523</v>
      </c>
      <c r="J10" s="99">
        <v>19.202363424851487</v>
      </c>
      <c r="K10" s="99">
        <v>19.808745853506984</v>
      </c>
      <c r="L10" s="99">
        <v>20.254543571637246</v>
      </c>
      <c r="M10" s="99">
        <v>20.074667580666279</v>
      </c>
      <c r="N10" s="99">
        <v>20.554924596462101</v>
      </c>
      <c r="O10" s="99">
        <v>20.783731107099698</v>
      </c>
      <c r="P10" s="99">
        <v>21.106306257189512</v>
      </c>
      <c r="Q10" s="99">
        <v>20.955369051152928</v>
      </c>
      <c r="R10" s="99">
        <v>21.720808747009585</v>
      </c>
      <c r="S10" s="99">
        <v>22.657122084498582</v>
      </c>
      <c r="T10" s="99">
        <v>23.623572902378712</v>
      </c>
      <c r="U10" s="99">
        <v>19.863543379597317</v>
      </c>
      <c r="V10" s="99">
        <v>21.023363174690932</v>
      </c>
      <c r="W10" s="99">
        <v>21.858633507153385</v>
      </c>
      <c r="X10" s="99">
        <v>19.187446969555285</v>
      </c>
      <c r="Y10" s="99">
        <v>16.085784383447805</v>
      </c>
      <c r="DA10" s="63" t="s">
        <v>2755</v>
      </c>
    </row>
    <row r="11" spans="1:105" ht="12" customHeight="1" x14ac:dyDescent="0.25">
      <c r="A11" s="97" t="s">
        <v>124</v>
      </c>
      <c r="B11" s="99">
        <v>17.513441187889345</v>
      </c>
      <c r="C11" s="99">
        <v>18.233696679609054</v>
      </c>
      <c r="D11" s="99">
        <v>18.427049722720188</v>
      </c>
      <c r="E11" s="99">
        <v>19.270282471578486</v>
      </c>
      <c r="F11" s="99">
        <v>19.753600445301572</v>
      </c>
      <c r="G11" s="99">
        <v>19.774414744864835</v>
      </c>
      <c r="H11" s="99">
        <v>19.931803346047126</v>
      </c>
      <c r="I11" s="99">
        <v>20.648095315974899</v>
      </c>
      <c r="J11" s="99">
        <v>21.209242651358529</v>
      </c>
      <c r="K11" s="99">
        <v>21.879917760221545</v>
      </c>
      <c r="L11" s="99">
        <v>22.183789571374284</v>
      </c>
      <c r="M11" s="99">
        <v>22.0138392706106</v>
      </c>
      <c r="N11" s="99">
        <v>22.955124239604451</v>
      </c>
      <c r="O11" s="99">
        <v>22.442918438989008</v>
      </c>
      <c r="P11" s="99">
        <v>22.311462259734149</v>
      </c>
      <c r="Q11" s="99">
        <v>21.822134796134858</v>
      </c>
      <c r="R11" s="99">
        <v>22.039503700617217</v>
      </c>
      <c r="S11" s="99">
        <v>22.128556491467226</v>
      </c>
      <c r="T11" s="99">
        <v>22.640491506775145</v>
      </c>
      <c r="U11" s="99">
        <v>23.592492427551637</v>
      </c>
      <c r="V11" s="99">
        <v>23.526936376164336</v>
      </c>
      <c r="W11" s="99">
        <v>23.998075912533285</v>
      </c>
      <c r="X11" s="99">
        <v>23.147944912249585</v>
      </c>
      <c r="Y11" s="99">
        <v>18.497516239543017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16.95542742392151</v>
      </c>
      <c r="L12" s="99">
        <v>17.469075524109059</v>
      </c>
      <c r="M12" s="99">
        <v>17.258427440578252</v>
      </c>
      <c r="N12" s="99">
        <v>17.977691255802718</v>
      </c>
      <c r="O12" s="99">
        <v>17.694633172896019</v>
      </c>
      <c r="P12" s="99">
        <v>17.569647224187108</v>
      </c>
      <c r="Q12" s="99">
        <v>17.38214006341547</v>
      </c>
      <c r="R12" s="99">
        <v>17.698896475955056</v>
      </c>
      <c r="S12" s="99">
        <v>17.98229287611311</v>
      </c>
      <c r="T12" s="99">
        <v>19.208760631741768</v>
      </c>
      <c r="U12" s="99">
        <v>19.940745069575062</v>
      </c>
      <c r="V12" s="99">
        <v>20.074959477794977</v>
      </c>
      <c r="W12" s="99">
        <v>21.043535854443068</v>
      </c>
      <c r="X12" s="99">
        <v>20.116657985509658</v>
      </c>
      <c r="Y12" s="99">
        <v>15.662667918154293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10.257079020586875</v>
      </c>
      <c r="L13" s="102">
        <v>10.933446586779043</v>
      </c>
      <c r="M13" s="102">
        <v>10.474720328629209</v>
      </c>
      <c r="N13" s="102">
        <v>10.574669145659373</v>
      </c>
      <c r="O13" s="102">
        <v>10.515657333057501</v>
      </c>
      <c r="P13" s="102">
        <v>10.13603448400641</v>
      </c>
      <c r="Q13" s="102">
        <v>10.009267667207375</v>
      </c>
      <c r="R13" s="102">
        <v>9.9608083462407908</v>
      </c>
      <c r="S13" s="102">
        <v>9.8671277681478777</v>
      </c>
      <c r="T13" s="102">
        <v>12.04500824714119</v>
      </c>
      <c r="U13" s="102">
        <v>11.413042934673687</v>
      </c>
      <c r="V13" s="102">
        <v>11.186134185883169</v>
      </c>
      <c r="W13" s="102">
        <v>11.888818934673553</v>
      </c>
      <c r="X13" s="102">
        <v>9.0394535261497992</v>
      </c>
      <c r="Y13" s="102">
        <v>5.6846108834399018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6.6983484033346334</v>
      </c>
      <c r="L14" s="105">
        <v>6.535628937330018</v>
      </c>
      <c r="M14" s="105">
        <v>6.783707111949048</v>
      </c>
      <c r="N14" s="105">
        <v>7.4030221101433442</v>
      </c>
      <c r="O14" s="105">
        <v>7.1789758398385173</v>
      </c>
      <c r="P14" s="105">
        <v>7.4336127401806973</v>
      </c>
      <c r="Q14" s="105">
        <v>7.3728723962080949</v>
      </c>
      <c r="R14" s="105">
        <v>7.7380881297142698</v>
      </c>
      <c r="S14" s="105">
        <v>8.1151651079652307</v>
      </c>
      <c r="T14" s="105">
        <v>7.1637523846005777</v>
      </c>
      <c r="U14" s="105">
        <v>8.5277021349013822</v>
      </c>
      <c r="V14" s="105">
        <v>8.8888252919118091</v>
      </c>
      <c r="W14" s="105">
        <v>9.1547169197695109</v>
      </c>
      <c r="X14" s="105">
        <v>11.07720445935986</v>
      </c>
      <c r="Y14" s="105">
        <v>9.9780570347143911</v>
      </c>
      <c r="DA14" s="132" t="s">
        <v>2759</v>
      </c>
    </row>
    <row r="15" spans="1:105" ht="12" customHeight="1" x14ac:dyDescent="0.25">
      <c r="A15" s="106" t="s">
        <v>122</v>
      </c>
      <c r="B15" s="102">
        <v>16.094424495540405</v>
      </c>
      <c r="C15" s="102">
        <v>13.824147451753463</v>
      </c>
      <c r="D15" s="102">
        <v>10.382445045277654</v>
      </c>
      <c r="E15" s="102">
        <v>21.767251007001565</v>
      </c>
      <c r="F15" s="102">
        <v>20.183287594696413</v>
      </c>
      <c r="G15" s="102">
        <v>15.96662871588074</v>
      </c>
      <c r="H15" s="102">
        <v>19.013882230416304</v>
      </c>
      <c r="I15" s="102">
        <v>17.463720866944257</v>
      </c>
      <c r="J15" s="102">
        <v>18.373894958077418</v>
      </c>
      <c r="K15" s="102">
        <v>19.366912301068645</v>
      </c>
      <c r="L15" s="102">
        <v>20.689014167656339</v>
      </c>
      <c r="M15" s="102">
        <v>20.268693429513263</v>
      </c>
      <c r="N15" s="102">
        <v>19.894997210942218</v>
      </c>
      <c r="O15" s="102">
        <v>21.333181489603955</v>
      </c>
      <c r="P15" s="102">
        <v>21.270527327329312</v>
      </c>
      <c r="Q15" s="102">
        <v>21.781242894835906</v>
      </c>
      <c r="R15" s="102">
        <v>21.86141009413328</v>
      </c>
      <c r="S15" s="102">
        <v>21.669734318275687</v>
      </c>
      <c r="T15" s="102">
        <v>20.848105877448752</v>
      </c>
      <c r="U15" s="102">
        <v>21.940958269353509</v>
      </c>
      <c r="V15" s="102">
        <v>23.013703335170447</v>
      </c>
      <c r="W15" s="102">
        <v>23.064191714459241</v>
      </c>
      <c r="X15" s="102">
        <v>18.59810654850412</v>
      </c>
      <c r="Y15" s="102">
        <v>14.258979156628802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15.720390903055266</v>
      </c>
      <c r="L16" s="105">
        <v>17.045373561831497</v>
      </c>
      <c r="M16" s="105">
        <v>16.656992008700886</v>
      </c>
      <c r="N16" s="105">
        <v>16.294193637620495</v>
      </c>
      <c r="O16" s="105">
        <v>17.449218972778922</v>
      </c>
      <c r="P16" s="105">
        <v>17.185689188932241</v>
      </c>
      <c r="Q16" s="105">
        <v>17.57033132360851</v>
      </c>
      <c r="R16" s="105">
        <v>17.733642275418333</v>
      </c>
      <c r="S16" s="105">
        <v>17.789542489300519</v>
      </c>
      <c r="T16" s="105">
        <v>17.822819382025539</v>
      </c>
      <c r="U16" s="105">
        <v>18.896243888169405</v>
      </c>
      <c r="V16" s="105">
        <v>20.089447842244599</v>
      </c>
      <c r="W16" s="105">
        <v>20.203372757409671</v>
      </c>
      <c r="X16" s="105">
        <v>16.012579373226338</v>
      </c>
      <c r="Y16" s="105">
        <v>11.695136060931771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9.1404089543265208</v>
      </c>
      <c r="L17" s="99">
        <v>10.284794242909221</v>
      </c>
      <c r="M17" s="99">
        <v>9.7207797009962764</v>
      </c>
      <c r="N17" s="99">
        <v>9.202374106209259</v>
      </c>
      <c r="O17" s="99">
        <v>10.029712359261088</v>
      </c>
      <c r="P17" s="99">
        <v>9.6415402459867128</v>
      </c>
      <c r="Q17" s="99">
        <v>9.9067487312935345</v>
      </c>
      <c r="R17" s="99">
        <v>9.8575962208755499</v>
      </c>
      <c r="S17" s="99">
        <v>9.6836868940271295</v>
      </c>
      <c r="T17" s="99">
        <v>10.980794784457872</v>
      </c>
      <c r="U17" s="99">
        <v>10.743220254983406</v>
      </c>
      <c r="V17" s="99">
        <v>11.197604695851174</v>
      </c>
      <c r="W17" s="99">
        <v>11.358839813413397</v>
      </c>
      <c r="X17" s="99">
        <v>6.8564238707281708</v>
      </c>
      <c r="Y17" s="99">
        <v>3.6423412578712986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6.5799819487287436</v>
      </c>
      <c r="L18" s="99">
        <v>6.7605793189222787</v>
      </c>
      <c r="M18" s="99">
        <v>6.9362123077046141</v>
      </c>
      <c r="N18" s="99">
        <v>7.0918195314112351</v>
      </c>
      <c r="O18" s="99">
        <v>7.4195066135178305</v>
      </c>
      <c r="P18" s="99">
        <v>7.5441489429455268</v>
      </c>
      <c r="Q18" s="99">
        <v>7.6635825923149774</v>
      </c>
      <c r="R18" s="99">
        <v>7.876046054542778</v>
      </c>
      <c r="S18" s="99">
        <v>8.1058555952733897</v>
      </c>
      <c r="T18" s="99">
        <v>6.8420245975676597</v>
      </c>
      <c r="U18" s="99">
        <v>8.1530236331860042</v>
      </c>
      <c r="V18" s="99">
        <v>8.8918431463934233</v>
      </c>
      <c r="W18" s="99">
        <v>8.8445329439962723</v>
      </c>
      <c r="X18" s="99">
        <v>9.156155502498164</v>
      </c>
      <c r="Y18" s="99">
        <v>8.0527948030604701</v>
      </c>
      <c r="DA18" s="63" t="s">
        <v>2763</v>
      </c>
    </row>
    <row r="19" spans="1:105" ht="12" customHeight="1" x14ac:dyDescent="0.25">
      <c r="A19" s="121" t="s">
        <v>54</v>
      </c>
      <c r="B19" s="123">
        <v>8.1066441703334959</v>
      </c>
      <c r="C19" s="123">
        <v>7.9974686456036919</v>
      </c>
      <c r="D19" s="123">
        <v>8.407444624880192</v>
      </c>
      <c r="E19" s="123">
        <v>12.187919650894786</v>
      </c>
      <c r="F19" s="123">
        <v>11.87397304748159</v>
      </c>
      <c r="G19" s="123">
        <v>10.980971295010878</v>
      </c>
      <c r="H19" s="123">
        <v>11.656084608167289</v>
      </c>
      <c r="I19" s="123">
        <v>11.539145249304134</v>
      </c>
      <c r="J19" s="123">
        <v>12.024756944258705</v>
      </c>
      <c r="K19" s="123">
        <v>12.278308119400375</v>
      </c>
      <c r="L19" s="123">
        <v>12.689767343887121</v>
      </c>
      <c r="M19" s="123">
        <v>11.956930949928356</v>
      </c>
      <c r="N19" s="123">
        <v>11.878972848294199</v>
      </c>
      <c r="O19" s="123">
        <v>11.60239155008062</v>
      </c>
      <c r="P19" s="123">
        <v>11.322129121632353</v>
      </c>
      <c r="Q19" s="123">
        <v>11.253641430927644</v>
      </c>
      <c r="R19" s="123">
        <v>11.457729007065872</v>
      </c>
      <c r="S19" s="123">
        <v>11.691743142502105</v>
      </c>
      <c r="T19" s="123">
        <v>11.947283286393445</v>
      </c>
      <c r="U19" s="123">
        <v>12.011154520411484</v>
      </c>
      <c r="V19" s="123">
        <v>11.887786811877636</v>
      </c>
      <c r="W19" s="123">
        <v>11.824234689893219</v>
      </c>
      <c r="X19" s="123">
        <v>9.3323812268645252</v>
      </c>
      <c r="Y19" s="123">
        <v>7.996238196757516</v>
      </c>
      <c r="DA19" s="130" t="s">
        <v>2764</v>
      </c>
    </row>
    <row r="20" spans="1:105" ht="12" customHeight="1" x14ac:dyDescent="0.25">
      <c r="A20" s="97" t="s">
        <v>51</v>
      </c>
      <c r="B20" s="99">
        <v>8.2684128192249258</v>
      </c>
      <c r="C20" s="99">
        <v>7.8296185353260137</v>
      </c>
      <c r="D20" s="99">
        <v>9.3462516551696186</v>
      </c>
      <c r="E20" s="99">
        <v>12.025820931977085</v>
      </c>
      <c r="F20" s="99">
        <v>12.135836059514205</v>
      </c>
      <c r="G20" s="99">
        <v>12.118508211114698</v>
      </c>
      <c r="H20" s="99">
        <v>12.746070898391292</v>
      </c>
      <c r="I20" s="99">
        <v>12.014499362256766</v>
      </c>
      <c r="J20" s="99">
        <v>12.847850026082458</v>
      </c>
      <c r="K20" s="99">
        <v>13.169812527572452</v>
      </c>
      <c r="L20" s="99">
        <v>13.448315223168869</v>
      </c>
      <c r="M20" s="99">
        <v>12.783727822300412</v>
      </c>
      <c r="N20" s="99">
        <v>12.81531292701591</v>
      </c>
      <c r="O20" s="99">
        <v>12.416280077151843</v>
      </c>
      <c r="P20" s="99">
        <v>12.366755707008856</v>
      </c>
      <c r="Q20" s="99">
        <v>12.210848150080572</v>
      </c>
      <c r="R20" s="99">
        <v>12.442098153987937</v>
      </c>
      <c r="S20" s="99">
        <v>12.963065646992129</v>
      </c>
      <c r="T20" s="99">
        <v>13.062637447012914</v>
      </c>
      <c r="U20" s="99">
        <v>11.913420828447359</v>
      </c>
      <c r="V20" s="99">
        <v>13.282697306457806</v>
      </c>
      <c r="W20" s="99">
        <v>12.987587806981585</v>
      </c>
      <c r="X20" s="99">
        <v>9.2974825327027464</v>
      </c>
      <c r="Y20" s="99">
        <v>8.851672831436181</v>
      </c>
      <c r="DA20" s="63" t="s">
        <v>2765</v>
      </c>
    </row>
    <row r="21" spans="1:105" ht="12" customHeight="1" x14ac:dyDescent="0.25">
      <c r="A21" s="97" t="s">
        <v>50</v>
      </c>
      <c r="B21" s="99">
        <v>8.3248796560245637</v>
      </c>
      <c r="C21" s="99">
        <v>8.5068051200840902</v>
      </c>
      <c r="D21" s="99">
        <v>9.2074355953309137</v>
      </c>
      <c r="E21" s="99">
        <v>12.213966523202789</v>
      </c>
      <c r="F21" s="99">
        <v>12.22238094291529</v>
      </c>
      <c r="G21" s="99">
        <v>11.902301623332065</v>
      </c>
      <c r="H21" s="99">
        <v>12.052628531321014</v>
      </c>
      <c r="I21" s="99">
        <v>12.540642291654077</v>
      </c>
      <c r="J21" s="99">
        <v>12.91190212390468</v>
      </c>
      <c r="K21" s="99">
        <v>13.301608868677947</v>
      </c>
      <c r="L21" s="99">
        <v>13.456309338937853</v>
      </c>
      <c r="M21" s="99">
        <v>12.861511632025032</v>
      </c>
      <c r="N21" s="99">
        <v>12.873679673576728</v>
      </c>
      <c r="O21" s="99">
        <v>12.337488087269316</v>
      </c>
      <c r="P21" s="99">
        <v>12.204107566968053</v>
      </c>
      <c r="Q21" s="99">
        <v>12.127181791397829</v>
      </c>
      <c r="R21" s="99">
        <v>12.289568855789243</v>
      </c>
      <c r="S21" s="99">
        <v>12.408700399083354</v>
      </c>
      <c r="T21" s="99">
        <v>12.796098073297943</v>
      </c>
      <c r="U21" s="99">
        <v>13.351509009983239</v>
      </c>
      <c r="V21" s="99">
        <v>12.401669136263955</v>
      </c>
      <c r="W21" s="99">
        <v>11.72662371804023</v>
      </c>
      <c r="X21" s="99">
        <v>10.071304307290989</v>
      </c>
      <c r="Y21" s="99">
        <v>8.153104147042125</v>
      </c>
      <c r="DA21" s="63" t="s">
        <v>2766</v>
      </c>
    </row>
    <row r="22" spans="1:105" ht="12" customHeight="1" x14ac:dyDescent="0.25">
      <c r="A22" s="109" t="s">
        <v>120</v>
      </c>
      <c r="B22" s="110">
        <v>6.6982496829639127</v>
      </c>
      <c r="C22" s="110">
        <v>5.7953240888970381</v>
      </c>
      <c r="D22" s="110">
        <v>4.5517108184572379</v>
      </c>
      <c r="E22" s="110">
        <v>12.246879070187916</v>
      </c>
      <c r="F22" s="110">
        <v>11.048156413386607</v>
      </c>
      <c r="G22" s="110">
        <v>8.5179244043588227</v>
      </c>
      <c r="H22" s="110">
        <v>10.189525917532935</v>
      </c>
      <c r="I22" s="110">
        <v>9.2437823245352941</v>
      </c>
      <c r="J22" s="110">
        <v>9.8086312760508516</v>
      </c>
      <c r="K22" s="110">
        <v>9.8687740284117478</v>
      </c>
      <c r="L22" s="110">
        <v>10.988604807078856</v>
      </c>
      <c r="M22" s="110">
        <v>10.060372353676819</v>
      </c>
      <c r="N22" s="110">
        <v>9.7971056807418879</v>
      </c>
      <c r="O22" s="110">
        <v>10.009286308901736</v>
      </c>
      <c r="P22" s="110">
        <v>9.3127146272683614</v>
      </c>
      <c r="Q22" s="110">
        <v>9.2557500072566636</v>
      </c>
      <c r="R22" s="110">
        <v>9.4421802697576958</v>
      </c>
      <c r="S22" s="110">
        <v>9.5723270714474875</v>
      </c>
      <c r="T22" s="110">
        <v>9.5213852166847257</v>
      </c>
      <c r="U22" s="110">
        <v>9.4689318839737791</v>
      </c>
      <c r="V22" s="110">
        <v>9.7901108348940689</v>
      </c>
      <c r="W22" s="110">
        <v>10.977737639494695</v>
      </c>
      <c r="X22" s="110">
        <v>6.89105565225828</v>
      </c>
      <c r="Y22" s="110">
        <v>5.0633578489994457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217.57145011613153</v>
      </c>
      <c r="C24" s="118">
        <f t="shared" si="7"/>
        <v>243.08137487771404</v>
      </c>
      <c r="D24" s="118">
        <f t="shared" si="7"/>
        <v>233.15004151214561</v>
      </c>
      <c r="E24" s="118">
        <f t="shared" si="7"/>
        <v>236.09003778800158</v>
      </c>
      <c r="F24" s="118">
        <f t="shared" si="7"/>
        <v>229.92318099462534</v>
      </c>
      <c r="G24" s="118">
        <f t="shared" si="7"/>
        <v>232.9990524094199</v>
      </c>
      <c r="H24" s="118">
        <f t="shared" si="7"/>
        <v>244.64975159996732</v>
      </c>
      <c r="I24" s="118">
        <f t="shared" si="7"/>
        <v>235.32522086250088</v>
      </c>
      <c r="J24" s="118">
        <f t="shared" si="7"/>
        <v>237.15489977094396</v>
      </c>
      <c r="K24" s="118">
        <f t="shared" si="7"/>
        <v>240.55204238632436</v>
      </c>
      <c r="L24" s="118">
        <f t="shared" si="7"/>
        <v>268.74770140977841</v>
      </c>
      <c r="M24" s="118">
        <f t="shared" si="7"/>
        <v>233.61511008743327</v>
      </c>
      <c r="N24" s="118">
        <f t="shared" si="7"/>
        <v>245.22930592742154</v>
      </c>
      <c r="O24" s="118">
        <f t="shared" si="7"/>
        <v>234.16098517207388</v>
      </c>
      <c r="P24" s="118">
        <f t="shared" si="7"/>
        <v>214.02714249119626</v>
      </c>
      <c r="Q24" s="118">
        <f t="shared" si="7"/>
        <v>214.40041650940071</v>
      </c>
      <c r="R24" s="118">
        <f t="shared" ref="R24:V24" si="8">R25+R28+R30+R39</f>
        <v>227.19884887447216</v>
      </c>
      <c r="S24" s="118">
        <f t="shared" si="8"/>
        <v>229.50645876528688</v>
      </c>
      <c r="T24" s="118">
        <f t="shared" si="8"/>
        <v>233.26022103915727</v>
      </c>
      <c r="U24" s="118">
        <f t="shared" si="8"/>
        <v>243.34555517615158</v>
      </c>
      <c r="V24" s="118">
        <f t="shared" si="8"/>
        <v>233.2212588262183</v>
      </c>
      <c r="W24" s="118">
        <f t="shared" ref="W24:Y24" si="9">W25+W28+W30+W39</f>
        <v>205.96413224572561</v>
      </c>
      <c r="X24" s="118">
        <f t="shared" si="9"/>
        <v>239.67329143147543</v>
      </c>
      <c r="Y24" s="118">
        <f t="shared" si="9"/>
        <v>200.35945564960414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192.71117634943045</v>
      </c>
      <c r="C25" s="123">
        <f t="shared" si="10"/>
        <v>219.10180375593376</v>
      </c>
      <c r="D25" s="123">
        <f t="shared" si="10"/>
        <v>210.95334273181956</v>
      </c>
      <c r="E25" s="123">
        <f t="shared" si="10"/>
        <v>202.76930747895099</v>
      </c>
      <c r="F25" s="123">
        <f t="shared" si="10"/>
        <v>197.76423180373507</v>
      </c>
      <c r="G25" s="123">
        <f t="shared" si="10"/>
        <v>204.9994643929702</v>
      </c>
      <c r="H25" s="123">
        <f t="shared" si="10"/>
        <v>213.88550879136059</v>
      </c>
      <c r="I25" s="123">
        <f t="shared" si="10"/>
        <v>205.58743576088929</v>
      </c>
      <c r="J25" s="123">
        <f t="shared" si="10"/>
        <v>206.23491586421304</v>
      </c>
      <c r="K25" s="123">
        <f t="shared" si="10"/>
        <v>208.77465203824084</v>
      </c>
      <c r="L25" s="123">
        <f t="shared" si="10"/>
        <v>235.43525169263174</v>
      </c>
      <c r="M25" s="123">
        <f t="shared" si="10"/>
        <v>201.47654468132927</v>
      </c>
      <c r="N25" s="123">
        <f t="shared" si="10"/>
        <v>213.51426910271476</v>
      </c>
      <c r="O25" s="123">
        <f t="shared" si="10"/>
        <v>202.18138688891463</v>
      </c>
      <c r="P25" s="123">
        <f t="shared" si="10"/>
        <v>182.80929524806109</v>
      </c>
      <c r="Q25" s="123">
        <f t="shared" si="10"/>
        <v>183.18967326727432</v>
      </c>
      <c r="R25" s="123">
        <f t="shared" ref="R25:V25" si="11">SUM(R26:R27)</f>
        <v>195.89351736139557</v>
      </c>
      <c r="S25" s="123">
        <f t="shared" si="11"/>
        <v>198.13814667604717</v>
      </c>
      <c r="T25" s="123">
        <f t="shared" si="11"/>
        <v>202.1926062426879</v>
      </c>
      <c r="U25" s="123">
        <f t="shared" si="11"/>
        <v>210.9989977537679</v>
      </c>
      <c r="V25" s="123">
        <f t="shared" si="11"/>
        <v>200.67621621319265</v>
      </c>
      <c r="W25" s="123">
        <f t="shared" ref="W25:Y25" si="12">SUM(W26:W27)</f>
        <v>173.43819102173057</v>
      </c>
      <c r="X25" s="123">
        <f t="shared" si="12"/>
        <v>212.92237943014425</v>
      </c>
      <c r="Y25" s="123">
        <f t="shared" si="12"/>
        <v>179.47577388918066</v>
      </c>
      <c r="DA25" s="130" t="s">
        <v>2769</v>
      </c>
    </row>
    <row r="26" spans="1:105" ht="12" customHeight="1" x14ac:dyDescent="0.25">
      <c r="A26" s="97" t="s">
        <v>74</v>
      </c>
      <c r="B26" s="99">
        <v>190.84636000525651</v>
      </c>
      <c r="C26" s="99">
        <v>216.96584305183077</v>
      </c>
      <c r="D26" s="99">
        <v>208.91133280881124</v>
      </c>
      <c r="E26" s="99">
        <v>200.80116048628895</v>
      </c>
      <c r="F26" s="99">
        <v>195.8684370770888</v>
      </c>
      <c r="G26" s="99">
        <v>203.04771109685507</v>
      </c>
      <c r="H26" s="99">
        <v>211.83223941750927</v>
      </c>
      <c r="I26" s="99">
        <v>203.63423300769551</v>
      </c>
      <c r="J26" s="99">
        <v>204.26184389768912</v>
      </c>
      <c r="K26" s="99">
        <v>206.77002349156356</v>
      </c>
      <c r="L26" s="99">
        <v>233.12671011110876</v>
      </c>
      <c r="M26" s="99">
        <v>199.50810341165501</v>
      </c>
      <c r="N26" s="99">
        <v>211.38793098591145</v>
      </c>
      <c r="O26" s="99">
        <v>200.14496693910482</v>
      </c>
      <c r="P26" s="99">
        <v>180.99565840211875</v>
      </c>
      <c r="Q26" s="99">
        <v>181.37650130105234</v>
      </c>
      <c r="R26" s="99">
        <v>193.93967603060216</v>
      </c>
      <c r="S26" s="99">
        <v>196.1478306785375</v>
      </c>
      <c r="T26" s="99">
        <v>200.10776930757521</v>
      </c>
      <c r="U26" s="99">
        <v>208.82753471057035</v>
      </c>
      <c r="V26" s="99">
        <v>198.57900158203543</v>
      </c>
      <c r="W26" s="99">
        <v>171.6166697900801</v>
      </c>
      <c r="X26" s="99">
        <v>210.71435000113109</v>
      </c>
      <c r="Y26" s="99">
        <v>177.61990578082504</v>
      </c>
      <c r="DA26" s="63" t="s">
        <v>2770</v>
      </c>
    </row>
    <row r="27" spans="1:105" ht="12" customHeight="1" x14ac:dyDescent="0.25">
      <c r="A27" s="97" t="s">
        <v>53</v>
      </c>
      <c r="B27" s="99">
        <v>1.8648163441739376</v>
      </c>
      <c r="C27" s="99">
        <v>2.1359607041029975</v>
      </c>
      <c r="D27" s="99">
        <v>2.0420099230083189</v>
      </c>
      <c r="E27" s="99">
        <v>1.9681469926620561</v>
      </c>
      <c r="F27" s="99">
        <v>1.8957947266462756</v>
      </c>
      <c r="G27" s="99">
        <v>1.9517532961151243</v>
      </c>
      <c r="H27" s="99">
        <v>2.0532693738513275</v>
      </c>
      <c r="I27" s="99">
        <v>1.9532027531937808</v>
      </c>
      <c r="J27" s="99">
        <v>1.9730719665239167</v>
      </c>
      <c r="K27" s="99">
        <v>2.0046285466772931</v>
      </c>
      <c r="L27" s="99">
        <v>2.3085415815229768</v>
      </c>
      <c r="M27" s="99">
        <v>1.9684412696742593</v>
      </c>
      <c r="N27" s="99">
        <v>2.1263381168033044</v>
      </c>
      <c r="O27" s="99">
        <v>2.0364199498098183</v>
      </c>
      <c r="P27" s="99">
        <v>1.8136368459423331</v>
      </c>
      <c r="Q27" s="99">
        <v>1.8131719662219776</v>
      </c>
      <c r="R27" s="99">
        <v>1.9538413307933971</v>
      </c>
      <c r="S27" s="99">
        <v>1.9903159975096625</v>
      </c>
      <c r="T27" s="99">
        <v>2.0848369351126976</v>
      </c>
      <c r="U27" s="99">
        <v>2.1714630431975506</v>
      </c>
      <c r="V27" s="99">
        <v>2.0972146311572266</v>
      </c>
      <c r="W27" s="99">
        <v>1.8215212316504836</v>
      </c>
      <c r="X27" s="99">
        <v>2.2080294290131399</v>
      </c>
      <c r="Y27" s="99">
        <v>1.8558681083556303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9.153355317614029E-4</v>
      </c>
      <c r="C28" s="123">
        <f t="shared" si="13"/>
        <v>9.7935942241871715E-4</v>
      </c>
      <c r="D28" s="123">
        <f t="shared" si="13"/>
        <v>1.0925096823290838E-3</v>
      </c>
      <c r="E28" s="123">
        <f t="shared" si="13"/>
        <v>1.2455631531592447E-3</v>
      </c>
      <c r="F28" s="123">
        <f t="shared" si="13"/>
        <v>1.4121217078213134E-3</v>
      </c>
      <c r="G28" s="123">
        <f t="shared" si="13"/>
        <v>1.6690796645163241E-3</v>
      </c>
      <c r="H28" s="123">
        <f t="shared" si="13"/>
        <v>2.3558424235277107E-3</v>
      </c>
      <c r="I28" s="123">
        <f t="shared" si="13"/>
        <v>3.1875535369951854E-3</v>
      </c>
      <c r="J28" s="123">
        <f t="shared" si="13"/>
        <v>4.5786959040768314E-3</v>
      </c>
      <c r="K28" s="123">
        <f t="shared" si="13"/>
        <v>6.5287477975338555E-3</v>
      </c>
      <c r="L28" s="123">
        <f t="shared" si="13"/>
        <v>1.2814546138696481E-2</v>
      </c>
      <c r="M28" s="123">
        <f t="shared" si="13"/>
        <v>9.0998701423141877E-3</v>
      </c>
      <c r="N28" s="123">
        <f t="shared" si="13"/>
        <v>1.3186799673266945E-2</v>
      </c>
      <c r="O28" s="123">
        <f t="shared" si="13"/>
        <v>1.5367606710311451E-2</v>
      </c>
      <c r="P28" s="123">
        <f t="shared" si="13"/>
        <v>1.7456653619609432E-2</v>
      </c>
      <c r="Q28" s="123">
        <f t="shared" si="13"/>
        <v>3.5171808239254927E-2</v>
      </c>
      <c r="R28" s="123">
        <f t="shared" si="13"/>
        <v>2.3413530721999868E-2</v>
      </c>
      <c r="S28" s="123">
        <f t="shared" si="13"/>
        <v>2.751912071687259E-2</v>
      </c>
      <c r="T28" s="123">
        <f t="shared" si="13"/>
        <v>3.6574349407143471E-2</v>
      </c>
      <c r="U28" s="123">
        <f t="shared" si="13"/>
        <v>5.5647535684802928E-2</v>
      </c>
      <c r="V28" s="123">
        <f t="shared" si="13"/>
        <v>3.6327946481539419E-2</v>
      </c>
      <c r="W28" s="123">
        <f t="shared" si="13"/>
        <v>4.3319989052519547E-2</v>
      </c>
      <c r="X28" s="123">
        <f t="shared" si="13"/>
        <v>3.5910958253526838E-2</v>
      </c>
      <c r="Y28" s="123">
        <f t="shared" si="13"/>
        <v>3.6546683342715762E-2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9.153355317614029E-4</v>
      </c>
      <c r="C29" s="99">
        <f>RES_hhdet_fech!C29/RES_summary!C$19</f>
        <v>9.7935942241871715E-4</v>
      </c>
      <c r="D29" s="99">
        <f>RES_hhdet_fech!D29/RES_summary!D$19</f>
        <v>1.0925096823290838E-3</v>
      </c>
      <c r="E29" s="99">
        <f>RES_hhdet_fech!E29/RES_summary!E$19</f>
        <v>1.2455631531592447E-3</v>
      </c>
      <c r="F29" s="99">
        <f>RES_hhdet_fech!F29/RES_summary!F$19</f>
        <v>1.4121217078213134E-3</v>
      </c>
      <c r="G29" s="99">
        <f>RES_hhdet_fech!G29/RES_summary!G$19</f>
        <v>1.6690796645163241E-3</v>
      </c>
      <c r="H29" s="99">
        <f>RES_hhdet_fech!H29/RES_summary!H$19</f>
        <v>2.3558424235277107E-3</v>
      </c>
      <c r="I29" s="99">
        <f>RES_hhdet_fech!I29/RES_summary!I$19</f>
        <v>3.1875535369951854E-3</v>
      </c>
      <c r="J29" s="99">
        <f>RES_hhdet_fech!J29/RES_summary!J$19</f>
        <v>4.5786959040768314E-3</v>
      </c>
      <c r="K29" s="99">
        <f>RES_hhdet_fech!K29/RES_summary!K$19</f>
        <v>6.5287477975338555E-3</v>
      </c>
      <c r="L29" s="99">
        <f>RES_hhdet_fech!L29/RES_summary!L$19</f>
        <v>1.2814546138696481E-2</v>
      </c>
      <c r="M29" s="99">
        <f>RES_hhdet_fech!M29/RES_summary!M$19</f>
        <v>9.0998701423141877E-3</v>
      </c>
      <c r="N29" s="99">
        <f>RES_hhdet_fech!N29/RES_summary!N$19</f>
        <v>1.3186799673266945E-2</v>
      </c>
      <c r="O29" s="99">
        <f>RES_hhdet_fech!O29/RES_summary!O$19</f>
        <v>1.5367606710311451E-2</v>
      </c>
      <c r="P29" s="99">
        <f>RES_hhdet_fech!P29/RES_summary!P$19</f>
        <v>1.7456653619609432E-2</v>
      </c>
      <c r="Q29" s="99">
        <f>RES_hhdet_fech!Q29/RES_summary!Q$19</f>
        <v>3.5171808239254927E-2</v>
      </c>
      <c r="R29" s="99">
        <f>RES_hhdet_fech!R29/RES_summary!R$19</f>
        <v>2.3413530721999868E-2</v>
      </c>
      <c r="S29" s="99">
        <f>RES_hhdet_fech!S29/RES_summary!S$19</f>
        <v>2.751912071687259E-2</v>
      </c>
      <c r="T29" s="99">
        <f>RES_hhdet_fech!T29/RES_summary!T$19</f>
        <v>3.6574349407143471E-2</v>
      </c>
      <c r="U29" s="99">
        <f>RES_hhdet_fech!U29/RES_summary!U$19</f>
        <v>5.5647535684802928E-2</v>
      </c>
      <c r="V29" s="99">
        <f>RES_hhdet_fech!V29/RES_summary!V$19</f>
        <v>3.6327946481539419E-2</v>
      </c>
      <c r="W29" s="99">
        <f>RES_hhdet_fech!W29/RES_summary!W$19</f>
        <v>4.3319989052519547E-2</v>
      </c>
      <c r="X29" s="99">
        <f>RES_hhdet_fech!X29/RES_summary!X$19</f>
        <v>3.5910958253526838E-2</v>
      </c>
      <c r="Y29" s="99">
        <f>RES_hhdet_fech!Y29/RES_summary!Y$19</f>
        <v>3.6546683342715762E-2</v>
      </c>
      <c r="DA29" s="63" t="s">
        <v>2773</v>
      </c>
    </row>
    <row r="30" spans="1:105" ht="12" customHeight="1" x14ac:dyDescent="0.25">
      <c r="A30" s="121" t="s">
        <v>55</v>
      </c>
      <c r="B30" s="123">
        <v>16.791434333363583</v>
      </c>
      <c r="C30" s="123">
        <v>15.929345969952452</v>
      </c>
      <c r="D30" s="123">
        <v>13.896526284403663</v>
      </c>
      <c r="E30" s="123">
        <v>21.076129890245479</v>
      </c>
      <c r="F30" s="123">
        <v>20.264878052358185</v>
      </c>
      <c r="G30" s="123">
        <v>17.144452510496283</v>
      </c>
      <c r="H30" s="123">
        <v>19.307784888147868</v>
      </c>
      <c r="I30" s="123">
        <v>18.244995882412436</v>
      </c>
      <c r="J30" s="123">
        <v>19.024739782695349</v>
      </c>
      <c r="K30" s="123">
        <v>19.646280509038508</v>
      </c>
      <c r="L30" s="123">
        <v>20.732443363287132</v>
      </c>
      <c r="M30" s="123">
        <v>20.31313520607074</v>
      </c>
      <c r="N30" s="123">
        <v>20.001386000115893</v>
      </c>
      <c r="O30" s="123">
        <v>20.537735371514586</v>
      </c>
      <c r="P30" s="123">
        <v>20.116332207473626</v>
      </c>
      <c r="Q30" s="123">
        <v>20.147291084531847</v>
      </c>
      <c r="R30" s="123">
        <v>20.069536141314142</v>
      </c>
      <c r="S30" s="123">
        <v>19.980472698041986</v>
      </c>
      <c r="T30" s="123">
        <v>19.40651730000263</v>
      </c>
      <c r="U30" s="123">
        <v>20.284475435663666</v>
      </c>
      <c r="V30" s="123">
        <v>20.976489823359778</v>
      </c>
      <c r="W30" s="123">
        <v>20.991350395316367</v>
      </c>
      <c r="X30" s="123">
        <v>17.137106020306415</v>
      </c>
      <c r="Y30" s="123">
        <v>12.957596929534764</v>
      </c>
      <c r="DA30" s="130" t="s">
        <v>2774</v>
      </c>
    </row>
    <row r="31" spans="1:105" ht="12" customHeight="1" x14ac:dyDescent="0.25">
      <c r="A31" s="97" t="s">
        <v>141</v>
      </c>
      <c r="B31" s="99">
        <v>17.513441187889345</v>
      </c>
      <c r="C31" s="99">
        <v>18.278420302090868</v>
      </c>
      <c r="D31" s="99">
        <v>18.529519150996489</v>
      </c>
      <c r="E31" s="99">
        <v>19.449798730983655</v>
      </c>
      <c r="F31" s="99">
        <v>20.005555472127988</v>
      </c>
      <c r="G31" s="99">
        <v>20.041404587657965</v>
      </c>
      <c r="H31" s="99">
        <v>20.007117411714052</v>
      </c>
      <c r="I31" s="99">
        <v>20.643212049848565</v>
      </c>
      <c r="J31" s="99">
        <v>21.218435893237501</v>
      </c>
      <c r="K31" s="99">
        <v>21.926900424360184</v>
      </c>
      <c r="L31" s="99">
        <v>22.295172048480939</v>
      </c>
      <c r="M31" s="99">
        <v>22.19097707418188</v>
      </c>
      <c r="N31" s="99">
        <v>23.158687401342078</v>
      </c>
      <c r="O31" s="99">
        <v>22.529654160177351</v>
      </c>
      <c r="P31" s="99">
        <v>22.454595598888577</v>
      </c>
      <c r="Q31" s="99">
        <v>21.989827295293484</v>
      </c>
      <c r="R31" s="99">
        <v>22.256688911149684</v>
      </c>
      <c r="S31" s="99">
        <v>22.283984769473641</v>
      </c>
      <c r="T31" s="99">
        <v>22.67987077969839</v>
      </c>
      <c r="U31" s="99">
        <v>23.580540221179753</v>
      </c>
      <c r="V31" s="99">
        <v>23.178671366959811</v>
      </c>
      <c r="W31" s="99">
        <v>24.003181659169261</v>
      </c>
      <c r="X31" s="99">
        <v>23.205586477009049</v>
      </c>
      <c r="Y31" s="99">
        <v>18.727123259738164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16.857906354961244</v>
      </c>
      <c r="L32" s="99">
        <v>17.378219650590211</v>
      </c>
      <c r="M32" s="99">
        <v>17.193917669618941</v>
      </c>
      <c r="N32" s="99">
        <v>17.996385572754551</v>
      </c>
      <c r="O32" s="99">
        <v>17.822145858242148</v>
      </c>
      <c r="P32" s="99">
        <v>18.177657944076994</v>
      </c>
      <c r="Q32" s="99">
        <v>18.396085333015332</v>
      </c>
      <c r="R32" s="99">
        <v>18.040116250394959</v>
      </c>
      <c r="S32" s="99">
        <v>18.594317170085567</v>
      </c>
      <c r="T32" s="99">
        <v>19.001797632910929</v>
      </c>
      <c r="U32" s="99">
        <v>19.701543748473199</v>
      </c>
      <c r="V32" s="99">
        <v>19.547895167362768</v>
      </c>
      <c r="W32" s="99">
        <v>20.742531793706963</v>
      </c>
      <c r="X32" s="99">
        <v>19.560000354903899</v>
      </c>
      <c r="Y32" s="99">
        <v>15.725464628321848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10.198084264188914</v>
      </c>
      <c r="L33" s="102">
        <v>10.879259387623874</v>
      </c>
      <c r="M33" s="102">
        <v>10.447807387659429</v>
      </c>
      <c r="N33" s="102">
        <v>10.628945162477505</v>
      </c>
      <c r="O33" s="102">
        <v>10.632789857564116</v>
      </c>
      <c r="P33" s="102">
        <v>10.674489375348099</v>
      </c>
      <c r="Q33" s="102">
        <v>10.923963491249465</v>
      </c>
      <c r="R33" s="102">
        <v>10.108166725656789</v>
      </c>
      <c r="S33" s="102">
        <v>10.263886782269198</v>
      </c>
      <c r="T33" s="102">
        <v>11.778734096211586</v>
      </c>
      <c r="U33" s="102">
        <v>11.127483494825293</v>
      </c>
      <c r="V33" s="102">
        <v>10.654418195715516</v>
      </c>
      <c r="W33" s="102">
        <v>11.66080053581781</v>
      </c>
      <c r="X33" s="102">
        <v>8.7228906657911534</v>
      </c>
      <c r="Y33" s="102">
        <v>5.6980545595609433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6.6598220907723311</v>
      </c>
      <c r="L34" s="105">
        <v>6.4989602629663397</v>
      </c>
      <c r="M34" s="105">
        <v>6.7461102819595125</v>
      </c>
      <c r="N34" s="105">
        <v>7.3674404102770454</v>
      </c>
      <c r="O34" s="105">
        <v>7.1893560006780302</v>
      </c>
      <c r="P34" s="105">
        <v>7.5031685687289</v>
      </c>
      <c r="Q34" s="105">
        <v>7.4721218417658672</v>
      </c>
      <c r="R34" s="105">
        <v>7.9319495247381715</v>
      </c>
      <c r="S34" s="105">
        <v>8.330430387816369</v>
      </c>
      <c r="T34" s="105">
        <v>7.2230635366993505</v>
      </c>
      <c r="U34" s="105">
        <v>8.5740602536479038</v>
      </c>
      <c r="V34" s="105">
        <v>8.8934769716472548</v>
      </c>
      <c r="W34" s="105">
        <v>9.0817312578891514</v>
      </c>
      <c r="X34" s="105">
        <v>10.837109689112747</v>
      </c>
      <c r="Y34" s="105">
        <v>10.027410068760906</v>
      </c>
      <c r="DA34" s="132" t="s">
        <v>2778</v>
      </c>
    </row>
    <row r="35" spans="1:105" ht="12" customHeight="1" x14ac:dyDescent="0.25">
      <c r="A35" s="106" t="s">
        <v>122</v>
      </c>
      <c r="B35" s="102">
        <v>16.094424495540405</v>
      </c>
      <c r="C35" s="102">
        <v>13.866269619582898</v>
      </c>
      <c r="D35" s="102">
        <v>10.467065615718438</v>
      </c>
      <c r="E35" s="102">
        <v>22.02610535789141</v>
      </c>
      <c r="F35" s="102">
        <v>20.384678486615524</v>
      </c>
      <c r="G35" s="102">
        <v>16.074960767341771</v>
      </c>
      <c r="H35" s="102">
        <v>19.06018375327028</v>
      </c>
      <c r="I35" s="102">
        <v>17.467545335469921</v>
      </c>
      <c r="J35" s="102">
        <v>18.382709383243117</v>
      </c>
      <c r="K35" s="102">
        <v>19.386375300258155</v>
      </c>
      <c r="L35" s="102">
        <v>20.758502972244433</v>
      </c>
      <c r="M35" s="102">
        <v>20.372824080504923</v>
      </c>
      <c r="N35" s="102">
        <v>19.96953186343557</v>
      </c>
      <c r="O35" s="102">
        <v>21.374239493528219</v>
      </c>
      <c r="P35" s="102">
        <v>21.311313620144194</v>
      </c>
      <c r="Q35" s="102">
        <v>21.827079675880338</v>
      </c>
      <c r="R35" s="102">
        <v>21.917266461870426</v>
      </c>
      <c r="S35" s="102">
        <v>21.638237404829219</v>
      </c>
      <c r="T35" s="102">
        <v>20.921366114476623</v>
      </c>
      <c r="U35" s="102">
        <v>22.064575116181615</v>
      </c>
      <c r="V35" s="102">
        <v>23.133931102019513</v>
      </c>
      <c r="W35" s="102">
        <v>23.446912046290517</v>
      </c>
      <c r="X35" s="102">
        <v>18.851880725309584</v>
      </c>
      <c r="Y35" s="102">
        <v>14.290545795542986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15.755890184940784</v>
      </c>
      <c r="L36" s="105">
        <v>17.084636937664481</v>
      </c>
      <c r="M36" s="105">
        <v>16.693743492798614</v>
      </c>
      <c r="N36" s="105">
        <v>16.317329208195812</v>
      </c>
      <c r="O36" s="105">
        <v>17.452530466313728</v>
      </c>
      <c r="P36" s="105">
        <v>17.329808960341552</v>
      </c>
      <c r="Q36" s="105">
        <v>17.788728046349803</v>
      </c>
      <c r="R36" s="105">
        <v>17.969528894445158</v>
      </c>
      <c r="S36" s="105">
        <v>18.0223081658329</v>
      </c>
      <c r="T36" s="105">
        <v>17.927094364056405</v>
      </c>
      <c r="U36" s="105">
        <v>18.980790035880872</v>
      </c>
      <c r="V36" s="105">
        <v>20.017260972695553</v>
      </c>
      <c r="W36" s="105">
        <v>20.073316470051164</v>
      </c>
      <c r="X36" s="105">
        <v>15.917834018716411</v>
      </c>
      <c r="Y36" s="105">
        <v>11.763127705291055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9.1610495322879419</v>
      </c>
      <c r="L37" s="99">
        <v>10.309259061129779</v>
      </c>
      <c r="M37" s="99">
        <v>9.7431180334498038</v>
      </c>
      <c r="N37" s="99">
        <v>9.2109683289774615</v>
      </c>
      <c r="O37" s="99">
        <v>10.01365372672681</v>
      </c>
      <c r="P37" s="99">
        <v>9.7167102285608458</v>
      </c>
      <c r="Q37" s="99">
        <v>10.033734744039281</v>
      </c>
      <c r="R37" s="99">
        <v>9.9943378507427632</v>
      </c>
      <c r="S37" s="99">
        <v>9.8116640541755569</v>
      </c>
      <c r="T37" s="99">
        <v>11.012348868854305</v>
      </c>
      <c r="U37" s="99">
        <v>10.744273184346333</v>
      </c>
      <c r="V37" s="99">
        <v>11.053795150344474</v>
      </c>
      <c r="W37" s="99">
        <v>11.246807823334343</v>
      </c>
      <c r="X37" s="99">
        <v>6.7848545010843386</v>
      </c>
      <c r="Y37" s="99">
        <v>3.6534349218917441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6.5948406526528416</v>
      </c>
      <c r="L38" s="99">
        <v>6.7753778765347041</v>
      </c>
      <c r="M38" s="99">
        <v>6.950625459348811</v>
      </c>
      <c r="N38" s="99">
        <v>7.1063608792183519</v>
      </c>
      <c r="O38" s="99">
        <v>7.4388767395869237</v>
      </c>
      <c r="P38" s="99">
        <v>7.6130987317807035</v>
      </c>
      <c r="Q38" s="99">
        <v>7.7549933023105249</v>
      </c>
      <c r="R38" s="99">
        <v>7.9751910437023952</v>
      </c>
      <c r="S38" s="99">
        <v>8.2106441116573432</v>
      </c>
      <c r="T38" s="99">
        <v>6.9147454952021006</v>
      </c>
      <c r="U38" s="99">
        <v>8.2365168515345371</v>
      </c>
      <c r="V38" s="99">
        <v>8.9634658223510773</v>
      </c>
      <c r="W38" s="99">
        <v>8.8265086467168246</v>
      </c>
      <c r="X38" s="99">
        <v>9.1329795176320712</v>
      </c>
      <c r="Y38" s="99">
        <v>8.1096927833993107</v>
      </c>
      <c r="DA38" s="63" t="s">
        <v>2782</v>
      </c>
    </row>
    <row r="39" spans="1:105" ht="12" customHeight="1" x14ac:dyDescent="0.25">
      <c r="A39" s="121" t="s">
        <v>54</v>
      </c>
      <c r="B39" s="123">
        <v>8.0679240978057258</v>
      </c>
      <c r="C39" s="123">
        <v>8.0492457924053902</v>
      </c>
      <c r="D39" s="123">
        <v>8.2990799862400184</v>
      </c>
      <c r="E39" s="123">
        <v>12.24335485565194</v>
      </c>
      <c r="F39" s="123">
        <v>11.892659016824283</v>
      </c>
      <c r="G39" s="123">
        <v>10.853466426288907</v>
      </c>
      <c r="H39" s="123">
        <v>11.454102078035342</v>
      </c>
      <c r="I39" s="123">
        <v>11.489601665662157</v>
      </c>
      <c r="J39" s="123">
        <v>11.890665428131472</v>
      </c>
      <c r="K39" s="123">
        <v>12.124581091247444</v>
      </c>
      <c r="L39" s="123">
        <v>12.567191807720848</v>
      </c>
      <c r="M39" s="123">
        <v>11.816330329890947</v>
      </c>
      <c r="N39" s="123">
        <v>11.700464024917594</v>
      </c>
      <c r="O39" s="123">
        <v>11.426495304934345</v>
      </c>
      <c r="P39" s="123">
        <v>11.084058382041949</v>
      </c>
      <c r="Q39" s="123">
        <v>11.028280349355285</v>
      </c>
      <c r="R39" s="123">
        <v>11.212381841040463</v>
      </c>
      <c r="S39" s="123">
        <v>11.360320270480845</v>
      </c>
      <c r="T39" s="123">
        <v>11.624523147059604</v>
      </c>
      <c r="U39" s="123">
        <v>12.006434451035192</v>
      </c>
      <c r="V39" s="123">
        <v>11.532224843184348</v>
      </c>
      <c r="W39" s="123">
        <v>11.491270839626136</v>
      </c>
      <c r="X39" s="123">
        <v>9.5778950227712372</v>
      </c>
      <c r="Y39" s="123">
        <v>7.8895381475459958</v>
      </c>
      <c r="DA39" s="130" t="s">
        <v>2783</v>
      </c>
    </row>
    <row r="40" spans="1:105" ht="12" customHeight="1" x14ac:dyDescent="0.25">
      <c r="A40" s="97" t="s">
        <v>50</v>
      </c>
      <c r="B40" s="99">
        <v>8.3248796560245655</v>
      </c>
      <c r="C40" s="99">
        <v>8.5097978432080943</v>
      </c>
      <c r="D40" s="99">
        <v>9.2173198773969656</v>
      </c>
      <c r="E40" s="99">
        <v>12.231177686389637</v>
      </c>
      <c r="F40" s="99">
        <v>12.242870968240368</v>
      </c>
      <c r="G40" s="99">
        <v>11.918958220346179</v>
      </c>
      <c r="H40" s="99">
        <v>12.058158702624048</v>
      </c>
      <c r="I40" s="99">
        <v>12.539639760114744</v>
      </c>
      <c r="J40" s="99">
        <v>12.910912104316951</v>
      </c>
      <c r="K40" s="99">
        <v>13.300638271837883</v>
      </c>
      <c r="L40" s="99">
        <v>13.456785230195615</v>
      </c>
      <c r="M40" s="99">
        <v>12.86254627337415</v>
      </c>
      <c r="N40" s="99">
        <v>12.874985500531995</v>
      </c>
      <c r="O40" s="99">
        <v>12.337664719186012</v>
      </c>
      <c r="P40" s="99">
        <v>12.204389288607882</v>
      </c>
      <c r="Q40" s="99">
        <v>12.126876414871393</v>
      </c>
      <c r="R40" s="99">
        <v>12.287895187099606</v>
      </c>
      <c r="S40" s="99">
        <v>12.403312887997263</v>
      </c>
      <c r="T40" s="99">
        <v>12.777957712649524</v>
      </c>
      <c r="U40" s="99">
        <v>13.333850969441574</v>
      </c>
      <c r="V40" s="99">
        <v>12.387210295776846</v>
      </c>
      <c r="W40" s="99">
        <v>11.664686572634766</v>
      </c>
      <c r="X40" s="99">
        <v>10.020662191767723</v>
      </c>
      <c r="Y40" s="99">
        <v>8.1344987066157</v>
      </c>
      <c r="DA40" s="63" t="s">
        <v>2784</v>
      </c>
    </row>
    <row r="41" spans="1:105" ht="12" customHeight="1" x14ac:dyDescent="0.25">
      <c r="A41" s="109" t="s">
        <v>120</v>
      </c>
      <c r="B41" s="110">
        <v>6.6982496829639118</v>
      </c>
      <c r="C41" s="110">
        <v>5.7997550166248608</v>
      </c>
      <c r="D41" s="110">
        <v>4.5633450404183877</v>
      </c>
      <c r="E41" s="110">
        <v>12.278303373760673</v>
      </c>
      <c r="F41" s="110">
        <v>11.070730745916133</v>
      </c>
      <c r="G41" s="110">
        <v>8.5289679236262561</v>
      </c>
      <c r="H41" s="110">
        <v>10.192494062012281</v>
      </c>
      <c r="I41" s="110">
        <v>9.2413913485391248</v>
      </c>
      <c r="J41" s="110">
        <v>9.8059320951477762</v>
      </c>
      <c r="K41" s="110">
        <v>9.8661529271711608</v>
      </c>
      <c r="L41" s="110">
        <v>10.990684635270769</v>
      </c>
      <c r="M41" s="110">
        <v>10.063419116529317</v>
      </c>
      <c r="N41" s="110">
        <v>9.800043366327877</v>
      </c>
      <c r="O41" s="110">
        <v>10.007340039130314</v>
      </c>
      <c r="P41" s="110">
        <v>9.3109933315814928</v>
      </c>
      <c r="Q41" s="110">
        <v>9.2510299300639804</v>
      </c>
      <c r="R41" s="110">
        <v>9.4293716095133195</v>
      </c>
      <c r="S41" s="110">
        <v>9.5491384648047788</v>
      </c>
      <c r="T41" s="110">
        <v>9.4758494092229064</v>
      </c>
      <c r="U41" s="110">
        <v>9.4311633841408078</v>
      </c>
      <c r="V41" s="110">
        <v>9.7593645249408851</v>
      </c>
      <c r="W41" s="110">
        <v>10.941978257388648</v>
      </c>
      <c r="X41" s="110">
        <v>6.8758178533158603</v>
      </c>
      <c r="Y41" s="110">
        <v>5.0603323523340125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217.9905493388807</v>
      </c>
      <c r="C43" s="118">
        <f t="shared" si="14"/>
        <v>267.08623194527968</v>
      </c>
      <c r="D43" s="118">
        <f t="shared" si="14"/>
        <v>275.78573626806656</v>
      </c>
      <c r="E43" s="118">
        <f t="shared" si="14"/>
        <v>275.55059958188866</v>
      </c>
      <c r="F43" s="118">
        <f t="shared" si="14"/>
        <v>260.62214066944483</v>
      </c>
      <c r="G43" s="118">
        <f t="shared" si="14"/>
        <v>255.9635431573646</v>
      </c>
      <c r="H43" s="118">
        <f t="shared" si="14"/>
        <v>286.20295669987479</v>
      </c>
      <c r="I43" s="118">
        <f t="shared" si="14"/>
        <v>272.94992433327212</v>
      </c>
      <c r="J43" s="118">
        <f t="shared" si="14"/>
        <v>267.22675716852018</v>
      </c>
      <c r="K43" s="118">
        <f t="shared" si="14"/>
        <v>260.31902483736826</v>
      </c>
      <c r="L43" s="118">
        <f t="shared" si="14"/>
        <v>222.81321505106371</v>
      </c>
      <c r="M43" s="118">
        <f t="shared" si="14"/>
        <v>287.51966890627392</v>
      </c>
      <c r="N43" s="118">
        <f t="shared" si="14"/>
        <v>268.56224076308217</v>
      </c>
      <c r="O43" s="118">
        <f t="shared" si="14"/>
        <v>256.11816148088855</v>
      </c>
      <c r="P43" s="118">
        <f t="shared" si="14"/>
        <v>235.07919828302451</v>
      </c>
      <c r="Q43" s="118">
        <f t="shared" si="14"/>
        <v>248.22747461086556</v>
      </c>
      <c r="R43" s="118">
        <f t="shared" ref="R43:V43" si="15">R44+R47+R49+R58</f>
        <v>242.26091920426251</v>
      </c>
      <c r="S43" s="118">
        <f t="shared" si="15"/>
        <v>243.53930099760876</v>
      </c>
      <c r="T43" s="118">
        <f t="shared" si="15"/>
        <v>276.62486073539617</v>
      </c>
      <c r="U43" s="118">
        <f t="shared" si="15"/>
        <v>223.18007185187676</v>
      </c>
      <c r="V43" s="118">
        <f t="shared" si="15"/>
        <v>213.43898190106759</v>
      </c>
      <c r="W43" s="118">
        <f t="shared" ref="W43:Y43" si="16">W44+W47+W49+W58</f>
        <v>322.35583229092163</v>
      </c>
      <c r="X43" s="118">
        <f t="shared" si="16"/>
        <v>229.61255155365467</v>
      </c>
      <c r="Y43" s="118">
        <f t="shared" si="16"/>
        <v>216.0093395954558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192.47361258595748</v>
      </c>
      <c r="C44" s="123">
        <f t="shared" si="17"/>
        <v>239.52554420048577</v>
      </c>
      <c r="D44" s="123">
        <f t="shared" si="17"/>
        <v>246.79444477998649</v>
      </c>
      <c r="E44" s="123">
        <f t="shared" si="17"/>
        <v>239.22581549617303</v>
      </c>
      <c r="F44" s="123">
        <f t="shared" si="17"/>
        <v>225.27911288233454</v>
      </c>
      <c r="G44" s="123">
        <f t="shared" si="17"/>
        <v>223.55637723862867</v>
      </c>
      <c r="H44" s="123">
        <f t="shared" si="17"/>
        <v>250.95190275411542</v>
      </c>
      <c r="I44" s="123">
        <f t="shared" si="17"/>
        <v>237.79222102195871</v>
      </c>
      <c r="J44" s="123">
        <f t="shared" si="17"/>
        <v>232.10349835326949</v>
      </c>
      <c r="K44" s="123">
        <f t="shared" si="17"/>
        <v>225.65528106038286</v>
      </c>
      <c r="L44" s="123">
        <f t="shared" si="17"/>
        <v>192.99389460261304</v>
      </c>
      <c r="M44" s="123">
        <f t="shared" si="17"/>
        <v>250.682187020859</v>
      </c>
      <c r="N44" s="123">
        <f t="shared" si="17"/>
        <v>233.80478201027401</v>
      </c>
      <c r="O44" s="123">
        <f t="shared" si="17"/>
        <v>220.7630480071243</v>
      </c>
      <c r="P44" s="123">
        <f t="shared" si="17"/>
        <v>200.06593539809748</v>
      </c>
      <c r="Q44" s="123">
        <f t="shared" si="17"/>
        <v>211.63295011323066</v>
      </c>
      <c r="R44" s="123">
        <f t="shared" ref="R44:V44" si="18">SUM(R45:R46)</f>
        <v>207.50597150246136</v>
      </c>
      <c r="S44" s="123">
        <f t="shared" si="18"/>
        <v>208.3594887009294</v>
      </c>
      <c r="T44" s="123">
        <f t="shared" si="18"/>
        <v>238.73514716183422</v>
      </c>
      <c r="U44" s="123">
        <f t="shared" si="18"/>
        <v>189.47259592594372</v>
      </c>
      <c r="V44" s="123">
        <f t="shared" si="18"/>
        <v>180.133573266393</v>
      </c>
      <c r="W44" s="123">
        <f t="shared" ref="W44:Y44" si="19">SUM(W45:W46)</f>
        <v>276.91298478584309</v>
      </c>
      <c r="X44" s="123">
        <f t="shared" si="19"/>
        <v>201.77878389759826</v>
      </c>
      <c r="Y44" s="123">
        <f t="shared" si="19"/>
        <v>191.38550494520086</v>
      </c>
      <c r="DA44" s="130" t="s">
        <v>2787</v>
      </c>
    </row>
    <row r="45" spans="1:105" ht="12" customHeight="1" x14ac:dyDescent="0.25">
      <c r="A45" s="97" t="s">
        <v>211</v>
      </c>
      <c r="B45" s="99">
        <v>190.79497839149991</v>
      </c>
      <c r="C45" s="99">
        <v>237.41733093767331</v>
      </c>
      <c r="D45" s="99">
        <v>244.62202896583318</v>
      </c>
      <c r="E45" s="99">
        <v>237.10294968951465</v>
      </c>
      <c r="F45" s="99">
        <v>223.29882541146389</v>
      </c>
      <c r="G45" s="99">
        <v>221.61577560975866</v>
      </c>
      <c r="H45" s="99">
        <v>248.77473771910104</v>
      </c>
      <c r="I45" s="99">
        <v>235.77576321179041</v>
      </c>
      <c r="J45" s="99">
        <v>230.14913590124507</v>
      </c>
      <c r="K45" s="99">
        <v>223.77938599642371</v>
      </c>
      <c r="L45" s="99">
        <v>191.38464061179943</v>
      </c>
      <c r="M45" s="99">
        <v>248.64027457318301</v>
      </c>
      <c r="N45" s="99">
        <v>231.84403268618112</v>
      </c>
      <c r="O45" s="99">
        <v>218.73200868895026</v>
      </c>
      <c r="P45" s="99">
        <v>198.2617696657845</v>
      </c>
      <c r="Q45" s="99">
        <v>209.74649456807484</v>
      </c>
      <c r="R45" s="99">
        <v>205.65445447344959</v>
      </c>
      <c r="S45" s="99">
        <v>206.43230487640633</v>
      </c>
      <c r="T45" s="99">
        <v>236.3726634843282</v>
      </c>
      <c r="U45" s="99">
        <v>187.54359499259928</v>
      </c>
      <c r="V45" s="99">
        <v>178.2490984095999</v>
      </c>
      <c r="W45" s="99">
        <v>274.08349291590184</v>
      </c>
      <c r="X45" s="99">
        <v>199.78324247525691</v>
      </c>
      <c r="Y45" s="99">
        <v>189.5343722310046</v>
      </c>
      <c r="DA45" s="63" t="s">
        <v>2788</v>
      </c>
    </row>
    <row r="46" spans="1:105" ht="12" customHeight="1" x14ac:dyDescent="0.25">
      <c r="A46" s="97" t="s">
        <v>53</v>
      </c>
      <c r="B46" s="99">
        <v>1.6786341944575862</v>
      </c>
      <c r="C46" s="99">
        <v>2.1082132628124657</v>
      </c>
      <c r="D46" s="99">
        <v>2.1724158141533176</v>
      </c>
      <c r="E46" s="99">
        <v>2.1228658066583899</v>
      </c>
      <c r="F46" s="99">
        <v>1.9802874708706564</v>
      </c>
      <c r="G46" s="99">
        <v>1.940601628869999</v>
      </c>
      <c r="H46" s="99">
        <v>2.1771650350143856</v>
      </c>
      <c r="I46" s="99">
        <v>2.016457810168315</v>
      </c>
      <c r="J46" s="99">
        <v>1.9543624520244238</v>
      </c>
      <c r="K46" s="99">
        <v>1.8758950639591441</v>
      </c>
      <c r="L46" s="99">
        <v>1.6092539908136194</v>
      </c>
      <c r="M46" s="99">
        <v>2.04191244767601</v>
      </c>
      <c r="N46" s="99">
        <v>1.960749324092893</v>
      </c>
      <c r="O46" s="99">
        <v>2.0310393181740483</v>
      </c>
      <c r="P46" s="99">
        <v>1.804165732312992</v>
      </c>
      <c r="Q46" s="99">
        <v>1.8864555451558391</v>
      </c>
      <c r="R46" s="99">
        <v>1.8515170290117793</v>
      </c>
      <c r="S46" s="99">
        <v>1.9271838245230799</v>
      </c>
      <c r="T46" s="99">
        <v>2.3624836775060101</v>
      </c>
      <c r="U46" s="99">
        <v>1.92900093334444</v>
      </c>
      <c r="V46" s="99">
        <v>1.8844748567931029</v>
      </c>
      <c r="W46" s="99">
        <v>2.8294918699412253</v>
      </c>
      <c r="X46" s="99">
        <v>1.9955414223413421</v>
      </c>
      <c r="Y46" s="99">
        <v>1.8511327141962575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9.3833786450002097E-4</v>
      </c>
      <c r="C47" s="123">
        <f t="shared" si="20"/>
        <v>9.9948066111248601E-4</v>
      </c>
      <c r="D47" s="123">
        <f t="shared" si="20"/>
        <v>1.1361296343795845E-3</v>
      </c>
      <c r="E47" s="123">
        <f t="shared" si="20"/>
        <v>1.2979196398685896E-3</v>
      </c>
      <c r="F47" s="123">
        <f t="shared" si="20"/>
        <v>1.6891172941880998E-3</v>
      </c>
      <c r="G47" s="123">
        <f t="shared" si="20"/>
        <v>2.0541237230971578E-3</v>
      </c>
      <c r="H47" s="123">
        <f t="shared" si="20"/>
        <v>2.9282950722343171E-3</v>
      </c>
      <c r="I47" s="123">
        <f t="shared" si="20"/>
        <v>2.7907780333248822E-3</v>
      </c>
      <c r="J47" s="123">
        <f t="shared" si="20"/>
        <v>3.1026688899528673E-3</v>
      </c>
      <c r="K47" s="123">
        <f t="shared" si="20"/>
        <v>3.6240209747289759E-3</v>
      </c>
      <c r="L47" s="123">
        <f t="shared" si="20"/>
        <v>7.1687433411572517E-3</v>
      </c>
      <c r="M47" s="123">
        <f t="shared" si="20"/>
        <v>3.2346204208615783E-3</v>
      </c>
      <c r="N47" s="123">
        <f t="shared" si="20"/>
        <v>3.5843690155965128E-3</v>
      </c>
      <c r="O47" s="123">
        <f t="shared" si="20"/>
        <v>8.7301999027625029E-3</v>
      </c>
      <c r="P47" s="123">
        <f t="shared" si="20"/>
        <v>1.5354257661359038E-2</v>
      </c>
      <c r="Q47" s="123">
        <f t="shared" si="20"/>
        <v>3.8602671628634594E-2</v>
      </c>
      <c r="R47" s="123">
        <f t="shared" si="20"/>
        <v>2.3590185052366427E-2</v>
      </c>
      <c r="S47" s="123">
        <f t="shared" si="20"/>
        <v>2.9795746115596784E-2</v>
      </c>
      <c r="T47" s="123">
        <f t="shared" si="20"/>
        <v>4.377665951593606E-2</v>
      </c>
      <c r="U47" s="123">
        <f t="shared" si="20"/>
        <v>7.4834586574456699E-2</v>
      </c>
      <c r="V47" s="123">
        <f t="shared" si="20"/>
        <v>5.003204104911764E-2</v>
      </c>
      <c r="W47" s="123">
        <f t="shared" si="20"/>
        <v>6.4851461230856999E-2</v>
      </c>
      <c r="X47" s="123">
        <f t="shared" si="20"/>
        <v>4.7125790688693159E-2</v>
      </c>
      <c r="Y47" s="123">
        <f t="shared" si="20"/>
        <v>4.8659598819369577E-2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9.3833786450002097E-4</v>
      </c>
      <c r="C48" s="99">
        <f>RES_hhdet_fech!C48/RES_summary!C$19</f>
        <v>9.9948066111248601E-4</v>
      </c>
      <c r="D48" s="99">
        <f>RES_hhdet_fech!D48/RES_summary!D$19</f>
        <v>1.1361296343795845E-3</v>
      </c>
      <c r="E48" s="99">
        <f>RES_hhdet_fech!E48/RES_summary!E$19</f>
        <v>1.2979196398685896E-3</v>
      </c>
      <c r="F48" s="99">
        <f>RES_hhdet_fech!F48/RES_summary!F$19</f>
        <v>1.6891172941880998E-3</v>
      </c>
      <c r="G48" s="99">
        <f>RES_hhdet_fech!G48/RES_summary!G$19</f>
        <v>2.0541237230971578E-3</v>
      </c>
      <c r="H48" s="99">
        <f>RES_hhdet_fech!H48/RES_summary!H$19</f>
        <v>2.9282950722343171E-3</v>
      </c>
      <c r="I48" s="99">
        <f>RES_hhdet_fech!I48/RES_summary!I$19</f>
        <v>2.7907780333248822E-3</v>
      </c>
      <c r="J48" s="99">
        <f>RES_hhdet_fech!J48/RES_summary!J$19</f>
        <v>3.1026688899528673E-3</v>
      </c>
      <c r="K48" s="99">
        <f>RES_hhdet_fech!K48/RES_summary!K$19</f>
        <v>3.6240209747289759E-3</v>
      </c>
      <c r="L48" s="99">
        <f>RES_hhdet_fech!L48/RES_summary!L$19</f>
        <v>7.1687433411572517E-3</v>
      </c>
      <c r="M48" s="99">
        <f>RES_hhdet_fech!M48/RES_summary!M$19</f>
        <v>3.2346204208615783E-3</v>
      </c>
      <c r="N48" s="99">
        <f>RES_hhdet_fech!N48/RES_summary!N$19</f>
        <v>3.5843690155965128E-3</v>
      </c>
      <c r="O48" s="99">
        <f>RES_hhdet_fech!O48/RES_summary!O$19</f>
        <v>8.7301999027625029E-3</v>
      </c>
      <c r="P48" s="99">
        <f>RES_hhdet_fech!P48/RES_summary!P$19</f>
        <v>1.5354257661359038E-2</v>
      </c>
      <c r="Q48" s="99">
        <f>RES_hhdet_fech!Q48/RES_summary!Q$19</f>
        <v>3.8602671628634594E-2</v>
      </c>
      <c r="R48" s="99">
        <f>RES_hhdet_fech!R48/RES_summary!R$19</f>
        <v>2.3590185052366427E-2</v>
      </c>
      <c r="S48" s="99">
        <f>RES_hhdet_fech!S48/RES_summary!S$19</f>
        <v>2.9795746115596784E-2</v>
      </c>
      <c r="T48" s="99">
        <f>RES_hhdet_fech!T48/RES_summary!T$19</f>
        <v>4.377665951593606E-2</v>
      </c>
      <c r="U48" s="99">
        <f>RES_hhdet_fech!U48/RES_summary!U$19</f>
        <v>7.4834586574456699E-2</v>
      </c>
      <c r="V48" s="99">
        <f>RES_hhdet_fech!V48/RES_summary!V$19</f>
        <v>5.003204104911764E-2</v>
      </c>
      <c r="W48" s="99">
        <f>RES_hhdet_fech!W48/RES_summary!W$19</f>
        <v>6.4851461230856999E-2</v>
      </c>
      <c r="X48" s="99">
        <f>RES_hhdet_fech!X48/RES_summary!X$19</f>
        <v>4.7125790688693159E-2</v>
      </c>
      <c r="Y48" s="99">
        <f>RES_hhdet_fech!Y48/RES_summary!Y$19</f>
        <v>4.8659598819369577E-2</v>
      </c>
      <c r="DA48" s="63" t="s">
        <v>2791</v>
      </c>
    </row>
    <row r="49" spans="1:105" ht="12" customHeight="1" x14ac:dyDescent="0.25">
      <c r="A49" s="121" t="s">
        <v>55</v>
      </c>
      <c r="B49" s="123">
        <v>17.448078696758991</v>
      </c>
      <c r="C49" s="123">
        <v>19.514950856549113</v>
      </c>
      <c r="D49" s="123">
        <v>20.761488014134667</v>
      </c>
      <c r="E49" s="123">
        <v>24.091751893802478</v>
      </c>
      <c r="F49" s="123">
        <v>23.491728740130561</v>
      </c>
      <c r="G49" s="123">
        <v>21.658530457624032</v>
      </c>
      <c r="H49" s="123">
        <v>23.866328090953356</v>
      </c>
      <c r="I49" s="123">
        <v>23.859551348659963</v>
      </c>
      <c r="J49" s="123">
        <v>23.382190141956631</v>
      </c>
      <c r="K49" s="123">
        <v>22.690929057403746</v>
      </c>
      <c r="L49" s="123">
        <v>17.306433012441833</v>
      </c>
      <c r="M49" s="123">
        <v>24.935276585719805</v>
      </c>
      <c r="N49" s="123">
        <v>22.931619025189281</v>
      </c>
      <c r="O49" s="123">
        <v>23.890165812014594</v>
      </c>
      <c r="P49" s="123">
        <v>23.884394655165742</v>
      </c>
      <c r="Q49" s="123">
        <v>25.493900299144393</v>
      </c>
      <c r="R49" s="123">
        <v>23.468853875357045</v>
      </c>
      <c r="S49" s="123">
        <v>23.77236639938593</v>
      </c>
      <c r="T49" s="123">
        <v>26.234035063590049</v>
      </c>
      <c r="U49" s="123">
        <v>21.658924753847199</v>
      </c>
      <c r="V49" s="123">
        <v>21.771256978861359</v>
      </c>
      <c r="W49" s="123">
        <v>33.977428425978083</v>
      </c>
      <c r="X49" s="123">
        <v>18.303731415120417</v>
      </c>
      <c r="Y49" s="123">
        <v>16.802142751221467</v>
      </c>
      <c r="DA49" s="130" t="s">
        <v>2792</v>
      </c>
    </row>
    <row r="50" spans="1:105" ht="12" customHeight="1" x14ac:dyDescent="0.25">
      <c r="A50" s="97" t="s">
        <v>138</v>
      </c>
      <c r="B50" s="99">
        <v>17.488289234335813</v>
      </c>
      <c r="C50" s="99">
        <v>19.69510574822764</v>
      </c>
      <c r="D50" s="99">
        <v>21.095961803054085</v>
      </c>
      <c r="E50" s="99">
        <v>24.159414566747198</v>
      </c>
      <c r="F50" s="99">
        <v>23.588820642140778</v>
      </c>
      <c r="G50" s="99">
        <v>21.831347672173617</v>
      </c>
      <c r="H50" s="99">
        <v>24.014177086510223</v>
      </c>
      <c r="I50" s="99">
        <v>24.05504272377301</v>
      </c>
      <c r="J50" s="99">
        <v>23.533193526727374</v>
      </c>
      <c r="K50" s="99">
        <v>22.79558633240293</v>
      </c>
      <c r="L50" s="99">
        <v>17.199761425285132</v>
      </c>
      <c r="M50" s="99">
        <v>25.08349392462496</v>
      </c>
      <c r="N50" s="99">
        <v>23.038697378340938</v>
      </c>
      <c r="O50" s="99">
        <v>24.019118205314278</v>
      </c>
      <c r="P50" s="99">
        <v>24.044983043620977</v>
      </c>
      <c r="Q50" s="99">
        <v>25.698632374196418</v>
      </c>
      <c r="R50" s="99">
        <v>23.605131416313856</v>
      </c>
      <c r="S50" s="99">
        <v>23.920525934329053</v>
      </c>
      <c r="T50" s="99">
        <v>26.504204004543148</v>
      </c>
      <c r="U50" s="99">
        <v>21.762978476794618</v>
      </c>
      <c r="V50" s="99">
        <v>22.030137349640189</v>
      </c>
      <c r="W50" s="99">
        <v>37.443081175299682</v>
      </c>
      <c r="X50" s="99">
        <v>20.482420713325954</v>
      </c>
      <c r="Y50" s="99">
        <v>22.613647280985159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16.775256903675142</v>
      </c>
      <c r="L51" s="99">
        <v>13.025672186857065</v>
      </c>
      <c r="M51" s="99">
        <v>18.87599031115975</v>
      </c>
      <c r="N51" s="99">
        <v>17.433737884177205</v>
      </c>
      <c r="O51" s="99">
        <v>18.378676068669005</v>
      </c>
      <c r="P51" s="99">
        <v>18.106024697866427</v>
      </c>
      <c r="Q51" s="99">
        <v>19.129380328526775</v>
      </c>
      <c r="R51" s="99">
        <v>17.649167201436665</v>
      </c>
      <c r="S51" s="99">
        <v>18.210429502736158</v>
      </c>
      <c r="T51" s="99">
        <v>21.078233542875463</v>
      </c>
      <c r="U51" s="99">
        <v>17.621154888660936</v>
      </c>
      <c r="V51" s="99">
        <v>18.004207623226844</v>
      </c>
      <c r="W51" s="99">
        <v>30.695876558333524</v>
      </c>
      <c r="X51" s="99">
        <v>16.508514521497087</v>
      </c>
      <c r="Y51" s="99">
        <v>17.887771185036112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10.504278107902108</v>
      </c>
      <c r="L52" s="102">
        <v>8.4234782231187193</v>
      </c>
      <c r="M52" s="102">
        <v>11.830954903086429</v>
      </c>
      <c r="N52" s="102">
        <v>10.594534860847853</v>
      </c>
      <c r="O52" s="102">
        <v>11.114704601372148</v>
      </c>
      <c r="P52" s="102">
        <v>10.663029509947952</v>
      </c>
      <c r="Q52" s="102">
        <v>11.274732225765774</v>
      </c>
      <c r="R52" s="102">
        <v>10.250434774526481</v>
      </c>
      <c r="S52" s="102">
        <v>10.316632896040744</v>
      </c>
      <c r="T52" s="102">
        <v>13.4006876073814</v>
      </c>
      <c r="U52" s="102">
        <v>10.226480087307705</v>
      </c>
      <c r="V52" s="102">
        <v>10.130685422965605</v>
      </c>
      <c r="W52" s="102">
        <v>17.816364982795939</v>
      </c>
      <c r="X52" s="102">
        <v>7.4841991236684668</v>
      </c>
      <c r="Y52" s="102">
        <v>6.7995787208359966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6.2709787957730327</v>
      </c>
      <c r="L53" s="105">
        <v>4.6021939637383458</v>
      </c>
      <c r="M53" s="105">
        <v>7.0450354080733204</v>
      </c>
      <c r="N53" s="105">
        <v>6.8392030233293513</v>
      </c>
      <c r="O53" s="105">
        <v>7.2639714672968596</v>
      </c>
      <c r="P53" s="105">
        <v>7.4429951879184753</v>
      </c>
      <c r="Q53" s="105">
        <v>7.8546481027610033</v>
      </c>
      <c r="R53" s="105">
        <v>7.3987324269101862</v>
      </c>
      <c r="S53" s="105">
        <v>7.8937966066954157</v>
      </c>
      <c r="T53" s="105">
        <v>7.6775459354940621</v>
      </c>
      <c r="U53" s="105">
        <v>7.3946748013532284</v>
      </c>
      <c r="V53" s="105">
        <v>7.8735222002612355</v>
      </c>
      <c r="W53" s="105">
        <v>12.879511575537583</v>
      </c>
      <c r="X53" s="105">
        <v>9.0243153978286212</v>
      </c>
      <c r="Y53" s="105">
        <v>11.088192464200116</v>
      </c>
      <c r="DA53" s="132" t="s">
        <v>2796</v>
      </c>
    </row>
    <row r="54" spans="1:105" ht="12" customHeight="1" x14ac:dyDescent="0.25">
      <c r="A54" s="106" t="s">
        <v>122</v>
      </c>
      <c r="B54" s="102">
        <v>16.094424495540398</v>
      </c>
      <c r="C54" s="102">
        <v>13.851889944494028</v>
      </c>
      <c r="D54" s="102">
        <v>10.452377880207264</v>
      </c>
      <c r="E54" s="102">
        <v>22.009550429381264</v>
      </c>
      <c r="F54" s="102">
        <v>20.391309779995208</v>
      </c>
      <c r="G54" s="102">
        <v>16.105149500899959</v>
      </c>
      <c r="H54" s="102">
        <v>19.094665374944245</v>
      </c>
      <c r="I54" s="102">
        <v>17.520150443590158</v>
      </c>
      <c r="J54" s="102">
        <v>18.47385258864286</v>
      </c>
      <c r="K54" s="102">
        <v>19.508851229547762</v>
      </c>
      <c r="L54" s="102">
        <v>20.955872938613037</v>
      </c>
      <c r="M54" s="102">
        <v>20.52424463347398</v>
      </c>
      <c r="N54" s="102">
        <v>20.005454601820695</v>
      </c>
      <c r="O54" s="102">
        <v>21.314713932431271</v>
      </c>
      <c r="P54" s="102">
        <v>21.09056344791621</v>
      </c>
      <c r="Q54" s="102">
        <v>21.760357957392397</v>
      </c>
      <c r="R54" s="102">
        <v>22.126257393499156</v>
      </c>
      <c r="S54" s="102">
        <v>21.867215371515286</v>
      </c>
      <c r="T54" s="102">
        <v>21.138928572288179</v>
      </c>
      <c r="U54" s="102">
        <v>21.919238435619768</v>
      </c>
      <c r="V54" s="102">
        <v>22.617492202443024</v>
      </c>
      <c r="W54" s="102">
        <v>22.819119118793047</v>
      </c>
      <c r="X54" s="102">
        <v>17.606365937170569</v>
      </c>
      <c r="Y54" s="102">
        <v>13.491613936919771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16.648559786786841</v>
      </c>
      <c r="N55" s="105">
        <v>16.184020256665146</v>
      </c>
      <c r="O55" s="105">
        <v>17.261582102319615</v>
      </c>
      <c r="P55" s="105">
        <v>17.235245993139547</v>
      </c>
      <c r="Q55" s="105">
        <v>17.858449925348488</v>
      </c>
      <c r="R55" s="105">
        <v>18.123971237648348</v>
      </c>
      <c r="S55" s="105">
        <v>18.141227411056427</v>
      </c>
      <c r="T55" s="105">
        <v>17.742017797736768</v>
      </c>
      <c r="U55" s="105">
        <v>18.63064824748821</v>
      </c>
      <c r="V55" s="105">
        <v>19.258481770781152</v>
      </c>
      <c r="W55" s="105">
        <v>19.743013376080956</v>
      </c>
      <c r="X55" s="105">
        <v>15.685997664363134</v>
      </c>
      <c r="Y55" s="105">
        <v>11.77766366369519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9.6712759972386593</v>
      </c>
      <c r="N56" s="99">
        <v>9.0785029765550522</v>
      </c>
      <c r="O56" s="99">
        <v>9.8481663242905917</v>
      </c>
      <c r="P56" s="99">
        <v>9.6181108902674133</v>
      </c>
      <c r="Q56" s="99">
        <v>10.088325767795135</v>
      </c>
      <c r="R56" s="99">
        <v>10.137423495077261</v>
      </c>
      <c r="S56" s="99">
        <v>9.941332997648427</v>
      </c>
      <c r="T56" s="99">
        <v>10.884319125247423</v>
      </c>
      <c r="U56" s="99">
        <v>10.491207736936408</v>
      </c>
      <c r="V56" s="99">
        <v>10.460662588427947</v>
      </c>
      <c r="W56" s="99">
        <v>10.930924730433997</v>
      </c>
      <c r="X56" s="99">
        <v>6.5958721379970067</v>
      </c>
      <c r="Y56" s="99">
        <v>3.6256280775520793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6.9772837895481814</v>
      </c>
      <c r="N57" s="99">
        <v>7.1055172801100932</v>
      </c>
      <c r="O57" s="99">
        <v>7.413415778029024</v>
      </c>
      <c r="P57" s="99">
        <v>7.6171351028721341</v>
      </c>
      <c r="Q57" s="99">
        <v>7.77012415755335</v>
      </c>
      <c r="R57" s="99">
        <v>7.9865477425710889</v>
      </c>
      <c r="S57" s="99">
        <v>8.1998944134079998</v>
      </c>
      <c r="T57" s="99">
        <v>6.8576986724893443</v>
      </c>
      <c r="U57" s="99">
        <v>8.1394405105518004</v>
      </c>
      <c r="V57" s="99">
        <v>8.7978191823532033</v>
      </c>
      <c r="W57" s="99">
        <v>8.8120886456469609</v>
      </c>
      <c r="X57" s="99">
        <v>9.090125526366128</v>
      </c>
      <c r="Y57" s="99">
        <v>8.1520355861431124</v>
      </c>
      <c r="DA57" s="63" t="s">
        <v>2800</v>
      </c>
    </row>
    <row r="58" spans="1:105" ht="12" customHeight="1" x14ac:dyDescent="0.25">
      <c r="A58" s="121" t="s">
        <v>54</v>
      </c>
      <c r="B58" s="123">
        <v>8.0679197182997111</v>
      </c>
      <c r="C58" s="123">
        <v>8.0447374075836624</v>
      </c>
      <c r="D58" s="123">
        <v>8.228667344311047</v>
      </c>
      <c r="E58" s="123">
        <v>12.231734272273313</v>
      </c>
      <c r="F58" s="123">
        <v>11.849609929685572</v>
      </c>
      <c r="G58" s="123">
        <v>10.746581337388781</v>
      </c>
      <c r="H58" s="123">
        <v>11.381797559733778</v>
      </c>
      <c r="I58" s="123">
        <v>11.295361184620099</v>
      </c>
      <c r="J58" s="123">
        <v>11.737966004404068</v>
      </c>
      <c r="K58" s="123">
        <v>11.969190698606901</v>
      </c>
      <c r="L58" s="123">
        <v>12.505718692667671</v>
      </c>
      <c r="M58" s="123">
        <v>11.898970679274225</v>
      </c>
      <c r="N58" s="123">
        <v>11.822255358603272</v>
      </c>
      <c r="O58" s="123">
        <v>11.456217461846883</v>
      </c>
      <c r="P58" s="123">
        <v>11.113513972099913</v>
      </c>
      <c r="Q58" s="123">
        <v>11.06202152686186</v>
      </c>
      <c r="R58" s="123">
        <v>11.26250364139173</v>
      </c>
      <c r="S58" s="123">
        <v>11.377650151177823</v>
      </c>
      <c r="T58" s="123">
        <v>11.611901850455963</v>
      </c>
      <c r="U58" s="123">
        <v>11.973716585511376</v>
      </c>
      <c r="V58" s="123">
        <v>11.484119614764117</v>
      </c>
      <c r="W58" s="123">
        <v>11.40056761786963</v>
      </c>
      <c r="X58" s="123">
        <v>9.4829104502473207</v>
      </c>
      <c r="Y58" s="123">
        <v>7.7730323002140898</v>
      </c>
      <c r="DA58" s="130" t="s">
        <v>2801</v>
      </c>
    </row>
    <row r="59" spans="1:105" ht="12" customHeight="1" x14ac:dyDescent="0.25">
      <c r="A59" s="97" t="s">
        <v>50</v>
      </c>
      <c r="B59" s="99">
        <v>8.3248796560245655</v>
      </c>
      <c r="C59" s="99">
        <v>8.5085437797527792</v>
      </c>
      <c r="D59" s="99">
        <v>9.2116141393512088</v>
      </c>
      <c r="E59" s="99">
        <v>12.221099312680874</v>
      </c>
      <c r="F59" s="99">
        <v>12.23217802666027</v>
      </c>
      <c r="G59" s="99">
        <v>11.91674369382066</v>
      </c>
      <c r="H59" s="99">
        <v>12.062799000623423</v>
      </c>
      <c r="I59" s="99">
        <v>12.548045381143854</v>
      </c>
      <c r="J59" s="99">
        <v>12.922443439010713</v>
      </c>
      <c r="K59" s="99">
        <v>13.313298762591435</v>
      </c>
      <c r="L59" s="99">
        <v>13.468300982309104</v>
      </c>
      <c r="M59" s="99">
        <v>12.872491159460681</v>
      </c>
      <c r="N59" s="99">
        <v>12.879318033729666</v>
      </c>
      <c r="O59" s="99">
        <v>12.331188350923364</v>
      </c>
      <c r="P59" s="99">
        <v>12.201369314679416</v>
      </c>
      <c r="Q59" s="99">
        <v>12.1285955416494</v>
      </c>
      <c r="R59" s="99">
        <v>12.296183078975874</v>
      </c>
      <c r="S59" s="99">
        <v>12.40173322280646</v>
      </c>
      <c r="T59" s="99">
        <v>12.750982637878977</v>
      </c>
      <c r="U59" s="99">
        <v>13.284478165988022</v>
      </c>
      <c r="V59" s="99">
        <v>12.321860128971355</v>
      </c>
      <c r="W59" s="99">
        <v>11.633557344301833</v>
      </c>
      <c r="X59" s="99">
        <v>10.016035953200662</v>
      </c>
      <c r="Y59" s="99">
        <v>8.1439925922395648</v>
      </c>
      <c r="DA59" s="63" t="s">
        <v>2802</v>
      </c>
    </row>
    <row r="60" spans="1:105" ht="12" customHeight="1" x14ac:dyDescent="0.25">
      <c r="A60" s="109" t="s">
        <v>120</v>
      </c>
      <c r="B60" s="110">
        <v>6.6982496829639118</v>
      </c>
      <c r="C60" s="110">
        <v>5.7978732055278055</v>
      </c>
      <c r="D60" s="110">
        <v>4.5559843761778813</v>
      </c>
      <c r="E60" s="110">
        <v>12.258178512232652</v>
      </c>
      <c r="F60" s="110">
        <v>11.058132260229208</v>
      </c>
      <c r="G60" s="110">
        <v>8.5266300190846209</v>
      </c>
      <c r="H60" s="110">
        <v>10.198647384124826</v>
      </c>
      <c r="I60" s="110">
        <v>9.2539669356127607</v>
      </c>
      <c r="J60" s="110">
        <v>9.831874499277756</v>
      </c>
      <c r="K60" s="110">
        <v>9.9025765544377702</v>
      </c>
      <c r="L60" s="110">
        <v>11.036425586054289</v>
      </c>
      <c r="M60" s="110">
        <v>10.091920938785645</v>
      </c>
      <c r="N60" s="110">
        <v>9.7996033404290142</v>
      </c>
      <c r="O60" s="110">
        <v>9.9692768506384901</v>
      </c>
      <c r="P60" s="110">
        <v>9.2939230581543679</v>
      </c>
      <c r="Q60" s="110">
        <v>9.2599287819241312</v>
      </c>
      <c r="R60" s="110">
        <v>9.4713645481840203</v>
      </c>
      <c r="S60" s="110">
        <v>9.5648810034834941</v>
      </c>
      <c r="T60" s="110">
        <v>9.4385324031762998</v>
      </c>
      <c r="U60" s="110">
        <v>9.3410934553566989</v>
      </c>
      <c r="V60" s="110">
        <v>9.6095150281947248</v>
      </c>
      <c r="W60" s="110">
        <v>10.744609760530885</v>
      </c>
      <c r="X60" s="110">
        <v>6.7862926184744161</v>
      </c>
      <c r="Y60" s="110">
        <v>5.0215893798252136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225.91032981341982</v>
      </c>
      <c r="C62" s="118">
        <f t="shared" si="21"/>
        <v>242.98017206918468</v>
      </c>
      <c r="D62" s="118">
        <f t="shared" si="21"/>
        <v>234.57666880750767</v>
      </c>
      <c r="E62" s="118">
        <f t="shared" si="21"/>
        <v>236.48370485969841</v>
      </c>
      <c r="F62" s="118">
        <f t="shared" si="21"/>
        <v>232.58104274360952</v>
      </c>
      <c r="G62" s="118">
        <f t="shared" si="21"/>
        <v>244.39027188528061</v>
      </c>
      <c r="H62" s="118">
        <f t="shared" si="21"/>
        <v>250.66526614313651</v>
      </c>
      <c r="I62" s="118">
        <f t="shared" si="21"/>
        <v>238.6315155144454</v>
      </c>
      <c r="J62" s="118">
        <f t="shared" si="21"/>
        <v>237.87446604529387</v>
      </c>
      <c r="K62" s="118">
        <f t="shared" si="21"/>
        <v>243.5004325330307</v>
      </c>
      <c r="L62" s="118">
        <f t="shared" si="21"/>
        <v>267.1060094908355</v>
      </c>
      <c r="M62" s="118">
        <f t="shared" si="21"/>
        <v>239.91575231905662</v>
      </c>
      <c r="N62" s="118">
        <f t="shared" si="21"/>
        <v>244.94295020014988</v>
      </c>
      <c r="O62" s="118">
        <f t="shared" si="21"/>
        <v>241.6600731864801</v>
      </c>
      <c r="P62" s="118">
        <f t="shared" si="21"/>
        <v>217.21857629015122</v>
      </c>
      <c r="Q62" s="118">
        <f t="shared" si="21"/>
        <v>212.0039122286683</v>
      </c>
      <c r="R62" s="118">
        <f t="shared" ref="R62:V62" si="22">R63+R66+R68+R77</f>
        <v>227.22080908321357</v>
      </c>
      <c r="S62" s="118">
        <f t="shared" si="22"/>
        <v>233.22479029146473</v>
      </c>
      <c r="T62" s="118">
        <f t="shared" si="22"/>
        <v>224.97424468752132</v>
      </c>
      <c r="U62" s="118">
        <f t="shared" si="22"/>
        <v>222.40957135704079</v>
      </c>
      <c r="V62" s="118">
        <f t="shared" si="22"/>
        <v>219.08112458876735</v>
      </c>
      <c r="W62" s="118">
        <f t="shared" ref="W62:Y62" si="23">W63+W66+W68+W77</f>
        <v>243.1547608468646</v>
      </c>
      <c r="X62" s="118">
        <f t="shared" si="23"/>
        <v>211.47396430513885</v>
      </c>
      <c r="Y62" s="118">
        <f t="shared" si="23"/>
        <v>197.28951816764913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198.35892938103999</v>
      </c>
      <c r="C63" s="123">
        <f t="shared" si="24"/>
        <v>216.20641221129509</v>
      </c>
      <c r="D63" s="123">
        <f t="shared" si="24"/>
        <v>207.88992236522751</v>
      </c>
      <c r="E63" s="123">
        <f t="shared" si="24"/>
        <v>202.14357776568858</v>
      </c>
      <c r="F63" s="123">
        <f t="shared" si="24"/>
        <v>198.44562914327477</v>
      </c>
      <c r="G63" s="123">
        <f t="shared" si="24"/>
        <v>211.40575532651368</v>
      </c>
      <c r="H63" s="123">
        <f t="shared" si="24"/>
        <v>217.00612477284233</v>
      </c>
      <c r="I63" s="123">
        <f t="shared" si="24"/>
        <v>204.94957154219273</v>
      </c>
      <c r="J63" s="123">
        <f t="shared" si="24"/>
        <v>203.77848137113821</v>
      </c>
      <c r="K63" s="123">
        <f t="shared" si="24"/>
        <v>208.355285469509</v>
      </c>
      <c r="L63" s="123">
        <f t="shared" si="24"/>
        <v>231.5907465756008</v>
      </c>
      <c r="M63" s="123">
        <f t="shared" si="24"/>
        <v>205.09080846109518</v>
      </c>
      <c r="N63" s="123">
        <f t="shared" si="24"/>
        <v>210.37027421133396</v>
      </c>
      <c r="O63" s="123">
        <f t="shared" si="24"/>
        <v>206.58374728934044</v>
      </c>
      <c r="P63" s="123">
        <f t="shared" si="24"/>
        <v>183.15679680113291</v>
      </c>
      <c r="Q63" s="123">
        <f t="shared" si="24"/>
        <v>178.42082533872423</v>
      </c>
      <c r="R63" s="123">
        <f t="shared" ref="R63:V63" si="25">SUM(R64:R65)</f>
        <v>192.66325576807375</v>
      </c>
      <c r="S63" s="123">
        <f t="shared" si="25"/>
        <v>197.59383652211204</v>
      </c>
      <c r="T63" s="123">
        <f t="shared" si="25"/>
        <v>192.30301371158981</v>
      </c>
      <c r="U63" s="123">
        <f t="shared" si="25"/>
        <v>188.28799993191112</v>
      </c>
      <c r="V63" s="123">
        <f t="shared" si="25"/>
        <v>185.59494034139823</v>
      </c>
      <c r="W63" s="123">
        <f t="shared" ref="W63:Y63" si="26">SUM(W64:W65)</f>
        <v>206.69996372615199</v>
      </c>
      <c r="X63" s="123">
        <f t="shared" si="26"/>
        <v>181.97451271690562</v>
      </c>
      <c r="Y63" s="123">
        <f t="shared" si="26"/>
        <v>173.5916649511899</v>
      </c>
      <c r="DA63" s="130" t="s">
        <v>2805</v>
      </c>
    </row>
    <row r="64" spans="1:105" ht="12" customHeight="1" x14ac:dyDescent="0.25">
      <c r="A64" s="97" t="s">
        <v>212</v>
      </c>
      <c r="B64" s="99">
        <v>196.45294519010667</v>
      </c>
      <c r="C64" s="99">
        <v>214.11870577865287</v>
      </c>
      <c r="D64" s="99">
        <v>205.89276614455736</v>
      </c>
      <c r="E64" s="99">
        <v>200.1893542397282</v>
      </c>
      <c r="F64" s="99">
        <v>196.54188605145595</v>
      </c>
      <c r="G64" s="99">
        <v>209.38514477759136</v>
      </c>
      <c r="H64" s="99">
        <v>214.91638866885336</v>
      </c>
      <c r="I64" s="99">
        <v>203.00240041169508</v>
      </c>
      <c r="J64" s="99">
        <v>201.83548098522886</v>
      </c>
      <c r="K64" s="99">
        <v>206.36459356823133</v>
      </c>
      <c r="L64" s="99">
        <v>229.33298234117891</v>
      </c>
      <c r="M64" s="99">
        <v>203.09633671101324</v>
      </c>
      <c r="N64" s="99">
        <v>208.28470915198668</v>
      </c>
      <c r="O64" s="99">
        <v>204.50787393414586</v>
      </c>
      <c r="P64" s="99">
        <v>181.33199130903932</v>
      </c>
      <c r="Q64" s="99">
        <v>176.63347201260558</v>
      </c>
      <c r="R64" s="99">
        <v>190.70289553060962</v>
      </c>
      <c r="S64" s="99">
        <v>195.55516063059673</v>
      </c>
      <c r="T64" s="99">
        <v>190.24504156630536</v>
      </c>
      <c r="U64" s="99">
        <v>186.25824110124054</v>
      </c>
      <c r="V64" s="99">
        <v>183.53618969402646</v>
      </c>
      <c r="W64" s="99">
        <v>204.39583358508116</v>
      </c>
      <c r="X64" s="99">
        <v>179.98029464884308</v>
      </c>
      <c r="Y64" s="99">
        <v>171.69793673553301</v>
      </c>
      <c r="DA64" s="63" t="s">
        <v>2806</v>
      </c>
    </row>
    <row r="65" spans="1:105" ht="12" customHeight="1" x14ac:dyDescent="0.25">
      <c r="A65" s="97" t="s">
        <v>53</v>
      </c>
      <c r="B65" s="99">
        <v>1.9059841909333131</v>
      </c>
      <c r="C65" s="99">
        <v>2.0877064326422183</v>
      </c>
      <c r="D65" s="99">
        <v>1.9971562206701612</v>
      </c>
      <c r="E65" s="99">
        <v>1.9542235259603649</v>
      </c>
      <c r="F65" s="99">
        <v>1.9037430918188238</v>
      </c>
      <c r="G65" s="99">
        <v>2.0206105489223072</v>
      </c>
      <c r="H65" s="99">
        <v>2.0897361039889715</v>
      </c>
      <c r="I65" s="99">
        <v>1.9471711304976613</v>
      </c>
      <c r="J65" s="99">
        <v>1.9430003859093545</v>
      </c>
      <c r="K65" s="99">
        <v>1.9906919012776849</v>
      </c>
      <c r="L65" s="99">
        <v>2.2577642344219107</v>
      </c>
      <c r="M65" s="99">
        <v>1.9944717500819493</v>
      </c>
      <c r="N65" s="99">
        <v>2.085565059347275</v>
      </c>
      <c r="O65" s="99">
        <v>2.0758733551945614</v>
      </c>
      <c r="P65" s="99">
        <v>1.824805492093601</v>
      </c>
      <c r="Q65" s="99">
        <v>1.7873533261186552</v>
      </c>
      <c r="R65" s="99">
        <v>1.9603602374641196</v>
      </c>
      <c r="S65" s="99">
        <v>2.038675891515306</v>
      </c>
      <c r="T65" s="99">
        <v>2.0579721452844497</v>
      </c>
      <c r="U65" s="99">
        <v>2.0297588306705796</v>
      </c>
      <c r="V65" s="99">
        <v>2.0587506473717645</v>
      </c>
      <c r="W65" s="99">
        <v>2.3041301410708277</v>
      </c>
      <c r="X65" s="99">
        <v>1.9942180680625425</v>
      </c>
      <c r="Y65" s="99">
        <v>1.8937282156569002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9.4004943803773064E-4</v>
      </c>
      <c r="C66" s="123">
        <f t="shared" si="27"/>
        <v>1.0288105925612438E-3</v>
      </c>
      <c r="D66" s="123">
        <f t="shared" si="27"/>
        <v>1.2070013551203991E-3</v>
      </c>
      <c r="E66" s="123">
        <f t="shared" si="27"/>
        <v>1.2806477631528957E-3</v>
      </c>
      <c r="F66" s="123">
        <f t="shared" si="27"/>
        <v>1.5934618291101399E-3</v>
      </c>
      <c r="G66" s="123">
        <f t="shared" si="27"/>
        <v>1.8235315269116599E-3</v>
      </c>
      <c r="H66" s="123">
        <f t="shared" si="27"/>
        <v>2.7597089167443302E-3</v>
      </c>
      <c r="I66" s="123">
        <f t="shared" si="27"/>
        <v>3.7364482584523869E-3</v>
      </c>
      <c r="J66" s="123">
        <f t="shared" si="27"/>
        <v>4.8819337635233996E-3</v>
      </c>
      <c r="K66" s="123">
        <f t="shared" si="27"/>
        <v>6.404097564814225E-3</v>
      </c>
      <c r="L66" s="123">
        <f t="shared" si="27"/>
        <v>1.2428137390760726E-2</v>
      </c>
      <c r="M66" s="123">
        <f t="shared" si="27"/>
        <v>8.7490143448093749E-3</v>
      </c>
      <c r="N66" s="123">
        <f t="shared" si="27"/>
        <v>1.3028206904149638E-2</v>
      </c>
      <c r="O66" s="123">
        <f t="shared" si="27"/>
        <v>1.573313773996024E-2</v>
      </c>
      <c r="P66" s="123">
        <f t="shared" si="27"/>
        <v>2.0083452838393964E-2</v>
      </c>
      <c r="Q66" s="123">
        <f t="shared" si="27"/>
        <v>4.695121879393567E-2</v>
      </c>
      <c r="R66" s="123">
        <f t="shared" si="27"/>
        <v>3.3990319511651691E-2</v>
      </c>
      <c r="S66" s="123">
        <f t="shared" si="27"/>
        <v>4.0349360022675827E-2</v>
      </c>
      <c r="T66" s="123">
        <f t="shared" si="27"/>
        <v>5.1996093042957624E-2</v>
      </c>
      <c r="U66" s="123">
        <f t="shared" si="27"/>
        <v>7.6805783262898164E-2</v>
      </c>
      <c r="V66" s="123">
        <f t="shared" si="27"/>
        <v>4.7661527532482477E-2</v>
      </c>
      <c r="W66" s="123">
        <f t="shared" si="27"/>
        <v>5.6451685416899329E-2</v>
      </c>
      <c r="X66" s="123">
        <f t="shared" si="27"/>
        <v>4.813854405545008E-2</v>
      </c>
      <c r="Y66" s="123">
        <f t="shared" si="27"/>
        <v>4.6620271711864607E-2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9.4004943803773064E-4</v>
      </c>
      <c r="C67" s="99">
        <f>RES_hhdet_fech!C67/RES_summary!C$19</f>
        <v>1.0288105925612438E-3</v>
      </c>
      <c r="D67" s="99">
        <f>RES_hhdet_fech!D67/RES_summary!D$19</f>
        <v>1.2070013551203991E-3</v>
      </c>
      <c r="E67" s="99">
        <f>RES_hhdet_fech!E67/RES_summary!E$19</f>
        <v>1.2806477631528957E-3</v>
      </c>
      <c r="F67" s="99">
        <f>RES_hhdet_fech!F67/RES_summary!F$19</f>
        <v>1.5934618291101399E-3</v>
      </c>
      <c r="G67" s="99">
        <f>RES_hhdet_fech!G67/RES_summary!G$19</f>
        <v>1.8235315269116599E-3</v>
      </c>
      <c r="H67" s="99">
        <f>RES_hhdet_fech!H67/RES_summary!H$19</f>
        <v>2.7597089167443302E-3</v>
      </c>
      <c r="I67" s="99">
        <f>RES_hhdet_fech!I67/RES_summary!I$19</f>
        <v>3.7364482584523869E-3</v>
      </c>
      <c r="J67" s="99">
        <f>RES_hhdet_fech!J67/RES_summary!J$19</f>
        <v>4.8819337635233996E-3</v>
      </c>
      <c r="K67" s="99">
        <f>RES_hhdet_fech!K67/RES_summary!K$19</f>
        <v>6.404097564814225E-3</v>
      </c>
      <c r="L67" s="99">
        <f>RES_hhdet_fech!L67/RES_summary!L$19</f>
        <v>1.2428137390760726E-2</v>
      </c>
      <c r="M67" s="99">
        <f>RES_hhdet_fech!M67/RES_summary!M$19</f>
        <v>8.7490143448093749E-3</v>
      </c>
      <c r="N67" s="99">
        <f>RES_hhdet_fech!N67/RES_summary!N$19</f>
        <v>1.3028206904149638E-2</v>
      </c>
      <c r="O67" s="99">
        <f>RES_hhdet_fech!O67/RES_summary!O$19</f>
        <v>1.573313773996024E-2</v>
      </c>
      <c r="P67" s="99">
        <f>RES_hhdet_fech!P67/RES_summary!P$19</f>
        <v>2.0083452838393964E-2</v>
      </c>
      <c r="Q67" s="99">
        <f>RES_hhdet_fech!Q67/RES_summary!Q$19</f>
        <v>4.695121879393567E-2</v>
      </c>
      <c r="R67" s="99">
        <f>RES_hhdet_fech!R67/RES_summary!R$19</f>
        <v>3.3990319511651691E-2</v>
      </c>
      <c r="S67" s="99">
        <f>RES_hhdet_fech!S67/RES_summary!S$19</f>
        <v>4.0349360022675827E-2</v>
      </c>
      <c r="T67" s="99">
        <f>RES_hhdet_fech!T67/RES_summary!T$19</f>
        <v>5.1996093042957624E-2</v>
      </c>
      <c r="U67" s="99">
        <f>RES_hhdet_fech!U67/RES_summary!U$19</f>
        <v>7.6805783262898164E-2</v>
      </c>
      <c r="V67" s="99">
        <f>RES_hhdet_fech!V67/RES_summary!V$19</f>
        <v>4.7661527532482477E-2</v>
      </c>
      <c r="W67" s="99">
        <f>RES_hhdet_fech!W67/RES_summary!W$19</f>
        <v>5.6451685416899329E-2</v>
      </c>
      <c r="X67" s="99">
        <f>RES_hhdet_fech!X67/RES_summary!X$19</f>
        <v>4.813854405545008E-2</v>
      </c>
      <c r="Y67" s="99">
        <f>RES_hhdet_fech!Y67/RES_summary!Y$19</f>
        <v>4.6620271711864607E-2</v>
      </c>
      <c r="DA67" s="63" t="s">
        <v>2809</v>
      </c>
    </row>
    <row r="68" spans="1:105" ht="12" customHeight="1" x14ac:dyDescent="0.25">
      <c r="A68" s="121" t="s">
        <v>55</v>
      </c>
      <c r="B68" s="123">
        <v>19.118604410653372</v>
      </c>
      <c r="C68" s="123">
        <v>18.652569558135557</v>
      </c>
      <c r="D68" s="123">
        <v>18.376424131990376</v>
      </c>
      <c r="E68" s="123">
        <v>21.287728841259842</v>
      </c>
      <c r="F68" s="123">
        <v>21.503177463991843</v>
      </c>
      <c r="G68" s="123">
        <v>21.187253533259739</v>
      </c>
      <c r="H68" s="123">
        <v>21.374583032933263</v>
      </c>
      <c r="I68" s="123">
        <v>21.349889212585936</v>
      </c>
      <c r="J68" s="123">
        <v>21.475597584846131</v>
      </c>
      <c r="K68" s="123">
        <v>22.147401608137521</v>
      </c>
      <c r="L68" s="123">
        <v>22.055183078588847</v>
      </c>
      <c r="M68" s="123">
        <v>22.095752025707124</v>
      </c>
      <c r="N68" s="123">
        <v>21.937616845601827</v>
      </c>
      <c r="O68" s="123">
        <v>22.406634764171844</v>
      </c>
      <c r="P68" s="123">
        <v>22.04720101064861</v>
      </c>
      <c r="Q68" s="123">
        <v>21.748647195611657</v>
      </c>
      <c r="R68" s="123">
        <v>22.165253997677741</v>
      </c>
      <c r="S68" s="123">
        <v>22.727347625604512</v>
      </c>
      <c r="T68" s="123">
        <v>21.162250561243329</v>
      </c>
      <c r="U68" s="123">
        <v>21.380846244394821</v>
      </c>
      <c r="V68" s="123">
        <v>21.125037436161335</v>
      </c>
      <c r="W68" s="123">
        <v>23.273712021254571</v>
      </c>
      <c r="X68" s="123">
        <v>19.54791538228169</v>
      </c>
      <c r="Y68" s="123">
        <v>15.405272438973695</v>
      </c>
      <c r="DA68" s="130" t="s">
        <v>2810</v>
      </c>
    </row>
    <row r="69" spans="1:105" ht="12" customHeight="1" x14ac:dyDescent="0.25">
      <c r="A69" s="97" t="s">
        <v>134</v>
      </c>
      <c r="B69" s="99">
        <v>19.214840972617228</v>
      </c>
      <c r="C69" s="99">
        <v>18.804121878119027</v>
      </c>
      <c r="D69" s="99">
        <v>18.615504984807483</v>
      </c>
      <c r="E69" s="99">
        <v>21.262699448997854</v>
      </c>
      <c r="F69" s="99">
        <v>21.537180609755861</v>
      </c>
      <c r="G69" s="99">
        <v>21.346188468593176</v>
      </c>
      <c r="H69" s="99">
        <v>21.447449847085835</v>
      </c>
      <c r="I69" s="99">
        <v>21.470848369250913</v>
      </c>
      <c r="J69" s="99">
        <v>21.571372375991416</v>
      </c>
      <c r="K69" s="99">
        <v>22.24914542740413</v>
      </c>
      <c r="L69" s="99">
        <v>22.114087134803672</v>
      </c>
      <c r="M69" s="99">
        <v>22.171313554615217</v>
      </c>
      <c r="N69" s="99">
        <v>22.023808373077106</v>
      </c>
      <c r="O69" s="99">
        <v>22.489543878039594</v>
      </c>
      <c r="P69" s="99">
        <v>22.146723314282234</v>
      </c>
      <c r="Q69" s="99">
        <v>21.841497596731628</v>
      </c>
      <c r="R69" s="99">
        <v>22.27866117256573</v>
      </c>
      <c r="S69" s="99">
        <v>22.861891293572441</v>
      </c>
      <c r="T69" s="99">
        <v>21.268422480688002</v>
      </c>
      <c r="U69" s="99">
        <v>21.476332282816532</v>
      </c>
      <c r="V69" s="99">
        <v>21.191126221038395</v>
      </c>
      <c r="W69" s="99">
        <v>23.412883751130291</v>
      </c>
      <c r="X69" s="99">
        <v>19.78227955287668</v>
      </c>
      <c r="Y69" s="99">
        <v>15.651042809180174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16.271961684288222</v>
      </c>
      <c r="L70" s="99">
        <v>16.644197224732302</v>
      </c>
      <c r="M70" s="99">
        <v>16.877935565574521</v>
      </c>
      <c r="N70" s="99">
        <v>17.014233849644004</v>
      </c>
      <c r="O70" s="99">
        <v>17.514143040196846</v>
      </c>
      <c r="P70" s="99">
        <v>17.00702638855968</v>
      </c>
      <c r="Q70" s="99">
        <v>16.826300644643066</v>
      </c>
      <c r="R70" s="99">
        <v>17.263035931797411</v>
      </c>
      <c r="S70" s="99">
        <v>17.988131725737308</v>
      </c>
      <c r="T70" s="99">
        <v>17.332633187972448</v>
      </c>
      <c r="U70" s="99">
        <v>17.542744486142812</v>
      </c>
      <c r="V70" s="99">
        <v>17.622543351060198</v>
      </c>
      <c r="W70" s="99">
        <v>19.862738078610736</v>
      </c>
      <c r="X70" s="99">
        <v>16.519967616203434</v>
      </c>
      <c r="Y70" s="99">
        <v>13.003310547217021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9.6337122899044534</v>
      </c>
      <c r="L71" s="102">
        <v>10.199254998094458</v>
      </c>
      <c r="M71" s="102">
        <v>10.006224204892508</v>
      </c>
      <c r="N71" s="102">
        <v>9.7528879962882744</v>
      </c>
      <c r="O71" s="102">
        <v>10.094675675490596</v>
      </c>
      <c r="P71" s="102">
        <v>9.5032584093049799</v>
      </c>
      <c r="Q71" s="102">
        <v>9.4035819985792237</v>
      </c>
      <c r="R71" s="102">
        <v>9.4688068383870458</v>
      </c>
      <c r="S71" s="102">
        <v>9.6800601236467028</v>
      </c>
      <c r="T71" s="102">
        <v>10.634712188085075</v>
      </c>
      <c r="U71" s="102">
        <v>9.7874417907085789</v>
      </c>
      <c r="V71" s="102">
        <v>9.5268427275945697</v>
      </c>
      <c r="W71" s="102">
        <v>11.016398791447349</v>
      </c>
      <c r="X71" s="102">
        <v>7.0958529151430625</v>
      </c>
      <c r="Y71" s="102">
        <v>4.3901639785868865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6.6382493943837693</v>
      </c>
      <c r="L72" s="105">
        <v>6.4449422266378411</v>
      </c>
      <c r="M72" s="105">
        <v>6.8717113606820135</v>
      </c>
      <c r="N72" s="105">
        <v>7.2613458533557314</v>
      </c>
      <c r="O72" s="105">
        <v>7.4194673647062483</v>
      </c>
      <c r="P72" s="105">
        <v>7.5037679792546976</v>
      </c>
      <c r="Q72" s="105">
        <v>7.422718646063843</v>
      </c>
      <c r="R72" s="105">
        <v>7.7942290934103653</v>
      </c>
      <c r="S72" s="105">
        <v>8.3080716020906031</v>
      </c>
      <c r="T72" s="105">
        <v>6.6979209998873728</v>
      </c>
      <c r="U72" s="105">
        <v>7.7553026954342323</v>
      </c>
      <c r="V72" s="105">
        <v>8.0957006234656319</v>
      </c>
      <c r="W72" s="105">
        <v>8.8463392871633886</v>
      </c>
      <c r="X72" s="105">
        <v>9.4241147010603736</v>
      </c>
      <c r="Y72" s="105">
        <v>8.6131465686301336</v>
      </c>
      <c r="DA72" s="132" t="s">
        <v>2814</v>
      </c>
    </row>
    <row r="73" spans="1:105" ht="12" customHeight="1" x14ac:dyDescent="0.25">
      <c r="A73" s="106" t="s">
        <v>122</v>
      </c>
      <c r="B73" s="102">
        <v>16.094424495540405</v>
      </c>
      <c r="C73" s="102">
        <v>13.889777419155733</v>
      </c>
      <c r="D73" s="102">
        <v>10.504521013609347</v>
      </c>
      <c r="E73" s="102">
        <v>22.08236598327516</v>
      </c>
      <c r="F73" s="102">
        <v>20.416340826559669</v>
      </c>
      <c r="G73" s="102">
        <v>16.075141538831335</v>
      </c>
      <c r="H73" s="102">
        <v>19.021296364276626</v>
      </c>
      <c r="I73" s="102">
        <v>17.426531512042217</v>
      </c>
      <c r="J73" s="102">
        <v>18.362515223446945</v>
      </c>
      <c r="K73" s="102">
        <v>19.369653497741396</v>
      </c>
      <c r="L73" s="102">
        <v>20.741671155552805</v>
      </c>
      <c r="M73" s="102">
        <v>20.332425635528864</v>
      </c>
      <c r="N73" s="102">
        <v>19.921284855997111</v>
      </c>
      <c r="O73" s="102">
        <v>21.316717532593533</v>
      </c>
      <c r="P73" s="102">
        <v>21.187431350967341</v>
      </c>
      <c r="Q73" s="102">
        <v>21.682228792263452</v>
      </c>
      <c r="R73" s="102">
        <v>21.77273253258879</v>
      </c>
      <c r="S73" s="102">
        <v>21.458548057999931</v>
      </c>
      <c r="T73" s="102">
        <v>20.723877913229639</v>
      </c>
      <c r="U73" s="102">
        <v>21.744291472463988</v>
      </c>
      <c r="V73" s="102">
        <v>22.801113212224973</v>
      </c>
      <c r="W73" s="102">
        <v>23.110225464573169</v>
      </c>
      <c r="X73" s="102">
        <v>18.167768306564106</v>
      </c>
      <c r="Y73" s="102">
        <v>13.797596399443778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15.7189830932408</v>
      </c>
      <c r="L74" s="105">
        <v>17.04432742455792</v>
      </c>
      <c r="M74" s="105">
        <v>16.647701463820358</v>
      </c>
      <c r="N74" s="105">
        <v>16.264872325223934</v>
      </c>
      <c r="O74" s="105">
        <v>17.375209718632142</v>
      </c>
      <c r="P74" s="105">
        <v>17.111180226322212</v>
      </c>
      <c r="Q74" s="105">
        <v>17.548399053995858</v>
      </c>
      <c r="R74" s="105">
        <v>17.722489768363502</v>
      </c>
      <c r="S74" s="105">
        <v>17.779352033987237</v>
      </c>
      <c r="T74" s="105">
        <v>17.681408637458134</v>
      </c>
      <c r="U74" s="105">
        <v>18.696392618150607</v>
      </c>
      <c r="V74" s="105">
        <v>19.689221630156361</v>
      </c>
      <c r="W74" s="105">
        <v>19.817784949584709</v>
      </c>
      <c r="X74" s="105">
        <v>15.616966396238334</v>
      </c>
      <c r="Y74" s="105">
        <v>11.606149895405478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9.1395904023252719</v>
      </c>
      <c r="L75" s="99">
        <v>10.284497527958255</v>
      </c>
      <c r="M75" s="99">
        <v>9.7135031406767105</v>
      </c>
      <c r="N75" s="99">
        <v>9.1770498259479005</v>
      </c>
      <c r="O75" s="99">
        <v>9.961840475179315</v>
      </c>
      <c r="P75" s="99">
        <v>9.5772882817268599</v>
      </c>
      <c r="Q75" s="99">
        <v>9.8899767987181093</v>
      </c>
      <c r="R75" s="99">
        <v>9.8541798814174157</v>
      </c>
      <c r="S75" s="99">
        <v>9.6806361770223397</v>
      </c>
      <c r="T75" s="99">
        <v>10.861634976021394</v>
      </c>
      <c r="U75" s="99">
        <v>10.573659878134119</v>
      </c>
      <c r="V75" s="99">
        <v>10.851199016541575</v>
      </c>
      <c r="W75" s="99">
        <v>11.09680283224643</v>
      </c>
      <c r="X75" s="99">
        <v>6.6202497403085765</v>
      </c>
      <c r="Y75" s="99">
        <v>3.5961886985330103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6.5793926909155269</v>
      </c>
      <c r="L76" s="99">
        <v>6.7598298965996673</v>
      </c>
      <c r="M76" s="99">
        <v>6.9341983231436481</v>
      </c>
      <c r="N76" s="99">
        <v>7.0878224992760348</v>
      </c>
      <c r="O76" s="99">
        <v>7.413369243452828</v>
      </c>
      <c r="P76" s="99">
        <v>7.5338919445953572</v>
      </c>
      <c r="Q76" s="99">
        <v>7.6584222552777526</v>
      </c>
      <c r="R76" s="99">
        <v>7.868309886946089</v>
      </c>
      <c r="S76" s="99">
        <v>8.0987158569648976</v>
      </c>
      <c r="T76" s="99">
        <v>6.8197736614367388</v>
      </c>
      <c r="U76" s="99">
        <v>8.1227327400164882</v>
      </c>
      <c r="V76" s="99">
        <v>8.8380226136147826</v>
      </c>
      <c r="W76" s="99">
        <v>8.7209821173382789</v>
      </c>
      <c r="X76" s="99">
        <v>8.996716655929756</v>
      </c>
      <c r="Y76" s="99">
        <v>8.0099611968724655</v>
      </c>
      <c r="DA76" s="63" t="s">
        <v>2818</v>
      </c>
    </row>
    <row r="77" spans="1:105" ht="12" customHeight="1" x14ac:dyDescent="0.25">
      <c r="A77" s="121" t="s">
        <v>54</v>
      </c>
      <c r="B77" s="123">
        <v>8.4318559722884068</v>
      </c>
      <c r="C77" s="123">
        <v>8.1201614891614504</v>
      </c>
      <c r="D77" s="123">
        <v>8.3091153089346754</v>
      </c>
      <c r="E77" s="123">
        <v>13.051117604986814</v>
      </c>
      <c r="F77" s="123">
        <v>12.630642674513778</v>
      </c>
      <c r="G77" s="123">
        <v>11.795439493980256</v>
      </c>
      <c r="H77" s="123">
        <v>12.281798628444175</v>
      </c>
      <c r="I77" s="123">
        <v>12.328318311408282</v>
      </c>
      <c r="J77" s="123">
        <v>12.615505155546016</v>
      </c>
      <c r="K77" s="123">
        <v>12.991341357819342</v>
      </c>
      <c r="L77" s="123">
        <v>13.447651699255104</v>
      </c>
      <c r="M77" s="123">
        <v>12.72044281790952</v>
      </c>
      <c r="N77" s="123">
        <v>12.622030936309923</v>
      </c>
      <c r="O77" s="123">
        <v>12.653957995227849</v>
      </c>
      <c r="P77" s="123">
        <v>11.99449502553129</v>
      </c>
      <c r="Q77" s="123">
        <v>11.787488475538479</v>
      </c>
      <c r="R77" s="123">
        <v>12.358308997950404</v>
      </c>
      <c r="S77" s="123">
        <v>12.863256783725504</v>
      </c>
      <c r="T77" s="123">
        <v>11.456984321645228</v>
      </c>
      <c r="U77" s="123">
        <v>12.663919397471943</v>
      </c>
      <c r="V77" s="123">
        <v>12.313485283675304</v>
      </c>
      <c r="W77" s="123">
        <v>13.124633414041137</v>
      </c>
      <c r="X77" s="123">
        <v>9.9033976618960597</v>
      </c>
      <c r="Y77" s="123">
        <v>8.2459605057736649</v>
      </c>
      <c r="DA77" s="130" t="s">
        <v>2819</v>
      </c>
    </row>
    <row r="78" spans="1:105" ht="12" customHeight="1" x14ac:dyDescent="0.25">
      <c r="A78" s="97" t="s">
        <v>189</v>
      </c>
      <c r="B78" s="99">
        <v>8.5161485752336237</v>
      </c>
      <c r="C78" s="99">
        <v>8.2242832158403534</v>
      </c>
      <c r="D78" s="99">
        <v>8.4583890610978205</v>
      </c>
      <c r="E78" s="99">
        <v>13.076381417102283</v>
      </c>
      <c r="F78" s="99">
        <v>12.683023182692736</v>
      </c>
      <c r="G78" s="99">
        <v>11.905864518643073</v>
      </c>
      <c r="H78" s="99">
        <v>12.352441801527203</v>
      </c>
      <c r="I78" s="99">
        <v>12.433263389241747</v>
      </c>
      <c r="J78" s="99">
        <v>12.711102063199409</v>
      </c>
      <c r="K78" s="99">
        <v>13.097241960882235</v>
      </c>
      <c r="L78" s="99">
        <v>13.529672050509273</v>
      </c>
      <c r="M78" s="99">
        <v>12.809200928130441</v>
      </c>
      <c r="N78" s="99">
        <v>12.716202815306049</v>
      </c>
      <c r="O78" s="99">
        <v>12.742933078150923</v>
      </c>
      <c r="P78" s="99">
        <v>12.085953151884809</v>
      </c>
      <c r="Q78" s="99">
        <v>11.873201626986742</v>
      </c>
      <c r="R78" s="99">
        <v>12.454712188484887</v>
      </c>
      <c r="S78" s="99">
        <v>12.970331821284994</v>
      </c>
      <c r="T78" s="99">
        <v>11.519349496448859</v>
      </c>
      <c r="U78" s="99">
        <v>12.768674986012297</v>
      </c>
      <c r="V78" s="99">
        <v>12.396938901804365</v>
      </c>
      <c r="W78" s="99">
        <v>13.252317762187856</v>
      </c>
      <c r="X78" s="99">
        <v>10.117769407120221</v>
      </c>
      <c r="Y78" s="99">
        <v>8.4573548180298079</v>
      </c>
      <c r="DA78" s="63" t="s">
        <v>2820</v>
      </c>
    </row>
    <row r="79" spans="1:105" ht="12" customHeight="1" x14ac:dyDescent="0.25">
      <c r="A79" s="109" t="s">
        <v>120</v>
      </c>
      <c r="B79" s="110">
        <v>6.6982496829639109</v>
      </c>
      <c r="C79" s="110">
        <v>5.8136726566855597</v>
      </c>
      <c r="D79" s="110">
        <v>4.5869463051895103</v>
      </c>
      <c r="E79" s="110">
        <v>12.365831568696828</v>
      </c>
      <c r="F79" s="110">
        <v>11.136707433017195</v>
      </c>
      <c r="G79" s="110">
        <v>8.5560396730053423</v>
      </c>
      <c r="H79" s="110">
        <v>10.192541082234289</v>
      </c>
      <c r="I79" s="110">
        <v>9.2292651870075471</v>
      </c>
      <c r="J79" s="110">
        <v>9.8023713636143253</v>
      </c>
      <c r="K79" s="110">
        <v>9.8706948713049769</v>
      </c>
      <c r="L79" s="110">
        <v>11.005411608375629</v>
      </c>
      <c r="M79" s="110">
        <v>10.076824829173542</v>
      </c>
      <c r="N79" s="110">
        <v>9.8033048494274748</v>
      </c>
      <c r="O79" s="110">
        <v>9.994326414705311</v>
      </c>
      <c r="P79" s="110">
        <v>9.2770540792991767</v>
      </c>
      <c r="Q79" s="110">
        <v>9.2188434760743529</v>
      </c>
      <c r="R79" s="110">
        <v>9.4218532465747149</v>
      </c>
      <c r="S79" s="110">
        <v>9.5611259625802383</v>
      </c>
      <c r="T79" s="110">
        <v>9.4931987951645525</v>
      </c>
      <c r="U79" s="110">
        <v>9.4216826207612296</v>
      </c>
      <c r="V79" s="110">
        <v>9.6969116763844738</v>
      </c>
      <c r="W79" s="110">
        <v>10.602991872300857</v>
      </c>
      <c r="X79" s="110">
        <v>6.5898645271096665</v>
      </c>
      <c r="Y79" s="110">
        <v>4.8403408875376499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245.01753966283957</v>
      </c>
      <c r="C81" s="118">
        <f t="shared" si="28"/>
        <v>264.65313915592719</v>
      </c>
      <c r="D81" s="118">
        <f t="shared" si="28"/>
        <v>256.72669844269745</v>
      </c>
      <c r="E81" s="118">
        <f t="shared" si="28"/>
        <v>252.65413771877644</v>
      </c>
      <c r="F81" s="118">
        <f t="shared" si="28"/>
        <v>250.74495599122329</v>
      </c>
      <c r="G81" s="118">
        <f t="shared" si="28"/>
        <v>244.50467311390244</v>
      </c>
      <c r="H81" s="118">
        <f t="shared" si="28"/>
        <v>252.75594174553632</v>
      </c>
      <c r="I81" s="118">
        <f t="shared" si="28"/>
        <v>241.92406899713771</v>
      </c>
      <c r="J81" s="118">
        <f t="shared" si="28"/>
        <v>239.6546131813069</v>
      </c>
      <c r="K81" s="118">
        <f t="shared" si="28"/>
        <v>233.99975029703626</v>
      </c>
      <c r="L81" s="118">
        <f t="shared" si="28"/>
        <v>247.86030402904248</v>
      </c>
      <c r="M81" s="118">
        <f t="shared" si="28"/>
        <v>236.41860681082508</v>
      </c>
      <c r="N81" s="118">
        <f t="shared" si="28"/>
        <v>231.49532598488344</v>
      </c>
      <c r="O81" s="118">
        <f t="shared" si="28"/>
        <v>225.17772532603237</v>
      </c>
      <c r="P81" s="118">
        <f t="shared" si="28"/>
        <v>202.69774260304061</v>
      </c>
      <c r="Q81" s="118">
        <f t="shared" si="28"/>
        <v>206.14001150354284</v>
      </c>
      <c r="R81" s="118">
        <f t="shared" ref="R81:V81" si="29">R82+R85+R87+R100</f>
        <v>195.11263176672816</v>
      </c>
      <c r="S81" s="118">
        <f t="shared" si="29"/>
        <v>166.16063604091227</v>
      </c>
      <c r="T81" s="118">
        <f t="shared" si="29"/>
        <v>273.78307800644677</v>
      </c>
      <c r="U81" s="118">
        <f t="shared" si="29"/>
        <v>240.13796482664259</v>
      </c>
      <c r="V81" s="118">
        <f t="shared" si="29"/>
        <v>220.76910637797181</v>
      </c>
      <c r="W81" s="118">
        <f t="shared" ref="W81:Y81" si="30">W82+W85+W87+W100</f>
        <v>230.99988181277376</v>
      </c>
      <c r="X81" s="118">
        <f t="shared" si="30"/>
        <v>214.51180285512044</v>
      </c>
      <c r="Y81" s="118">
        <f t="shared" si="30"/>
        <v>190.21044719713373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215.90519101302587</v>
      </c>
      <c r="C82" s="123">
        <f t="shared" si="31"/>
        <v>236.06228262289974</v>
      </c>
      <c r="D82" s="123">
        <f t="shared" si="31"/>
        <v>227.45004874746948</v>
      </c>
      <c r="E82" s="123">
        <f t="shared" si="31"/>
        <v>217.67434482860892</v>
      </c>
      <c r="F82" s="123">
        <f t="shared" si="31"/>
        <v>215.36881842534265</v>
      </c>
      <c r="G82" s="123">
        <f t="shared" si="31"/>
        <v>211.79749902290285</v>
      </c>
      <c r="H82" s="123">
        <f t="shared" si="31"/>
        <v>219.22910802834676</v>
      </c>
      <c r="I82" s="123">
        <f t="shared" si="31"/>
        <v>208.25011861275351</v>
      </c>
      <c r="J82" s="123">
        <f t="shared" si="31"/>
        <v>205.56726419308194</v>
      </c>
      <c r="K82" s="123">
        <f t="shared" si="31"/>
        <v>200.15573450061686</v>
      </c>
      <c r="L82" s="123">
        <f t="shared" si="31"/>
        <v>214.63686603324032</v>
      </c>
      <c r="M82" s="123">
        <f t="shared" si="31"/>
        <v>202.33733787104009</v>
      </c>
      <c r="N82" s="123">
        <f t="shared" si="31"/>
        <v>198.62989164916982</v>
      </c>
      <c r="O82" s="123">
        <f t="shared" si="31"/>
        <v>192.47512521176861</v>
      </c>
      <c r="P82" s="123">
        <f t="shared" si="31"/>
        <v>170.63436485762998</v>
      </c>
      <c r="Q82" s="123">
        <f t="shared" si="31"/>
        <v>173.60619975855693</v>
      </c>
      <c r="R82" s="123">
        <f t="shared" ref="R82:V82" si="32">SUM(R83:R84)</f>
        <v>164.92355218298636</v>
      </c>
      <c r="S82" s="123">
        <f t="shared" si="32"/>
        <v>139.08811298007805</v>
      </c>
      <c r="T82" s="123">
        <f t="shared" si="32"/>
        <v>235.72579075893003</v>
      </c>
      <c r="U82" s="123">
        <f t="shared" si="32"/>
        <v>205.332703609079</v>
      </c>
      <c r="V82" s="123">
        <f t="shared" si="32"/>
        <v>188.42293741507658</v>
      </c>
      <c r="W82" s="123">
        <f t="shared" ref="W82:Y82" si="33">SUM(W83:W84)</f>
        <v>196.73495268910543</v>
      </c>
      <c r="X82" s="123">
        <f t="shared" si="33"/>
        <v>185.24576654260974</v>
      </c>
      <c r="Y82" s="123">
        <f t="shared" si="33"/>
        <v>167.83410766143228</v>
      </c>
      <c r="DA82" s="130" t="s">
        <v>2823</v>
      </c>
    </row>
    <row r="83" spans="1:105" ht="12" customHeight="1" x14ac:dyDescent="0.25">
      <c r="A83" s="97" t="s">
        <v>199</v>
      </c>
      <c r="B83" s="99">
        <v>215.14855793172325</v>
      </c>
      <c r="C83" s="99">
        <v>235.21880368676986</v>
      </c>
      <c r="D83" s="99">
        <v>226.62750606429728</v>
      </c>
      <c r="E83" s="99">
        <v>216.8711359912418</v>
      </c>
      <c r="F83" s="99">
        <v>214.57138122129575</v>
      </c>
      <c r="G83" s="99">
        <v>211.00995379454548</v>
      </c>
      <c r="H83" s="99">
        <v>218.39750307711006</v>
      </c>
      <c r="I83" s="99">
        <v>207.45877974276439</v>
      </c>
      <c r="J83" s="99">
        <v>204.77074357959253</v>
      </c>
      <c r="K83" s="99">
        <v>199.36538320510468</v>
      </c>
      <c r="L83" s="99">
        <v>213.75623465269356</v>
      </c>
      <c r="M83" s="99">
        <v>201.49387979058525</v>
      </c>
      <c r="N83" s="99">
        <v>197.77720690470844</v>
      </c>
      <c r="O83" s="99">
        <v>191.63565579870905</v>
      </c>
      <c r="P83" s="99">
        <v>169.90026970975103</v>
      </c>
      <c r="Q83" s="99">
        <v>172.86168211283538</v>
      </c>
      <c r="R83" s="99">
        <v>164.20769586898427</v>
      </c>
      <c r="S83" s="99">
        <v>138.47602281482909</v>
      </c>
      <c r="T83" s="99">
        <v>234.64725342908349</v>
      </c>
      <c r="U83" s="99">
        <v>204.40180630066382</v>
      </c>
      <c r="V83" s="99">
        <v>187.5656855942938</v>
      </c>
      <c r="W83" s="99">
        <v>195.85678627242947</v>
      </c>
      <c r="X83" s="99">
        <v>184.44895650385831</v>
      </c>
      <c r="Y83" s="99">
        <v>167.12337168284867</v>
      </c>
      <c r="DA83" s="63" t="s">
        <v>2824</v>
      </c>
    </row>
    <row r="84" spans="1:105" ht="12" customHeight="1" x14ac:dyDescent="0.25">
      <c r="A84" s="97" t="s">
        <v>53</v>
      </c>
      <c r="B84" s="99">
        <v>0.75663308130261853</v>
      </c>
      <c r="C84" s="99">
        <v>0.84347893612988301</v>
      </c>
      <c r="D84" s="99">
        <v>0.82254268317219226</v>
      </c>
      <c r="E84" s="99">
        <v>0.80320883736711657</v>
      </c>
      <c r="F84" s="99">
        <v>0.7974372040469101</v>
      </c>
      <c r="G84" s="99">
        <v>0.78754522835737062</v>
      </c>
      <c r="H84" s="99">
        <v>0.8316049512367033</v>
      </c>
      <c r="I84" s="99">
        <v>0.79133886998911207</v>
      </c>
      <c r="J84" s="99">
        <v>0.79652061348939807</v>
      </c>
      <c r="K84" s="99">
        <v>0.79035129551218797</v>
      </c>
      <c r="L84" s="99">
        <v>0.88063138054675683</v>
      </c>
      <c r="M84" s="99">
        <v>0.84345808045484638</v>
      </c>
      <c r="N84" s="99">
        <v>0.85268474446138853</v>
      </c>
      <c r="O84" s="99">
        <v>0.83946941305955747</v>
      </c>
      <c r="P84" s="99">
        <v>0.73409514787895691</v>
      </c>
      <c r="Q84" s="99">
        <v>0.74451764572155776</v>
      </c>
      <c r="R84" s="99">
        <v>0.71585631400207672</v>
      </c>
      <c r="S84" s="99">
        <v>0.6120901652489662</v>
      </c>
      <c r="T84" s="99">
        <v>1.078537329846541</v>
      </c>
      <c r="U84" s="99">
        <v>0.93089730841517082</v>
      </c>
      <c r="V84" s="99">
        <v>0.8572518207827825</v>
      </c>
      <c r="W84" s="99">
        <v>0.87816641667594031</v>
      </c>
      <c r="X84" s="99">
        <v>0.79681003875143219</v>
      </c>
      <c r="Y84" s="99">
        <v>0.71073597858361137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9.3960231358291267E-4</v>
      </c>
      <c r="C85" s="123">
        <f t="shared" si="34"/>
        <v>9.9603106257974746E-4</v>
      </c>
      <c r="D85" s="123">
        <f t="shared" si="34"/>
        <v>1.1353708795116151E-3</v>
      </c>
      <c r="E85" s="123">
        <f t="shared" si="34"/>
        <v>1.2873152157709651E-3</v>
      </c>
      <c r="F85" s="123">
        <f t="shared" si="34"/>
        <v>1.6865904632813926E-3</v>
      </c>
      <c r="G85" s="123">
        <f t="shared" si="34"/>
        <v>1.981414319741324E-3</v>
      </c>
      <c r="H85" s="123">
        <f t="shared" si="34"/>
        <v>2.9292846689079372E-3</v>
      </c>
      <c r="I85" s="123">
        <f t="shared" si="34"/>
        <v>3.7006004149082029E-3</v>
      </c>
      <c r="J85" s="123">
        <f t="shared" si="34"/>
        <v>4.8526710848096266E-3</v>
      </c>
      <c r="K85" s="123">
        <f t="shared" si="34"/>
        <v>6.4339666779368717E-3</v>
      </c>
      <c r="L85" s="123">
        <f t="shared" si="34"/>
        <v>1.2341196553593796E-2</v>
      </c>
      <c r="M85" s="123">
        <f t="shared" si="34"/>
        <v>8.7959724745305078E-3</v>
      </c>
      <c r="N85" s="123">
        <f t="shared" si="34"/>
        <v>1.3302742988007611E-2</v>
      </c>
      <c r="O85" s="123">
        <f t="shared" si="34"/>
        <v>1.6225240407156859E-2</v>
      </c>
      <c r="P85" s="123">
        <f t="shared" si="34"/>
        <v>2.0089752130199794E-2</v>
      </c>
      <c r="Q85" s="123">
        <f t="shared" si="34"/>
        <v>4.5216849145253715E-2</v>
      </c>
      <c r="R85" s="123">
        <f t="shared" si="34"/>
        <v>3.3754040900440804E-2</v>
      </c>
      <c r="S85" s="123">
        <f t="shared" si="34"/>
        <v>4.0534801821109058E-2</v>
      </c>
      <c r="T85" s="123">
        <f t="shared" si="34"/>
        <v>5.3795484279230185E-2</v>
      </c>
      <c r="U85" s="123">
        <f t="shared" si="34"/>
        <v>8.8646546048559774E-2</v>
      </c>
      <c r="V85" s="123">
        <f t="shared" si="34"/>
        <v>6.0667442329871445E-2</v>
      </c>
      <c r="W85" s="123">
        <f t="shared" si="34"/>
        <v>7.6051308585599289E-2</v>
      </c>
      <c r="X85" s="123">
        <f t="shared" si="34"/>
        <v>6.4174043773184294E-2</v>
      </c>
      <c r="Y85" s="123">
        <f t="shared" si="34"/>
        <v>5.7164920840611554E-2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9.3960231358291267E-4</v>
      </c>
      <c r="C86" s="99">
        <f>RES_hhdet_fech!C86/RES_summary!C$19</f>
        <v>9.9603106257974746E-4</v>
      </c>
      <c r="D86" s="99">
        <f>RES_hhdet_fech!D86/RES_summary!D$19</f>
        <v>1.1353708795116151E-3</v>
      </c>
      <c r="E86" s="99">
        <f>RES_hhdet_fech!E86/RES_summary!E$19</f>
        <v>1.2873152157709651E-3</v>
      </c>
      <c r="F86" s="99">
        <f>RES_hhdet_fech!F86/RES_summary!F$19</f>
        <v>1.6865904632813926E-3</v>
      </c>
      <c r="G86" s="99">
        <f>RES_hhdet_fech!G86/RES_summary!G$19</f>
        <v>1.981414319741324E-3</v>
      </c>
      <c r="H86" s="99">
        <f>RES_hhdet_fech!H86/RES_summary!H$19</f>
        <v>2.9292846689079372E-3</v>
      </c>
      <c r="I86" s="99">
        <f>RES_hhdet_fech!I86/RES_summary!I$19</f>
        <v>3.7006004149082029E-3</v>
      </c>
      <c r="J86" s="99">
        <f>RES_hhdet_fech!J86/RES_summary!J$19</f>
        <v>4.8526710848096266E-3</v>
      </c>
      <c r="K86" s="99">
        <f>RES_hhdet_fech!K86/RES_summary!K$19</f>
        <v>6.4339666779368717E-3</v>
      </c>
      <c r="L86" s="99">
        <f>RES_hhdet_fech!L86/RES_summary!L$19</f>
        <v>1.2341196553593796E-2</v>
      </c>
      <c r="M86" s="99">
        <f>RES_hhdet_fech!M86/RES_summary!M$19</f>
        <v>8.7959724745305078E-3</v>
      </c>
      <c r="N86" s="99">
        <f>RES_hhdet_fech!N86/RES_summary!N$19</f>
        <v>1.3302742988007611E-2</v>
      </c>
      <c r="O86" s="99">
        <f>RES_hhdet_fech!O86/RES_summary!O$19</f>
        <v>1.6225240407156859E-2</v>
      </c>
      <c r="P86" s="99">
        <f>RES_hhdet_fech!P86/RES_summary!P$19</f>
        <v>2.0089752130199794E-2</v>
      </c>
      <c r="Q86" s="99">
        <f>RES_hhdet_fech!Q86/RES_summary!Q$19</f>
        <v>4.5216849145253715E-2</v>
      </c>
      <c r="R86" s="99">
        <f>RES_hhdet_fech!R86/RES_summary!R$19</f>
        <v>3.3754040900440804E-2</v>
      </c>
      <c r="S86" s="99">
        <f>RES_hhdet_fech!S86/RES_summary!S$19</f>
        <v>4.0534801821109058E-2</v>
      </c>
      <c r="T86" s="99">
        <f>RES_hhdet_fech!T86/RES_summary!T$19</f>
        <v>5.3795484279230185E-2</v>
      </c>
      <c r="U86" s="99">
        <f>RES_hhdet_fech!U86/RES_summary!U$19</f>
        <v>8.8646546048559774E-2</v>
      </c>
      <c r="V86" s="99">
        <f>RES_hhdet_fech!V86/RES_summary!V$19</f>
        <v>6.0667442329871445E-2</v>
      </c>
      <c r="W86" s="99">
        <f>RES_hhdet_fech!W86/RES_summary!W$19</f>
        <v>7.6051308585599289E-2</v>
      </c>
      <c r="X86" s="99">
        <f>RES_hhdet_fech!X86/RES_summary!X$19</f>
        <v>6.4174043773184294E-2</v>
      </c>
      <c r="Y86" s="99">
        <f>RES_hhdet_fech!Y86/RES_summary!Y$19</f>
        <v>5.7164920840611554E-2</v>
      </c>
      <c r="DA86" s="63" t="s">
        <v>2827</v>
      </c>
    </row>
    <row r="87" spans="1:105" ht="12" customHeight="1" x14ac:dyDescent="0.25">
      <c r="A87" s="121" t="s">
        <v>55</v>
      </c>
      <c r="B87" s="123">
        <v>20.851545599801845</v>
      </c>
      <c r="C87" s="123">
        <v>20.440817827848331</v>
      </c>
      <c r="D87" s="123">
        <v>20.597879158319941</v>
      </c>
      <c r="E87" s="123">
        <v>22.604069452708572</v>
      </c>
      <c r="F87" s="123">
        <v>23.123737443648242</v>
      </c>
      <c r="G87" s="123">
        <v>21.447955563392632</v>
      </c>
      <c r="H87" s="123">
        <v>21.773539966955322</v>
      </c>
      <c r="I87" s="123">
        <v>21.755341874257407</v>
      </c>
      <c r="J87" s="123">
        <v>21.779015643223097</v>
      </c>
      <c r="K87" s="123">
        <v>21.379863847834311</v>
      </c>
      <c r="L87" s="123">
        <v>20.567840654849128</v>
      </c>
      <c r="M87" s="123">
        <v>21.686049107690138</v>
      </c>
      <c r="N87" s="123">
        <v>20.767621449359229</v>
      </c>
      <c r="O87" s="123">
        <v>20.830565279917291</v>
      </c>
      <c r="P87" s="123">
        <v>20.508903925230577</v>
      </c>
      <c r="Q87" s="123">
        <v>20.89778792139851</v>
      </c>
      <c r="R87" s="123">
        <v>18.921032905495593</v>
      </c>
      <c r="S87" s="123">
        <v>16.290374959991397</v>
      </c>
      <c r="T87" s="123">
        <v>24.918936680686581</v>
      </c>
      <c r="U87" s="123">
        <v>22.096614637964922</v>
      </c>
      <c r="V87" s="123">
        <v>20.430466808227585</v>
      </c>
      <c r="W87" s="123">
        <v>22.120278377547162</v>
      </c>
      <c r="X87" s="123">
        <v>19.676883272523195</v>
      </c>
      <c r="Y87" s="123">
        <v>14.22999385254723</v>
      </c>
      <c r="DA87" s="130" t="s">
        <v>2828</v>
      </c>
    </row>
    <row r="88" spans="1:105" ht="12" customHeight="1" x14ac:dyDescent="0.25">
      <c r="A88" s="97" t="s">
        <v>132</v>
      </c>
      <c r="B88" s="99">
        <v>21.497267099511074</v>
      </c>
      <c r="C88" s="99">
        <v>21.120414184154644</v>
      </c>
      <c r="D88" s="99">
        <v>21.923271393144983</v>
      </c>
      <c r="E88" s="99">
        <v>22.936754727886992</v>
      </c>
      <c r="F88" s="99">
        <v>23.863847885442123</v>
      </c>
      <c r="G88" s="99">
        <v>22.583276320539792</v>
      </c>
      <c r="H88" s="99">
        <v>22.371057638833744</v>
      </c>
      <c r="I88" s="99">
        <v>22.578548968089439</v>
      </c>
      <c r="J88" s="99">
        <v>22.419358302985174</v>
      </c>
      <c r="K88" s="99">
        <v>21.820852012605108</v>
      </c>
      <c r="L88" s="99">
        <v>20.596061711784433</v>
      </c>
      <c r="M88" s="99">
        <v>22.069192576410771</v>
      </c>
      <c r="N88" s="99">
        <v>21.004685297146796</v>
      </c>
      <c r="O88" s="99">
        <v>20.919871622000002</v>
      </c>
      <c r="P88" s="99">
        <v>20.640647407639356</v>
      </c>
      <c r="Q88" s="99">
        <v>21.11852641328818</v>
      </c>
      <c r="R88" s="99">
        <v>18.727479717033784</v>
      </c>
      <c r="S88" s="99">
        <v>15.602345973062599</v>
      </c>
      <c r="T88" s="99">
        <v>26.130941394488143</v>
      </c>
      <c r="U88" s="99">
        <v>22.546133419855838</v>
      </c>
      <c r="V88" s="99">
        <v>20.407036504395098</v>
      </c>
      <c r="W88" s="99">
        <v>22.463185404110831</v>
      </c>
      <c r="X88" s="99">
        <v>20.130501749971302</v>
      </c>
      <c r="Y88" s="99">
        <v>14.354085737357149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15.251219267767004</v>
      </c>
      <c r="L89" s="99">
        <v>15.141912452970168</v>
      </c>
      <c r="M89" s="99">
        <v>16.811791530703321</v>
      </c>
      <c r="N89" s="99">
        <v>16.548586890805183</v>
      </c>
      <c r="O89" s="99">
        <v>16.872286560183976</v>
      </c>
      <c r="P89" s="99">
        <v>16.577911653800417</v>
      </c>
      <c r="Q89" s="99">
        <v>17.064578439183784</v>
      </c>
      <c r="R89" s="99">
        <v>15.35219219855162</v>
      </c>
      <c r="S89" s="99">
        <v>13.097782898101904</v>
      </c>
      <c r="T89" s="99">
        <v>22.500063319214572</v>
      </c>
      <c r="U89" s="99">
        <v>19.417726307263241</v>
      </c>
      <c r="V89" s="99">
        <v>17.676821654224028</v>
      </c>
      <c r="W89" s="99">
        <v>19.621136419047403</v>
      </c>
      <c r="X89" s="99">
        <v>17.128353317822622</v>
      </c>
      <c r="Y89" s="99">
        <v>12.107324465343629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8.7193264043738452</v>
      </c>
      <c r="L90" s="102">
        <v>8.9730420401960078</v>
      </c>
      <c r="M90" s="102">
        <v>9.6129192274789439</v>
      </c>
      <c r="N90" s="102">
        <v>9.1441478059429446</v>
      </c>
      <c r="O90" s="102">
        <v>9.4659309507943643</v>
      </c>
      <c r="P90" s="102">
        <v>9.0913878527263225</v>
      </c>
      <c r="Q90" s="102">
        <v>9.4380199113100662</v>
      </c>
      <c r="R90" s="102">
        <v>8.344328330861698</v>
      </c>
      <c r="S90" s="102">
        <v>6.9675617509617274</v>
      </c>
      <c r="T90" s="102">
        <v>13.722654498178295</v>
      </c>
      <c r="U90" s="102">
        <v>10.789663104995718</v>
      </c>
      <c r="V90" s="102">
        <v>9.5478065704614501</v>
      </c>
      <c r="W90" s="102">
        <v>10.919610955887007</v>
      </c>
      <c r="X90" s="102">
        <v>7.4180390442811284</v>
      </c>
      <c r="Y90" s="102">
        <v>4.0112679709211028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6.5318928633931632</v>
      </c>
      <c r="L91" s="105">
        <v>6.1688704127741651</v>
      </c>
      <c r="M91" s="105">
        <v>7.1988723032243778</v>
      </c>
      <c r="N91" s="105">
        <v>7.4044390848622355</v>
      </c>
      <c r="O91" s="105">
        <v>7.4063556093896148</v>
      </c>
      <c r="P91" s="105">
        <v>7.486523801074096</v>
      </c>
      <c r="Q91" s="105">
        <v>7.6265585278737236</v>
      </c>
      <c r="R91" s="105">
        <v>7.0078638676899221</v>
      </c>
      <c r="S91" s="105">
        <v>6.1302211471401771</v>
      </c>
      <c r="T91" s="105">
        <v>8.7774088210362784</v>
      </c>
      <c r="U91" s="105">
        <v>8.628063202267521</v>
      </c>
      <c r="V91" s="105">
        <v>8.1290150837625763</v>
      </c>
      <c r="W91" s="105">
        <v>8.7015254631603955</v>
      </c>
      <c r="X91" s="105">
        <v>9.7103142735414956</v>
      </c>
      <c r="Y91" s="105">
        <v>8.0960564944225268</v>
      </c>
      <c r="DA91" s="132" t="s">
        <v>2832</v>
      </c>
    </row>
    <row r="92" spans="1:105" ht="12" customHeight="1" x14ac:dyDescent="0.25">
      <c r="A92" s="106" t="s">
        <v>124</v>
      </c>
      <c r="B92" s="102">
        <v>17.513441187889345</v>
      </c>
      <c r="C92" s="102">
        <v>18.287779826670029</v>
      </c>
      <c r="D92" s="102">
        <v>18.479191884913867</v>
      </c>
      <c r="E92" s="102">
        <v>19.350447048635505</v>
      </c>
      <c r="F92" s="102">
        <v>19.856912868570284</v>
      </c>
      <c r="G92" s="102">
        <v>19.91329900960115</v>
      </c>
      <c r="H92" s="102">
        <v>19.963846743741946</v>
      </c>
      <c r="I92" s="102">
        <v>20.640258440170204</v>
      </c>
      <c r="J92" s="102">
        <v>21.213071465190271</v>
      </c>
      <c r="K92" s="102">
        <v>21.892565771087678</v>
      </c>
      <c r="L92" s="102">
        <v>22.186687505313817</v>
      </c>
      <c r="M92" s="102">
        <v>22.006047727401441</v>
      </c>
      <c r="N92" s="102">
        <v>22.955683215770229</v>
      </c>
      <c r="O92" s="102">
        <v>22.444465563022185</v>
      </c>
      <c r="P92" s="102">
        <v>22.265525748934671</v>
      </c>
      <c r="Q92" s="102">
        <v>21.811729011217423</v>
      </c>
      <c r="R92" s="102">
        <v>21.939649656540691</v>
      </c>
      <c r="S92" s="102">
        <v>21.723206867084027</v>
      </c>
      <c r="T92" s="102">
        <v>21.820100599205574</v>
      </c>
      <c r="U92" s="102">
        <v>22.868056858891851</v>
      </c>
      <c r="V92" s="102">
        <v>22.880971165359103</v>
      </c>
      <c r="W92" s="102">
        <v>23.794109717089331</v>
      </c>
      <c r="X92" s="102">
        <v>23.185159223939156</v>
      </c>
      <c r="Y92" s="102">
        <v>18.836019828688404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16.953574468923616</v>
      </c>
      <c r="L93" s="105">
        <v>17.464148662971979</v>
      </c>
      <c r="M93" s="105">
        <v>17.246659074810172</v>
      </c>
      <c r="N93" s="105">
        <v>17.964009497698164</v>
      </c>
      <c r="O93" s="105">
        <v>17.653638377467207</v>
      </c>
      <c r="P93" s="105">
        <v>17.554514433948217</v>
      </c>
      <c r="Q93" s="105">
        <v>17.393190268334902</v>
      </c>
      <c r="R93" s="105">
        <v>17.623539843960639</v>
      </c>
      <c r="S93" s="105">
        <v>17.827796675714524</v>
      </c>
      <c r="T93" s="105">
        <v>18.712775737947087</v>
      </c>
      <c r="U93" s="105">
        <v>19.582100354478708</v>
      </c>
      <c r="V93" s="105">
        <v>19.732236805450402</v>
      </c>
      <c r="W93" s="105">
        <v>20.873473765221153</v>
      </c>
      <c r="X93" s="105">
        <v>20.166339140468615</v>
      </c>
      <c r="Y93" s="105">
        <v>16.261740540147446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10.255958087132363</v>
      </c>
      <c r="L94" s="99">
        <v>10.929845767369601</v>
      </c>
      <c r="M94" s="99">
        <v>10.465301976628558</v>
      </c>
      <c r="N94" s="99">
        <v>10.563099797837861</v>
      </c>
      <c r="O94" s="99">
        <v>10.478007514872518</v>
      </c>
      <c r="P94" s="99">
        <v>10.119299670950147</v>
      </c>
      <c r="Q94" s="99">
        <v>10.017241271589704</v>
      </c>
      <c r="R94" s="99">
        <v>9.8947891200703282</v>
      </c>
      <c r="S94" s="99">
        <v>9.7235435626516544</v>
      </c>
      <c r="T94" s="99">
        <v>11.582974812493044</v>
      </c>
      <c r="U94" s="99">
        <v>11.085218953030516</v>
      </c>
      <c r="V94" s="99">
        <v>10.877247037132348</v>
      </c>
      <c r="W94" s="99">
        <v>11.776200475609336</v>
      </c>
      <c r="X94" s="99">
        <v>9.068953547450981</v>
      </c>
      <c r="Y94" s="99">
        <v>5.9036148507783626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6.697616381791252</v>
      </c>
      <c r="L95" s="99">
        <v>6.5343028956023819</v>
      </c>
      <c r="M95" s="99">
        <v>6.7813570981816191</v>
      </c>
      <c r="N95" s="99">
        <v>7.4009096998603008</v>
      </c>
      <c r="O95" s="99">
        <v>7.1756308625946916</v>
      </c>
      <c r="P95" s="99">
        <v>7.4352147629980729</v>
      </c>
      <c r="Q95" s="99">
        <v>7.3759489967451977</v>
      </c>
      <c r="R95" s="99">
        <v>7.7287507238903164</v>
      </c>
      <c r="S95" s="99">
        <v>8.1042531130628692</v>
      </c>
      <c r="T95" s="99">
        <v>7.129800925454048</v>
      </c>
      <c r="U95" s="99">
        <v>8.4968814014481957</v>
      </c>
      <c r="V95" s="99">
        <v>8.8549897683180561</v>
      </c>
      <c r="W95" s="99">
        <v>9.0972732896118202</v>
      </c>
      <c r="X95" s="99">
        <v>11.097385593017638</v>
      </c>
      <c r="Y95" s="99">
        <v>10.358125689369086</v>
      </c>
      <c r="DA95" s="63" t="s">
        <v>2836</v>
      </c>
    </row>
    <row r="96" spans="1:105" ht="12" customHeight="1" x14ac:dyDescent="0.25">
      <c r="A96" s="106" t="s">
        <v>122</v>
      </c>
      <c r="B96" s="102">
        <v>16.094424495540405</v>
      </c>
      <c r="C96" s="102">
        <v>13.875360389994443</v>
      </c>
      <c r="D96" s="102">
        <v>10.400439291285414</v>
      </c>
      <c r="E96" s="102">
        <v>21.825558663754844</v>
      </c>
      <c r="F96" s="102">
        <v>20.227654468280619</v>
      </c>
      <c r="G96" s="102">
        <v>16.000923994923394</v>
      </c>
      <c r="H96" s="102">
        <v>19.029850530750196</v>
      </c>
      <c r="I96" s="102">
        <v>17.469489404214151</v>
      </c>
      <c r="J96" s="102">
        <v>18.38972996103147</v>
      </c>
      <c r="K96" s="102">
        <v>19.381667159065152</v>
      </c>
      <c r="L96" s="102">
        <v>20.686562456759969</v>
      </c>
      <c r="M96" s="102">
        <v>20.245967329073011</v>
      </c>
      <c r="N96" s="102">
        <v>19.873965545472512</v>
      </c>
      <c r="O96" s="102">
        <v>21.315575526231324</v>
      </c>
      <c r="P96" s="102">
        <v>21.247579076501005</v>
      </c>
      <c r="Q96" s="102">
        <v>21.769147046261597</v>
      </c>
      <c r="R96" s="102">
        <v>21.785827695055655</v>
      </c>
      <c r="S96" s="102">
        <v>21.249296060862907</v>
      </c>
      <c r="T96" s="102">
        <v>20.434859264678742</v>
      </c>
      <c r="U96" s="102">
        <v>21.580549193394745</v>
      </c>
      <c r="V96" s="102">
        <v>22.805281977328679</v>
      </c>
      <c r="W96" s="102">
        <v>23.162540987806079</v>
      </c>
      <c r="X96" s="102">
        <v>18.600159285690893</v>
      </c>
      <c r="Y96" s="102">
        <v>13.824672058183067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15.720673475761288</v>
      </c>
      <c r="L97" s="105">
        <v>17.045419978619766</v>
      </c>
      <c r="M97" s="105">
        <v>16.651062688503163</v>
      </c>
      <c r="N97" s="105">
        <v>16.286713400399641</v>
      </c>
      <c r="O97" s="105">
        <v>17.427709696424341</v>
      </c>
      <c r="P97" s="105">
        <v>17.181805229422562</v>
      </c>
      <c r="Q97" s="105">
        <v>17.58129526023885</v>
      </c>
      <c r="R97" s="105">
        <v>17.701213324122747</v>
      </c>
      <c r="S97" s="105">
        <v>17.711780979104567</v>
      </c>
      <c r="T97" s="105">
        <v>17.491716205785544</v>
      </c>
      <c r="U97" s="105">
        <v>18.616740178672909</v>
      </c>
      <c r="V97" s="105">
        <v>19.791114920087921</v>
      </c>
      <c r="W97" s="105">
        <v>19.940497498933265</v>
      </c>
      <c r="X97" s="105">
        <v>15.981197366830852</v>
      </c>
      <c r="Y97" s="105">
        <v>11.880472032598155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9.1405732524097125</v>
      </c>
      <c r="L98" s="99">
        <v>10.284549817907873</v>
      </c>
      <c r="M98" s="99">
        <v>9.7155008245577505</v>
      </c>
      <c r="N98" s="99">
        <v>9.1956446260045528</v>
      </c>
      <c r="O98" s="99">
        <v>10.010084869458499</v>
      </c>
      <c r="P98" s="99">
        <v>9.6342405753386924</v>
      </c>
      <c r="Q98" s="99">
        <v>9.9134051850494398</v>
      </c>
      <c r="R98" s="99">
        <v>9.8296078190424954</v>
      </c>
      <c r="S98" s="99">
        <v>9.6122823517233229</v>
      </c>
      <c r="T98" s="99">
        <v>10.677546378178375</v>
      </c>
      <c r="U98" s="99">
        <v>10.492607309032081</v>
      </c>
      <c r="V98" s="99">
        <v>10.932620378692979</v>
      </c>
      <c r="W98" s="99">
        <v>11.160749682091103</v>
      </c>
      <c r="X98" s="99">
        <v>6.818348644754133</v>
      </c>
      <c r="Y98" s="99">
        <v>3.6868095233621196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6.580100223351578</v>
      </c>
      <c r="L99" s="99">
        <v>6.7608701607118951</v>
      </c>
      <c r="M99" s="99">
        <v>6.9355618639454129</v>
      </c>
      <c r="N99" s="99">
        <v>7.0910687743950875</v>
      </c>
      <c r="O99" s="99">
        <v>7.4176248269658425</v>
      </c>
      <c r="P99" s="99">
        <v>7.5475646540838675</v>
      </c>
      <c r="Q99" s="99">
        <v>7.6678900751894137</v>
      </c>
      <c r="R99" s="99">
        <v>7.8716055050802547</v>
      </c>
      <c r="S99" s="99">
        <v>8.0994986273812462</v>
      </c>
      <c r="T99" s="99">
        <v>6.8141698276071736</v>
      </c>
      <c r="U99" s="99">
        <v>8.1241328696408299</v>
      </c>
      <c r="V99" s="99">
        <v>8.8584945413949434</v>
      </c>
      <c r="W99" s="99">
        <v>8.7797478168421641</v>
      </c>
      <c r="X99" s="99">
        <v>9.1628487220767187</v>
      </c>
      <c r="Y99" s="99">
        <v>8.1936625092360327</v>
      </c>
      <c r="DA99" s="63" t="s">
        <v>2840</v>
      </c>
    </row>
    <row r="100" spans="1:105" ht="12" customHeight="1" x14ac:dyDescent="0.25">
      <c r="A100" s="121" t="s">
        <v>54</v>
      </c>
      <c r="B100" s="123">
        <v>8.2598634476982458</v>
      </c>
      <c r="C100" s="123">
        <v>8.1490426741165205</v>
      </c>
      <c r="D100" s="123">
        <v>8.6776351660284927</v>
      </c>
      <c r="E100" s="123">
        <v>12.374436122243184</v>
      </c>
      <c r="F100" s="123">
        <v>12.250713531769097</v>
      </c>
      <c r="G100" s="123">
        <v>11.257237113287211</v>
      </c>
      <c r="H100" s="123">
        <v>11.750364465565326</v>
      </c>
      <c r="I100" s="123">
        <v>11.914907909711896</v>
      </c>
      <c r="J100" s="123">
        <v>12.303480673917052</v>
      </c>
      <c r="K100" s="123">
        <v>12.457717981907148</v>
      </c>
      <c r="L100" s="123">
        <v>12.643256144399428</v>
      </c>
      <c r="M100" s="123">
        <v>12.38642385962031</v>
      </c>
      <c r="N100" s="123">
        <v>12.084510143366368</v>
      </c>
      <c r="O100" s="123">
        <v>11.855809593939327</v>
      </c>
      <c r="P100" s="123">
        <v>11.534384068049864</v>
      </c>
      <c r="Q100" s="123">
        <v>11.590806974442165</v>
      </c>
      <c r="R100" s="123">
        <v>11.234292637345765</v>
      </c>
      <c r="S100" s="123">
        <v>10.741613299021701</v>
      </c>
      <c r="T100" s="123">
        <v>13.084555082550921</v>
      </c>
      <c r="U100" s="123">
        <v>12.620000033550085</v>
      </c>
      <c r="V100" s="123">
        <v>11.855034712337773</v>
      </c>
      <c r="W100" s="123">
        <v>12.068599437535594</v>
      </c>
      <c r="X100" s="123">
        <v>9.5249789962143279</v>
      </c>
      <c r="Y100" s="123">
        <v>8.0891807623135783</v>
      </c>
      <c r="DA100" s="130" t="s">
        <v>2841</v>
      </c>
    </row>
    <row r="101" spans="1:105" ht="12" customHeight="1" x14ac:dyDescent="0.25">
      <c r="A101" s="97" t="s">
        <v>202</v>
      </c>
      <c r="B101" s="99">
        <v>8.5457861831873121</v>
      </c>
      <c r="C101" s="99">
        <v>8.3000182678960481</v>
      </c>
      <c r="D101" s="99">
        <v>9.4074013983644882</v>
      </c>
      <c r="E101" s="99">
        <v>12.627709992758682</v>
      </c>
      <c r="F101" s="99">
        <v>13.009273715503054</v>
      </c>
      <c r="G101" s="99">
        <v>12.221447993827363</v>
      </c>
      <c r="H101" s="99">
        <v>12.393507202212607</v>
      </c>
      <c r="I101" s="99">
        <v>12.850098499827114</v>
      </c>
      <c r="J101" s="99">
        <v>13.238654189753968</v>
      </c>
      <c r="K101" s="99">
        <v>13.281202118725886</v>
      </c>
      <c r="L101" s="99">
        <v>12.971640641571945</v>
      </c>
      <c r="M101" s="99">
        <v>13.835389171792057</v>
      </c>
      <c r="N101" s="99">
        <v>13.093458049424452</v>
      </c>
      <c r="O101" s="99">
        <v>12.849168957083462</v>
      </c>
      <c r="P101" s="99">
        <v>12.54444931872607</v>
      </c>
      <c r="Q101" s="99">
        <v>12.805910790921299</v>
      </c>
      <c r="R101" s="99">
        <v>11.36458360844429</v>
      </c>
      <c r="S101" s="99">
        <v>9.6077764911604611</v>
      </c>
      <c r="T101" s="99">
        <v>16.219750454520948</v>
      </c>
      <c r="U101" s="99">
        <v>14.003730797816909</v>
      </c>
      <c r="V101" s="99">
        <v>12.595538056320361</v>
      </c>
      <c r="W101" s="99">
        <v>13.252011132803437</v>
      </c>
      <c r="X101" s="99">
        <v>9.7982710139718208</v>
      </c>
      <c r="Y101" s="99">
        <v>8.7879883190497843</v>
      </c>
      <c r="DA101" s="63" t="s">
        <v>2842</v>
      </c>
    </row>
    <row r="102" spans="1:105" ht="12" customHeight="1" x14ac:dyDescent="0.25">
      <c r="A102" s="97" t="s">
        <v>50</v>
      </c>
      <c r="B102" s="99">
        <v>8.3248796560245655</v>
      </c>
      <c r="C102" s="99">
        <v>8.5088613848372834</v>
      </c>
      <c r="D102" s="99">
        <v>9.2105784204034507</v>
      </c>
      <c r="E102" s="99">
        <v>12.217857254257765</v>
      </c>
      <c r="F102" s="99">
        <v>12.227540841628226</v>
      </c>
      <c r="G102" s="99">
        <v>11.908615907090056</v>
      </c>
      <c r="H102" s="99">
        <v>12.05528728529608</v>
      </c>
      <c r="I102" s="99">
        <v>12.540399078933632</v>
      </c>
      <c r="J102" s="99">
        <v>12.911450986364917</v>
      </c>
      <c r="K102" s="99">
        <v>13.300218196526931</v>
      </c>
      <c r="L102" s="99">
        <v>13.45417356231839</v>
      </c>
      <c r="M102" s="99">
        <v>12.858279145990441</v>
      </c>
      <c r="N102" s="99">
        <v>12.871497484396519</v>
      </c>
      <c r="O102" s="99">
        <v>12.336412313658998</v>
      </c>
      <c r="P102" s="99">
        <v>12.203802656755517</v>
      </c>
      <c r="Q102" s="99">
        <v>12.126788790205739</v>
      </c>
      <c r="R102" s="99">
        <v>12.28238274062503</v>
      </c>
      <c r="S102" s="99">
        <v>12.381186637085104</v>
      </c>
      <c r="T102" s="99">
        <v>12.723034733789566</v>
      </c>
      <c r="U102" s="99">
        <v>13.289182009905012</v>
      </c>
      <c r="V102" s="99">
        <v>12.373731251125953</v>
      </c>
      <c r="W102" s="99">
        <v>11.695953520951221</v>
      </c>
      <c r="X102" s="99">
        <v>10.057539527679481</v>
      </c>
      <c r="Y102" s="99">
        <v>8.1577536172717462</v>
      </c>
      <c r="DA102" s="63" t="s">
        <v>2843</v>
      </c>
    </row>
    <row r="103" spans="1:105" ht="12" customHeight="1" x14ac:dyDescent="0.25">
      <c r="A103" s="109" t="s">
        <v>120</v>
      </c>
      <c r="B103" s="110">
        <v>6.6982496829639118</v>
      </c>
      <c r="C103" s="110">
        <v>5.7983457560796774</v>
      </c>
      <c r="D103" s="110">
        <v>4.5544305597434072</v>
      </c>
      <c r="E103" s="110">
        <v>12.249993354559825</v>
      </c>
      <c r="F103" s="110">
        <v>11.051880274663118</v>
      </c>
      <c r="G103" s="110">
        <v>8.5212280409016703</v>
      </c>
      <c r="H103" s="110">
        <v>10.19194257194431</v>
      </c>
      <c r="I103" s="110">
        <v>9.2441406972946947</v>
      </c>
      <c r="J103" s="110">
        <v>9.8086074519804196</v>
      </c>
      <c r="K103" s="110">
        <v>9.8658773105716087</v>
      </c>
      <c r="L103" s="110">
        <v>10.982775888919996</v>
      </c>
      <c r="M103" s="110">
        <v>10.051200072323118</v>
      </c>
      <c r="N103" s="110">
        <v>9.7920045481973901</v>
      </c>
      <c r="O103" s="110">
        <v>10.005513031924426</v>
      </c>
      <c r="P103" s="110">
        <v>9.3119522323389496</v>
      </c>
      <c r="Q103" s="110">
        <v>9.254830896787773</v>
      </c>
      <c r="R103" s="110">
        <v>9.4109399994730722</v>
      </c>
      <c r="S103" s="110">
        <v>9.484588407012696</v>
      </c>
      <c r="T103" s="110">
        <v>9.3472962435233011</v>
      </c>
      <c r="U103" s="110">
        <v>9.333585803085434</v>
      </c>
      <c r="V103" s="110">
        <v>9.7125021179934006</v>
      </c>
      <c r="W103" s="110">
        <v>10.922135799767776</v>
      </c>
      <c r="X103" s="110">
        <v>6.880036854767809</v>
      </c>
      <c r="Y103" s="110">
        <v>5.076087484353323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159.27550571653347</v>
      </c>
      <c r="C105" s="118">
        <f t="shared" si="35"/>
        <v>129.00006183640934</v>
      </c>
      <c r="D105" s="118">
        <f t="shared" si="35"/>
        <v>179.5778890196822</v>
      </c>
      <c r="E105" s="118">
        <f t="shared" si="35"/>
        <v>165.86593167956917</v>
      </c>
      <c r="F105" s="118">
        <f t="shared" si="35"/>
        <v>142.20918301109256</v>
      </c>
      <c r="G105" s="118">
        <f t="shared" si="35"/>
        <v>179.99999168706532</v>
      </c>
      <c r="H105" s="118">
        <f t="shared" si="35"/>
        <v>187.11981150045884</v>
      </c>
      <c r="I105" s="118">
        <f t="shared" si="35"/>
        <v>152.50303679727347</v>
      </c>
      <c r="J105" s="118">
        <f t="shared" si="35"/>
        <v>167.08520554097572</v>
      </c>
      <c r="K105" s="118">
        <f t="shared" si="35"/>
        <v>185.42739617049983</v>
      </c>
      <c r="L105" s="118">
        <f t="shared" si="35"/>
        <v>179.42101253799521</v>
      </c>
      <c r="M105" s="118">
        <f t="shared" si="35"/>
        <v>167.42961901682</v>
      </c>
      <c r="N105" s="118">
        <f t="shared" si="35"/>
        <v>179.48300696882248</v>
      </c>
      <c r="O105" s="118">
        <f t="shared" si="35"/>
        <v>174.68085973179575</v>
      </c>
      <c r="P105" s="118">
        <f t="shared" si="35"/>
        <v>167.95840872201416</v>
      </c>
      <c r="Q105" s="118">
        <f t="shared" si="35"/>
        <v>171.32410675126204</v>
      </c>
      <c r="R105" s="118">
        <f t="shared" ref="R105:V105" si="36">R106+R109+R111+R120</f>
        <v>174.97583168870685</v>
      </c>
      <c r="S105" s="118">
        <f t="shared" si="36"/>
        <v>175.91492272777947</v>
      </c>
      <c r="T105" s="118">
        <f t="shared" si="36"/>
        <v>181.32751887215662</v>
      </c>
      <c r="U105" s="118">
        <f t="shared" si="36"/>
        <v>187.75951857357236</v>
      </c>
      <c r="V105" s="118">
        <f t="shared" si="36"/>
        <v>183.10562352892137</v>
      </c>
      <c r="W105" s="118">
        <f t="shared" ref="W105:Y105" si="37">W106+W109+W111+W120</f>
        <v>188.46216804399793</v>
      </c>
      <c r="X105" s="118">
        <f t="shared" si="37"/>
        <v>186.2052760698281</v>
      </c>
      <c r="Y105" s="118">
        <f t="shared" si="37"/>
        <v>176.70832594075645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138.12463090404427</v>
      </c>
      <c r="C106" s="123">
        <f t="shared" si="38"/>
        <v>111.52114491942389</v>
      </c>
      <c r="D106" s="123">
        <f t="shared" si="38"/>
        <v>157.58988312214711</v>
      </c>
      <c r="E106" s="123">
        <f t="shared" si="38"/>
        <v>139.29240416296227</v>
      </c>
      <c r="F106" s="123">
        <f t="shared" si="38"/>
        <v>117.82507431623891</v>
      </c>
      <c r="G106" s="123">
        <f t="shared" si="38"/>
        <v>153.87564794887084</v>
      </c>
      <c r="H106" s="123">
        <f t="shared" si="38"/>
        <v>160.09871955463495</v>
      </c>
      <c r="I106" s="123">
        <f t="shared" si="38"/>
        <v>127.70296337088375</v>
      </c>
      <c r="J106" s="123">
        <f t="shared" si="38"/>
        <v>140.34631077856352</v>
      </c>
      <c r="K106" s="123">
        <f t="shared" si="38"/>
        <v>156.64709019400544</v>
      </c>
      <c r="L106" s="123">
        <f t="shared" si="38"/>
        <v>152.24806150834695</v>
      </c>
      <c r="M106" s="123">
        <f t="shared" si="38"/>
        <v>140.26086760642829</v>
      </c>
      <c r="N106" s="123">
        <f t="shared" si="38"/>
        <v>151.61520104212508</v>
      </c>
      <c r="O106" s="123">
        <f t="shared" si="38"/>
        <v>146.95000136601749</v>
      </c>
      <c r="P106" s="123">
        <f t="shared" si="38"/>
        <v>139.73341803033003</v>
      </c>
      <c r="Q106" s="123">
        <f t="shared" si="38"/>
        <v>142.72541539894195</v>
      </c>
      <c r="R106" s="123">
        <f t="shared" ref="R106:V106" si="39">SUM(R107:R108)</f>
        <v>146.27574911859972</v>
      </c>
      <c r="S106" s="123">
        <f t="shared" si="39"/>
        <v>147.2229591615806</v>
      </c>
      <c r="T106" s="123">
        <f t="shared" si="39"/>
        <v>152.18516082763369</v>
      </c>
      <c r="U106" s="123">
        <f t="shared" si="39"/>
        <v>157.56728880477885</v>
      </c>
      <c r="V106" s="123">
        <f t="shared" si="39"/>
        <v>153.8068842543513</v>
      </c>
      <c r="W106" s="123">
        <f t="shared" ref="W106:Y106" si="40">SUM(W107:W108)</f>
        <v>159.17692972598465</v>
      </c>
      <c r="X106" s="123">
        <f t="shared" si="40"/>
        <v>159.86981402905067</v>
      </c>
      <c r="Y106" s="123">
        <f t="shared" si="40"/>
        <v>154.88421005266954</v>
      </c>
      <c r="DA106" s="130" t="s">
        <v>2846</v>
      </c>
    </row>
    <row r="107" spans="1:105" ht="12" customHeight="1" x14ac:dyDescent="0.25">
      <c r="A107" s="97" t="s">
        <v>197</v>
      </c>
      <c r="B107" s="99">
        <v>137.7326617150697</v>
      </c>
      <c r="C107" s="99">
        <v>111.19906105584312</v>
      </c>
      <c r="D107" s="99">
        <v>157.12996856749885</v>
      </c>
      <c r="E107" s="99">
        <v>138.88202544453299</v>
      </c>
      <c r="F107" s="99">
        <v>117.48102476948719</v>
      </c>
      <c r="G107" s="99">
        <v>153.429685202332</v>
      </c>
      <c r="H107" s="99">
        <v>159.63418602300575</v>
      </c>
      <c r="I107" s="99">
        <v>127.34086798366681</v>
      </c>
      <c r="J107" s="99">
        <v>139.95064705298455</v>
      </c>
      <c r="K107" s="99">
        <v>156.20942037784278</v>
      </c>
      <c r="L107" s="99">
        <v>151.81983226942924</v>
      </c>
      <c r="M107" s="99">
        <v>139.87305090468325</v>
      </c>
      <c r="N107" s="99">
        <v>151.1950654251705</v>
      </c>
      <c r="O107" s="99">
        <v>146.5447989992023</v>
      </c>
      <c r="P107" s="99">
        <v>139.35271347501038</v>
      </c>
      <c r="Q107" s="99">
        <v>142.33820651171624</v>
      </c>
      <c r="R107" s="99">
        <v>145.87828813060253</v>
      </c>
      <c r="S107" s="99">
        <v>146.82432408840805</v>
      </c>
      <c r="T107" s="99">
        <v>151.76524099365727</v>
      </c>
      <c r="U107" s="99">
        <v>157.13894819010002</v>
      </c>
      <c r="V107" s="99">
        <v>153.38811997242826</v>
      </c>
      <c r="W107" s="99">
        <v>158.75186638508191</v>
      </c>
      <c r="X107" s="99">
        <v>159.4599794460992</v>
      </c>
      <c r="Y107" s="99">
        <v>154.49575048723531</v>
      </c>
      <c r="DA107" s="63" t="s">
        <v>2847</v>
      </c>
    </row>
    <row r="108" spans="1:105" ht="12" customHeight="1" x14ac:dyDescent="0.25">
      <c r="A108" s="97" t="s">
        <v>53</v>
      </c>
      <c r="B108" s="99">
        <v>0.39196918897456112</v>
      </c>
      <c r="C108" s="99">
        <v>0.32208386358077262</v>
      </c>
      <c r="D108" s="99">
        <v>0.45991455464827291</v>
      </c>
      <c r="E108" s="99">
        <v>0.41037871842929174</v>
      </c>
      <c r="F108" s="99">
        <v>0.34404954675171268</v>
      </c>
      <c r="G108" s="99">
        <v>0.44596274653884937</v>
      </c>
      <c r="H108" s="99">
        <v>0.46453353162918792</v>
      </c>
      <c r="I108" s="99">
        <v>0.36209538721694101</v>
      </c>
      <c r="J108" s="99">
        <v>0.39566372557895596</v>
      </c>
      <c r="K108" s="99">
        <v>0.43766981616266171</v>
      </c>
      <c r="L108" s="99">
        <v>0.42822923891771031</v>
      </c>
      <c r="M108" s="99">
        <v>0.38781670174503102</v>
      </c>
      <c r="N108" s="99">
        <v>0.4201356169545703</v>
      </c>
      <c r="O108" s="99">
        <v>0.40520236681519456</v>
      </c>
      <c r="P108" s="99">
        <v>0.38070455531965858</v>
      </c>
      <c r="Q108" s="99">
        <v>0.38720888722572472</v>
      </c>
      <c r="R108" s="99">
        <v>0.39746098799718937</v>
      </c>
      <c r="S108" s="99">
        <v>0.39863507317256996</v>
      </c>
      <c r="T108" s="99">
        <v>0.41991983397641552</v>
      </c>
      <c r="U108" s="99">
        <v>0.42834061467882811</v>
      </c>
      <c r="V108" s="99">
        <v>0.41876428192305593</v>
      </c>
      <c r="W108" s="99">
        <v>0.42506334090275139</v>
      </c>
      <c r="X108" s="99">
        <v>0.409834582951488</v>
      </c>
      <c r="Y108" s="99">
        <v>0.38845956543422422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1.125722507572342E-3</v>
      </c>
      <c r="C109" s="123">
        <f t="shared" si="41"/>
        <v>9.8511513007280447E-4</v>
      </c>
      <c r="D109" s="123">
        <f t="shared" si="41"/>
        <v>3.8986569325769407E-4</v>
      </c>
      <c r="E109" s="123">
        <f t="shared" si="41"/>
        <v>1.0497888314446591E-3</v>
      </c>
      <c r="F109" s="123">
        <f t="shared" si="41"/>
        <v>2.0843137732686006E-3</v>
      </c>
      <c r="G109" s="123">
        <f t="shared" si="41"/>
        <v>2.2942420488536834E-3</v>
      </c>
      <c r="H109" s="123">
        <f t="shared" si="41"/>
        <v>4.0622018303210538E-3</v>
      </c>
      <c r="I109" s="123">
        <f t="shared" si="41"/>
        <v>5.2918942099604346E-3</v>
      </c>
      <c r="J109" s="123">
        <f t="shared" si="41"/>
        <v>6.0430306337563673E-3</v>
      </c>
      <c r="K109" s="123">
        <f t="shared" si="41"/>
        <v>7.1416598124012702E-3</v>
      </c>
      <c r="L109" s="123">
        <f t="shared" si="41"/>
        <v>1.1713022803801728E-2</v>
      </c>
      <c r="M109" s="123">
        <f t="shared" si="41"/>
        <v>7.6388378283917778E-3</v>
      </c>
      <c r="N109" s="123">
        <f t="shared" si="41"/>
        <v>9.6931946034181354E-3</v>
      </c>
      <c r="O109" s="123">
        <f t="shared" si="41"/>
        <v>1.2248852863101251E-2</v>
      </c>
      <c r="P109" s="123">
        <f t="shared" si="41"/>
        <v>2.119817234044467E-2</v>
      </c>
      <c r="Q109" s="123">
        <f t="shared" si="41"/>
        <v>5.9072204506943893E-2</v>
      </c>
      <c r="R109" s="123">
        <f t="shared" si="41"/>
        <v>4.5764637002387566E-2</v>
      </c>
      <c r="S109" s="123">
        <f t="shared" si="41"/>
        <v>5.3901137913402751E-2</v>
      </c>
      <c r="T109" s="123">
        <f t="shared" si="41"/>
        <v>6.7159493566884887E-2</v>
      </c>
      <c r="U109" s="123">
        <f t="shared" si="41"/>
        <v>9.5347464640659005E-2</v>
      </c>
      <c r="V109" s="123">
        <f t="shared" si="41"/>
        <v>5.6041755708069657E-2</v>
      </c>
      <c r="W109" s="123">
        <f t="shared" si="41"/>
        <v>6.1618643346771557E-2</v>
      </c>
      <c r="X109" s="123">
        <f t="shared" si="41"/>
        <v>4.6757646304627108E-2</v>
      </c>
      <c r="Y109" s="123">
        <f t="shared" si="41"/>
        <v>4.0231629975563302E-2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1.125722507572342E-3</v>
      </c>
      <c r="C110" s="99">
        <f>RES_hhdet_fech!C110/RES_summary!C$19</f>
        <v>9.8511513007280447E-4</v>
      </c>
      <c r="D110" s="99">
        <f>RES_hhdet_fech!D110/RES_summary!D$19</f>
        <v>3.8986569325769407E-4</v>
      </c>
      <c r="E110" s="99">
        <f>RES_hhdet_fech!E110/RES_summary!E$19</f>
        <v>1.0497888314446591E-3</v>
      </c>
      <c r="F110" s="99">
        <f>RES_hhdet_fech!F110/RES_summary!F$19</f>
        <v>2.0843137732686006E-3</v>
      </c>
      <c r="G110" s="99">
        <f>RES_hhdet_fech!G110/RES_summary!G$19</f>
        <v>2.2942420488536834E-3</v>
      </c>
      <c r="H110" s="99">
        <f>RES_hhdet_fech!H110/RES_summary!H$19</f>
        <v>4.0622018303210538E-3</v>
      </c>
      <c r="I110" s="99">
        <f>RES_hhdet_fech!I110/RES_summary!I$19</f>
        <v>5.2918942099604346E-3</v>
      </c>
      <c r="J110" s="99">
        <f>RES_hhdet_fech!J110/RES_summary!J$19</f>
        <v>6.0430306337563673E-3</v>
      </c>
      <c r="K110" s="99">
        <f>RES_hhdet_fech!K110/RES_summary!K$19</f>
        <v>7.1416598124012702E-3</v>
      </c>
      <c r="L110" s="99">
        <f>RES_hhdet_fech!L110/RES_summary!L$19</f>
        <v>1.1713022803801728E-2</v>
      </c>
      <c r="M110" s="99">
        <f>RES_hhdet_fech!M110/RES_summary!M$19</f>
        <v>7.6388378283917778E-3</v>
      </c>
      <c r="N110" s="99">
        <f>RES_hhdet_fech!N110/RES_summary!N$19</f>
        <v>9.6931946034181354E-3</v>
      </c>
      <c r="O110" s="99">
        <f>RES_hhdet_fech!O110/RES_summary!O$19</f>
        <v>1.2248852863101251E-2</v>
      </c>
      <c r="P110" s="99">
        <f>RES_hhdet_fech!P110/RES_summary!P$19</f>
        <v>2.119817234044467E-2</v>
      </c>
      <c r="Q110" s="99">
        <f>RES_hhdet_fech!Q110/RES_summary!Q$19</f>
        <v>5.9072204506943893E-2</v>
      </c>
      <c r="R110" s="99">
        <f>RES_hhdet_fech!R110/RES_summary!R$19</f>
        <v>4.5764637002387566E-2</v>
      </c>
      <c r="S110" s="99">
        <f>RES_hhdet_fech!S110/RES_summary!S$19</f>
        <v>5.3901137913402751E-2</v>
      </c>
      <c r="T110" s="99">
        <f>RES_hhdet_fech!T110/RES_summary!T$19</f>
        <v>6.7159493566884887E-2</v>
      </c>
      <c r="U110" s="99">
        <f>RES_hhdet_fech!U110/RES_summary!U$19</f>
        <v>9.5347464640659005E-2</v>
      </c>
      <c r="V110" s="99">
        <f>RES_hhdet_fech!V110/RES_summary!V$19</f>
        <v>5.6041755708069657E-2</v>
      </c>
      <c r="W110" s="99">
        <f>RES_hhdet_fech!W110/RES_summary!W$19</f>
        <v>6.1618643346771557E-2</v>
      </c>
      <c r="X110" s="99">
        <f>RES_hhdet_fech!X110/RES_summary!X$19</f>
        <v>4.6757646304627108E-2</v>
      </c>
      <c r="Y110" s="99">
        <f>RES_hhdet_fech!Y110/RES_summary!Y$19</f>
        <v>4.0231629975563302E-2</v>
      </c>
      <c r="DA110" s="63" t="s">
        <v>2850</v>
      </c>
    </row>
    <row r="111" spans="1:105" ht="12" customHeight="1" x14ac:dyDescent="0.25">
      <c r="A111" s="121" t="s">
        <v>55</v>
      </c>
      <c r="B111" s="123">
        <v>13.081878280970283</v>
      </c>
      <c r="C111" s="123">
        <v>9.4817118810160679</v>
      </c>
      <c r="D111" s="123">
        <v>14.046588260214595</v>
      </c>
      <c r="E111" s="123">
        <v>14.37916819314013</v>
      </c>
      <c r="F111" s="123">
        <v>12.652799610084079</v>
      </c>
      <c r="G111" s="123">
        <v>15.499885142111818</v>
      </c>
      <c r="H111" s="123">
        <v>15.637995008754308</v>
      </c>
      <c r="I111" s="123">
        <v>13.395030445802693</v>
      </c>
      <c r="J111" s="123">
        <v>14.912603634662135</v>
      </c>
      <c r="K111" s="123">
        <v>16.718148864648313</v>
      </c>
      <c r="L111" s="123">
        <v>14.655253047218716</v>
      </c>
      <c r="M111" s="123">
        <v>15.427903863464106</v>
      </c>
      <c r="N111" s="123">
        <v>16.212717012902875</v>
      </c>
      <c r="O111" s="123">
        <v>16.294444366939111</v>
      </c>
      <c r="P111" s="123">
        <v>17.08833694736726</v>
      </c>
      <c r="Q111" s="123">
        <v>17.470881605880219</v>
      </c>
      <c r="R111" s="123">
        <v>17.404692663646323</v>
      </c>
      <c r="S111" s="123">
        <v>17.240527942142496</v>
      </c>
      <c r="T111" s="123">
        <v>17.421707719120594</v>
      </c>
      <c r="U111" s="123">
        <v>18.066771305219611</v>
      </c>
      <c r="V111" s="123">
        <v>17.697551248029246</v>
      </c>
      <c r="W111" s="123">
        <v>17.740573528344289</v>
      </c>
      <c r="X111" s="123">
        <v>16.740621874008859</v>
      </c>
      <c r="Y111" s="123">
        <v>13.919718807698189</v>
      </c>
      <c r="DA111" s="130" t="s">
        <v>2851</v>
      </c>
    </row>
    <row r="112" spans="1:105" ht="12" customHeight="1" x14ac:dyDescent="0.25">
      <c r="A112" s="97" t="s">
        <v>130</v>
      </c>
      <c r="B112" s="99">
        <v>13.064782355958535</v>
      </c>
      <c r="C112" s="99">
        <v>9.4630308704347694</v>
      </c>
      <c r="D112" s="99">
        <v>14.139583187344254</v>
      </c>
      <c r="E112" s="99">
        <v>14.092487765576154</v>
      </c>
      <c r="F112" s="99">
        <v>12.360706225410611</v>
      </c>
      <c r="G112" s="99">
        <v>15.485794304713771</v>
      </c>
      <c r="H112" s="99">
        <v>15.534526935273165</v>
      </c>
      <c r="I112" s="99">
        <v>13.270994316538598</v>
      </c>
      <c r="J112" s="99">
        <v>14.784323222781085</v>
      </c>
      <c r="K112" s="99">
        <v>16.629598030306614</v>
      </c>
      <c r="L112" s="99">
        <v>14.353405607299043</v>
      </c>
      <c r="M112" s="99">
        <v>15.165473272036083</v>
      </c>
      <c r="N112" s="99">
        <v>16.007887198805005</v>
      </c>
      <c r="O112" s="99">
        <v>16.015844771764321</v>
      </c>
      <c r="P112" s="99">
        <v>16.921227716683237</v>
      </c>
      <c r="Q112" s="99">
        <v>17.32355380359737</v>
      </c>
      <c r="R112" s="99">
        <v>17.265715278361526</v>
      </c>
      <c r="S112" s="99">
        <v>17.085875837894999</v>
      </c>
      <c r="T112" s="99">
        <v>17.33679035334783</v>
      </c>
      <c r="U112" s="99">
        <v>17.938298656585253</v>
      </c>
      <c r="V112" s="99">
        <v>17.383947432803502</v>
      </c>
      <c r="W112" s="99">
        <v>17.423848264516309</v>
      </c>
      <c r="X112" s="99">
        <v>16.799935426874416</v>
      </c>
      <c r="Y112" s="99">
        <v>14.041311184938618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14.875079003355776</v>
      </c>
      <c r="L113" s="99">
        <v>12.919302382408935</v>
      </c>
      <c r="M113" s="99">
        <v>13.669574394485601</v>
      </c>
      <c r="N113" s="99">
        <v>14.488744998403249</v>
      </c>
      <c r="O113" s="99">
        <v>14.577761983593374</v>
      </c>
      <c r="P113" s="99">
        <v>15.395304410323122</v>
      </c>
      <c r="Q113" s="99">
        <v>15.838584799611665</v>
      </c>
      <c r="R113" s="99">
        <v>15.842891410025569</v>
      </c>
      <c r="S113" s="99">
        <v>15.755861443726426</v>
      </c>
      <c r="T113" s="99">
        <v>16.201536039444505</v>
      </c>
      <c r="U113" s="99">
        <v>16.730937220333232</v>
      </c>
      <c r="V113" s="99">
        <v>16.267159103240644</v>
      </c>
      <c r="W113" s="99">
        <v>16.410437525822502</v>
      </c>
      <c r="X113" s="99">
        <v>15.581531411890483</v>
      </c>
      <c r="Y113" s="99">
        <v>12.93756730858393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7.6652728367025107</v>
      </c>
      <c r="L114" s="102">
        <v>6.9417686621725796</v>
      </c>
      <c r="M114" s="102">
        <v>7.0752002107251428</v>
      </c>
      <c r="N114" s="102">
        <v>7.2317476892728392</v>
      </c>
      <c r="O114" s="102">
        <v>7.4424810407167881</v>
      </c>
      <c r="P114" s="102">
        <v>7.6974922439184441</v>
      </c>
      <c r="Q114" s="102">
        <v>8.0176328028653305</v>
      </c>
      <c r="R114" s="102">
        <v>7.9133108063216309</v>
      </c>
      <c r="S114" s="102">
        <v>7.7298224204984498</v>
      </c>
      <c r="T114" s="102">
        <v>9.2879507592908865</v>
      </c>
      <c r="U114" s="102">
        <v>8.7119770315618563</v>
      </c>
      <c r="V114" s="102">
        <v>8.237531950492091</v>
      </c>
      <c r="W114" s="102">
        <v>8.5773301985334989</v>
      </c>
      <c r="X114" s="102">
        <v>6.2856053442506008</v>
      </c>
      <c r="Y114" s="102">
        <v>4.1227166504105455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7.2098061666532649</v>
      </c>
      <c r="L115" s="105">
        <v>5.9775337202363561</v>
      </c>
      <c r="M115" s="105">
        <v>6.5943741837604559</v>
      </c>
      <c r="N115" s="105">
        <v>7.2569973091304121</v>
      </c>
      <c r="O115" s="105">
        <v>7.1352809428765864</v>
      </c>
      <c r="P115" s="105">
        <v>7.697812166404681</v>
      </c>
      <c r="Q115" s="105">
        <v>7.8209519967463335</v>
      </c>
      <c r="R115" s="105">
        <v>7.9295806037039398</v>
      </c>
      <c r="S115" s="105">
        <v>8.0260390232279804</v>
      </c>
      <c r="T115" s="105">
        <v>6.9135852801536206</v>
      </c>
      <c r="U115" s="105">
        <v>8.0189601887713771</v>
      </c>
      <c r="V115" s="105">
        <v>8.0296271527485494</v>
      </c>
      <c r="W115" s="105">
        <v>7.8331073272890013</v>
      </c>
      <c r="X115" s="105">
        <v>9.2959260676398774</v>
      </c>
      <c r="Y115" s="105">
        <v>8.8148506581733841</v>
      </c>
      <c r="DA115" s="132" t="s">
        <v>2855</v>
      </c>
    </row>
    <row r="116" spans="1:105" ht="12" customHeight="1" x14ac:dyDescent="0.25">
      <c r="A116" s="106" t="s">
        <v>122</v>
      </c>
      <c r="B116" s="102">
        <v>16.094424495540405</v>
      </c>
      <c r="C116" s="102">
        <v>13.914859392039531</v>
      </c>
      <c r="D116" s="102">
        <v>10.259767804124014</v>
      </c>
      <c r="E116" s="102">
        <v>21.640885809202601</v>
      </c>
      <c r="F116" s="102">
        <v>20.119097427982844</v>
      </c>
      <c r="G116" s="102">
        <v>15.955470537204175</v>
      </c>
      <c r="H116" s="102">
        <v>19.019707897658094</v>
      </c>
      <c r="I116" s="102">
        <v>17.477552936957448</v>
      </c>
      <c r="J116" s="102">
        <v>18.35184571181793</v>
      </c>
      <c r="K116" s="102">
        <v>19.323684499136821</v>
      </c>
      <c r="L116" s="102">
        <v>20.610095586027896</v>
      </c>
      <c r="M116" s="102">
        <v>20.193902911655677</v>
      </c>
      <c r="N116" s="102">
        <v>19.810845428898926</v>
      </c>
      <c r="O116" s="102">
        <v>21.247038452406063</v>
      </c>
      <c r="P116" s="102">
        <v>21.147757033469244</v>
      </c>
      <c r="Q116" s="102">
        <v>21.633552430387017</v>
      </c>
      <c r="R116" s="102">
        <v>21.916809914215534</v>
      </c>
      <c r="S116" s="102">
        <v>21.351718820056295</v>
      </c>
      <c r="T116" s="102">
        <v>20.593730873863738</v>
      </c>
      <c r="U116" s="102">
        <v>21.502066509497233</v>
      </c>
      <c r="V116" s="102">
        <v>22.62201785341988</v>
      </c>
      <c r="W116" s="102">
        <v>22.943455177640569</v>
      </c>
      <c r="X116" s="102">
        <v>19.00994667591381</v>
      </c>
      <c r="Y116" s="102">
        <v>14.270072438524833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15.71890366171221</v>
      </c>
      <c r="L117" s="105">
        <v>17.044192147517091</v>
      </c>
      <c r="M117" s="105">
        <v>16.6542940905838</v>
      </c>
      <c r="N117" s="105">
        <v>16.27425864043057</v>
      </c>
      <c r="O117" s="105">
        <v>17.339202219613455</v>
      </c>
      <c r="P117" s="105">
        <v>17.061525273653757</v>
      </c>
      <c r="Q117" s="105">
        <v>17.512424578847607</v>
      </c>
      <c r="R117" s="105">
        <v>17.783199208297827</v>
      </c>
      <c r="S117" s="105">
        <v>17.820775882106172</v>
      </c>
      <c r="T117" s="105">
        <v>17.578837161174462</v>
      </c>
      <c r="U117" s="105">
        <v>18.559402928186753</v>
      </c>
      <c r="V117" s="105">
        <v>19.579168667174066</v>
      </c>
      <c r="W117" s="105">
        <v>19.87430023103574</v>
      </c>
      <c r="X117" s="105">
        <v>15.983465075790983</v>
      </c>
      <c r="Y117" s="105">
        <v>11.882298826062026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9.1395442179358604</v>
      </c>
      <c r="L118" s="99">
        <v>10.284389103071913</v>
      </c>
      <c r="M118" s="99">
        <v>9.7198138805427341</v>
      </c>
      <c r="N118" s="99">
        <v>9.1867145189356307</v>
      </c>
      <c r="O118" s="99">
        <v>9.9280842082717005</v>
      </c>
      <c r="P118" s="99">
        <v>9.5343760759090106</v>
      </c>
      <c r="Q118" s="99">
        <v>9.8586196679503573</v>
      </c>
      <c r="R118" s="99">
        <v>9.9109322742832635</v>
      </c>
      <c r="S118" s="99">
        <v>9.7176286898719244</v>
      </c>
      <c r="T118" s="99">
        <v>10.760874270337652</v>
      </c>
      <c r="U118" s="99">
        <v>10.443044798729003</v>
      </c>
      <c r="V118" s="99">
        <v>10.745642356283733</v>
      </c>
      <c r="W118" s="99">
        <v>11.126559829105291</v>
      </c>
      <c r="X118" s="99">
        <v>6.8472120317757099</v>
      </c>
      <c r="Y118" s="99">
        <v>3.7258647380917527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6.5793594437763545</v>
      </c>
      <c r="L119" s="99">
        <v>6.7598030444451753</v>
      </c>
      <c r="M119" s="99">
        <v>6.9344802100410687</v>
      </c>
      <c r="N119" s="99">
        <v>7.0875441214949406</v>
      </c>
      <c r="O119" s="99">
        <v>7.4111180113417516</v>
      </c>
      <c r="P119" s="99">
        <v>7.5271491977447518</v>
      </c>
      <c r="Q119" s="99">
        <v>7.6538049108972519</v>
      </c>
      <c r="R119" s="99">
        <v>7.8722669340145641</v>
      </c>
      <c r="S119" s="99">
        <v>8.1031471922342462</v>
      </c>
      <c r="T119" s="99">
        <v>6.8179628908368137</v>
      </c>
      <c r="U119" s="99">
        <v>8.1163581294577529</v>
      </c>
      <c r="V119" s="99">
        <v>8.833526310890333</v>
      </c>
      <c r="W119" s="99">
        <v>8.7477404019304501</v>
      </c>
      <c r="X119" s="99">
        <v>9.1362530440152696</v>
      </c>
      <c r="Y119" s="99">
        <v>8.1564340879702755</v>
      </c>
      <c r="DA119" s="63" t="s">
        <v>2859</v>
      </c>
    </row>
    <row r="120" spans="1:105" ht="12" customHeight="1" x14ac:dyDescent="0.25">
      <c r="A120" s="121" t="s">
        <v>54</v>
      </c>
      <c r="B120" s="123">
        <v>8.0678708090113531</v>
      </c>
      <c r="C120" s="123">
        <v>7.9962199208392999</v>
      </c>
      <c r="D120" s="123">
        <v>7.9410277716272208</v>
      </c>
      <c r="E120" s="123">
        <v>12.193309534635338</v>
      </c>
      <c r="F120" s="123">
        <v>11.729224770996298</v>
      </c>
      <c r="G120" s="123">
        <v>10.622164354033799</v>
      </c>
      <c r="H120" s="123">
        <v>11.379034735239253</v>
      </c>
      <c r="I120" s="123">
        <v>11.399751086377055</v>
      </c>
      <c r="J120" s="123">
        <v>11.82024809711632</v>
      </c>
      <c r="K120" s="123">
        <v>12.055015452033686</v>
      </c>
      <c r="L120" s="123">
        <v>12.50598495962574</v>
      </c>
      <c r="M120" s="123">
        <v>11.733208709099218</v>
      </c>
      <c r="N120" s="123">
        <v>11.645395719191097</v>
      </c>
      <c r="O120" s="123">
        <v>11.424165145976035</v>
      </c>
      <c r="P120" s="123">
        <v>11.115455571976435</v>
      </c>
      <c r="Q120" s="123">
        <v>11.068737541932936</v>
      </c>
      <c r="R120" s="123">
        <v>11.249625269458431</v>
      </c>
      <c r="S120" s="123">
        <v>11.397534486142948</v>
      </c>
      <c r="T120" s="123">
        <v>11.65349083183543</v>
      </c>
      <c r="U120" s="123">
        <v>12.030110998933235</v>
      </c>
      <c r="V120" s="123">
        <v>11.545146270832758</v>
      </c>
      <c r="W120" s="123">
        <v>11.483046146322204</v>
      </c>
      <c r="X120" s="123">
        <v>9.5480825204639448</v>
      </c>
      <c r="Y120" s="123">
        <v>7.8641654504131653</v>
      </c>
      <c r="DA120" s="130" t="s">
        <v>2860</v>
      </c>
    </row>
    <row r="121" spans="1:105" ht="12" customHeight="1" x14ac:dyDescent="0.25">
      <c r="A121" s="97" t="s">
        <v>50</v>
      </c>
      <c r="B121" s="99">
        <v>8.3248796560245673</v>
      </c>
      <c r="C121" s="99">
        <v>8.4949788196216129</v>
      </c>
      <c r="D121" s="99">
        <v>9.1831857457727892</v>
      </c>
      <c r="E121" s="99">
        <v>12.181003865942431</v>
      </c>
      <c r="F121" s="99">
        <v>12.19383020394157</v>
      </c>
      <c r="G121" s="99">
        <v>11.883766761368015</v>
      </c>
      <c r="H121" s="99">
        <v>12.047501882325408</v>
      </c>
      <c r="I121" s="99">
        <v>12.541290924837655</v>
      </c>
      <c r="J121" s="99">
        <v>12.912983172364607</v>
      </c>
      <c r="K121" s="99">
        <v>13.302279863560484</v>
      </c>
      <c r="L121" s="99">
        <v>13.456500979303588</v>
      </c>
      <c r="M121" s="99">
        <v>12.859993759626381</v>
      </c>
      <c r="N121" s="99">
        <v>12.870848575143778</v>
      </c>
      <c r="O121" s="99">
        <v>12.334095536297811</v>
      </c>
      <c r="P121" s="99">
        <v>12.200741374218453</v>
      </c>
      <c r="Q121" s="99">
        <v>12.124345450724885</v>
      </c>
      <c r="R121" s="99">
        <v>12.288190380663062</v>
      </c>
      <c r="S121" s="99">
        <v>12.40878041839734</v>
      </c>
      <c r="T121" s="99">
        <v>12.781558876823031</v>
      </c>
      <c r="U121" s="99">
        <v>13.334692990149852</v>
      </c>
      <c r="V121" s="99">
        <v>12.37851420756234</v>
      </c>
      <c r="W121" s="99">
        <v>11.660367973948365</v>
      </c>
      <c r="X121" s="99">
        <v>10.020813031985773</v>
      </c>
      <c r="Y121" s="99">
        <v>8.135289659577646</v>
      </c>
      <c r="DA121" s="63" t="s">
        <v>2861</v>
      </c>
    </row>
    <row r="122" spans="1:105" ht="12" customHeight="1" x14ac:dyDescent="0.25">
      <c r="A122" s="109" t="s">
        <v>120</v>
      </c>
      <c r="B122" s="110">
        <v>6.69824968296391</v>
      </c>
      <c r="C122" s="110">
        <v>5.779416309204028</v>
      </c>
      <c r="D122" s="110">
        <v>4.532875658248031</v>
      </c>
      <c r="E122" s="110">
        <v>12.213859834231592</v>
      </c>
      <c r="F122" s="110">
        <v>11.029056232575272</v>
      </c>
      <c r="G122" s="110">
        <v>8.5090791934110044</v>
      </c>
      <c r="H122" s="110">
        <v>10.187480499490007</v>
      </c>
      <c r="I122" s="110">
        <v>9.2452122090872138</v>
      </c>
      <c r="J122" s="110">
        <v>9.8116664397391187</v>
      </c>
      <c r="K122" s="110">
        <v>9.8700519770936275</v>
      </c>
      <c r="L122" s="110">
        <v>10.989065558359039</v>
      </c>
      <c r="M122" s="110">
        <v>10.054717519505449</v>
      </c>
      <c r="N122" s="110">
        <v>9.7877755923065397</v>
      </c>
      <c r="O122" s="110">
        <v>9.9905679888546182</v>
      </c>
      <c r="P122" s="110">
        <v>9.2858758462719013</v>
      </c>
      <c r="Q122" s="110">
        <v>9.2248017208939359</v>
      </c>
      <c r="R122" s="110">
        <v>9.4159760793440253</v>
      </c>
      <c r="S122" s="110">
        <v>9.553539618115078</v>
      </c>
      <c r="T122" s="110">
        <v>9.4821932526203536</v>
      </c>
      <c r="U122" s="110">
        <v>9.4321954331657842</v>
      </c>
      <c r="V122" s="110">
        <v>9.7419339289537792</v>
      </c>
      <c r="W122" s="110">
        <v>10.913143156653023</v>
      </c>
      <c r="X122" s="110">
        <v>6.8476460803392625</v>
      </c>
      <c r="Y122" s="110">
        <v>5.038356000639352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148.08631275009159</v>
      </c>
      <c r="C124" s="118">
        <f t="shared" si="42"/>
        <v>167.24774370957135</v>
      </c>
      <c r="D124" s="118">
        <f t="shared" si="42"/>
        <v>157.94263232395406</v>
      </c>
      <c r="E124" s="118">
        <f t="shared" si="42"/>
        <v>161.62642508416505</v>
      </c>
      <c r="F124" s="118">
        <f t="shared" si="42"/>
        <v>161.85248596193804</v>
      </c>
      <c r="G124" s="118">
        <f t="shared" si="42"/>
        <v>165.82725373496621</v>
      </c>
      <c r="H124" s="118">
        <f t="shared" si="42"/>
        <v>169.73417668781133</v>
      </c>
      <c r="I124" s="118">
        <f t="shared" si="42"/>
        <v>168.75815838396511</v>
      </c>
      <c r="J124" s="118">
        <f t="shared" si="42"/>
        <v>168.95921081751914</v>
      </c>
      <c r="K124" s="118">
        <f t="shared" si="42"/>
        <v>174.24051760653808</v>
      </c>
      <c r="L124" s="118">
        <f t="shared" si="42"/>
        <v>194.34054916410093</v>
      </c>
      <c r="M124" s="118">
        <f t="shared" si="42"/>
        <v>177.38553178326057</v>
      </c>
      <c r="N124" s="118">
        <f t="shared" si="42"/>
        <v>184.00942458172887</v>
      </c>
      <c r="O124" s="118">
        <f t="shared" si="42"/>
        <v>181.4471664919289</v>
      </c>
      <c r="P124" s="118">
        <f t="shared" si="42"/>
        <v>169.84906072858243</v>
      </c>
      <c r="Q124" s="118">
        <f t="shared" si="42"/>
        <v>171.5952939100747</v>
      </c>
      <c r="R124" s="118">
        <f t="shared" ref="R124:V124" si="43">R125+R128+R130+R139</f>
        <v>178.94780459866925</v>
      </c>
      <c r="S124" s="118">
        <f t="shared" si="43"/>
        <v>188.05096383758678</v>
      </c>
      <c r="T124" s="118">
        <f t="shared" si="43"/>
        <v>193.42211995525105</v>
      </c>
      <c r="U124" s="118">
        <f t="shared" si="43"/>
        <v>191.82165467191194</v>
      </c>
      <c r="V124" s="118">
        <f t="shared" si="43"/>
        <v>194.04822957120336</v>
      </c>
      <c r="W124" s="118">
        <f t="shared" ref="W124:Y124" si="44">W125+W128+W130+W139</f>
        <v>213.97813096350072</v>
      </c>
      <c r="X124" s="118">
        <f t="shared" si="44"/>
        <v>191.84749115085881</v>
      </c>
      <c r="Y124" s="118">
        <f t="shared" si="44"/>
        <v>182.2304496214125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127.42132632799125</v>
      </c>
      <c r="C125" s="123">
        <f t="shared" si="45"/>
        <v>146.25695152592209</v>
      </c>
      <c r="D125" s="123">
        <f t="shared" si="45"/>
        <v>137.19921128163855</v>
      </c>
      <c r="E125" s="123">
        <f t="shared" si="45"/>
        <v>134.84185489206894</v>
      </c>
      <c r="F125" s="123">
        <f t="shared" si="45"/>
        <v>134.97232982503667</v>
      </c>
      <c r="G125" s="123">
        <f t="shared" si="45"/>
        <v>140.63997746163503</v>
      </c>
      <c r="H125" s="123">
        <f t="shared" si="45"/>
        <v>143.73921658734383</v>
      </c>
      <c r="I125" s="123">
        <f t="shared" si="45"/>
        <v>142.07701303285134</v>
      </c>
      <c r="J125" s="123">
        <f t="shared" si="45"/>
        <v>141.71273282473726</v>
      </c>
      <c r="K125" s="123">
        <f t="shared" si="45"/>
        <v>146.12279108738312</v>
      </c>
      <c r="L125" s="123">
        <f t="shared" si="45"/>
        <v>165.51929858171326</v>
      </c>
      <c r="M125" s="123">
        <f t="shared" si="45"/>
        <v>149.01070012242789</v>
      </c>
      <c r="N125" s="123">
        <f t="shared" si="45"/>
        <v>155.5699374222387</v>
      </c>
      <c r="O125" s="123">
        <f t="shared" si="45"/>
        <v>152.93184019000478</v>
      </c>
      <c r="P125" s="123">
        <f t="shared" si="45"/>
        <v>141.2678809467676</v>
      </c>
      <c r="Q125" s="123">
        <f t="shared" si="45"/>
        <v>142.6780013616694</v>
      </c>
      <c r="R125" s="123">
        <f t="shared" ref="R125:V125" si="46">SUM(R126:R127)</f>
        <v>150.00710965096624</v>
      </c>
      <c r="S125" s="123">
        <f t="shared" si="46"/>
        <v>158.05332729040904</v>
      </c>
      <c r="T125" s="123">
        <f t="shared" si="46"/>
        <v>163.39434603023997</v>
      </c>
      <c r="U125" s="123">
        <f t="shared" si="46"/>
        <v>161.15664410043041</v>
      </c>
      <c r="V125" s="123">
        <f t="shared" si="46"/>
        <v>163.64835845338314</v>
      </c>
      <c r="W125" s="123">
        <f t="shared" ref="W125:Y125" si="47">SUM(W126:W127)</f>
        <v>181.83405517316453</v>
      </c>
      <c r="X125" s="123">
        <f t="shared" si="47"/>
        <v>164.85696519575342</v>
      </c>
      <c r="Y125" s="123">
        <f t="shared" si="47"/>
        <v>160.37381714049357</v>
      </c>
      <c r="DA125" s="130" t="s">
        <v>2864</v>
      </c>
    </row>
    <row r="126" spans="1:105" ht="12" customHeight="1" x14ac:dyDescent="0.25">
      <c r="A126" s="97" t="s">
        <v>198</v>
      </c>
      <c r="B126" s="99">
        <v>127.04075641097683</v>
      </c>
      <c r="C126" s="99">
        <v>145.81914979328016</v>
      </c>
      <c r="D126" s="99">
        <v>136.79283228970149</v>
      </c>
      <c r="E126" s="99">
        <v>134.44278816454539</v>
      </c>
      <c r="F126" s="99">
        <v>134.57939103134754</v>
      </c>
      <c r="G126" s="99">
        <v>140.23613392755919</v>
      </c>
      <c r="H126" s="99">
        <v>143.32716237481202</v>
      </c>
      <c r="I126" s="99">
        <v>141.67896880927228</v>
      </c>
      <c r="J126" s="99">
        <v>141.3180331439639</v>
      </c>
      <c r="K126" s="99">
        <v>145.71943817425682</v>
      </c>
      <c r="L126" s="99">
        <v>165.0588133150967</v>
      </c>
      <c r="M126" s="99">
        <v>148.60370069175386</v>
      </c>
      <c r="N126" s="99">
        <v>155.14543843097968</v>
      </c>
      <c r="O126" s="99">
        <v>152.51848335623981</v>
      </c>
      <c r="P126" s="99">
        <v>140.89332605149193</v>
      </c>
      <c r="Q126" s="99">
        <v>142.30364392234091</v>
      </c>
      <c r="R126" s="99">
        <v>149.61487252276754</v>
      </c>
      <c r="S126" s="99">
        <v>157.64360598402345</v>
      </c>
      <c r="T126" s="99">
        <v>162.96553507412563</v>
      </c>
      <c r="U126" s="99">
        <v>160.74160090678012</v>
      </c>
      <c r="V126" s="99">
        <v>163.22758266810945</v>
      </c>
      <c r="W126" s="99">
        <v>181.37628023611327</v>
      </c>
      <c r="X126" s="99">
        <v>164.45883490470524</v>
      </c>
      <c r="Y126" s="99">
        <v>159.9944504118927</v>
      </c>
      <c r="DA126" s="63" t="s">
        <v>2865</v>
      </c>
    </row>
    <row r="127" spans="1:105" ht="12" customHeight="1" x14ac:dyDescent="0.25">
      <c r="A127" s="97" t="s">
        <v>53</v>
      </c>
      <c r="B127" s="99">
        <v>0.38056991701442039</v>
      </c>
      <c r="C127" s="99">
        <v>0.43780173264193994</v>
      </c>
      <c r="D127" s="99">
        <v>0.40637899193704657</v>
      </c>
      <c r="E127" s="99">
        <v>0.39906672752355316</v>
      </c>
      <c r="F127" s="99">
        <v>0.39293879368913248</v>
      </c>
      <c r="G127" s="99">
        <v>0.40384353407584622</v>
      </c>
      <c r="H127" s="99">
        <v>0.41205421253182728</v>
      </c>
      <c r="I127" s="99">
        <v>0.39804422357905045</v>
      </c>
      <c r="J127" s="99">
        <v>0.39469968077335632</v>
      </c>
      <c r="K127" s="99">
        <v>0.40335291312630972</v>
      </c>
      <c r="L127" s="99">
        <v>0.46048526661654476</v>
      </c>
      <c r="M127" s="99">
        <v>0.40699943067402933</v>
      </c>
      <c r="N127" s="99">
        <v>0.42449899125901663</v>
      </c>
      <c r="O127" s="99">
        <v>0.41335683376497379</v>
      </c>
      <c r="P127" s="99">
        <v>0.37455489527566799</v>
      </c>
      <c r="Q127" s="99">
        <v>0.37435743932849364</v>
      </c>
      <c r="R127" s="99">
        <v>0.39223712819871293</v>
      </c>
      <c r="S127" s="99">
        <v>0.40972130638559451</v>
      </c>
      <c r="T127" s="99">
        <v>0.42881095611434539</v>
      </c>
      <c r="U127" s="99">
        <v>0.41504319365029524</v>
      </c>
      <c r="V127" s="99">
        <v>0.42077578527369069</v>
      </c>
      <c r="W127" s="99">
        <v>0.45777493705125105</v>
      </c>
      <c r="X127" s="99">
        <v>0.39813029104818803</v>
      </c>
      <c r="Y127" s="99">
        <v>0.37936672860087856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9.4002471647960245E-4</v>
      </c>
      <c r="C128" s="123">
        <f t="shared" si="48"/>
        <v>1.0133736488390792E-3</v>
      </c>
      <c r="D128" s="123">
        <f t="shared" si="48"/>
        <v>1.215957502533807E-3</v>
      </c>
      <c r="E128" s="123">
        <f t="shared" si="48"/>
        <v>1.2937859615920425E-3</v>
      </c>
      <c r="F128" s="123">
        <f t="shared" si="48"/>
        <v>1.4942672327149938E-3</v>
      </c>
      <c r="G128" s="123">
        <f t="shared" si="48"/>
        <v>1.625868322999187E-3</v>
      </c>
      <c r="H128" s="123">
        <f t="shared" si="48"/>
        <v>2.2316323589087143E-3</v>
      </c>
      <c r="I128" s="123">
        <f t="shared" si="48"/>
        <v>2.8213071178791603E-3</v>
      </c>
      <c r="J128" s="123">
        <f t="shared" si="48"/>
        <v>3.8916228839708453E-3</v>
      </c>
      <c r="K128" s="123">
        <f t="shared" si="48"/>
        <v>5.4770955060293863E-3</v>
      </c>
      <c r="L128" s="123">
        <f t="shared" si="48"/>
        <v>1.1157150102132992E-2</v>
      </c>
      <c r="M128" s="123">
        <f t="shared" si="48"/>
        <v>8.387573063957706E-3</v>
      </c>
      <c r="N128" s="123">
        <f t="shared" si="48"/>
        <v>1.3198100245524652E-2</v>
      </c>
      <c r="O128" s="123">
        <f t="shared" si="48"/>
        <v>1.6432417719517981E-2</v>
      </c>
      <c r="P128" s="123">
        <f t="shared" si="48"/>
        <v>1.9899227476107166E-2</v>
      </c>
      <c r="Q128" s="123">
        <f t="shared" si="48"/>
        <v>4.2626513368079016E-2</v>
      </c>
      <c r="R128" s="123">
        <f t="shared" si="48"/>
        <v>2.746827430544576E-2</v>
      </c>
      <c r="S128" s="123">
        <f t="shared" si="48"/>
        <v>3.0818661753107681E-2</v>
      </c>
      <c r="T128" s="123">
        <f t="shared" si="48"/>
        <v>3.7327645540416322E-2</v>
      </c>
      <c r="U128" s="123">
        <f t="shared" si="48"/>
        <v>5.2046132939153833E-2</v>
      </c>
      <c r="V128" s="123">
        <f t="shared" si="48"/>
        <v>3.1784444840875871E-2</v>
      </c>
      <c r="W128" s="123">
        <f t="shared" si="48"/>
        <v>3.8199730394073032E-2</v>
      </c>
      <c r="X128" s="123">
        <f t="shared" si="48"/>
        <v>3.4786234462108261E-2</v>
      </c>
      <c r="Y128" s="123">
        <f t="shared" si="48"/>
        <v>3.4691793146731056E-2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9.4002471647960245E-4</v>
      </c>
      <c r="C129" s="99">
        <f>RES_hhdet_fech!C129/RES_summary!C$19</f>
        <v>1.0133736488390792E-3</v>
      </c>
      <c r="D129" s="99">
        <f>RES_hhdet_fech!D129/RES_summary!D$19</f>
        <v>1.215957502533807E-3</v>
      </c>
      <c r="E129" s="99">
        <f>RES_hhdet_fech!E129/RES_summary!E$19</f>
        <v>1.2937859615920425E-3</v>
      </c>
      <c r="F129" s="99">
        <f>RES_hhdet_fech!F129/RES_summary!F$19</f>
        <v>1.4942672327149938E-3</v>
      </c>
      <c r="G129" s="99">
        <f>RES_hhdet_fech!G129/RES_summary!G$19</f>
        <v>1.625868322999187E-3</v>
      </c>
      <c r="H129" s="99">
        <f>RES_hhdet_fech!H129/RES_summary!H$19</f>
        <v>2.2316323589087143E-3</v>
      </c>
      <c r="I129" s="99">
        <f>RES_hhdet_fech!I129/RES_summary!I$19</f>
        <v>2.8213071178791603E-3</v>
      </c>
      <c r="J129" s="99">
        <f>RES_hhdet_fech!J129/RES_summary!J$19</f>
        <v>3.8916228839708453E-3</v>
      </c>
      <c r="K129" s="99">
        <f>RES_hhdet_fech!K129/RES_summary!K$19</f>
        <v>5.4770955060293863E-3</v>
      </c>
      <c r="L129" s="99">
        <f>RES_hhdet_fech!L129/RES_summary!L$19</f>
        <v>1.1157150102132992E-2</v>
      </c>
      <c r="M129" s="99">
        <f>RES_hhdet_fech!M129/RES_summary!M$19</f>
        <v>8.387573063957706E-3</v>
      </c>
      <c r="N129" s="99">
        <f>RES_hhdet_fech!N129/RES_summary!N$19</f>
        <v>1.3198100245524652E-2</v>
      </c>
      <c r="O129" s="99">
        <f>RES_hhdet_fech!O129/RES_summary!O$19</f>
        <v>1.6432417719517981E-2</v>
      </c>
      <c r="P129" s="99">
        <f>RES_hhdet_fech!P129/RES_summary!P$19</f>
        <v>1.9899227476107166E-2</v>
      </c>
      <c r="Q129" s="99">
        <f>RES_hhdet_fech!Q129/RES_summary!Q$19</f>
        <v>4.2626513368079016E-2</v>
      </c>
      <c r="R129" s="99">
        <f>RES_hhdet_fech!R129/RES_summary!R$19</f>
        <v>2.746827430544576E-2</v>
      </c>
      <c r="S129" s="99">
        <f>RES_hhdet_fech!S129/RES_summary!S$19</f>
        <v>3.0818661753107681E-2</v>
      </c>
      <c r="T129" s="99">
        <f>RES_hhdet_fech!T129/RES_summary!T$19</f>
        <v>3.7327645540416322E-2</v>
      </c>
      <c r="U129" s="99">
        <f>RES_hhdet_fech!U129/RES_summary!U$19</f>
        <v>5.2046132939153833E-2</v>
      </c>
      <c r="V129" s="99">
        <f>RES_hhdet_fech!V129/RES_summary!V$19</f>
        <v>3.1784444840875871E-2</v>
      </c>
      <c r="W129" s="99">
        <f>RES_hhdet_fech!W129/RES_summary!W$19</f>
        <v>3.8199730394073032E-2</v>
      </c>
      <c r="X129" s="99">
        <f>RES_hhdet_fech!X129/RES_summary!X$19</f>
        <v>3.4786234462108261E-2</v>
      </c>
      <c r="Y129" s="99">
        <f>RES_hhdet_fech!Y129/RES_summary!Y$19</f>
        <v>3.4691793146731056E-2</v>
      </c>
      <c r="DA129" s="63" t="s">
        <v>2868</v>
      </c>
    </row>
    <row r="130" spans="1:105" ht="12" customHeight="1" x14ac:dyDescent="0.25">
      <c r="A130" s="121" t="s">
        <v>55</v>
      </c>
      <c r="B130" s="123">
        <v>12.596126625159492</v>
      </c>
      <c r="C130" s="123">
        <v>12.939861388061814</v>
      </c>
      <c r="D130" s="123">
        <v>12.43865054537954</v>
      </c>
      <c r="E130" s="123">
        <v>14.539982469134795</v>
      </c>
      <c r="F130" s="123">
        <v>14.99026321760803</v>
      </c>
      <c r="G130" s="123">
        <v>14.345838400530708</v>
      </c>
      <c r="H130" s="123">
        <v>14.551799454636351</v>
      </c>
      <c r="I130" s="123">
        <v>15.223374775553074</v>
      </c>
      <c r="J130" s="123">
        <v>15.376097080279047</v>
      </c>
      <c r="K130" s="123">
        <v>16.013389703589169</v>
      </c>
      <c r="L130" s="123">
        <v>16.261713962555117</v>
      </c>
      <c r="M130" s="123">
        <v>16.577830972762925</v>
      </c>
      <c r="N130" s="123">
        <v>16.753462417818934</v>
      </c>
      <c r="O130" s="123">
        <v>17.088895158473864</v>
      </c>
      <c r="P130" s="123">
        <v>17.490092805114859</v>
      </c>
      <c r="Q130" s="123">
        <v>17.855195593493136</v>
      </c>
      <c r="R130" s="123">
        <v>17.700863259089441</v>
      </c>
      <c r="S130" s="123">
        <v>18.598875700044424</v>
      </c>
      <c r="T130" s="123">
        <v>18.348167408736263</v>
      </c>
      <c r="U130" s="123">
        <v>18.589106298862454</v>
      </c>
      <c r="V130" s="123">
        <v>18.828910153477999</v>
      </c>
      <c r="W130" s="123">
        <v>20.621090771300011</v>
      </c>
      <c r="X130" s="123">
        <v>17.483094682352615</v>
      </c>
      <c r="Y130" s="123">
        <v>14.020862675884864</v>
      </c>
      <c r="DA130" s="130" t="s">
        <v>2869</v>
      </c>
    </row>
    <row r="131" spans="1:105" ht="12" customHeight="1" x14ac:dyDescent="0.25">
      <c r="A131" s="97" t="s">
        <v>128</v>
      </c>
      <c r="B131" s="99">
        <v>12.541762989264203</v>
      </c>
      <c r="C131" s="99">
        <v>12.925229847242687</v>
      </c>
      <c r="D131" s="99">
        <v>12.461977567909898</v>
      </c>
      <c r="E131" s="99">
        <v>14.423138163980187</v>
      </c>
      <c r="F131" s="99">
        <v>14.90610773991035</v>
      </c>
      <c r="G131" s="99">
        <v>14.335283203232631</v>
      </c>
      <c r="H131" s="99">
        <v>14.484092036698089</v>
      </c>
      <c r="I131" s="99">
        <v>15.18933256034188</v>
      </c>
      <c r="J131" s="99">
        <v>15.32913451015135</v>
      </c>
      <c r="K131" s="99">
        <v>15.965409626914063</v>
      </c>
      <c r="L131" s="99">
        <v>16.196486565293227</v>
      </c>
      <c r="M131" s="99">
        <v>16.526101908935871</v>
      </c>
      <c r="N131" s="99">
        <v>16.71258219453793</v>
      </c>
      <c r="O131" s="99">
        <v>17.042647365198203</v>
      </c>
      <c r="P131" s="99">
        <v>17.471319459457398</v>
      </c>
      <c r="Q131" s="99">
        <v>17.838329523584768</v>
      </c>
      <c r="R131" s="99">
        <v>17.681714036494959</v>
      </c>
      <c r="S131" s="99">
        <v>18.597079712375699</v>
      </c>
      <c r="T131" s="99">
        <v>18.355117846500967</v>
      </c>
      <c r="U131" s="99">
        <v>18.592299658504022</v>
      </c>
      <c r="V131" s="99">
        <v>18.82635585468449</v>
      </c>
      <c r="W131" s="99">
        <v>20.653576280885183</v>
      </c>
      <c r="X131" s="99">
        <v>17.547686089694007</v>
      </c>
      <c r="Y131" s="99">
        <v>14.111634838111137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14.044274909735666</v>
      </c>
      <c r="L132" s="99">
        <v>14.393264823422054</v>
      </c>
      <c r="M132" s="99">
        <v>14.725496029447948</v>
      </c>
      <c r="N132" s="99">
        <v>14.949092353375487</v>
      </c>
      <c r="O132" s="99">
        <v>15.331667024000666</v>
      </c>
      <c r="P132" s="99">
        <v>15.617739252933696</v>
      </c>
      <c r="Q132" s="99">
        <v>15.940621212042183</v>
      </c>
      <c r="R132" s="99">
        <v>15.791088031546638</v>
      </c>
      <c r="S132" s="99">
        <v>16.628926238012106</v>
      </c>
      <c r="T132" s="99">
        <v>16.62156247074412</v>
      </c>
      <c r="U132" s="99">
        <v>16.736723778558769</v>
      </c>
      <c r="V132" s="99">
        <v>16.969085145020088</v>
      </c>
      <c r="W132" s="99">
        <v>18.729421274471093</v>
      </c>
      <c r="X132" s="99">
        <v>15.622266186686931</v>
      </c>
      <c r="Y132" s="99">
        <v>12.453806427302618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7.4180650189018413</v>
      </c>
      <c r="L133" s="102">
        <v>7.9167726236085105</v>
      </c>
      <c r="M133" s="102">
        <v>7.8147855708763485</v>
      </c>
      <c r="N133" s="102">
        <v>7.6626451234061186</v>
      </c>
      <c r="O133" s="102">
        <v>8.0440775918248058</v>
      </c>
      <c r="P133" s="102">
        <v>8.0258277577471961</v>
      </c>
      <c r="Q133" s="102">
        <v>8.2859596444594459</v>
      </c>
      <c r="R133" s="102">
        <v>8.0993075065973343</v>
      </c>
      <c r="S133" s="102">
        <v>8.3970080512969911</v>
      </c>
      <c r="T133" s="102">
        <v>9.7480163864071923</v>
      </c>
      <c r="U133" s="102">
        <v>8.9242338209787082</v>
      </c>
      <c r="V133" s="102">
        <v>8.8149554511037884</v>
      </c>
      <c r="W133" s="102">
        <v>10.055143055534595</v>
      </c>
      <c r="X133" s="102">
        <v>6.4766924976695659</v>
      </c>
      <c r="Y133" s="102">
        <v>4.0422313060733401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6.6262098908338265</v>
      </c>
      <c r="L134" s="105">
        <v>6.4764921998135447</v>
      </c>
      <c r="M134" s="105">
        <v>6.9107104585715984</v>
      </c>
      <c r="N134" s="105">
        <v>7.2864472299693697</v>
      </c>
      <c r="O134" s="105">
        <v>7.2875894321758565</v>
      </c>
      <c r="P134" s="105">
        <v>7.5919114951864985</v>
      </c>
      <c r="Q134" s="105">
        <v>7.6546615675827354</v>
      </c>
      <c r="R134" s="105">
        <v>7.6917805249493041</v>
      </c>
      <c r="S134" s="105">
        <v>8.231918186715113</v>
      </c>
      <c r="T134" s="105">
        <v>6.8735460843369296</v>
      </c>
      <c r="U134" s="105">
        <v>7.8124899575800582</v>
      </c>
      <c r="V134" s="105">
        <v>8.1541296939163015</v>
      </c>
      <c r="W134" s="105">
        <v>8.6742782189364966</v>
      </c>
      <c r="X134" s="105">
        <v>9.1455736890173682</v>
      </c>
      <c r="Y134" s="105">
        <v>8.4115751212292764</v>
      </c>
      <c r="DA134" s="132" t="s">
        <v>2873</v>
      </c>
    </row>
    <row r="135" spans="1:105" ht="12" customHeight="1" x14ac:dyDescent="0.25">
      <c r="A135" s="106" t="s">
        <v>122</v>
      </c>
      <c r="B135" s="102">
        <v>16.094424495540405</v>
      </c>
      <c r="C135" s="102">
        <v>13.883393384662631</v>
      </c>
      <c r="D135" s="102">
        <v>10.525324945616839</v>
      </c>
      <c r="E135" s="102">
        <v>22.096878350162907</v>
      </c>
      <c r="F135" s="102">
        <v>20.443574667355112</v>
      </c>
      <c r="G135" s="102">
        <v>15.930175882857323</v>
      </c>
      <c r="H135" s="102">
        <v>18.907737540451933</v>
      </c>
      <c r="I135" s="102">
        <v>17.398741856357002</v>
      </c>
      <c r="J135" s="102">
        <v>18.356917286195866</v>
      </c>
      <c r="K135" s="102">
        <v>19.386167072693304</v>
      </c>
      <c r="L135" s="102">
        <v>20.779277518494215</v>
      </c>
      <c r="M135" s="102">
        <v>20.353833521974359</v>
      </c>
      <c r="N135" s="102">
        <v>19.960174765868</v>
      </c>
      <c r="O135" s="102">
        <v>21.363893490363136</v>
      </c>
      <c r="P135" s="102">
        <v>21.080589380881825</v>
      </c>
      <c r="Q135" s="102">
        <v>21.693144997874096</v>
      </c>
      <c r="R135" s="102">
        <v>21.956567175291266</v>
      </c>
      <c r="S135" s="102">
        <v>21.803541224544791</v>
      </c>
      <c r="T135" s="102">
        <v>21.087428178924494</v>
      </c>
      <c r="U135" s="102">
        <v>21.969037894994738</v>
      </c>
      <c r="V135" s="102">
        <v>22.871422216626083</v>
      </c>
      <c r="W135" s="102">
        <v>23.098650724224292</v>
      </c>
      <c r="X135" s="102">
        <v>18.595977333896592</v>
      </c>
      <c r="Y135" s="102">
        <v>14.144241760940179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15.718993572320571</v>
      </c>
      <c r="L136" s="105">
        <v>17.042107634269129</v>
      </c>
      <c r="M136" s="105">
        <v>16.634774019474673</v>
      </c>
      <c r="N136" s="105">
        <v>16.249662359091175</v>
      </c>
      <c r="O136" s="105">
        <v>17.355292113563536</v>
      </c>
      <c r="P136" s="105">
        <v>17.013494546589207</v>
      </c>
      <c r="Q136" s="105">
        <v>17.566821899734052</v>
      </c>
      <c r="R136" s="105">
        <v>17.805855760571326</v>
      </c>
      <c r="S136" s="105">
        <v>17.888118117719493</v>
      </c>
      <c r="T136" s="105">
        <v>17.808794126871287</v>
      </c>
      <c r="U136" s="105">
        <v>18.794434538317095</v>
      </c>
      <c r="V136" s="105">
        <v>19.75854031449126</v>
      </c>
      <c r="W136" s="105">
        <v>19.819663679973083</v>
      </c>
      <c r="X136" s="105">
        <v>15.762523575316955</v>
      </c>
      <c r="Y136" s="105">
        <v>11.687358936089234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9.1395964952446622</v>
      </c>
      <c r="L137" s="99">
        <v>10.28243300409178</v>
      </c>
      <c r="M137" s="99">
        <v>9.701596728929891</v>
      </c>
      <c r="N137" s="99">
        <v>9.1632062433943915</v>
      </c>
      <c r="O137" s="99">
        <v>9.9433424814553355</v>
      </c>
      <c r="P137" s="99">
        <v>9.496158572598171</v>
      </c>
      <c r="Q137" s="99">
        <v>9.9100974572815499</v>
      </c>
      <c r="R137" s="99">
        <v>9.9331845296774191</v>
      </c>
      <c r="S137" s="99">
        <v>9.7837728277226592</v>
      </c>
      <c r="T137" s="99">
        <v>10.984318014489986</v>
      </c>
      <c r="U137" s="99">
        <v>10.667861511107136</v>
      </c>
      <c r="V137" s="99">
        <v>10.917937011843508</v>
      </c>
      <c r="W137" s="99">
        <v>11.102184013771907</v>
      </c>
      <c r="X137" s="99">
        <v>6.7129781588851429</v>
      </c>
      <c r="Y137" s="99">
        <v>3.638741175437485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6.5793970770759085</v>
      </c>
      <c r="L138" s="99">
        <v>6.7596746301773525</v>
      </c>
      <c r="M138" s="99">
        <v>6.9331772905447808</v>
      </c>
      <c r="N138" s="99">
        <v>7.0864561156967811</v>
      </c>
      <c r="O138" s="99">
        <v>7.4119496321081995</v>
      </c>
      <c r="P138" s="99">
        <v>7.5173359739910355</v>
      </c>
      <c r="Q138" s="99">
        <v>7.6567244424525018</v>
      </c>
      <c r="R138" s="99">
        <v>7.8726712308939071</v>
      </c>
      <c r="S138" s="99">
        <v>8.104345289996834</v>
      </c>
      <c r="T138" s="99">
        <v>6.8244761123812987</v>
      </c>
      <c r="U138" s="99">
        <v>8.126573027209961</v>
      </c>
      <c r="V138" s="99">
        <v>8.840603302647752</v>
      </c>
      <c r="W138" s="99">
        <v>8.7174796662011733</v>
      </c>
      <c r="X138" s="99">
        <v>9.0495454164318154</v>
      </c>
      <c r="Y138" s="99">
        <v>8.0486177606517479</v>
      </c>
      <c r="DA138" s="63" t="s">
        <v>2877</v>
      </c>
    </row>
    <row r="139" spans="1:105" ht="12" customHeight="1" x14ac:dyDescent="0.25">
      <c r="A139" s="121" t="s">
        <v>54</v>
      </c>
      <c r="B139" s="123">
        <v>8.0679197722243838</v>
      </c>
      <c r="C139" s="123">
        <v>8.0499174219385967</v>
      </c>
      <c r="D139" s="123">
        <v>8.303554539433426</v>
      </c>
      <c r="E139" s="123">
        <v>12.243293936999725</v>
      </c>
      <c r="F139" s="123">
        <v>11.888398652060634</v>
      </c>
      <c r="G139" s="123">
        <v>10.839812004477457</v>
      </c>
      <c r="H139" s="123">
        <v>11.440929013472251</v>
      </c>
      <c r="I139" s="123">
        <v>11.454949268442814</v>
      </c>
      <c r="J139" s="123">
        <v>11.866489289618867</v>
      </c>
      <c r="K139" s="123">
        <v>12.09885972005978</v>
      </c>
      <c r="L139" s="123">
        <v>12.548379469730445</v>
      </c>
      <c r="M139" s="123">
        <v>11.7886131150058</v>
      </c>
      <c r="N139" s="123">
        <v>11.672826641425727</v>
      </c>
      <c r="O139" s="123">
        <v>11.40999872573072</v>
      </c>
      <c r="P139" s="123">
        <v>11.071187749223826</v>
      </c>
      <c r="Q139" s="123">
        <v>11.019470441544092</v>
      </c>
      <c r="R139" s="123">
        <v>11.212363414308141</v>
      </c>
      <c r="S139" s="123">
        <v>11.367942185380192</v>
      </c>
      <c r="T139" s="123">
        <v>11.642278870734398</v>
      </c>
      <c r="U139" s="123">
        <v>12.023858139679934</v>
      </c>
      <c r="V139" s="123">
        <v>11.539176519501368</v>
      </c>
      <c r="W139" s="123">
        <v>11.484785288642117</v>
      </c>
      <c r="X139" s="123">
        <v>9.4726450382906773</v>
      </c>
      <c r="Y139" s="123">
        <v>7.801078011887344</v>
      </c>
      <c r="DA139" s="130" t="s">
        <v>2878</v>
      </c>
    </row>
    <row r="140" spans="1:105" ht="12" customHeight="1" x14ac:dyDescent="0.25">
      <c r="A140" s="97" t="s">
        <v>50</v>
      </c>
      <c r="B140" s="99">
        <v>8.3248796560245655</v>
      </c>
      <c r="C140" s="99">
        <v>8.5099735891600012</v>
      </c>
      <c r="D140" s="99">
        <v>9.2177679903981602</v>
      </c>
      <c r="E140" s="99">
        <v>12.231368724710819</v>
      </c>
      <c r="F140" s="99">
        <v>12.242609419095015</v>
      </c>
      <c r="G140" s="99">
        <v>11.919641027924436</v>
      </c>
      <c r="H140" s="99">
        <v>12.05959259019513</v>
      </c>
      <c r="I140" s="99">
        <v>12.54083441329476</v>
      </c>
      <c r="J140" s="99">
        <v>12.912381879408509</v>
      </c>
      <c r="K140" s="99">
        <v>13.301579980288142</v>
      </c>
      <c r="L140" s="99">
        <v>13.45711074726383</v>
      </c>
      <c r="M140" s="99">
        <v>12.861760385113122</v>
      </c>
      <c r="N140" s="99">
        <v>12.87353000413475</v>
      </c>
      <c r="O140" s="99">
        <v>12.336194589003387</v>
      </c>
      <c r="P140" s="99">
        <v>12.203791784193188</v>
      </c>
      <c r="Q140" s="99">
        <v>12.12732245808559</v>
      </c>
      <c r="R140" s="99">
        <v>12.290741908251633</v>
      </c>
      <c r="S140" s="99">
        <v>12.408678986253525</v>
      </c>
      <c r="T140" s="99">
        <v>12.788155066556678</v>
      </c>
      <c r="U140" s="99">
        <v>13.339681081242029</v>
      </c>
      <c r="V140" s="99">
        <v>12.387156077709356</v>
      </c>
      <c r="W140" s="99">
        <v>11.674159379002914</v>
      </c>
      <c r="X140" s="99">
        <v>10.038231576317809</v>
      </c>
      <c r="Y140" s="99">
        <v>8.1451183837631671</v>
      </c>
      <c r="DA140" s="63" t="s">
        <v>2879</v>
      </c>
    </row>
    <row r="141" spans="1:105" ht="12" customHeight="1" x14ac:dyDescent="0.25">
      <c r="A141" s="109" t="s">
        <v>120</v>
      </c>
      <c r="B141" s="110">
        <v>6.6982496829639118</v>
      </c>
      <c r="C141" s="110">
        <v>5.8000152429016181</v>
      </c>
      <c r="D141" s="110">
        <v>4.5638948546389706</v>
      </c>
      <c r="E141" s="110">
        <v>12.277111474824398</v>
      </c>
      <c r="F141" s="110">
        <v>11.069447953847385</v>
      </c>
      <c r="G141" s="110">
        <v>8.5288581843381834</v>
      </c>
      <c r="H141" s="110">
        <v>10.193840696252753</v>
      </c>
      <c r="I141" s="110">
        <v>9.2435339890993724</v>
      </c>
      <c r="J141" s="110">
        <v>9.8100584045848915</v>
      </c>
      <c r="K141" s="110">
        <v>9.8694005171712362</v>
      </c>
      <c r="L141" s="110">
        <v>10.991945225548873</v>
      </c>
      <c r="M141" s="110">
        <v>10.060063650865473</v>
      </c>
      <c r="N141" s="110">
        <v>9.7956119821491914</v>
      </c>
      <c r="O141" s="110">
        <v>10.002865503534114</v>
      </c>
      <c r="P141" s="110">
        <v>9.3098741650578649</v>
      </c>
      <c r="Q141" s="110">
        <v>9.2555990316690302</v>
      </c>
      <c r="R141" s="110">
        <v>9.4470366815122642</v>
      </c>
      <c r="S141" s="110">
        <v>9.5745543121646755</v>
      </c>
      <c r="T141" s="110">
        <v>9.5088962655755473</v>
      </c>
      <c r="U141" s="110">
        <v>9.4464509109986725</v>
      </c>
      <c r="V141" s="110">
        <v>9.7591046250184181</v>
      </c>
      <c r="W141" s="110">
        <v>10.932724687195723</v>
      </c>
      <c r="X141" s="110">
        <v>6.8679052553485462</v>
      </c>
      <c r="Y141" s="110">
        <v>5.0530292645017107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80.930344544572719</v>
      </c>
      <c r="C143" s="118">
        <f t="shared" si="49"/>
        <v>94.479343920613516</v>
      </c>
      <c r="D143" s="118">
        <f t="shared" si="49"/>
        <v>52.546166947883691</v>
      </c>
      <c r="E143" s="118">
        <f t="shared" si="49"/>
        <v>81.213426954897173</v>
      </c>
      <c r="F143" s="118">
        <f t="shared" si="49"/>
        <v>78.024298455102354</v>
      </c>
      <c r="G143" s="118">
        <f t="shared" si="49"/>
        <v>77.271832879348963</v>
      </c>
      <c r="H143" s="118">
        <f t="shared" si="49"/>
        <v>89.793224040158663</v>
      </c>
      <c r="I143" s="118">
        <f t="shared" si="49"/>
        <v>79.069159615237197</v>
      </c>
      <c r="J143" s="118">
        <f t="shared" si="49"/>
        <v>86.417083337843536</v>
      </c>
      <c r="K143" s="118">
        <f t="shared" si="49"/>
        <v>86.313543588933356</v>
      </c>
      <c r="L143" s="118">
        <f t="shared" si="49"/>
        <v>89.476287480935113</v>
      </c>
      <c r="M143" s="118">
        <f t="shared" si="49"/>
        <v>85.328082242997539</v>
      </c>
      <c r="N143" s="118">
        <f t="shared" si="49"/>
        <v>81.809492407564633</v>
      </c>
      <c r="O143" s="118">
        <f t="shared" si="49"/>
        <v>79.916367675884331</v>
      </c>
      <c r="P143" s="118">
        <f t="shared" si="49"/>
        <v>75.617113699258937</v>
      </c>
      <c r="Q143" s="118">
        <f t="shared" si="49"/>
        <v>74.111592396037906</v>
      </c>
      <c r="R143" s="118">
        <f t="shared" ref="R143:V143" si="50">R144+R146+R148+R157</f>
        <v>74.682662199432315</v>
      </c>
      <c r="S143" s="118">
        <f t="shared" si="50"/>
        <v>75.154654365788133</v>
      </c>
      <c r="T143" s="118">
        <f t="shared" si="50"/>
        <v>75.786351969313401</v>
      </c>
      <c r="U143" s="118">
        <f t="shared" si="50"/>
        <v>76.619165866037733</v>
      </c>
      <c r="V143" s="118">
        <f t="shared" si="50"/>
        <v>74.276309079010957</v>
      </c>
      <c r="W143" s="118">
        <f t="shared" ref="W143:Y143" si="51">W144+W146+W148+W157</f>
        <v>73.053153912381077</v>
      </c>
      <c r="X143" s="118">
        <f t="shared" si="51"/>
        <v>70.287044171332951</v>
      </c>
      <c r="Y143" s="118">
        <f t="shared" si="51"/>
        <v>63.452810063972528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56.060091774377234</v>
      </c>
      <c r="C144" s="123">
        <f t="shared" si="52"/>
        <v>70.806775821911216</v>
      </c>
      <c r="D144" s="123">
        <f t="shared" si="52"/>
        <v>32.731235152790255</v>
      </c>
      <c r="E144" s="123">
        <f t="shared" si="52"/>
        <v>47.761229243696654</v>
      </c>
      <c r="F144" s="123">
        <f t="shared" si="52"/>
        <v>46.404774751293758</v>
      </c>
      <c r="G144" s="123">
        <f t="shared" si="52"/>
        <v>50.108771277728351</v>
      </c>
      <c r="H144" s="123">
        <f t="shared" si="52"/>
        <v>59.188134795665327</v>
      </c>
      <c r="I144" s="123">
        <f t="shared" si="52"/>
        <v>49.229852017176086</v>
      </c>
      <c r="J144" s="123">
        <f t="shared" si="52"/>
        <v>55.628595503331255</v>
      </c>
      <c r="K144" s="123">
        <f t="shared" si="52"/>
        <v>54.943227998814713</v>
      </c>
      <c r="L144" s="123">
        <f t="shared" si="52"/>
        <v>56.581415823698237</v>
      </c>
      <c r="M144" s="123">
        <f t="shared" si="52"/>
        <v>53.64432666903862</v>
      </c>
      <c r="N144" s="123">
        <f t="shared" si="52"/>
        <v>50.461152485784837</v>
      </c>
      <c r="O144" s="123">
        <f t="shared" si="52"/>
        <v>48.309095206290053</v>
      </c>
      <c r="P144" s="123">
        <f t="shared" si="52"/>
        <v>45.029430968687819</v>
      </c>
      <c r="Q144" s="123">
        <f t="shared" si="52"/>
        <v>43.526973212121852</v>
      </c>
      <c r="R144" s="123">
        <f t="shared" si="52"/>
        <v>43.961017945726098</v>
      </c>
      <c r="S144" s="123">
        <f t="shared" si="52"/>
        <v>44.247589489544978</v>
      </c>
      <c r="T144" s="123">
        <f t="shared" si="52"/>
        <v>45.061829704283525</v>
      </c>
      <c r="U144" s="123">
        <f t="shared" si="52"/>
        <v>44.51862242648609</v>
      </c>
      <c r="V144" s="123">
        <f t="shared" si="52"/>
        <v>42.029656354558632</v>
      </c>
      <c r="W144" s="123">
        <f t="shared" si="52"/>
        <v>40.753298738826743</v>
      </c>
      <c r="X144" s="123">
        <f t="shared" si="52"/>
        <v>43.551721022502043</v>
      </c>
      <c r="Y144" s="123">
        <f t="shared" si="52"/>
        <v>42.475656533271341</v>
      </c>
      <c r="DA144" s="130" t="s">
        <v>2882</v>
      </c>
    </row>
    <row r="145" spans="1:105" ht="12" customHeight="1" x14ac:dyDescent="0.25">
      <c r="A145" s="97" t="s">
        <v>53</v>
      </c>
      <c r="B145" s="99">
        <v>56.060091774377234</v>
      </c>
      <c r="C145" s="99">
        <v>70.806775821911216</v>
      </c>
      <c r="D145" s="99">
        <v>32.731235152790255</v>
      </c>
      <c r="E145" s="99">
        <v>47.761229243696654</v>
      </c>
      <c r="F145" s="99">
        <v>46.404774751293758</v>
      </c>
      <c r="G145" s="99">
        <v>50.108771277728351</v>
      </c>
      <c r="H145" s="99">
        <v>59.188134795665327</v>
      </c>
      <c r="I145" s="99">
        <v>49.229852017176086</v>
      </c>
      <c r="J145" s="99">
        <v>55.628595503331255</v>
      </c>
      <c r="K145" s="99">
        <v>54.943227998814713</v>
      </c>
      <c r="L145" s="99">
        <v>56.581415823698237</v>
      </c>
      <c r="M145" s="99">
        <v>53.64432666903862</v>
      </c>
      <c r="N145" s="99">
        <v>50.461152485784837</v>
      </c>
      <c r="O145" s="99">
        <v>48.309095206290053</v>
      </c>
      <c r="P145" s="99">
        <v>45.029430968687819</v>
      </c>
      <c r="Q145" s="99">
        <v>43.526973212121852</v>
      </c>
      <c r="R145" s="99">
        <v>43.961017945726098</v>
      </c>
      <c r="S145" s="99">
        <v>44.247589489544978</v>
      </c>
      <c r="T145" s="99">
        <v>45.061829704283525</v>
      </c>
      <c r="U145" s="99">
        <v>44.51862242648609</v>
      </c>
      <c r="V145" s="99">
        <v>42.029656354558632</v>
      </c>
      <c r="W145" s="99">
        <v>40.753298738826743</v>
      </c>
      <c r="X145" s="99">
        <v>43.551721022502043</v>
      </c>
      <c r="Y145" s="99">
        <v>42.475656533271341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1.0579233110935532E-2</v>
      </c>
      <c r="C146" s="123">
        <f t="shared" si="53"/>
        <v>8.2561202942662958E-3</v>
      </c>
      <c r="D146" s="123">
        <f t="shared" si="53"/>
        <v>5.4173155039993611E-3</v>
      </c>
      <c r="E146" s="123">
        <f t="shared" si="53"/>
        <v>3.9944833220540363E-3</v>
      </c>
      <c r="F146" s="123">
        <f t="shared" si="53"/>
        <v>4.7175639384834508E-3</v>
      </c>
      <c r="G146" s="123">
        <f t="shared" si="53"/>
        <v>5.6594559577753658E-3</v>
      </c>
      <c r="H146" s="123">
        <f t="shared" si="53"/>
        <v>8.6725960061575652E-3</v>
      </c>
      <c r="I146" s="123">
        <f t="shared" si="53"/>
        <v>1.0431454742043633E-2</v>
      </c>
      <c r="J146" s="123">
        <f t="shared" si="53"/>
        <v>1.2682898813948353E-2</v>
      </c>
      <c r="K146" s="123">
        <f t="shared" si="53"/>
        <v>1.6457384787650475E-2</v>
      </c>
      <c r="L146" s="123">
        <f t="shared" si="53"/>
        <v>3.3483062242517729E-2</v>
      </c>
      <c r="M146" s="123">
        <f t="shared" si="53"/>
        <v>2.1923046181314357E-2</v>
      </c>
      <c r="N146" s="123">
        <f t="shared" si="53"/>
        <v>3.1765426938980039E-2</v>
      </c>
      <c r="O146" s="123">
        <f t="shared" si="53"/>
        <v>3.6436404647771911E-2</v>
      </c>
      <c r="P146" s="123">
        <f t="shared" si="53"/>
        <v>4.9256779981002016E-2</v>
      </c>
      <c r="Q146" s="123">
        <f t="shared" si="53"/>
        <v>0.13573378805027633</v>
      </c>
      <c r="R146" s="123">
        <f t="shared" si="53"/>
        <v>0.11203888939222441</v>
      </c>
      <c r="S146" s="123">
        <f t="shared" si="53"/>
        <v>0.13697914592103935</v>
      </c>
      <c r="T146" s="123">
        <f t="shared" si="53"/>
        <v>0.17435572723095855</v>
      </c>
      <c r="U146" s="123">
        <f t="shared" si="53"/>
        <v>0.25482516878933392</v>
      </c>
      <c r="V146" s="123">
        <f t="shared" si="53"/>
        <v>0.16127375223521889</v>
      </c>
      <c r="W146" s="123">
        <f t="shared" si="53"/>
        <v>0.20718994704651489</v>
      </c>
      <c r="X146" s="123">
        <f t="shared" si="53"/>
        <v>0.19245422345985932</v>
      </c>
      <c r="Y146" s="123">
        <f t="shared" si="53"/>
        <v>0.20134916446776621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1.0579233110935532E-2</v>
      </c>
      <c r="C147" s="99">
        <f>RES_hhdet_fech!C147/RES_summary!C$19</f>
        <v>8.2561202942662958E-3</v>
      </c>
      <c r="D147" s="99">
        <f>RES_hhdet_fech!D147/RES_summary!D$19</f>
        <v>5.4173155039993611E-3</v>
      </c>
      <c r="E147" s="99">
        <f>RES_hhdet_fech!E147/RES_summary!E$19</f>
        <v>3.9944833220540363E-3</v>
      </c>
      <c r="F147" s="99">
        <f>RES_hhdet_fech!F147/RES_summary!F$19</f>
        <v>4.7175639384834508E-3</v>
      </c>
      <c r="G147" s="99">
        <f>RES_hhdet_fech!G147/RES_summary!G$19</f>
        <v>5.6594559577753658E-3</v>
      </c>
      <c r="H147" s="99">
        <f>RES_hhdet_fech!H147/RES_summary!H$19</f>
        <v>8.6725960061575652E-3</v>
      </c>
      <c r="I147" s="99">
        <f>RES_hhdet_fech!I147/RES_summary!I$19</f>
        <v>1.0431454742043633E-2</v>
      </c>
      <c r="J147" s="99">
        <f>RES_hhdet_fech!J147/RES_summary!J$19</f>
        <v>1.2682898813948353E-2</v>
      </c>
      <c r="K147" s="99">
        <f>RES_hhdet_fech!K147/RES_summary!K$19</f>
        <v>1.6457384787650475E-2</v>
      </c>
      <c r="L147" s="99">
        <f>RES_hhdet_fech!L147/RES_summary!L$19</f>
        <v>3.3483062242517729E-2</v>
      </c>
      <c r="M147" s="99">
        <f>RES_hhdet_fech!M147/RES_summary!M$19</f>
        <v>2.1923046181314357E-2</v>
      </c>
      <c r="N147" s="99">
        <f>RES_hhdet_fech!N147/RES_summary!N$19</f>
        <v>3.1765426938980039E-2</v>
      </c>
      <c r="O147" s="99">
        <f>RES_hhdet_fech!O147/RES_summary!O$19</f>
        <v>3.6436404647771911E-2</v>
      </c>
      <c r="P147" s="99">
        <f>RES_hhdet_fech!P147/RES_summary!P$19</f>
        <v>4.9256779981002016E-2</v>
      </c>
      <c r="Q147" s="99">
        <f>RES_hhdet_fech!Q147/RES_summary!Q$19</f>
        <v>0.13573378805027633</v>
      </c>
      <c r="R147" s="99">
        <f>RES_hhdet_fech!R147/RES_summary!R$19</f>
        <v>0.11203888939222441</v>
      </c>
      <c r="S147" s="99">
        <f>RES_hhdet_fech!S147/RES_summary!S$19</f>
        <v>0.13697914592103935</v>
      </c>
      <c r="T147" s="99">
        <f>RES_hhdet_fech!T147/RES_summary!T$19</f>
        <v>0.17435572723095855</v>
      </c>
      <c r="U147" s="99">
        <f>RES_hhdet_fech!U147/RES_summary!U$19</f>
        <v>0.25482516878933392</v>
      </c>
      <c r="V147" s="99">
        <f>RES_hhdet_fech!V147/RES_summary!V$19</f>
        <v>0.16127375223521889</v>
      </c>
      <c r="W147" s="99">
        <f>RES_hhdet_fech!W147/RES_summary!W$19</f>
        <v>0.20718994704651489</v>
      </c>
      <c r="X147" s="99">
        <f>RES_hhdet_fech!X147/RES_summary!X$19</f>
        <v>0.19245422345985932</v>
      </c>
      <c r="Y147" s="99">
        <f>RES_hhdet_fech!Y147/RES_summary!Y$19</f>
        <v>0.20134916446776621</v>
      </c>
      <c r="DA147" s="63" t="s">
        <v>2885</v>
      </c>
    </row>
    <row r="148" spans="1:105" ht="12" customHeight="1" x14ac:dyDescent="0.25">
      <c r="A148" s="121" t="s">
        <v>55</v>
      </c>
      <c r="B148" s="123">
        <v>16.79049518364339</v>
      </c>
      <c r="C148" s="123">
        <v>15.677328742134231</v>
      </c>
      <c r="D148" s="123">
        <v>12.138610763840655</v>
      </c>
      <c r="E148" s="123">
        <v>21.278000646031511</v>
      </c>
      <c r="F148" s="123">
        <v>19.983342698052585</v>
      </c>
      <c r="G148" s="123">
        <v>16.5128455533542</v>
      </c>
      <c r="H148" s="123">
        <v>19.129335355668577</v>
      </c>
      <c r="I148" s="123">
        <v>18.19754968669195</v>
      </c>
      <c r="J148" s="123">
        <v>18.861576366330606</v>
      </c>
      <c r="K148" s="123">
        <v>19.260336642073799</v>
      </c>
      <c r="L148" s="123">
        <v>20.390381050269738</v>
      </c>
      <c r="M148" s="123">
        <v>19.993512960108418</v>
      </c>
      <c r="N148" s="123">
        <v>19.706178944839166</v>
      </c>
      <c r="O148" s="123">
        <v>20.143457636604364</v>
      </c>
      <c r="P148" s="123">
        <v>19.400599539915568</v>
      </c>
      <c r="Q148" s="123">
        <v>19.363917660241395</v>
      </c>
      <c r="R148" s="123">
        <v>19.370479726934217</v>
      </c>
      <c r="S148" s="123">
        <v>19.405900380448578</v>
      </c>
      <c r="T148" s="123">
        <v>18.94173495190967</v>
      </c>
      <c r="U148" s="123">
        <v>19.872213243849622</v>
      </c>
      <c r="V148" s="123">
        <v>20.573012876798071</v>
      </c>
      <c r="W148" s="123">
        <v>20.62128452017317</v>
      </c>
      <c r="X148" s="123">
        <v>16.91898405557772</v>
      </c>
      <c r="Y148" s="123">
        <v>12.852666772294466</v>
      </c>
      <c r="DA148" s="130" t="s">
        <v>2886</v>
      </c>
    </row>
    <row r="149" spans="1:105" ht="12" customHeight="1" x14ac:dyDescent="0.25">
      <c r="A149" s="97" t="s">
        <v>124</v>
      </c>
      <c r="B149" s="99">
        <v>17.513441187889349</v>
      </c>
      <c r="C149" s="99">
        <v>18.15654909445151</v>
      </c>
      <c r="D149" s="99">
        <v>18.169721516172231</v>
      </c>
      <c r="E149" s="99">
        <v>18.961758825371888</v>
      </c>
      <c r="F149" s="99">
        <v>19.373954556534148</v>
      </c>
      <c r="G149" s="99">
        <v>19.444025198311639</v>
      </c>
      <c r="H149" s="99">
        <v>19.689944648661427</v>
      </c>
      <c r="I149" s="99">
        <v>20.471054795406829</v>
      </c>
      <c r="J149" s="99">
        <v>21.054446002687083</v>
      </c>
      <c r="K149" s="99">
        <v>21.78108967072902</v>
      </c>
      <c r="L149" s="99">
        <v>22.135830247668405</v>
      </c>
      <c r="M149" s="99">
        <v>21.975325687857985</v>
      </c>
      <c r="N149" s="99">
        <v>22.82297777495306</v>
      </c>
      <c r="O149" s="99">
        <v>22.13225045040922</v>
      </c>
      <c r="P149" s="99">
        <v>21.731936587407304</v>
      </c>
      <c r="Q149" s="99">
        <v>21.245824453684985</v>
      </c>
      <c r="R149" s="99">
        <v>21.561497052403499</v>
      </c>
      <c r="S149" s="99">
        <v>21.702357955413838</v>
      </c>
      <c r="T149" s="99">
        <v>22.128498787320737</v>
      </c>
      <c r="U149" s="99">
        <v>23.039677270174025</v>
      </c>
      <c r="V149" s="99">
        <v>22.684352754095897</v>
      </c>
      <c r="W149" s="99">
        <v>23.604181426812161</v>
      </c>
      <c r="X149" s="99">
        <v>22.939494635350389</v>
      </c>
      <c r="Y149" s="99">
        <v>18.588183438278683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16.954526356236759</v>
      </c>
      <c r="L150" s="99">
        <v>17.48050890364183</v>
      </c>
      <c r="M150" s="99">
        <v>17.246377326307858</v>
      </c>
      <c r="N150" s="99">
        <v>17.903106318393785</v>
      </c>
      <c r="O150" s="99">
        <v>17.420647674083384</v>
      </c>
      <c r="P150" s="99">
        <v>17.254779172337695</v>
      </c>
      <c r="Q150" s="99">
        <v>17.17152136100718</v>
      </c>
      <c r="R150" s="99">
        <v>17.60413892209953</v>
      </c>
      <c r="S150" s="99">
        <v>17.956888549015364</v>
      </c>
      <c r="T150" s="99">
        <v>18.985697450515886</v>
      </c>
      <c r="U150" s="99">
        <v>19.708463441045453</v>
      </c>
      <c r="V150" s="99">
        <v>19.636223150300221</v>
      </c>
      <c r="W150" s="99">
        <v>20.7611768816863</v>
      </c>
      <c r="X150" s="99">
        <v>19.714442473946725</v>
      </c>
      <c r="Y150" s="99">
        <v>15.837169036243079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10.256533925366664</v>
      </c>
      <c r="L151" s="102">
        <v>10.941344049837809</v>
      </c>
      <c r="M151" s="102">
        <v>10.463085062236789</v>
      </c>
      <c r="N151" s="102">
        <v>10.507332192919193</v>
      </c>
      <c r="O151" s="102">
        <v>10.245636660086747</v>
      </c>
      <c r="P151" s="102">
        <v>9.8312643201114742</v>
      </c>
      <c r="Q151" s="102">
        <v>9.795113709945479</v>
      </c>
      <c r="R151" s="102">
        <v>9.8516690858510003</v>
      </c>
      <c r="S151" s="102">
        <v>9.8187033987117491</v>
      </c>
      <c r="T151" s="102">
        <v>11.816687685923885</v>
      </c>
      <c r="U151" s="102">
        <v>11.174609103121485</v>
      </c>
      <c r="V151" s="102">
        <v>10.767036274112971</v>
      </c>
      <c r="W151" s="102">
        <v>11.67744760102044</v>
      </c>
      <c r="X151" s="102">
        <v>8.7991079118098661</v>
      </c>
      <c r="Y151" s="102">
        <v>5.741701878053644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6.6979924308700918</v>
      </c>
      <c r="L152" s="105">
        <v>6.5391648538040217</v>
      </c>
      <c r="M152" s="105">
        <v>6.7832922640710729</v>
      </c>
      <c r="N152" s="105">
        <v>7.3957741254745937</v>
      </c>
      <c r="O152" s="105">
        <v>7.1750110139966354</v>
      </c>
      <c r="P152" s="105">
        <v>7.4235148522262211</v>
      </c>
      <c r="Q152" s="105">
        <v>7.3764076510616947</v>
      </c>
      <c r="R152" s="105">
        <v>7.7524698362485305</v>
      </c>
      <c r="S152" s="105">
        <v>8.138185150303622</v>
      </c>
      <c r="T152" s="105">
        <v>7.1690097645919995</v>
      </c>
      <c r="U152" s="105">
        <v>8.5338543379239677</v>
      </c>
      <c r="V152" s="105">
        <v>8.8691868761872481</v>
      </c>
      <c r="W152" s="105">
        <v>9.0837292806658656</v>
      </c>
      <c r="X152" s="105">
        <v>10.915334562136861</v>
      </c>
      <c r="Y152" s="105">
        <v>10.095467158189436</v>
      </c>
      <c r="DA152" s="132" t="s">
        <v>2890</v>
      </c>
    </row>
    <row r="153" spans="1:105" ht="12" customHeight="1" x14ac:dyDescent="0.25">
      <c r="A153" s="106" t="s">
        <v>122</v>
      </c>
      <c r="B153" s="102">
        <v>16.094424495540405</v>
      </c>
      <c r="C153" s="102">
        <v>13.762994039712028</v>
      </c>
      <c r="D153" s="102">
        <v>10.274164990112746</v>
      </c>
      <c r="E153" s="102">
        <v>21.640059657897243</v>
      </c>
      <c r="F153" s="102">
        <v>20.077088955435709</v>
      </c>
      <c r="G153" s="102">
        <v>15.886829781156342</v>
      </c>
      <c r="H153" s="102">
        <v>18.913266050766296</v>
      </c>
      <c r="I153" s="102">
        <v>17.35137141768746</v>
      </c>
      <c r="J153" s="102">
        <v>18.249774959982961</v>
      </c>
      <c r="K153" s="102">
        <v>19.258681333127303</v>
      </c>
      <c r="L153" s="102">
        <v>20.623550502325259</v>
      </c>
      <c r="M153" s="102">
        <v>20.230184198641989</v>
      </c>
      <c r="N153" s="102">
        <v>19.829969195794462</v>
      </c>
      <c r="O153" s="102">
        <v>21.247792269972766</v>
      </c>
      <c r="P153" s="102">
        <v>21.108000391719365</v>
      </c>
      <c r="Q153" s="102">
        <v>21.507008950952681</v>
      </c>
      <c r="R153" s="102">
        <v>21.463929169659277</v>
      </c>
      <c r="S153" s="102">
        <v>21.103358292348069</v>
      </c>
      <c r="T153" s="102">
        <v>20.468520089984242</v>
      </c>
      <c r="U153" s="102">
        <v>21.626930844713833</v>
      </c>
      <c r="V153" s="102">
        <v>22.875185437226783</v>
      </c>
      <c r="W153" s="102">
        <v>23.200795595615379</v>
      </c>
      <c r="X153" s="102">
        <v>18.527885269868804</v>
      </c>
      <c r="Y153" s="102">
        <v>14.065352787169765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15.727039151151375</v>
      </c>
      <c r="L154" s="105">
        <v>17.05341939744498</v>
      </c>
      <c r="M154" s="105">
        <v>16.655035340057093</v>
      </c>
      <c r="N154" s="105">
        <v>16.263244743818106</v>
      </c>
      <c r="O154" s="105">
        <v>17.33495887438961</v>
      </c>
      <c r="P154" s="105">
        <v>17.050040732416029</v>
      </c>
      <c r="Q154" s="105">
        <v>17.485052113135485</v>
      </c>
      <c r="R154" s="105">
        <v>17.695424028809544</v>
      </c>
      <c r="S154" s="105">
        <v>17.79493533688597</v>
      </c>
      <c r="T154" s="105">
        <v>17.692491713959097</v>
      </c>
      <c r="U154" s="105">
        <v>18.72556948902395</v>
      </c>
      <c r="V154" s="105">
        <v>19.719500208030112</v>
      </c>
      <c r="W154" s="105">
        <v>19.840445795035972</v>
      </c>
      <c r="X154" s="105">
        <v>15.802353693366245</v>
      </c>
      <c r="Y154" s="105">
        <v>11.705685245088947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9.1442744883837221</v>
      </c>
      <c r="L155" s="99">
        <v>10.289788153207441</v>
      </c>
      <c r="M155" s="99">
        <v>9.7165103640131587</v>
      </c>
      <c r="N155" s="99">
        <v>9.1704545750218784</v>
      </c>
      <c r="O155" s="99">
        <v>9.9151798699129259</v>
      </c>
      <c r="P155" s="99">
        <v>9.5090373220370132</v>
      </c>
      <c r="Q155" s="99">
        <v>9.8125643032370995</v>
      </c>
      <c r="R155" s="99">
        <v>9.8031977612605612</v>
      </c>
      <c r="S155" s="99">
        <v>9.6644673405574011</v>
      </c>
      <c r="T155" s="99">
        <v>10.841925250334175</v>
      </c>
      <c r="U155" s="99">
        <v>10.563883573144151</v>
      </c>
      <c r="V155" s="99">
        <v>10.840414139880886</v>
      </c>
      <c r="W155" s="99">
        <v>11.083119600264206</v>
      </c>
      <c r="X155" s="99">
        <v>6.7169812365661521</v>
      </c>
      <c r="Y155" s="99">
        <v>3.6280564869298848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6.5827646627676515</v>
      </c>
      <c r="L156" s="99">
        <v>6.7636312442375397</v>
      </c>
      <c r="M156" s="99">
        <v>6.9385249760439356</v>
      </c>
      <c r="N156" s="99">
        <v>7.0927901687962276</v>
      </c>
      <c r="O156" s="99">
        <v>7.4197790044766858</v>
      </c>
      <c r="P156" s="99">
        <v>7.5410034103790169</v>
      </c>
      <c r="Q156" s="99">
        <v>7.672487809898386</v>
      </c>
      <c r="R156" s="99">
        <v>7.8922262675489829</v>
      </c>
      <c r="S156" s="99">
        <v>8.1304679963285693</v>
      </c>
      <c r="T156" s="99">
        <v>6.8505664636249168</v>
      </c>
      <c r="U156" s="99">
        <v>8.1616859158797972</v>
      </c>
      <c r="V156" s="99">
        <v>8.8790860681492276</v>
      </c>
      <c r="W156" s="99">
        <v>8.7573261947717658</v>
      </c>
      <c r="X156" s="99">
        <v>9.085372456800096</v>
      </c>
      <c r="Y156" s="99">
        <v>8.0776287581590633</v>
      </c>
      <c r="DA156" s="63" t="s">
        <v>2894</v>
      </c>
    </row>
    <row r="157" spans="1:105" ht="12" customHeight="1" x14ac:dyDescent="0.25">
      <c r="A157" s="121" t="s">
        <v>54</v>
      </c>
      <c r="B157" s="123">
        <v>8.0691783534411652</v>
      </c>
      <c r="C157" s="123">
        <v>7.9869832362737956</v>
      </c>
      <c r="D157" s="123">
        <v>7.6709037157487829</v>
      </c>
      <c r="E157" s="123">
        <v>12.170202581846951</v>
      </c>
      <c r="F157" s="123">
        <v>11.631463441817536</v>
      </c>
      <c r="G157" s="123">
        <v>10.644556592308636</v>
      </c>
      <c r="H157" s="123">
        <v>11.467081292818603</v>
      </c>
      <c r="I157" s="123">
        <v>11.631326456627125</v>
      </c>
      <c r="J157" s="123">
        <v>11.914228569367721</v>
      </c>
      <c r="K157" s="123">
        <v>12.093521563257193</v>
      </c>
      <c r="L157" s="123">
        <v>12.471007544724626</v>
      </c>
      <c r="M157" s="123">
        <v>11.668319567669194</v>
      </c>
      <c r="N157" s="123">
        <v>11.610395550001659</v>
      </c>
      <c r="O157" s="123">
        <v>11.427378428342143</v>
      </c>
      <c r="P157" s="123">
        <v>11.137826410674545</v>
      </c>
      <c r="Q157" s="123">
        <v>11.084967735624385</v>
      </c>
      <c r="R157" s="123">
        <v>11.23912563737977</v>
      </c>
      <c r="S157" s="123">
        <v>11.364185349873544</v>
      </c>
      <c r="T157" s="123">
        <v>11.60843158588925</v>
      </c>
      <c r="U157" s="123">
        <v>11.973505026912694</v>
      </c>
      <c r="V157" s="123">
        <v>11.512366095419047</v>
      </c>
      <c r="W157" s="123">
        <v>11.471380706334646</v>
      </c>
      <c r="X157" s="123">
        <v>9.6238848697933346</v>
      </c>
      <c r="Y157" s="123">
        <v>7.9231375939389563</v>
      </c>
      <c r="DA157" s="130" t="s">
        <v>2895</v>
      </c>
    </row>
    <row r="158" spans="1:105" ht="12" customHeight="1" x14ac:dyDescent="0.25">
      <c r="A158" s="97" t="s">
        <v>50</v>
      </c>
      <c r="B158" s="99">
        <v>8.3248796560245655</v>
      </c>
      <c r="C158" s="99">
        <v>8.491431356890903</v>
      </c>
      <c r="D158" s="99">
        <v>9.1619740901459839</v>
      </c>
      <c r="E158" s="99">
        <v>12.150788044106314</v>
      </c>
      <c r="F158" s="99">
        <v>12.166807962350223</v>
      </c>
      <c r="G158" s="99">
        <v>11.86578218221479</v>
      </c>
      <c r="H158" s="99">
        <v>12.035444427665935</v>
      </c>
      <c r="I158" s="99">
        <v>12.530058006708398</v>
      </c>
      <c r="J158" s="99">
        <v>12.901366408199779</v>
      </c>
      <c r="K158" s="99">
        <v>13.292782627144959</v>
      </c>
      <c r="L158" s="99">
        <v>13.449315043876306</v>
      </c>
      <c r="M158" s="99">
        <v>12.854798348803827</v>
      </c>
      <c r="N158" s="99">
        <v>12.868363947193862</v>
      </c>
      <c r="O158" s="99">
        <v>12.333459998443542</v>
      </c>
      <c r="P158" s="99">
        <v>12.199789400458002</v>
      </c>
      <c r="Q158" s="99">
        <v>12.121843485275207</v>
      </c>
      <c r="R158" s="99">
        <v>12.281712713912301</v>
      </c>
      <c r="S158" s="99">
        <v>12.395139854949372</v>
      </c>
      <c r="T158" s="99">
        <v>12.762871080490953</v>
      </c>
      <c r="U158" s="99">
        <v>13.306405633385923</v>
      </c>
      <c r="V158" s="99">
        <v>12.350570519132859</v>
      </c>
      <c r="W158" s="99">
        <v>11.636730703292947</v>
      </c>
      <c r="X158" s="99">
        <v>10.006009707150065</v>
      </c>
      <c r="Y158" s="99">
        <v>8.1279844798682124</v>
      </c>
      <c r="DA158" s="63" t="s">
        <v>2896</v>
      </c>
    </row>
    <row r="159" spans="1:105" ht="12" customHeight="1" x14ac:dyDescent="0.25">
      <c r="A159" s="109" t="s">
        <v>120</v>
      </c>
      <c r="B159" s="110">
        <v>6.6982496829639118</v>
      </c>
      <c r="C159" s="110">
        <v>5.7751722458757122</v>
      </c>
      <c r="D159" s="110">
        <v>4.5210462684474582</v>
      </c>
      <c r="E159" s="110">
        <v>12.18976181364353</v>
      </c>
      <c r="F159" s="110">
        <v>11.009669598803066</v>
      </c>
      <c r="G159" s="110">
        <v>8.4949197315163794</v>
      </c>
      <c r="H159" s="110">
        <v>10.167222892605642</v>
      </c>
      <c r="I159" s="110">
        <v>9.220946112095227</v>
      </c>
      <c r="J159" s="110">
        <v>9.7774808070955022</v>
      </c>
      <c r="K159" s="110">
        <v>9.8396984320480954</v>
      </c>
      <c r="L159" s="110">
        <v>10.965445133408156</v>
      </c>
      <c r="M159" s="110">
        <v>10.043402200693103</v>
      </c>
      <c r="N159" s="110">
        <v>9.7836120745476212</v>
      </c>
      <c r="O159" s="110">
        <v>9.9867030168804796</v>
      </c>
      <c r="P159" s="110">
        <v>9.2744726538405917</v>
      </c>
      <c r="Q159" s="110">
        <v>9.2000332243216256</v>
      </c>
      <c r="R159" s="110">
        <v>9.3724908405766332</v>
      </c>
      <c r="S159" s="110">
        <v>9.4939839298713871</v>
      </c>
      <c r="T159" s="110">
        <v>9.4227441019606832</v>
      </c>
      <c r="U159" s="110">
        <v>9.3687798280619266</v>
      </c>
      <c r="V159" s="110">
        <v>9.6810528546711048</v>
      </c>
      <c r="W159" s="110">
        <v>10.867286636245826</v>
      </c>
      <c r="X159" s="110">
        <v>6.8291755195763209</v>
      </c>
      <c r="Y159" s="110">
        <v>5.0292856389528096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156.32221003559928</v>
      </c>
      <c r="C161" s="118">
        <f t="shared" si="54"/>
        <v>183.1986805354347</v>
      </c>
      <c r="D161" s="118">
        <f t="shared" si="54"/>
        <v>159.44949877172851</v>
      </c>
      <c r="E161" s="118">
        <f t="shared" si="54"/>
        <v>181.34203683942528</v>
      </c>
      <c r="F161" s="118">
        <f t="shared" si="54"/>
        <v>179.46349065730132</v>
      </c>
      <c r="G161" s="118">
        <f t="shared" si="54"/>
        <v>168.86282875187567</v>
      </c>
      <c r="H161" s="118">
        <f t="shared" si="54"/>
        <v>178.31031957843024</v>
      </c>
      <c r="I161" s="118">
        <f t="shared" si="54"/>
        <v>180.9957268264414</v>
      </c>
      <c r="J161" s="118">
        <f t="shared" si="54"/>
        <v>184.02246289550959</v>
      </c>
      <c r="K161" s="118">
        <f t="shared" si="54"/>
        <v>192.50978522240553</v>
      </c>
      <c r="L161" s="118">
        <f t="shared" si="54"/>
        <v>213.32399886564531</v>
      </c>
      <c r="M161" s="118">
        <f t="shared" si="54"/>
        <v>191.08413511023156</v>
      </c>
      <c r="N161" s="118">
        <f t="shared" si="54"/>
        <v>196.93789929787263</v>
      </c>
      <c r="O161" s="118">
        <f t="shared" si="54"/>
        <v>199.1684787358258</v>
      </c>
      <c r="P161" s="118">
        <f t="shared" si="54"/>
        <v>181.23202008879585</v>
      </c>
      <c r="Q161" s="118">
        <f t="shared" si="54"/>
        <v>184.86207783286079</v>
      </c>
      <c r="R161" s="118">
        <f t="shared" ref="R161:V161" si="55">R162+R164+R166+R175</f>
        <v>189.15356118688453</v>
      </c>
      <c r="S161" s="118">
        <f t="shared" si="55"/>
        <v>199.42731574321667</v>
      </c>
      <c r="T161" s="118">
        <f t="shared" si="55"/>
        <v>205.59743514602118</v>
      </c>
      <c r="U161" s="118">
        <f t="shared" si="55"/>
        <v>199.50955252806455</v>
      </c>
      <c r="V161" s="118">
        <f t="shared" si="55"/>
        <v>204.98988274084957</v>
      </c>
      <c r="W161" s="118">
        <f t="shared" ref="W161:Y161" si="56">W162+W164+W166+W175</f>
        <v>263.53449458870637</v>
      </c>
      <c r="X161" s="118">
        <f t="shared" si="56"/>
        <v>182.46976665521197</v>
      </c>
      <c r="Y161" s="118">
        <f t="shared" si="56"/>
        <v>146.62761688173131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131.45819365320048</v>
      </c>
      <c r="C162" s="123">
        <f t="shared" si="57"/>
        <v>159.39717652377928</v>
      </c>
      <c r="D162" s="123">
        <f t="shared" si="57"/>
        <v>138.3061312007284</v>
      </c>
      <c r="E162" s="123">
        <f t="shared" si="57"/>
        <v>147.98015914147103</v>
      </c>
      <c r="F162" s="123">
        <f t="shared" si="57"/>
        <v>147.63688359661506</v>
      </c>
      <c r="G162" s="123">
        <f t="shared" si="57"/>
        <v>141.54340982192585</v>
      </c>
      <c r="H162" s="123">
        <f t="shared" si="57"/>
        <v>147.71134236712427</v>
      </c>
      <c r="I162" s="123">
        <f t="shared" si="57"/>
        <v>151.30607622480923</v>
      </c>
      <c r="J162" s="123">
        <f t="shared" si="57"/>
        <v>153.22199181145285</v>
      </c>
      <c r="K162" s="123">
        <f t="shared" si="57"/>
        <v>160.94716393629884</v>
      </c>
      <c r="L162" s="123">
        <f t="shared" si="57"/>
        <v>180.20527544048448</v>
      </c>
      <c r="M162" s="123">
        <f t="shared" si="57"/>
        <v>159.11979310842625</v>
      </c>
      <c r="N162" s="123">
        <f t="shared" si="57"/>
        <v>165.29530779837771</v>
      </c>
      <c r="O162" s="123">
        <f t="shared" si="57"/>
        <v>167.09114381198239</v>
      </c>
      <c r="P162" s="123">
        <f t="shared" si="57"/>
        <v>150.01814919691955</v>
      </c>
      <c r="Q162" s="123">
        <f t="shared" si="57"/>
        <v>153.69417688270406</v>
      </c>
      <c r="R162" s="123">
        <f t="shared" si="57"/>
        <v>157.86687850432935</v>
      </c>
      <c r="S162" s="123">
        <f t="shared" si="57"/>
        <v>168.04787537412454</v>
      </c>
      <c r="T162" s="123">
        <f t="shared" si="57"/>
        <v>174.42281956280684</v>
      </c>
      <c r="U162" s="123">
        <f t="shared" si="57"/>
        <v>167.03197151402017</v>
      </c>
      <c r="V162" s="123">
        <f t="shared" si="57"/>
        <v>172.26941003954093</v>
      </c>
      <c r="W162" s="123">
        <f t="shared" si="57"/>
        <v>230.56205475039877</v>
      </c>
      <c r="X162" s="123">
        <f t="shared" si="57"/>
        <v>155.31921317551019</v>
      </c>
      <c r="Y162" s="123">
        <f t="shared" si="57"/>
        <v>125.36628894036504</v>
      </c>
      <c r="DA162" s="130" t="s">
        <v>2899</v>
      </c>
    </row>
    <row r="163" spans="1:105" ht="12" customHeight="1" x14ac:dyDescent="0.25">
      <c r="A163" s="97" t="s">
        <v>53</v>
      </c>
      <c r="B163" s="110">
        <v>131.45819365320048</v>
      </c>
      <c r="C163" s="110">
        <v>159.39717652377928</v>
      </c>
      <c r="D163" s="110">
        <v>138.3061312007284</v>
      </c>
      <c r="E163" s="110">
        <v>147.98015914147103</v>
      </c>
      <c r="F163" s="110">
        <v>147.63688359661506</v>
      </c>
      <c r="G163" s="110">
        <v>141.54340982192585</v>
      </c>
      <c r="H163" s="110">
        <v>147.71134236712427</v>
      </c>
      <c r="I163" s="110">
        <v>151.30607622480923</v>
      </c>
      <c r="J163" s="110">
        <v>153.22199181145285</v>
      </c>
      <c r="K163" s="110">
        <v>160.94716393629884</v>
      </c>
      <c r="L163" s="110">
        <v>180.20527544048448</v>
      </c>
      <c r="M163" s="110">
        <v>159.11979310842625</v>
      </c>
      <c r="N163" s="110">
        <v>165.29530779837771</v>
      </c>
      <c r="O163" s="110">
        <v>167.09114381198239</v>
      </c>
      <c r="P163" s="110">
        <v>150.01814919691955</v>
      </c>
      <c r="Q163" s="110">
        <v>153.69417688270406</v>
      </c>
      <c r="R163" s="110">
        <v>157.86687850432935</v>
      </c>
      <c r="S163" s="110">
        <v>168.04787537412454</v>
      </c>
      <c r="T163" s="110">
        <v>174.42281956280684</v>
      </c>
      <c r="U163" s="110">
        <v>167.03197151402017</v>
      </c>
      <c r="V163" s="110">
        <v>172.26941003954093</v>
      </c>
      <c r="W163" s="110">
        <v>230.56205475039877</v>
      </c>
      <c r="X163" s="110">
        <v>155.31921317551019</v>
      </c>
      <c r="Y163" s="110">
        <v>125.36628894036504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4.5018013238023536E-3</v>
      </c>
      <c r="C164" s="123">
        <f t="shared" si="58"/>
        <v>4.069764647615143E-3</v>
      </c>
      <c r="D164" s="123">
        <f t="shared" si="58"/>
        <v>4.0442698989981256E-3</v>
      </c>
      <c r="E164" s="123">
        <f t="shared" si="58"/>
        <v>4.7633650194658468E-3</v>
      </c>
      <c r="F164" s="123">
        <f t="shared" si="58"/>
        <v>5.0717632523170839E-3</v>
      </c>
      <c r="G164" s="123">
        <f t="shared" si="58"/>
        <v>6.4144791755938579E-3</v>
      </c>
      <c r="H164" s="123">
        <f t="shared" si="58"/>
        <v>9.3144924481967512E-3</v>
      </c>
      <c r="I164" s="123">
        <f t="shared" si="58"/>
        <v>9.5226430443825661E-3</v>
      </c>
      <c r="J164" s="123">
        <f t="shared" si="58"/>
        <v>1.0948378457413008E-2</v>
      </c>
      <c r="K164" s="123">
        <f t="shared" si="58"/>
        <v>1.3658084553721713E-2</v>
      </c>
      <c r="L164" s="123">
        <f t="shared" si="58"/>
        <v>2.7594944916323527E-2</v>
      </c>
      <c r="M164" s="123">
        <f t="shared" si="58"/>
        <v>1.7352678381053286E-2</v>
      </c>
      <c r="N164" s="123">
        <f t="shared" si="58"/>
        <v>2.2877283822720716E-2</v>
      </c>
      <c r="O164" s="123">
        <f t="shared" si="58"/>
        <v>2.4770397631426997E-2</v>
      </c>
      <c r="P164" s="123">
        <f t="shared" si="58"/>
        <v>2.6960848956991659E-2</v>
      </c>
      <c r="Q164" s="123">
        <f t="shared" si="58"/>
        <v>6.3366110344250437E-2</v>
      </c>
      <c r="R164" s="123">
        <f t="shared" si="58"/>
        <v>4.8738031845065463E-2</v>
      </c>
      <c r="S164" s="123">
        <f t="shared" si="58"/>
        <v>6.0307469843464259E-2</v>
      </c>
      <c r="T164" s="123">
        <f t="shared" si="58"/>
        <v>8.1904462635067246E-2</v>
      </c>
      <c r="U164" s="123">
        <f t="shared" si="58"/>
        <v>0.13459180454825342</v>
      </c>
      <c r="V164" s="123">
        <f t="shared" si="58"/>
        <v>9.769952611298785E-2</v>
      </c>
      <c r="W164" s="123">
        <f t="shared" si="58"/>
        <v>0.14122039498643266</v>
      </c>
      <c r="X164" s="123">
        <f t="shared" si="58"/>
        <v>0.16516247743030771</v>
      </c>
      <c r="Y164" s="123">
        <f t="shared" si="58"/>
        <v>0.23226429048473121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4.5018013238023536E-3</v>
      </c>
      <c r="C165" s="99">
        <f>RES_hhdet_fech!C165/RES_summary!C$19</f>
        <v>4.069764647615143E-3</v>
      </c>
      <c r="D165" s="99">
        <f>RES_hhdet_fech!D165/RES_summary!D$19</f>
        <v>4.0442698989981256E-3</v>
      </c>
      <c r="E165" s="99">
        <f>RES_hhdet_fech!E165/RES_summary!E$19</f>
        <v>4.7633650194658468E-3</v>
      </c>
      <c r="F165" s="99">
        <f>RES_hhdet_fech!F165/RES_summary!F$19</f>
        <v>5.0717632523170839E-3</v>
      </c>
      <c r="G165" s="99">
        <f>RES_hhdet_fech!G165/RES_summary!G$19</f>
        <v>6.4144791755938579E-3</v>
      </c>
      <c r="H165" s="99">
        <f>RES_hhdet_fech!H165/RES_summary!H$19</f>
        <v>9.3144924481967512E-3</v>
      </c>
      <c r="I165" s="99">
        <f>RES_hhdet_fech!I165/RES_summary!I$19</f>
        <v>9.5226430443825661E-3</v>
      </c>
      <c r="J165" s="99">
        <f>RES_hhdet_fech!J165/RES_summary!J$19</f>
        <v>1.0948378457413008E-2</v>
      </c>
      <c r="K165" s="99">
        <f>RES_hhdet_fech!K165/RES_summary!K$19</f>
        <v>1.3658084553721713E-2</v>
      </c>
      <c r="L165" s="99">
        <f>RES_hhdet_fech!L165/RES_summary!L$19</f>
        <v>2.7594944916323527E-2</v>
      </c>
      <c r="M165" s="99">
        <f>RES_hhdet_fech!M165/RES_summary!M$19</f>
        <v>1.7352678381053286E-2</v>
      </c>
      <c r="N165" s="99">
        <f>RES_hhdet_fech!N165/RES_summary!N$19</f>
        <v>2.2877283822720716E-2</v>
      </c>
      <c r="O165" s="99">
        <f>RES_hhdet_fech!O165/RES_summary!O$19</f>
        <v>2.4770397631426997E-2</v>
      </c>
      <c r="P165" s="99">
        <f>RES_hhdet_fech!P165/RES_summary!P$19</f>
        <v>2.6960848956991659E-2</v>
      </c>
      <c r="Q165" s="99">
        <f>RES_hhdet_fech!Q165/RES_summary!Q$19</f>
        <v>6.3366110344250437E-2</v>
      </c>
      <c r="R165" s="99">
        <f>RES_hhdet_fech!R165/RES_summary!R$19</f>
        <v>4.8738031845065463E-2</v>
      </c>
      <c r="S165" s="99">
        <f>RES_hhdet_fech!S165/RES_summary!S$19</f>
        <v>6.0307469843464259E-2</v>
      </c>
      <c r="T165" s="99">
        <f>RES_hhdet_fech!T165/RES_summary!T$19</f>
        <v>8.1904462635067246E-2</v>
      </c>
      <c r="U165" s="99">
        <f>RES_hhdet_fech!U165/RES_summary!U$19</f>
        <v>0.13459180454825342</v>
      </c>
      <c r="V165" s="99">
        <f>RES_hhdet_fech!V165/RES_summary!V$19</f>
        <v>9.769952611298785E-2</v>
      </c>
      <c r="W165" s="99">
        <f>RES_hhdet_fech!W165/RES_summary!W$19</f>
        <v>0.14122039498643266</v>
      </c>
      <c r="X165" s="99">
        <f>RES_hhdet_fech!X165/RES_summary!X$19</f>
        <v>0.16516247743030771</v>
      </c>
      <c r="Y165" s="99">
        <f>RES_hhdet_fech!Y165/RES_summary!Y$19</f>
        <v>0.23226429048473121</v>
      </c>
      <c r="DA165" s="63" t="s">
        <v>2902</v>
      </c>
    </row>
    <row r="166" spans="1:105" ht="12" customHeight="1" x14ac:dyDescent="0.25">
      <c r="A166" s="121" t="s">
        <v>55</v>
      </c>
      <c r="B166" s="123">
        <v>16.79158163259385</v>
      </c>
      <c r="C166" s="123">
        <v>15.784729622255032</v>
      </c>
      <c r="D166" s="123">
        <v>13.111436824892179</v>
      </c>
      <c r="E166" s="123">
        <v>21.157426080879823</v>
      </c>
      <c r="F166" s="123">
        <v>20.089590974130406</v>
      </c>
      <c r="G166" s="123">
        <v>16.685704474731413</v>
      </c>
      <c r="H166" s="123">
        <v>19.182825887608399</v>
      </c>
      <c r="I166" s="123">
        <v>18.170049775431508</v>
      </c>
      <c r="J166" s="123">
        <v>18.911758005244685</v>
      </c>
      <c r="K166" s="123">
        <v>19.450469953666278</v>
      </c>
      <c r="L166" s="123">
        <v>20.564416938617633</v>
      </c>
      <c r="M166" s="123">
        <v>20.178981959842996</v>
      </c>
      <c r="N166" s="123">
        <v>19.94753965956636</v>
      </c>
      <c r="O166" s="123">
        <v>20.62441115664204</v>
      </c>
      <c r="P166" s="123">
        <v>20.101502422091457</v>
      </c>
      <c r="Q166" s="123">
        <v>20.077647565823735</v>
      </c>
      <c r="R166" s="123">
        <v>20.020693204032266</v>
      </c>
      <c r="S166" s="123">
        <v>19.943347532396977</v>
      </c>
      <c r="T166" s="123">
        <v>19.440263024920117</v>
      </c>
      <c r="U166" s="123">
        <v>20.310623362620902</v>
      </c>
      <c r="V166" s="123">
        <v>21.066875853426449</v>
      </c>
      <c r="W166" s="123">
        <v>21.330620215158483</v>
      </c>
      <c r="X166" s="123">
        <v>17.672778943775985</v>
      </c>
      <c r="Y166" s="123">
        <v>13.457535765783719</v>
      </c>
      <c r="DA166" s="130" t="s">
        <v>2903</v>
      </c>
    </row>
    <row r="167" spans="1:105" ht="12" customHeight="1" x14ac:dyDescent="0.25">
      <c r="A167" s="97" t="s">
        <v>124</v>
      </c>
      <c r="B167" s="99">
        <v>17.513441187889345</v>
      </c>
      <c r="C167" s="99">
        <v>18.21253850902152</v>
      </c>
      <c r="D167" s="99">
        <v>18.38781542310176</v>
      </c>
      <c r="E167" s="99">
        <v>19.250704006966547</v>
      </c>
      <c r="F167" s="99">
        <v>19.71911844430932</v>
      </c>
      <c r="G167" s="99">
        <v>19.7137067946495</v>
      </c>
      <c r="H167" s="99">
        <v>19.815123742474391</v>
      </c>
      <c r="I167" s="99">
        <v>20.54378020017759</v>
      </c>
      <c r="J167" s="99">
        <v>21.120927276582385</v>
      </c>
      <c r="K167" s="99">
        <v>21.842494257207125</v>
      </c>
      <c r="L167" s="99">
        <v>22.209313389246663</v>
      </c>
      <c r="M167" s="99">
        <v>22.108076275604887</v>
      </c>
      <c r="N167" s="99">
        <v>23.134357795612257</v>
      </c>
      <c r="O167" s="99">
        <v>22.641599465564767</v>
      </c>
      <c r="P167" s="99">
        <v>22.468001504995911</v>
      </c>
      <c r="Q167" s="99">
        <v>21.931470898214574</v>
      </c>
      <c r="R167" s="99">
        <v>22.233876018608434</v>
      </c>
      <c r="S167" s="99">
        <v>22.314168312079694</v>
      </c>
      <c r="T167" s="99">
        <v>22.784657252107348</v>
      </c>
      <c r="U167" s="99">
        <v>23.706037447190809</v>
      </c>
      <c r="V167" s="99">
        <v>23.377396989190991</v>
      </c>
      <c r="W167" s="99">
        <v>24.357704917773827</v>
      </c>
      <c r="X167" s="99">
        <v>23.967864730282443</v>
      </c>
      <c r="Y167" s="99">
        <v>19.663108048250066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17.092554929487481</v>
      </c>
      <c r="L168" s="99">
        <v>17.62011057007647</v>
      </c>
      <c r="M168" s="99">
        <v>17.433243252923667</v>
      </c>
      <c r="N168" s="99">
        <v>18.246880867505581</v>
      </c>
      <c r="O168" s="99">
        <v>18.316202258841077</v>
      </c>
      <c r="P168" s="99">
        <v>18.676290065227899</v>
      </c>
      <c r="Q168" s="99">
        <v>18.904464543705046</v>
      </c>
      <c r="R168" s="99">
        <v>0</v>
      </c>
      <c r="S168" s="99">
        <v>0</v>
      </c>
      <c r="T168" s="99">
        <v>0</v>
      </c>
      <c r="U168" s="99">
        <v>18.832759146560072</v>
      </c>
      <c r="V168" s="99">
        <v>18.996819589601301</v>
      </c>
      <c r="W168" s="99">
        <v>20.343747849621042</v>
      </c>
      <c r="X168" s="99">
        <v>19.865233214058076</v>
      </c>
      <c r="Y168" s="99">
        <v>16.162902916271435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10.340033441334873</v>
      </c>
      <c r="L169" s="102">
        <v>11.030689977725343</v>
      </c>
      <c r="M169" s="102">
        <v>10.593232510970632</v>
      </c>
      <c r="N169" s="102">
        <v>10.77689157875113</v>
      </c>
      <c r="O169" s="102">
        <v>11.060440970384734</v>
      </c>
      <c r="P169" s="102">
        <v>11.103817643969144</v>
      </c>
      <c r="Q169" s="102">
        <v>11.363325615962314</v>
      </c>
      <c r="R169" s="102">
        <v>0</v>
      </c>
      <c r="S169" s="102">
        <v>0</v>
      </c>
      <c r="T169" s="102">
        <v>0</v>
      </c>
      <c r="U169" s="102">
        <v>10.466681307290877</v>
      </c>
      <c r="V169" s="102">
        <v>10.289248603408286</v>
      </c>
      <c r="W169" s="102">
        <v>11.379271449519349</v>
      </c>
      <c r="X169" s="102">
        <v>8.9128766852162826</v>
      </c>
      <c r="Y169" s="102">
        <v>5.9209921488911004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6.7525214881526088</v>
      </c>
      <c r="L170" s="105">
        <v>6.589420592351126</v>
      </c>
      <c r="M170" s="105">
        <v>6.8400107419530363</v>
      </c>
      <c r="N170" s="105">
        <v>7.4699892887544541</v>
      </c>
      <c r="O170" s="105">
        <v>7.2557612884563447</v>
      </c>
      <c r="P170" s="105">
        <v>7.572472421258758</v>
      </c>
      <c r="Q170" s="105">
        <v>7.5411389277427352</v>
      </c>
      <c r="R170" s="105">
        <v>0</v>
      </c>
      <c r="S170" s="105">
        <v>0</v>
      </c>
      <c r="T170" s="105">
        <v>0</v>
      </c>
      <c r="U170" s="105">
        <v>8.3660778392691988</v>
      </c>
      <c r="V170" s="105">
        <v>8.7075709861930175</v>
      </c>
      <c r="W170" s="105">
        <v>8.9644764001016952</v>
      </c>
      <c r="X170" s="105">
        <v>10.952356528841792</v>
      </c>
      <c r="Y170" s="105">
        <v>10.241910767380332</v>
      </c>
      <c r="DA170" s="132" t="s">
        <v>2907</v>
      </c>
    </row>
    <row r="171" spans="1:105" ht="12" customHeight="1" x14ac:dyDescent="0.25">
      <c r="A171" s="106" t="s">
        <v>122</v>
      </c>
      <c r="B171" s="102">
        <v>16.094424495540402</v>
      </c>
      <c r="C171" s="102">
        <v>13.806151297953926</v>
      </c>
      <c r="D171" s="102">
        <v>10.361344894848497</v>
      </c>
      <c r="E171" s="102">
        <v>21.78112795822852</v>
      </c>
      <c r="F171" s="102">
        <v>20.183776821406532</v>
      </c>
      <c r="G171" s="102">
        <v>15.957842813442895</v>
      </c>
      <c r="H171" s="102">
        <v>18.982444656711703</v>
      </c>
      <c r="I171" s="102">
        <v>17.408432098835494</v>
      </c>
      <c r="J171" s="102">
        <v>18.311937083146852</v>
      </c>
      <c r="K171" s="102">
        <v>19.318531940103668</v>
      </c>
      <c r="L171" s="102">
        <v>20.696715100103056</v>
      </c>
      <c r="M171" s="102">
        <v>20.333502361607163</v>
      </c>
      <c r="N171" s="102">
        <v>19.979965585904544</v>
      </c>
      <c r="O171" s="102">
        <v>21.423445363920017</v>
      </c>
      <c r="P171" s="102">
        <v>21.350436930707957</v>
      </c>
      <c r="Q171" s="102">
        <v>21.848256190971224</v>
      </c>
      <c r="R171" s="102">
        <v>21.953940571555773</v>
      </c>
      <c r="S171" s="102">
        <v>21.701934176417058</v>
      </c>
      <c r="T171" s="102">
        <v>20.972209592848724</v>
      </c>
      <c r="U171" s="102">
        <v>22.0974116380029</v>
      </c>
      <c r="V171" s="102">
        <v>23.207621338504911</v>
      </c>
      <c r="W171" s="102">
        <v>23.521666733623817</v>
      </c>
      <c r="X171" s="102">
        <v>19.499443764345173</v>
      </c>
      <c r="Y171" s="102">
        <v>14.859783256490649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15.746733510035281</v>
      </c>
      <c r="L172" s="105">
        <v>17.077872968562641</v>
      </c>
      <c r="M172" s="105">
        <v>16.692561406355981</v>
      </c>
      <c r="N172" s="105">
        <v>16.33233045387605</v>
      </c>
      <c r="O172" s="105">
        <v>17.482770914662268</v>
      </c>
      <c r="P172" s="105">
        <v>17.313056536892905</v>
      </c>
      <c r="Q172" s="105">
        <v>17.766840208592253</v>
      </c>
      <c r="R172" s="105">
        <v>17.975347974169839</v>
      </c>
      <c r="S172" s="105">
        <v>18.043256380122749</v>
      </c>
      <c r="T172" s="105">
        <v>17.992227854289307</v>
      </c>
      <c r="U172" s="105">
        <v>19.033129692261923</v>
      </c>
      <c r="V172" s="105">
        <v>20.088775033866838</v>
      </c>
      <c r="W172" s="105">
        <v>20.325105321348229</v>
      </c>
      <c r="X172" s="105">
        <v>16.275757785677996</v>
      </c>
      <c r="Y172" s="105">
        <v>12.124771473557272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9.1557255073438917</v>
      </c>
      <c r="L173" s="99">
        <v>10.305247956035988</v>
      </c>
      <c r="M173" s="99">
        <v>9.7430788354556217</v>
      </c>
      <c r="N173" s="99">
        <v>9.2238122573019901</v>
      </c>
      <c r="O173" s="99">
        <v>10.037754340614146</v>
      </c>
      <c r="P173" s="99">
        <v>9.701250876940863</v>
      </c>
      <c r="Q173" s="99">
        <v>10.013066174296444</v>
      </c>
      <c r="R173" s="99">
        <v>9.9959714192226272</v>
      </c>
      <c r="S173" s="99">
        <v>9.8255550366820543</v>
      </c>
      <c r="T173" s="99">
        <v>11.069151040677923</v>
      </c>
      <c r="U173" s="99">
        <v>10.792352755932576</v>
      </c>
      <c r="V173" s="99">
        <v>11.120316354217941</v>
      </c>
      <c r="W173" s="99">
        <v>11.442540944733278</v>
      </c>
      <c r="X173" s="99">
        <v>7.0123030337994923</v>
      </c>
      <c r="Y173" s="99">
        <v>3.8339633574210512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6.5910080026913915</v>
      </c>
      <c r="L174" s="110">
        <v>6.7726250125266549</v>
      </c>
      <c r="M174" s="110">
        <v>6.9494825709003569</v>
      </c>
      <c r="N174" s="110">
        <v>7.1085181965740629</v>
      </c>
      <c r="O174" s="110">
        <v>7.4450165740481253</v>
      </c>
      <c r="P174" s="110">
        <v>7.6118056599520409</v>
      </c>
      <c r="Q174" s="110">
        <v>7.7537740342958132</v>
      </c>
      <c r="R174" s="110">
        <v>7.9793765549472093</v>
      </c>
      <c r="S174" s="110">
        <v>8.2177013434406909</v>
      </c>
      <c r="T174" s="110">
        <v>6.923076813611388</v>
      </c>
      <c r="U174" s="110">
        <v>8.2407769363293468</v>
      </c>
      <c r="V174" s="110">
        <v>8.9684586796488954</v>
      </c>
      <c r="W174" s="110">
        <v>8.8825643766149494</v>
      </c>
      <c r="X174" s="110">
        <v>9.263454751878502</v>
      </c>
      <c r="Y174" s="110">
        <v>8.2908081161362208</v>
      </c>
      <c r="DA174" s="60" t="s">
        <v>2911</v>
      </c>
    </row>
    <row r="175" spans="1:105" ht="12" customHeight="1" x14ac:dyDescent="0.25">
      <c r="A175" s="121" t="s">
        <v>54</v>
      </c>
      <c r="B175" s="123">
        <v>8.0679329484811344</v>
      </c>
      <c r="C175" s="123">
        <v>8.0127046247527556</v>
      </c>
      <c r="D175" s="123">
        <v>8.0278864762089412</v>
      </c>
      <c r="E175" s="123">
        <v>12.199688252054957</v>
      </c>
      <c r="F175" s="123">
        <v>11.731944323303543</v>
      </c>
      <c r="G175" s="123">
        <v>10.627299976042814</v>
      </c>
      <c r="H175" s="123">
        <v>11.406836831249365</v>
      </c>
      <c r="I175" s="123">
        <v>11.510078183156272</v>
      </c>
      <c r="J175" s="123">
        <v>11.877764700354657</v>
      </c>
      <c r="K175" s="123">
        <v>12.098493247886688</v>
      </c>
      <c r="L175" s="123">
        <v>12.52671154162687</v>
      </c>
      <c r="M175" s="123">
        <v>11.768007363581248</v>
      </c>
      <c r="N175" s="123">
        <v>11.672174556105851</v>
      </c>
      <c r="O175" s="123">
        <v>11.428153369569976</v>
      </c>
      <c r="P175" s="123">
        <v>11.085407620827857</v>
      </c>
      <c r="Q175" s="123">
        <v>11.026887273988756</v>
      </c>
      <c r="R175" s="123">
        <v>11.217251446677864</v>
      </c>
      <c r="S175" s="123">
        <v>11.375785366851682</v>
      </c>
      <c r="T175" s="123">
        <v>11.652448095659173</v>
      </c>
      <c r="U175" s="123">
        <v>12.032365846875212</v>
      </c>
      <c r="V175" s="123">
        <v>11.555897321769196</v>
      </c>
      <c r="W175" s="123">
        <v>11.50059922816267</v>
      </c>
      <c r="X175" s="123">
        <v>9.3126120584954766</v>
      </c>
      <c r="Y175" s="123">
        <v>7.5715278850978276</v>
      </c>
      <c r="DA175" s="130" t="s">
        <v>2912</v>
      </c>
    </row>
    <row r="176" spans="1:105" ht="12" customHeight="1" x14ac:dyDescent="0.25">
      <c r="A176" s="97" t="s">
        <v>50</v>
      </c>
      <c r="B176" s="99">
        <v>8.3248796560245637</v>
      </c>
      <c r="C176" s="99">
        <v>8.4995937057963644</v>
      </c>
      <c r="D176" s="99">
        <v>9.1916853024199696</v>
      </c>
      <c r="E176" s="99">
        <v>12.189137848268373</v>
      </c>
      <c r="F176" s="99">
        <v>12.197892852538116</v>
      </c>
      <c r="G176" s="99">
        <v>11.88465908571659</v>
      </c>
      <c r="H176" s="99">
        <v>12.044393851029872</v>
      </c>
      <c r="I176" s="99">
        <v>12.535083432474105</v>
      </c>
      <c r="J176" s="99">
        <v>12.906016188413012</v>
      </c>
      <c r="K176" s="99">
        <v>13.296669458706793</v>
      </c>
      <c r="L176" s="99">
        <v>13.453212710266001</v>
      </c>
      <c r="M176" s="99">
        <v>12.859807234400535</v>
      </c>
      <c r="N176" s="99">
        <v>12.874408062625937</v>
      </c>
      <c r="O176" s="99">
        <v>12.339062365616893</v>
      </c>
      <c r="P176" s="99">
        <v>12.204818234518614</v>
      </c>
      <c r="Q176" s="99">
        <v>12.126476625836863</v>
      </c>
      <c r="R176" s="99">
        <v>12.288665559051204</v>
      </c>
      <c r="S176" s="99">
        <v>12.407195286610378</v>
      </c>
      <c r="T176" s="99">
        <v>12.789819766463884</v>
      </c>
      <c r="U176" s="99">
        <v>13.346895343388713</v>
      </c>
      <c r="V176" s="99">
        <v>12.405958819066065</v>
      </c>
      <c r="W176" s="99">
        <v>11.704577460387457</v>
      </c>
      <c r="X176" s="99">
        <v>10.076189957150216</v>
      </c>
      <c r="Y176" s="99">
        <v>8.1807458664358332</v>
      </c>
      <c r="DA176" s="63" t="s">
        <v>2913</v>
      </c>
    </row>
    <row r="177" spans="1:105" ht="12" customHeight="1" x14ac:dyDescent="0.25">
      <c r="A177" s="109" t="s">
        <v>120</v>
      </c>
      <c r="B177" s="110">
        <v>6.6982496829639127</v>
      </c>
      <c r="C177" s="110">
        <v>5.7854138906619701</v>
      </c>
      <c r="D177" s="110">
        <v>4.5384558739714853</v>
      </c>
      <c r="E177" s="110">
        <v>12.217535631147683</v>
      </c>
      <c r="F177" s="110">
        <v>11.029465850562367</v>
      </c>
      <c r="G177" s="110">
        <v>8.5082542037954028</v>
      </c>
      <c r="H177" s="110">
        <v>10.182099282733093</v>
      </c>
      <c r="I177" s="110">
        <v>9.2345016852355695</v>
      </c>
      <c r="J177" s="110">
        <v>9.7937389328016913</v>
      </c>
      <c r="K177" s="110">
        <v>9.8539265189228225</v>
      </c>
      <c r="L177" s="110">
        <v>10.979649871276287</v>
      </c>
      <c r="M177" s="110">
        <v>10.058217548920465</v>
      </c>
      <c r="N177" s="110">
        <v>9.801492343505835</v>
      </c>
      <c r="O177" s="110">
        <v>10.013328144542298</v>
      </c>
      <c r="P177" s="110">
        <v>9.3115971379384703</v>
      </c>
      <c r="Q177" s="110">
        <v>9.2474486471218089</v>
      </c>
      <c r="R177" s="110">
        <v>9.4311875863181243</v>
      </c>
      <c r="S177" s="110">
        <v>9.5584149765933244</v>
      </c>
      <c r="T177" s="110">
        <v>9.5009051391133656</v>
      </c>
      <c r="U177" s="110">
        <v>9.4547154088185241</v>
      </c>
      <c r="V177" s="110">
        <v>9.7983137242222895</v>
      </c>
      <c r="W177" s="110">
        <v>10.979979324982088</v>
      </c>
      <c r="X177" s="110">
        <v>6.8914719747581783</v>
      </c>
      <c r="Y177" s="110">
        <v>5.0720418894416177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109.64822077333352</v>
      </c>
      <c r="C3" s="118">
        <f t="shared" si="0"/>
        <v>116.85509737288933</v>
      </c>
      <c r="D3" s="118">
        <f t="shared" si="0"/>
        <v>121.32488003205788</v>
      </c>
      <c r="E3" s="118">
        <f t="shared" si="0"/>
        <v>118.1433267144529</v>
      </c>
      <c r="F3" s="118">
        <f t="shared" si="0"/>
        <v>117.78009506429331</v>
      </c>
      <c r="G3" s="118">
        <f t="shared" si="0"/>
        <v>123.22713071453288</v>
      </c>
      <c r="H3" s="118">
        <f t="shared" si="0"/>
        <v>135.24611385510229</v>
      </c>
      <c r="I3" s="118">
        <f t="shared" si="0"/>
        <v>121.82786021497481</v>
      </c>
      <c r="J3" s="118">
        <f t="shared" si="0"/>
        <v>128.12944621215817</v>
      </c>
      <c r="K3" s="118">
        <f t="shared" si="0"/>
        <v>132.22051264563899</v>
      </c>
      <c r="L3" s="118">
        <f t="shared" si="0"/>
        <v>151.10656670070421</v>
      </c>
      <c r="M3" s="118">
        <f t="shared" si="0"/>
        <v>134.09624347117716</v>
      </c>
      <c r="N3" s="118">
        <f t="shared" si="0"/>
        <v>141.69472504388114</v>
      </c>
      <c r="O3" s="118">
        <f t="shared" si="0"/>
        <v>140.63152755065482</v>
      </c>
      <c r="P3" s="118">
        <f t="shared" si="0"/>
        <v>130.44584986428231</v>
      </c>
      <c r="Q3" s="118">
        <f t="shared" si="0"/>
        <v>129.49861376681162</v>
      </c>
      <c r="R3" s="118">
        <f t="shared" ref="R3:V3" si="1">R4+R7+R9+R19</f>
        <v>142.19445250529398</v>
      </c>
      <c r="S3" s="118">
        <f t="shared" si="1"/>
        <v>149.95616021886821</v>
      </c>
      <c r="T3" s="118">
        <f t="shared" si="1"/>
        <v>157.78474234721011</v>
      </c>
      <c r="U3" s="118">
        <f t="shared" si="1"/>
        <v>137.42417174226111</v>
      </c>
      <c r="V3" s="118">
        <f t="shared" si="1"/>
        <v>150.87905562585675</v>
      </c>
      <c r="W3" s="118">
        <f t="shared" ref="W3:Y3" si="2">W4+W7+W9+W19</f>
        <v>168.12808536773645</v>
      </c>
      <c r="X3" s="118">
        <f t="shared" si="2"/>
        <v>153.84952818654662</v>
      </c>
      <c r="Y3" s="118">
        <f t="shared" si="2"/>
        <v>147.09659542071012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95.006509685296706</v>
      </c>
      <c r="C4" s="123">
        <f t="shared" si="3"/>
        <v>102.49373640867806</v>
      </c>
      <c r="D4" s="123">
        <f t="shared" si="3"/>
        <v>106.00892177028068</v>
      </c>
      <c r="E4" s="123">
        <f t="shared" si="3"/>
        <v>99.448041200485932</v>
      </c>
      <c r="F4" s="123">
        <f t="shared" si="3"/>
        <v>98.880265182072762</v>
      </c>
      <c r="G4" s="123">
        <f t="shared" si="3"/>
        <v>104.9462359246974</v>
      </c>
      <c r="H4" s="123">
        <f t="shared" si="3"/>
        <v>115.71655804553043</v>
      </c>
      <c r="I4" s="123">
        <f t="shared" si="3"/>
        <v>103.00622741458044</v>
      </c>
      <c r="J4" s="123">
        <f t="shared" si="3"/>
        <v>108.25246440174841</v>
      </c>
      <c r="K4" s="123">
        <f t="shared" si="3"/>
        <v>111.66098164246384</v>
      </c>
      <c r="L4" s="123">
        <f t="shared" si="3"/>
        <v>129.72196303711786</v>
      </c>
      <c r="M4" s="123">
        <f t="shared" si="3"/>
        <v>113.21055835237061</v>
      </c>
      <c r="N4" s="123">
        <f t="shared" si="3"/>
        <v>120.46172359500882</v>
      </c>
      <c r="O4" s="123">
        <f t="shared" si="3"/>
        <v>119.16690756244503</v>
      </c>
      <c r="P4" s="123">
        <f t="shared" si="3"/>
        <v>108.94620550279437</v>
      </c>
      <c r="Q4" s="123">
        <f t="shared" si="3"/>
        <v>107.91238118323386</v>
      </c>
      <c r="R4" s="123">
        <f t="shared" ref="R4:V4" si="4">SUM(R5:R6)</f>
        <v>119.9395622586501</v>
      </c>
      <c r="S4" s="123">
        <f t="shared" si="4"/>
        <v>126.82280884449487</v>
      </c>
      <c r="T4" s="123">
        <f t="shared" si="4"/>
        <v>133.78260805116048</v>
      </c>
      <c r="U4" s="123">
        <f t="shared" si="4"/>
        <v>115.09629184093914</v>
      </c>
      <c r="V4" s="123">
        <f t="shared" si="4"/>
        <v>127.6345613997381</v>
      </c>
      <c r="W4" s="123">
        <f t="shared" ref="W4:Y4" si="5">SUM(W5:W6)</f>
        <v>144.11526020120232</v>
      </c>
      <c r="X4" s="123">
        <f t="shared" si="5"/>
        <v>133.54303347172885</v>
      </c>
      <c r="Y4" s="123">
        <f t="shared" si="5"/>
        <v>129.82608273363928</v>
      </c>
      <c r="DA4" s="130" t="s">
        <v>2917</v>
      </c>
    </row>
    <row r="5" spans="1:105" ht="12" customHeight="1" x14ac:dyDescent="0.25">
      <c r="A5" s="97" t="s">
        <v>51</v>
      </c>
      <c r="B5" s="99">
        <v>94.24420798613005</v>
      </c>
      <c r="C5" s="99">
        <v>101.67134232570046</v>
      </c>
      <c r="D5" s="99">
        <v>105.16826639486011</v>
      </c>
      <c r="E5" s="99">
        <v>98.661459641364075</v>
      </c>
      <c r="F5" s="99">
        <v>98.112235482752965</v>
      </c>
      <c r="G5" s="99">
        <v>104.14386045488935</v>
      </c>
      <c r="H5" s="99">
        <v>114.83543345539789</v>
      </c>
      <c r="I5" s="99">
        <v>102.24228078288563</v>
      </c>
      <c r="J5" s="99">
        <v>107.45725179116306</v>
      </c>
      <c r="K5" s="99">
        <v>110.85155449471794</v>
      </c>
      <c r="L5" s="99">
        <v>128.77875314868348</v>
      </c>
      <c r="M5" s="99">
        <v>112.40674608694725</v>
      </c>
      <c r="N5" s="99">
        <v>119.61259626737082</v>
      </c>
      <c r="O5" s="99">
        <v>118.33975978307167</v>
      </c>
      <c r="P5" s="99">
        <v>108.20499322104716</v>
      </c>
      <c r="Q5" s="99">
        <v>107.1866934783981</v>
      </c>
      <c r="R5" s="99">
        <v>119.13669903888442</v>
      </c>
      <c r="S5" s="99">
        <v>125.98269046881873</v>
      </c>
      <c r="T5" s="99">
        <v>132.88636884438984</v>
      </c>
      <c r="U5" s="99">
        <v>114.34179836566408</v>
      </c>
      <c r="V5" s="99">
        <v>126.80214863840213</v>
      </c>
      <c r="W5" s="99">
        <v>143.19882142125357</v>
      </c>
      <c r="X5" s="99">
        <v>132.73194566252852</v>
      </c>
      <c r="Y5" s="99">
        <v>129.0576169512031</v>
      </c>
      <c r="DA5" s="63" t="s">
        <v>2918</v>
      </c>
    </row>
    <row r="6" spans="1:105" ht="12" customHeight="1" x14ac:dyDescent="0.25">
      <c r="A6" s="97" t="s">
        <v>53</v>
      </c>
      <c r="B6" s="99">
        <v>0.7623016991666578</v>
      </c>
      <c r="C6" s="99">
        <v>0.82239408297760153</v>
      </c>
      <c r="D6" s="99">
        <v>0.84065537542057045</v>
      </c>
      <c r="E6" s="99">
        <v>0.78658155912184924</v>
      </c>
      <c r="F6" s="99">
        <v>0.76802969931980292</v>
      </c>
      <c r="G6" s="99">
        <v>0.80237546980804964</v>
      </c>
      <c r="H6" s="99">
        <v>0.88112459013254707</v>
      </c>
      <c r="I6" s="99">
        <v>0.76394663169480226</v>
      </c>
      <c r="J6" s="99">
        <v>0.79521261058535631</v>
      </c>
      <c r="K6" s="99">
        <v>0.80942714774589675</v>
      </c>
      <c r="L6" s="99">
        <v>0.9432098884343727</v>
      </c>
      <c r="M6" s="99">
        <v>0.80381226542336726</v>
      </c>
      <c r="N6" s="99">
        <v>0.84912732763799736</v>
      </c>
      <c r="O6" s="99">
        <v>0.82714777937336625</v>
      </c>
      <c r="P6" s="99">
        <v>0.74121228174720366</v>
      </c>
      <c r="Q6" s="99">
        <v>0.72568770483577072</v>
      </c>
      <c r="R6" s="99">
        <v>0.80286321976567776</v>
      </c>
      <c r="S6" s="99">
        <v>0.84011837567614234</v>
      </c>
      <c r="T6" s="99">
        <v>0.89623920677065461</v>
      </c>
      <c r="U6" s="99">
        <v>0.75449347527506683</v>
      </c>
      <c r="V6" s="99">
        <v>0.83241276133597097</v>
      </c>
      <c r="W6" s="99">
        <v>0.91643877994875778</v>
      </c>
      <c r="X6" s="99">
        <v>0.81108780920034251</v>
      </c>
      <c r="Y6" s="99">
        <v>0.76846578243617247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1.6773731756885033E-3</v>
      </c>
      <c r="C7" s="123">
        <f t="shared" si="6"/>
        <v>1.8099382017404302E-3</v>
      </c>
      <c r="D7" s="123">
        <f t="shared" si="6"/>
        <v>2.1173953090721496E-3</v>
      </c>
      <c r="E7" s="123">
        <f t="shared" si="6"/>
        <v>2.7110728339406836E-3</v>
      </c>
      <c r="F7" s="123">
        <f t="shared" si="6"/>
        <v>4.0795125134443742E-3</v>
      </c>
      <c r="G7" s="123">
        <f t="shared" si="6"/>
        <v>5.119978162348931E-3</v>
      </c>
      <c r="H7" s="123">
        <f t="shared" si="6"/>
        <v>8.4442229195047999E-3</v>
      </c>
      <c r="I7" s="123">
        <f t="shared" si="6"/>
        <v>1.1676455754533407E-2</v>
      </c>
      <c r="J7" s="123">
        <f t="shared" si="6"/>
        <v>1.4844195618062644E-2</v>
      </c>
      <c r="K7" s="123">
        <f t="shared" si="6"/>
        <v>1.8909494581979405E-2</v>
      </c>
      <c r="L7" s="123">
        <f t="shared" si="6"/>
        <v>3.6215101784641289E-2</v>
      </c>
      <c r="M7" s="123">
        <f t="shared" si="6"/>
        <v>2.4531666203951176E-2</v>
      </c>
      <c r="N7" s="123">
        <f t="shared" si="6"/>
        <v>3.5860011688836388E-2</v>
      </c>
      <c r="O7" s="123">
        <f t="shared" si="6"/>
        <v>4.2830923187408158E-2</v>
      </c>
      <c r="P7" s="123">
        <f t="shared" si="6"/>
        <v>5.6093405589297159E-2</v>
      </c>
      <c r="Q7" s="123">
        <f t="shared" si="6"/>
        <v>0.13796535697683088</v>
      </c>
      <c r="R7" s="123">
        <f t="shared" si="6"/>
        <v>0.10485254984377451</v>
      </c>
      <c r="S7" s="123">
        <f t="shared" si="6"/>
        <v>0.13019875684810883</v>
      </c>
      <c r="T7" s="123">
        <f t="shared" si="6"/>
        <v>0.17254100896485647</v>
      </c>
      <c r="U7" s="123">
        <f t="shared" si="6"/>
        <v>0.25460723581466016</v>
      </c>
      <c r="V7" s="123">
        <f t="shared" si="6"/>
        <v>0.15818394442907038</v>
      </c>
      <c r="W7" s="123">
        <f t="shared" si="6"/>
        <v>0.21724107347898342</v>
      </c>
      <c r="X7" s="123">
        <f t="shared" si="6"/>
        <v>0.18281657736587648</v>
      </c>
      <c r="Y7" s="123">
        <f t="shared" si="6"/>
        <v>0.14216010470058971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1.6773731756885033E-3</v>
      </c>
      <c r="C8" s="99">
        <f>RES_hhdet_tesh!C8/RES_summary!C$19</f>
        <v>1.8099382017404302E-3</v>
      </c>
      <c r="D8" s="99">
        <f>RES_hhdet_tesh!D8/RES_summary!D$19</f>
        <v>2.1173953090721496E-3</v>
      </c>
      <c r="E8" s="99">
        <f>RES_hhdet_tesh!E8/RES_summary!E$19</f>
        <v>2.7110728339406836E-3</v>
      </c>
      <c r="F8" s="99">
        <f>RES_hhdet_tesh!F8/RES_summary!F$19</f>
        <v>4.0795125134443742E-3</v>
      </c>
      <c r="G8" s="99">
        <f>RES_hhdet_tesh!G8/RES_summary!G$19</f>
        <v>5.119978162348931E-3</v>
      </c>
      <c r="H8" s="99">
        <f>RES_hhdet_tesh!H8/RES_summary!H$19</f>
        <v>8.4442229195047999E-3</v>
      </c>
      <c r="I8" s="99">
        <f>RES_hhdet_tesh!I8/RES_summary!I$19</f>
        <v>1.1676455754533407E-2</v>
      </c>
      <c r="J8" s="99">
        <f>RES_hhdet_tesh!J8/RES_summary!J$19</f>
        <v>1.4844195618062644E-2</v>
      </c>
      <c r="K8" s="99">
        <f>RES_hhdet_tesh!K8/RES_summary!K$19</f>
        <v>1.8909494581979405E-2</v>
      </c>
      <c r="L8" s="99">
        <f>RES_hhdet_tesh!L8/RES_summary!L$19</f>
        <v>3.6215101784641289E-2</v>
      </c>
      <c r="M8" s="99">
        <f>RES_hhdet_tesh!M8/RES_summary!M$19</f>
        <v>2.4531666203951176E-2</v>
      </c>
      <c r="N8" s="99">
        <f>RES_hhdet_tesh!N8/RES_summary!N$19</f>
        <v>3.5860011688836388E-2</v>
      </c>
      <c r="O8" s="99">
        <f>RES_hhdet_tesh!O8/RES_summary!O$19</f>
        <v>4.2830923187408158E-2</v>
      </c>
      <c r="P8" s="99">
        <f>RES_hhdet_tesh!P8/RES_summary!P$19</f>
        <v>5.6093405589297159E-2</v>
      </c>
      <c r="Q8" s="99">
        <f>RES_hhdet_tesh!Q8/RES_summary!Q$19</f>
        <v>0.13796535697683088</v>
      </c>
      <c r="R8" s="99">
        <f>RES_hhdet_tesh!R8/RES_summary!R$19</f>
        <v>0.10485254984377451</v>
      </c>
      <c r="S8" s="99">
        <f>RES_hhdet_tesh!S8/RES_summary!S$19</f>
        <v>0.13019875684810883</v>
      </c>
      <c r="T8" s="99">
        <f>RES_hhdet_tesh!T8/RES_summary!T$19</f>
        <v>0.17254100896485647</v>
      </c>
      <c r="U8" s="99">
        <f>RES_hhdet_tesh!U8/RES_summary!U$19</f>
        <v>0.25460723581466016</v>
      </c>
      <c r="V8" s="99">
        <f>RES_hhdet_tesh!V8/RES_summary!V$19</f>
        <v>0.15818394442907038</v>
      </c>
      <c r="W8" s="99">
        <f>RES_hhdet_tesh!W8/RES_summary!W$19</f>
        <v>0.21724107347898342</v>
      </c>
      <c r="X8" s="99">
        <f>RES_hhdet_tesh!X8/RES_summary!X$19</f>
        <v>0.18281657736587648</v>
      </c>
      <c r="Y8" s="99">
        <f>RES_hhdet_tesh!Y8/RES_summary!Y$19</f>
        <v>0.14216010470058971</v>
      </c>
      <c r="DA8" s="63" t="s">
        <v>2921</v>
      </c>
    </row>
    <row r="9" spans="1:105" ht="12" customHeight="1" x14ac:dyDescent="0.25">
      <c r="A9" s="121" t="s">
        <v>55</v>
      </c>
      <c r="B9" s="123">
        <v>9.7900690856976631</v>
      </c>
      <c r="C9" s="123">
        <v>9.5705954578878938</v>
      </c>
      <c r="D9" s="123">
        <v>10.272884395758272</v>
      </c>
      <c r="E9" s="123">
        <v>11.059573322889975</v>
      </c>
      <c r="F9" s="123">
        <v>11.418525226875232</v>
      </c>
      <c r="G9" s="123">
        <v>11.425562554485223</v>
      </c>
      <c r="H9" s="123">
        <v>12.185129389085649</v>
      </c>
      <c r="I9" s="123">
        <v>11.591839968025473</v>
      </c>
      <c r="J9" s="123">
        <v>12.313750834979166</v>
      </c>
      <c r="K9" s="123">
        <v>12.817816420025574</v>
      </c>
      <c r="L9" s="123">
        <v>13.282585907882208</v>
      </c>
      <c r="M9" s="123">
        <v>13.254294163246174</v>
      </c>
      <c r="N9" s="123">
        <v>13.638375152342959</v>
      </c>
      <c r="O9" s="123">
        <v>14.001649760765604</v>
      </c>
      <c r="P9" s="123">
        <v>14.23066260995801</v>
      </c>
      <c r="Q9" s="123">
        <v>14.276924007005752</v>
      </c>
      <c r="R9" s="123">
        <v>14.838716155911309</v>
      </c>
      <c r="S9" s="123">
        <v>15.53462428556054</v>
      </c>
      <c r="T9" s="123">
        <v>16.212725978957206</v>
      </c>
      <c r="U9" s="123">
        <v>14.375517415692402</v>
      </c>
      <c r="V9" s="123">
        <v>15.410547523821744</v>
      </c>
      <c r="W9" s="123">
        <v>16.115401400017486</v>
      </c>
      <c r="X9" s="123">
        <v>14.224941844948528</v>
      </c>
      <c r="Y9" s="123">
        <v>12.172687016369684</v>
      </c>
      <c r="DA9" s="130" t="s">
        <v>2922</v>
      </c>
    </row>
    <row r="10" spans="1:105" ht="12" customHeight="1" x14ac:dyDescent="0.25">
      <c r="A10" s="97" t="s">
        <v>143</v>
      </c>
      <c r="B10" s="99">
        <v>9.7833285417996727</v>
      </c>
      <c r="C10" s="99">
        <v>9.5887815147550413</v>
      </c>
      <c r="D10" s="99">
        <v>10.5059762038674</v>
      </c>
      <c r="E10" s="99">
        <v>10.746304750855959</v>
      </c>
      <c r="F10" s="99">
        <v>11.223202188819846</v>
      </c>
      <c r="G10" s="99">
        <v>11.577047200244685</v>
      </c>
      <c r="H10" s="99">
        <v>12.187361125901258</v>
      </c>
      <c r="I10" s="99">
        <v>11.612522310078621</v>
      </c>
      <c r="J10" s="99">
        <v>12.359184381116998</v>
      </c>
      <c r="K10" s="99">
        <v>12.844185881319572</v>
      </c>
      <c r="L10" s="99">
        <v>13.244298137838149</v>
      </c>
      <c r="M10" s="99">
        <v>13.23976640033451</v>
      </c>
      <c r="N10" s="99">
        <v>13.706112389462193</v>
      </c>
      <c r="O10" s="99">
        <v>13.97320302125077</v>
      </c>
      <c r="P10" s="99">
        <v>14.242468498873597</v>
      </c>
      <c r="Q10" s="99">
        <v>14.214931385711379</v>
      </c>
      <c r="R10" s="99">
        <v>14.831189591545405</v>
      </c>
      <c r="S10" s="99">
        <v>15.624964039654593</v>
      </c>
      <c r="T10" s="99">
        <v>16.466086094965725</v>
      </c>
      <c r="U10" s="99">
        <v>14.035970285639699</v>
      </c>
      <c r="V10" s="99">
        <v>15.123894626142611</v>
      </c>
      <c r="W10" s="99">
        <v>15.999140542861332</v>
      </c>
      <c r="X10" s="99">
        <v>14.216719014235279</v>
      </c>
      <c r="Y10" s="99">
        <v>12.183257378428257</v>
      </c>
      <c r="DA10" s="63" t="s">
        <v>2923</v>
      </c>
    </row>
    <row r="11" spans="1:105" ht="12" customHeight="1" x14ac:dyDescent="0.25">
      <c r="A11" s="97" t="s">
        <v>124</v>
      </c>
      <c r="B11" s="99">
        <v>9.6902533749450797</v>
      </c>
      <c r="C11" s="99">
        <v>10.153930931271876</v>
      </c>
      <c r="D11" s="99">
        <v>10.316218460077655</v>
      </c>
      <c r="E11" s="99">
        <v>10.851162629972125</v>
      </c>
      <c r="F11" s="99">
        <v>11.208283506830478</v>
      </c>
      <c r="G11" s="99">
        <v>11.334923205484962</v>
      </c>
      <c r="H11" s="99">
        <v>11.544486248902979</v>
      </c>
      <c r="I11" s="99">
        <v>12.033615889256879</v>
      </c>
      <c r="J11" s="99">
        <v>12.395932355078211</v>
      </c>
      <c r="K11" s="99">
        <v>12.852640019127312</v>
      </c>
      <c r="L11" s="99">
        <v>13.096125404285869</v>
      </c>
      <c r="M11" s="99">
        <v>13.078995617396435</v>
      </c>
      <c r="N11" s="99">
        <v>13.798312129495802</v>
      </c>
      <c r="O11" s="99">
        <v>13.733286243448967</v>
      </c>
      <c r="P11" s="99">
        <v>13.984355820910006</v>
      </c>
      <c r="Q11" s="99">
        <v>14.053714006560492</v>
      </c>
      <c r="R11" s="99">
        <v>14.595412135200418</v>
      </c>
      <c r="S11" s="99">
        <v>15.06548132027679</v>
      </c>
      <c r="T11" s="99">
        <v>15.735667111396591</v>
      </c>
      <c r="U11" s="99">
        <v>16.820534828806117</v>
      </c>
      <c r="V11" s="99">
        <v>17.09457895396131</v>
      </c>
      <c r="W11" s="99">
        <v>18.239118440102988</v>
      </c>
      <c r="X11" s="99">
        <v>18.051101730786907</v>
      </c>
      <c r="Y11" s="99">
        <v>14.587519942914556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12.835531041332544</v>
      </c>
      <c r="L12" s="99">
        <v>13.081812561996834</v>
      </c>
      <c r="M12" s="99">
        <v>13.069848663856138</v>
      </c>
      <c r="N12" s="99">
        <v>13.793420407124069</v>
      </c>
      <c r="O12" s="99">
        <v>13.726804315293288</v>
      </c>
      <c r="P12" s="99">
        <v>13.955599298095128</v>
      </c>
      <c r="Q12" s="99">
        <v>14.020253432713799</v>
      </c>
      <c r="R12" s="99">
        <v>14.565930268357572</v>
      </c>
      <c r="S12" s="99">
        <v>15.038241417712122</v>
      </c>
      <c r="T12" s="99">
        <v>15.729120045478965</v>
      </c>
      <c r="U12" s="99">
        <v>16.815194382859207</v>
      </c>
      <c r="V12" s="99">
        <v>17.099880936227123</v>
      </c>
      <c r="W12" s="99">
        <v>18.239246366484188</v>
      </c>
      <c r="X12" s="99">
        <v>18.124272827553067</v>
      </c>
      <c r="Y12" s="99">
        <v>14.487547443287099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6.1371826379979115</v>
      </c>
      <c r="L13" s="102">
        <v>6.5461836246668152</v>
      </c>
      <c r="M13" s="102">
        <v>6.2861415519070913</v>
      </c>
      <c r="N13" s="102">
        <v>6.3903982969807256</v>
      </c>
      <c r="O13" s="102">
        <v>6.5478284754547724</v>
      </c>
      <c r="P13" s="102">
        <v>6.5219865579144338</v>
      </c>
      <c r="Q13" s="102">
        <v>6.6473810365057044</v>
      </c>
      <c r="R13" s="102">
        <v>6.8278421386433044</v>
      </c>
      <c r="S13" s="102">
        <v>6.923076309746893</v>
      </c>
      <c r="T13" s="102">
        <v>8.5653676608783869</v>
      </c>
      <c r="U13" s="102">
        <v>8.2874922479578252</v>
      </c>
      <c r="V13" s="102">
        <v>8.2110556443153158</v>
      </c>
      <c r="W13" s="102">
        <v>9.0845294467146775</v>
      </c>
      <c r="X13" s="102">
        <v>7.0470683681932043</v>
      </c>
      <c r="Y13" s="102">
        <v>4.5094904085727068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6.6983484033346334</v>
      </c>
      <c r="L14" s="105">
        <v>6.535628937330018</v>
      </c>
      <c r="M14" s="105">
        <v>6.783707111949048</v>
      </c>
      <c r="N14" s="105">
        <v>7.4030221101433442</v>
      </c>
      <c r="O14" s="105">
        <v>7.1789758398385173</v>
      </c>
      <c r="P14" s="105">
        <v>7.4336127401806973</v>
      </c>
      <c r="Q14" s="105">
        <v>7.3728723962080949</v>
      </c>
      <c r="R14" s="105">
        <v>7.7380881297142698</v>
      </c>
      <c r="S14" s="105">
        <v>8.1151651079652307</v>
      </c>
      <c r="T14" s="105">
        <v>7.1637523846005777</v>
      </c>
      <c r="U14" s="105">
        <v>8.5277021349013822</v>
      </c>
      <c r="V14" s="105">
        <v>8.8888252919118091</v>
      </c>
      <c r="W14" s="105">
        <v>9.1547169197695109</v>
      </c>
      <c r="X14" s="105">
        <v>11.07720445935986</v>
      </c>
      <c r="Y14" s="105">
        <v>9.9780570347143911</v>
      </c>
      <c r="DA14" s="132" t="s">
        <v>2927</v>
      </c>
    </row>
    <row r="15" spans="1:105" ht="12" customHeight="1" x14ac:dyDescent="0.25">
      <c r="A15" s="106" t="s">
        <v>122</v>
      </c>
      <c r="B15" s="102">
        <v>10.046153719544188</v>
      </c>
      <c r="C15" s="102">
        <v>8.7043317050991629</v>
      </c>
      <c r="D15" s="102">
        <v>6.605321596819139</v>
      </c>
      <c r="E15" s="102">
        <v>13.975155201987302</v>
      </c>
      <c r="F15" s="102">
        <v>13.004817417292584</v>
      </c>
      <c r="G15" s="102">
        <v>10.316535648539617</v>
      </c>
      <c r="H15" s="102">
        <v>12.309868342362536</v>
      </c>
      <c r="I15" s="102">
        <v>11.325842747773637</v>
      </c>
      <c r="J15" s="102">
        <v>11.948285688059942</v>
      </c>
      <c r="K15" s="102">
        <v>12.626975491414871</v>
      </c>
      <c r="L15" s="102">
        <v>13.563447249132622</v>
      </c>
      <c r="M15" s="102">
        <v>13.371562457309896</v>
      </c>
      <c r="N15" s="102">
        <v>13.201730574491506</v>
      </c>
      <c r="O15" s="102">
        <v>14.198335735642891</v>
      </c>
      <c r="P15" s="102">
        <v>14.205447229331444</v>
      </c>
      <c r="Q15" s="102">
        <v>14.653316859645088</v>
      </c>
      <c r="R15" s="102">
        <v>14.92880223212898</v>
      </c>
      <c r="S15" s="102">
        <v>15.129182921150411</v>
      </c>
      <c r="T15" s="102">
        <v>14.847002580784123</v>
      </c>
      <c r="U15" s="102">
        <v>16.077434694050073</v>
      </c>
      <c r="V15" s="102">
        <v>17.194832681258912</v>
      </c>
      <c r="W15" s="102">
        <v>17.555470236673898</v>
      </c>
      <c r="X15" s="102">
        <v>14.539100400863296</v>
      </c>
      <c r="Y15" s="102">
        <v>11.146980421440679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12.610000895094331</v>
      </c>
      <c r="L16" s="105">
        <v>13.55199527470781</v>
      </c>
      <c r="M16" s="105">
        <v>13.366729641076668</v>
      </c>
      <c r="N16" s="105">
        <v>13.200109761205631</v>
      </c>
      <c r="O16" s="105">
        <v>14.201111020523253</v>
      </c>
      <c r="P16" s="105">
        <v>14.174181484817211</v>
      </c>
      <c r="Q16" s="105">
        <v>14.606852901844833</v>
      </c>
      <c r="R16" s="105">
        <v>14.885836995421753</v>
      </c>
      <c r="S16" s="105">
        <v>15.074885512765098</v>
      </c>
      <c r="T16" s="105">
        <v>14.81866006828376</v>
      </c>
      <c r="U16" s="105">
        <v>16.066258578012338</v>
      </c>
      <c r="V16" s="105">
        <v>17.207398271929854</v>
      </c>
      <c r="W16" s="105">
        <v>17.601574684183813</v>
      </c>
      <c r="X16" s="105">
        <v>14.540234738069236</v>
      </c>
      <c r="Y16" s="105">
        <v>10.96904630990822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6.0300189463655851</v>
      </c>
      <c r="L17" s="99">
        <v>6.7914159557855314</v>
      </c>
      <c r="M17" s="99">
        <v>6.4305173333720562</v>
      </c>
      <c r="N17" s="99">
        <v>6.108290229794398</v>
      </c>
      <c r="O17" s="99">
        <v>6.7816044070054238</v>
      </c>
      <c r="P17" s="99">
        <v>6.6300325418716861</v>
      </c>
      <c r="Q17" s="99">
        <v>6.9432703095298551</v>
      </c>
      <c r="R17" s="99">
        <v>7.0097909408789771</v>
      </c>
      <c r="S17" s="99">
        <v>6.9690299174917083</v>
      </c>
      <c r="T17" s="99">
        <v>7.9766354707161007</v>
      </c>
      <c r="U17" s="99">
        <v>7.9132349448263311</v>
      </c>
      <c r="V17" s="99">
        <v>8.3155551255364255</v>
      </c>
      <c r="W17" s="99">
        <v>8.7570417401875371</v>
      </c>
      <c r="X17" s="99">
        <v>5.38407923557107</v>
      </c>
      <c r="Y17" s="99">
        <v>2.9162515068477508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6.5799819487287436</v>
      </c>
      <c r="L18" s="99">
        <v>6.7605793189222787</v>
      </c>
      <c r="M18" s="99">
        <v>6.9362123077046141</v>
      </c>
      <c r="N18" s="99">
        <v>7.0918195314112351</v>
      </c>
      <c r="O18" s="99">
        <v>7.4195066135178305</v>
      </c>
      <c r="P18" s="99">
        <v>7.5441489429455268</v>
      </c>
      <c r="Q18" s="99">
        <v>7.6635825923149774</v>
      </c>
      <c r="R18" s="99">
        <v>7.876046054542778</v>
      </c>
      <c r="S18" s="99">
        <v>8.1058555952733897</v>
      </c>
      <c r="T18" s="99">
        <v>6.8420245975676597</v>
      </c>
      <c r="U18" s="99">
        <v>8.1530236331860042</v>
      </c>
      <c r="V18" s="99">
        <v>8.8918431463934233</v>
      </c>
      <c r="W18" s="99">
        <v>8.8445329439962723</v>
      </c>
      <c r="X18" s="99">
        <v>9.156155502498164</v>
      </c>
      <c r="Y18" s="99">
        <v>8.0527948030604701</v>
      </c>
      <c r="DA18" s="63" t="s">
        <v>2931</v>
      </c>
    </row>
    <row r="19" spans="1:105" ht="12" customHeight="1" x14ac:dyDescent="0.25">
      <c r="A19" s="121" t="s">
        <v>54</v>
      </c>
      <c r="B19" s="123">
        <v>4.8499646291634555</v>
      </c>
      <c r="C19" s="123">
        <v>4.7889555681216294</v>
      </c>
      <c r="D19" s="123">
        <v>5.0409564707098511</v>
      </c>
      <c r="E19" s="123">
        <v>7.6330011182430448</v>
      </c>
      <c r="F19" s="123">
        <v>7.4772251428318768</v>
      </c>
      <c r="G19" s="123">
        <v>6.8502122571878852</v>
      </c>
      <c r="H19" s="123">
        <v>7.3359821975667172</v>
      </c>
      <c r="I19" s="123">
        <v>7.2181163766143648</v>
      </c>
      <c r="J19" s="123">
        <v>7.5483867798125264</v>
      </c>
      <c r="K19" s="123">
        <v>7.7228050885676085</v>
      </c>
      <c r="L19" s="123">
        <v>8.0658026539194996</v>
      </c>
      <c r="M19" s="123">
        <v>7.6068592893564082</v>
      </c>
      <c r="N19" s="123">
        <v>7.5587662848405088</v>
      </c>
      <c r="O19" s="123">
        <v>7.4201393042567609</v>
      </c>
      <c r="P19" s="123">
        <v>7.2128883459406152</v>
      </c>
      <c r="Q19" s="123">
        <v>7.1713432195951663</v>
      </c>
      <c r="R19" s="123">
        <v>7.3113215408888026</v>
      </c>
      <c r="S19" s="123">
        <v>7.4685283319646985</v>
      </c>
      <c r="T19" s="123">
        <v>7.6168673081275777</v>
      </c>
      <c r="U19" s="123">
        <v>7.6977552498148896</v>
      </c>
      <c r="V19" s="123">
        <v>7.6757627578678269</v>
      </c>
      <c r="W19" s="123">
        <v>7.6801826930376587</v>
      </c>
      <c r="X19" s="123">
        <v>5.8987362925033615</v>
      </c>
      <c r="Y19" s="123">
        <v>4.9556655660005635</v>
      </c>
      <c r="DA19" s="130" t="s">
        <v>2932</v>
      </c>
    </row>
    <row r="20" spans="1:105" ht="12" customHeight="1" x14ac:dyDescent="0.25">
      <c r="A20" s="97" t="s">
        <v>51</v>
      </c>
      <c r="B20" s="99">
        <v>4.8384053566191376</v>
      </c>
      <c r="C20" s="99">
        <v>4.5910888276738842</v>
      </c>
      <c r="D20" s="99">
        <v>5.4903969194539739</v>
      </c>
      <c r="E20" s="99">
        <v>7.0751803800682946</v>
      </c>
      <c r="F20" s="99">
        <v>7.1520962299035604</v>
      </c>
      <c r="G20" s="99">
        <v>7.1532802188045475</v>
      </c>
      <c r="H20" s="99">
        <v>7.5344905378279075</v>
      </c>
      <c r="I20" s="99">
        <v>7.106180718666943</v>
      </c>
      <c r="J20" s="99">
        <v>7.599935351893774</v>
      </c>
      <c r="K20" s="99">
        <v>7.7915256223444667</v>
      </c>
      <c r="L20" s="99">
        <v>7.9574685512966532</v>
      </c>
      <c r="M20" s="99">
        <v>7.5653558255027633</v>
      </c>
      <c r="N20" s="99">
        <v>7.5852621996163148</v>
      </c>
      <c r="O20" s="99">
        <v>7.3500748091721695</v>
      </c>
      <c r="P20" s="99">
        <v>7.3213490449760856</v>
      </c>
      <c r="Q20" s="99">
        <v>7.229903296681611</v>
      </c>
      <c r="R20" s="99">
        <v>7.368799364220286</v>
      </c>
      <c r="S20" s="99">
        <v>7.6808731284871756</v>
      </c>
      <c r="T20" s="99">
        <v>7.7449405313281074</v>
      </c>
      <c r="U20" s="99">
        <v>7.069719799347796</v>
      </c>
      <c r="V20" s="99">
        <v>7.8931923601526623</v>
      </c>
      <c r="W20" s="99">
        <v>7.7287775285237954</v>
      </c>
      <c r="X20" s="99">
        <v>5.5384326745947616</v>
      </c>
      <c r="Y20" s="99">
        <v>5.2789501734561659</v>
      </c>
      <c r="DA20" s="63" t="s">
        <v>2933</v>
      </c>
    </row>
    <row r="21" spans="1:105" ht="12" customHeight="1" x14ac:dyDescent="0.25">
      <c r="A21" s="97" t="s">
        <v>50</v>
      </c>
      <c r="B21" s="99">
        <v>4.8347162479440495</v>
      </c>
      <c r="C21" s="99">
        <v>4.9494131893978066</v>
      </c>
      <c r="D21" s="99">
        <v>5.3672014653296323</v>
      </c>
      <c r="E21" s="99">
        <v>7.1299943356946134</v>
      </c>
      <c r="F21" s="99">
        <v>7.1491594077662031</v>
      </c>
      <c r="G21" s="99">
        <v>6.978277006182628</v>
      </c>
      <c r="H21" s="99">
        <v>7.082378916979871</v>
      </c>
      <c r="I21" s="99">
        <v>7.3769444032972373</v>
      </c>
      <c r="J21" s="99">
        <v>7.5984991959389507</v>
      </c>
      <c r="K21" s="99">
        <v>7.8322417815868572</v>
      </c>
      <c r="L21" s="99">
        <v>7.9275757140650054</v>
      </c>
      <c r="M21" s="99">
        <v>7.580924133064058</v>
      </c>
      <c r="N21" s="99">
        <v>7.5931935221876135</v>
      </c>
      <c r="O21" s="99">
        <v>7.2811862384931807</v>
      </c>
      <c r="P21" s="99">
        <v>7.2055663084008303</v>
      </c>
      <c r="Q21" s="99">
        <v>7.1644776290470329</v>
      </c>
      <c r="R21" s="99">
        <v>7.268057144574529</v>
      </c>
      <c r="S21" s="99">
        <v>7.3526067832371416</v>
      </c>
      <c r="T21" s="99">
        <v>7.5977326428778111</v>
      </c>
      <c r="U21" s="99">
        <v>7.9634257814838838</v>
      </c>
      <c r="V21" s="99">
        <v>7.4382737233454899</v>
      </c>
      <c r="W21" s="99">
        <v>7.0538723695267223</v>
      </c>
      <c r="X21" s="99">
        <v>6.0908486670701105</v>
      </c>
      <c r="Y21" s="99">
        <v>4.9574570719616311</v>
      </c>
      <c r="DA21" s="63" t="s">
        <v>2934</v>
      </c>
    </row>
    <row r="22" spans="1:105" ht="12" customHeight="1" x14ac:dyDescent="0.25">
      <c r="A22" s="109" t="s">
        <v>120</v>
      </c>
      <c r="B22" s="110">
        <v>4.9487592616077514</v>
      </c>
      <c r="C22" s="110">
        <v>4.3002295575583629</v>
      </c>
      <c r="D22" s="110">
        <v>3.3969611855783528</v>
      </c>
      <c r="E22" s="110">
        <v>9.1832289759146182</v>
      </c>
      <c r="F22" s="110">
        <v>8.3051798858982391</v>
      </c>
      <c r="G22" s="110">
        <v>6.4144802274104853</v>
      </c>
      <c r="H22" s="110">
        <v>7.6871640854025101</v>
      </c>
      <c r="I22" s="110">
        <v>6.9810940268447483</v>
      </c>
      <c r="J22" s="110">
        <v>7.4199218339006423</v>
      </c>
      <c r="K22" s="110">
        <v>7.4818820459697282</v>
      </c>
      <c r="L22" s="110">
        <v>8.3558219488626388</v>
      </c>
      <c r="M22" s="110">
        <v>7.6716820350432187</v>
      </c>
      <c r="N22" s="110">
        <v>7.4901965089714864</v>
      </c>
      <c r="O22" s="110">
        <v>7.6705093158764228</v>
      </c>
      <c r="P22" s="110">
        <v>7.1554037315475112</v>
      </c>
      <c r="Q22" s="110">
        <v>7.1440166664749167</v>
      </c>
      <c r="R22" s="110">
        <v>7.3425674757817925</v>
      </c>
      <c r="S22" s="110">
        <v>7.5188168568441291</v>
      </c>
      <c r="T22" s="110">
        <v>7.5551157898050523</v>
      </c>
      <c r="U22" s="110">
        <v>7.6355003242406276</v>
      </c>
      <c r="V22" s="110">
        <v>8.0073495026601087</v>
      </c>
      <c r="W22" s="110">
        <v>9.0386812411939612</v>
      </c>
      <c r="X22" s="110">
        <v>5.7132498249924204</v>
      </c>
      <c r="Y22" s="110">
        <v>4.2299001228564928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108.81024816824251</v>
      </c>
      <c r="C24" s="118">
        <f t="shared" si="7"/>
        <v>121.98629253086474</v>
      </c>
      <c r="D24" s="118">
        <f t="shared" si="7"/>
        <v>117.39410090589716</v>
      </c>
      <c r="E24" s="118">
        <f t="shared" si="7"/>
        <v>121.21449103721447</v>
      </c>
      <c r="F24" s="118">
        <f t="shared" si="7"/>
        <v>118.72020349740806</v>
      </c>
      <c r="G24" s="118">
        <f t="shared" si="7"/>
        <v>120.69736946956625</v>
      </c>
      <c r="H24" s="118">
        <f t="shared" si="7"/>
        <v>128.50861246804459</v>
      </c>
      <c r="I24" s="118">
        <f t="shared" si="7"/>
        <v>125.29314136392196</v>
      </c>
      <c r="J24" s="118">
        <f t="shared" si="7"/>
        <v>128.24438430005318</v>
      </c>
      <c r="K24" s="118">
        <f t="shared" si="7"/>
        <v>132.24701101799434</v>
      </c>
      <c r="L24" s="118">
        <f t="shared" si="7"/>
        <v>150.00795162121182</v>
      </c>
      <c r="M24" s="118">
        <f t="shared" si="7"/>
        <v>133.07139514346648</v>
      </c>
      <c r="N24" s="118">
        <f t="shared" si="7"/>
        <v>142.85728759762603</v>
      </c>
      <c r="O24" s="118">
        <f t="shared" si="7"/>
        <v>140.23079960917002</v>
      </c>
      <c r="P24" s="118">
        <f t="shared" si="7"/>
        <v>129.20612911049352</v>
      </c>
      <c r="Q24" s="118">
        <f t="shared" si="7"/>
        <v>130.90063787821751</v>
      </c>
      <c r="R24" s="118">
        <f t="shared" ref="R24:V24" si="8">R25+R28+R30+R39</f>
        <v>140.31569103217805</v>
      </c>
      <c r="S24" s="118">
        <f t="shared" si="8"/>
        <v>144.13440916722593</v>
      </c>
      <c r="T24" s="118">
        <f t="shared" si="8"/>
        <v>148.52773562870962</v>
      </c>
      <c r="U24" s="118">
        <f t="shared" si="8"/>
        <v>158.1839247383046</v>
      </c>
      <c r="V24" s="118">
        <f t="shared" si="8"/>
        <v>154.98935909577926</v>
      </c>
      <c r="W24" s="118">
        <f t="shared" ref="W24:Y24" si="9">W25+W28+W30+W39</f>
        <v>141.03040409165919</v>
      </c>
      <c r="X24" s="118">
        <f t="shared" si="9"/>
        <v>167.82890930279089</v>
      </c>
      <c r="Y24" s="118">
        <f t="shared" si="9"/>
        <v>143.14285817376745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94.084544878631959</v>
      </c>
      <c r="C25" s="123">
        <f t="shared" si="10"/>
        <v>107.76220312784119</v>
      </c>
      <c r="D25" s="123">
        <f t="shared" si="10"/>
        <v>104.22640074139677</v>
      </c>
      <c r="E25" s="123">
        <f t="shared" si="10"/>
        <v>100.7145530495674</v>
      </c>
      <c r="F25" s="123">
        <f t="shared" si="10"/>
        <v>98.767391651822493</v>
      </c>
      <c r="G25" s="123">
        <f t="shared" si="10"/>
        <v>103.28242979927883</v>
      </c>
      <c r="H25" s="123">
        <f t="shared" si="10"/>
        <v>109.0928781590022</v>
      </c>
      <c r="I25" s="123">
        <f t="shared" si="10"/>
        <v>106.51543054908743</v>
      </c>
      <c r="J25" s="123">
        <f t="shared" si="10"/>
        <v>108.62172833165729</v>
      </c>
      <c r="K25" s="123">
        <f t="shared" si="10"/>
        <v>111.81868220301715</v>
      </c>
      <c r="L25" s="123">
        <f t="shared" si="10"/>
        <v>128.38487309831402</v>
      </c>
      <c r="M25" s="123">
        <f t="shared" si="10"/>
        <v>112.07677750950594</v>
      </c>
      <c r="N25" s="123">
        <f t="shared" si="10"/>
        <v>121.93726136224855</v>
      </c>
      <c r="O25" s="123">
        <f t="shared" si="10"/>
        <v>118.57639197779174</v>
      </c>
      <c r="P25" s="123">
        <f t="shared" si="10"/>
        <v>107.71828384290738</v>
      </c>
      <c r="Q25" s="123">
        <f t="shared" si="10"/>
        <v>108.93798969262491</v>
      </c>
      <c r="R25" s="123">
        <f t="shared" ref="R25:V25" si="11">SUM(R26:R27)</f>
        <v>117.92587784500992</v>
      </c>
      <c r="S25" s="123">
        <f t="shared" si="11"/>
        <v>121.3760461561166</v>
      </c>
      <c r="T25" s="123">
        <f t="shared" si="11"/>
        <v>125.73325929683978</v>
      </c>
      <c r="U25" s="123">
        <f t="shared" si="11"/>
        <v>133.80360968476609</v>
      </c>
      <c r="V25" s="123">
        <f t="shared" si="11"/>
        <v>129.88541478312376</v>
      </c>
      <c r="W25" s="123">
        <f t="shared" ref="W25:Y25" si="12">SUM(W26:W27)</f>
        <v>115.67078177067924</v>
      </c>
      <c r="X25" s="123">
        <f t="shared" si="12"/>
        <v>146.7428326247271</v>
      </c>
      <c r="Y25" s="123">
        <f t="shared" si="12"/>
        <v>126.52708752469086</v>
      </c>
      <c r="DA25" s="130" t="s">
        <v>2937</v>
      </c>
    </row>
    <row r="26" spans="1:105" ht="12" customHeight="1" x14ac:dyDescent="0.25">
      <c r="A26" s="97" t="s">
        <v>74</v>
      </c>
      <c r="B26" s="99">
        <v>92.219728534458028</v>
      </c>
      <c r="C26" s="99">
        <v>105.62624242373819</v>
      </c>
      <c r="D26" s="99">
        <v>102.18439081838845</v>
      </c>
      <c r="E26" s="99">
        <v>98.746406056905343</v>
      </c>
      <c r="F26" s="99">
        <v>96.87159692517622</v>
      </c>
      <c r="G26" s="99">
        <v>101.3306765031637</v>
      </c>
      <c r="H26" s="99">
        <v>107.03960878515088</v>
      </c>
      <c r="I26" s="99">
        <v>104.56222779589365</v>
      </c>
      <c r="J26" s="99">
        <v>106.64865636513338</v>
      </c>
      <c r="K26" s="99">
        <v>109.81405365633985</v>
      </c>
      <c r="L26" s="99">
        <v>126.07633151679104</v>
      </c>
      <c r="M26" s="99">
        <v>110.10833623983169</v>
      </c>
      <c r="N26" s="99">
        <v>119.81092324544524</v>
      </c>
      <c r="O26" s="99">
        <v>116.53997202798193</v>
      </c>
      <c r="P26" s="99">
        <v>105.90464699696506</v>
      </c>
      <c r="Q26" s="99">
        <v>107.12481772640294</v>
      </c>
      <c r="R26" s="99">
        <v>115.97203651421653</v>
      </c>
      <c r="S26" s="99">
        <v>119.38573015860693</v>
      </c>
      <c r="T26" s="99">
        <v>123.64842236172707</v>
      </c>
      <c r="U26" s="99">
        <v>131.63214664156854</v>
      </c>
      <c r="V26" s="99">
        <v>127.78820015196654</v>
      </c>
      <c r="W26" s="99">
        <v>113.84926053902876</v>
      </c>
      <c r="X26" s="99">
        <v>144.53480319571395</v>
      </c>
      <c r="Y26" s="99">
        <v>124.67121941633522</v>
      </c>
      <c r="DA26" s="63" t="s">
        <v>2938</v>
      </c>
    </row>
    <row r="27" spans="1:105" ht="12" customHeight="1" x14ac:dyDescent="0.25">
      <c r="A27" s="97" t="s">
        <v>53</v>
      </c>
      <c r="B27" s="99">
        <v>1.8648163441739376</v>
      </c>
      <c r="C27" s="99">
        <v>2.1359607041029975</v>
      </c>
      <c r="D27" s="99">
        <v>2.0420099230083189</v>
      </c>
      <c r="E27" s="99">
        <v>1.9681469926620561</v>
      </c>
      <c r="F27" s="99">
        <v>1.8957947266462756</v>
      </c>
      <c r="G27" s="99">
        <v>1.9517532961151243</v>
      </c>
      <c r="H27" s="99">
        <v>2.0532693738513275</v>
      </c>
      <c r="I27" s="99">
        <v>1.9532027531937808</v>
      </c>
      <c r="J27" s="99">
        <v>1.9730719665239167</v>
      </c>
      <c r="K27" s="99">
        <v>2.0046285466772931</v>
      </c>
      <c r="L27" s="99">
        <v>2.3085415815229768</v>
      </c>
      <c r="M27" s="99">
        <v>1.9684412696742593</v>
      </c>
      <c r="N27" s="99">
        <v>2.1263381168033044</v>
      </c>
      <c r="O27" s="99">
        <v>2.0364199498098183</v>
      </c>
      <c r="P27" s="99">
        <v>1.8136368459423331</v>
      </c>
      <c r="Q27" s="99">
        <v>1.8131719662219776</v>
      </c>
      <c r="R27" s="99">
        <v>1.9538413307933971</v>
      </c>
      <c r="S27" s="99">
        <v>1.9903159975096625</v>
      </c>
      <c r="T27" s="99">
        <v>2.0848369351126976</v>
      </c>
      <c r="U27" s="99">
        <v>2.1714630431975506</v>
      </c>
      <c r="V27" s="99">
        <v>2.0972146311572266</v>
      </c>
      <c r="W27" s="99">
        <v>1.8215212316504836</v>
      </c>
      <c r="X27" s="99">
        <v>2.2080294290131399</v>
      </c>
      <c r="Y27" s="99">
        <v>1.8558681083556303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1.6336199943306001E-3</v>
      </c>
      <c r="C28" s="123">
        <f t="shared" si="13"/>
        <v>1.7956141476882558E-3</v>
      </c>
      <c r="D28" s="123">
        <f t="shared" si="13"/>
        <v>2.0762873560971925E-3</v>
      </c>
      <c r="E28" s="123">
        <f t="shared" si="13"/>
        <v>2.493565069613709E-3</v>
      </c>
      <c r="F28" s="123">
        <f t="shared" si="13"/>
        <v>3.0175856581926338E-3</v>
      </c>
      <c r="G28" s="123">
        <f t="shared" si="13"/>
        <v>3.7828372546329599E-3</v>
      </c>
      <c r="H28" s="123">
        <f t="shared" si="13"/>
        <v>5.8277594578371728E-3</v>
      </c>
      <c r="I28" s="123">
        <f t="shared" si="13"/>
        <v>8.5449975512670671E-3</v>
      </c>
      <c r="J28" s="123">
        <f t="shared" si="13"/>
        <v>1.2771840492550488E-2</v>
      </c>
      <c r="K28" s="123">
        <f t="shared" si="13"/>
        <v>1.876155792049454E-2</v>
      </c>
      <c r="L28" s="123">
        <f t="shared" si="13"/>
        <v>3.7718575746465116E-2</v>
      </c>
      <c r="M28" s="123">
        <f t="shared" si="13"/>
        <v>2.7562769810763822E-2</v>
      </c>
      <c r="N28" s="123">
        <f t="shared" si="13"/>
        <v>4.1203137251008173E-2</v>
      </c>
      <c r="O28" s="123">
        <f t="shared" si="13"/>
        <v>4.9798027135121686E-2</v>
      </c>
      <c r="P28" s="123">
        <f t="shared" si="13"/>
        <v>5.9099071098982256E-2</v>
      </c>
      <c r="Q28" s="123">
        <f t="shared" si="13"/>
        <v>0.12517645167824812</v>
      </c>
      <c r="R28" s="123">
        <f t="shared" si="13"/>
        <v>8.6446131592066475E-2</v>
      </c>
      <c r="S28" s="123">
        <f t="shared" si="13"/>
        <v>0.10398823322359983</v>
      </c>
      <c r="T28" s="123">
        <f t="shared" si="13"/>
        <v>0.13998791217949341</v>
      </c>
      <c r="U28" s="123">
        <f t="shared" si="13"/>
        <v>0.21533694536625209</v>
      </c>
      <c r="V28" s="123">
        <f t="shared" si="13"/>
        <v>0.14162518645696065</v>
      </c>
      <c r="W28" s="123">
        <f t="shared" si="13"/>
        <v>0.16984872016306074</v>
      </c>
      <c r="X28" s="123">
        <f t="shared" si="13"/>
        <v>0.14176231009042359</v>
      </c>
      <c r="Y28" s="123">
        <f t="shared" si="13"/>
        <v>0.14535822394359327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1.6336199943306001E-3</v>
      </c>
      <c r="C29" s="99">
        <f>RES_hhdet_tesh!C29/RES_summary!C$19</f>
        <v>1.7956141476882558E-3</v>
      </c>
      <c r="D29" s="99">
        <f>RES_hhdet_tesh!D29/RES_summary!D$19</f>
        <v>2.0762873560971925E-3</v>
      </c>
      <c r="E29" s="99">
        <f>RES_hhdet_tesh!E29/RES_summary!E$19</f>
        <v>2.493565069613709E-3</v>
      </c>
      <c r="F29" s="99">
        <f>RES_hhdet_tesh!F29/RES_summary!F$19</f>
        <v>3.0175856581926338E-3</v>
      </c>
      <c r="G29" s="99">
        <f>RES_hhdet_tesh!G29/RES_summary!G$19</f>
        <v>3.7828372546329599E-3</v>
      </c>
      <c r="H29" s="99">
        <f>RES_hhdet_tesh!H29/RES_summary!H$19</f>
        <v>5.8277594578371728E-3</v>
      </c>
      <c r="I29" s="99">
        <f>RES_hhdet_tesh!I29/RES_summary!I$19</f>
        <v>8.5449975512670671E-3</v>
      </c>
      <c r="J29" s="99">
        <f>RES_hhdet_tesh!J29/RES_summary!J$19</f>
        <v>1.2771840492550488E-2</v>
      </c>
      <c r="K29" s="99">
        <f>RES_hhdet_tesh!K29/RES_summary!K$19</f>
        <v>1.876155792049454E-2</v>
      </c>
      <c r="L29" s="99">
        <f>RES_hhdet_tesh!L29/RES_summary!L$19</f>
        <v>3.7718575746465116E-2</v>
      </c>
      <c r="M29" s="99">
        <f>RES_hhdet_tesh!M29/RES_summary!M$19</f>
        <v>2.7562769810763822E-2</v>
      </c>
      <c r="N29" s="99">
        <f>RES_hhdet_tesh!N29/RES_summary!N$19</f>
        <v>4.1203137251008173E-2</v>
      </c>
      <c r="O29" s="99">
        <f>RES_hhdet_tesh!O29/RES_summary!O$19</f>
        <v>4.9798027135121686E-2</v>
      </c>
      <c r="P29" s="99">
        <f>RES_hhdet_tesh!P29/RES_summary!P$19</f>
        <v>5.9099071098982256E-2</v>
      </c>
      <c r="Q29" s="99">
        <f>RES_hhdet_tesh!Q29/RES_summary!Q$19</f>
        <v>0.12517645167824812</v>
      </c>
      <c r="R29" s="99">
        <f>RES_hhdet_tesh!R29/RES_summary!R$19</f>
        <v>8.6446131592066475E-2</v>
      </c>
      <c r="S29" s="99">
        <f>RES_hhdet_tesh!S29/RES_summary!S$19</f>
        <v>0.10398823322359983</v>
      </c>
      <c r="T29" s="99">
        <f>RES_hhdet_tesh!T29/RES_summary!T$19</f>
        <v>0.13998791217949341</v>
      </c>
      <c r="U29" s="99">
        <f>RES_hhdet_tesh!U29/RES_summary!U$19</f>
        <v>0.21533694536625209</v>
      </c>
      <c r="V29" s="99">
        <f>RES_hhdet_tesh!V29/RES_summary!V$19</f>
        <v>0.14162518645696065</v>
      </c>
      <c r="W29" s="99">
        <f>RES_hhdet_tesh!W29/RES_summary!W$19</f>
        <v>0.16984872016306074</v>
      </c>
      <c r="X29" s="99">
        <f>RES_hhdet_tesh!X29/RES_summary!X$19</f>
        <v>0.14176231009042359</v>
      </c>
      <c r="Y29" s="99">
        <f>RES_hhdet_tesh!Y29/RES_summary!Y$19</f>
        <v>0.14535822394359327</v>
      </c>
      <c r="DA29" s="63" t="s">
        <v>2941</v>
      </c>
    </row>
    <row r="30" spans="1:105" ht="12" customHeight="1" x14ac:dyDescent="0.25">
      <c r="A30" s="121" t="s">
        <v>55</v>
      </c>
      <c r="B30" s="123">
        <v>9.8713382696571195</v>
      </c>
      <c r="C30" s="123">
        <v>9.3832046320204405</v>
      </c>
      <c r="D30" s="123">
        <v>8.1871553301057052</v>
      </c>
      <c r="E30" s="123">
        <v>12.836898976777485</v>
      </c>
      <c r="F30" s="123">
        <v>12.455239156481701</v>
      </c>
      <c r="G30" s="123">
        <v>10.610084122059753</v>
      </c>
      <c r="H30" s="123">
        <v>12.131712972517162</v>
      </c>
      <c r="I30" s="123">
        <v>11.518245267592599</v>
      </c>
      <c r="J30" s="123">
        <v>12.070062591570416</v>
      </c>
      <c r="K30" s="123">
        <v>12.697297768699201</v>
      </c>
      <c r="L30" s="123">
        <v>13.503303497604778</v>
      </c>
      <c r="M30" s="123">
        <v>13.35220859796094</v>
      </c>
      <c r="N30" s="123">
        <v>13.324970870397999</v>
      </c>
      <c r="O30" s="123">
        <v>14.171195960097036</v>
      </c>
      <c r="P30" s="123">
        <v>14.242602976400669</v>
      </c>
      <c r="Q30" s="123">
        <v>14.680810354134174</v>
      </c>
      <c r="R30" s="123">
        <v>15.007275559191038</v>
      </c>
      <c r="S30" s="123">
        <v>15.241030333235791</v>
      </c>
      <c r="T30" s="123">
        <v>15.071641948583386</v>
      </c>
      <c r="U30" s="123">
        <v>16.31308922510426</v>
      </c>
      <c r="V30" s="123">
        <v>17.338893169743855</v>
      </c>
      <c r="W30" s="123">
        <v>17.659641199267494</v>
      </c>
      <c r="X30" s="123">
        <v>14.906628386343355</v>
      </c>
      <c r="Y30" s="123">
        <v>11.570929690428583</v>
      </c>
      <c r="DA30" s="130" t="s">
        <v>2942</v>
      </c>
    </row>
    <row r="31" spans="1:105" ht="12" customHeight="1" x14ac:dyDescent="0.25">
      <c r="A31" s="97" t="s">
        <v>141</v>
      </c>
      <c r="B31" s="99">
        <v>9.6902533749450779</v>
      </c>
      <c r="C31" s="99">
        <v>10.154806521863435</v>
      </c>
      <c r="D31" s="99">
        <v>10.318830709047791</v>
      </c>
      <c r="E31" s="99">
        <v>10.856811896793177</v>
      </c>
      <c r="F31" s="99">
        <v>11.219122491333263</v>
      </c>
      <c r="G31" s="99">
        <v>11.353216669206779</v>
      </c>
      <c r="H31" s="99">
        <v>11.565641191424122</v>
      </c>
      <c r="I31" s="99">
        <v>12.055707992446669</v>
      </c>
      <c r="J31" s="99">
        <v>12.420148016317182</v>
      </c>
      <c r="K31" s="99">
        <v>12.882769847936666</v>
      </c>
      <c r="L31" s="99">
        <v>13.131338551808822</v>
      </c>
      <c r="M31" s="99">
        <v>13.116661749777505</v>
      </c>
      <c r="N31" s="99">
        <v>13.837791883754084</v>
      </c>
      <c r="O31" s="99">
        <v>13.764637503589681</v>
      </c>
      <c r="P31" s="99">
        <v>14.065386137232199</v>
      </c>
      <c r="Q31" s="99">
        <v>14.168740556560746</v>
      </c>
      <c r="R31" s="99">
        <v>14.735993937308645</v>
      </c>
      <c r="S31" s="99">
        <v>15.217358142895941</v>
      </c>
      <c r="T31" s="99">
        <v>15.88841610565327</v>
      </c>
      <c r="U31" s="99">
        <v>16.989092339208117</v>
      </c>
      <c r="V31" s="99">
        <v>17.236897601680401</v>
      </c>
      <c r="W31" s="99">
        <v>18.263940923494147</v>
      </c>
      <c r="X31" s="99">
        <v>18.026435450474789</v>
      </c>
      <c r="Y31" s="99">
        <v>14.745991489745011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12.761706024921732</v>
      </c>
      <c r="L32" s="99">
        <v>13.008415995343139</v>
      </c>
      <c r="M32" s="99">
        <v>12.997412624078065</v>
      </c>
      <c r="N32" s="99">
        <v>13.727124057099189</v>
      </c>
      <c r="O32" s="99">
        <v>13.746652053993644</v>
      </c>
      <c r="P32" s="99">
        <v>14.086180928588043</v>
      </c>
      <c r="Q32" s="99">
        <v>14.208986168749206</v>
      </c>
      <c r="R32" s="99">
        <v>14.930848774622881</v>
      </c>
      <c r="S32" s="99">
        <v>15.437150275903482</v>
      </c>
      <c r="T32" s="99">
        <v>15.859346801138843</v>
      </c>
      <c r="U32" s="99">
        <v>16.906604796311161</v>
      </c>
      <c r="V32" s="99">
        <v>17.108829606835137</v>
      </c>
      <c r="W32" s="99">
        <v>18.093834609908502</v>
      </c>
      <c r="X32" s="99">
        <v>17.731435163827314</v>
      </c>
      <c r="Y32" s="99">
        <v>14.559205123708397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6.1018839341494022</v>
      </c>
      <c r="L33" s="102">
        <v>6.5094557323768001</v>
      </c>
      <c r="M33" s="102">
        <v>6.2513023421185503</v>
      </c>
      <c r="N33" s="102">
        <v>6.3596836468221447</v>
      </c>
      <c r="O33" s="102">
        <v>6.557296053315615</v>
      </c>
      <c r="P33" s="102">
        <v>6.5830123598591452</v>
      </c>
      <c r="Q33" s="102">
        <v>6.7368643269833406</v>
      </c>
      <c r="R33" s="102">
        <v>6.9988992498847118</v>
      </c>
      <c r="S33" s="102">
        <v>7.1067198880871114</v>
      </c>
      <c r="T33" s="102">
        <v>8.6362832644394913</v>
      </c>
      <c r="U33" s="102">
        <v>8.3325445426632569</v>
      </c>
      <c r="V33" s="102">
        <v>8.2153526351878856</v>
      </c>
      <c r="W33" s="102">
        <v>9.0121033520193503</v>
      </c>
      <c r="X33" s="102">
        <v>6.8943254747145692</v>
      </c>
      <c r="Y33" s="102">
        <v>4.5317950549474899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6.6598220907723311</v>
      </c>
      <c r="L34" s="105">
        <v>6.4989602629663397</v>
      </c>
      <c r="M34" s="105">
        <v>6.7461102819595125</v>
      </c>
      <c r="N34" s="105">
        <v>7.3674404102770454</v>
      </c>
      <c r="O34" s="105">
        <v>7.1893560006780302</v>
      </c>
      <c r="P34" s="105">
        <v>7.5031685687289</v>
      </c>
      <c r="Q34" s="105">
        <v>7.4721218417658672</v>
      </c>
      <c r="R34" s="105">
        <v>7.9319495247381715</v>
      </c>
      <c r="S34" s="105">
        <v>8.330430387816369</v>
      </c>
      <c r="T34" s="105">
        <v>7.2230635366993505</v>
      </c>
      <c r="U34" s="105">
        <v>8.5740602536479038</v>
      </c>
      <c r="V34" s="105">
        <v>8.8934769716472548</v>
      </c>
      <c r="W34" s="105">
        <v>9.0817312578891514</v>
      </c>
      <c r="X34" s="105">
        <v>10.837109689112747</v>
      </c>
      <c r="Y34" s="105">
        <v>10.027410068760906</v>
      </c>
      <c r="DA34" s="132" t="s">
        <v>2946</v>
      </c>
    </row>
    <row r="35" spans="1:105" ht="12" customHeight="1" x14ac:dyDescent="0.25">
      <c r="A35" s="106" t="s">
        <v>122</v>
      </c>
      <c r="B35" s="102">
        <v>10.046153719544188</v>
      </c>
      <c r="C35" s="102">
        <v>8.7055446750507439</v>
      </c>
      <c r="D35" s="102">
        <v>6.6092343013036894</v>
      </c>
      <c r="E35" s="102">
        <v>13.993510986007841</v>
      </c>
      <c r="F35" s="102">
        <v>13.026293605909373</v>
      </c>
      <c r="G35" s="102">
        <v>10.335735737249118</v>
      </c>
      <c r="H35" s="102">
        <v>12.332132673728939</v>
      </c>
      <c r="I35" s="102">
        <v>11.344011311924742</v>
      </c>
      <c r="J35" s="102">
        <v>11.967602873466154</v>
      </c>
      <c r="K35" s="102">
        <v>12.649997155001303</v>
      </c>
      <c r="L35" s="102">
        <v>13.594126470102788</v>
      </c>
      <c r="M35" s="102">
        <v>13.404257050176389</v>
      </c>
      <c r="N35" s="102">
        <v>13.231577059174334</v>
      </c>
      <c r="O35" s="102">
        <v>14.225548084787658</v>
      </c>
      <c r="P35" s="102">
        <v>14.241685957886229</v>
      </c>
      <c r="Q35" s="102">
        <v>14.704838129091343</v>
      </c>
      <c r="R35" s="102">
        <v>15.000824524694304</v>
      </c>
      <c r="S35" s="102">
        <v>15.213973873895288</v>
      </c>
      <c r="T35" s="102">
        <v>14.95746546020737</v>
      </c>
      <c r="U35" s="102">
        <v>16.226563237727074</v>
      </c>
      <c r="V35" s="102">
        <v>17.372316859314882</v>
      </c>
      <c r="W35" s="102">
        <v>17.712200743230174</v>
      </c>
      <c r="X35" s="102">
        <v>14.600024412852134</v>
      </c>
      <c r="Y35" s="102">
        <v>11.158714383719367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12.638476394152347</v>
      </c>
      <c r="L36" s="105">
        <v>13.581659889731959</v>
      </c>
      <c r="M36" s="105">
        <v>13.394505131900361</v>
      </c>
      <c r="N36" s="105">
        <v>13.227175789363802</v>
      </c>
      <c r="O36" s="105">
        <v>14.238185899638202</v>
      </c>
      <c r="P36" s="105">
        <v>14.303726490845147</v>
      </c>
      <c r="Q36" s="105">
        <v>14.7810824842202</v>
      </c>
      <c r="R36" s="105">
        <v>15.073222409031876</v>
      </c>
      <c r="S36" s="105">
        <v>15.269766222021964</v>
      </c>
      <c r="T36" s="105">
        <v>14.976161148050167</v>
      </c>
      <c r="U36" s="105">
        <v>16.230789394535165</v>
      </c>
      <c r="V36" s="105">
        <v>17.346001696463372</v>
      </c>
      <c r="W36" s="105">
        <v>17.565704388182528</v>
      </c>
      <c r="X36" s="105">
        <v>14.503430616497992</v>
      </c>
      <c r="Y36" s="105">
        <v>11.046549412438505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6.0436357414995063</v>
      </c>
      <c r="L37" s="99">
        <v>6.8062820131972552</v>
      </c>
      <c r="M37" s="99">
        <v>6.4438796725515504</v>
      </c>
      <c r="N37" s="99">
        <v>6.1208149101454481</v>
      </c>
      <c r="O37" s="99">
        <v>6.7993091600512798</v>
      </c>
      <c r="P37" s="99">
        <v>6.6906277590644443</v>
      </c>
      <c r="Q37" s="99">
        <v>7.0260891819096765</v>
      </c>
      <c r="R37" s="99">
        <v>7.0980313653294811</v>
      </c>
      <c r="S37" s="99">
        <v>7.05912211036462</v>
      </c>
      <c r="T37" s="99">
        <v>8.0614156528480709</v>
      </c>
      <c r="U37" s="99">
        <v>7.9942725430006281</v>
      </c>
      <c r="V37" s="99">
        <v>8.3825358741122979</v>
      </c>
      <c r="W37" s="99">
        <v>8.7391957414657071</v>
      </c>
      <c r="X37" s="99">
        <v>5.3704510988659182</v>
      </c>
      <c r="Y37" s="99">
        <v>2.9368566290391942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6.5948406526528416</v>
      </c>
      <c r="L38" s="99">
        <v>6.7753778765347041</v>
      </c>
      <c r="M38" s="99">
        <v>6.950625459348811</v>
      </c>
      <c r="N38" s="99">
        <v>7.1063608792183519</v>
      </c>
      <c r="O38" s="99">
        <v>7.4388767395869237</v>
      </c>
      <c r="P38" s="99">
        <v>7.6130987317807035</v>
      </c>
      <c r="Q38" s="99">
        <v>7.7549933023105249</v>
      </c>
      <c r="R38" s="99">
        <v>7.9751910437023952</v>
      </c>
      <c r="S38" s="99">
        <v>8.2106441116573432</v>
      </c>
      <c r="T38" s="99">
        <v>6.9147454952021006</v>
      </c>
      <c r="U38" s="99">
        <v>8.2365168515345371</v>
      </c>
      <c r="V38" s="99">
        <v>8.9634658223510773</v>
      </c>
      <c r="W38" s="99">
        <v>8.8265086467168246</v>
      </c>
      <c r="X38" s="99">
        <v>9.1329795176320712</v>
      </c>
      <c r="Y38" s="99">
        <v>8.1096927833993107</v>
      </c>
      <c r="DA38" s="63" t="s">
        <v>2950</v>
      </c>
    </row>
    <row r="39" spans="1:105" ht="12" customHeight="1" x14ac:dyDescent="0.25">
      <c r="A39" s="121" t="s">
        <v>54</v>
      </c>
      <c r="B39" s="123">
        <v>4.8527313999590929</v>
      </c>
      <c r="C39" s="123">
        <v>4.8390891568554322</v>
      </c>
      <c r="D39" s="123">
        <v>4.9784685470385694</v>
      </c>
      <c r="E39" s="123">
        <v>7.6605454457999631</v>
      </c>
      <c r="F39" s="123">
        <v>7.4945551034456779</v>
      </c>
      <c r="G39" s="123">
        <v>6.8010727109730258</v>
      </c>
      <c r="H39" s="123">
        <v>7.2781935770673876</v>
      </c>
      <c r="I39" s="123">
        <v>7.2509205496906661</v>
      </c>
      <c r="J39" s="123">
        <v>7.5398215363329202</v>
      </c>
      <c r="K39" s="123">
        <v>7.7122694883574976</v>
      </c>
      <c r="L39" s="123">
        <v>8.0820564495465845</v>
      </c>
      <c r="M39" s="123">
        <v>7.6148462661888292</v>
      </c>
      <c r="N39" s="123">
        <v>7.5538522277284743</v>
      </c>
      <c r="O39" s="123">
        <v>7.4334136441461327</v>
      </c>
      <c r="P39" s="123">
        <v>7.1861432200864703</v>
      </c>
      <c r="Q39" s="123">
        <v>7.1566613797801937</v>
      </c>
      <c r="R39" s="123">
        <v>7.2960914963850296</v>
      </c>
      <c r="S39" s="123">
        <v>7.4133444446499448</v>
      </c>
      <c r="T39" s="123">
        <v>7.5828464711069543</v>
      </c>
      <c r="U39" s="123">
        <v>7.8518888830680122</v>
      </c>
      <c r="V39" s="123">
        <v>7.6234259564546871</v>
      </c>
      <c r="W39" s="123">
        <v>7.5301324015493947</v>
      </c>
      <c r="X39" s="123">
        <v>6.0376859816300072</v>
      </c>
      <c r="Y39" s="123">
        <v>4.8994827347044314</v>
      </c>
      <c r="DA39" s="130" t="s">
        <v>2951</v>
      </c>
    </row>
    <row r="40" spans="1:105" ht="12" customHeight="1" x14ac:dyDescent="0.25">
      <c r="A40" s="97" t="s">
        <v>50</v>
      </c>
      <c r="B40" s="99">
        <v>4.8347162479440495</v>
      </c>
      <c r="C40" s="99">
        <v>4.9494131893978084</v>
      </c>
      <c r="D40" s="99">
        <v>5.3672014653296305</v>
      </c>
      <c r="E40" s="99">
        <v>7.1299943356946134</v>
      </c>
      <c r="F40" s="99">
        <v>7.1491594077661995</v>
      </c>
      <c r="G40" s="99">
        <v>6.9782770061826254</v>
      </c>
      <c r="H40" s="99">
        <v>7.082378916979871</v>
      </c>
      <c r="I40" s="99">
        <v>7.37694440329724</v>
      </c>
      <c r="J40" s="99">
        <v>7.5984991959389472</v>
      </c>
      <c r="K40" s="99">
        <v>7.8322417815868652</v>
      </c>
      <c r="L40" s="99">
        <v>7.9275757140650009</v>
      </c>
      <c r="M40" s="99">
        <v>7.5809241330640491</v>
      </c>
      <c r="N40" s="99">
        <v>7.5931935221875744</v>
      </c>
      <c r="O40" s="99">
        <v>7.2811862384931745</v>
      </c>
      <c r="P40" s="99">
        <v>7.2055663084008588</v>
      </c>
      <c r="Q40" s="99">
        <v>7.1644776290470285</v>
      </c>
      <c r="R40" s="99">
        <v>7.268057144574521</v>
      </c>
      <c r="S40" s="99">
        <v>7.3526067832371265</v>
      </c>
      <c r="T40" s="99">
        <v>7.5977326428777978</v>
      </c>
      <c r="U40" s="99">
        <v>7.9634257814839184</v>
      </c>
      <c r="V40" s="99">
        <v>7.4382737233455334</v>
      </c>
      <c r="W40" s="99">
        <v>7.0538723695266583</v>
      </c>
      <c r="X40" s="99">
        <v>6.0908486670700714</v>
      </c>
      <c r="Y40" s="99">
        <v>4.9574570719616222</v>
      </c>
      <c r="DA40" s="63" t="s">
        <v>2952</v>
      </c>
    </row>
    <row r="41" spans="1:105" ht="12" customHeight="1" x14ac:dyDescent="0.25">
      <c r="A41" s="109" t="s">
        <v>120</v>
      </c>
      <c r="B41" s="110">
        <v>4.9487592616077514</v>
      </c>
      <c r="C41" s="110">
        <v>4.3002295575583629</v>
      </c>
      <c r="D41" s="110">
        <v>3.3969611855783532</v>
      </c>
      <c r="E41" s="110">
        <v>9.1832289759146182</v>
      </c>
      <c r="F41" s="110">
        <v>8.3051798858982409</v>
      </c>
      <c r="G41" s="110">
        <v>6.4144802274104862</v>
      </c>
      <c r="H41" s="110">
        <v>7.6871640854025109</v>
      </c>
      <c r="I41" s="110">
        <v>6.9810940268447421</v>
      </c>
      <c r="J41" s="110">
        <v>7.4199218339006467</v>
      </c>
      <c r="K41" s="110">
        <v>7.4818820459697131</v>
      </c>
      <c r="L41" s="110">
        <v>8.3558219488626388</v>
      </c>
      <c r="M41" s="110">
        <v>7.6716820350432053</v>
      </c>
      <c r="N41" s="110">
        <v>7.4901965089715015</v>
      </c>
      <c r="O41" s="110">
        <v>7.6705093158764148</v>
      </c>
      <c r="P41" s="110">
        <v>7.1554037315474917</v>
      </c>
      <c r="Q41" s="110">
        <v>7.1440166664749079</v>
      </c>
      <c r="R41" s="110">
        <v>7.3425674757817747</v>
      </c>
      <c r="S41" s="110">
        <v>7.5188168568441576</v>
      </c>
      <c r="T41" s="110">
        <v>7.5551157898050842</v>
      </c>
      <c r="U41" s="110">
        <v>7.6355003242406339</v>
      </c>
      <c r="V41" s="110">
        <v>8.0073495026601389</v>
      </c>
      <c r="W41" s="110">
        <v>9.0386812411939292</v>
      </c>
      <c r="X41" s="110">
        <v>5.7132498249923946</v>
      </c>
      <c r="Y41" s="110">
        <v>4.2299001228565194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98.304105782150103</v>
      </c>
      <c r="C43" s="118">
        <f t="shared" si="14"/>
        <v>121.02086858331522</v>
      </c>
      <c r="D43" s="118">
        <f t="shared" si="14"/>
        <v>126.31332095501025</v>
      </c>
      <c r="E43" s="118">
        <f t="shared" si="14"/>
        <v>128.60436892733497</v>
      </c>
      <c r="F43" s="118">
        <f t="shared" si="14"/>
        <v>122.68060808333041</v>
      </c>
      <c r="G43" s="118">
        <f t="shared" si="14"/>
        <v>120.5372680867643</v>
      </c>
      <c r="H43" s="118">
        <f t="shared" si="14"/>
        <v>135.21799083133919</v>
      </c>
      <c r="I43" s="118">
        <f t="shared" si="14"/>
        <v>129.51058313733907</v>
      </c>
      <c r="J43" s="118">
        <f t="shared" si="14"/>
        <v>127.34687765448568</v>
      </c>
      <c r="K43" s="118">
        <f t="shared" si="14"/>
        <v>124.37763811338212</v>
      </c>
      <c r="L43" s="118">
        <f t="shared" si="14"/>
        <v>106.95248089570681</v>
      </c>
      <c r="M43" s="118">
        <f t="shared" si="14"/>
        <v>137.45625878882421</v>
      </c>
      <c r="N43" s="118">
        <f t="shared" si="14"/>
        <v>132.75971654676266</v>
      </c>
      <c r="O43" s="118">
        <f t="shared" si="14"/>
        <v>139.63542951191286</v>
      </c>
      <c r="P43" s="118">
        <f t="shared" si="14"/>
        <v>128.39783427877393</v>
      </c>
      <c r="Q43" s="118">
        <f t="shared" si="14"/>
        <v>135.60700943663647</v>
      </c>
      <c r="R43" s="118">
        <f t="shared" ref="R43:V43" si="15">R44+R47+R49+R58</f>
        <v>133.08703263084561</v>
      </c>
      <c r="S43" s="118">
        <f t="shared" si="15"/>
        <v>139.69399427713233</v>
      </c>
      <c r="T43" s="118">
        <f t="shared" si="15"/>
        <v>167.1149695249276</v>
      </c>
      <c r="U43" s="118">
        <f t="shared" si="15"/>
        <v>141.57799108564305</v>
      </c>
      <c r="V43" s="118">
        <f t="shared" si="15"/>
        <v>139.78080408597091</v>
      </c>
      <c r="W43" s="118">
        <f t="shared" ref="W43:Y43" si="16">W44+W47+W49+W58</f>
        <v>211.97200109064786</v>
      </c>
      <c r="X43" s="118">
        <f t="shared" si="16"/>
        <v>153.33281747095955</v>
      </c>
      <c r="Y43" s="118">
        <f t="shared" si="16"/>
        <v>144.75843947571667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84.691200126311202</v>
      </c>
      <c r="C44" s="123">
        <f t="shared" si="17"/>
        <v>106.36230592988043</v>
      </c>
      <c r="D44" s="123">
        <f t="shared" si="17"/>
        <v>110.88245883218904</v>
      </c>
      <c r="E44" s="123">
        <f t="shared" si="17"/>
        <v>108.63186626758247</v>
      </c>
      <c r="F44" s="123">
        <f t="shared" si="17"/>
        <v>103.16930702971231</v>
      </c>
      <c r="G44" s="123">
        <f t="shared" si="17"/>
        <v>102.69230844957644</v>
      </c>
      <c r="H44" s="123">
        <f t="shared" si="17"/>
        <v>115.67561612793141</v>
      </c>
      <c r="I44" s="123">
        <f t="shared" si="17"/>
        <v>109.96496471395203</v>
      </c>
      <c r="J44" s="123">
        <f t="shared" si="17"/>
        <v>107.59173052333534</v>
      </c>
      <c r="K44" s="123">
        <f t="shared" si="17"/>
        <v>104.63789630789068</v>
      </c>
      <c r="L44" s="123">
        <f t="shared" si="17"/>
        <v>89.495407423964394</v>
      </c>
      <c r="M44" s="123">
        <f t="shared" si="17"/>
        <v>116.25999242026936</v>
      </c>
      <c r="N44" s="123">
        <f t="shared" si="17"/>
        <v>112.44138498406271</v>
      </c>
      <c r="O44" s="123">
        <f t="shared" si="17"/>
        <v>118.26308926928569</v>
      </c>
      <c r="P44" s="123">
        <f t="shared" si="17"/>
        <v>107.1557610266577</v>
      </c>
      <c r="Q44" s="123">
        <f t="shared" si="17"/>
        <v>113.34097292601911</v>
      </c>
      <c r="R44" s="123">
        <f t="shared" ref="R44:V44" si="18">SUM(R45:R46)</f>
        <v>111.75000116439161</v>
      </c>
      <c r="S44" s="123">
        <f t="shared" si="18"/>
        <v>117.52603763890464</v>
      </c>
      <c r="T44" s="123">
        <f t="shared" si="18"/>
        <v>142.47770068039296</v>
      </c>
      <c r="U44" s="123">
        <f t="shared" si="18"/>
        <v>118.86331143204598</v>
      </c>
      <c r="V44" s="123">
        <f t="shared" si="18"/>
        <v>116.70994221887536</v>
      </c>
      <c r="W44" s="123">
        <f t="shared" ref="W44:Y44" si="19">SUM(W45:W46)</f>
        <v>179.67923234873564</v>
      </c>
      <c r="X44" s="123">
        <f t="shared" si="19"/>
        <v>132.62114946775142</v>
      </c>
      <c r="Y44" s="123">
        <f t="shared" si="19"/>
        <v>126.20424366064188</v>
      </c>
      <c r="DA44" s="130" t="s">
        <v>2955</v>
      </c>
    </row>
    <row r="45" spans="1:105" ht="12" customHeight="1" x14ac:dyDescent="0.25">
      <c r="A45" s="97" t="s">
        <v>211</v>
      </c>
      <c r="B45" s="99">
        <v>83.012565931853615</v>
      </c>
      <c r="C45" s="99">
        <v>104.25409266706797</v>
      </c>
      <c r="D45" s="99">
        <v>108.71004301803573</v>
      </c>
      <c r="E45" s="99">
        <v>106.50900046092407</v>
      </c>
      <c r="F45" s="99">
        <v>101.18901955884166</v>
      </c>
      <c r="G45" s="99">
        <v>100.75170682070645</v>
      </c>
      <c r="H45" s="99">
        <v>113.49845109291702</v>
      </c>
      <c r="I45" s="99">
        <v>107.94850690378371</v>
      </c>
      <c r="J45" s="99">
        <v>105.63736807131092</v>
      </c>
      <c r="K45" s="99">
        <v>102.76200124393154</v>
      </c>
      <c r="L45" s="99">
        <v>87.886153433150781</v>
      </c>
      <c r="M45" s="99">
        <v>114.21807997259334</v>
      </c>
      <c r="N45" s="99">
        <v>110.48063565996982</v>
      </c>
      <c r="O45" s="99">
        <v>116.23204995111163</v>
      </c>
      <c r="P45" s="99">
        <v>105.3515952943447</v>
      </c>
      <c r="Q45" s="99">
        <v>111.45451738086327</v>
      </c>
      <c r="R45" s="99">
        <v>109.89848413537983</v>
      </c>
      <c r="S45" s="99">
        <v>115.59885381438156</v>
      </c>
      <c r="T45" s="99">
        <v>140.11521700288694</v>
      </c>
      <c r="U45" s="99">
        <v>116.93431049870154</v>
      </c>
      <c r="V45" s="99">
        <v>114.82546736208225</v>
      </c>
      <c r="W45" s="99">
        <v>176.84974047879442</v>
      </c>
      <c r="X45" s="99">
        <v>130.62560804541008</v>
      </c>
      <c r="Y45" s="99">
        <v>124.35311094644563</v>
      </c>
      <c r="DA45" s="63" t="s">
        <v>2956</v>
      </c>
    </row>
    <row r="46" spans="1:105" ht="12" customHeight="1" x14ac:dyDescent="0.25">
      <c r="A46" s="97" t="s">
        <v>53</v>
      </c>
      <c r="B46" s="99">
        <v>1.6786341944575862</v>
      </c>
      <c r="C46" s="99">
        <v>2.1082132628124657</v>
      </c>
      <c r="D46" s="99">
        <v>2.1724158141533176</v>
      </c>
      <c r="E46" s="99">
        <v>2.1228658066583899</v>
      </c>
      <c r="F46" s="99">
        <v>1.9802874708706564</v>
      </c>
      <c r="G46" s="99">
        <v>1.940601628869999</v>
      </c>
      <c r="H46" s="99">
        <v>2.1771650350143856</v>
      </c>
      <c r="I46" s="99">
        <v>2.016457810168315</v>
      </c>
      <c r="J46" s="99">
        <v>1.9543624520244238</v>
      </c>
      <c r="K46" s="99">
        <v>1.8758950639591441</v>
      </c>
      <c r="L46" s="99">
        <v>1.6092539908136194</v>
      </c>
      <c r="M46" s="99">
        <v>2.04191244767601</v>
      </c>
      <c r="N46" s="99">
        <v>1.960749324092893</v>
      </c>
      <c r="O46" s="99">
        <v>2.0310393181740483</v>
      </c>
      <c r="P46" s="99">
        <v>1.804165732312992</v>
      </c>
      <c r="Q46" s="99">
        <v>1.8864555451558391</v>
      </c>
      <c r="R46" s="99">
        <v>1.8515170290117793</v>
      </c>
      <c r="S46" s="99">
        <v>1.9271838245230799</v>
      </c>
      <c r="T46" s="99">
        <v>2.3624836775060101</v>
      </c>
      <c r="U46" s="99">
        <v>1.92900093334444</v>
      </c>
      <c r="V46" s="99">
        <v>1.8844748567931029</v>
      </c>
      <c r="W46" s="99">
        <v>2.8294918699412253</v>
      </c>
      <c r="X46" s="99">
        <v>1.9955414223413421</v>
      </c>
      <c r="Y46" s="99">
        <v>1.8511327141962575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1.6746727770252053E-3</v>
      </c>
      <c r="C47" s="123">
        <f t="shared" si="20"/>
        <v>1.8522626535533845E-3</v>
      </c>
      <c r="D47" s="123">
        <f t="shared" si="20"/>
        <v>2.2080255100561039E-3</v>
      </c>
      <c r="E47" s="123">
        <f t="shared" si="20"/>
        <v>2.6981862322390852E-3</v>
      </c>
      <c r="F47" s="123">
        <f t="shared" si="20"/>
        <v>3.7734450062217643E-3</v>
      </c>
      <c r="G47" s="123">
        <f t="shared" si="20"/>
        <v>4.8092597649775169E-3</v>
      </c>
      <c r="H47" s="123">
        <f t="shared" si="20"/>
        <v>7.1856029507123787E-3</v>
      </c>
      <c r="I47" s="123">
        <f t="shared" si="20"/>
        <v>7.0188919336113985E-3</v>
      </c>
      <c r="J47" s="123">
        <f t="shared" si="20"/>
        <v>7.8903512712956096E-3</v>
      </c>
      <c r="K47" s="123">
        <f t="shared" si="20"/>
        <v>9.3780437925842404E-3</v>
      </c>
      <c r="L47" s="123">
        <f t="shared" si="20"/>
        <v>1.8865468213752411E-2</v>
      </c>
      <c r="M47" s="123">
        <f t="shared" si="20"/>
        <v>8.7554432216310953E-3</v>
      </c>
      <c r="N47" s="123">
        <f t="shared" si="20"/>
        <v>1.0830112851530994E-2</v>
      </c>
      <c r="O47" s="123">
        <f t="shared" si="20"/>
        <v>3.0629995079283275E-2</v>
      </c>
      <c r="P47" s="123">
        <f t="shared" si="20"/>
        <v>5.6050254756632556E-2</v>
      </c>
      <c r="Q47" s="123">
        <f t="shared" si="20"/>
        <v>0.14398482029896043</v>
      </c>
      <c r="R47" s="123">
        <f t="shared" si="20"/>
        <v>8.8483330608645411E-2</v>
      </c>
      <c r="S47" s="123">
        <f t="shared" si="20"/>
        <v>0.11290654283308452</v>
      </c>
      <c r="T47" s="123">
        <f t="shared" si="20"/>
        <v>0.16772247856124523</v>
      </c>
      <c r="U47" s="123">
        <f t="shared" si="20"/>
        <v>0.28925125956972386</v>
      </c>
      <c r="V47" s="123">
        <f t="shared" si="20"/>
        <v>0.19493078782972836</v>
      </c>
      <c r="W47" s="123">
        <f t="shared" si="20"/>
        <v>0.25429567101752876</v>
      </c>
      <c r="X47" s="123">
        <f t="shared" si="20"/>
        <v>0.1856656967464784</v>
      </c>
      <c r="Y47" s="123">
        <f t="shared" si="20"/>
        <v>0.19254698613607557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1.6746727770252053E-3</v>
      </c>
      <c r="C48" s="99">
        <f>RES_hhdet_tesh!C48/RES_summary!C$19</f>
        <v>1.8522626535533845E-3</v>
      </c>
      <c r="D48" s="99">
        <f>RES_hhdet_tesh!D48/RES_summary!D$19</f>
        <v>2.2080255100561039E-3</v>
      </c>
      <c r="E48" s="99">
        <f>RES_hhdet_tesh!E48/RES_summary!E$19</f>
        <v>2.6981862322390852E-3</v>
      </c>
      <c r="F48" s="99">
        <f>RES_hhdet_tesh!F48/RES_summary!F$19</f>
        <v>3.7734450062217643E-3</v>
      </c>
      <c r="G48" s="99">
        <f>RES_hhdet_tesh!G48/RES_summary!G$19</f>
        <v>4.8092597649775169E-3</v>
      </c>
      <c r="H48" s="99">
        <f>RES_hhdet_tesh!H48/RES_summary!H$19</f>
        <v>7.1856029507123787E-3</v>
      </c>
      <c r="I48" s="99">
        <f>RES_hhdet_tesh!I48/RES_summary!I$19</f>
        <v>7.0188919336113985E-3</v>
      </c>
      <c r="J48" s="99">
        <f>RES_hhdet_tesh!J48/RES_summary!J$19</f>
        <v>7.8903512712956096E-3</v>
      </c>
      <c r="K48" s="99">
        <f>RES_hhdet_tesh!K48/RES_summary!K$19</f>
        <v>9.3780437925842404E-3</v>
      </c>
      <c r="L48" s="99">
        <f>RES_hhdet_tesh!L48/RES_summary!L$19</f>
        <v>1.8865468213752411E-2</v>
      </c>
      <c r="M48" s="99">
        <f>RES_hhdet_tesh!M48/RES_summary!M$19</f>
        <v>8.7554432216310953E-3</v>
      </c>
      <c r="N48" s="99">
        <f>RES_hhdet_tesh!N48/RES_summary!N$19</f>
        <v>1.0830112851530994E-2</v>
      </c>
      <c r="O48" s="99">
        <f>RES_hhdet_tesh!O48/RES_summary!O$19</f>
        <v>3.0629995079283275E-2</v>
      </c>
      <c r="P48" s="99">
        <f>RES_hhdet_tesh!P48/RES_summary!P$19</f>
        <v>5.6050254756632556E-2</v>
      </c>
      <c r="Q48" s="99">
        <f>RES_hhdet_tesh!Q48/RES_summary!Q$19</f>
        <v>0.14398482029896043</v>
      </c>
      <c r="R48" s="99">
        <f>RES_hhdet_tesh!R48/RES_summary!R$19</f>
        <v>8.8483330608645411E-2</v>
      </c>
      <c r="S48" s="99">
        <f>RES_hhdet_tesh!S48/RES_summary!S$19</f>
        <v>0.11290654283308452</v>
      </c>
      <c r="T48" s="99">
        <f>RES_hhdet_tesh!T48/RES_summary!T$19</f>
        <v>0.16772247856124523</v>
      </c>
      <c r="U48" s="99">
        <f>RES_hhdet_tesh!U48/RES_summary!U$19</f>
        <v>0.28925125956972386</v>
      </c>
      <c r="V48" s="99">
        <f>RES_hhdet_tesh!V48/RES_summary!V$19</f>
        <v>0.19493078782972836</v>
      </c>
      <c r="W48" s="99">
        <f>RES_hhdet_tesh!W48/RES_summary!W$19</f>
        <v>0.25429567101752876</v>
      </c>
      <c r="X48" s="99">
        <f>RES_hhdet_tesh!X48/RES_summary!X$19</f>
        <v>0.1856656967464784</v>
      </c>
      <c r="Y48" s="99">
        <f>RES_hhdet_tesh!Y48/RES_summary!Y$19</f>
        <v>0.19254698613607557</v>
      </c>
      <c r="DA48" s="63" t="s">
        <v>2959</v>
      </c>
    </row>
    <row r="49" spans="1:105" ht="12" customHeight="1" x14ac:dyDescent="0.25">
      <c r="A49" s="121" t="s">
        <v>55</v>
      </c>
      <c r="B49" s="123">
        <v>8.758499276055641</v>
      </c>
      <c r="C49" s="123">
        <v>9.8183750682470983</v>
      </c>
      <c r="D49" s="123">
        <v>10.477431020933251</v>
      </c>
      <c r="E49" s="123">
        <v>12.250906717673873</v>
      </c>
      <c r="F49" s="123">
        <v>11.981673725188942</v>
      </c>
      <c r="G49" s="123">
        <v>11.056478576402892</v>
      </c>
      <c r="H49" s="123">
        <v>12.231873448782805</v>
      </c>
      <c r="I49" s="123">
        <v>12.312190556795642</v>
      </c>
      <c r="J49" s="123">
        <v>12.217198333779583</v>
      </c>
      <c r="K49" s="123">
        <v>12.036192839360725</v>
      </c>
      <c r="L49" s="123">
        <v>9.3411243278893554</v>
      </c>
      <c r="M49" s="123">
        <v>13.574811052293782</v>
      </c>
      <c r="N49" s="123">
        <v>12.749660000551559</v>
      </c>
      <c r="O49" s="123">
        <v>13.916299147490305</v>
      </c>
      <c r="P49" s="123">
        <v>13.999225609314564</v>
      </c>
      <c r="Q49" s="123">
        <v>14.965181473642637</v>
      </c>
      <c r="R49" s="123">
        <v>13.95322559478007</v>
      </c>
      <c r="S49" s="123">
        <v>14.642442681333032</v>
      </c>
      <c r="T49" s="123">
        <v>16.88646874735738</v>
      </c>
      <c r="U49" s="123">
        <v>14.571003413164284</v>
      </c>
      <c r="V49" s="123">
        <v>15.261891434449122</v>
      </c>
      <c r="W49" s="123">
        <v>24.46438996625545</v>
      </c>
      <c r="X49" s="123">
        <v>14.497482918140346</v>
      </c>
      <c r="Y49" s="123">
        <v>13.490629900914467</v>
      </c>
      <c r="DA49" s="130" t="s">
        <v>2960</v>
      </c>
    </row>
    <row r="50" spans="1:105" ht="12" customHeight="1" x14ac:dyDescent="0.25">
      <c r="A50" s="97" t="s">
        <v>138</v>
      </c>
      <c r="B50" s="99">
        <v>8.7202492729608707</v>
      </c>
      <c r="C50" s="99">
        <v>9.8538025593570371</v>
      </c>
      <c r="D50" s="99">
        <v>10.602994702118412</v>
      </c>
      <c r="E50" s="99">
        <v>12.194516485140278</v>
      </c>
      <c r="F50" s="99">
        <v>11.949266809967716</v>
      </c>
      <c r="G50" s="99">
        <v>11.079092695399812</v>
      </c>
      <c r="H50" s="99">
        <v>12.228969196279056</v>
      </c>
      <c r="I50" s="99">
        <v>12.342075061179768</v>
      </c>
      <c r="J50" s="99">
        <v>12.224671202682309</v>
      </c>
      <c r="K50" s="99">
        <v>12.016971157045072</v>
      </c>
      <c r="L50" s="99">
        <v>9.2101448439061642</v>
      </c>
      <c r="M50" s="99">
        <v>13.578720587824851</v>
      </c>
      <c r="N50" s="99">
        <v>12.734196295611714</v>
      </c>
      <c r="O50" s="99">
        <v>13.906826154343813</v>
      </c>
      <c r="P50" s="99">
        <v>13.99091011880663</v>
      </c>
      <c r="Q50" s="99">
        <v>14.971218643999016</v>
      </c>
      <c r="R50" s="99">
        <v>13.920539532056644</v>
      </c>
      <c r="S50" s="99">
        <v>14.625402246074771</v>
      </c>
      <c r="T50" s="99">
        <v>16.946218473999789</v>
      </c>
      <c r="U50" s="99">
        <v>14.527171943326001</v>
      </c>
      <c r="V50" s="99">
        <v>15.098645377299063</v>
      </c>
      <c r="W50" s="99">
        <v>26.093365887386401</v>
      </c>
      <c r="X50" s="99">
        <v>14.564068104654874</v>
      </c>
      <c r="Y50" s="99">
        <v>16.264459743424677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12.016966771591909</v>
      </c>
      <c r="L51" s="99">
        <v>9.2099551147118035</v>
      </c>
      <c r="M51" s="99">
        <v>13.578894433484265</v>
      </c>
      <c r="N51" s="99">
        <v>12.738688691219355</v>
      </c>
      <c r="O51" s="99">
        <v>13.888500539338564</v>
      </c>
      <c r="P51" s="99">
        <v>13.981020013501354</v>
      </c>
      <c r="Q51" s="99">
        <v>14.963993777656075</v>
      </c>
      <c r="R51" s="99">
        <v>13.915456997786533</v>
      </c>
      <c r="S51" s="99">
        <v>14.618340343770459</v>
      </c>
      <c r="T51" s="99">
        <v>16.90448901818414</v>
      </c>
      <c r="U51" s="99">
        <v>14.515450256242945</v>
      </c>
      <c r="V51" s="99">
        <v>15.082581483460194</v>
      </c>
      <c r="W51" s="99">
        <v>26.079164889896923</v>
      </c>
      <c r="X51" s="99">
        <v>14.5689547223222</v>
      </c>
      <c r="Y51" s="99">
        <v>16.26370952421123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5.7459879758188741</v>
      </c>
      <c r="L52" s="102">
        <v>4.607761150973456</v>
      </c>
      <c r="M52" s="102">
        <v>6.5338590254109432</v>
      </c>
      <c r="N52" s="102">
        <v>5.8994856678900067</v>
      </c>
      <c r="O52" s="102">
        <v>6.624529072041704</v>
      </c>
      <c r="P52" s="102">
        <v>6.5380248255828768</v>
      </c>
      <c r="Q52" s="102">
        <v>7.1093456748950716</v>
      </c>
      <c r="R52" s="102">
        <v>6.5167245708763497</v>
      </c>
      <c r="S52" s="102">
        <v>6.7245437370750416</v>
      </c>
      <c r="T52" s="102">
        <v>9.2269430826900791</v>
      </c>
      <c r="U52" s="102">
        <v>7.1207754548897197</v>
      </c>
      <c r="V52" s="102">
        <v>7.2090592831989593</v>
      </c>
      <c r="W52" s="102">
        <v>13.19965331435934</v>
      </c>
      <c r="X52" s="102">
        <v>5.544639324493577</v>
      </c>
      <c r="Y52" s="102">
        <v>5.1755170600111136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6.2709787957730327</v>
      </c>
      <c r="L53" s="105">
        <v>4.6021939637383458</v>
      </c>
      <c r="M53" s="105">
        <v>7.0450354080733204</v>
      </c>
      <c r="N53" s="105">
        <v>6.8392030233293513</v>
      </c>
      <c r="O53" s="105">
        <v>7.2639714672968596</v>
      </c>
      <c r="P53" s="105">
        <v>7.4429951879184753</v>
      </c>
      <c r="Q53" s="105">
        <v>7.8546481027610033</v>
      </c>
      <c r="R53" s="105">
        <v>7.3987324269101862</v>
      </c>
      <c r="S53" s="105">
        <v>7.8937966066954157</v>
      </c>
      <c r="T53" s="105">
        <v>7.6775459354940621</v>
      </c>
      <c r="U53" s="105">
        <v>7.3946748013532284</v>
      </c>
      <c r="V53" s="105">
        <v>7.8735222002612355</v>
      </c>
      <c r="W53" s="105">
        <v>12.879511575537583</v>
      </c>
      <c r="X53" s="105">
        <v>9.0243153978286212</v>
      </c>
      <c r="Y53" s="105">
        <v>11.088192464200116</v>
      </c>
      <c r="DA53" s="132" t="s">
        <v>2964</v>
      </c>
    </row>
    <row r="54" spans="1:105" ht="12" customHeight="1" x14ac:dyDescent="0.25">
      <c r="A54" s="106" t="s">
        <v>122</v>
      </c>
      <c r="B54" s="102">
        <v>10.046153719544186</v>
      </c>
      <c r="C54" s="102">
        <v>8.7047331446356644</v>
      </c>
      <c r="D54" s="102">
        <v>6.6073226266666749</v>
      </c>
      <c r="E54" s="102">
        <v>13.986218369586284</v>
      </c>
      <c r="F54" s="102">
        <v>13.016518159288271</v>
      </c>
      <c r="G54" s="102">
        <v>10.329786978474367</v>
      </c>
      <c r="H54" s="102">
        <v>12.325604984379769</v>
      </c>
      <c r="I54" s="102">
        <v>11.343094840778749</v>
      </c>
      <c r="J54" s="102">
        <v>11.974294089467934</v>
      </c>
      <c r="K54" s="102">
        <v>12.663079777161908</v>
      </c>
      <c r="L54" s="102">
        <v>13.621702625931951</v>
      </c>
      <c r="M54" s="102">
        <v>13.446457451373204</v>
      </c>
      <c r="N54" s="102">
        <v>13.263607296986418</v>
      </c>
      <c r="O54" s="102">
        <v>14.250107099257955</v>
      </c>
      <c r="P54" s="102">
        <v>14.255357077063701</v>
      </c>
      <c r="Q54" s="102">
        <v>14.727107225248066</v>
      </c>
      <c r="R54" s="102">
        <v>15.028004316050113</v>
      </c>
      <c r="S54" s="102">
        <v>15.200572460200105</v>
      </c>
      <c r="T54" s="102">
        <v>14.908057263977392</v>
      </c>
      <c r="U54" s="102">
        <v>16.087122524179421</v>
      </c>
      <c r="V54" s="102">
        <v>17.163893133784153</v>
      </c>
      <c r="W54" s="102">
        <v>17.500592998175929</v>
      </c>
      <c r="X54" s="102">
        <v>14.327392299758829</v>
      </c>
      <c r="Y54" s="102">
        <v>10.985332742954789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13.445878226703369</v>
      </c>
      <c r="N55" s="105">
        <v>13.225605585726473</v>
      </c>
      <c r="O55" s="105">
        <v>14.18945301743897</v>
      </c>
      <c r="P55" s="105">
        <v>14.311310150290737</v>
      </c>
      <c r="Q55" s="105">
        <v>14.809922021623068</v>
      </c>
      <c r="R55" s="105">
        <v>15.094686728437162</v>
      </c>
      <c r="S55" s="105">
        <v>15.249774443424263</v>
      </c>
      <c r="T55" s="105">
        <v>14.852607445238794</v>
      </c>
      <c r="U55" s="105">
        <v>16.039491826147461</v>
      </c>
      <c r="V55" s="105">
        <v>17.025444118026254</v>
      </c>
      <c r="W55" s="105">
        <v>17.537007030460611</v>
      </c>
      <c r="X55" s="105">
        <v>14.435377262412892</v>
      </c>
      <c r="Y55" s="105">
        <v>11.104226302952545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6.4685944371551916</v>
      </c>
      <c r="N56" s="99">
        <v>6.120088305616382</v>
      </c>
      <c r="O56" s="99">
        <v>6.7760372394099448</v>
      </c>
      <c r="P56" s="99">
        <v>6.6941750474186055</v>
      </c>
      <c r="Q56" s="99">
        <v>7.0397978640697163</v>
      </c>
      <c r="R56" s="99">
        <v>7.1081389858660717</v>
      </c>
      <c r="S56" s="99">
        <v>7.0498800300162587</v>
      </c>
      <c r="T56" s="99">
        <v>7.9949087727494481</v>
      </c>
      <c r="U56" s="99">
        <v>7.9000513155956584</v>
      </c>
      <c r="V56" s="99">
        <v>8.2276249356730489</v>
      </c>
      <c r="W56" s="99">
        <v>8.7249183848136536</v>
      </c>
      <c r="X56" s="99">
        <v>5.3452517360467633</v>
      </c>
      <c r="Y56" s="99">
        <v>2.9521907168094321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6.9772837895481814</v>
      </c>
      <c r="N57" s="99">
        <v>7.1055172801100932</v>
      </c>
      <c r="O57" s="99">
        <v>7.413415778029024</v>
      </c>
      <c r="P57" s="99">
        <v>7.6171351028721341</v>
      </c>
      <c r="Q57" s="99">
        <v>7.77012415755335</v>
      </c>
      <c r="R57" s="99">
        <v>7.9865477425710889</v>
      </c>
      <c r="S57" s="99">
        <v>8.1998944134079998</v>
      </c>
      <c r="T57" s="99">
        <v>6.8576986724893443</v>
      </c>
      <c r="U57" s="99">
        <v>8.1394405105518004</v>
      </c>
      <c r="V57" s="99">
        <v>8.7978191823532033</v>
      </c>
      <c r="W57" s="99">
        <v>8.8120886456469609</v>
      </c>
      <c r="X57" s="99">
        <v>9.090125526366128</v>
      </c>
      <c r="Y57" s="99">
        <v>8.1520355861431124</v>
      </c>
      <c r="DA57" s="63" t="s">
        <v>2968</v>
      </c>
    </row>
    <row r="58" spans="1:105" ht="12" customHeight="1" x14ac:dyDescent="0.25">
      <c r="A58" s="121" t="s">
        <v>54</v>
      </c>
      <c r="B58" s="123">
        <v>4.8527317070062228</v>
      </c>
      <c r="C58" s="123">
        <v>4.8383353225341388</v>
      </c>
      <c r="D58" s="123">
        <v>4.9512230763779055</v>
      </c>
      <c r="E58" s="123">
        <v>7.7188977558464051</v>
      </c>
      <c r="F58" s="123">
        <v>7.5258538834229372</v>
      </c>
      <c r="G58" s="123">
        <v>6.7836718010199775</v>
      </c>
      <c r="H58" s="123">
        <v>7.303315651674275</v>
      </c>
      <c r="I58" s="123">
        <v>7.2264089746577804</v>
      </c>
      <c r="J58" s="123">
        <v>7.53005844609946</v>
      </c>
      <c r="K58" s="123">
        <v>7.6941709223381363</v>
      </c>
      <c r="L58" s="123">
        <v>8.0970836756393059</v>
      </c>
      <c r="M58" s="123">
        <v>7.6126998730394373</v>
      </c>
      <c r="N58" s="123">
        <v>7.5578414492968475</v>
      </c>
      <c r="O58" s="123">
        <v>7.4254111000576026</v>
      </c>
      <c r="P58" s="123">
        <v>7.1867973880450435</v>
      </c>
      <c r="Q58" s="123">
        <v>7.1568702166757747</v>
      </c>
      <c r="R58" s="123">
        <v>7.2953225410653122</v>
      </c>
      <c r="S58" s="123">
        <v>7.412607414061581</v>
      </c>
      <c r="T58" s="123">
        <v>7.5830776186160049</v>
      </c>
      <c r="U58" s="123">
        <v>7.8544249808630555</v>
      </c>
      <c r="V58" s="123">
        <v>7.6140396448166863</v>
      </c>
      <c r="W58" s="123">
        <v>7.5740831046392358</v>
      </c>
      <c r="X58" s="123">
        <v>6.0285193883213068</v>
      </c>
      <c r="Y58" s="123">
        <v>4.8710189280242586</v>
      </c>
      <c r="DA58" s="130" t="s">
        <v>2969</v>
      </c>
    </row>
    <row r="59" spans="1:105" ht="12" customHeight="1" x14ac:dyDescent="0.25">
      <c r="A59" s="97" t="s">
        <v>50</v>
      </c>
      <c r="B59" s="99">
        <v>4.8347162479440495</v>
      </c>
      <c r="C59" s="99">
        <v>4.9494131893978084</v>
      </c>
      <c r="D59" s="99">
        <v>5.3672014653296323</v>
      </c>
      <c r="E59" s="99">
        <v>7.1299943356946134</v>
      </c>
      <c r="F59" s="99">
        <v>7.1491594077662031</v>
      </c>
      <c r="G59" s="99">
        <v>6.9782770061826271</v>
      </c>
      <c r="H59" s="99">
        <v>7.0823789169798683</v>
      </c>
      <c r="I59" s="99">
        <v>7.3769444032972338</v>
      </c>
      <c r="J59" s="99">
        <v>7.5984991959389472</v>
      </c>
      <c r="K59" s="99">
        <v>7.8322417815868608</v>
      </c>
      <c r="L59" s="99">
        <v>7.9275757140650116</v>
      </c>
      <c r="M59" s="99">
        <v>7.5809241330640562</v>
      </c>
      <c r="N59" s="99">
        <v>7.593193522187585</v>
      </c>
      <c r="O59" s="99">
        <v>7.2811862384931789</v>
      </c>
      <c r="P59" s="99">
        <v>7.2055663084008321</v>
      </c>
      <c r="Q59" s="99">
        <v>7.1644776290470409</v>
      </c>
      <c r="R59" s="99">
        <v>7.2680571445745334</v>
      </c>
      <c r="S59" s="99">
        <v>7.3526067832371513</v>
      </c>
      <c r="T59" s="99">
        <v>7.5977326428778129</v>
      </c>
      <c r="U59" s="99">
        <v>7.9634257814838767</v>
      </c>
      <c r="V59" s="99">
        <v>7.4382737233454819</v>
      </c>
      <c r="W59" s="99">
        <v>7.0538723695267409</v>
      </c>
      <c r="X59" s="99">
        <v>6.0908486670701203</v>
      </c>
      <c r="Y59" s="99">
        <v>4.9574570719616364</v>
      </c>
      <c r="DA59" s="63" t="s">
        <v>2970</v>
      </c>
    </row>
    <row r="60" spans="1:105" ht="12" customHeight="1" x14ac:dyDescent="0.25">
      <c r="A60" s="109" t="s">
        <v>120</v>
      </c>
      <c r="B60" s="110">
        <v>4.9487592616077514</v>
      </c>
      <c r="C60" s="110">
        <v>4.3002295575583629</v>
      </c>
      <c r="D60" s="110">
        <v>3.3969611855783528</v>
      </c>
      <c r="E60" s="110">
        <v>9.1832289759146146</v>
      </c>
      <c r="F60" s="110">
        <v>8.3051798858982391</v>
      </c>
      <c r="G60" s="110">
        <v>6.4144802274104853</v>
      </c>
      <c r="H60" s="110">
        <v>7.6871640854025047</v>
      </c>
      <c r="I60" s="110">
        <v>6.9810940268447466</v>
      </c>
      <c r="J60" s="110">
        <v>7.4199218339006405</v>
      </c>
      <c r="K60" s="110">
        <v>7.4818820459697264</v>
      </c>
      <c r="L60" s="110">
        <v>8.3558219488626495</v>
      </c>
      <c r="M60" s="110">
        <v>7.6716820350432053</v>
      </c>
      <c r="N60" s="110">
        <v>7.4901965089714873</v>
      </c>
      <c r="O60" s="110">
        <v>7.6705093158764228</v>
      </c>
      <c r="P60" s="110">
        <v>7.1554037315475023</v>
      </c>
      <c r="Q60" s="110">
        <v>7.1440166664749132</v>
      </c>
      <c r="R60" s="110">
        <v>7.3425674757818022</v>
      </c>
      <c r="S60" s="110">
        <v>7.5188168568441309</v>
      </c>
      <c r="T60" s="110">
        <v>7.5551157898050603</v>
      </c>
      <c r="U60" s="110">
        <v>7.6355003242406063</v>
      </c>
      <c r="V60" s="110">
        <v>8.0073495026600963</v>
      </c>
      <c r="W60" s="110">
        <v>9.038681241193963</v>
      </c>
      <c r="X60" s="110">
        <v>5.7132498249924186</v>
      </c>
      <c r="Y60" s="110">
        <v>4.2299001228565034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111.02729582048902</v>
      </c>
      <c r="C62" s="118">
        <f t="shared" si="21"/>
        <v>119.81055111391233</v>
      </c>
      <c r="D62" s="118">
        <f t="shared" si="21"/>
        <v>116.43746170785009</v>
      </c>
      <c r="E62" s="118">
        <f t="shared" si="21"/>
        <v>118.9830030268573</v>
      </c>
      <c r="F62" s="118">
        <f t="shared" si="21"/>
        <v>118.15993471188528</v>
      </c>
      <c r="G62" s="118">
        <f t="shared" si="21"/>
        <v>125.38556581190637</v>
      </c>
      <c r="H62" s="118">
        <f t="shared" si="21"/>
        <v>130.06152995588997</v>
      </c>
      <c r="I62" s="118">
        <f t="shared" si="21"/>
        <v>125.39832593488795</v>
      </c>
      <c r="J62" s="118">
        <f t="shared" si="21"/>
        <v>126.60569593114853</v>
      </c>
      <c r="K62" s="118">
        <f t="shared" si="21"/>
        <v>131.51610764213291</v>
      </c>
      <c r="L62" s="118">
        <f t="shared" si="21"/>
        <v>146.52971846155367</v>
      </c>
      <c r="M62" s="118">
        <f t="shared" si="21"/>
        <v>134.41567908726043</v>
      </c>
      <c r="N62" s="118">
        <f t="shared" si="21"/>
        <v>140.68846067019481</v>
      </c>
      <c r="O62" s="118">
        <f t="shared" si="21"/>
        <v>142.68036222245922</v>
      </c>
      <c r="P62" s="118">
        <f t="shared" si="21"/>
        <v>129.75525179889522</v>
      </c>
      <c r="Q62" s="118">
        <f t="shared" si="21"/>
        <v>128.78713913099617</v>
      </c>
      <c r="R62" s="118">
        <f t="shared" ref="R62:V62" si="22">R63+R66+R68+R77</f>
        <v>140.58152104739602</v>
      </c>
      <c r="S62" s="118">
        <f t="shared" si="22"/>
        <v>147.65933799415828</v>
      </c>
      <c r="T62" s="118">
        <f t="shared" si="22"/>
        <v>145.97250278114984</v>
      </c>
      <c r="U62" s="118">
        <f t="shared" si="22"/>
        <v>148.3771482800091</v>
      </c>
      <c r="V62" s="118">
        <f t="shared" si="22"/>
        <v>150.84865785577219</v>
      </c>
      <c r="W62" s="118">
        <f t="shared" ref="W62:Y62" si="23">W63+W66+W68+W77</f>
        <v>172.36704097766898</v>
      </c>
      <c r="X62" s="118">
        <f t="shared" si="23"/>
        <v>154.18047883537582</v>
      </c>
      <c r="Y62" s="118">
        <f t="shared" si="23"/>
        <v>146.73725805013933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96.161563421551719</v>
      </c>
      <c r="C63" s="123">
        <f t="shared" si="24"/>
        <v>105.32770768372851</v>
      </c>
      <c r="D63" s="123">
        <f t="shared" si="24"/>
        <v>101.93701913655867</v>
      </c>
      <c r="E63" s="123">
        <f t="shared" si="24"/>
        <v>100.00205762570438</v>
      </c>
      <c r="F63" s="123">
        <f t="shared" si="24"/>
        <v>99.181486746061722</v>
      </c>
      <c r="G63" s="123">
        <f t="shared" si="24"/>
        <v>106.92620198779508</v>
      </c>
      <c r="H63" s="123">
        <f t="shared" si="24"/>
        <v>111.03040306363818</v>
      </c>
      <c r="I63" s="123">
        <f t="shared" si="24"/>
        <v>106.18650366869245</v>
      </c>
      <c r="J63" s="123">
        <f t="shared" si="24"/>
        <v>106.96622507813269</v>
      </c>
      <c r="K63" s="123">
        <f t="shared" si="24"/>
        <v>111.0412926335142</v>
      </c>
      <c r="L63" s="123">
        <f t="shared" si="24"/>
        <v>125.56099359100237</v>
      </c>
      <c r="M63" s="123">
        <f t="shared" si="24"/>
        <v>113.55887017138215</v>
      </c>
      <c r="N63" s="123">
        <f t="shared" si="24"/>
        <v>119.59908432245194</v>
      </c>
      <c r="O63" s="123">
        <f t="shared" si="24"/>
        <v>120.87367965767179</v>
      </c>
      <c r="P63" s="123">
        <f t="shared" si="24"/>
        <v>108.38162909802558</v>
      </c>
      <c r="Q63" s="123">
        <f t="shared" si="24"/>
        <v>107.38676851677934</v>
      </c>
      <c r="R63" s="123">
        <f t="shared" ref="R63:V63" si="25">SUM(R64:R65)</f>
        <v>118.31933241044388</v>
      </c>
      <c r="S63" s="123">
        <f t="shared" si="25"/>
        <v>124.32519228883022</v>
      </c>
      <c r="T63" s="123">
        <f t="shared" si="25"/>
        <v>124.11308578180778</v>
      </c>
      <c r="U63" s="123">
        <f t="shared" si="25"/>
        <v>125.07192290656232</v>
      </c>
      <c r="V63" s="123">
        <f t="shared" si="25"/>
        <v>127.50325016631994</v>
      </c>
      <c r="W63" s="123">
        <f t="shared" ref="W63:Y63" si="26">SUM(W64:W65)</f>
        <v>146.31755594611064</v>
      </c>
      <c r="X63" s="123">
        <f t="shared" si="26"/>
        <v>132.53320102246093</v>
      </c>
      <c r="Y63" s="123">
        <f t="shared" si="26"/>
        <v>129.10826723710389</v>
      </c>
      <c r="DA63" s="130" t="s">
        <v>2973</v>
      </c>
    </row>
    <row r="64" spans="1:105" ht="12" customHeight="1" x14ac:dyDescent="0.25">
      <c r="A64" s="97" t="s">
        <v>212</v>
      </c>
      <c r="B64" s="99">
        <v>94.255579230618409</v>
      </c>
      <c r="C64" s="99">
        <v>103.24000125108628</v>
      </c>
      <c r="D64" s="99">
        <v>99.939862915888511</v>
      </c>
      <c r="E64" s="99">
        <v>98.047834099744023</v>
      </c>
      <c r="F64" s="99">
        <v>97.277743654242897</v>
      </c>
      <c r="G64" s="99">
        <v>104.90559143887278</v>
      </c>
      <c r="H64" s="99">
        <v>108.94066695964921</v>
      </c>
      <c r="I64" s="99">
        <v>104.23933253819479</v>
      </c>
      <c r="J64" s="99">
        <v>105.02322469222334</v>
      </c>
      <c r="K64" s="99">
        <v>109.05060073223652</v>
      </c>
      <c r="L64" s="99">
        <v>123.30322935658046</v>
      </c>
      <c r="M64" s="99">
        <v>111.56439842130021</v>
      </c>
      <c r="N64" s="99">
        <v>117.51351926310467</v>
      </c>
      <c r="O64" s="99">
        <v>118.79780630247723</v>
      </c>
      <c r="P64" s="99">
        <v>106.55682360593198</v>
      </c>
      <c r="Q64" s="99">
        <v>105.59941519066068</v>
      </c>
      <c r="R64" s="99">
        <v>116.35897217297976</v>
      </c>
      <c r="S64" s="99">
        <v>122.28651639731491</v>
      </c>
      <c r="T64" s="99">
        <v>122.05511363652333</v>
      </c>
      <c r="U64" s="99">
        <v>123.04216407589175</v>
      </c>
      <c r="V64" s="99">
        <v>125.44449951894818</v>
      </c>
      <c r="W64" s="99">
        <v>144.01342580503982</v>
      </c>
      <c r="X64" s="99">
        <v>130.53898295439839</v>
      </c>
      <c r="Y64" s="99">
        <v>127.214539021447</v>
      </c>
      <c r="DA64" s="63" t="s">
        <v>2974</v>
      </c>
    </row>
    <row r="65" spans="1:105" ht="12" customHeight="1" x14ac:dyDescent="0.25">
      <c r="A65" s="97" t="s">
        <v>53</v>
      </c>
      <c r="B65" s="99">
        <v>1.9059841909333131</v>
      </c>
      <c r="C65" s="99">
        <v>2.0877064326422183</v>
      </c>
      <c r="D65" s="99">
        <v>1.9971562206701612</v>
      </c>
      <c r="E65" s="99">
        <v>1.9542235259603649</v>
      </c>
      <c r="F65" s="99">
        <v>1.9037430918188238</v>
      </c>
      <c r="G65" s="99">
        <v>2.0206105489223072</v>
      </c>
      <c r="H65" s="99">
        <v>2.0897361039889715</v>
      </c>
      <c r="I65" s="99">
        <v>1.9471711304976613</v>
      </c>
      <c r="J65" s="99">
        <v>1.9430003859093545</v>
      </c>
      <c r="K65" s="99">
        <v>1.9906919012776849</v>
      </c>
      <c r="L65" s="99">
        <v>2.2577642344219107</v>
      </c>
      <c r="M65" s="99">
        <v>1.9944717500819493</v>
      </c>
      <c r="N65" s="99">
        <v>2.085565059347275</v>
      </c>
      <c r="O65" s="99">
        <v>2.0758733551945614</v>
      </c>
      <c r="P65" s="99">
        <v>1.824805492093601</v>
      </c>
      <c r="Q65" s="99">
        <v>1.7873533261186552</v>
      </c>
      <c r="R65" s="99">
        <v>1.9603602374641196</v>
      </c>
      <c r="S65" s="99">
        <v>2.038675891515306</v>
      </c>
      <c r="T65" s="99">
        <v>2.0579721452844497</v>
      </c>
      <c r="U65" s="99">
        <v>2.0297588306705796</v>
      </c>
      <c r="V65" s="99">
        <v>2.0587506473717645</v>
      </c>
      <c r="W65" s="99">
        <v>2.3041301410708277</v>
      </c>
      <c r="X65" s="99">
        <v>1.9942180680625425</v>
      </c>
      <c r="Y65" s="99">
        <v>1.8937282156569002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1.6777274609699978E-3</v>
      </c>
      <c r="C66" s="123">
        <f t="shared" si="27"/>
        <v>1.9026282474420056E-3</v>
      </c>
      <c r="D66" s="123">
        <f t="shared" si="27"/>
        <v>2.3303602810113557E-3</v>
      </c>
      <c r="E66" s="123">
        <f t="shared" si="27"/>
        <v>2.6055867006259032E-3</v>
      </c>
      <c r="F66" s="123">
        <f t="shared" si="27"/>
        <v>3.5007781822266812E-3</v>
      </c>
      <c r="G66" s="123">
        <f t="shared" si="27"/>
        <v>4.2672677488149171E-3</v>
      </c>
      <c r="H66" s="123">
        <f t="shared" si="27"/>
        <v>6.9299568643126953E-3</v>
      </c>
      <c r="I66" s="123">
        <f t="shared" si="27"/>
        <v>1.0030058562143809E-2</v>
      </c>
      <c r="J66" s="123">
        <f t="shared" si="27"/>
        <v>1.3579330111519275E-2</v>
      </c>
      <c r="K66" s="123">
        <f t="shared" si="27"/>
        <v>1.8386280072587264E-2</v>
      </c>
      <c r="L66" s="123">
        <f t="shared" si="27"/>
        <v>3.6428886760329481E-2</v>
      </c>
      <c r="M66" s="123">
        <f t="shared" si="27"/>
        <v>2.6561649987970486E-2</v>
      </c>
      <c r="N66" s="123">
        <f t="shared" si="27"/>
        <v>4.0942987910076653E-2</v>
      </c>
      <c r="O66" s="123">
        <f t="shared" si="27"/>
        <v>5.1686872714342365E-2</v>
      </c>
      <c r="P66" s="123">
        <f t="shared" si="27"/>
        <v>6.9818406778758238E-2</v>
      </c>
      <c r="Q66" s="123">
        <f t="shared" si="27"/>
        <v>0.17124073448002231</v>
      </c>
      <c r="R66" s="123">
        <f t="shared" si="27"/>
        <v>0.12767629072133935</v>
      </c>
      <c r="S66" s="123">
        <f t="shared" si="27"/>
        <v>0.15371893412889409</v>
      </c>
      <c r="T66" s="123">
        <f t="shared" si="27"/>
        <v>0.19999294533648901</v>
      </c>
      <c r="U66" s="123">
        <f t="shared" si="27"/>
        <v>0.29769825521652993</v>
      </c>
      <c r="V66" s="123">
        <f t="shared" si="27"/>
        <v>0.18587400581328811</v>
      </c>
      <c r="W66" s="123">
        <f t="shared" si="27"/>
        <v>0.22128819558629625</v>
      </c>
      <c r="X66" s="123">
        <f t="shared" si="27"/>
        <v>0.18982943115664072</v>
      </c>
      <c r="Y66" s="123">
        <f t="shared" si="27"/>
        <v>0.184871697544849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1.6777274609699978E-3</v>
      </c>
      <c r="C67" s="99">
        <f>RES_hhdet_tesh!C67/RES_summary!C$19</f>
        <v>1.9026282474420056E-3</v>
      </c>
      <c r="D67" s="99">
        <f>RES_hhdet_tesh!D67/RES_summary!D$19</f>
        <v>2.3303602810113557E-3</v>
      </c>
      <c r="E67" s="99">
        <f>RES_hhdet_tesh!E67/RES_summary!E$19</f>
        <v>2.6055867006259032E-3</v>
      </c>
      <c r="F67" s="99">
        <f>RES_hhdet_tesh!F67/RES_summary!F$19</f>
        <v>3.5007781822266812E-3</v>
      </c>
      <c r="G67" s="99">
        <f>RES_hhdet_tesh!G67/RES_summary!G$19</f>
        <v>4.2672677488149171E-3</v>
      </c>
      <c r="H67" s="99">
        <f>RES_hhdet_tesh!H67/RES_summary!H$19</f>
        <v>6.9299568643126953E-3</v>
      </c>
      <c r="I67" s="99">
        <f>RES_hhdet_tesh!I67/RES_summary!I$19</f>
        <v>1.0030058562143809E-2</v>
      </c>
      <c r="J67" s="99">
        <f>RES_hhdet_tesh!J67/RES_summary!J$19</f>
        <v>1.3579330111519275E-2</v>
      </c>
      <c r="K67" s="99">
        <f>RES_hhdet_tesh!K67/RES_summary!K$19</f>
        <v>1.8386280072587264E-2</v>
      </c>
      <c r="L67" s="99">
        <f>RES_hhdet_tesh!L67/RES_summary!L$19</f>
        <v>3.6428886760329481E-2</v>
      </c>
      <c r="M67" s="99">
        <f>RES_hhdet_tesh!M67/RES_summary!M$19</f>
        <v>2.6561649987970486E-2</v>
      </c>
      <c r="N67" s="99">
        <f>RES_hhdet_tesh!N67/RES_summary!N$19</f>
        <v>4.0942987910076653E-2</v>
      </c>
      <c r="O67" s="99">
        <f>RES_hhdet_tesh!O67/RES_summary!O$19</f>
        <v>5.1686872714342365E-2</v>
      </c>
      <c r="P67" s="99">
        <f>RES_hhdet_tesh!P67/RES_summary!P$19</f>
        <v>6.9818406778758238E-2</v>
      </c>
      <c r="Q67" s="99">
        <f>RES_hhdet_tesh!Q67/RES_summary!Q$19</f>
        <v>0.17124073448002231</v>
      </c>
      <c r="R67" s="99">
        <f>RES_hhdet_tesh!R67/RES_summary!R$19</f>
        <v>0.12767629072133935</v>
      </c>
      <c r="S67" s="99">
        <f>RES_hhdet_tesh!S67/RES_summary!S$19</f>
        <v>0.15371893412889409</v>
      </c>
      <c r="T67" s="99">
        <f>RES_hhdet_tesh!T67/RES_summary!T$19</f>
        <v>0.19999294533648901</v>
      </c>
      <c r="U67" s="99">
        <f>RES_hhdet_tesh!U67/RES_summary!U$19</f>
        <v>0.29769825521652993</v>
      </c>
      <c r="V67" s="99">
        <f>RES_hhdet_tesh!V67/RES_summary!V$19</f>
        <v>0.18587400581328811</v>
      </c>
      <c r="W67" s="99">
        <f>RES_hhdet_tesh!W67/RES_summary!W$19</f>
        <v>0.22128819558629625</v>
      </c>
      <c r="X67" s="99">
        <f>RES_hhdet_tesh!X67/RES_summary!X$19</f>
        <v>0.18982943115664072</v>
      </c>
      <c r="Y67" s="99">
        <f>RES_hhdet_tesh!Y67/RES_summary!Y$19</f>
        <v>0.184871697544849</v>
      </c>
      <c r="DA67" s="63" t="s">
        <v>2977</v>
      </c>
    </row>
    <row r="68" spans="1:105" ht="12" customHeight="1" x14ac:dyDescent="0.25">
      <c r="A68" s="121" t="s">
        <v>55</v>
      </c>
      <c r="B68" s="123">
        <v>9.925461594687496</v>
      </c>
      <c r="C68" s="123">
        <v>9.7255314503481536</v>
      </c>
      <c r="D68" s="123">
        <v>9.63610696301925</v>
      </c>
      <c r="E68" s="123">
        <v>11.299556542957689</v>
      </c>
      <c r="F68" s="123">
        <v>11.533562115669897</v>
      </c>
      <c r="G68" s="123">
        <v>11.499006468662488</v>
      </c>
      <c r="H68" s="123">
        <v>11.754713690291572</v>
      </c>
      <c r="I68" s="123">
        <v>11.899880002076577</v>
      </c>
      <c r="J68" s="123">
        <v>12.147142669440303</v>
      </c>
      <c r="K68" s="123">
        <v>12.74909562921532</v>
      </c>
      <c r="L68" s="123">
        <v>12.942375409938004</v>
      </c>
      <c r="M68" s="123">
        <v>13.265828291691266</v>
      </c>
      <c r="N68" s="123">
        <v>13.535658124695265</v>
      </c>
      <c r="O68" s="123">
        <v>14.214986590399592</v>
      </c>
      <c r="P68" s="123">
        <v>14.153043145463288</v>
      </c>
      <c r="Q68" s="123">
        <v>14.194778766358475</v>
      </c>
      <c r="R68" s="123">
        <v>14.746969417405495</v>
      </c>
      <c r="S68" s="123">
        <v>15.464314586575075</v>
      </c>
      <c r="T68" s="123">
        <v>14.743887732236036</v>
      </c>
      <c r="U68" s="123">
        <v>15.311234314103437</v>
      </c>
      <c r="V68" s="123">
        <v>15.607063733726299</v>
      </c>
      <c r="W68" s="123">
        <v>17.668225243563707</v>
      </c>
      <c r="X68" s="123">
        <v>15.256428421052306</v>
      </c>
      <c r="Y68" s="123">
        <v>12.269422957904903</v>
      </c>
      <c r="DA68" s="130" t="s">
        <v>2978</v>
      </c>
    </row>
    <row r="69" spans="1:105" ht="12" customHeight="1" x14ac:dyDescent="0.25">
      <c r="A69" s="97" t="s">
        <v>134</v>
      </c>
      <c r="B69" s="99">
        <v>9.9216208856429482</v>
      </c>
      <c r="C69" s="99">
        <v>9.7579959077750704</v>
      </c>
      <c r="D69" s="99">
        <v>9.7280601758603531</v>
      </c>
      <c r="E69" s="99">
        <v>11.214902752762208</v>
      </c>
      <c r="F69" s="99">
        <v>11.487219949272131</v>
      </c>
      <c r="G69" s="99">
        <v>11.535634763363493</v>
      </c>
      <c r="H69" s="99">
        <v>11.737617160699529</v>
      </c>
      <c r="I69" s="99">
        <v>11.917754427287095</v>
      </c>
      <c r="J69" s="99">
        <v>12.15332137347818</v>
      </c>
      <c r="K69" s="99">
        <v>12.752924848556894</v>
      </c>
      <c r="L69" s="99">
        <v>12.923263787235943</v>
      </c>
      <c r="M69" s="99">
        <v>13.262520602515229</v>
      </c>
      <c r="N69" s="99">
        <v>13.545808283093603</v>
      </c>
      <c r="O69" s="99">
        <v>14.215707050111774</v>
      </c>
      <c r="P69" s="99">
        <v>14.152586352266052</v>
      </c>
      <c r="Q69" s="99">
        <v>14.182615255137893</v>
      </c>
      <c r="R69" s="99">
        <v>14.743280229599872</v>
      </c>
      <c r="S69" s="99">
        <v>15.476190904348812</v>
      </c>
      <c r="T69" s="99">
        <v>14.743239005384167</v>
      </c>
      <c r="U69" s="99">
        <v>15.291144773090412</v>
      </c>
      <c r="V69" s="99">
        <v>15.563325614462356</v>
      </c>
      <c r="W69" s="99">
        <v>17.678014080345715</v>
      </c>
      <c r="X69" s="99">
        <v>15.303326485408617</v>
      </c>
      <c r="Y69" s="99">
        <v>12.334467549282564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12.724396413827554</v>
      </c>
      <c r="L70" s="99">
        <v>12.897720072335057</v>
      </c>
      <c r="M70" s="99">
        <v>13.241787807759341</v>
      </c>
      <c r="N70" s="99">
        <v>13.529945814277207</v>
      </c>
      <c r="O70" s="99">
        <v>14.194342215500445</v>
      </c>
      <c r="P70" s="99">
        <v>14.094307115675097</v>
      </c>
      <c r="Q70" s="99">
        <v>14.114961485119455</v>
      </c>
      <c r="R70" s="99">
        <v>14.674652614022214</v>
      </c>
      <c r="S70" s="99">
        <v>15.414700428851704</v>
      </c>
      <c r="T70" s="99">
        <v>14.677897627723521</v>
      </c>
      <c r="U70" s="99">
        <v>15.236693005898507</v>
      </c>
      <c r="V70" s="99">
        <v>15.517398051028882</v>
      </c>
      <c r="W70" s="99">
        <v>17.611911177088416</v>
      </c>
      <c r="X70" s="99">
        <v>15.227123658039284</v>
      </c>
      <c r="Y70" s="99">
        <v>12.262796589635226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6.0861470194437866</v>
      </c>
      <c r="L71" s="102">
        <v>6.4527778456972147</v>
      </c>
      <c r="M71" s="102">
        <v>6.3700764470773237</v>
      </c>
      <c r="N71" s="102">
        <v>6.2685999609214749</v>
      </c>
      <c r="O71" s="102">
        <v>6.7748748507941974</v>
      </c>
      <c r="P71" s="102">
        <v>6.5905391364203991</v>
      </c>
      <c r="Q71" s="102">
        <v>6.692242839055611</v>
      </c>
      <c r="R71" s="102">
        <v>6.8804235206118518</v>
      </c>
      <c r="S71" s="102">
        <v>7.1066288267611037</v>
      </c>
      <c r="T71" s="102">
        <v>7.9799766278361499</v>
      </c>
      <c r="U71" s="102">
        <v>7.4813903104642767</v>
      </c>
      <c r="V71" s="102">
        <v>7.4216974275632523</v>
      </c>
      <c r="W71" s="102">
        <v>8.7655718899250257</v>
      </c>
      <c r="X71" s="102">
        <v>5.8030089569789078</v>
      </c>
      <c r="Y71" s="102">
        <v>3.6496500210050922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6.6382493943837693</v>
      </c>
      <c r="L72" s="105">
        <v>6.4449422266378411</v>
      </c>
      <c r="M72" s="105">
        <v>6.8717113606820135</v>
      </c>
      <c r="N72" s="105">
        <v>7.2613458533557314</v>
      </c>
      <c r="O72" s="105">
        <v>7.4194673647062483</v>
      </c>
      <c r="P72" s="105">
        <v>7.5037679792546976</v>
      </c>
      <c r="Q72" s="105">
        <v>7.422718646063843</v>
      </c>
      <c r="R72" s="105">
        <v>7.7942290934103653</v>
      </c>
      <c r="S72" s="105">
        <v>8.3080716020906031</v>
      </c>
      <c r="T72" s="105">
        <v>6.6979209998873728</v>
      </c>
      <c r="U72" s="105">
        <v>7.7553026954342323</v>
      </c>
      <c r="V72" s="105">
        <v>8.0957006234656319</v>
      </c>
      <c r="W72" s="105">
        <v>8.8463392871633886</v>
      </c>
      <c r="X72" s="105">
        <v>9.4241147010603736</v>
      </c>
      <c r="Y72" s="105">
        <v>8.6131465686301336</v>
      </c>
      <c r="DA72" s="132" t="s">
        <v>2982</v>
      </c>
    </row>
    <row r="73" spans="1:105" ht="12" customHeight="1" x14ac:dyDescent="0.25">
      <c r="A73" s="106" t="s">
        <v>122</v>
      </c>
      <c r="B73" s="102">
        <v>10.046153719544185</v>
      </c>
      <c r="C73" s="102">
        <v>8.7052800767891618</v>
      </c>
      <c r="D73" s="102">
        <v>6.6084835695943775</v>
      </c>
      <c r="E73" s="102">
        <v>13.9871585908855</v>
      </c>
      <c r="F73" s="102">
        <v>13.014788724778724</v>
      </c>
      <c r="G73" s="102">
        <v>10.320864329656938</v>
      </c>
      <c r="H73" s="102">
        <v>12.30685852655416</v>
      </c>
      <c r="I73" s="102">
        <v>11.320116007964874</v>
      </c>
      <c r="J73" s="102">
        <v>11.946308876679062</v>
      </c>
      <c r="K73" s="102">
        <v>12.626922538625879</v>
      </c>
      <c r="L73" s="102">
        <v>13.569414588489467</v>
      </c>
      <c r="M73" s="102">
        <v>13.377183784169755</v>
      </c>
      <c r="N73" s="102">
        <v>13.20318528048406</v>
      </c>
      <c r="O73" s="102">
        <v>14.194991806608042</v>
      </c>
      <c r="P73" s="102">
        <v>14.193036254729602</v>
      </c>
      <c r="Q73" s="102">
        <v>14.638152774455348</v>
      </c>
      <c r="R73" s="102">
        <v>14.909510286901387</v>
      </c>
      <c r="S73" s="102">
        <v>15.096147203277695</v>
      </c>
      <c r="T73" s="102">
        <v>14.819598590614319</v>
      </c>
      <c r="U73" s="102">
        <v>16.039317257089479</v>
      </c>
      <c r="V73" s="102">
        <v>17.149669528671637</v>
      </c>
      <c r="W73" s="102">
        <v>17.486413404389634</v>
      </c>
      <c r="X73" s="102">
        <v>14.32467285894373</v>
      </c>
      <c r="Y73" s="102">
        <v>10.955315263695859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12.6088716303623</v>
      </c>
      <c r="L74" s="105">
        <v>13.550493011766173</v>
      </c>
      <c r="M74" s="105">
        <v>13.362848504523535</v>
      </c>
      <c r="N74" s="105">
        <v>13.192670025511568</v>
      </c>
      <c r="O74" s="105">
        <v>14.189363949160279</v>
      </c>
      <c r="P74" s="105">
        <v>14.154910317558414</v>
      </c>
      <c r="Q74" s="105">
        <v>14.597017256033137</v>
      </c>
      <c r="R74" s="105">
        <v>14.871215530664418</v>
      </c>
      <c r="S74" s="105">
        <v>15.061607366328049</v>
      </c>
      <c r="T74" s="105">
        <v>14.770468330001723</v>
      </c>
      <c r="U74" s="105">
        <v>16.006567677542055</v>
      </c>
      <c r="V74" s="105">
        <v>17.10324536150598</v>
      </c>
      <c r="W74" s="105">
        <v>17.355695210786678</v>
      </c>
      <c r="X74" s="105">
        <v>14.287041325742502</v>
      </c>
      <c r="Y74" s="105">
        <v>10.910700875635142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6.029478939446772</v>
      </c>
      <c r="L75" s="99">
        <v>6.790663115166506</v>
      </c>
      <c r="M75" s="99">
        <v>6.4286501813798846</v>
      </c>
      <c r="N75" s="99">
        <v>6.1048475262355355</v>
      </c>
      <c r="O75" s="99">
        <v>6.7759947057074488</v>
      </c>
      <c r="P75" s="99">
        <v>6.6210183729630572</v>
      </c>
      <c r="Q75" s="99">
        <v>6.9385950007553818</v>
      </c>
      <c r="R75" s="99">
        <v>7.0029056437183295</v>
      </c>
      <c r="S75" s="99">
        <v>6.9628915093631507</v>
      </c>
      <c r="T75" s="99">
        <v>7.9506946685649851</v>
      </c>
      <c r="U75" s="99">
        <v>7.883834937525565</v>
      </c>
      <c r="V75" s="99">
        <v>8.2652227478911975</v>
      </c>
      <c r="W75" s="99">
        <v>8.6347130934484007</v>
      </c>
      <c r="X75" s="99">
        <v>5.2903246698127449</v>
      </c>
      <c r="Y75" s="99">
        <v>2.9007396787626734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6.5793926909155269</v>
      </c>
      <c r="L76" s="99">
        <v>6.7598298965996673</v>
      </c>
      <c r="M76" s="99">
        <v>6.9341983231436481</v>
      </c>
      <c r="N76" s="99">
        <v>7.0878224992760348</v>
      </c>
      <c r="O76" s="99">
        <v>7.413369243452828</v>
      </c>
      <c r="P76" s="99">
        <v>7.5338919445953572</v>
      </c>
      <c r="Q76" s="99">
        <v>7.6584222552777526</v>
      </c>
      <c r="R76" s="99">
        <v>7.868309886946089</v>
      </c>
      <c r="S76" s="99">
        <v>8.0987158569648976</v>
      </c>
      <c r="T76" s="99">
        <v>6.8197736614367388</v>
      </c>
      <c r="U76" s="99">
        <v>8.1227327400164882</v>
      </c>
      <c r="V76" s="99">
        <v>8.8380226136147826</v>
      </c>
      <c r="W76" s="99">
        <v>8.7209821173382789</v>
      </c>
      <c r="X76" s="99">
        <v>8.996716655929756</v>
      </c>
      <c r="Y76" s="99">
        <v>8.0099611968724655</v>
      </c>
      <c r="DA76" s="63" t="s">
        <v>2986</v>
      </c>
    </row>
    <row r="77" spans="1:105" ht="12" customHeight="1" x14ac:dyDescent="0.25">
      <c r="A77" s="121" t="s">
        <v>54</v>
      </c>
      <c r="B77" s="123">
        <v>4.9385930767888384</v>
      </c>
      <c r="C77" s="123">
        <v>4.7554093515882272</v>
      </c>
      <c r="D77" s="123">
        <v>4.8620052479911644</v>
      </c>
      <c r="E77" s="123">
        <v>7.6787832714946145</v>
      </c>
      <c r="F77" s="123">
        <v>7.4413850719714452</v>
      </c>
      <c r="G77" s="123">
        <v>6.9560900876999971</v>
      </c>
      <c r="H77" s="123">
        <v>7.2694832450959064</v>
      </c>
      <c r="I77" s="123">
        <v>7.3019122055567953</v>
      </c>
      <c r="J77" s="123">
        <v>7.4787488534640145</v>
      </c>
      <c r="K77" s="123">
        <v>7.7073330993308042</v>
      </c>
      <c r="L77" s="123">
        <v>7.9899205738529817</v>
      </c>
      <c r="M77" s="123">
        <v>7.5644189741990546</v>
      </c>
      <c r="N77" s="123">
        <v>7.5127752351375294</v>
      </c>
      <c r="O77" s="123">
        <v>7.5400091016735038</v>
      </c>
      <c r="P77" s="123">
        <v>7.1507611486275779</v>
      </c>
      <c r="Q77" s="123">
        <v>7.0343511133783263</v>
      </c>
      <c r="R77" s="123">
        <v>7.3875429288252912</v>
      </c>
      <c r="S77" s="123">
        <v>7.7161121846240883</v>
      </c>
      <c r="T77" s="123">
        <v>6.9155363217695482</v>
      </c>
      <c r="U77" s="123">
        <v>7.6962928041268253</v>
      </c>
      <c r="V77" s="123">
        <v>7.5524699499126546</v>
      </c>
      <c r="W77" s="123">
        <v>8.1599715924083309</v>
      </c>
      <c r="X77" s="123">
        <v>6.2010199607059375</v>
      </c>
      <c r="Y77" s="123">
        <v>5.1746961575856858</v>
      </c>
      <c r="DA77" s="130" t="s">
        <v>2987</v>
      </c>
    </row>
    <row r="78" spans="1:105" ht="12" customHeight="1" x14ac:dyDescent="0.25">
      <c r="A78" s="97" t="s">
        <v>189</v>
      </c>
      <c r="B78" s="99">
        <v>4.9380987695255989</v>
      </c>
      <c r="C78" s="99">
        <v>4.7759575135547703</v>
      </c>
      <c r="D78" s="99">
        <v>4.9207593303718014</v>
      </c>
      <c r="E78" s="99">
        <v>7.6233202507972129</v>
      </c>
      <c r="F78" s="99">
        <v>7.4110986110465999</v>
      </c>
      <c r="G78" s="99">
        <v>6.9745525454036876</v>
      </c>
      <c r="H78" s="99">
        <v>7.2553603812351186</v>
      </c>
      <c r="I78" s="99">
        <v>7.3127762622166284</v>
      </c>
      <c r="J78" s="99">
        <v>7.4807479340526646</v>
      </c>
      <c r="K78" s="99">
        <v>7.7149838866325</v>
      </c>
      <c r="L78" s="99">
        <v>7.9776321180968264</v>
      </c>
      <c r="M78" s="99">
        <v>7.5608176722645055</v>
      </c>
      <c r="N78" s="99">
        <v>7.5135295762841503</v>
      </c>
      <c r="O78" s="99">
        <v>7.5356433588897218</v>
      </c>
      <c r="P78" s="99">
        <v>7.1506048979698074</v>
      </c>
      <c r="Q78" s="99">
        <v>7.0306916819803762</v>
      </c>
      <c r="R78" s="99">
        <v>7.3890194629658428</v>
      </c>
      <c r="S78" s="99">
        <v>7.7225096914996723</v>
      </c>
      <c r="T78" s="99">
        <v>6.8952247934549815</v>
      </c>
      <c r="U78" s="99">
        <v>7.6982569888696046</v>
      </c>
      <c r="V78" s="99">
        <v>7.5379619137603635</v>
      </c>
      <c r="W78" s="99">
        <v>8.1154777708804726</v>
      </c>
      <c r="X78" s="99">
        <v>6.2325766498977222</v>
      </c>
      <c r="Y78" s="99">
        <v>5.2333417288392825</v>
      </c>
      <c r="DA78" s="63" t="s">
        <v>2988</v>
      </c>
    </row>
    <row r="79" spans="1:105" ht="12" customHeight="1" x14ac:dyDescent="0.25">
      <c r="A79" s="109" t="s">
        <v>120</v>
      </c>
      <c r="B79" s="110">
        <v>4.9487592616077514</v>
      </c>
      <c r="C79" s="110">
        <v>4.3002295575583638</v>
      </c>
      <c r="D79" s="110">
        <v>3.3969611855783537</v>
      </c>
      <c r="E79" s="110">
        <v>9.1832289759146164</v>
      </c>
      <c r="F79" s="110">
        <v>8.3051798858982426</v>
      </c>
      <c r="G79" s="110">
        <v>6.4144802274104862</v>
      </c>
      <c r="H79" s="110">
        <v>7.6871640854025109</v>
      </c>
      <c r="I79" s="110">
        <v>6.9810940268447466</v>
      </c>
      <c r="J79" s="110">
        <v>7.4199218339006423</v>
      </c>
      <c r="K79" s="110">
        <v>7.4818820459697264</v>
      </c>
      <c r="L79" s="110">
        <v>8.355821948862646</v>
      </c>
      <c r="M79" s="110">
        <v>7.6716820350432062</v>
      </c>
      <c r="N79" s="110">
        <v>7.490196508971489</v>
      </c>
      <c r="O79" s="110">
        <v>7.6705093158764122</v>
      </c>
      <c r="P79" s="110">
        <v>7.1554037315475139</v>
      </c>
      <c r="Q79" s="110">
        <v>7.1440166664749185</v>
      </c>
      <c r="R79" s="110">
        <v>7.3425674757818076</v>
      </c>
      <c r="S79" s="110">
        <v>7.5188168568441327</v>
      </c>
      <c r="T79" s="110">
        <v>7.5551157898050478</v>
      </c>
      <c r="U79" s="110">
        <v>7.6355003242406321</v>
      </c>
      <c r="V79" s="110">
        <v>8.0073495026601194</v>
      </c>
      <c r="W79" s="110">
        <v>9.0386812411939648</v>
      </c>
      <c r="X79" s="110">
        <v>5.7132498249924071</v>
      </c>
      <c r="Y79" s="110">
        <v>4.2299001228564972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108.87674600691005</v>
      </c>
      <c r="C81" s="118">
        <f t="shared" si="28"/>
        <v>119.60024641004709</v>
      </c>
      <c r="D81" s="118">
        <f t="shared" si="28"/>
        <v>118.76826556366309</v>
      </c>
      <c r="E81" s="118">
        <f t="shared" si="28"/>
        <v>120.46393766859197</v>
      </c>
      <c r="F81" s="118">
        <f t="shared" si="28"/>
        <v>122.003610923487</v>
      </c>
      <c r="G81" s="118">
        <f t="shared" si="28"/>
        <v>120.99739048388746</v>
      </c>
      <c r="H81" s="118">
        <f t="shared" si="28"/>
        <v>128.07515879686343</v>
      </c>
      <c r="I81" s="118">
        <f t="shared" si="28"/>
        <v>125.90912614086983</v>
      </c>
      <c r="J81" s="118">
        <f t="shared" si="28"/>
        <v>128.31712818634904</v>
      </c>
      <c r="K81" s="118">
        <f t="shared" si="28"/>
        <v>129.29127853035317</v>
      </c>
      <c r="L81" s="118">
        <f t="shared" si="28"/>
        <v>141.61065336334093</v>
      </c>
      <c r="M81" s="118">
        <f t="shared" si="28"/>
        <v>140.33974420163642</v>
      </c>
      <c r="N81" s="118">
        <f t="shared" si="28"/>
        <v>142.26858284018633</v>
      </c>
      <c r="O81" s="118">
        <f t="shared" si="28"/>
        <v>142.60081454099534</v>
      </c>
      <c r="P81" s="118">
        <f t="shared" si="28"/>
        <v>129.28224260597614</v>
      </c>
      <c r="Q81" s="118">
        <f t="shared" si="28"/>
        <v>132.67556365397081</v>
      </c>
      <c r="R81" s="118">
        <f t="shared" ref="R81:V81" si="29">R82+R85+R87+R100</f>
        <v>127.60909219936327</v>
      </c>
      <c r="S81" s="118">
        <f t="shared" si="29"/>
        <v>111.30188614625648</v>
      </c>
      <c r="T81" s="118">
        <f t="shared" si="29"/>
        <v>188.15068002622908</v>
      </c>
      <c r="U81" s="118">
        <f t="shared" si="29"/>
        <v>167.22781146935756</v>
      </c>
      <c r="V81" s="118">
        <f t="shared" si="29"/>
        <v>155.05111409258635</v>
      </c>
      <c r="W81" s="118">
        <f t="shared" ref="W81:Y81" si="30">W82+W85+W87+W100</f>
        <v>163.44870736765395</v>
      </c>
      <c r="X81" s="118">
        <f t="shared" si="30"/>
        <v>153.04105661744632</v>
      </c>
      <c r="Y81" s="118">
        <f t="shared" si="30"/>
        <v>136.69942507959883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94.300023528187481</v>
      </c>
      <c r="C82" s="123">
        <f t="shared" si="31"/>
        <v>105.12150991281267</v>
      </c>
      <c r="D82" s="123">
        <f t="shared" si="31"/>
        <v>103.7248621761255</v>
      </c>
      <c r="E82" s="123">
        <f t="shared" si="31"/>
        <v>101.55023929146751</v>
      </c>
      <c r="F82" s="123">
        <f t="shared" si="31"/>
        <v>102.66634515832199</v>
      </c>
      <c r="G82" s="123">
        <f t="shared" si="31"/>
        <v>103.00652306374027</v>
      </c>
      <c r="H82" s="123">
        <f t="shared" si="31"/>
        <v>109.21323010206376</v>
      </c>
      <c r="I82" s="123">
        <f t="shared" si="31"/>
        <v>106.69964133916109</v>
      </c>
      <c r="J82" s="123">
        <f t="shared" si="31"/>
        <v>108.43052311953333</v>
      </c>
      <c r="K82" s="123">
        <f t="shared" si="31"/>
        <v>109.02945588747248</v>
      </c>
      <c r="L82" s="123">
        <f t="shared" si="31"/>
        <v>121.11538778101014</v>
      </c>
      <c r="M82" s="123">
        <f t="shared" si="31"/>
        <v>118.79435577512399</v>
      </c>
      <c r="N82" s="123">
        <f t="shared" si="31"/>
        <v>120.96639768585875</v>
      </c>
      <c r="O82" s="123">
        <f t="shared" si="31"/>
        <v>120.94208126068436</v>
      </c>
      <c r="P82" s="123">
        <f t="shared" si="31"/>
        <v>107.900102047556</v>
      </c>
      <c r="Q82" s="123">
        <f t="shared" si="31"/>
        <v>110.71246136233026</v>
      </c>
      <c r="R82" s="123">
        <f t="shared" ref="R82:V82" si="32">SUM(R83:R84)</f>
        <v>106.94161947854415</v>
      </c>
      <c r="S82" s="123">
        <f t="shared" si="32"/>
        <v>92.400066788789488</v>
      </c>
      <c r="T82" s="123">
        <f t="shared" si="32"/>
        <v>160.99444855499195</v>
      </c>
      <c r="U82" s="123">
        <f t="shared" si="32"/>
        <v>142.00630196866328</v>
      </c>
      <c r="V82" s="123">
        <f t="shared" si="32"/>
        <v>131.44315565169006</v>
      </c>
      <c r="W82" s="123">
        <f t="shared" ref="W82:Y82" si="33">SUM(W83:W84)</f>
        <v>138.09671132237213</v>
      </c>
      <c r="X82" s="123">
        <f t="shared" si="33"/>
        <v>131.19224388355795</v>
      </c>
      <c r="Y82" s="123">
        <f t="shared" si="33"/>
        <v>120.07309898021909</v>
      </c>
      <c r="DA82" s="130" t="s">
        <v>2991</v>
      </c>
    </row>
    <row r="83" spans="1:105" ht="12" customHeight="1" x14ac:dyDescent="0.25">
      <c r="A83" s="97" t="s">
        <v>199</v>
      </c>
      <c r="B83" s="99">
        <v>93.543390446884857</v>
      </c>
      <c r="C83" s="99">
        <v>104.27803097668279</v>
      </c>
      <c r="D83" s="99">
        <v>102.90231949295331</v>
      </c>
      <c r="E83" s="99">
        <v>100.74703045410038</v>
      </c>
      <c r="F83" s="99">
        <v>101.86890795427507</v>
      </c>
      <c r="G83" s="99">
        <v>102.2189778353829</v>
      </c>
      <c r="H83" s="99">
        <v>108.38162515082706</v>
      </c>
      <c r="I83" s="99">
        <v>105.90830246917197</v>
      </c>
      <c r="J83" s="99">
        <v>107.63400250604394</v>
      </c>
      <c r="K83" s="99">
        <v>108.2391045919603</v>
      </c>
      <c r="L83" s="99">
        <v>120.23475640046338</v>
      </c>
      <c r="M83" s="99">
        <v>117.95089769466914</v>
      </c>
      <c r="N83" s="99">
        <v>120.11371294139737</v>
      </c>
      <c r="O83" s="99">
        <v>120.1026118476248</v>
      </c>
      <c r="P83" s="99">
        <v>107.16600689967704</v>
      </c>
      <c r="Q83" s="99">
        <v>109.9679437166087</v>
      </c>
      <c r="R83" s="99">
        <v>106.22576316454207</v>
      </c>
      <c r="S83" s="99">
        <v>91.787976623540516</v>
      </c>
      <c r="T83" s="99">
        <v>159.91591122514541</v>
      </c>
      <c r="U83" s="99">
        <v>141.0754046602481</v>
      </c>
      <c r="V83" s="99">
        <v>130.58590383090728</v>
      </c>
      <c r="W83" s="99">
        <v>137.21854490569618</v>
      </c>
      <c r="X83" s="99">
        <v>130.39543384480652</v>
      </c>
      <c r="Y83" s="99">
        <v>119.36236300163547</v>
      </c>
      <c r="DA83" s="63" t="s">
        <v>2992</v>
      </c>
    </row>
    <row r="84" spans="1:105" ht="12" customHeight="1" x14ac:dyDescent="0.25">
      <c r="A84" s="97" t="s">
        <v>53</v>
      </c>
      <c r="B84" s="99">
        <v>0.75663308130261853</v>
      </c>
      <c r="C84" s="99">
        <v>0.84347893612988301</v>
      </c>
      <c r="D84" s="99">
        <v>0.82254268317219226</v>
      </c>
      <c r="E84" s="99">
        <v>0.80320883736711657</v>
      </c>
      <c r="F84" s="99">
        <v>0.7974372040469101</v>
      </c>
      <c r="G84" s="99">
        <v>0.78754522835737062</v>
      </c>
      <c r="H84" s="99">
        <v>0.8316049512367033</v>
      </c>
      <c r="I84" s="99">
        <v>0.79133886998911207</v>
      </c>
      <c r="J84" s="99">
        <v>0.79652061348939807</v>
      </c>
      <c r="K84" s="99">
        <v>0.79035129551218797</v>
      </c>
      <c r="L84" s="99">
        <v>0.88063138054675683</v>
      </c>
      <c r="M84" s="99">
        <v>0.84345808045484638</v>
      </c>
      <c r="N84" s="99">
        <v>0.85268474446138853</v>
      </c>
      <c r="O84" s="99">
        <v>0.83946941305955747</v>
      </c>
      <c r="P84" s="99">
        <v>0.73409514787895691</v>
      </c>
      <c r="Q84" s="99">
        <v>0.74451764572155776</v>
      </c>
      <c r="R84" s="99">
        <v>0.71585631400207672</v>
      </c>
      <c r="S84" s="99">
        <v>0.6120901652489662</v>
      </c>
      <c r="T84" s="99">
        <v>1.078537329846541</v>
      </c>
      <c r="U84" s="99">
        <v>0.93089730841517082</v>
      </c>
      <c r="V84" s="99">
        <v>0.8572518207827825</v>
      </c>
      <c r="W84" s="99">
        <v>0.87816641667594031</v>
      </c>
      <c r="X84" s="99">
        <v>0.79681003875143219</v>
      </c>
      <c r="Y84" s="99">
        <v>0.71073597858361137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1.6769294678581834E-3</v>
      </c>
      <c r="C85" s="123">
        <f t="shared" si="34"/>
        <v>1.845906291668367E-3</v>
      </c>
      <c r="D85" s="123">
        <f t="shared" si="34"/>
        <v>2.2055421323950966E-3</v>
      </c>
      <c r="E85" s="123">
        <f t="shared" si="34"/>
        <v>2.6758036172935709E-3</v>
      </c>
      <c r="F85" s="123">
        <f t="shared" si="34"/>
        <v>3.781008638827175E-3</v>
      </c>
      <c r="G85" s="123">
        <f t="shared" si="34"/>
        <v>4.6845113347547679E-3</v>
      </c>
      <c r="H85" s="123">
        <f t="shared" si="34"/>
        <v>7.3422214001135876E-3</v>
      </c>
      <c r="I85" s="123">
        <f t="shared" si="34"/>
        <v>9.8667037350531287E-3</v>
      </c>
      <c r="J85" s="123">
        <f t="shared" si="34"/>
        <v>1.3465615941178392E-2</v>
      </c>
      <c r="K85" s="123">
        <f t="shared" si="34"/>
        <v>1.8493040323253249E-2</v>
      </c>
      <c r="L85" s="123">
        <f t="shared" si="34"/>
        <v>3.630641695226907E-2</v>
      </c>
      <c r="M85" s="123">
        <f t="shared" si="34"/>
        <v>2.6929863290067094E-2</v>
      </c>
      <c r="N85" s="123">
        <f t="shared" si="34"/>
        <v>4.2138785124486051E-2</v>
      </c>
      <c r="O85" s="123">
        <f t="shared" si="34"/>
        <v>5.3517482871547901E-2</v>
      </c>
      <c r="P85" s="123">
        <f t="shared" si="34"/>
        <v>6.9582727982882703E-2</v>
      </c>
      <c r="Q85" s="123">
        <f t="shared" si="34"/>
        <v>0.16366057013595761</v>
      </c>
      <c r="R85" s="123">
        <f t="shared" si="34"/>
        <v>0.12672746152811984</v>
      </c>
      <c r="S85" s="123">
        <f t="shared" si="34"/>
        <v>0.15500433778703918</v>
      </c>
      <c r="T85" s="123">
        <f t="shared" si="34"/>
        <v>0.20824547858151446</v>
      </c>
      <c r="U85" s="123">
        <f t="shared" si="34"/>
        <v>0.34535190519232756</v>
      </c>
      <c r="V85" s="123">
        <f t="shared" si="34"/>
        <v>0.2372712000714389</v>
      </c>
      <c r="W85" s="123">
        <f t="shared" si="34"/>
        <v>0.29820435103790843</v>
      </c>
      <c r="X85" s="123">
        <f t="shared" si="34"/>
        <v>0.25225431838416856</v>
      </c>
      <c r="Y85" s="123">
        <f t="shared" si="34"/>
        <v>0.22530538428864291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1.6769294678581834E-3</v>
      </c>
      <c r="C86" s="99">
        <f>RES_hhdet_tesh!C86/RES_summary!C$19</f>
        <v>1.845906291668367E-3</v>
      </c>
      <c r="D86" s="99">
        <f>RES_hhdet_tesh!D86/RES_summary!D$19</f>
        <v>2.2055421323950966E-3</v>
      </c>
      <c r="E86" s="99">
        <f>RES_hhdet_tesh!E86/RES_summary!E$19</f>
        <v>2.6758036172935709E-3</v>
      </c>
      <c r="F86" s="99">
        <f>RES_hhdet_tesh!F86/RES_summary!F$19</f>
        <v>3.781008638827175E-3</v>
      </c>
      <c r="G86" s="99">
        <f>RES_hhdet_tesh!G86/RES_summary!G$19</f>
        <v>4.6845113347547679E-3</v>
      </c>
      <c r="H86" s="99">
        <f>RES_hhdet_tesh!H86/RES_summary!H$19</f>
        <v>7.3422214001135876E-3</v>
      </c>
      <c r="I86" s="99">
        <f>RES_hhdet_tesh!I86/RES_summary!I$19</f>
        <v>9.8667037350531287E-3</v>
      </c>
      <c r="J86" s="99">
        <f>RES_hhdet_tesh!J86/RES_summary!J$19</f>
        <v>1.3465615941178392E-2</v>
      </c>
      <c r="K86" s="99">
        <f>RES_hhdet_tesh!K86/RES_summary!K$19</f>
        <v>1.8493040323253249E-2</v>
      </c>
      <c r="L86" s="99">
        <f>RES_hhdet_tesh!L86/RES_summary!L$19</f>
        <v>3.630641695226907E-2</v>
      </c>
      <c r="M86" s="99">
        <f>RES_hhdet_tesh!M86/RES_summary!M$19</f>
        <v>2.6929863290067094E-2</v>
      </c>
      <c r="N86" s="99">
        <f>RES_hhdet_tesh!N86/RES_summary!N$19</f>
        <v>4.2138785124486051E-2</v>
      </c>
      <c r="O86" s="99">
        <f>RES_hhdet_tesh!O86/RES_summary!O$19</f>
        <v>5.3517482871547901E-2</v>
      </c>
      <c r="P86" s="99">
        <f>RES_hhdet_tesh!P86/RES_summary!P$19</f>
        <v>6.9582727982882703E-2</v>
      </c>
      <c r="Q86" s="99">
        <f>RES_hhdet_tesh!Q86/RES_summary!Q$19</f>
        <v>0.16366057013595761</v>
      </c>
      <c r="R86" s="99">
        <f>RES_hhdet_tesh!R86/RES_summary!R$19</f>
        <v>0.12672746152811984</v>
      </c>
      <c r="S86" s="99">
        <f>RES_hhdet_tesh!S86/RES_summary!S$19</f>
        <v>0.15500433778703918</v>
      </c>
      <c r="T86" s="99">
        <f>RES_hhdet_tesh!T86/RES_summary!T$19</f>
        <v>0.20824547858151446</v>
      </c>
      <c r="U86" s="99">
        <f>RES_hhdet_tesh!U86/RES_summary!U$19</f>
        <v>0.34535190519232756</v>
      </c>
      <c r="V86" s="99">
        <f>RES_hhdet_tesh!V86/RES_summary!V$19</f>
        <v>0.2372712000714389</v>
      </c>
      <c r="W86" s="99">
        <f>RES_hhdet_tesh!W86/RES_summary!W$19</f>
        <v>0.29820435103790843</v>
      </c>
      <c r="X86" s="99">
        <f>RES_hhdet_tesh!X86/RES_summary!X$19</f>
        <v>0.25225431838416856</v>
      </c>
      <c r="Y86" s="99">
        <f>RES_hhdet_tesh!Y86/RES_summary!Y$19</f>
        <v>0.22530538428864291</v>
      </c>
      <c r="DA86" s="63" t="s">
        <v>2995</v>
      </c>
    </row>
    <row r="87" spans="1:105" ht="12" customHeight="1" x14ac:dyDescent="0.25">
      <c r="A87" s="121" t="s">
        <v>55</v>
      </c>
      <c r="B87" s="123">
        <v>9.7236790438693905</v>
      </c>
      <c r="C87" s="123">
        <v>9.6870282735846622</v>
      </c>
      <c r="D87" s="123">
        <v>9.9360550985516163</v>
      </c>
      <c r="E87" s="123">
        <v>11.361128388749965</v>
      </c>
      <c r="F87" s="123">
        <v>11.828712068951434</v>
      </c>
      <c r="G87" s="123">
        <v>11.128219994296609</v>
      </c>
      <c r="H87" s="123">
        <v>11.623880359140067</v>
      </c>
      <c r="I87" s="123">
        <v>11.909252279761825</v>
      </c>
      <c r="J87" s="123">
        <v>12.313019047303166</v>
      </c>
      <c r="K87" s="123">
        <v>12.561069995811774</v>
      </c>
      <c r="L87" s="123">
        <v>12.566093856249358</v>
      </c>
      <c r="M87" s="123">
        <v>13.791552862869784</v>
      </c>
      <c r="N87" s="123">
        <v>13.712392197473692</v>
      </c>
      <c r="O87" s="123">
        <v>14.177846649600909</v>
      </c>
      <c r="P87" s="123">
        <v>14.113126020782779</v>
      </c>
      <c r="Q87" s="123">
        <v>14.569305421025764</v>
      </c>
      <c r="R87" s="123">
        <v>13.486496214220729</v>
      </c>
      <c r="S87" s="123">
        <v>11.94051919232165</v>
      </c>
      <c r="T87" s="123">
        <v>18.753412134105144</v>
      </c>
      <c r="U87" s="123">
        <v>16.91977129738256</v>
      </c>
      <c r="V87" s="123">
        <v>15.829872656966897</v>
      </c>
      <c r="W87" s="123">
        <v>17.373284628699786</v>
      </c>
      <c r="X87" s="123">
        <v>15.669601478051227</v>
      </c>
      <c r="Y87" s="123">
        <v>11.43703879497756</v>
      </c>
      <c r="DA87" s="130" t="s">
        <v>2996</v>
      </c>
    </row>
    <row r="88" spans="1:105" ht="12" customHeight="1" x14ac:dyDescent="0.25">
      <c r="A88" s="97" t="s">
        <v>132</v>
      </c>
      <c r="B88" s="99">
        <v>9.7001952946185064</v>
      </c>
      <c r="C88" s="99">
        <v>9.7324289443920584</v>
      </c>
      <c r="D88" s="99">
        <v>10.296277886151735</v>
      </c>
      <c r="E88" s="99">
        <v>10.947965016816743</v>
      </c>
      <c r="F88" s="99">
        <v>11.634974401292752</v>
      </c>
      <c r="G88" s="99">
        <v>11.275836934709202</v>
      </c>
      <c r="H88" s="99">
        <v>11.497927876126548</v>
      </c>
      <c r="I88" s="99">
        <v>12.009527018972999</v>
      </c>
      <c r="J88" s="99">
        <v>12.375708258285121</v>
      </c>
      <c r="K88" s="99">
        <v>12.538010509923353</v>
      </c>
      <c r="L88" s="99">
        <v>12.357759677776988</v>
      </c>
      <c r="M88" s="99">
        <v>13.894087339442434</v>
      </c>
      <c r="N88" s="99">
        <v>13.808759395637866</v>
      </c>
      <c r="O88" s="99">
        <v>14.185577435997985</v>
      </c>
      <c r="P88" s="99">
        <v>14.099599578337022</v>
      </c>
      <c r="Q88" s="99">
        <v>14.567876883924489</v>
      </c>
      <c r="R88" s="99">
        <v>13.181443523064317</v>
      </c>
      <c r="S88" s="99">
        <v>11.290488323388832</v>
      </c>
      <c r="T88" s="99">
        <v>19.494530590419799</v>
      </c>
      <c r="U88" s="99">
        <v>17.067036240210339</v>
      </c>
      <c r="V88" s="99">
        <v>15.61501610098385</v>
      </c>
      <c r="W88" s="99">
        <v>17.334963584183495</v>
      </c>
      <c r="X88" s="99">
        <v>15.775057650520546</v>
      </c>
      <c r="Y88" s="99">
        <v>11.436859046828109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12.517638496209175</v>
      </c>
      <c r="L89" s="99">
        <v>12.341001985877798</v>
      </c>
      <c r="M89" s="99">
        <v>13.879107375149456</v>
      </c>
      <c r="N89" s="99">
        <v>13.798327993567574</v>
      </c>
      <c r="O89" s="99">
        <v>14.168954078439338</v>
      </c>
      <c r="P89" s="99">
        <v>14.06172880100358</v>
      </c>
      <c r="Q89" s="99">
        <v>14.520428657864043</v>
      </c>
      <c r="R89" s="99">
        <v>13.147179272808826</v>
      </c>
      <c r="S89" s="99">
        <v>11.275600580423273</v>
      </c>
      <c r="T89" s="99">
        <v>19.430313232156365</v>
      </c>
      <c r="U89" s="99">
        <v>17.030226822960842</v>
      </c>
      <c r="V89" s="99">
        <v>15.589789937884168</v>
      </c>
      <c r="W89" s="99">
        <v>17.309877533034108</v>
      </c>
      <c r="X89" s="99">
        <v>15.725982798970254</v>
      </c>
      <c r="Y89" s="99">
        <v>11.402171112266574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5.9857456328160108</v>
      </c>
      <c r="L90" s="102">
        <v>6.1721315731036324</v>
      </c>
      <c r="M90" s="102">
        <v>6.6802350719250763</v>
      </c>
      <c r="N90" s="102">
        <v>6.3938889087053363</v>
      </c>
      <c r="O90" s="102">
        <v>6.7625984690497258</v>
      </c>
      <c r="P90" s="102">
        <v>6.5752049999294826</v>
      </c>
      <c r="Q90" s="102">
        <v>6.8938701299903187</v>
      </c>
      <c r="R90" s="102">
        <v>6.1393154051189036</v>
      </c>
      <c r="S90" s="102">
        <v>5.1453794332830949</v>
      </c>
      <c r="T90" s="102">
        <v>10.652904411120089</v>
      </c>
      <c r="U90" s="102">
        <v>8.4021636206933188</v>
      </c>
      <c r="V90" s="102">
        <v>7.4607748541215955</v>
      </c>
      <c r="W90" s="102">
        <v>8.6083520698737157</v>
      </c>
      <c r="X90" s="102">
        <v>6.0156685254287563</v>
      </c>
      <c r="Y90" s="102">
        <v>3.3061146178440493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6.5318928633931632</v>
      </c>
      <c r="L91" s="105">
        <v>6.1688704127741651</v>
      </c>
      <c r="M91" s="105">
        <v>7.1988723032243778</v>
      </c>
      <c r="N91" s="105">
        <v>7.4044390848622355</v>
      </c>
      <c r="O91" s="105">
        <v>7.4063556093896148</v>
      </c>
      <c r="P91" s="105">
        <v>7.486523801074096</v>
      </c>
      <c r="Q91" s="105">
        <v>7.6265585278737236</v>
      </c>
      <c r="R91" s="105">
        <v>7.0078638676899221</v>
      </c>
      <c r="S91" s="105">
        <v>6.1302211471401771</v>
      </c>
      <c r="T91" s="105">
        <v>8.7774088210362784</v>
      </c>
      <c r="U91" s="105">
        <v>8.628063202267521</v>
      </c>
      <c r="V91" s="105">
        <v>8.1290150837625763</v>
      </c>
      <c r="W91" s="105">
        <v>8.7015254631603955</v>
      </c>
      <c r="X91" s="105">
        <v>9.7103142735414956</v>
      </c>
      <c r="Y91" s="105">
        <v>8.0960564944225268</v>
      </c>
      <c r="DA91" s="132" t="s">
        <v>3000</v>
      </c>
    </row>
    <row r="92" spans="1:105" ht="12" customHeight="1" x14ac:dyDescent="0.25">
      <c r="A92" s="106" t="s">
        <v>124</v>
      </c>
      <c r="B92" s="102">
        <v>9.6902533749450779</v>
      </c>
      <c r="C92" s="102">
        <v>10.15449728799882</v>
      </c>
      <c r="D92" s="102">
        <v>10.316726772669055</v>
      </c>
      <c r="E92" s="102">
        <v>10.852530520252309</v>
      </c>
      <c r="F92" s="102">
        <v>11.210858472734037</v>
      </c>
      <c r="G92" s="102">
        <v>11.340700222578278</v>
      </c>
      <c r="H92" s="102">
        <v>11.545632327121377</v>
      </c>
      <c r="I92" s="102">
        <v>12.033402969415516</v>
      </c>
      <c r="J92" s="102">
        <v>12.396752384972867</v>
      </c>
      <c r="K92" s="102">
        <v>12.854222209865457</v>
      </c>
      <c r="L92" s="102">
        <v>13.096932395957912</v>
      </c>
      <c r="M92" s="102">
        <v>13.078587785783196</v>
      </c>
      <c r="N92" s="102">
        <v>13.798688907905525</v>
      </c>
      <c r="O92" s="102">
        <v>13.733718734367326</v>
      </c>
      <c r="P92" s="102">
        <v>13.985990305487995</v>
      </c>
      <c r="Q92" s="102">
        <v>14.057881062769031</v>
      </c>
      <c r="R92" s="102">
        <v>14.586077888695995</v>
      </c>
      <c r="S92" s="102">
        <v>15.041977018492267</v>
      </c>
      <c r="T92" s="102">
        <v>15.675174270859898</v>
      </c>
      <c r="U92" s="102">
        <v>16.76427787099119</v>
      </c>
      <c r="V92" s="102">
        <v>17.038046097982487</v>
      </c>
      <c r="W92" s="102">
        <v>18.124593386674423</v>
      </c>
      <c r="X92" s="102">
        <v>18.071238376081791</v>
      </c>
      <c r="Y92" s="102">
        <v>14.935982101270811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12.834128324621314</v>
      </c>
      <c r="L93" s="105">
        <v>13.079158337055873</v>
      </c>
      <c r="M93" s="105">
        <v>13.065321003125593</v>
      </c>
      <c r="N93" s="105">
        <v>13.789484533007682</v>
      </c>
      <c r="O93" s="105">
        <v>13.720408438069372</v>
      </c>
      <c r="P93" s="105">
        <v>13.958606878566041</v>
      </c>
      <c r="Q93" s="105">
        <v>14.026103895996414</v>
      </c>
      <c r="R93" s="105">
        <v>14.54835383347609</v>
      </c>
      <c r="S93" s="105">
        <v>15.018020361022902</v>
      </c>
      <c r="T93" s="105">
        <v>15.654574395662403</v>
      </c>
      <c r="U93" s="105">
        <v>16.754421080058616</v>
      </c>
      <c r="V93" s="105">
        <v>17.034789835224771</v>
      </c>
      <c r="W93" s="105">
        <v>18.12479951555331</v>
      </c>
      <c r="X93" s="105">
        <v>18.15729274460206</v>
      </c>
      <c r="Y93" s="105">
        <v>15.039384604255355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6.1365119428300607</v>
      </c>
      <c r="L94" s="99">
        <v>6.5448554414534916</v>
      </c>
      <c r="M94" s="99">
        <v>6.2839639049439748</v>
      </c>
      <c r="N94" s="99">
        <v>6.3885748331473806</v>
      </c>
      <c r="O94" s="99">
        <v>6.5447775754746802</v>
      </c>
      <c r="P94" s="99">
        <v>6.5233921155679688</v>
      </c>
      <c r="Q94" s="99">
        <v>6.6501548992512163</v>
      </c>
      <c r="R94" s="99">
        <v>6.8196031095857768</v>
      </c>
      <c r="S94" s="99">
        <v>6.9137672479600356</v>
      </c>
      <c r="T94" s="99">
        <v>8.5247734702083591</v>
      </c>
      <c r="U94" s="99">
        <v>8.2575396786104189</v>
      </c>
      <c r="V94" s="99">
        <v>8.1798000669067132</v>
      </c>
      <c r="W94" s="99">
        <v>9.0275262259414877</v>
      </c>
      <c r="X94" s="99">
        <v>7.0599071515844276</v>
      </c>
      <c r="Y94" s="99">
        <v>4.6812589148862731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6.697616381791252</v>
      </c>
      <c r="L95" s="99">
        <v>6.5343028956023819</v>
      </c>
      <c r="M95" s="99">
        <v>6.7813570981816191</v>
      </c>
      <c r="N95" s="99">
        <v>7.4009096998603008</v>
      </c>
      <c r="O95" s="99">
        <v>7.1756308625946916</v>
      </c>
      <c r="P95" s="99">
        <v>7.4352147629980729</v>
      </c>
      <c r="Q95" s="99">
        <v>7.3759489967451977</v>
      </c>
      <c r="R95" s="99">
        <v>7.7287507238903164</v>
      </c>
      <c r="S95" s="99">
        <v>8.1042531130628692</v>
      </c>
      <c r="T95" s="99">
        <v>7.129800925454048</v>
      </c>
      <c r="U95" s="99">
        <v>8.4968814014481957</v>
      </c>
      <c r="V95" s="99">
        <v>8.8549897683180561</v>
      </c>
      <c r="W95" s="99">
        <v>9.0972732896118202</v>
      </c>
      <c r="X95" s="99">
        <v>11.097385593017638</v>
      </c>
      <c r="Y95" s="99">
        <v>10.358125689369086</v>
      </c>
      <c r="DA95" s="63" t="s">
        <v>3004</v>
      </c>
    </row>
    <row r="96" spans="1:105" ht="12" customHeight="1" x14ac:dyDescent="0.25">
      <c r="A96" s="106" t="s">
        <v>122</v>
      </c>
      <c r="B96" s="102">
        <v>10.046153719544188</v>
      </c>
      <c r="C96" s="102">
        <v>8.7050718480794629</v>
      </c>
      <c r="D96" s="102">
        <v>6.6054437373099208</v>
      </c>
      <c r="E96" s="102">
        <v>13.977519751478786</v>
      </c>
      <c r="F96" s="102">
        <v>13.007233800703514</v>
      </c>
      <c r="G96" s="102">
        <v>10.319622814035172</v>
      </c>
      <c r="H96" s="102">
        <v>12.311841465205019</v>
      </c>
      <c r="I96" s="102">
        <v>11.327064650191637</v>
      </c>
      <c r="J96" s="102">
        <v>11.950943936632461</v>
      </c>
      <c r="K96" s="102">
        <v>12.629450971461274</v>
      </c>
      <c r="L96" s="102">
        <v>13.563931476975815</v>
      </c>
      <c r="M96" s="102">
        <v>13.368661497158449</v>
      </c>
      <c r="N96" s="102">
        <v>13.1992534254654</v>
      </c>
      <c r="O96" s="102">
        <v>14.196241179801481</v>
      </c>
      <c r="P96" s="102">
        <v>14.203335055881565</v>
      </c>
      <c r="Q96" s="102">
        <v>14.652556579272945</v>
      </c>
      <c r="R96" s="102">
        <v>14.9154865956364</v>
      </c>
      <c r="S96" s="102">
        <v>15.083751186973696</v>
      </c>
      <c r="T96" s="102">
        <v>14.800531423546602</v>
      </c>
      <c r="U96" s="102">
        <v>16.035007298463515</v>
      </c>
      <c r="V96" s="102">
        <v>17.16434611476782</v>
      </c>
      <c r="W96" s="102">
        <v>17.507683203249474</v>
      </c>
      <c r="X96" s="102">
        <v>14.532482544880843</v>
      </c>
      <c r="Y96" s="102">
        <v>11.126550733093424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12.610227558801226</v>
      </c>
      <c r="L97" s="105">
        <v>13.552578284886765</v>
      </c>
      <c r="M97" s="105">
        <v>13.365476175137296</v>
      </c>
      <c r="N97" s="105">
        <v>13.198712365942926</v>
      </c>
      <c r="O97" s="105">
        <v>14.197509236586169</v>
      </c>
      <c r="P97" s="105">
        <v>14.180599029054568</v>
      </c>
      <c r="Q97" s="105">
        <v>14.615063000446389</v>
      </c>
      <c r="R97" s="105">
        <v>14.87744429494597</v>
      </c>
      <c r="S97" s="105">
        <v>15.063063125596207</v>
      </c>
      <c r="T97" s="105">
        <v>14.758331380270644</v>
      </c>
      <c r="U97" s="105">
        <v>16.009326757559403</v>
      </c>
      <c r="V97" s="105">
        <v>17.14286241377599</v>
      </c>
      <c r="W97" s="105">
        <v>17.472645292293024</v>
      </c>
      <c r="X97" s="105">
        <v>14.550863760675833</v>
      </c>
      <c r="Y97" s="105">
        <v>11.160928064056863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6.0301273354496479</v>
      </c>
      <c r="L98" s="99">
        <v>6.7917081241748685</v>
      </c>
      <c r="M98" s="99">
        <v>6.4299143111918839</v>
      </c>
      <c r="N98" s="99">
        <v>6.1076435915478413</v>
      </c>
      <c r="O98" s="99">
        <v>6.779884409620327</v>
      </c>
      <c r="P98" s="99">
        <v>6.633034374970701</v>
      </c>
      <c r="Q98" s="99">
        <v>6.9471729252569761</v>
      </c>
      <c r="R98" s="99">
        <v>7.0058387898657184</v>
      </c>
      <c r="S98" s="99">
        <v>6.9635644982149625</v>
      </c>
      <c r="T98" s="99">
        <v>7.944161552663469</v>
      </c>
      <c r="U98" s="99">
        <v>7.8851938879185761</v>
      </c>
      <c r="V98" s="99">
        <v>8.2843678723810488</v>
      </c>
      <c r="W98" s="99">
        <v>8.692897475450863</v>
      </c>
      <c r="X98" s="99">
        <v>5.3880150385991135</v>
      </c>
      <c r="Y98" s="99">
        <v>2.9672655548208278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6.580100223351578</v>
      </c>
      <c r="L99" s="99">
        <v>6.7608701607118951</v>
      </c>
      <c r="M99" s="99">
        <v>6.9355618639454129</v>
      </c>
      <c r="N99" s="99">
        <v>7.0910687743950875</v>
      </c>
      <c r="O99" s="99">
        <v>7.4176248269658425</v>
      </c>
      <c r="P99" s="99">
        <v>7.5475646540838675</v>
      </c>
      <c r="Q99" s="99">
        <v>7.6678900751894137</v>
      </c>
      <c r="R99" s="99">
        <v>7.8716055050802547</v>
      </c>
      <c r="S99" s="99">
        <v>8.0994986273812462</v>
      </c>
      <c r="T99" s="99">
        <v>6.8141698276071736</v>
      </c>
      <c r="U99" s="99">
        <v>8.1241328696408299</v>
      </c>
      <c r="V99" s="99">
        <v>8.8584945413949434</v>
      </c>
      <c r="W99" s="99">
        <v>8.7797478168421641</v>
      </c>
      <c r="X99" s="99">
        <v>9.1628487220767187</v>
      </c>
      <c r="Y99" s="99">
        <v>8.1936625092360327</v>
      </c>
      <c r="DA99" s="63" t="s">
        <v>3008</v>
      </c>
    </row>
    <row r="100" spans="1:105" ht="12" customHeight="1" x14ac:dyDescent="0.25">
      <c r="A100" s="121" t="s">
        <v>54</v>
      </c>
      <c r="B100" s="123">
        <v>4.8513665053853208</v>
      </c>
      <c r="C100" s="123">
        <v>4.7898623173581001</v>
      </c>
      <c r="D100" s="123">
        <v>5.1051427468535735</v>
      </c>
      <c r="E100" s="123">
        <v>7.5498941847572043</v>
      </c>
      <c r="F100" s="123">
        <v>7.5047726875747509</v>
      </c>
      <c r="G100" s="123">
        <v>6.8579629145158085</v>
      </c>
      <c r="H100" s="123">
        <v>7.2307061142595153</v>
      </c>
      <c r="I100" s="123">
        <v>7.2903658182118605</v>
      </c>
      <c r="J100" s="123">
        <v>7.5601204035713625</v>
      </c>
      <c r="K100" s="123">
        <v>7.6822596067456619</v>
      </c>
      <c r="L100" s="123">
        <v>7.8928653091291592</v>
      </c>
      <c r="M100" s="123">
        <v>7.7269057003525754</v>
      </c>
      <c r="N100" s="123">
        <v>7.5476541717293912</v>
      </c>
      <c r="O100" s="123">
        <v>7.4273691478385429</v>
      </c>
      <c r="P100" s="123">
        <v>7.1994318096544845</v>
      </c>
      <c r="Q100" s="123">
        <v>7.2301363004788239</v>
      </c>
      <c r="R100" s="123">
        <v>7.0542490450702751</v>
      </c>
      <c r="S100" s="123">
        <v>6.8062958273583094</v>
      </c>
      <c r="T100" s="123">
        <v>8.1945738585504788</v>
      </c>
      <c r="U100" s="123">
        <v>7.9563862981193747</v>
      </c>
      <c r="V100" s="123">
        <v>7.5408145838579479</v>
      </c>
      <c r="W100" s="123">
        <v>7.6805070655441368</v>
      </c>
      <c r="X100" s="123">
        <v>5.9269569374529913</v>
      </c>
      <c r="Y100" s="123">
        <v>4.9639819201135227</v>
      </c>
      <c r="DA100" s="130" t="s">
        <v>3009</v>
      </c>
    </row>
    <row r="101" spans="1:105" ht="12" customHeight="1" x14ac:dyDescent="0.25">
      <c r="A101" s="97" t="s">
        <v>202</v>
      </c>
      <c r="B101" s="99">
        <v>4.8493328895579833</v>
      </c>
      <c r="C101" s="99">
        <v>4.7186378132620632</v>
      </c>
      <c r="D101" s="99">
        <v>5.3568717130353196</v>
      </c>
      <c r="E101" s="99">
        <v>7.2015037371663224</v>
      </c>
      <c r="F101" s="99">
        <v>7.4330773621620674</v>
      </c>
      <c r="G101" s="99">
        <v>6.9972401328177964</v>
      </c>
      <c r="H101" s="99">
        <v>7.1114453341270023</v>
      </c>
      <c r="I101" s="99">
        <v>7.3813587475083295</v>
      </c>
      <c r="J101" s="99">
        <v>7.6073252154130362</v>
      </c>
      <c r="K101" s="99">
        <v>7.6357570982391945</v>
      </c>
      <c r="L101" s="99">
        <v>7.4615167631298984</v>
      </c>
      <c r="M101" s="99">
        <v>7.9628135604685841</v>
      </c>
      <c r="N101" s="99">
        <v>7.5396950137334553</v>
      </c>
      <c r="O101" s="99">
        <v>7.4022266067231897</v>
      </c>
      <c r="P101" s="99">
        <v>7.228348948550388</v>
      </c>
      <c r="Q101" s="99">
        <v>7.3819110603736577</v>
      </c>
      <c r="R101" s="99">
        <v>6.5596495304516029</v>
      </c>
      <c r="S101" s="99">
        <v>5.5611129031167996</v>
      </c>
      <c r="T101" s="99">
        <v>9.4310623381174228</v>
      </c>
      <c r="U101" s="99">
        <v>8.1679635013855147</v>
      </c>
      <c r="V101" s="99">
        <v>7.3657422012857188</v>
      </c>
      <c r="W101" s="99">
        <v>7.7668335967659079</v>
      </c>
      <c r="X101" s="99">
        <v>5.7549109627504276</v>
      </c>
      <c r="Y101" s="99">
        <v>5.1753059277536222</v>
      </c>
      <c r="DA101" s="63" t="s">
        <v>3010</v>
      </c>
    </row>
    <row r="102" spans="1:105" ht="12" customHeight="1" x14ac:dyDescent="0.25">
      <c r="A102" s="97" t="s">
        <v>50</v>
      </c>
      <c r="B102" s="99">
        <v>4.8347162479440495</v>
      </c>
      <c r="C102" s="99">
        <v>4.9494131893978084</v>
      </c>
      <c r="D102" s="99">
        <v>5.3672014653296323</v>
      </c>
      <c r="E102" s="99">
        <v>7.1299943356946134</v>
      </c>
      <c r="F102" s="99">
        <v>7.1491594077662031</v>
      </c>
      <c r="G102" s="99">
        <v>6.9782770061826271</v>
      </c>
      <c r="H102" s="99">
        <v>7.0823789169798701</v>
      </c>
      <c r="I102" s="99">
        <v>7.3769444032972382</v>
      </c>
      <c r="J102" s="99">
        <v>7.5984991959389525</v>
      </c>
      <c r="K102" s="99">
        <v>7.8322417815868501</v>
      </c>
      <c r="L102" s="99">
        <v>7.9275757140650089</v>
      </c>
      <c r="M102" s="99">
        <v>7.5809241330640535</v>
      </c>
      <c r="N102" s="99">
        <v>7.5931935221875815</v>
      </c>
      <c r="O102" s="99">
        <v>7.2811862384931763</v>
      </c>
      <c r="P102" s="99">
        <v>7.2055663084008232</v>
      </c>
      <c r="Q102" s="99">
        <v>7.164477629047032</v>
      </c>
      <c r="R102" s="99">
        <v>7.2680571445745423</v>
      </c>
      <c r="S102" s="99">
        <v>7.3526067832371398</v>
      </c>
      <c r="T102" s="99">
        <v>7.5977326428778333</v>
      </c>
      <c r="U102" s="99">
        <v>7.9634257814838829</v>
      </c>
      <c r="V102" s="99">
        <v>7.438273723345497</v>
      </c>
      <c r="W102" s="99">
        <v>7.0538723695267196</v>
      </c>
      <c r="X102" s="99">
        <v>6.0908486670701034</v>
      </c>
      <c r="Y102" s="99">
        <v>4.9574570719616222</v>
      </c>
      <c r="DA102" s="63" t="s">
        <v>3011</v>
      </c>
    </row>
    <row r="103" spans="1:105" ht="12" customHeight="1" x14ac:dyDescent="0.25">
      <c r="A103" s="109" t="s">
        <v>120</v>
      </c>
      <c r="B103" s="110">
        <v>4.9487592616077514</v>
      </c>
      <c r="C103" s="110">
        <v>4.3002295575583638</v>
      </c>
      <c r="D103" s="110">
        <v>3.3969611855783537</v>
      </c>
      <c r="E103" s="110">
        <v>9.1832289759146182</v>
      </c>
      <c r="F103" s="110">
        <v>8.3051798858982426</v>
      </c>
      <c r="G103" s="110">
        <v>6.4144802274104853</v>
      </c>
      <c r="H103" s="110">
        <v>7.6871640854025109</v>
      </c>
      <c r="I103" s="110">
        <v>6.9810940268447483</v>
      </c>
      <c r="J103" s="110">
        <v>7.4199218339006441</v>
      </c>
      <c r="K103" s="110">
        <v>7.4818820459697237</v>
      </c>
      <c r="L103" s="110">
        <v>8.3558219488626566</v>
      </c>
      <c r="M103" s="110">
        <v>7.6716820350432053</v>
      </c>
      <c r="N103" s="110">
        <v>7.4901965089714677</v>
      </c>
      <c r="O103" s="110">
        <v>7.6705093158764166</v>
      </c>
      <c r="P103" s="110">
        <v>7.1554037315475174</v>
      </c>
      <c r="Q103" s="110">
        <v>7.1440166664749061</v>
      </c>
      <c r="R103" s="110">
        <v>7.3425674757817978</v>
      </c>
      <c r="S103" s="110">
        <v>7.5188168568441371</v>
      </c>
      <c r="T103" s="110">
        <v>7.5551157898050603</v>
      </c>
      <c r="U103" s="110">
        <v>7.6355003242406347</v>
      </c>
      <c r="V103" s="110">
        <v>8.0073495026601087</v>
      </c>
      <c r="W103" s="110">
        <v>9.0386812411939434</v>
      </c>
      <c r="X103" s="110">
        <v>5.713249824992424</v>
      </c>
      <c r="Y103" s="110">
        <v>4.2299001228564936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112.20807815438638</v>
      </c>
      <c r="C105" s="118">
        <f t="shared" si="35"/>
        <v>92.19651947236099</v>
      </c>
      <c r="D105" s="118">
        <f t="shared" si="35"/>
        <v>131.54659454886956</v>
      </c>
      <c r="E105" s="118">
        <f t="shared" si="35"/>
        <v>122.72856508527455</v>
      </c>
      <c r="F105" s="118">
        <f t="shared" si="35"/>
        <v>106.03044618020839</v>
      </c>
      <c r="G105" s="118">
        <f t="shared" si="35"/>
        <v>135.61424167319694</v>
      </c>
      <c r="H105" s="118">
        <f t="shared" si="35"/>
        <v>141.64252491261999</v>
      </c>
      <c r="I105" s="118">
        <f t="shared" si="35"/>
        <v>115.51534149552187</v>
      </c>
      <c r="J105" s="118">
        <f t="shared" si="35"/>
        <v>127.1251561485978</v>
      </c>
      <c r="K105" s="118">
        <f t="shared" si="35"/>
        <v>141.8203208835107</v>
      </c>
      <c r="L105" s="118">
        <f t="shared" si="35"/>
        <v>137.54809297750614</v>
      </c>
      <c r="M105" s="118">
        <f t="shared" si="35"/>
        <v>129.25423459226147</v>
      </c>
      <c r="N105" s="118">
        <f t="shared" si="35"/>
        <v>139.87906266439384</v>
      </c>
      <c r="O105" s="118">
        <f t="shared" si="35"/>
        <v>137.51623014695627</v>
      </c>
      <c r="P105" s="118">
        <f t="shared" si="35"/>
        <v>133.29509832550804</v>
      </c>
      <c r="Q105" s="118">
        <f t="shared" si="35"/>
        <v>137.08400680049084</v>
      </c>
      <c r="R105" s="118">
        <f t="shared" ref="R105:V105" si="36">R106+R109+R111+R120</f>
        <v>140.80951677527943</v>
      </c>
      <c r="S105" s="118">
        <f t="shared" si="36"/>
        <v>142.50147818994986</v>
      </c>
      <c r="T105" s="118">
        <f t="shared" si="36"/>
        <v>147.96604420231279</v>
      </c>
      <c r="U105" s="118">
        <f t="shared" si="36"/>
        <v>154.32249155081684</v>
      </c>
      <c r="V105" s="118">
        <f t="shared" si="36"/>
        <v>151.45409905475984</v>
      </c>
      <c r="W105" s="118">
        <f t="shared" ref="W105:Y105" si="37">W106+W109+W111+W120</f>
        <v>156.7739612946003</v>
      </c>
      <c r="X105" s="118">
        <f t="shared" si="37"/>
        <v>155.76778360311107</v>
      </c>
      <c r="Y105" s="118">
        <f t="shared" si="37"/>
        <v>148.48107411572494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97.311143868125001</v>
      </c>
      <c r="C106" s="123">
        <f t="shared" si="38"/>
        <v>79.959570147870636</v>
      </c>
      <c r="D106" s="123">
        <f t="shared" si="38"/>
        <v>115.53302968919397</v>
      </c>
      <c r="E106" s="123">
        <f t="shared" si="38"/>
        <v>103.35854193544716</v>
      </c>
      <c r="F106" s="123">
        <f t="shared" si="38"/>
        <v>88.245520488653113</v>
      </c>
      <c r="G106" s="123">
        <f t="shared" si="38"/>
        <v>116.21291672565754</v>
      </c>
      <c r="H106" s="123">
        <f t="shared" si="38"/>
        <v>121.5482260232436</v>
      </c>
      <c r="I106" s="123">
        <f t="shared" si="38"/>
        <v>97.283677901143975</v>
      </c>
      <c r="J106" s="123">
        <f t="shared" si="38"/>
        <v>107.32791308432786</v>
      </c>
      <c r="K106" s="123">
        <f t="shared" si="38"/>
        <v>120.31598032788072</v>
      </c>
      <c r="L106" s="123">
        <f t="shared" si="38"/>
        <v>117.36260010555527</v>
      </c>
      <c r="M106" s="123">
        <f t="shared" si="38"/>
        <v>108.85397328215134</v>
      </c>
      <c r="N106" s="123">
        <f t="shared" si="38"/>
        <v>118.7852153703505</v>
      </c>
      <c r="O106" s="123">
        <f t="shared" si="38"/>
        <v>116.34954012171912</v>
      </c>
      <c r="P106" s="123">
        <f t="shared" si="38"/>
        <v>111.53410781647877</v>
      </c>
      <c r="Q106" s="123">
        <f t="shared" si="38"/>
        <v>114.77150954605516</v>
      </c>
      <c r="R106" s="123">
        <f t="shared" ref="R106:V106" si="39">SUM(R107:R108)</f>
        <v>118.35576058612536</v>
      </c>
      <c r="S106" s="123">
        <f t="shared" si="39"/>
        <v>119.95587959385303</v>
      </c>
      <c r="T106" s="123">
        <f t="shared" si="39"/>
        <v>124.94386728307386</v>
      </c>
      <c r="U106" s="123">
        <f t="shared" si="39"/>
        <v>130.25646451614926</v>
      </c>
      <c r="V106" s="123">
        <f t="shared" si="39"/>
        <v>128.00020749679777</v>
      </c>
      <c r="W106" s="123">
        <f t="shared" ref="W106:Y106" si="40">SUM(W107:W108)</f>
        <v>133.26223867313388</v>
      </c>
      <c r="X106" s="123">
        <f t="shared" si="40"/>
        <v>134.54609203348176</v>
      </c>
      <c r="Y106" s="123">
        <f t="shared" si="40"/>
        <v>130.8657480607223</v>
      </c>
      <c r="DA106" s="130" t="s">
        <v>3014</v>
      </c>
    </row>
    <row r="107" spans="1:105" ht="12" customHeight="1" x14ac:dyDescent="0.25">
      <c r="A107" s="97" t="s">
        <v>197</v>
      </c>
      <c r="B107" s="99">
        <v>96.919174679150444</v>
      </c>
      <c r="C107" s="99">
        <v>79.637486284289864</v>
      </c>
      <c r="D107" s="99">
        <v>115.07311513454569</v>
      </c>
      <c r="E107" s="99">
        <v>102.94816321701788</v>
      </c>
      <c r="F107" s="99">
        <v>87.901470941901394</v>
      </c>
      <c r="G107" s="99">
        <v>115.76695397911868</v>
      </c>
      <c r="H107" s="99">
        <v>121.08369249161441</v>
      </c>
      <c r="I107" s="99">
        <v>96.921582513927035</v>
      </c>
      <c r="J107" s="99">
        <v>106.9322493587489</v>
      </c>
      <c r="K107" s="99">
        <v>119.87831051171806</v>
      </c>
      <c r="L107" s="99">
        <v>116.93437086663756</v>
      </c>
      <c r="M107" s="99">
        <v>108.46615658040631</v>
      </c>
      <c r="N107" s="99">
        <v>118.36507975339593</v>
      </c>
      <c r="O107" s="99">
        <v>115.94433775490393</v>
      </c>
      <c r="P107" s="99">
        <v>111.15340326115911</v>
      </c>
      <c r="Q107" s="99">
        <v>114.38430065882943</v>
      </c>
      <c r="R107" s="99">
        <v>117.95829959812816</v>
      </c>
      <c r="S107" s="99">
        <v>119.55724452068046</v>
      </c>
      <c r="T107" s="99">
        <v>124.52394744909743</v>
      </c>
      <c r="U107" s="99">
        <v>129.82812390147043</v>
      </c>
      <c r="V107" s="99">
        <v>127.58144321487472</v>
      </c>
      <c r="W107" s="99">
        <v>132.83717533223114</v>
      </c>
      <c r="X107" s="99">
        <v>134.13625745053028</v>
      </c>
      <c r="Y107" s="99">
        <v>130.47728849528806</v>
      </c>
      <c r="DA107" s="63" t="s">
        <v>3015</v>
      </c>
    </row>
    <row r="108" spans="1:105" ht="12" customHeight="1" x14ac:dyDescent="0.25">
      <c r="A108" s="97" t="s">
        <v>53</v>
      </c>
      <c r="B108" s="99">
        <v>0.39196918897456112</v>
      </c>
      <c r="C108" s="99">
        <v>0.32208386358077262</v>
      </c>
      <c r="D108" s="99">
        <v>0.45991455464827291</v>
      </c>
      <c r="E108" s="99">
        <v>0.41037871842929174</v>
      </c>
      <c r="F108" s="99">
        <v>0.34404954675171268</v>
      </c>
      <c r="G108" s="99">
        <v>0.44596274653884937</v>
      </c>
      <c r="H108" s="99">
        <v>0.46453353162918792</v>
      </c>
      <c r="I108" s="99">
        <v>0.36209538721694101</v>
      </c>
      <c r="J108" s="99">
        <v>0.39566372557895596</v>
      </c>
      <c r="K108" s="99">
        <v>0.43766981616266171</v>
      </c>
      <c r="L108" s="99">
        <v>0.42822923891771031</v>
      </c>
      <c r="M108" s="99">
        <v>0.38781670174503102</v>
      </c>
      <c r="N108" s="99">
        <v>0.4201356169545703</v>
      </c>
      <c r="O108" s="99">
        <v>0.40520236681519456</v>
      </c>
      <c r="P108" s="99">
        <v>0.38070455531965858</v>
      </c>
      <c r="Q108" s="99">
        <v>0.38720888722572472</v>
      </c>
      <c r="R108" s="99">
        <v>0.39746098799718937</v>
      </c>
      <c r="S108" s="99">
        <v>0.39863507317256996</v>
      </c>
      <c r="T108" s="99">
        <v>0.41991983397641552</v>
      </c>
      <c r="U108" s="99">
        <v>0.42834061467882811</v>
      </c>
      <c r="V108" s="99">
        <v>0.41876428192305593</v>
      </c>
      <c r="W108" s="99">
        <v>0.42506334090275139</v>
      </c>
      <c r="X108" s="99">
        <v>0.409834582951488</v>
      </c>
      <c r="Y108" s="99">
        <v>0.38845956543422422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2.009102381177446E-3</v>
      </c>
      <c r="C109" s="123">
        <f t="shared" si="41"/>
        <v>1.7581572192523764E-3</v>
      </c>
      <c r="D109" s="123">
        <f t="shared" si="41"/>
        <v>6.95802106997575E-4</v>
      </c>
      <c r="E109" s="123">
        <f t="shared" si="41"/>
        <v>2.3579178874373985E-3</v>
      </c>
      <c r="F109" s="123">
        <f t="shared" si="41"/>
        <v>5.0162044940596749E-3</v>
      </c>
      <c r="G109" s="123">
        <f t="shared" si="41"/>
        <v>5.854134173866217E-3</v>
      </c>
      <c r="H109" s="123">
        <f t="shared" si="41"/>
        <v>1.0566685662299609E-2</v>
      </c>
      <c r="I109" s="123">
        <f t="shared" si="41"/>
        <v>1.4193373484874469E-2</v>
      </c>
      <c r="J109" s="123">
        <f t="shared" si="41"/>
        <v>1.6515642605359898E-2</v>
      </c>
      <c r="K109" s="123">
        <f t="shared" si="41"/>
        <v>1.9816527771002353E-2</v>
      </c>
      <c r="L109" s="123">
        <f t="shared" si="41"/>
        <v>3.3484308189520771E-2</v>
      </c>
      <c r="M109" s="123">
        <f t="shared" si="41"/>
        <v>2.2557478488709037E-2</v>
      </c>
      <c r="N109" s="123">
        <f t="shared" si="41"/>
        <v>3.0213983227370646E-2</v>
      </c>
      <c r="O109" s="123">
        <f t="shared" si="41"/>
        <v>4.0726217261097791E-2</v>
      </c>
      <c r="P109" s="123">
        <f t="shared" si="41"/>
        <v>7.6033788952423992E-2</v>
      </c>
      <c r="Q109" s="123">
        <f t="shared" si="41"/>
        <v>0.22091570843621355</v>
      </c>
      <c r="R109" s="123">
        <f t="shared" si="41"/>
        <v>0.1743348740959913</v>
      </c>
      <c r="S109" s="123">
        <f t="shared" si="41"/>
        <v>0.20699341797220142</v>
      </c>
      <c r="T109" s="123">
        <f t="shared" si="41"/>
        <v>0.25896802272356406</v>
      </c>
      <c r="U109" s="123">
        <f t="shared" si="41"/>
        <v>0.36947523732648518</v>
      </c>
      <c r="V109" s="123">
        <f t="shared" si="41"/>
        <v>0.21815495782032954</v>
      </c>
      <c r="W109" s="123">
        <f t="shared" si="41"/>
        <v>0.24100886352030912</v>
      </c>
      <c r="X109" s="123">
        <f t="shared" si="41"/>
        <v>0.18407183174812167</v>
      </c>
      <c r="Y109" s="123">
        <f t="shared" si="41"/>
        <v>0.15935612704980956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2.009102381177446E-3</v>
      </c>
      <c r="C110" s="99">
        <f>RES_hhdet_tesh!C110/RES_summary!C$19</f>
        <v>1.7581572192523764E-3</v>
      </c>
      <c r="D110" s="99">
        <f>RES_hhdet_tesh!D110/RES_summary!D$19</f>
        <v>6.95802106997575E-4</v>
      </c>
      <c r="E110" s="99">
        <f>RES_hhdet_tesh!E110/RES_summary!E$19</f>
        <v>2.3579178874373985E-3</v>
      </c>
      <c r="F110" s="99">
        <f>RES_hhdet_tesh!F110/RES_summary!F$19</f>
        <v>5.0162044940596749E-3</v>
      </c>
      <c r="G110" s="99">
        <f>RES_hhdet_tesh!G110/RES_summary!G$19</f>
        <v>5.854134173866217E-3</v>
      </c>
      <c r="H110" s="99">
        <f>RES_hhdet_tesh!H110/RES_summary!H$19</f>
        <v>1.0566685662299609E-2</v>
      </c>
      <c r="I110" s="99">
        <f>RES_hhdet_tesh!I110/RES_summary!I$19</f>
        <v>1.4193373484874469E-2</v>
      </c>
      <c r="J110" s="99">
        <f>RES_hhdet_tesh!J110/RES_summary!J$19</f>
        <v>1.6515642605359898E-2</v>
      </c>
      <c r="K110" s="99">
        <f>RES_hhdet_tesh!K110/RES_summary!K$19</f>
        <v>1.9816527771002353E-2</v>
      </c>
      <c r="L110" s="99">
        <f>RES_hhdet_tesh!L110/RES_summary!L$19</f>
        <v>3.3484308189520771E-2</v>
      </c>
      <c r="M110" s="99">
        <f>RES_hhdet_tesh!M110/RES_summary!M$19</f>
        <v>2.2557478488709037E-2</v>
      </c>
      <c r="N110" s="99">
        <f>RES_hhdet_tesh!N110/RES_summary!N$19</f>
        <v>3.0213983227370646E-2</v>
      </c>
      <c r="O110" s="99">
        <f>RES_hhdet_tesh!O110/RES_summary!O$19</f>
        <v>4.0726217261097791E-2</v>
      </c>
      <c r="P110" s="99">
        <f>RES_hhdet_tesh!P110/RES_summary!P$19</f>
        <v>7.6033788952423992E-2</v>
      </c>
      <c r="Q110" s="99">
        <f>RES_hhdet_tesh!Q110/RES_summary!Q$19</f>
        <v>0.22091570843621355</v>
      </c>
      <c r="R110" s="99">
        <f>RES_hhdet_tesh!R110/RES_summary!R$19</f>
        <v>0.1743348740959913</v>
      </c>
      <c r="S110" s="99">
        <f>RES_hhdet_tesh!S110/RES_summary!S$19</f>
        <v>0.20699341797220142</v>
      </c>
      <c r="T110" s="99">
        <f>RES_hhdet_tesh!T110/RES_summary!T$19</f>
        <v>0.25896802272356406</v>
      </c>
      <c r="U110" s="99">
        <f>RES_hhdet_tesh!U110/RES_summary!U$19</f>
        <v>0.36947523732648518</v>
      </c>
      <c r="V110" s="99">
        <f>RES_hhdet_tesh!V110/RES_summary!V$19</f>
        <v>0.21815495782032954</v>
      </c>
      <c r="W110" s="99">
        <f>RES_hhdet_tesh!W110/RES_summary!W$19</f>
        <v>0.24100886352030912</v>
      </c>
      <c r="X110" s="99">
        <f>RES_hhdet_tesh!X110/RES_summary!X$19</f>
        <v>0.18407183174812167</v>
      </c>
      <c r="Y110" s="99">
        <f>RES_hhdet_tesh!Y110/RES_summary!Y$19</f>
        <v>0.15935612704980956</v>
      </c>
      <c r="DA110" s="63" t="s">
        <v>3018</v>
      </c>
    </row>
    <row r="111" spans="1:105" ht="12" customHeight="1" x14ac:dyDescent="0.25">
      <c r="A111" s="121" t="s">
        <v>55</v>
      </c>
      <c r="B111" s="123">
        <v>10.042190047844182</v>
      </c>
      <c r="C111" s="123">
        <v>7.4050115112873094</v>
      </c>
      <c r="D111" s="123">
        <v>11.171944255174044</v>
      </c>
      <c r="E111" s="123">
        <v>11.468665246830964</v>
      </c>
      <c r="F111" s="123">
        <v>10.169636242671313</v>
      </c>
      <c r="G111" s="123">
        <v>12.627965133127237</v>
      </c>
      <c r="H111" s="123">
        <v>12.784001475692577</v>
      </c>
      <c r="I111" s="123">
        <v>10.977621746959004</v>
      </c>
      <c r="J111" s="123">
        <v>12.245149160273114</v>
      </c>
      <c r="K111" s="123">
        <v>13.779602238977219</v>
      </c>
      <c r="L111" s="123">
        <v>12.059462004629189</v>
      </c>
      <c r="M111" s="123">
        <v>12.760325303904638</v>
      </c>
      <c r="N111" s="123">
        <v>13.51137880781573</v>
      </c>
      <c r="O111" s="123">
        <v>13.693613611478158</v>
      </c>
      <c r="P111" s="123">
        <v>14.498067339287527</v>
      </c>
      <c r="Q111" s="123">
        <v>14.934552935117066</v>
      </c>
      <c r="R111" s="123">
        <v>14.984421950197071</v>
      </c>
      <c r="S111" s="123">
        <v>14.927131464708394</v>
      </c>
      <c r="T111" s="123">
        <v>15.180047148653468</v>
      </c>
      <c r="U111" s="123">
        <v>15.842749568398656</v>
      </c>
      <c r="V111" s="123">
        <v>15.617589913360234</v>
      </c>
      <c r="W111" s="123">
        <v>15.745831956630779</v>
      </c>
      <c r="X111" s="123">
        <v>15.003024806112608</v>
      </c>
      <c r="Y111" s="123">
        <v>12.562207569592493</v>
      </c>
      <c r="DA111" s="130" t="s">
        <v>3019</v>
      </c>
    </row>
    <row r="112" spans="1:105" ht="12" customHeight="1" x14ac:dyDescent="0.25">
      <c r="A112" s="97" t="s">
        <v>130</v>
      </c>
      <c r="B112" s="99">
        <v>10.042167554368786</v>
      </c>
      <c r="C112" s="99">
        <v>7.3995287366911242</v>
      </c>
      <c r="D112" s="99">
        <v>11.284191641219513</v>
      </c>
      <c r="E112" s="99">
        <v>11.369902396296688</v>
      </c>
      <c r="F112" s="99">
        <v>10.058793107304716</v>
      </c>
      <c r="G112" s="99">
        <v>12.69936425382064</v>
      </c>
      <c r="H112" s="99">
        <v>12.798420211613418</v>
      </c>
      <c r="I112" s="99">
        <v>10.966962568883055</v>
      </c>
      <c r="J112" s="99">
        <v>12.256320316166674</v>
      </c>
      <c r="K112" s="99">
        <v>13.833553904905068</v>
      </c>
      <c r="L112" s="99">
        <v>11.973958674163544</v>
      </c>
      <c r="M112" s="99">
        <v>12.721839600966424</v>
      </c>
      <c r="N112" s="99">
        <v>13.533799182656947</v>
      </c>
      <c r="O112" s="99">
        <v>13.654692303054782</v>
      </c>
      <c r="P112" s="99">
        <v>14.525075491607067</v>
      </c>
      <c r="Q112" s="99">
        <v>14.96144325242177</v>
      </c>
      <c r="R112" s="99">
        <v>14.991018388427493</v>
      </c>
      <c r="S112" s="99">
        <v>14.915615736115191</v>
      </c>
      <c r="T112" s="99">
        <v>15.218436802212597</v>
      </c>
      <c r="U112" s="99">
        <v>15.824144071149343</v>
      </c>
      <c r="V112" s="99">
        <v>15.414145699517844</v>
      </c>
      <c r="W112" s="99">
        <v>15.531988266277416</v>
      </c>
      <c r="X112" s="99">
        <v>15.050244075911053</v>
      </c>
      <c r="Y112" s="99">
        <v>12.631679656010521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13.806061670865599</v>
      </c>
      <c r="L113" s="99">
        <v>11.953993651381875</v>
      </c>
      <c r="M113" s="99">
        <v>12.698749549529019</v>
      </c>
      <c r="N113" s="99">
        <v>13.515154529562507</v>
      </c>
      <c r="O113" s="99">
        <v>13.627483142388018</v>
      </c>
      <c r="P113" s="99">
        <v>14.454947077535794</v>
      </c>
      <c r="Q113" s="99">
        <v>14.887149852220389</v>
      </c>
      <c r="R113" s="99">
        <v>14.922398560348229</v>
      </c>
      <c r="S113" s="99">
        <v>14.858592667438494</v>
      </c>
      <c r="T113" s="99">
        <v>15.159238050040056</v>
      </c>
      <c r="U113" s="99">
        <v>15.77769048635369</v>
      </c>
      <c r="V113" s="99">
        <v>15.379324262520228</v>
      </c>
      <c r="W113" s="99">
        <v>15.507820258556579</v>
      </c>
      <c r="X113" s="99">
        <v>14.975823465159207</v>
      </c>
      <c r="Y113" s="99">
        <v>12.562655382922539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6.5962555042123334</v>
      </c>
      <c r="L114" s="102">
        <v>5.9764599311455173</v>
      </c>
      <c r="M114" s="102">
        <v>6.1043753657685631</v>
      </c>
      <c r="N114" s="102">
        <v>6.2581572204320937</v>
      </c>
      <c r="O114" s="102">
        <v>6.4922021995114303</v>
      </c>
      <c r="P114" s="102">
        <v>6.7571349111311116</v>
      </c>
      <c r="Q114" s="102">
        <v>7.0661978554740541</v>
      </c>
      <c r="R114" s="102">
        <v>6.9928179566442914</v>
      </c>
      <c r="S114" s="102">
        <v>6.832553644210515</v>
      </c>
      <c r="T114" s="102">
        <v>8.245652769886437</v>
      </c>
      <c r="U114" s="102">
        <v>7.7587302975823134</v>
      </c>
      <c r="V114" s="102">
        <v>7.3496971097716788</v>
      </c>
      <c r="W114" s="102">
        <v>7.674712931267579</v>
      </c>
      <c r="X114" s="102">
        <v>5.6798973975193299</v>
      </c>
      <c r="Y114" s="102">
        <v>3.7478047247491566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7.2098061666532649</v>
      </c>
      <c r="L115" s="105">
        <v>5.9775337202363561</v>
      </c>
      <c r="M115" s="105">
        <v>6.5943741837604559</v>
      </c>
      <c r="N115" s="105">
        <v>7.2569973091304121</v>
      </c>
      <c r="O115" s="105">
        <v>7.1352809428765864</v>
      </c>
      <c r="P115" s="105">
        <v>7.697812166404681</v>
      </c>
      <c r="Q115" s="105">
        <v>7.8209519967463335</v>
      </c>
      <c r="R115" s="105">
        <v>7.9295806037039398</v>
      </c>
      <c r="S115" s="105">
        <v>8.0260390232279804</v>
      </c>
      <c r="T115" s="105">
        <v>6.9135852801536206</v>
      </c>
      <c r="U115" s="105">
        <v>8.0189601887713771</v>
      </c>
      <c r="V115" s="105">
        <v>8.0296271527485494</v>
      </c>
      <c r="W115" s="105">
        <v>7.8331073272890013</v>
      </c>
      <c r="X115" s="105">
        <v>9.2959260676398774</v>
      </c>
      <c r="Y115" s="105">
        <v>8.8148506581733841</v>
      </c>
      <c r="DA115" s="132" t="s">
        <v>3023</v>
      </c>
    </row>
    <row r="116" spans="1:105" ht="12" customHeight="1" x14ac:dyDescent="0.25">
      <c r="A116" s="106" t="s">
        <v>122</v>
      </c>
      <c r="B116" s="102">
        <v>10.046153719544186</v>
      </c>
      <c r="C116" s="102">
        <v>8.7061160981506873</v>
      </c>
      <c r="D116" s="102">
        <v>6.6011497963855161</v>
      </c>
      <c r="E116" s="102">
        <v>13.970363523310859</v>
      </c>
      <c r="F116" s="102">
        <v>13.00293512289706</v>
      </c>
      <c r="G116" s="102">
        <v>10.319486531645655</v>
      </c>
      <c r="H116" s="102">
        <v>12.312744754032487</v>
      </c>
      <c r="I116" s="102">
        <v>11.328457704921105</v>
      </c>
      <c r="J116" s="102">
        <v>11.94564661864405</v>
      </c>
      <c r="K116" s="102">
        <v>12.621090519061546</v>
      </c>
      <c r="L116" s="102">
        <v>13.55261534531494</v>
      </c>
      <c r="M116" s="102">
        <v>13.360549284087524</v>
      </c>
      <c r="N116" s="102">
        <v>13.191547474553978</v>
      </c>
      <c r="O116" s="102">
        <v>14.189487802499819</v>
      </c>
      <c r="P116" s="102">
        <v>14.189236457985078</v>
      </c>
      <c r="Q116" s="102">
        <v>14.632172063727596</v>
      </c>
      <c r="R116" s="102">
        <v>14.925397307691174</v>
      </c>
      <c r="S116" s="102">
        <v>15.094682534820631</v>
      </c>
      <c r="T116" s="102">
        <v>14.817035097157865</v>
      </c>
      <c r="U116" s="102">
        <v>16.028915081603291</v>
      </c>
      <c r="V116" s="102">
        <v>17.146945838366843</v>
      </c>
      <c r="W116" s="102">
        <v>17.488874199805121</v>
      </c>
      <c r="X116" s="102">
        <v>14.606220269318984</v>
      </c>
      <c r="Y116" s="102">
        <v>11.155652612818916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12.608807914920826</v>
      </c>
      <c r="L117" s="105">
        <v>13.550439184978021</v>
      </c>
      <c r="M117" s="105">
        <v>13.363391726930812</v>
      </c>
      <c r="N117" s="105">
        <v>13.192151876784115</v>
      </c>
      <c r="O117" s="105">
        <v>14.18505503769113</v>
      </c>
      <c r="P117" s="105">
        <v>14.14224183522999</v>
      </c>
      <c r="Q117" s="105">
        <v>14.58821655879386</v>
      </c>
      <c r="R117" s="105">
        <v>14.878694404865584</v>
      </c>
      <c r="S117" s="105">
        <v>15.069848553340194</v>
      </c>
      <c r="T117" s="105">
        <v>14.76654650926003</v>
      </c>
      <c r="U117" s="105">
        <v>15.994005940181948</v>
      </c>
      <c r="V117" s="105">
        <v>17.094544165313362</v>
      </c>
      <c r="W117" s="105">
        <v>17.408947083740518</v>
      </c>
      <c r="X117" s="105">
        <v>14.508629069278767</v>
      </c>
      <c r="Y117" s="105">
        <v>11.110217685002667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6.0294484711444731</v>
      </c>
      <c r="L118" s="99">
        <v>6.7906361405328468</v>
      </c>
      <c r="M118" s="99">
        <v>6.4289115168897446</v>
      </c>
      <c r="N118" s="99">
        <v>6.1046077552891731</v>
      </c>
      <c r="O118" s="99">
        <v>6.7739370263493779</v>
      </c>
      <c r="P118" s="99">
        <v>6.6150926374852439</v>
      </c>
      <c r="Q118" s="99">
        <v>6.9344116478966091</v>
      </c>
      <c r="R118" s="99">
        <v>7.006427470851019</v>
      </c>
      <c r="S118" s="99">
        <v>6.9667013611059483</v>
      </c>
      <c r="T118" s="99">
        <v>7.9485836184232168</v>
      </c>
      <c r="U118" s="99">
        <v>7.8776478107241958</v>
      </c>
      <c r="V118" s="99">
        <v>8.2610178544230344</v>
      </c>
      <c r="W118" s="99">
        <v>8.6612066818100715</v>
      </c>
      <c r="X118" s="99">
        <v>5.3723760252634953</v>
      </c>
      <c r="Y118" s="99">
        <v>2.9537835970323898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6.5793594437763545</v>
      </c>
      <c r="L119" s="99">
        <v>6.7598030444451753</v>
      </c>
      <c r="M119" s="99">
        <v>6.9344802100410687</v>
      </c>
      <c r="N119" s="99">
        <v>7.0875441214949406</v>
      </c>
      <c r="O119" s="99">
        <v>7.4111180113417516</v>
      </c>
      <c r="P119" s="99">
        <v>7.5271491977447518</v>
      </c>
      <c r="Q119" s="99">
        <v>7.6538049108972519</v>
      </c>
      <c r="R119" s="99">
        <v>7.8722669340145641</v>
      </c>
      <c r="S119" s="99">
        <v>8.1031471922342462</v>
      </c>
      <c r="T119" s="99">
        <v>6.8179628908368137</v>
      </c>
      <c r="U119" s="99">
        <v>8.1163581294577529</v>
      </c>
      <c r="V119" s="99">
        <v>8.833526310890333</v>
      </c>
      <c r="W119" s="99">
        <v>8.7477404019304501</v>
      </c>
      <c r="X119" s="99">
        <v>9.1362530440152696</v>
      </c>
      <c r="Y119" s="99">
        <v>8.1564340879702755</v>
      </c>
      <c r="DA119" s="63" t="s">
        <v>3027</v>
      </c>
    </row>
    <row r="120" spans="1:105" ht="12" customHeight="1" x14ac:dyDescent="0.25">
      <c r="A120" s="121" t="s">
        <v>54</v>
      </c>
      <c r="B120" s="123">
        <v>4.8527351360360154</v>
      </c>
      <c r="C120" s="123">
        <v>4.8301796559837848</v>
      </c>
      <c r="D120" s="123">
        <v>4.8409248023945572</v>
      </c>
      <c r="E120" s="123">
        <v>7.8989999851089898</v>
      </c>
      <c r="F120" s="123">
        <v>7.6102732443898971</v>
      </c>
      <c r="G120" s="123">
        <v>6.7675056802382789</v>
      </c>
      <c r="H120" s="123">
        <v>7.2997307280215376</v>
      </c>
      <c r="I120" s="123">
        <v>7.2398484739340132</v>
      </c>
      <c r="J120" s="123">
        <v>7.5355782613914579</v>
      </c>
      <c r="K120" s="123">
        <v>7.7049217888817605</v>
      </c>
      <c r="L120" s="123">
        <v>8.0925465591321721</v>
      </c>
      <c r="M120" s="123">
        <v>7.6173785277167907</v>
      </c>
      <c r="N120" s="123">
        <v>7.5522545030002615</v>
      </c>
      <c r="O120" s="123">
        <v>7.4323501964978966</v>
      </c>
      <c r="P120" s="123">
        <v>7.1868893807893119</v>
      </c>
      <c r="Q120" s="123">
        <v>7.1570286108824099</v>
      </c>
      <c r="R120" s="123">
        <v>7.294999364861023</v>
      </c>
      <c r="S120" s="123">
        <v>7.4114737134162567</v>
      </c>
      <c r="T120" s="123">
        <v>7.5831617478619124</v>
      </c>
      <c r="U120" s="123">
        <v>7.8538022289424196</v>
      </c>
      <c r="V120" s="123">
        <v>7.6181466867815129</v>
      </c>
      <c r="W120" s="123">
        <v>7.5248818013153258</v>
      </c>
      <c r="X120" s="123">
        <v>6.0345949317685639</v>
      </c>
      <c r="Y120" s="123">
        <v>4.8937623583603402</v>
      </c>
      <c r="DA120" s="130" t="s">
        <v>3028</v>
      </c>
    </row>
    <row r="121" spans="1:105" ht="12" customHeight="1" x14ac:dyDescent="0.25">
      <c r="A121" s="97" t="s">
        <v>50</v>
      </c>
      <c r="B121" s="99">
        <v>4.8347162479440495</v>
      </c>
      <c r="C121" s="99">
        <v>4.9494131893978084</v>
      </c>
      <c r="D121" s="99">
        <v>5.3672014653296314</v>
      </c>
      <c r="E121" s="99">
        <v>7.1299943356946134</v>
      </c>
      <c r="F121" s="99">
        <v>7.1491594077662031</v>
      </c>
      <c r="G121" s="99">
        <v>6.9782770061826298</v>
      </c>
      <c r="H121" s="99">
        <v>7.0823789169798701</v>
      </c>
      <c r="I121" s="99">
        <v>7.3769444032972356</v>
      </c>
      <c r="J121" s="99">
        <v>7.5984991959389507</v>
      </c>
      <c r="K121" s="99">
        <v>7.8322417815868617</v>
      </c>
      <c r="L121" s="99">
        <v>7.9275757140650009</v>
      </c>
      <c r="M121" s="99">
        <v>7.5809241330640562</v>
      </c>
      <c r="N121" s="99">
        <v>7.5931935221875753</v>
      </c>
      <c r="O121" s="99">
        <v>7.2811862384931709</v>
      </c>
      <c r="P121" s="99">
        <v>7.2055663084008454</v>
      </c>
      <c r="Q121" s="99">
        <v>7.164477629047032</v>
      </c>
      <c r="R121" s="99">
        <v>7.2680571445745255</v>
      </c>
      <c r="S121" s="99">
        <v>7.3526067832371336</v>
      </c>
      <c r="T121" s="99">
        <v>7.5977326428777872</v>
      </c>
      <c r="U121" s="99">
        <v>7.9634257814838962</v>
      </c>
      <c r="V121" s="99">
        <v>7.4382737233455298</v>
      </c>
      <c r="W121" s="99">
        <v>7.0538723695266778</v>
      </c>
      <c r="X121" s="99">
        <v>6.0908486670700768</v>
      </c>
      <c r="Y121" s="99">
        <v>4.9574570719616222</v>
      </c>
      <c r="DA121" s="63" t="s">
        <v>3029</v>
      </c>
    </row>
    <row r="122" spans="1:105" ht="12" customHeight="1" x14ac:dyDescent="0.25">
      <c r="A122" s="109" t="s">
        <v>120</v>
      </c>
      <c r="B122" s="110">
        <v>4.9487592616077514</v>
      </c>
      <c r="C122" s="110">
        <v>4.3002295575583629</v>
      </c>
      <c r="D122" s="110">
        <v>3.3969611855783532</v>
      </c>
      <c r="E122" s="110">
        <v>9.1832289759146164</v>
      </c>
      <c r="F122" s="110">
        <v>8.3051798858982391</v>
      </c>
      <c r="G122" s="110">
        <v>6.4144802274104835</v>
      </c>
      <c r="H122" s="110">
        <v>7.6871640854025083</v>
      </c>
      <c r="I122" s="110">
        <v>6.9810940268447448</v>
      </c>
      <c r="J122" s="110">
        <v>7.4199218339006459</v>
      </c>
      <c r="K122" s="110">
        <v>7.4818820459697211</v>
      </c>
      <c r="L122" s="110">
        <v>8.3558219488626566</v>
      </c>
      <c r="M122" s="110">
        <v>7.6716820350431991</v>
      </c>
      <c r="N122" s="110">
        <v>7.4901965089714784</v>
      </c>
      <c r="O122" s="110">
        <v>7.6705093158764273</v>
      </c>
      <c r="P122" s="110">
        <v>7.1554037315474961</v>
      </c>
      <c r="Q122" s="110">
        <v>7.1440166664749061</v>
      </c>
      <c r="R122" s="110">
        <v>7.3425674757817871</v>
      </c>
      <c r="S122" s="110">
        <v>7.5188168568441505</v>
      </c>
      <c r="T122" s="110">
        <v>7.5551157898050842</v>
      </c>
      <c r="U122" s="110">
        <v>7.635500324240641</v>
      </c>
      <c r="V122" s="110">
        <v>8.0073495026601353</v>
      </c>
      <c r="W122" s="110">
        <v>9.0386812411939381</v>
      </c>
      <c r="X122" s="110">
        <v>5.7132498249923955</v>
      </c>
      <c r="Y122" s="110">
        <v>4.2299001228565167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109.08908200043294</v>
      </c>
      <c r="C124" s="118">
        <f t="shared" si="42"/>
        <v>123.57731342649335</v>
      </c>
      <c r="D124" s="118">
        <f t="shared" si="42"/>
        <v>116.75221979514778</v>
      </c>
      <c r="E124" s="118">
        <f t="shared" si="42"/>
        <v>119.49147338349016</v>
      </c>
      <c r="F124" s="118">
        <f t="shared" si="42"/>
        <v>119.9795188844064</v>
      </c>
      <c r="G124" s="118">
        <f t="shared" si="42"/>
        <v>123.28769373490471</v>
      </c>
      <c r="H124" s="118">
        <f t="shared" si="42"/>
        <v>126.51763598265248</v>
      </c>
      <c r="I124" s="118">
        <f t="shared" si="42"/>
        <v>126.18722364417704</v>
      </c>
      <c r="J124" s="118">
        <f t="shared" si="42"/>
        <v>126.77644129379723</v>
      </c>
      <c r="K124" s="118">
        <f t="shared" si="42"/>
        <v>131.33931530419949</v>
      </c>
      <c r="L124" s="118">
        <f t="shared" si="42"/>
        <v>147.32061933704514</v>
      </c>
      <c r="M124" s="118">
        <f t="shared" si="42"/>
        <v>135.22111149686262</v>
      </c>
      <c r="N124" s="118">
        <f t="shared" si="42"/>
        <v>141.20095579898447</v>
      </c>
      <c r="O124" s="118">
        <f t="shared" si="42"/>
        <v>140.14233295735886</v>
      </c>
      <c r="P124" s="118">
        <f t="shared" si="42"/>
        <v>131.31062758627451</v>
      </c>
      <c r="Q124" s="118">
        <f t="shared" si="42"/>
        <v>132.92409894307013</v>
      </c>
      <c r="R124" s="118">
        <f t="shared" ref="R124:V124" si="43">R125+R128+R130+R139</f>
        <v>138.75217181347935</v>
      </c>
      <c r="S124" s="118">
        <f t="shared" si="43"/>
        <v>146.15982704619725</v>
      </c>
      <c r="T124" s="118">
        <f t="shared" si="43"/>
        <v>150.47238690260625</v>
      </c>
      <c r="U124" s="118">
        <f t="shared" si="43"/>
        <v>149.70043513629446</v>
      </c>
      <c r="V124" s="118">
        <f t="shared" si="43"/>
        <v>152.08324956320735</v>
      </c>
      <c r="W124" s="118">
        <f t="shared" ref="W124:Y124" si="44">W125+W128+W130+W139</f>
        <v>168.56375371176071</v>
      </c>
      <c r="X124" s="118">
        <f t="shared" si="44"/>
        <v>151.67836777283833</v>
      </c>
      <c r="Y124" s="118">
        <f t="shared" si="44"/>
        <v>144.80582491213906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94.481135222274204</v>
      </c>
      <c r="C125" s="123">
        <f t="shared" si="45"/>
        <v>108.6873398836497</v>
      </c>
      <c r="D125" s="123">
        <f t="shared" si="45"/>
        <v>102.08460607739075</v>
      </c>
      <c r="E125" s="123">
        <f t="shared" si="45"/>
        <v>100.50948852722171</v>
      </c>
      <c r="F125" s="123">
        <f t="shared" si="45"/>
        <v>100.78515927912164</v>
      </c>
      <c r="G125" s="123">
        <f t="shared" si="45"/>
        <v>105.23711982669649</v>
      </c>
      <c r="H125" s="123">
        <f t="shared" si="45"/>
        <v>107.81667016155886</v>
      </c>
      <c r="I125" s="123">
        <f t="shared" si="45"/>
        <v>106.9420031409435</v>
      </c>
      <c r="J125" s="123">
        <f t="shared" si="45"/>
        <v>107.06640587399819</v>
      </c>
      <c r="K125" s="123">
        <f t="shared" si="45"/>
        <v>110.8822207260967</v>
      </c>
      <c r="L125" s="123">
        <f t="shared" si="45"/>
        <v>126.20284485245703</v>
      </c>
      <c r="M125" s="123">
        <f t="shared" si="45"/>
        <v>114.23825986114652</v>
      </c>
      <c r="N125" s="123">
        <f t="shared" si="45"/>
        <v>120.01887501637668</v>
      </c>
      <c r="O125" s="123">
        <f t="shared" si="45"/>
        <v>118.69100837868332</v>
      </c>
      <c r="P125" s="123">
        <f t="shared" si="45"/>
        <v>109.7324565443914</v>
      </c>
      <c r="Q125" s="123">
        <f t="shared" si="45"/>
        <v>110.96224761101634</v>
      </c>
      <c r="R125" s="123">
        <f t="shared" ref="R125:V125" si="46">SUM(R126:R127)</f>
        <v>116.80020188145998</v>
      </c>
      <c r="S125" s="123">
        <f t="shared" si="46"/>
        <v>123.29191032960136</v>
      </c>
      <c r="T125" s="123">
        <f t="shared" si="46"/>
        <v>127.58935124099879</v>
      </c>
      <c r="U125" s="123">
        <f t="shared" si="46"/>
        <v>126.21277827439947</v>
      </c>
      <c r="V125" s="123">
        <f t="shared" si="46"/>
        <v>128.61504705541381</v>
      </c>
      <c r="W125" s="123">
        <f t="shared" ref="W125:Y125" si="47">SUM(W126:W127)</f>
        <v>143.51769971586299</v>
      </c>
      <c r="X125" s="123">
        <f t="shared" si="47"/>
        <v>130.70364729817618</v>
      </c>
      <c r="Y125" s="123">
        <f t="shared" si="47"/>
        <v>127.80251831926986</v>
      </c>
      <c r="DA125" s="130" t="s">
        <v>3032</v>
      </c>
    </row>
    <row r="126" spans="1:105" ht="12" customHeight="1" x14ac:dyDescent="0.25">
      <c r="A126" s="97" t="s">
        <v>198</v>
      </c>
      <c r="B126" s="99">
        <v>94.100565305259778</v>
      </c>
      <c r="C126" s="99">
        <v>108.24953815100776</v>
      </c>
      <c r="D126" s="99">
        <v>101.6782270854537</v>
      </c>
      <c r="E126" s="99">
        <v>100.11042179969816</v>
      </c>
      <c r="F126" s="99">
        <v>100.39222048543252</v>
      </c>
      <c r="G126" s="99">
        <v>104.83327629262064</v>
      </c>
      <c r="H126" s="99">
        <v>107.40461594902703</v>
      </c>
      <c r="I126" s="99">
        <v>106.54395891736445</v>
      </c>
      <c r="J126" s="99">
        <v>106.67170619322484</v>
      </c>
      <c r="K126" s="99">
        <v>110.47886781297039</v>
      </c>
      <c r="L126" s="99">
        <v>125.74235958584049</v>
      </c>
      <c r="M126" s="99">
        <v>113.83126043047248</v>
      </c>
      <c r="N126" s="99">
        <v>119.59437602511767</v>
      </c>
      <c r="O126" s="99">
        <v>118.27765154491834</v>
      </c>
      <c r="P126" s="99">
        <v>109.35790164911573</v>
      </c>
      <c r="Q126" s="99">
        <v>110.58789017168785</v>
      </c>
      <c r="R126" s="99">
        <v>116.40796475326127</v>
      </c>
      <c r="S126" s="99">
        <v>122.88218902321577</v>
      </c>
      <c r="T126" s="99">
        <v>127.16054028488445</v>
      </c>
      <c r="U126" s="99">
        <v>125.79773508074918</v>
      </c>
      <c r="V126" s="99">
        <v>128.19427127014012</v>
      </c>
      <c r="W126" s="99">
        <v>143.05992477881173</v>
      </c>
      <c r="X126" s="99">
        <v>130.305517007128</v>
      </c>
      <c r="Y126" s="99">
        <v>127.42315159066898</v>
      </c>
      <c r="DA126" s="63" t="s">
        <v>3033</v>
      </c>
    </row>
    <row r="127" spans="1:105" ht="12" customHeight="1" x14ac:dyDescent="0.25">
      <c r="A127" s="97" t="s">
        <v>53</v>
      </c>
      <c r="B127" s="99">
        <v>0.38056991701442039</v>
      </c>
      <c r="C127" s="99">
        <v>0.43780173264193994</v>
      </c>
      <c r="D127" s="99">
        <v>0.40637899193704657</v>
      </c>
      <c r="E127" s="99">
        <v>0.39906672752355316</v>
      </c>
      <c r="F127" s="99">
        <v>0.39293879368913248</v>
      </c>
      <c r="G127" s="99">
        <v>0.40384353407584622</v>
      </c>
      <c r="H127" s="99">
        <v>0.41205421253182728</v>
      </c>
      <c r="I127" s="99">
        <v>0.39804422357905045</v>
      </c>
      <c r="J127" s="99">
        <v>0.39469968077335632</v>
      </c>
      <c r="K127" s="99">
        <v>0.40335291312630972</v>
      </c>
      <c r="L127" s="99">
        <v>0.46048526661654476</v>
      </c>
      <c r="M127" s="99">
        <v>0.40699943067402933</v>
      </c>
      <c r="N127" s="99">
        <v>0.42449899125901663</v>
      </c>
      <c r="O127" s="99">
        <v>0.41335683376497379</v>
      </c>
      <c r="P127" s="99">
        <v>0.37455489527566799</v>
      </c>
      <c r="Q127" s="99">
        <v>0.37435743932849364</v>
      </c>
      <c r="R127" s="99">
        <v>0.39223712819871293</v>
      </c>
      <c r="S127" s="99">
        <v>0.40972130638559451</v>
      </c>
      <c r="T127" s="99">
        <v>0.42881095611434539</v>
      </c>
      <c r="U127" s="99">
        <v>0.41504319365029524</v>
      </c>
      <c r="V127" s="99">
        <v>0.42077578527369069</v>
      </c>
      <c r="W127" s="99">
        <v>0.45777493705125105</v>
      </c>
      <c r="X127" s="99">
        <v>0.39813029104818803</v>
      </c>
      <c r="Y127" s="99">
        <v>0.37936672860087856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1.6776833398469255E-3</v>
      </c>
      <c r="C128" s="123">
        <f t="shared" si="48"/>
        <v>1.8757454627614338E-3</v>
      </c>
      <c r="D128" s="123">
        <f t="shared" si="48"/>
        <v>2.3462998974671683E-3</v>
      </c>
      <c r="E128" s="123">
        <f t="shared" si="48"/>
        <v>2.6135507181781876E-3</v>
      </c>
      <c r="F128" s="123">
        <f t="shared" si="48"/>
        <v>3.195144122489499E-3</v>
      </c>
      <c r="G128" s="123">
        <f t="shared" si="48"/>
        <v>3.6831402679939479E-3</v>
      </c>
      <c r="H128" s="123">
        <f t="shared" si="48"/>
        <v>5.4568778383053546E-3</v>
      </c>
      <c r="I128" s="123">
        <f t="shared" si="48"/>
        <v>7.4780689451007139E-3</v>
      </c>
      <c r="J128" s="123">
        <f t="shared" si="48"/>
        <v>1.0795191412240893E-2</v>
      </c>
      <c r="K128" s="123">
        <f t="shared" si="48"/>
        <v>1.5810256532184069E-2</v>
      </c>
      <c r="L128" s="123">
        <f t="shared" si="48"/>
        <v>3.2964128336101399E-2</v>
      </c>
      <c r="M128" s="123">
        <f t="shared" si="48"/>
        <v>2.5659742772253531E-2</v>
      </c>
      <c r="N128" s="123">
        <f t="shared" si="48"/>
        <v>4.167943010129263E-2</v>
      </c>
      <c r="O128" s="123">
        <f t="shared" si="48"/>
        <v>5.403958150664831E-2</v>
      </c>
      <c r="P128" s="123">
        <f t="shared" si="48"/>
        <v>6.8595749387164076E-2</v>
      </c>
      <c r="Q128" s="123">
        <f t="shared" si="48"/>
        <v>0.15309578336998081</v>
      </c>
      <c r="R128" s="123">
        <f t="shared" si="48"/>
        <v>0.10134233302129028</v>
      </c>
      <c r="S128" s="123">
        <f t="shared" si="48"/>
        <v>0.11561489911845158</v>
      </c>
      <c r="T128" s="123">
        <f t="shared" si="48"/>
        <v>0.14162125818015073</v>
      </c>
      <c r="U128" s="123">
        <f t="shared" si="48"/>
        <v>0.19988249560633012</v>
      </c>
      <c r="V128" s="123">
        <f t="shared" si="48"/>
        <v>0.12333227376692625</v>
      </c>
      <c r="W128" s="123">
        <f t="shared" si="48"/>
        <v>0.1495079207529508</v>
      </c>
      <c r="X128" s="123">
        <f t="shared" si="48"/>
        <v>0.13725795945017294</v>
      </c>
      <c r="Y128" s="123">
        <f t="shared" si="48"/>
        <v>0.13779125539007928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1.6776833398469255E-3</v>
      </c>
      <c r="C129" s="99">
        <f>RES_hhdet_tesh!C129/RES_summary!C$19</f>
        <v>1.8757454627614338E-3</v>
      </c>
      <c r="D129" s="99">
        <f>RES_hhdet_tesh!D129/RES_summary!D$19</f>
        <v>2.3462998974671683E-3</v>
      </c>
      <c r="E129" s="99">
        <f>RES_hhdet_tesh!E129/RES_summary!E$19</f>
        <v>2.6135507181781876E-3</v>
      </c>
      <c r="F129" s="99">
        <f>RES_hhdet_tesh!F129/RES_summary!F$19</f>
        <v>3.195144122489499E-3</v>
      </c>
      <c r="G129" s="99">
        <f>RES_hhdet_tesh!G129/RES_summary!G$19</f>
        <v>3.6831402679939479E-3</v>
      </c>
      <c r="H129" s="99">
        <f>RES_hhdet_tesh!H129/RES_summary!H$19</f>
        <v>5.4568778383053546E-3</v>
      </c>
      <c r="I129" s="99">
        <f>RES_hhdet_tesh!I129/RES_summary!I$19</f>
        <v>7.4780689451007139E-3</v>
      </c>
      <c r="J129" s="99">
        <f>RES_hhdet_tesh!J129/RES_summary!J$19</f>
        <v>1.0795191412240893E-2</v>
      </c>
      <c r="K129" s="99">
        <f>RES_hhdet_tesh!K129/RES_summary!K$19</f>
        <v>1.5810256532184069E-2</v>
      </c>
      <c r="L129" s="99">
        <f>RES_hhdet_tesh!L129/RES_summary!L$19</f>
        <v>3.2964128336101399E-2</v>
      </c>
      <c r="M129" s="99">
        <f>RES_hhdet_tesh!M129/RES_summary!M$19</f>
        <v>2.5659742772253531E-2</v>
      </c>
      <c r="N129" s="99">
        <f>RES_hhdet_tesh!N129/RES_summary!N$19</f>
        <v>4.167943010129263E-2</v>
      </c>
      <c r="O129" s="99">
        <f>RES_hhdet_tesh!O129/RES_summary!O$19</f>
        <v>5.403958150664831E-2</v>
      </c>
      <c r="P129" s="99">
        <f>RES_hhdet_tesh!P129/RES_summary!P$19</f>
        <v>6.8595749387164076E-2</v>
      </c>
      <c r="Q129" s="99">
        <f>RES_hhdet_tesh!Q129/RES_summary!Q$19</f>
        <v>0.15309578336998081</v>
      </c>
      <c r="R129" s="99">
        <f>RES_hhdet_tesh!R129/RES_summary!R$19</f>
        <v>0.10134233302129028</v>
      </c>
      <c r="S129" s="99">
        <f>RES_hhdet_tesh!S129/RES_summary!S$19</f>
        <v>0.11561489911845158</v>
      </c>
      <c r="T129" s="99">
        <f>RES_hhdet_tesh!T129/RES_summary!T$19</f>
        <v>0.14162125818015073</v>
      </c>
      <c r="U129" s="99">
        <f>RES_hhdet_tesh!U129/RES_summary!U$19</f>
        <v>0.19988249560633012</v>
      </c>
      <c r="V129" s="99">
        <f>RES_hhdet_tesh!V129/RES_summary!V$19</f>
        <v>0.12333227376692625</v>
      </c>
      <c r="W129" s="99">
        <f>RES_hhdet_tesh!W129/RES_summary!W$19</f>
        <v>0.1495079207529508</v>
      </c>
      <c r="X129" s="99">
        <f>RES_hhdet_tesh!X129/RES_summary!X$19</f>
        <v>0.13725795945017294</v>
      </c>
      <c r="Y129" s="99">
        <f>RES_hhdet_tesh!Y129/RES_summary!Y$19</f>
        <v>0.13779125539007928</v>
      </c>
      <c r="DA129" s="63" t="s">
        <v>3036</v>
      </c>
    </row>
    <row r="130" spans="1:105" ht="12" customHeight="1" x14ac:dyDescent="0.25">
      <c r="A130" s="121" t="s">
        <v>55</v>
      </c>
      <c r="B130" s="123">
        <v>9.7535373915933317</v>
      </c>
      <c r="C130" s="123">
        <v>10.048893288459412</v>
      </c>
      <c r="D130" s="123">
        <v>9.6851027523818765</v>
      </c>
      <c r="E130" s="123">
        <v>11.314095227879905</v>
      </c>
      <c r="F130" s="123">
        <v>11.69296963721815</v>
      </c>
      <c r="G130" s="123">
        <v>11.248160536979622</v>
      </c>
      <c r="H130" s="123">
        <v>11.412589666831034</v>
      </c>
      <c r="I130" s="123">
        <v>11.991161658223824</v>
      </c>
      <c r="J130" s="123">
        <v>12.160945179815384</v>
      </c>
      <c r="K130" s="123">
        <v>12.731817224968385</v>
      </c>
      <c r="L130" s="123">
        <v>12.99937069973832</v>
      </c>
      <c r="M130" s="123">
        <v>13.341504327578562</v>
      </c>
      <c r="N130" s="123">
        <v>13.587387217565142</v>
      </c>
      <c r="O130" s="123">
        <v>13.96156015287233</v>
      </c>
      <c r="P130" s="123">
        <v>14.323641311073887</v>
      </c>
      <c r="Q130" s="123">
        <v>14.65217133946874</v>
      </c>
      <c r="R130" s="123">
        <v>14.554314945380257</v>
      </c>
      <c r="S130" s="123">
        <v>15.338659984561604</v>
      </c>
      <c r="T130" s="123">
        <v>15.158573429807866</v>
      </c>
      <c r="U130" s="123">
        <v>15.43517990504389</v>
      </c>
      <c r="V130" s="123">
        <v>15.722975818081689</v>
      </c>
      <c r="W130" s="123">
        <v>17.335722279193913</v>
      </c>
      <c r="X130" s="123">
        <v>14.813977519963665</v>
      </c>
      <c r="Y130" s="123">
        <v>11.989009672050942</v>
      </c>
      <c r="DA130" s="130" t="s">
        <v>3037</v>
      </c>
    </row>
    <row r="131" spans="1:105" ht="12" customHeight="1" x14ac:dyDescent="0.25">
      <c r="A131" s="97" t="s">
        <v>128</v>
      </c>
      <c r="B131" s="99">
        <v>9.7489901265807042</v>
      </c>
      <c r="C131" s="99">
        <v>10.069730396634897</v>
      </c>
      <c r="D131" s="99">
        <v>9.7226024145724423</v>
      </c>
      <c r="E131" s="99">
        <v>11.272764016456513</v>
      </c>
      <c r="F131" s="99">
        <v>11.672555340158153</v>
      </c>
      <c r="G131" s="99">
        <v>11.254377250184133</v>
      </c>
      <c r="H131" s="99">
        <v>11.398862640092347</v>
      </c>
      <c r="I131" s="99">
        <v>12.00171657977892</v>
      </c>
      <c r="J131" s="99">
        <v>12.164327051223134</v>
      </c>
      <c r="K131" s="99">
        <v>12.733482022093501</v>
      </c>
      <c r="L131" s="99">
        <v>12.990280372825962</v>
      </c>
      <c r="M131" s="99">
        <v>13.340939291985219</v>
      </c>
      <c r="N131" s="99">
        <v>13.593482783159997</v>
      </c>
      <c r="O131" s="99">
        <v>13.957861325393518</v>
      </c>
      <c r="P131" s="99">
        <v>14.326643392949862</v>
      </c>
      <c r="Q131" s="99">
        <v>14.65322647045978</v>
      </c>
      <c r="R131" s="99">
        <v>14.549326206824235</v>
      </c>
      <c r="S131" s="99">
        <v>15.343064003892122</v>
      </c>
      <c r="T131" s="99">
        <v>15.165004339274784</v>
      </c>
      <c r="U131" s="99">
        <v>15.42655642859204</v>
      </c>
      <c r="V131" s="99">
        <v>15.700822584797717</v>
      </c>
      <c r="W131" s="99">
        <v>17.336359357854754</v>
      </c>
      <c r="X131" s="99">
        <v>14.824203215553904</v>
      </c>
      <c r="Y131" s="99">
        <v>12.011539159138199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12.70099057301322</v>
      </c>
      <c r="L132" s="99">
        <v>12.961149712300973</v>
      </c>
      <c r="M132" s="99">
        <v>13.317839542755545</v>
      </c>
      <c r="N132" s="99">
        <v>13.577269522112946</v>
      </c>
      <c r="O132" s="99">
        <v>13.938022474899565</v>
      </c>
      <c r="P132" s="99">
        <v>14.26622320609917</v>
      </c>
      <c r="Q132" s="99">
        <v>14.575726920825007</v>
      </c>
      <c r="R132" s="99">
        <v>14.472052631463093</v>
      </c>
      <c r="S132" s="99">
        <v>15.268389168418508</v>
      </c>
      <c r="T132" s="99">
        <v>15.078316773602982</v>
      </c>
      <c r="U132" s="99">
        <v>15.350490349558571</v>
      </c>
      <c r="V132" s="99">
        <v>15.629775708149575</v>
      </c>
      <c r="W132" s="99">
        <v>17.249888092967915</v>
      </c>
      <c r="X132" s="99">
        <v>14.729890481756991</v>
      </c>
      <c r="Y132" s="99">
        <v>11.928475206339384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6.0747806821793899</v>
      </c>
      <c r="L133" s="102">
        <v>6.4846575124874262</v>
      </c>
      <c r="M133" s="102">
        <v>6.4071290841839454</v>
      </c>
      <c r="N133" s="102">
        <v>6.2908222921435772</v>
      </c>
      <c r="O133" s="102">
        <v>6.6504330427237077</v>
      </c>
      <c r="P133" s="102">
        <v>6.6743117109126695</v>
      </c>
      <c r="Q133" s="102">
        <v>6.9210653532422706</v>
      </c>
      <c r="R133" s="102">
        <v>6.7802721065137899</v>
      </c>
      <c r="S133" s="102">
        <v>7.036470981703399</v>
      </c>
      <c r="T133" s="102">
        <v>8.2047706892660521</v>
      </c>
      <c r="U133" s="102">
        <v>7.5380003919785112</v>
      </c>
      <c r="V133" s="102">
        <v>7.4756460142332708</v>
      </c>
      <c r="W133" s="102">
        <v>8.5756098740314197</v>
      </c>
      <c r="X133" s="102">
        <v>5.5843167927396253</v>
      </c>
      <c r="Y133" s="102">
        <v>3.5169000851101075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6.6262098908338265</v>
      </c>
      <c r="L134" s="105">
        <v>6.4764921998135447</v>
      </c>
      <c r="M134" s="105">
        <v>6.9107104585715984</v>
      </c>
      <c r="N134" s="105">
        <v>7.2864472299693697</v>
      </c>
      <c r="O134" s="105">
        <v>7.2875894321758565</v>
      </c>
      <c r="P134" s="105">
        <v>7.5919114951864985</v>
      </c>
      <c r="Q134" s="105">
        <v>7.6546615675827354</v>
      </c>
      <c r="R134" s="105">
        <v>7.6917805249493041</v>
      </c>
      <c r="S134" s="105">
        <v>8.231918186715113</v>
      </c>
      <c r="T134" s="105">
        <v>6.8735460843369296</v>
      </c>
      <c r="U134" s="105">
        <v>7.8124899575800582</v>
      </c>
      <c r="V134" s="105">
        <v>8.1541296939163015</v>
      </c>
      <c r="W134" s="105">
        <v>8.6742782189364966</v>
      </c>
      <c r="X134" s="105">
        <v>9.1455736890173682</v>
      </c>
      <c r="Y134" s="105">
        <v>8.4115751212292764</v>
      </c>
      <c r="DA134" s="132" t="s">
        <v>3041</v>
      </c>
    </row>
    <row r="135" spans="1:105" ht="12" customHeight="1" x14ac:dyDescent="0.25">
      <c r="A135" s="106" t="s">
        <v>122</v>
      </c>
      <c r="B135" s="102">
        <v>10.046153719544188</v>
      </c>
      <c r="C135" s="102">
        <v>8.7051880339520498</v>
      </c>
      <c r="D135" s="102">
        <v>6.6093109937767993</v>
      </c>
      <c r="E135" s="102">
        <v>13.987187946862159</v>
      </c>
      <c r="F135" s="102">
        <v>13.015824939587784</v>
      </c>
      <c r="G135" s="102">
        <v>10.315030490365098</v>
      </c>
      <c r="H135" s="102">
        <v>12.295714151515856</v>
      </c>
      <c r="I135" s="102">
        <v>11.316680613174983</v>
      </c>
      <c r="J135" s="102">
        <v>11.94629017693503</v>
      </c>
      <c r="K135" s="102">
        <v>12.630378412736066</v>
      </c>
      <c r="L135" s="102">
        <v>13.575822725005869</v>
      </c>
      <c r="M135" s="102">
        <v>13.381234451926636</v>
      </c>
      <c r="N135" s="102">
        <v>13.20894925126248</v>
      </c>
      <c r="O135" s="102">
        <v>14.201448750109146</v>
      </c>
      <c r="P135" s="102">
        <v>14.179082628904419</v>
      </c>
      <c r="Q135" s="102">
        <v>14.638923861440738</v>
      </c>
      <c r="R135" s="102">
        <v>14.929610034880698</v>
      </c>
      <c r="S135" s="102">
        <v>15.128296331574358</v>
      </c>
      <c r="T135" s="102">
        <v>14.852380986241391</v>
      </c>
      <c r="U135" s="102">
        <v>16.055596505002605</v>
      </c>
      <c r="V135" s="102">
        <v>17.148585029669157</v>
      </c>
      <c r="W135" s="102">
        <v>17.479735916877441</v>
      </c>
      <c r="X135" s="102">
        <v>14.449293664971892</v>
      </c>
      <c r="Y135" s="102">
        <v>11.057538810107374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12.608880036082367</v>
      </c>
      <c r="L136" s="105">
        <v>13.550181770713852</v>
      </c>
      <c r="M136" s="105">
        <v>13.360880879240696</v>
      </c>
      <c r="N136" s="105">
        <v>13.190126755319461</v>
      </c>
      <c r="O136" s="105">
        <v>14.186646779493717</v>
      </c>
      <c r="P136" s="105">
        <v>14.123804445474271</v>
      </c>
      <c r="Q136" s="105">
        <v>14.59378121050292</v>
      </c>
      <c r="R136" s="105">
        <v>14.879458531611666</v>
      </c>
      <c r="S136" s="105">
        <v>15.072076718694467</v>
      </c>
      <c r="T136" s="105">
        <v>14.780653037911138</v>
      </c>
      <c r="U136" s="105">
        <v>16.014135305190397</v>
      </c>
      <c r="V136" s="105">
        <v>17.108239482890628</v>
      </c>
      <c r="W136" s="105">
        <v>17.348724955188352</v>
      </c>
      <c r="X136" s="105">
        <v>14.370934896402325</v>
      </c>
      <c r="Y136" s="105">
        <v>10.963356586931262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6.0294829590064607</v>
      </c>
      <c r="L137" s="99">
        <v>6.7905071405365005</v>
      </c>
      <c r="M137" s="99">
        <v>6.4277035886959135</v>
      </c>
      <c r="N137" s="99">
        <v>6.1036706396226794</v>
      </c>
      <c r="O137" s="99">
        <v>6.774697147385516</v>
      </c>
      <c r="P137" s="99">
        <v>6.6064684714832387</v>
      </c>
      <c r="Q137" s="99">
        <v>6.9370567680504172</v>
      </c>
      <c r="R137" s="99">
        <v>7.0067873007177619</v>
      </c>
      <c r="S137" s="99">
        <v>6.96773142869763</v>
      </c>
      <c r="T137" s="99">
        <v>7.9561769255298413</v>
      </c>
      <c r="U137" s="99">
        <v>7.8875622779804342</v>
      </c>
      <c r="V137" s="99">
        <v>8.2676361802428797</v>
      </c>
      <c r="W137" s="99">
        <v>8.6312452889871771</v>
      </c>
      <c r="X137" s="99">
        <v>5.3213894799705095</v>
      </c>
      <c r="Y137" s="99">
        <v>2.9147388262795135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6.5793970770759085</v>
      </c>
      <c r="L138" s="99">
        <v>6.7596746301773525</v>
      </c>
      <c r="M138" s="99">
        <v>6.9331772905447808</v>
      </c>
      <c r="N138" s="99">
        <v>7.0864561156967811</v>
      </c>
      <c r="O138" s="99">
        <v>7.4119496321081995</v>
      </c>
      <c r="P138" s="99">
        <v>7.5173359739910355</v>
      </c>
      <c r="Q138" s="99">
        <v>7.6567244424525018</v>
      </c>
      <c r="R138" s="99">
        <v>7.8726712308939071</v>
      </c>
      <c r="S138" s="99">
        <v>8.104345289996834</v>
      </c>
      <c r="T138" s="99">
        <v>6.8244761123812987</v>
      </c>
      <c r="U138" s="99">
        <v>8.126573027209961</v>
      </c>
      <c r="V138" s="99">
        <v>8.840603302647752</v>
      </c>
      <c r="W138" s="99">
        <v>8.7174796662011733</v>
      </c>
      <c r="X138" s="99">
        <v>9.0495454164318154</v>
      </c>
      <c r="Y138" s="99">
        <v>8.0486177606517479</v>
      </c>
      <c r="DA138" s="63" t="s">
        <v>3045</v>
      </c>
    </row>
    <row r="139" spans="1:105" ht="12" customHeight="1" x14ac:dyDescent="0.25">
      <c r="A139" s="121" t="s">
        <v>54</v>
      </c>
      <c r="B139" s="123">
        <v>4.8527317032255652</v>
      </c>
      <c r="C139" s="123">
        <v>4.8392045089214886</v>
      </c>
      <c r="D139" s="123">
        <v>4.9801646654776928</v>
      </c>
      <c r="E139" s="123">
        <v>7.6652760776703701</v>
      </c>
      <c r="F139" s="123">
        <v>7.4981948239441198</v>
      </c>
      <c r="G139" s="123">
        <v>6.7987302309606035</v>
      </c>
      <c r="H139" s="123">
        <v>7.2829192764242805</v>
      </c>
      <c r="I139" s="123">
        <v>7.2465807760646053</v>
      </c>
      <c r="J139" s="123">
        <v>7.5382950485714133</v>
      </c>
      <c r="K139" s="123">
        <v>7.7094670966021992</v>
      </c>
      <c r="L139" s="123">
        <v>8.0854396565136977</v>
      </c>
      <c r="M139" s="123">
        <v>7.6156875653652891</v>
      </c>
      <c r="N139" s="123">
        <v>7.553014134941364</v>
      </c>
      <c r="O139" s="123">
        <v>7.43572484429657</v>
      </c>
      <c r="P139" s="123">
        <v>7.1859339814220506</v>
      </c>
      <c r="Q139" s="123">
        <v>7.1565842092150964</v>
      </c>
      <c r="R139" s="123">
        <v>7.2963126536178002</v>
      </c>
      <c r="S139" s="123">
        <v>7.413641832915836</v>
      </c>
      <c r="T139" s="123">
        <v>7.5828409736194153</v>
      </c>
      <c r="U139" s="123">
        <v>7.8525944612447764</v>
      </c>
      <c r="V139" s="123">
        <v>7.6218944159449133</v>
      </c>
      <c r="W139" s="123">
        <v>7.5608237959508902</v>
      </c>
      <c r="X139" s="123">
        <v>6.0234849952483227</v>
      </c>
      <c r="Y139" s="123">
        <v>4.8765056654281693</v>
      </c>
      <c r="DA139" s="130" t="s">
        <v>3046</v>
      </c>
    </row>
    <row r="140" spans="1:105" ht="12" customHeight="1" x14ac:dyDescent="0.25">
      <c r="A140" s="97" t="s">
        <v>50</v>
      </c>
      <c r="B140" s="99">
        <v>4.8347162479440486</v>
      </c>
      <c r="C140" s="99">
        <v>4.9494131893978084</v>
      </c>
      <c r="D140" s="99">
        <v>5.3672014653296296</v>
      </c>
      <c r="E140" s="99">
        <v>7.1299943356946134</v>
      </c>
      <c r="F140" s="99">
        <v>7.1491594077662013</v>
      </c>
      <c r="G140" s="99">
        <v>6.978277006182628</v>
      </c>
      <c r="H140" s="99">
        <v>7.0823789169798665</v>
      </c>
      <c r="I140" s="99">
        <v>7.3769444032972382</v>
      </c>
      <c r="J140" s="99">
        <v>7.5984991959389534</v>
      </c>
      <c r="K140" s="99">
        <v>7.8322417815868528</v>
      </c>
      <c r="L140" s="99">
        <v>7.9275757140649983</v>
      </c>
      <c r="M140" s="99">
        <v>7.5809241330640447</v>
      </c>
      <c r="N140" s="99">
        <v>7.5931935221876312</v>
      </c>
      <c r="O140" s="99">
        <v>7.2811862384931576</v>
      </c>
      <c r="P140" s="99">
        <v>7.2055663084008232</v>
      </c>
      <c r="Q140" s="99">
        <v>7.1644776290470276</v>
      </c>
      <c r="R140" s="99">
        <v>7.2680571445745343</v>
      </c>
      <c r="S140" s="99">
        <v>7.3526067832371309</v>
      </c>
      <c r="T140" s="99">
        <v>7.5977326428778458</v>
      </c>
      <c r="U140" s="99">
        <v>7.9634257814839158</v>
      </c>
      <c r="V140" s="99">
        <v>7.4382737233454774</v>
      </c>
      <c r="W140" s="99">
        <v>7.0538723695267223</v>
      </c>
      <c r="X140" s="99">
        <v>6.0908486670701194</v>
      </c>
      <c r="Y140" s="99">
        <v>4.9574570719616124</v>
      </c>
      <c r="DA140" s="63" t="s">
        <v>3047</v>
      </c>
    </row>
    <row r="141" spans="1:105" ht="12" customHeight="1" x14ac:dyDescent="0.25">
      <c r="A141" s="109" t="s">
        <v>120</v>
      </c>
      <c r="B141" s="110">
        <v>4.9487592616077523</v>
      </c>
      <c r="C141" s="110">
        <v>4.3002295575583629</v>
      </c>
      <c r="D141" s="110">
        <v>3.3969611855783528</v>
      </c>
      <c r="E141" s="110">
        <v>9.1832289759146217</v>
      </c>
      <c r="F141" s="110">
        <v>8.3051798858982409</v>
      </c>
      <c r="G141" s="110">
        <v>6.4144802274104853</v>
      </c>
      <c r="H141" s="110">
        <v>7.6871640854025065</v>
      </c>
      <c r="I141" s="110">
        <v>6.9810940268447466</v>
      </c>
      <c r="J141" s="110">
        <v>7.4199218339006396</v>
      </c>
      <c r="K141" s="110">
        <v>7.481882045969722</v>
      </c>
      <c r="L141" s="110">
        <v>8.355821948862646</v>
      </c>
      <c r="M141" s="110">
        <v>7.671682035043232</v>
      </c>
      <c r="N141" s="110">
        <v>7.4901965089714784</v>
      </c>
      <c r="O141" s="110">
        <v>7.6705093158764317</v>
      </c>
      <c r="P141" s="110">
        <v>7.1554037315475316</v>
      </c>
      <c r="Q141" s="110">
        <v>7.1440166664749132</v>
      </c>
      <c r="R141" s="110">
        <v>7.3425674757817978</v>
      </c>
      <c r="S141" s="110">
        <v>7.5188168568441158</v>
      </c>
      <c r="T141" s="110">
        <v>7.5551157898050176</v>
      </c>
      <c r="U141" s="110">
        <v>7.6355003242406498</v>
      </c>
      <c r="V141" s="110">
        <v>8.0073495026600803</v>
      </c>
      <c r="W141" s="110">
        <v>9.0386812411939559</v>
      </c>
      <c r="X141" s="110">
        <v>5.7132498249924177</v>
      </c>
      <c r="Y141" s="110">
        <v>4.229900122856483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95.488684782314451</v>
      </c>
      <c r="C143" s="118">
        <f t="shared" si="49"/>
        <v>117.41863702360611</v>
      </c>
      <c r="D143" s="118">
        <f t="shared" si="49"/>
        <v>62.793834075125545</v>
      </c>
      <c r="E143" s="118">
        <f t="shared" si="49"/>
        <v>99.133692818110433</v>
      </c>
      <c r="F143" s="118">
        <f t="shared" si="49"/>
        <v>99.236991965274413</v>
      </c>
      <c r="G143" s="118">
        <f t="shared" si="49"/>
        <v>105.99806880703814</v>
      </c>
      <c r="H143" s="118">
        <f t="shared" si="49"/>
        <v>128.59647513763176</v>
      </c>
      <c r="I143" s="118">
        <f t="shared" si="49"/>
        <v>112.93909478919103</v>
      </c>
      <c r="J143" s="118">
        <f t="shared" si="49"/>
        <v>129.76892657710115</v>
      </c>
      <c r="K143" s="118">
        <f t="shared" si="49"/>
        <v>132.64616281577884</v>
      </c>
      <c r="L143" s="118">
        <f t="shared" si="49"/>
        <v>140.60722328757498</v>
      </c>
      <c r="M143" s="118">
        <f t="shared" si="49"/>
        <v>137.65253283032334</v>
      </c>
      <c r="N143" s="118">
        <f t="shared" si="49"/>
        <v>134.68016902030621</v>
      </c>
      <c r="O143" s="118">
        <f t="shared" si="49"/>
        <v>135.65390598581746</v>
      </c>
      <c r="P143" s="118">
        <f t="shared" si="49"/>
        <v>132.59828826649564</v>
      </c>
      <c r="Q143" s="118">
        <f t="shared" si="49"/>
        <v>134.12590814604889</v>
      </c>
      <c r="R143" s="118">
        <f t="shared" ref="R143:V143" si="50">R144+R146+R148+R157</f>
        <v>139.02308011881172</v>
      </c>
      <c r="S143" s="118">
        <f t="shared" si="50"/>
        <v>143.62943487766279</v>
      </c>
      <c r="T143" s="118">
        <f t="shared" si="50"/>
        <v>149.22127885659199</v>
      </c>
      <c r="U143" s="118">
        <f t="shared" si="50"/>
        <v>153.19365016124652</v>
      </c>
      <c r="V143" s="118">
        <f t="shared" si="50"/>
        <v>149.87502664069848</v>
      </c>
      <c r="W143" s="118">
        <f t="shared" ref="W143:Y143" si="51">W144+W146+W148+W157</f>
        <v>149.76619481906226</v>
      </c>
      <c r="X143" s="118">
        <f t="shared" si="51"/>
        <v>157.72092855765766</v>
      </c>
      <c r="Y143" s="118">
        <f t="shared" si="51"/>
        <v>152.585998098179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80.74558650630668</v>
      </c>
      <c r="C144" s="123">
        <f t="shared" si="52"/>
        <v>103.23874996656065</v>
      </c>
      <c r="D144" s="123">
        <f t="shared" si="52"/>
        <v>50.570364743174409</v>
      </c>
      <c r="E144" s="123">
        <f t="shared" si="52"/>
        <v>77.424399660984761</v>
      </c>
      <c r="F144" s="123">
        <f t="shared" si="52"/>
        <v>78.785454558630846</v>
      </c>
      <c r="G144" s="123">
        <f t="shared" si="52"/>
        <v>88.724944934403879</v>
      </c>
      <c r="H144" s="123">
        <f t="shared" si="52"/>
        <v>109.22527431230417</v>
      </c>
      <c r="I144" s="123">
        <f t="shared" si="52"/>
        <v>94.139603937198558</v>
      </c>
      <c r="J144" s="123">
        <f t="shared" si="52"/>
        <v>110.16117321595164</v>
      </c>
      <c r="K144" s="123">
        <f t="shared" si="52"/>
        <v>112.2306088844734</v>
      </c>
      <c r="L144" s="123">
        <f t="shared" si="52"/>
        <v>118.92569359416717</v>
      </c>
      <c r="M144" s="123">
        <f t="shared" si="52"/>
        <v>116.63320317095716</v>
      </c>
      <c r="N144" s="123">
        <f t="shared" si="52"/>
        <v>113.74983067874156</v>
      </c>
      <c r="O144" s="123">
        <f t="shared" si="52"/>
        <v>113.95464769027691</v>
      </c>
      <c r="P144" s="123">
        <f t="shared" si="52"/>
        <v>111.07746643163767</v>
      </c>
      <c r="Q144" s="123">
        <f t="shared" si="52"/>
        <v>111.89658237309894</v>
      </c>
      <c r="R144" s="123">
        <f t="shared" si="52"/>
        <v>116.42061136420847</v>
      </c>
      <c r="S144" s="123">
        <f t="shared" si="52"/>
        <v>120.57620146591083</v>
      </c>
      <c r="T144" s="123">
        <f t="shared" si="52"/>
        <v>126.01884404735809</v>
      </c>
      <c r="U144" s="123">
        <f t="shared" si="52"/>
        <v>128.17883423975738</v>
      </c>
      <c r="V144" s="123">
        <f t="shared" si="52"/>
        <v>124.44719279168278</v>
      </c>
      <c r="W144" s="123">
        <f t="shared" si="52"/>
        <v>123.95502377714985</v>
      </c>
      <c r="X144" s="123">
        <f t="shared" si="52"/>
        <v>136.08622171567677</v>
      </c>
      <c r="Y144" s="123">
        <f t="shared" si="52"/>
        <v>135.33876879475972</v>
      </c>
      <c r="DA144" s="130" t="s">
        <v>3050</v>
      </c>
    </row>
    <row r="145" spans="1:105" ht="12" customHeight="1" x14ac:dyDescent="0.25">
      <c r="A145" s="97" t="s">
        <v>53</v>
      </c>
      <c r="B145" s="99">
        <v>80.74558650630668</v>
      </c>
      <c r="C145" s="99">
        <v>103.23874996656065</v>
      </c>
      <c r="D145" s="99">
        <v>50.570364743174409</v>
      </c>
      <c r="E145" s="99">
        <v>77.424399660984761</v>
      </c>
      <c r="F145" s="99">
        <v>78.785454558630846</v>
      </c>
      <c r="G145" s="99">
        <v>88.724944934403879</v>
      </c>
      <c r="H145" s="99">
        <v>109.22527431230417</v>
      </c>
      <c r="I145" s="99">
        <v>94.139603937198558</v>
      </c>
      <c r="J145" s="99">
        <v>110.16117321595164</v>
      </c>
      <c r="K145" s="99">
        <v>112.2306088844734</v>
      </c>
      <c r="L145" s="99">
        <v>118.92569359416717</v>
      </c>
      <c r="M145" s="99">
        <v>116.63320317095716</v>
      </c>
      <c r="N145" s="99">
        <v>113.74983067874156</v>
      </c>
      <c r="O145" s="99">
        <v>113.95464769027691</v>
      </c>
      <c r="P145" s="99">
        <v>111.07746643163767</v>
      </c>
      <c r="Q145" s="99">
        <v>111.89658237309894</v>
      </c>
      <c r="R145" s="99">
        <v>116.42061136420847</v>
      </c>
      <c r="S145" s="99">
        <v>120.57620146591083</v>
      </c>
      <c r="T145" s="99">
        <v>126.01884404735809</v>
      </c>
      <c r="U145" s="99">
        <v>128.17883423975738</v>
      </c>
      <c r="V145" s="99">
        <v>124.44719279168278</v>
      </c>
      <c r="W145" s="99">
        <v>123.95502377714985</v>
      </c>
      <c r="X145" s="99">
        <v>136.08622171567677</v>
      </c>
      <c r="Y145" s="99">
        <v>135.33876879475972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1.8880996241292591E-2</v>
      </c>
      <c r="C146" s="123">
        <f t="shared" si="53"/>
        <v>1.5562203043553888E-2</v>
      </c>
      <c r="D146" s="123">
        <f t="shared" si="53"/>
        <v>1.1179189770780893E-2</v>
      </c>
      <c r="E146" s="123">
        <f t="shared" si="53"/>
        <v>9.0880697536378958E-3</v>
      </c>
      <c r="F146" s="123">
        <f t="shared" si="53"/>
        <v>1.1422935786028172E-2</v>
      </c>
      <c r="G146" s="123">
        <f t="shared" si="53"/>
        <v>1.4447040830515276E-2</v>
      </c>
      <c r="H146" s="123">
        <f t="shared" si="53"/>
        <v>2.3021515966708098E-2</v>
      </c>
      <c r="I146" s="123">
        <f t="shared" si="53"/>
        <v>2.8713500233513947E-2</v>
      </c>
      <c r="J146" s="123">
        <f t="shared" si="53"/>
        <v>3.6168187451252241E-2</v>
      </c>
      <c r="K146" s="123">
        <f t="shared" si="53"/>
        <v>4.8371334616992466E-2</v>
      </c>
      <c r="L146" s="123">
        <f t="shared" si="53"/>
        <v>0.10088834546993618</v>
      </c>
      <c r="M146" s="123">
        <f t="shared" si="53"/>
        <v>6.804796973894929E-2</v>
      </c>
      <c r="N146" s="123">
        <f t="shared" si="53"/>
        <v>0.10199353959860215</v>
      </c>
      <c r="O146" s="123">
        <f t="shared" si="53"/>
        <v>0.1219963402385537</v>
      </c>
      <c r="P146" s="123">
        <f t="shared" si="53"/>
        <v>0.17499283857636352</v>
      </c>
      <c r="Q146" s="123">
        <f t="shared" si="53"/>
        <v>0.50616755151564141</v>
      </c>
      <c r="R146" s="123">
        <f t="shared" si="53"/>
        <v>0.42793358824714006</v>
      </c>
      <c r="S146" s="123">
        <f t="shared" si="53"/>
        <v>0.52816165764643508</v>
      </c>
      <c r="T146" s="123">
        <f t="shared" si="53"/>
        <v>0.6761929242817617</v>
      </c>
      <c r="U146" s="123">
        <f t="shared" si="53"/>
        <v>0.9926976910772759</v>
      </c>
      <c r="V146" s="123">
        <f t="shared" si="53"/>
        <v>0.63080324351443184</v>
      </c>
      <c r="W146" s="123">
        <f t="shared" si="53"/>
        <v>0.81466187289321534</v>
      </c>
      <c r="X146" s="123">
        <f t="shared" si="53"/>
        <v>0.76227416987055896</v>
      </c>
      <c r="Y146" s="123">
        <f t="shared" si="53"/>
        <v>0.8033754394560928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1.8880996241292591E-2</v>
      </c>
      <c r="C147" s="99">
        <f>RES_hhdet_tesh!C147/RES_summary!C$19</f>
        <v>1.5562203043553888E-2</v>
      </c>
      <c r="D147" s="99">
        <f>RES_hhdet_tesh!D147/RES_summary!D$19</f>
        <v>1.1179189770780893E-2</v>
      </c>
      <c r="E147" s="99">
        <f>RES_hhdet_tesh!E147/RES_summary!E$19</f>
        <v>9.0880697536378958E-3</v>
      </c>
      <c r="F147" s="99">
        <f>RES_hhdet_tesh!F147/RES_summary!F$19</f>
        <v>1.1422935786028172E-2</v>
      </c>
      <c r="G147" s="99">
        <f>RES_hhdet_tesh!G147/RES_summary!G$19</f>
        <v>1.4447040830515276E-2</v>
      </c>
      <c r="H147" s="99">
        <f>RES_hhdet_tesh!H147/RES_summary!H$19</f>
        <v>2.3021515966708098E-2</v>
      </c>
      <c r="I147" s="99">
        <f>RES_hhdet_tesh!I147/RES_summary!I$19</f>
        <v>2.8713500233513947E-2</v>
      </c>
      <c r="J147" s="99">
        <f>RES_hhdet_tesh!J147/RES_summary!J$19</f>
        <v>3.6168187451252241E-2</v>
      </c>
      <c r="K147" s="99">
        <f>RES_hhdet_tesh!K147/RES_summary!K$19</f>
        <v>4.8371334616992466E-2</v>
      </c>
      <c r="L147" s="99">
        <f>RES_hhdet_tesh!L147/RES_summary!L$19</f>
        <v>0.10088834546993618</v>
      </c>
      <c r="M147" s="99">
        <f>RES_hhdet_tesh!M147/RES_summary!M$19</f>
        <v>6.804796973894929E-2</v>
      </c>
      <c r="N147" s="99">
        <f>RES_hhdet_tesh!N147/RES_summary!N$19</f>
        <v>0.10199353959860215</v>
      </c>
      <c r="O147" s="99">
        <f>RES_hhdet_tesh!O147/RES_summary!O$19</f>
        <v>0.1219963402385537</v>
      </c>
      <c r="P147" s="99">
        <f>RES_hhdet_tesh!P147/RES_summary!P$19</f>
        <v>0.17499283857636352</v>
      </c>
      <c r="Q147" s="99">
        <f>RES_hhdet_tesh!Q147/RES_summary!Q$19</f>
        <v>0.50616755151564141</v>
      </c>
      <c r="R147" s="99">
        <f>RES_hhdet_tesh!R147/RES_summary!R$19</f>
        <v>0.42793358824714006</v>
      </c>
      <c r="S147" s="99">
        <f>RES_hhdet_tesh!S147/RES_summary!S$19</f>
        <v>0.52816165764643508</v>
      </c>
      <c r="T147" s="99">
        <f>RES_hhdet_tesh!T147/RES_summary!T$19</f>
        <v>0.6761929242817617</v>
      </c>
      <c r="U147" s="99">
        <f>RES_hhdet_tesh!U147/RES_summary!U$19</f>
        <v>0.9926976910772759</v>
      </c>
      <c r="V147" s="99">
        <f>RES_hhdet_tesh!V147/RES_summary!V$19</f>
        <v>0.63080324351443184</v>
      </c>
      <c r="W147" s="99">
        <f>RES_hhdet_tesh!W147/RES_summary!W$19</f>
        <v>0.81466187289321534</v>
      </c>
      <c r="X147" s="99">
        <f>RES_hhdet_tesh!X147/RES_summary!X$19</f>
        <v>0.76227416987055896</v>
      </c>
      <c r="Y147" s="99">
        <f>RES_hhdet_tesh!Y147/RES_summary!Y$19</f>
        <v>0.8033754394560928</v>
      </c>
      <c r="DA147" s="63" t="s">
        <v>3053</v>
      </c>
    </row>
    <row r="148" spans="1:105" ht="12" customHeight="1" x14ac:dyDescent="0.25">
      <c r="A148" s="121" t="s">
        <v>55</v>
      </c>
      <c r="B148" s="123">
        <v>9.8715738156593957</v>
      </c>
      <c r="C148" s="123">
        <v>9.3354743390885631</v>
      </c>
      <c r="D148" s="123">
        <v>7.4781015192064615</v>
      </c>
      <c r="E148" s="123">
        <v>13.54740485206138</v>
      </c>
      <c r="F148" s="123">
        <v>12.756127726890643</v>
      </c>
      <c r="G148" s="123">
        <v>10.484657063587182</v>
      </c>
      <c r="H148" s="123">
        <v>12.081808511448784</v>
      </c>
      <c r="I148" s="123">
        <v>11.501343130576908</v>
      </c>
      <c r="J148" s="123">
        <v>12.029515851876511</v>
      </c>
      <c r="K148" s="123">
        <v>12.656621250775959</v>
      </c>
      <c r="L148" s="123">
        <v>13.484394762173679</v>
      </c>
      <c r="M148" s="123">
        <v>13.332055474876498</v>
      </c>
      <c r="N148" s="123">
        <v>13.27715368158589</v>
      </c>
      <c r="O148" s="123">
        <v>14.145758292378654</v>
      </c>
      <c r="P148" s="123">
        <v>14.158472955248213</v>
      </c>
      <c r="Q148" s="123">
        <v>14.565941664808371</v>
      </c>
      <c r="R148" s="123">
        <v>14.879775517893183</v>
      </c>
      <c r="S148" s="123">
        <v>15.113400574262567</v>
      </c>
      <c r="T148" s="123">
        <v>14.943238795363492</v>
      </c>
      <c r="U148" s="123">
        <v>16.16969640472454</v>
      </c>
      <c r="V148" s="123">
        <v>17.180072229868202</v>
      </c>
      <c r="W148" s="123">
        <v>17.516110486602106</v>
      </c>
      <c r="X148" s="123">
        <v>14.82700340296773</v>
      </c>
      <c r="Y148" s="123">
        <v>11.53449368137735</v>
      </c>
      <c r="DA148" s="130" t="s">
        <v>3054</v>
      </c>
    </row>
    <row r="149" spans="1:105" ht="12" customHeight="1" x14ac:dyDescent="0.25">
      <c r="A149" s="97" t="s">
        <v>124</v>
      </c>
      <c r="B149" s="99">
        <v>9.6902533749450779</v>
      </c>
      <c r="C149" s="99">
        <v>10.153456401424538</v>
      </c>
      <c r="D149" s="99">
        <v>10.311491931524388</v>
      </c>
      <c r="E149" s="99">
        <v>10.843689972834721</v>
      </c>
      <c r="F149" s="99">
        <v>11.193150747941552</v>
      </c>
      <c r="G149" s="99">
        <v>11.315963209933873</v>
      </c>
      <c r="H149" s="99">
        <v>11.526731909414705</v>
      </c>
      <c r="I149" s="99">
        <v>12.018003800194336</v>
      </c>
      <c r="J149" s="99">
        <v>12.383019917435586</v>
      </c>
      <c r="K149" s="99">
        <v>12.845795755342001</v>
      </c>
      <c r="L149" s="99">
        <v>13.094404004168066</v>
      </c>
      <c r="M149" s="99">
        <v>13.079406059164832</v>
      </c>
      <c r="N149" s="99">
        <v>13.798835879840519</v>
      </c>
      <c r="O149" s="99">
        <v>13.733186282304903</v>
      </c>
      <c r="P149" s="99">
        <v>13.965561169438573</v>
      </c>
      <c r="Q149" s="99">
        <v>14.044938671648138</v>
      </c>
      <c r="R149" s="99">
        <v>14.601172836772683</v>
      </c>
      <c r="S149" s="99">
        <v>15.086044383438553</v>
      </c>
      <c r="T149" s="99">
        <v>15.74942768325865</v>
      </c>
      <c r="U149" s="99">
        <v>16.83836000832537</v>
      </c>
      <c r="V149" s="99">
        <v>17.07694925294761</v>
      </c>
      <c r="W149" s="99">
        <v>18.110154251963571</v>
      </c>
      <c r="X149" s="99">
        <v>17.924107377132835</v>
      </c>
      <c r="Y149" s="99">
        <v>14.682788032706616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12.834848918614622</v>
      </c>
      <c r="L150" s="99">
        <v>13.08889010525875</v>
      </c>
      <c r="M150" s="99">
        <v>13.069049396008314</v>
      </c>
      <c r="N150" s="99">
        <v>13.779915854773282</v>
      </c>
      <c r="O150" s="99">
        <v>13.719223235527886</v>
      </c>
      <c r="P150" s="99">
        <v>13.936641883581455</v>
      </c>
      <c r="Q150" s="99">
        <v>14.026976073000126</v>
      </c>
      <c r="R150" s="99">
        <v>14.593001933994669</v>
      </c>
      <c r="S150" s="99">
        <v>15.080899940308397</v>
      </c>
      <c r="T150" s="99">
        <v>15.740663431761757</v>
      </c>
      <c r="U150" s="99">
        <v>16.827325492514664</v>
      </c>
      <c r="V150" s="99">
        <v>17.062101526728355</v>
      </c>
      <c r="W150" s="99">
        <v>18.097815337001407</v>
      </c>
      <c r="X150" s="99">
        <v>17.8594249419154</v>
      </c>
      <c r="Y150" s="99">
        <v>14.658019984008106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6.1368564877445291</v>
      </c>
      <c r="L151" s="102">
        <v>6.5497252514547295</v>
      </c>
      <c r="M151" s="102">
        <v>6.2857571319372383</v>
      </c>
      <c r="N151" s="102">
        <v>6.3841417292986877</v>
      </c>
      <c r="O151" s="102">
        <v>6.5442122215312519</v>
      </c>
      <c r="P151" s="102">
        <v>6.513127031355233</v>
      </c>
      <c r="Q151" s="102">
        <v>6.6505684219384325</v>
      </c>
      <c r="R151" s="102">
        <v>6.8405320977461361</v>
      </c>
      <c r="S151" s="102">
        <v>6.9427147900047776</v>
      </c>
      <c r="T151" s="102">
        <v>8.5716536671697554</v>
      </c>
      <c r="U151" s="102">
        <v>8.2934711545906943</v>
      </c>
      <c r="V151" s="102">
        <v>8.1929146505411037</v>
      </c>
      <c r="W151" s="102">
        <v>9.0140860563355414</v>
      </c>
      <c r="X151" s="102">
        <v>6.9440903797785367</v>
      </c>
      <c r="Y151" s="102">
        <v>4.5625528258186723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6.6979924308700918</v>
      </c>
      <c r="L152" s="105">
        <v>6.5391648538040217</v>
      </c>
      <c r="M152" s="105">
        <v>6.7832922640710729</v>
      </c>
      <c r="N152" s="105">
        <v>7.3957741254745937</v>
      </c>
      <c r="O152" s="105">
        <v>7.1750110139966354</v>
      </c>
      <c r="P152" s="105">
        <v>7.4235148522262211</v>
      </c>
      <c r="Q152" s="105">
        <v>7.3764076510616947</v>
      </c>
      <c r="R152" s="105">
        <v>7.7524698362485305</v>
      </c>
      <c r="S152" s="105">
        <v>8.138185150303622</v>
      </c>
      <c r="T152" s="105">
        <v>7.1690097645919995</v>
      </c>
      <c r="U152" s="105">
        <v>8.5338543379239677</v>
      </c>
      <c r="V152" s="105">
        <v>8.8691868761872481</v>
      </c>
      <c r="W152" s="105">
        <v>9.0837292806658656</v>
      </c>
      <c r="X152" s="105">
        <v>10.915334562136861</v>
      </c>
      <c r="Y152" s="105">
        <v>10.095467158189436</v>
      </c>
      <c r="DA152" s="132" t="s">
        <v>3058</v>
      </c>
    </row>
    <row r="153" spans="1:105" ht="12" customHeight="1" x14ac:dyDescent="0.25">
      <c r="A153" s="106" t="s">
        <v>122</v>
      </c>
      <c r="B153" s="102">
        <v>10.046153719544186</v>
      </c>
      <c r="C153" s="102">
        <v>8.7038679365253433</v>
      </c>
      <c r="D153" s="102">
        <v>6.6021927527283983</v>
      </c>
      <c r="E153" s="102">
        <v>13.970030991011201</v>
      </c>
      <c r="F153" s="102">
        <v>12.996570938974426</v>
      </c>
      <c r="G153" s="102">
        <v>10.307113950515513</v>
      </c>
      <c r="H153" s="102">
        <v>12.295745413794343</v>
      </c>
      <c r="I153" s="102">
        <v>11.309046649955976</v>
      </c>
      <c r="J153" s="102">
        <v>11.930889704260183</v>
      </c>
      <c r="K153" s="102">
        <v>12.612804084924033</v>
      </c>
      <c r="L153" s="102">
        <v>13.55734177766587</v>
      </c>
      <c r="M153" s="102">
        <v>13.371038317755135</v>
      </c>
      <c r="N153" s="102">
        <v>13.202626612026824</v>
      </c>
      <c r="O153" s="102">
        <v>14.200223656676807</v>
      </c>
      <c r="P153" s="102">
        <v>14.19787106438247</v>
      </c>
      <c r="Q153" s="102">
        <v>14.638220970117484</v>
      </c>
      <c r="R153" s="102">
        <v>14.910088955862985</v>
      </c>
      <c r="S153" s="102">
        <v>15.111164188547779</v>
      </c>
      <c r="T153" s="102">
        <v>14.850966688661432</v>
      </c>
      <c r="U153" s="102">
        <v>16.098937237568006</v>
      </c>
      <c r="V153" s="102">
        <v>17.239509350512236</v>
      </c>
      <c r="W153" s="102">
        <v>17.579260600241444</v>
      </c>
      <c r="X153" s="102">
        <v>14.482305262983289</v>
      </c>
      <c r="Y153" s="102">
        <v>11.076933896317881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12.615333740502546</v>
      </c>
      <c r="L154" s="105">
        <v>13.558113045907593</v>
      </c>
      <c r="M154" s="105">
        <v>13.371186369197122</v>
      </c>
      <c r="N154" s="105">
        <v>13.201916423087468</v>
      </c>
      <c r="O154" s="105">
        <v>14.20163238325655</v>
      </c>
      <c r="P154" s="105">
        <v>14.168271560476999</v>
      </c>
      <c r="Q154" s="105">
        <v>14.623826321486737</v>
      </c>
      <c r="R154" s="105">
        <v>14.916417823884871</v>
      </c>
      <c r="S154" s="105">
        <v>15.120658488084002</v>
      </c>
      <c r="T154" s="105">
        <v>14.837160295467433</v>
      </c>
      <c r="U154" s="105">
        <v>16.083328376886428</v>
      </c>
      <c r="V154" s="105">
        <v>17.182710912681632</v>
      </c>
      <c r="W154" s="105">
        <v>17.428023845585574</v>
      </c>
      <c r="X154" s="105">
        <v>14.427829253076689</v>
      </c>
      <c r="Y154" s="105">
        <v>11.002873671736824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6.0325690777348964</v>
      </c>
      <c r="L155" s="99">
        <v>6.7944818016700523</v>
      </c>
      <c r="M155" s="99">
        <v>6.432661393153186</v>
      </c>
      <c r="N155" s="99">
        <v>6.1091262542912421</v>
      </c>
      <c r="O155" s="99">
        <v>6.7818533787798643</v>
      </c>
      <c r="P155" s="99">
        <v>6.6272681500979829</v>
      </c>
      <c r="Q155" s="99">
        <v>6.9513385115883537</v>
      </c>
      <c r="R155" s="99">
        <v>7.0241915563358868</v>
      </c>
      <c r="S155" s="99">
        <v>6.9901904917554329</v>
      </c>
      <c r="T155" s="99">
        <v>7.9865938318425158</v>
      </c>
      <c r="U155" s="99">
        <v>7.9216424610066287</v>
      </c>
      <c r="V155" s="99">
        <v>8.3036248445324006</v>
      </c>
      <c r="W155" s="99">
        <v>8.6706976508138105</v>
      </c>
      <c r="X155" s="99">
        <v>5.3424567962765943</v>
      </c>
      <c r="Y155" s="99">
        <v>2.9252449135777603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6.5827646627676515</v>
      </c>
      <c r="L156" s="99">
        <v>6.7636312442375397</v>
      </c>
      <c r="M156" s="99">
        <v>6.9385249760439356</v>
      </c>
      <c r="N156" s="99">
        <v>7.0927901687962276</v>
      </c>
      <c r="O156" s="99">
        <v>7.4197790044766858</v>
      </c>
      <c r="P156" s="99">
        <v>7.5410034103790169</v>
      </c>
      <c r="Q156" s="99">
        <v>7.672487809898386</v>
      </c>
      <c r="R156" s="99">
        <v>7.8922262675489829</v>
      </c>
      <c r="S156" s="99">
        <v>8.1304679963285693</v>
      </c>
      <c r="T156" s="99">
        <v>6.8505664636249168</v>
      </c>
      <c r="U156" s="99">
        <v>8.1616859158797972</v>
      </c>
      <c r="V156" s="99">
        <v>8.8790860681492276</v>
      </c>
      <c r="W156" s="99">
        <v>8.7573261947717658</v>
      </c>
      <c r="X156" s="99">
        <v>9.085372456800096</v>
      </c>
      <c r="Y156" s="99">
        <v>8.0776287581590633</v>
      </c>
      <c r="DA156" s="63" t="s">
        <v>3062</v>
      </c>
    </row>
    <row r="157" spans="1:105" ht="12" customHeight="1" x14ac:dyDescent="0.25">
      <c r="A157" s="121" t="s">
        <v>54</v>
      </c>
      <c r="B157" s="123">
        <v>4.8526434641070928</v>
      </c>
      <c r="C157" s="123">
        <v>4.8288505149133396</v>
      </c>
      <c r="D157" s="123">
        <v>4.7341886229738996</v>
      </c>
      <c r="E157" s="123">
        <v>8.1528002353106501</v>
      </c>
      <c r="F157" s="123">
        <v>7.6839867439669041</v>
      </c>
      <c r="G157" s="123">
        <v>6.7740197682165562</v>
      </c>
      <c r="H157" s="123">
        <v>7.2663707979121099</v>
      </c>
      <c r="I157" s="123">
        <v>7.2694342211820464</v>
      </c>
      <c r="J157" s="123">
        <v>7.5420693218217583</v>
      </c>
      <c r="K157" s="123">
        <v>7.7105613459124989</v>
      </c>
      <c r="L157" s="123">
        <v>8.0962465857641881</v>
      </c>
      <c r="M157" s="123">
        <v>7.6192262147507295</v>
      </c>
      <c r="N157" s="123">
        <v>7.5511911203801745</v>
      </c>
      <c r="O157" s="123">
        <v>7.4315036629233608</v>
      </c>
      <c r="P157" s="123">
        <v>7.1873560410334045</v>
      </c>
      <c r="Q157" s="123">
        <v>7.1572165566259462</v>
      </c>
      <c r="R157" s="123">
        <v>7.2947596484629358</v>
      </c>
      <c r="S157" s="123">
        <v>7.4116711798429673</v>
      </c>
      <c r="T157" s="123">
        <v>7.5830030895886518</v>
      </c>
      <c r="U157" s="123">
        <v>7.852421825687351</v>
      </c>
      <c r="V157" s="123">
        <v>7.6169583756330663</v>
      </c>
      <c r="W157" s="123">
        <v>7.480398682417106</v>
      </c>
      <c r="X157" s="123">
        <v>6.0454292691426117</v>
      </c>
      <c r="Y157" s="123">
        <v>4.9093601825858499</v>
      </c>
      <c r="DA157" s="130" t="s">
        <v>3063</v>
      </c>
    </row>
    <row r="158" spans="1:105" ht="12" customHeight="1" x14ac:dyDescent="0.25">
      <c r="A158" s="97" t="s">
        <v>50</v>
      </c>
      <c r="B158" s="99">
        <v>4.8347162479440486</v>
      </c>
      <c r="C158" s="99">
        <v>4.9494131893978084</v>
      </c>
      <c r="D158" s="99">
        <v>5.3672014653296332</v>
      </c>
      <c r="E158" s="99">
        <v>7.1299943356946134</v>
      </c>
      <c r="F158" s="99">
        <v>7.1491594077661995</v>
      </c>
      <c r="G158" s="99">
        <v>6.9782770061826254</v>
      </c>
      <c r="H158" s="99">
        <v>7.0823789169798657</v>
      </c>
      <c r="I158" s="99">
        <v>7.3769444032972356</v>
      </c>
      <c r="J158" s="99">
        <v>7.5984991959389534</v>
      </c>
      <c r="K158" s="99">
        <v>7.8322417815868617</v>
      </c>
      <c r="L158" s="99">
        <v>7.9275757140650285</v>
      </c>
      <c r="M158" s="99">
        <v>7.5809241330640429</v>
      </c>
      <c r="N158" s="99">
        <v>7.5931935221875753</v>
      </c>
      <c r="O158" s="99">
        <v>7.2811862384931851</v>
      </c>
      <c r="P158" s="99">
        <v>7.2055663084008561</v>
      </c>
      <c r="Q158" s="99">
        <v>7.1644776290470586</v>
      </c>
      <c r="R158" s="99">
        <v>7.268057144574577</v>
      </c>
      <c r="S158" s="99">
        <v>7.3526067832371638</v>
      </c>
      <c r="T158" s="99">
        <v>7.5977326428778307</v>
      </c>
      <c r="U158" s="99">
        <v>7.9634257814839184</v>
      </c>
      <c r="V158" s="99">
        <v>7.4382737233454685</v>
      </c>
      <c r="W158" s="99">
        <v>7.0538723695267134</v>
      </c>
      <c r="X158" s="99">
        <v>6.090848667070091</v>
      </c>
      <c r="Y158" s="99">
        <v>4.9574570719616355</v>
      </c>
      <c r="DA158" s="63" t="s">
        <v>3064</v>
      </c>
    </row>
    <row r="159" spans="1:105" ht="12" customHeight="1" x14ac:dyDescent="0.25">
      <c r="A159" s="109" t="s">
        <v>120</v>
      </c>
      <c r="B159" s="110">
        <v>4.9487592616077514</v>
      </c>
      <c r="C159" s="110">
        <v>4.3002295575583638</v>
      </c>
      <c r="D159" s="110">
        <v>3.3969611855783532</v>
      </c>
      <c r="E159" s="110">
        <v>9.18322897591462</v>
      </c>
      <c r="F159" s="110">
        <v>8.3051798858982462</v>
      </c>
      <c r="G159" s="110">
        <v>6.4144802274104862</v>
      </c>
      <c r="H159" s="110">
        <v>7.6871640854025145</v>
      </c>
      <c r="I159" s="110">
        <v>6.9810940268447448</v>
      </c>
      <c r="J159" s="110">
        <v>7.4199218339006405</v>
      </c>
      <c r="K159" s="110">
        <v>7.4818820459697237</v>
      </c>
      <c r="L159" s="110">
        <v>8.3558219488626442</v>
      </c>
      <c r="M159" s="110">
        <v>7.6716820350432062</v>
      </c>
      <c r="N159" s="110">
        <v>7.4901965089714935</v>
      </c>
      <c r="O159" s="110">
        <v>7.6705093158763997</v>
      </c>
      <c r="P159" s="110">
        <v>7.1554037315475441</v>
      </c>
      <c r="Q159" s="110">
        <v>7.1440166664749469</v>
      </c>
      <c r="R159" s="110">
        <v>7.3425674757818271</v>
      </c>
      <c r="S159" s="110">
        <v>7.5188168568441265</v>
      </c>
      <c r="T159" s="110">
        <v>7.5551157898050256</v>
      </c>
      <c r="U159" s="110">
        <v>7.6355003242406205</v>
      </c>
      <c r="V159" s="110">
        <v>8.007349502660146</v>
      </c>
      <c r="W159" s="110">
        <v>9.0386812411940038</v>
      </c>
      <c r="X159" s="110">
        <v>5.7132498249923849</v>
      </c>
      <c r="Y159" s="110">
        <v>4.2299001228564705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101.58869754785702</v>
      </c>
      <c r="C161" s="118">
        <f t="shared" si="54"/>
        <v>120.74848809004619</v>
      </c>
      <c r="D161" s="118">
        <f t="shared" si="54"/>
        <v>106.68003589190067</v>
      </c>
      <c r="E161" s="118">
        <f t="shared" si="54"/>
        <v>122.8367658956616</v>
      </c>
      <c r="F161" s="118">
        <f t="shared" si="54"/>
        <v>122.69560131898075</v>
      </c>
      <c r="G161" s="118">
        <f t="shared" si="54"/>
        <v>116.282344406212</v>
      </c>
      <c r="H161" s="118">
        <f t="shared" si="54"/>
        <v>123.51956441792868</v>
      </c>
      <c r="I161" s="118">
        <f t="shared" si="54"/>
        <v>126.16336636798086</v>
      </c>
      <c r="J161" s="118">
        <f t="shared" si="54"/>
        <v>128.98571616877035</v>
      </c>
      <c r="K161" s="118">
        <f t="shared" si="54"/>
        <v>135.84363094982763</v>
      </c>
      <c r="L161" s="118">
        <f t="shared" si="54"/>
        <v>151.33759328881101</v>
      </c>
      <c r="M161" s="118">
        <f t="shared" si="54"/>
        <v>135.84218281282199</v>
      </c>
      <c r="N161" s="118">
        <f t="shared" si="54"/>
        <v>140.53786700789888</v>
      </c>
      <c r="O161" s="118">
        <f t="shared" si="54"/>
        <v>142.90709428515578</v>
      </c>
      <c r="P161" s="118">
        <f t="shared" si="54"/>
        <v>130.51083932287608</v>
      </c>
      <c r="Q161" s="118">
        <f t="shared" si="54"/>
        <v>133.96906970354917</v>
      </c>
      <c r="R161" s="118">
        <f t="shared" ref="R161:V161" si="55">R162+R164+R166+R175</f>
        <v>137.70256090297326</v>
      </c>
      <c r="S161" s="118">
        <f t="shared" si="55"/>
        <v>146.17874512988794</v>
      </c>
      <c r="T161" s="118">
        <f t="shared" si="55"/>
        <v>151.70063679178645</v>
      </c>
      <c r="U161" s="118">
        <f t="shared" si="55"/>
        <v>149.78123734187159</v>
      </c>
      <c r="V161" s="118">
        <f t="shared" si="55"/>
        <v>156.15001368525614</v>
      </c>
      <c r="W161" s="118">
        <f t="shared" ref="W161:Y161" si="56">W162+W164+W166+W175</f>
        <v>202.94024414363687</v>
      </c>
      <c r="X161" s="118">
        <f t="shared" si="56"/>
        <v>142.0238362491898</v>
      </c>
      <c r="Y161" s="118">
        <f t="shared" si="56"/>
        <v>115.17842556308857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86.856630976060387</v>
      </c>
      <c r="C162" s="123">
        <f t="shared" si="57"/>
        <v>106.55250027815053</v>
      </c>
      <c r="D162" s="123">
        <f t="shared" si="57"/>
        <v>93.920386326938271</v>
      </c>
      <c r="E162" s="123">
        <f t="shared" si="57"/>
        <v>101.7247445759653</v>
      </c>
      <c r="F162" s="123">
        <f t="shared" si="57"/>
        <v>102.42987026920312</v>
      </c>
      <c r="G162" s="123">
        <f t="shared" si="57"/>
        <v>98.982401842021616</v>
      </c>
      <c r="H162" s="123">
        <f t="shared" si="57"/>
        <v>104.08084914305761</v>
      </c>
      <c r="I162" s="123">
        <f t="shared" si="57"/>
        <v>107.38989862439962</v>
      </c>
      <c r="J162" s="123">
        <f t="shared" si="57"/>
        <v>109.37490748129323</v>
      </c>
      <c r="K162" s="123">
        <f t="shared" si="57"/>
        <v>115.42189607421767</v>
      </c>
      <c r="L162" s="123">
        <f t="shared" si="57"/>
        <v>129.67381100061422</v>
      </c>
      <c r="M162" s="123">
        <f t="shared" si="57"/>
        <v>114.82622482676582</v>
      </c>
      <c r="N162" s="123">
        <f t="shared" si="57"/>
        <v>119.59433703570281</v>
      </c>
      <c r="O162" s="123">
        <f t="shared" si="57"/>
        <v>121.21369934268347</v>
      </c>
      <c r="P162" s="123">
        <f t="shared" si="57"/>
        <v>108.98491508623485</v>
      </c>
      <c r="Q162" s="123">
        <f t="shared" si="57"/>
        <v>111.89778834866536</v>
      </c>
      <c r="R162" s="123">
        <f t="shared" si="57"/>
        <v>115.20259445598437</v>
      </c>
      <c r="S162" s="123">
        <f t="shared" si="57"/>
        <v>123.27534088137912</v>
      </c>
      <c r="T162" s="123">
        <f t="shared" si="57"/>
        <v>128.71013268460388</v>
      </c>
      <c r="U162" s="123">
        <f t="shared" si="57"/>
        <v>125.08175177313528</v>
      </c>
      <c r="V162" s="123">
        <f t="shared" si="57"/>
        <v>130.79373601797877</v>
      </c>
      <c r="W162" s="123">
        <f t="shared" si="57"/>
        <v>177.01643171306378</v>
      </c>
      <c r="X162" s="123">
        <f t="shared" si="57"/>
        <v>120.26712557697394</v>
      </c>
      <c r="Y162" s="123">
        <f t="shared" si="57"/>
        <v>97.694290102829086</v>
      </c>
      <c r="DA162" s="130" t="s">
        <v>3067</v>
      </c>
    </row>
    <row r="163" spans="1:105" ht="12" customHeight="1" x14ac:dyDescent="0.25">
      <c r="A163" s="97" t="s">
        <v>53</v>
      </c>
      <c r="B163" s="110">
        <v>86.856630976060387</v>
      </c>
      <c r="C163" s="110">
        <v>106.55250027815053</v>
      </c>
      <c r="D163" s="110">
        <v>93.920386326938271</v>
      </c>
      <c r="E163" s="110">
        <v>101.7247445759653</v>
      </c>
      <c r="F163" s="110">
        <v>102.42987026920312</v>
      </c>
      <c r="G163" s="110">
        <v>98.982401842021616</v>
      </c>
      <c r="H163" s="110">
        <v>104.08084914305761</v>
      </c>
      <c r="I163" s="110">
        <v>107.38989862439962</v>
      </c>
      <c r="J163" s="110">
        <v>109.37490748129323</v>
      </c>
      <c r="K163" s="110">
        <v>115.42189607421767</v>
      </c>
      <c r="L163" s="110">
        <v>129.67381100061422</v>
      </c>
      <c r="M163" s="110">
        <v>114.82622482676582</v>
      </c>
      <c r="N163" s="110">
        <v>119.59433703570281</v>
      </c>
      <c r="O163" s="110">
        <v>121.21369934268347</v>
      </c>
      <c r="P163" s="110">
        <v>108.98491508623485</v>
      </c>
      <c r="Q163" s="110">
        <v>111.89778834866536</v>
      </c>
      <c r="R163" s="110">
        <v>115.20259445598437</v>
      </c>
      <c r="S163" s="110">
        <v>123.27534088137912</v>
      </c>
      <c r="T163" s="110">
        <v>128.71013268460388</v>
      </c>
      <c r="U163" s="110">
        <v>125.08175177313528</v>
      </c>
      <c r="V163" s="110">
        <v>130.79373601797877</v>
      </c>
      <c r="W163" s="110">
        <v>177.01643171306378</v>
      </c>
      <c r="X163" s="110">
        <v>120.26712557697394</v>
      </c>
      <c r="Y163" s="110">
        <v>97.694290102829086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8.0344664856564201E-3</v>
      </c>
      <c r="C164" s="123">
        <f t="shared" si="58"/>
        <v>7.5860321242950711E-3</v>
      </c>
      <c r="D164" s="123">
        <f t="shared" si="58"/>
        <v>8.1734814373692986E-3</v>
      </c>
      <c r="E164" s="123">
        <f t="shared" si="58"/>
        <v>1.02332621520389E-2</v>
      </c>
      <c r="F164" s="123">
        <f t="shared" si="58"/>
        <v>1.1611190973518934E-2</v>
      </c>
      <c r="G164" s="123">
        <f t="shared" si="58"/>
        <v>1.5765971681391551E-2</v>
      </c>
      <c r="H164" s="123">
        <f t="shared" si="58"/>
        <v>2.4053362005470091E-2</v>
      </c>
      <c r="I164" s="123">
        <f t="shared" si="58"/>
        <v>2.5349813152599328E-2</v>
      </c>
      <c r="J164" s="123">
        <f t="shared" si="58"/>
        <v>3.0325972263707902E-2</v>
      </c>
      <c r="K164" s="123">
        <f t="shared" si="58"/>
        <v>3.9201054833260453E-2</v>
      </c>
      <c r="L164" s="123">
        <f t="shared" si="58"/>
        <v>8.1450538959338195E-2</v>
      </c>
      <c r="M164" s="123">
        <f t="shared" si="58"/>
        <v>5.2697463263184273E-2</v>
      </c>
      <c r="N164" s="123">
        <f t="shared" si="58"/>
        <v>7.1018439311279435E-2</v>
      </c>
      <c r="O164" s="123">
        <f t="shared" si="58"/>
        <v>7.9158633099849315E-2</v>
      </c>
      <c r="P164" s="123">
        <f t="shared" si="58"/>
        <v>9.1138880117302049E-2</v>
      </c>
      <c r="Q164" s="123">
        <f t="shared" si="58"/>
        <v>0.22724054471812541</v>
      </c>
      <c r="R164" s="123">
        <f t="shared" si="58"/>
        <v>0.1819872402689604</v>
      </c>
      <c r="S164" s="123">
        <f t="shared" si="58"/>
        <v>0.22990663393801783</v>
      </c>
      <c r="T164" s="123">
        <f t="shared" si="58"/>
        <v>0.31566618135020136</v>
      </c>
      <c r="U164" s="123">
        <f t="shared" si="58"/>
        <v>0.52284478200478801</v>
      </c>
      <c r="V164" s="123">
        <f t="shared" si="58"/>
        <v>0.38154602623779421</v>
      </c>
      <c r="W164" s="123">
        <f t="shared" si="58"/>
        <v>0.55437049403886363</v>
      </c>
      <c r="X164" s="123">
        <f t="shared" si="58"/>
        <v>0.65077082590990509</v>
      </c>
      <c r="Y164" s="123">
        <f t="shared" si="58"/>
        <v>0.91704811431423017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8.0344664856564201E-3</v>
      </c>
      <c r="C165" s="99">
        <f>RES_hhdet_tesh!C165/RES_summary!C$19</f>
        <v>7.5860321242950711E-3</v>
      </c>
      <c r="D165" s="99">
        <f>RES_hhdet_tesh!D165/RES_summary!D$19</f>
        <v>8.1734814373692986E-3</v>
      </c>
      <c r="E165" s="99">
        <f>RES_hhdet_tesh!E165/RES_summary!E$19</f>
        <v>1.02332621520389E-2</v>
      </c>
      <c r="F165" s="99">
        <f>RES_hhdet_tesh!F165/RES_summary!F$19</f>
        <v>1.1611190973518934E-2</v>
      </c>
      <c r="G165" s="99">
        <f>RES_hhdet_tesh!G165/RES_summary!G$19</f>
        <v>1.5765971681391551E-2</v>
      </c>
      <c r="H165" s="99">
        <f>RES_hhdet_tesh!H165/RES_summary!H$19</f>
        <v>2.4053362005470091E-2</v>
      </c>
      <c r="I165" s="99">
        <f>RES_hhdet_tesh!I165/RES_summary!I$19</f>
        <v>2.5349813152599328E-2</v>
      </c>
      <c r="J165" s="99">
        <f>RES_hhdet_tesh!J165/RES_summary!J$19</f>
        <v>3.0325972263707902E-2</v>
      </c>
      <c r="K165" s="99">
        <f>RES_hhdet_tesh!K165/RES_summary!K$19</f>
        <v>3.9201054833260453E-2</v>
      </c>
      <c r="L165" s="99">
        <f>RES_hhdet_tesh!L165/RES_summary!L$19</f>
        <v>8.1450538959338195E-2</v>
      </c>
      <c r="M165" s="99">
        <f>RES_hhdet_tesh!M165/RES_summary!M$19</f>
        <v>5.2697463263184273E-2</v>
      </c>
      <c r="N165" s="99">
        <f>RES_hhdet_tesh!N165/RES_summary!N$19</f>
        <v>7.1018439311279435E-2</v>
      </c>
      <c r="O165" s="99">
        <f>RES_hhdet_tesh!O165/RES_summary!O$19</f>
        <v>7.9158633099849315E-2</v>
      </c>
      <c r="P165" s="99">
        <f>RES_hhdet_tesh!P165/RES_summary!P$19</f>
        <v>9.1138880117302049E-2</v>
      </c>
      <c r="Q165" s="99">
        <f>RES_hhdet_tesh!Q165/RES_summary!Q$19</f>
        <v>0.22724054471812541</v>
      </c>
      <c r="R165" s="99">
        <f>RES_hhdet_tesh!R165/RES_summary!R$19</f>
        <v>0.1819872402689604</v>
      </c>
      <c r="S165" s="99">
        <f>RES_hhdet_tesh!S165/RES_summary!S$19</f>
        <v>0.22990663393801783</v>
      </c>
      <c r="T165" s="99">
        <f>RES_hhdet_tesh!T165/RES_summary!T$19</f>
        <v>0.31566618135020136</v>
      </c>
      <c r="U165" s="99">
        <f>RES_hhdet_tesh!U165/RES_summary!U$19</f>
        <v>0.52284478200478801</v>
      </c>
      <c r="V165" s="99">
        <f>RES_hhdet_tesh!V165/RES_summary!V$19</f>
        <v>0.38154602623779421</v>
      </c>
      <c r="W165" s="99">
        <f>RES_hhdet_tesh!W165/RES_summary!W$19</f>
        <v>0.55437049403886363</v>
      </c>
      <c r="X165" s="99">
        <f>RES_hhdet_tesh!X165/RES_summary!X$19</f>
        <v>0.65077082590990509</v>
      </c>
      <c r="Y165" s="99">
        <f>RES_hhdet_tesh!Y165/RES_summary!Y$19</f>
        <v>0.91704811431423017</v>
      </c>
      <c r="DA165" s="63" t="s">
        <v>3070</v>
      </c>
    </row>
    <row r="166" spans="1:105" ht="12" customHeight="1" x14ac:dyDescent="0.25">
      <c r="A166" s="121" t="s">
        <v>55</v>
      </c>
      <c r="B166" s="123">
        <v>9.8713013258726701</v>
      </c>
      <c r="C166" s="123">
        <v>9.3554438156951747</v>
      </c>
      <c r="D166" s="123">
        <v>7.8770427827973304</v>
      </c>
      <c r="E166" s="123">
        <v>13.208971686939741</v>
      </c>
      <c r="F166" s="123">
        <v>12.643959429459441</v>
      </c>
      <c r="G166" s="123">
        <v>10.51585515758787</v>
      </c>
      <c r="H166" s="123">
        <v>12.125234639438199</v>
      </c>
      <c r="I166" s="123">
        <v>11.494106011426846</v>
      </c>
      <c r="J166" s="123">
        <v>12.040982902416934</v>
      </c>
      <c r="K166" s="123">
        <v>12.672227573671545</v>
      </c>
      <c r="L166" s="123">
        <v>13.494351524419303</v>
      </c>
      <c r="M166" s="123">
        <v>13.346967375425992</v>
      </c>
      <c r="N166" s="123">
        <v>13.31961409157879</v>
      </c>
      <c r="O166" s="123">
        <v>14.180565797163258</v>
      </c>
      <c r="P166" s="123">
        <v>14.248627354320661</v>
      </c>
      <c r="Q166" s="123">
        <v>14.687377852160115</v>
      </c>
      <c r="R166" s="123">
        <v>15.021984341842792</v>
      </c>
      <c r="S166" s="123">
        <v>15.26071394858868</v>
      </c>
      <c r="T166" s="123">
        <v>15.091843032904292</v>
      </c>
      <c r="U166" s="123">
        <v>16.323967255516258</v>
      </c>
      <c r="V166" s="123">
        <v>17.35094593602286</v>
      </c>
      <c r="W166" s="123">
        <v>17.756835304297521</v>
      </c>
      <c r="X166" s="123">
        <v>15.105625453216266</v>
      </c>
      <c r="Y166" s="123">
        <v>11.752210841037408</v>
      </c>
      <c r="DA166" s="130" t="s">
        <v>3071</v>
      </c>
    </row>
    <row r="167" spans="1:105" ht="12" customHeight="1" x14ac:dyDescent="0.25">
      <c r="A167" s="97" t="s">
        <v>124</v>
      </c>
      <c r="B167" s="99">
        <v>9.6902533749450797</v>
      </c>
      <c r="C167" s="99">
        <v>10.154079022708295</v>
      </c>
      <c r="D167" s="99">
        <v>10.316329174984256</v>
      </c>
      <c r="E167" s="99">
        <v>10.852354286958702</v>
      </c>
      <c r="F167" s="99">
        <v>11.209638733604393</v>
      </c>
      <c r="G167" s="99">
        <v>11.335579040566493</v>
      </c>
      <c r="H167" s="99">
        <v>11.541916873027166</v>
      </c>
      <c r="I167" s="99">
        <v>12.030524769403259</v>
      </c>
      <c r="J167" s="99">
        <v>12.394967297488268</v>
      </c>
      <c r="K167" s="99">
        <v>12.858078765737515</v>
      </c>
      <c r="L167" s="99">
        <v>13.108448462919748</v>
      </c>
      <c r="M167" s="99">
        <v>13.09718940755798</v>
      </c>
      <c r="N167" s="99">
        <v>13.82944407229536</v>
      </c>
      <c r="O167" s="99">
        <v>13.774420340246207</v>
      </c>
      <c r="P167" s="99">
        <v>14.071390548640382</v>
      </c>
      <c r="Q167" s="99">
        <v>14.173360269548354</v>
      </c>
      <c r="R167" s="99">
        <v>14.748382730162929</v>
      </c>
      <c r="S167" s="99">
        <v>15.234742224777545</v>
      </c>
      <c r="T167" s="99">
        <v>15.908691267694248</v>
      </c>
      <c r="U167" s="99">
        <v>17.003540433012482</v>
      </c>
      <c r="V167" s="99">
        <v>17.250650694308394</v>
      </c>
      <c r="W167" s="99">
        <v>18.33935751668017</v>
      </c>
      <c r="X167" s="99">
        <v>18.288701889326639</v>
      </c>
      <c r="Y167" s="99">
        <v>15.137126658272727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12.939338766747317</v>
      </c>
      <c r="L168" s="99">
        <v>13.189482742653261</v>
      </c>
      <c r="M168" s="99">
        <v>13.178326213260013</v>
      </c>
      <c r="N168" s="99">
        <v>13.918194645849679</v>
      </c>
      <c r="O168" s="99">
        <v>13.873624537418825</v>
      </c>
      <c r="P168" s="99">
        <v>14.216289508295613</v>
      </c>
      <c r="Q168" s="99">
        <v>14.34022905274117</v>
      </c>
      <c r="R168" s="99">
        <v>0</v>
      </c>
      <c r="S168" s="99">
        <v>0</v>
      </c>
      <c r="T168" s="99">
        <v>0</v>
      </c>
      <c r="U168" s="99">
        <v>16.496498454570983</v>
      </c>
      <c r="V168" s="99">
        <v>16.751192898698683</v>
      </c>
      <c r="W168" s="99">
        <v>17.860223865021993</v>
      </c>
      <c r="X168" s="99">
        <v>17.919999451272378</v>
      </c>
      <c r="Y168" s="99">
        <v>14.87064742525625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6.1868172785947104</v>
      </c>
      <c r="L169" s="102">
        <v>6.6000621503021373</v>
      </c>
      <c r="M169" s="102">
        <v>6.3383154713069771</v>
      </c>
      <c r="N169" s="102">
        <v>6.448205357095226</v>
      </c>
      <c r="O169" s="102">
        <v>6.6178632489624816</v>
      </c>
      <c r="P169" s="102">
        <v>6.6438170870368536</v>
      </c>
      <c r="Q169" s="102">
        <v>6.7990901249984361</v>
      </c>
      <c r="R169" s="102">
        <v>0</v>
      </c>
      <c r="S169" s="102">
        <v>0</v>
      </c>
      <c r="T169" s="102">
        <v>0</v>
      </c>
      <c r="U169" s="102">
        <v>8.1304206153017837</v>
      </c>
      <c r="V169" s="102">
        <v>8.0436219125056674</v>
      </c>
      <c r="W169" s="102">
        <v>8.8957474649202961</v>
      </c>
      <c r="X169" s="102">
        <v>6.9676429224305902</v>
      </c>
      <c r="Y169" s="102">
        <v>4.6287366578759146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6.7525214881526088</v>
      </c>
      <c r="L170" s="105">
        <v>6.589420592351126</v>
      </c>
      <c r="M170" s="105">
        <v>6.8400107419530363</v>
      </c>
      <c r="N170" s="105">
        <v>7.4699892887544541</v>
      </c>
      <c r="O170" s="105">
        <v>7.2557612884563447</v>
      </c>
      <c r="P170" s="105">
        <v>7.572472421258758</v>
      </c>
      <c r="Q170" s="105">
        <v>7.5411389277427352</v>
      </c>
      <c r="R170" s="105">
        <v>0</v>
      </c>
      <c r="S170" s="105">
        <v>0</v>
      </c>
      <c r="T170" s="105">
        <v>0</v>
      </c>
      <c r="U170" s="105">
        <v>8.3660778392691988</v>
      </c>
      <c r="V170" s="105">
        <v>8.7075709861930175</v>
      </c>
      <c r="W170" s="105">
        <v>8.9644764001016952</v>
      </c>
      <c r="X170" s="105">
        <v>10.952356528841792</v>
      </c>
      <c r="Y170" s="105">
        <v>10.241910767380332</v>
      </c>
      <c r="DA170" s="132" t="s">
        <v>3075</v>
      </c>
    </row>
    <row r="171" spans="1:105" ht="12" customHeight="1" x14ac:dyDescent="0.25">
      <c r="A171" s="106" t="s">
        <v>122</v>
      </c>
      <c r="B171" s="102">
        <v>10.046153719544185</v>
      </c>
      <c r="C171" s="102">
        <v>8.7045843851061164</v>
      </c>
      <c r="D171" s="102">
        <v>6.6056666490803657</v>
      </c>
      <c r="E171" s="102">
        <v>13.979837413345354</v>
      </c>
      <c r="F171" s="102">
        <v>13.008609164947318</v>
      </c>
      <c r="G171" s="102">
        <v>10.318812512231229</v>
      </c>
      <c r="H171" s="102">
        <v>12.310093612369752</v>
      </c>
      <c r="I171" s="102">
        <v>11.321994636068707</v>
      </c>
      <c r="J171" s="102">
        <v>11.944871097398318</v>
      </c>
      <c r="K171" s="102">
        <v>12.627540161030179</v>
      </c>
      <c r="L171" s="102">
        <v>13.57585900606416</v>
      </c>
      <c r="M171" s="102">
        <v>13.394266852139245</v>
      </c>
      <c r="N171" s="102">
        <v>13.233668252177598</v>
      </c>
      <c r="O171" s="102">
        <v>14.235929314500273</v>
      </c>
      <c r="P171" s="102">
        <v>14.252373639832838</v>
      </c>
      <c r="Q171" s="102">
        <v>14.717122483980544</v>
      </c>
      <c r="R171" s="102">
        <v>15.021154119631788</v>
      </c>
      <c r="S171" s="102">
        <v>15.239718622674289</v>
      </c>
      <c r="T171" s="102">
        <v>14.984018847511203</v>
      </c>
      <c r="U171" s="102">
        <v>16.245981800654526</v>
      </c>
      <c r="V171" s="102">
        <v>17.391158539624847</v>
      </c>
      <c r="W171" s="102">
        <v>17.733258205554968</v>
      </c>
      <c r="X171" s="102">
        <v>14.787503851819256</v>
      </c>
      <c r="Y171" s="102">
        <v>11.331254241267128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12.631131431837701</v>
      </c>
      <c r="L172" s="105">
        <v>13.576141605237526</v>
      </c>
      <c r="M172" s="105">
        <v>13.392302679002054</v>
      </c>
      <c r="N172" s="105">
        <v>13.231191236423477</v>
      </c>
      <c r="O172" s="105">
        <v>14.249937687913761</v>
      </c>
      <c r="P172" s="105">
        <v>14.301297027308443</v>
      </c>
      <c r="Q172" s="105">
        <v>14.778758549125309</v>
      </c>
      <c r="R172" s="105">
        <v>15.081133083715775</v>
      </c>
      <c r="S172" s="105">
        <v>15.282890926739487</v>
      </c>
      <c r="T172" s="105">
        <v>14.994205364885003</v>
      </c>
      <c r="U172" s="105">
        <v>16.239184270713267</v>
      </c>
      <c r="V172" s="105">
        <v>17.355663819672724</v>
      </c>
      <c r="W172" s="105">
        <v>17.677261337828813</v>
      </c>
      <c r="X172" s="105">
        <v>14.710628990633319</v>
      </c>
      <c r="Y172" s="105">
        <v>11.293254130590601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6.0401234291463117</v>
      </c>
      <c r="L173" s="99">
        <v>6.8035165927108707</v>
      </c>
      <c r="M173" s="99">
        <v>6.442820108101694</v>
      </c>
      <c r="N173" s="99">
        <v>6.1226730398494151</v>
      </c>
      <c r="O173" s="99">
        <v>6.8049211138656407</v>
      </c>
      <c r="P173" s="99">
        <v>6.6894913673564043</v>
      </c>
      <c r="Q173" s="99">
        <v>7.0249845148294945</v>
      </c>
      <c r="R173" s="99">
        <v>7.101756528768564</v>
      </c>
      <c r="S173" s="99">
        <v>7.065189583298797</v>
      </c>
      <c r="T173" s="99">
        <v>8.0711285512736186</v>
      </c>
      <c r="U173" s="99">
        <v>7.9984073343839208</v>
      </c>
      <c r="V173" s="99">
        <v>8.387205140023827</v>
      </c>
      <c r="W173" s="99">
        <v>8.7946969612138641</v>
      </c>
      <c r="X173" s="99">
        <v>5.4471742387548172</v>
      </c>
      <c r="Y173" s="99">
        <v>3.0024460144543821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6.5910080026913915</v>
      </c>
      <c r="L174" s="110">
        <v>6.7726250125266549</v>
      </c>
      <c r="M174" s="110">
        <v>6.9494825709003569</v>
      </c>
      <c r="N174" s="110">
        <v>7.1085181965740629</v>
      </c>
      <c r="O174" s="110">
        <v>7.4450165740481253</v>
      </c>
      <c r="P174" s="110">
        <v>7.6118056599520409</v>
      </c>
      <c r="Q174" s="110">
        <v>7.7537740342958132</v>
      </c>
      <c r="R174" s="110">
        <v>7.9793765549472093</v>
      </c>
      <c r="S174" s="110">
        <v>8.2177013434406909</v>
      </c>
      <c r="T174" s="110">
        <v>6.923076813611388</v>
      </c>
      <c r="U174" s="110">
        <v>8.2407769363293468</v>
      </c>
      <c r="V174" s="110">
        <v>8.9684586796488954</v>
      </c>
      <c r="W174" s="110">
        <v>8.8825643766149494</v>
      </c>
      <c r="X174" s="110">
        <v>9.263454751878502</v>
      </c>
      <c r="Y174" s="110">
        <v>8.2908081161362208</v>
      </c>
      <c r="DA174" s="60" t="s">
        <v>3079</v>
      </c>
    </row>
    <row r="175" spans="1:105" ht="12" customHeight="1" x14ac:dyDescent="0.25">
      <c r="A175" s="121" t="s">
        <v>54</v>
      </c>
      <c r="B175" s="123">
        <v>4.852730779438315</v>
      </c>
      <c r="C175" s="123">
        <v>4.8329579640761917</v>
      </c>
      <c r="D175" s="123">
        <v>4.8744333007277074</v>
      </c>
      <c r="E175" s="123">
        <v>7.8928163706045007</v>
      </c>
      <c r="F175" s="123">
        <v>7.6101604293446545</v>
      </c>
      <c r="G175" s="123">
        <v>6.7683214349211278</v>
      </c>
      <c r="H175" s="123">
        <v>7.2894272734273864</v>
      </c>
      <c r="I175" s="123">
        <v>7.2540119190017895</v>
      </c>
      <c r="J175" s="123">
        <v>7.5394998127964739</v>
      </c>
      <c r="K175" s="123">
        <v>7.7103062471051569</v>
      </c>
      <c r="L175" s="123">
        <v>8.0879802248181605</v>
      </c>
      <c r="M175" s="123">
        <v>7.6162931473669735</v>
      </c>
      <c r="N175" s="123">
        <v>7.5528974413060102</v>
      </c>
      <c r="O175" s="123">
        <v>7.4336705122092024</v>
      </c>
      <c r="P175" s="123">
        <v>7.1861580022032587</v>
      </c>
      <c r="Q175" s="123">
        <v>7.1566629580055627</v>
      </c>
      <c r="R175" s="123">
        <v>7.2959948648771338</v>
      </c>
      <c r="S175" s="123">
        <v>7.4127836659821105</v>
      </c>
      <c r="T175" s="123">
        <v>7.582994892928105</v>
      </c>
      <c r="U175" s="123">
        <v>7.8526735312152498</v>
      </c>
      <c r="V175" s="123">
        <v>7.6237857050166982</v>
      </c>
      <c r="W175" s="123">
        <v>7.6126066322367274</v>
      </c>
      <c r="X175" s="123">
        <v>6.0003143930896909</v>
      </c>
      <c r="Y175" s="123">
        <v>4.8148765049078399</v>
      </c>
      <c r="DA175" s="130" t="s">
        <v>3080</v>
      </c>
    </row>
    <row r="176" spans="1:105" ht="12" customHeight="1" x14ac:dyDescent="0.25">
      <c r="A176" s="97" t="s">
        <v>50</v>
      </c>
      <c r="B176" s="99">
        <v>4.8347162479440486</v>
      </c>
      <c r="C176" s="99">
        <v>4.9494131893978084</v>
      </c>
      <c r="D176" s="99">
        <v>5.3672014653296323</v>
      </c>
      <c r="E176" s="99">
        <v>7.1299943356946116</v>
      </c>
      <c r="F176" s="99">
        <v>7.1491594077662013</v>
      </c>
      <c r="G176" s="99">
        <v>6.9782770061826271</v>
      </c>
      <c r="H176" s="99">
        <v>7.0823789169798657</v>
      </c>
      <c r="I176" s="99">
        <v>7.3769444032972373</v>
      </c>
      <c r="J176" s="99">
        <v>7.598499195938949</v>
      </c>
      <c r="K176" s="99">
        <v>7.8322417815868617</v>
      </c>
      <c r="L176" s="99">
        <v>7.9275757140650054</v>
      </c>
      <c r="M176" s="99">
        <v>7.5809241330640535</v>
      </c>
      <c r="N176" s="99">
        <v>7.5931935221875699</v>
      </c>
      <c r="O176" s="99">
        <v>7.2811862384931665</v>
      </c>
      <c r="P176" s="99">
        <v>7.2055663084008321</v>
      </c>
      <c r="Q176" s="99">
        <v>7.1644776290470542</v>
      </c>
      <c r="R176" s="99">
        <v>7.2680571445745246</v>
      </c>
      <c r="S176" s="99">
        <v>7.3526067832371291</v>
      </c>
      <c r="T176" s="99">
        <v>7.5977326428777756</v>
      </c>
      <c r="U176" s="99">
        <v>7.9634257814838367</v>
      </c>
      <c r="V176" s="99">
        <v>7.4382737233455316</v>
      </c>
      <c r="W176" s="99">
        <v>7.0538723695267498</v>
      </c>
      <c r="X176" s="99">
        <v>6.0908486670700706</v>
      </c>
      <c r="Y176" s="99">
        <v>4.9574570719616524</v>
      </c>
      <c r="DA176" s="63" t="s">
        <v>3081</v>
      </c>
    </row>
    <row r="177" spans="1:105" ht="12" customHeight="1" x14ac:dyDescent="0.25">
      <c r="A177" s="109" t="s">
        <v>120</v>
      </c>
      <c r="B177" s="110">
        <v>4.9487592616077514</v>
      </c>
      <c r="C177" s="110">
        <v>4.3002295575583629</v>
      </c>
      <c r="D177" s="110">
        <v>3.3969611855783541</v>
      </c>
      <c r="E177" s="110">
        <v>9.1832289759146182</v>
      </c>
      <c r="F177" s="110">
        <v>8.3051798858982409</v>
      </c>
      <c r="G177" s="110">
        <v>6.4144802274104853</v>
      </c>
      <c r="H177" s="110">
        <v>7.6871640854025101</v>
      </c>
      <c r="I177" s="110">
        <v>6.9810940268447466</v>
      </c>
      <c r="J177" s="110">
        <v>7.4199218339006396</v>
      </c>
      <c r="K177" s="110">
        <v>7.4818820459697237</v>
      </c>
      <c r="L177" s="110">
        <v>8.3558219488626566</v>
      </c>
      <c r="M177" s="110">
        <v>7.6716820350431991</v>
      </c>
      <c r="N177" s="110">
        <v>7.4901965089714766</v>
      </c>
      <c r="O177" s="110">
        <v>7.6705093158764388</v>
      </c>
      <c r="P177" s="110">
        <v>7.1554037315474917</v>
      </c>
      <c r="Q177" s="110">
        <v>7.1440166664748936</v>
      </c>
      <c r="R177" s="110">
        <v>7.342567475781796</v>
      </c>
      <c r="S177" s="110">
        <v>7.5188168568441522</v>
      </c>
      <c r="T177" s="110">
        <v>7.5551157898050993</v>
      </c>
      <c r="U177" s="110">
        <v>7.6355003242406161</v>
      </c>
      <c r="V177" s="110">
        <v>8.0073495026601513</v>
      </c>
      <c r="W177" s="110">
        <v>9.0386812411939452</v>
      </c>
      <c r="X177" s="110">
        <v>5.7132498249924133</v>
      </c>
      <c r="Y177" s="110">
        <v>4.2299001228565034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62.257807087105427</v>
      </c>
      <c r="C3" s="118">
        <f t="shared" si="0"/>
        <v>66.024463603480399</v>
      </c>
      <c r="D3" s="118">
        <f t="shared" si="0"/>
        <v>67.812943376288118</v>
      </c>
      <c r="E3" s="118">
        <f t="shared" si="0"/>
        <v>63.912449468917686</v>
      </c>
      <c r="F3" s="118">
        <f t="shared" si="0"/>
        <v>63.086432729807193</v>
      </c>
      <c r="G3" s="118">
        <f t="shared" si="0"/>
        <v>65.817602699974159</v>
      </c>
      <c r="H3" s="118">
        <f t="shared" si="0"/>
        <v>71.609418800357304</v>
      </c>
      <c r="I3" s="118">
        <f t="shared" si="0"/>
        <v>64.036054606657558</v>
      </c>
      <c r="J3" s="118">
        <f t="shared" si="0"/>
        <v>66.759783969115091</v>
      </c>
      <c r="K3" s="118">
        <f t="shared" si="0"/>
        <v>68.448200335866062</v>
      </c>
      <c r="L3" s="118">
        <f t="shared" si="0"/>
        <v>77.684763196089747</v>
      </c>
      <c r="M3" s="118">
        <f t="shared" si="0"/>
        <v>68.252809078032513</v>
      </c>
      <c r="N3" s="118">
        <f t="shared" si="0"/>
        <v>71.506356756080848</v>
      </c>
      <c r="O3" s="118">
        <f t="shared" si="0"/>
        <v>70.276064776271411</v>
      </c>
      <c r="P3" s="118">
        <f t="shared" si="0"/>
        <v>64.786268051063971</v>
      </c>
      <c r="Q3" s="118">
        <f t="shared" si="0"/>
        <v>63.847933805462709</v>
      </c>
      <c r="R3" s="118">
        <f t="shared" ref="R3:V3" si="1">R4+R7+R9+R19</f>
        <v>69.926251554811174</v>
      </c>
      <c r="S3" s="118">
        <f t="shared" si="1"/>
        <v>73.302087263215739</v>
      </c>
      <c r="T3" s="118">
        <f t="shared" si="1"/>
        <v>76.947471720097255</v>
      </c>
      <c r="U3" s="118">
        <f t="shared" si="1"/>
        <v>65.650300007895851</v>
      </c>
      <c r="V3" s="118">
        <f t="shared" si="1"/>
        <v>71.300728728888586</v>
      </c>
      <c r="W3" s="118">
        <f t="shared" ref="W3:Y3" si="2">W4+W7+W9+W19</f>
        <v>79.623506242981932</v>
      </c>
      <c r="X3" s="118">
        <f t="shared" si="2"/>
        <v>73.503327249132838</v>
      </c>
      <c r="Y3" s="118">
        <f t="shared" si="2"/>
        <v>69.018150540666895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55.138604776844545</v>
      </c>
      <c r="C4" s="123">
        <f t="shared" si="3"/>
        <v>59.081182265758478</v>
      </c>
      <c r="D4" s="123">
        <f t="shared" si="3"/>
        <v>60.408492236645529</v>
      </c>
      <c r="E4" s="123">
        <f t="shared" si="3"/>
        <v>56.237522310608583</v>
      </c>
      <c r="F4" s="123">
        <f t="shared" si="3"/>
        <v>55.393909443481441</v>
      </c>
      <c r="G4" s="123">
        <f t="shared" si="3"/>
        <v>58.097038861791724</v>
      </c>
      <c r="H4" s="123">
        <f t="shared" si="3"/>
        <v>63.535138024197401</v>
      </c>
      <c r="I4" s="123">
        <f t="shared" si="3"/>
        <v>56.22045924065597</v>
      </c>
      <c r="J4" s="123">
        <f t="shared" si="3"/>
        <v>58.606566962830918</v>
      </c>
      <c r="K4" s="123">
        <f t="shared" si="3"/>
        <v>60.117388234797225</v>
      </c>
      <c r="L4" s="123">
        <f t="shared" si="3"/>
        <v>69.303629699645015</v>
      </c>
      <c r="M4" s="123">
        <f t="shared" si="3"/>
        <v>60.07641217514508</v>
      </c>
      <c r="N4" s="123">
        <f t="shared" si="3"/>
        <v>63.206842687778618</v>
      </c>
      <c r="O4" s="123">
        <f t="shared" si="3"/>
        <v>62.040374833791873</v>
      </c>
      <c r="P4" s="123">
        <f t="shared" si="3"/>
        <v>56.493185946875052</v>
      </c>
      <c r="Q4" s="123">
        <f t="shared" si="3"/>
        <v>55.640650833689783</v>
      </c>
      <c r="R4" s="123">
        <f t="shared" ref="R4:V4" si="4">SUM(R5:R6)</f>
        <v>61.458392777043706</v>
      </c>
      <c r="S4" s="123">
        <f t="shared" si="4"/>
        <v>64.452982446066613</v>
      </c>
      <c r="T4" s="123">
        <f t="shared" si="4"/>
        <v>67.665083098000935</v>
      </c>
      <c r="U4" s="123">
        <f t="shared" si="4"/>
        <v>57.434538513339106</v>
      </c>
      <c r="V4" s="123">
        <f t="shared" si="4"/>
        <v>62.62563697386986</v>
      </c>
      <c r="W4" s="123">
        <f t="shared" ref="W4:Y4" si="5">SUM(W5:W6)</f>
        <v>70.231001718825866</v>
      </c>
      <c r="X4" s="123">
        <f t="shared" si="5"/>
        <v>64.919536578816206</v>
      </c>
      <c r="Y4" s="123">
        <f t="shared" si="5"/>
        <v>61.66921980477985</v>
      </c>
      <c r="DA4" s="130" t="s">
        <v>3085</v>
      </c>
    </row>
    <row r="5" spans="1:105" ht="12" customHeight="1" x14ac:dyDescent="0.25">
      <c r="A5" s="97" t="s">
        <v>51</v>
      </c>
      <c r="B5" s="99">
        <v>55.138604776844545</v>
      </c>
      <c r="C5" s="99">
        <v>59.081182265758478</v>
      </c>
      <c r="D5" s="99">
        <v>60.408492236645529</v>
      </c>
      <c r="E5" s="99">
        <v>56.237522310608583</v>
      </c>
      <c r="F5" s="99">
        <v>55.393909443481441</v>
      </c>
      <c r="G5" s="99">
        <v>58.097038861791724</v>
      </c>
      <c r="H5" s="99">
        <v>63.535138024197401</v>
      </c>
      <c r="I5" s="99">
        <v>56.22045924065597</v>
      </c>
      <c r="J5" s="99">
        <v>58.606566962830918</v>
      </c>
      <c r="K5" s="99">
        <v>60.117388234797225</v>
      </c>
      <c r="L5" s="99">
        <v>69.303629699645015</v>
      </c>
      <c r="M5" s="99">
        <v>60.07641217514508</v>
      </c>
      <c r="N5" s="99">
        <v>63.206842687778618</v>
      </c>
      <c r="O5" s="99">
        <v>62.040374833791873</v>
      </c>
      <c r="P5" s="99">
        <v>56.493185946875052</v>
      </c>
      <c r="Q5" s="99">
        <v>55.640650833689783</v>
      </c>
      <c r="R5" s="99">
        <v>61.458392777043706</v>
      </c>
      <c r="S5" s="99">
        <v>64.452982446066613</v>
      </c>
      <c r="T5" s="99">
        <v>67.665083098000935</v>
      </c>
      <c r="U5" s="99">
        <v>57.434538513339106</v>
      </c>
      <c r="V5" s="99">
        <v>62.62563697386986</v>
      </c>
      <c r="W5" s="99">
        <v>70.231001718825866</v>
      </c>
      <c r="X5" s="99">
        <v>64.919536578816206</v>
      </c>
      <c r="Y5" s="99">
        <v>61.66921980477985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5.2832667182609221</v>
      </c>
      <c r="C9" s="123">
        <v>5.1282777821399144</v>
      </c>
      <c r="D9" s="123">
        <v>5.4700748425781862</v>
      </c>
      <c r="E9" s="123">
        <v>5.3460523085255574</v>
      </c>
      <c r="F9" s="123">
        <v>5.450550937766133</v>
      </c>
      <c r="G9" s="123">
        <v>5.5211994503278836</v>
      </c>
      <c r="H9" s="123">
        <v>5.8088992293657586</v>
      </c>
      <c r="I9" s="123">
        <v>5.5141838374831273</v>
      </c>
      <c r="J9" s="123">
        <v>5.7809143189807886</v>
      </c>
      <c r="K9" s="123">
        <v>5.9166305049848971</v>
      </c>
      <c r="L9" s="123">
        <v>5.9898641066448723</v>
      </c>
      <c r="M9" s="123">
        <v>5.9109407504085025</v>
      </c>
      <c r="N9" s="123">
        <v>6.0343818222867753</v>
      </c>
      <c r="O9" s="123">
        <v>6.0528700954321133</v>
      </c>
      <c r="P9" s="123">
        <v>6.1046119475483342</v>
      </c>
      <c r="Q9" s="123">
        <v>6.0190248814178897</v>
      </c>
      <c r="R9" s="123">
        <v>6.2214339421486278</v>
      </c>
      <c r="S9" s="123">
        <v>6.5239749042883828</v>
      </c>
      <c r="T9" s="123">
        <v>6.8497820041516171</v>
      </c>
      <c r="U9" s="123">
        <v>5.8020654961816094</v>
      </c>
      <c r="V9" s="123">
        <v>6.2634376346212779</v>
      </c>
      <c r="W9" s="123">
        <v>6.979815976003982</v>
      </c>
      <c r="X9" s="123">
        <v>6.4985787052714254</v>
      </c>
      <c r="Y9" s="123">
        <v>5.4216685643198614</v>
      </c>
      <c r="DA9" s="130" t="s">
        <v>3090</v>
      </c>
    </row>
    <row r="10" spans="1:105" ht="12" customHeight="1" x14ac:dyDescent="0.25">
      <c r="A10" s="97" t="s">
        <v>143</v>
      </c>
      <c r="B10" s="99">
        <v>5.5593893101696965</v>
      </c>
      <c r="C10" s="99">
        <v>5.4135495532401823</v>
      </c>
      <c r="D10" s="99">
        <v>5.8666779995873837</v>
      </c>
      <c r="E10" s="99">
        <v>5.9663328669591573</v>
      </c>
      <c r="F10" s="99">
        <v>6.1744905501247054</v>
      </c>
      <c r="G10" s="99">
        <v>6.2928618718777836</v>
      </c>
      <c r="H10" s="99">
        <v>6.5652078745028142</v>
      </c>
      <c r="I10" s="99">
        <v>6.2154264074813277</v>
      </c>
      <c r="J10" s="99">
        <v>6.5592731999686622</v>
      </c>
      <c r="K10" s="99">
        <v>6.7772293163184107</v>
      </c>
      <c r="L10" s="99">
        <v>6.9335400031516805</v>
      </c>
      <c r="M10" s="99">
        <v>6.8797231494215563</v>
      </c>
      <c r="N10" s="99">
        <v>7.0374544786379012</v>
      </c>
      <c r="O10" s="99">
        <v>7.1219171974419551</v>
      </c>
      <c r="P10" s="99">
        <v>7.2288569919121342</v>
      </c>
      <c r="Q10" s="99">
        <v>7.1729625724111399</v>
      </c>
      <c r="R10" s="99">
        <v>7.4336579192222931</v>
      </c>
      <c r="S10" s="99">
        <v>7.7568801723954142</v>
      </c>
      <c r="T10" s="99">
        <v>8.0901950746226277</v>
      </c>
      <c r="U10" s="99">
        <v>6.7967207134767413</v>
      </c>
      <c r="V10" s="99">
        <v>7.1772743041126033</v>
      </c>
      <c r="W10" s="99">
        <v>7.4615701561262879</v>
      </c>
      <c r="X10" s="99">
        <v>6.5681143481696296</v>
      </c>
      <c r="Y10" s="99">
        <v>5.5003859342953705</v>
      </c>
      <c r="DA10" s="63" t="s">
        <v>3091</v>
      </c>
    </row>
    <row r="11" spans="1:105" ht="12" customHeight="1" x14ac:dyDescent="0.25">
      <c r="A11" s="97" t="s">
        <v>124</v>
      </c>
      <c r="B11" s="99">
        <v>3.9783533002409452</v>
      </c>
      <c r="C11" s="99">
        <v>4.1419665377399939</v>
      </c>
      <c r="D11" s="99">
        <v>4.185888615013118</v>
      </c>
      <c r="E11" s="99">
        <v>4.3774373662437691</v>
      </c>
      <c r="F11" s="99">
        <v>4.4872278771547052</v>
      </c>
      <c r="G11" s="99">
        <v>4.4919560534434968</v>
      </c>
      <c r="H11" s="99">
        <v>4.5277084480880658</v>
      </c>
      <c r="I11" s="99">
        <v>4.69042133197686</v>
      </c>
      <c r="J11" s="99">
        <v>4.8178915606826038</v>
      </c>
      <c r="K11" s="99">
        <v>4.9702421184119263</v>
      </c>
      <c r="L11" s="99">
        <v>5.0392696390333835</v>
      </c>
      <c r="M11" s="99">
        <v>5.0006637287119045</v>
      </c>
      <c r="N11" s="99">
        <v>5.2144860222685478</v>
      </c>
      <c r="O11" s="99">
        <v>5.098133352600744</v>
      </c>
      <c r="P11" s="99">
        <v>5.0682717669212103</v>
      </c>
      <c r="Q11" s="99">
        <v>4.9571161402899939</v>
      </c>
      <c r="R11" s="99">
        <v>5.0064936606322084</v>
      </c>
      <c r="S11" s="99">
        <v>5.0267228926016942</v>
      </c>
      <c r="T11" s="99">
        <v>5.1430140506790432</v>
      </c>
      <c r="U11" s="99">
        <v>5.3592705798426312</v>
      </c>
      <c r="V11" s="99">
        <v>5.3443788672094907</v>
      </c>
      <c r="W11" s="99">
        <v>5.4514029242910622</v>
      </c>
      <c r="X11" s="99">
        <v>5.2582871662666157</v>
      </c>
      <c r="Y11" s="99">
        <v>4.2018957889745918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2.3299980703165146</v>
      </c>
      <c r="L12" s="99">
        <v>2.4836417266527273</v>
      </c>
      <c r="M12" s="99">
        <v>2.3794374698514109</v>
      </c>
      <c r="N12" s="99">
        <v>2.4021418431279833</v>
      </c>
      <c r="O12" s="99">
        <v>2.3887367197773424</v>
      </c>
      <c r="P12" s="99">
        <v>2.3025015933868964</v>
      </c>
      <c r="Q12" s="99">
        <v>2.2737052432828273</v>
      </c>
      <c r="R12" s="99">
        <v>2.2626972239320584</v>
      </c>
      <c r="S12" s="99">
        <v>2.2414167438124721</v>
      </c>
      <c r="T12" s="99">
        <v>2.736144073420594</v>
      </c>
      <c r="U12" s="99">
        <v>2.5925868330404747</v>
      </c>
      <c r="V12" s="99">
        <v>2.5410422416652207</v>
      </c>
      <c r="W12" s="99">
        <v>2.7006641092004449</v>
      </c>
      <c r="X12" s="99">
        <v>2.0534022630001889</v>
      </c>
      <c r="Y12" s="99">
        <v>1.2913162082822081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2.3299980703165146</v>
      </c>
      <c r="L13" s="102">
        <v>2.4836417266527273</v>
      </c>
      <c r="M13" s="102">
        <v>2.3794374698514109</v>
      </c>
      <c r="N13" s="102">
        <v>2.4021418431279833</v>
      </c>
      <c r="O13" s="102">
        <v>2.3887367197773424</v>
      </c>
      <c r="P13" s="102">
        <v>2.3025015933868964</v>
      </c>
      <c r="Q13" s="102">
        <v>2.2737052432828273</v>
      </c>
      <c r="R13" s="102">
        <v>2.2626972239320584</v>
      </c>
      <c r="S13" s="102">
        <v>2.2414167438124721</v>
      </c>
      <c r="T13" s="102">
        <v>2.736144073420594</v>
      </c>
      <c r="U13" s="102">
        <v>2.5925868330404747</v>
      </c>
      <c r="V13" s="102">
        <v>2.5410422416652207</v>
      </c>
      <c r="W13" s="102">
        <v>2.7006641092004449</v>
      </c>
      <c r="X13" s="102">
        <v>2.0534022630001889</v>
      </c>
      <c r="Y13" s="102">
        <v>1.2913162082822081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1.8359355919999656</v>
      </c>
      <c r="C19" s="123">
        <v>1.8150035555820105</v>
      </c>
      <c r="D19" s="123">
        <v>1.9343762970644063</v>
      </c>
      <c r="E19" s="123">
        <v>2.3288748497835479</v>
      </c>
      <c r="F19" s="123">
        <v>2.2419723485596177</v>
      </c>
      <c r="G19" s="123">
        <v>2.1993643878545512</v>
      </c>
      <c r="H19" s="123">
        <v>2.2653815467941434</v>
      </c>
      <c r="I19" s="123">
        <v>2.301411528518456</v>
      </c>
      <c r="J19" s="123">
        <v>2.3723026873033919</v>
      </c>
      <c r="K19" s="123">
        <v>2.4141815960839321</v>
      </c>
      <c r="L19" s="123">
        <v>2.3912693897998527</v>
      </c>
      <c r="M19" s="123">
        <v>2.2654561524789356</v>
      </c>
      <c r="N19" s="123">
        <v>2.2651322460154555</v>
      </c>
      <c r="O19" s="123">
        <v>2.1828198470474263</v>
      </c>
      <c r="P19" s="123">
        <v>2.1884701566405869</v>
      </c>
      <c r="Q19" s="123">
        <v>2.1882580903550335</v>
      </c>
      <c r="R19" s="123">
        <v>2.2464248356188343</v>
      </c>
      <c r="S19" s="123">
        <v>2.3251299128607412</v>
      </c>
      <c r="T19" s="123">
        <v>2.4326066179446997</v>
      </c>
      <c r="U19" s="123">
        <v>2.4136959983751267</v>
      </c>
      <c r="V19" s="123">
        <v>2.41165412039744</v>
      </c>
      <c r="W19" s="123">
        <v>2.4126885481520928</v>
      </c>
      <c r="X19" s="123">
        <v>2.0852119650452008</v>
      </c>
      <c r="Y19" s="123">
        <v>1.9272621715671723</v>
      </c>
      <c r="DA19" s="130" t="s">
        <v>3100</v>
      </c>
    </row>
    <row r="20" spans="1:105" ht="12" customHeight="1" x14ac:dyDescent="0.25">
      <c r="A20" s="97" t="s">
        <v>51</v>
      </c>
      <c r="B20" s="99">
        <v>2.8535254873573317</v>
      </c>
      <c r="C20" s="99">
        <v>2.7008960008845468</v>
      </c>
      <c r="D20" s="99">
        <v>3.2134229790304318</v>
      </c>
      <c r="E20" s="99">
        <v>4.1336122341658319</v>
      </c>
      <c r="F20" s="99">
        <v>4.1649631075658862</v>
      </c>
      <c r="G20" s="99">
        <v>4.1432532809180902</v>
      </c>
      <c r="H20" s="99">
        <v>4.3547100969662376</v>
      </c>
      <c r="I20" s="99">
        <v>4.1054737482916908</v>
      </c>
      <c r="J20" s="99">
        <v>4.3886555258210933</v>
      </c>
      <c r="K20" s="99">
        <v>4.5058299103009398</v>
      </c>
      <c r="L20" s="99">
        <v>4.6036303531128056</v>
      </c>
      <c r="M20" s="99">
        <v>4.3810692197806009</v>
      </c>
      <c r="N20" s="99">
        <v>4.3876191775910121</v>
      </c>
      <c r="O20" s="99">
        <v>4.2546604435002919</v>
      </c>
      <c r="P20" s="99">
        <v>4.2355828334211001</v>
      </c>
      <c r="Q20" s="99">
        <v>4.1797382114396511</v>
      </c>
      <c r="R20" s="99">
        <v>4.2581426203509629</v>
      </c>
      <c r="S20" s="99">
        <v>4.4380282065659662</v>
      </c>
      <c r="T20" s="99">
        <v>4.4734674797970087</v>
      </c>
      <c r="U20" s="99">
        <v>4.0764224471774435</v>
      </c>
      <c r="V20" s="99">
        <v>4.5346484896247716</v>
      </c>
      <c r="W20" s="99">
        <v>4.433387729792428</v>
      </c>
      <c r="X20" s="99">
        <v>3.182650017055229</v>
      </c>
      <c r="Y20" s="99">
        <v>3.0267480637820414</v>
      </c>
      <c r="DA20" s="63" t="s">
        <v>3101</v>
      </c>
    </row>
    <row r="21" spans="1:105" ht="12" customHeight="1" x14ac:dyDescent="0.25">
      <c r="A21" s="97" t="s">
        <v>50</v>
      </c>
      <c r="B21" s="99">
        <v>1.8910796626625406</v>
      </c>
      <c r="C21" s="99">
        <v>1.9324058510783024</v>
      </c>
      <c r="D21" s="99">
        <v>2.0915610698353708</v>
      </c>
      <c r="E21" s="99">
        <v>2.7745246354107458</v>
      </c>
      <c r="F21" s="99">
        <v>2.7764360549926379</v>
      </c>
      <c r="G21" s="99">
        <v>2.7037268367561125</v>
      </c>
      <c r="H21" s="99">
        <v>2.7378750971748818</v>
      </c>
      <c r="I21" s="99">
        <v>2.8487323029721399</v>
      </c>
      <c r="J21" s="99">
        <v>2.9330676864661882</v>
      </c>
      <c r="K21" s="99">
        <v>3.0215934706088832</v>
      </c>
      <c r="L21" s="99">
        <v>3.0567352294331238</v>
      </c>
      <c r="M21" s="99">
        <v>2.9216209823308064</v>
      </c>
      <c r="N21" s="99">
        <v>2.9243850746496904</v>
      </c>
      <c r="O21" s="99">
        <v>2.8025837939040983</v>
      </c>
      <c r="P21" s="99">
        <v>2.7722850749124635</v>
      </c>
      <c r="Q21" s="99">
        <v>2.7548106157339314</v>
      </c>
      <c r="R21" s="99">
        <v>2.7916984612810851</v>
      </c>
      <c r="S21" s="99">
        <v>2.8187603826557752</v>
      </c>
      <c r="T21" s="99">
        <v>2.9067616383303614</v>
      </c>
      <c r="U21" s="99">
        <v>3.0329287867077932</v>
      </c>
      <c r="V21" s="99">
        <v>2.8171631609937204</v>
      </c>
      <c r="W21" s="99">
        <v>2.6638198437900189</v>
      </c>
      <c r="X21" s="99">
        <v>2.2877974864442212</v>
      </c>
      <c r="Y21" s="99">
        <v>1.8520591380420894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46.899144491364929</v>
      </c>
      <c r="C24" s="118">
        <f t="shared" si="7"/>
        <v>52.832024204886721</v>
      </c>
      <c r="D24" s="118">
        <f t="shared" si="7"/>
        <v>50.927410674814034</v>
      </c>
      <c r="E24" s="118">
        <f t="shared" si="7"/>
        <v>49.30363766810666</v>
      </c>
      <c r="F24" s="118">
        <f t="shared" si="7"/>
        <v>47.879651500993873</v>
      </c>
      <c r="G24" s="118">
        <f t="shared" si="7"/>
        <v>49.208385173811699</v>
      </c>
      <c r="H24" s="118">
        <f t="shared" si="7"/>
        <v>51.160442961588274</v>
      </c>
      <c r="I24" s="118">
        <f t="shared" si="7"/>
        <v>49.347213834353973</v>
      </c>
      <c r="J24" s="118">
        <f t="shared" si="7"/>
        <v>49.460558810760389</v>
      </c>
      <c r="K24" s="118">
        <f t="shared" si="7"/>
        <v>49.986800317979316</v>
      </c>
      <c r="L24" s="118">
        <f t="shared" si="7"/>
        <v>55.892740987609031</v>
      </c>
      <c r="M24" s="118">
        <f t="shared" si="7"/>
        <v>48.044094146144793</v>
      </c>
      <c r="N24" s="118">
        <f t="shared" si="7"/>
        <v>50.641538685668266</v>
      </c>
      <c r="O24" s="118">
        <f t="shared" si="7"/>
        <v>47.809813554204482</v>
      </c>
      <c r="P24" s="118">
        <f t="shared" si="7"/>
        <v>43.38294597794323</v>
      </c>
      <c r="Q24" s="118">
        <f t="shared" si="7"/>
        <v>43.425810709555805</v>
      </c>
      <c r="R24" s="118">
        <f t="shared" ref="R24:V24" si="8">R25+R28+R30+R39</f>
        <v>46.332730806573608</v>
      </c>
      <c r="S24" s="118">
        <f t="shared" si="8"/>
        <v>46.897820597878976</v>
      </c>
      <c r="T24" s="118">
        <f t="shared" si="8"/>
        <v>47.917334847525254</v>
      </c>
      <c r="U24" s="118">
        <f t="shared" si="8"/>
        <v>50.023990809811053</v>
      </c>
      <c r="V24" s="118">
        <f t="shared" si="8"/>
        <v>47.593306158451178</v>
      </c>
      <c r="W24" s="118">
        <f t="shared" ref="W24:Y24" si="9">W25+W28+W30+W39</f>
        <v>41.555720702422697</v>
      </c>
      <c r="X24" s="118">
        <f t="shared" si="9"/>
        <v>50.398477388833157</v>
      </c>
      <c r="Y24" s="118">
        <f t="shared" si="9"/>
        <v>42.628378206340088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43.352659138794067</v>
      </c>
      <c r="C25" s="123">
        <f t="shared" si="10"/>
        <v>49.285960907653887</v>
      </c>
      <c r="D25" s="123">
        <f t="shared" si="10"/>
        <v>47.456298360849566</v>
      </c>
      <c r="E25" s="123">
        <f t="shared" si="10"/>
        <v>45.613991616065391</v>
      </c>
      <c r="F25" s="123">
        <f t="shared" si="10"/>
        <v>44.493474166431497</v>
      </c>
      <c r="G25" s="123">
        <f t="shared" si="10"/>
        <v>46.124318052761602</v>
      </c>
      <c r="H25" s="123">
        <f t="shared" si="10"/>
        <v>48.119811506081412</v>
      </c>
      <c r="I25" s="123">
        <f t="shared" si="10"/>
        <v>46.257552370028122</v>
      </c>
      <c r="J25" s="123">
        <f t="shared" si="10"/>
        <v>46.400120459799069</v>
      </c>
      <c r="K25" s="123">
        <f t="shared" si="10"/>
        <v>46.969878536343579</v>
      </c>
      <c r="L25" s="123">
        <f t="shared" si="10"/>
        <v>52.957063468839479</v>
      </c>
      <c r="M25" s="123">
        <f t="shared" si="10"/>
        <v>45.320260770991567</v>
      </c>
      <c r="N25" s="123">
        <f t="shared" si="10"/>
        <v>48.018882402759658</v>
      </c>
      <c r="O25" s="123">
        <f t="shared" si="10"/>
        <v>45.464930689887055</v>
      </c>
      <c r="P25" s="123">
        <f t="shared" si="10"/>
        <v>41.114973762625297</v>
      </c>
      <c r="Q25" s="123">
        <f t="shared" si="10"/>
        <v>41.201486035547056</v>
      </c>
      <c r="R25" s="123">
        <f t="shared" ref="R25:V25" si="11">SUM(R26:R27)</f>
        <v>44.055336807111594</v>
      </c>
      <c r="S25" s="123">
        <f t="shared" si="11"/>
        <v>44.556941216936579</v>
      </c>
      <c r="T25" s="123">
        <f t="shared" si="11"/>
        <v>45.456480875908795</v>
      </c>
      <c r="U25" s="123">
        <f t="shared" si="11"/>
        <v>47.437262784853168</v>
      </c>
      <c r="V25" s="123">
        <f t="shared" si="11"/>
        <v>45.109205999375177</v>
      </c>
      <c r="W25" s="123">
        <f t="shared" ref="W25:Y25" si="12">SUM(W26:W27)</f>
        <v>38.984442709514603</v>
      </c>
      <c r="X25" s="123">
        <f t="shared" si="12"/>
        <v>47.86587174625695</v>
      </c>
      <c r="Y25" s="123">
        <f t="shared" si="12"/>
        <v>40.348137797172221</v>
      </c>
      <c r="DA25" s="130" t="s">
        <v>3105</v>
      </c>
    </row>
    <row r="26" spans="1:105" ht="12" customHeight="1" x14ac:dyDescent="0.25">
      <c r="A26" s="97" t="s">
        <v>74</v>
      </c>
      <c r="B26" s="99">
        <v>43.352659138794067</v>
      </c>
      <c r="C26" s="99">
        <v>49.285960907653887</v>
      </c>
      <c r="D26" s="99">
        <v>47.456298360849566</v>
      </c>
      <c r="E26" s="99">
        <v>45.613991616065391</v>
      </c>
      <c r="F26" s="99">
        <v>44.493474166431497</v>
      </c>
      <c r="G26" s="99">
        <v>46.124318052761602</v>
      </c>
      <c r="H26" s="99">
        <v>48.119811506081412</v>
      </c>
      <c r="I26" s="99">
        <v>46.257552370028122</v>
      </c>
      <c r="J26" s="99">
        <v>46.400120459799069</v>
      </c>
      <c r="K26" s="99">
        <v>46.969878536343579</v>
      </c>
      <c r="L26" s="99">
        <v>52.957063468839479</v>
      </c>
      <c r="M26" s="99">
        <v>45.320260770991567</v>
      </c>
      <c r="N26" s="99">
        <v>48.018882402759658</v>
      </c>
      <c r="O26" s="99">
        <v>45.464930689887055</v>
      </c>
      <c r="P26" s="99">
        <v>41.114973762625297</v>
      </c>
      <c r="Q26" s="99">
        <v>41.201486035547056</v>
      </c>
      <c r="R26" s="99">
        <v>44.055336807111594</v>
      </c>
      <c r="S26" s="99">
        <v>44.556941216936579</v>
      </c>
      <c r="T26" s="99">
        <v>45.456480875908795</v>
      </c>
      <c r="U26" s="99">
        <v>47.437262784853168</v>
      </c>
      <c r="V26" s="99">
        <v>45.109205999375177</v>
      </c>
      <c r="W26" s="99">
        <v>38.984442709514603</v>
      </c>
      <c r="X26" s="99">
        <v>47.86587174625695</v>
      </c>
      <c r="Y26" s="99">
        <v>40.348137797172221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1.9541358488278955</v>
      </c>
      <c r="C30" s="123">
        <v>1.9414914583888885</v>
      </c>
      <c r="D30" s="123">
        <v>1.7904187240650489</v>
      </c>
      <c r="E30" s="123">
        <v>1.6291527695736061</v>
      </c>
      <c r="F30" s="123">
        <v>1.4360207584113642</v>
      </c>
      <c r="G30" s="123">
        <v>1.2275413888203097</v>
      </c>
      <c r="H30" s="123">
        <v>1.188363921050533</v>
      </c>
      <c r="I30" s="123">
        <v>1.1480134867307328</v>
      </c>
      <c r="J30" s="123">
        <v>1.0912807028611466</v>
      </c>
      <c r="K30" s="123">
        <v>1.0301455489145712</v>
      </c>
      <c r="L30" s="123">
        <v>0.9815255067726093</v>
      </c>
      <c r="M30" s="123">
        <v>0.89406506548880593</v>
      </c>
      <c r="N30" s="123">
        <v>0.81510176907637899</v>
      </c>
      <c r="O30" s="123">
        <v>0.63809988905841253</v>
      </c>
      <c r="P30" s="123">
        <v>0.56908436238676052</v>
      </c>
      <c r="Q30" s="123">
        <v>0.52191633577813434</v>
      </c>
      <c r="R30" s="123">
        <v>0.53630322269395858</v>
      </c>
      <c r="S30" s="123">
        <v>0.55294697396292369</v>
      </c>
      <c r="T30" s="123">
        <v>0.57211270596054042</v>
      </c>
      <c r="U30" s="123">
        <v>0.5880325994836586</v>
      </c>
      <c r="V30" s="123">
        <v>0.58573385211303586</v>
      </c>
      <c r="W30" s="123">
        <v>0.55734221833883191</v>
      </c>
      <c r="X30" s="123">
        <v>0.57679468055723682</v>
      </c>
      <c r="Y30" s="123">
        <v>0.5796495968810329</v>
      </c>
      <c r="DA30" s="130" t="s">
        <v>3110</v>
      </c>
    </row>
    <row r="31" spans="1:105" ht="12" customHeight="1" x14ac:dyDescent="0.25">
      <c r="A31" s="97" t="s">
        <v>141</v>
      </c>
      <c r="B31" s="99">
        <v>3.9783533002409444</v>
      </c>
      <c r="C31" s="99">
        <v>4.1521259558229628</v>
      </c>
      <c r="D31" s="99">
        <v>4.209165570340363</v>
      </c>
      <c r="E31" s="99">
        <v>4.4182162797302471</v>
      </c>
      <c r="F31" s="99">
        <v>4.5444619810485944</v>
      </c>
      <c r="G31" s="99">
        <v>4.5526054661323831</v>
      </c>
      <c r="H31" s="99">
        <v>4.5448167912449646</v>
      </c>
      <c r="I31" s="99">
        <v>4.6893120492436005</v>
      </c>
      <c r="J31" s="99">
        <v>4.8199798975078316</v>
      </c>
      <c r="K31" s="99">
        <v>4.9809147003976602</v>
      </c>
      <c r="L31" s="99">
        <v>5.0645712825329312</v>
      </c>
      <c r="M31" s="99">
        <v>5.0409023521711571</v>
      </c>
      <c r="N31" s="99">
        <v>5.2607274300888678</v>
      </c>
      <c r="O31" s="99">
        <v>5.1178362390258876</v>
      </c>
      <c r="P31" s="99">
        <v>5.1007859362435299</v>
      </c>
      <c r="Q31" s="99">
        <v>4.9952091683988682</v>
      </c>
      <c r="R31" s="99">
        <v>5.0558294530567629</v>
      </c>
      <c r="S31" s="99">
        <v>5.0620299802336337</v>
      </c>
      <c r="T31" s="99">
        <v>5.1519594463162877</v>
      </c>
      <c r="U31" s="99">
        <v>5.3565555166431924</v>
      </c>
      <c r="V31" s="99">
        <v>5.2652669877185927</v>
      </c>
      <c r="W31" s="99">
        <v>5.4525627456968904</v>
      </c>
      <c r="X31" s="99">
        <v>5.2713810241173773</v>
      </c>
      <c r="Y31" s="99">
        <v>4.2540533196821215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2.3165968214531545</v>
      </c>
      <c r="L32" s="99">
        <v>2.4713325624926394</v>
      </c>
      <c r="M32" s="99">
        <v>2.3733239261807166</v>
      </c>
      <c r="N32" s="99">
        <v>2.4144711831083905</v>
      </c>
      <c r="O32" s="99">
        <v>2.4153445440442654</v>
      </c>
      <c r="P32" s="99">
        <v>2.4248170065040742</v>
      </c>
      <c r="Q32" s="99">
        <v>2.4814875466722293</v>
      </c>
      <c r="R32" s="99">
        <v>2.2961711534001967</v>
      </c>
      <c r="S32" s="99">
        <v>2.331544521460271</v>
      </c>
      <c r="T32" s="99">
        <v>2.6756572372954239</v>
      </c>
      <c r="U32" s="99">
        <v>2.5277191506845136</v>
      </c>
      <c r="V32" s="99">
        <v>2.4202576373387368</v>
      </c>
      <c r="W32" s="99">
        <v>2.648867449716374</v>
      </c>
      <c r="X32" s="99">
        <v>1.9814918436411189</v>
      </c>
      <c r="Y32" s="99">
        <v>1.2943700737498638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2.3165968214531545</v>
      </c>
      <c r="L33" s="102">
        <v>2.4713325624926394</v>
      </c>
      <c r="M33" s="102">
        <v>2.3733239261807166</v>
      </c>
      <c r="N33" s="102">
        <v>2.4144711831083905</v>
      </c>
      <c r="O33" s="102">
        <v>2.4153445440442654</v>
      </c>
      <c r="P33" s="102">
        <v>2.4248170065040742</v>
      </c>
      <c r="Q33" s="102">
        <v>2.4814875466722293</v>
      </c>
      <c r="R33" s="102">
        <v>2.2961711534001967</v>
      </c>
      <c r="S33" s="102">
        <v>2.331544521460271</v>
      </c>
      <c r="T33" s="102">
        <v>2.6756572372954239</v>
      </c>
      <c r="U33" s="102">
        <v>2.5277191506845136</v>
      </c>
      <c r="V33" s="102">
        <v>2.4202576373387368</v>
      </c>
      <c r="W33" s="102">
        <v>2.648867449716374</v>
      </c>
      <c r="X33" s="102">
        <v>1.9814918436411189</v>
      </c>
      <c r="Y33" s="102">
        <v>1.2943700737498638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1.5923495037429685</v>
      </c>
      <c r="C39" s="123">
        <v>1.6045718388439465</v>
      </c>
      <c r="D39" s="123">
        <v>1.6806935898994231</v>
      </c>
      <c r="E39" s="123">
        <v>2.0604932824676587</v>
      </c>
      <c r="F39" s="123">
        <v>1.950156576151008</v>
      </c>
      <c r="G39" s="123">
        <v>1.8565257322297908</v>
      </c>
      <c r="H39" s="123">
        <v>1.8522675344563324</v>
      </c>
      <c r="I39" s="123">
        <v>1.9416479775951148</v>
      </c>
      <c r="J39" s="123">
        <v>1.9691576481001736</v>
      </c>
      <c r="K39" s="123">
        <v>1.9867762327211664</v>
      </c>
      <c r="L39" s="123">
        <v>1.95415201199694</v>
      </c>
      <c r="M39" s="123">
        <v>1.8297683096644213</v>
      </c>
      <c r="N39" s="123">
        <v>1.8075545138322273</v>
      </c>
      <c r="O39" s="123">
        <v>1.7067829752590147</v>
      </c>
      <c r="P39" s="123">
        <v>1.6988878529311711</v>
      </c>
      <c r="Q39" s="123">
        <v>1.7024083382306126</v>
      </c>
      <c r="R39" s="123">
        <v>1.7410907767680559</v>
      </c>
      <c r="S39" s="123">
        <v>1.7879324069794706</v>
      </c>
      <c r="T39" s="123">
        <v>1.8887412656559166</v>
      </c>
      <c r="U39" s="123">
        <v>1.9986954254742244</v>
      </c>
      <c r="V39" s="123">
        <v>1.8983663069629635</v>
      </c>
      <c r="W39" s="123">
        <v>2.0139357745692648</v>
      </c>
      <c r="X39" s="123">
        <v>1.9558109620189692</v>
      </c>
      <c r="Y39" s="123">
        <v>1.7005908122868343</v>
      </c>
      <c r="DA39" s="130" t="s">
        <v>3119</v>
      </c>
    </row>
    <row r="40" spans="1:105" ht="12" customHeight="1" x14ac:dyDescent="0.25">
      <c r="A40" s="97" t="s">
        <v>50</v>
      </c>
      <c r="B40" s="99">
        <v>1.8910796626625406</v>
      </c>
      <c r="C40" s="99">
        <v>1.9330856780631509</v>
      </c>
      <c r="D40" s="99">
        <v>2.0938063833494951</v>
      </c>
      <c r="E40" s="99">
        <v>2.7784343232402708</v>
      </c>
      <c r="F40" s="99">
        <v>2.7810905691454826</v>
      </c>
      <c r="G40" s="99">
        <v>2.7075105493338381</v>
      </c>
      <c r="H40" s="99">
        <v>2.7391313308880791</v>
      </c>
      <c r="I40" s="99">
        <v>2.848504567907665</v>
      </c>
      <c r="J40" s="99">
        <v>2.9328427936166395</v>
      </c>
      <c r="K40" s="99">
        <v>3.0213729898306938</v>
      </c>
      <c r="L40" s="99">
        <v>3.0568433328912361</v>
      </c>
      <c r="M40" s="99">
        <v>2.9218560114596723</v>
      </c>
      <c r="N40" s="99">
        <v>2.9246817063008481</v>
      </c>
      <c r="O40" s="99">
        <v>2.8026239176102949</v>
      </c>
      <c r="P40" s="99">
        <v>2.7723490708001668</v>
      </c>
      <c r="Q40" s="99">
        <v>2.7547412464021868</v>
      </c>
      <c r="R40" s="99">
        <v>2.7913182707015469</v>
      </c>
      <c r="S40" s="99">
        <v>2.8175365556374588</v>
      </c>
      <c r="T40" s="99">
        <v>2.9026408740054661</v>
      </c>
      <c r="U40" s="99">
        <v>3.0289175862183488</v>
      </c>
      <c r="V40" s="99">
        <v>2.8138786907886684</v>
      </c>
      <c r="W40" s="99">
        <v>2.6497502018397143</v>
      </c>
      <c r="X40" s="99">
        <v>2.2762936234819562</v>
      </c>
      <c r="Y40" s="99">
        <v>1.8478327261948229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57.019406789385343</v>
      </c>
      <c r="C43" s="118">
        <f t="shared" si="14"/>
        <v>70.027420225464837</v>
      </c>
      <c r="D43" s="118">
        <f t="shared" si="14"/>
        <v>72.356802544699931</v>
      </c>
      <c r="E43" s="118">
        <f t="shared" si="14"/>
        <v>71.471410442984762</v>
      </c>
      <c r="F43" s="118">
        <f t="shared" si="14"/>
        <v>67.541898264632351</v>
      </c>
      <c r="G43" s="118">
        <f t="shared" si="14"/>
        <v>66.538826122262563</v>
      </c>
      <c r="H43" s="118">
        <f t="shared" si="14"/>
        <v>74.315803159554136</v>
      </c>
      <c r="I43" s="118">
        <f t="shared" si="14"/>
        <v>70.886951596882099</v>
      </c>
      <c r="J43" s="118">
        <f t="shared" si="14"/>
        <v>69.295360980082194</v>
      </c>
      <c r="K43" s="118">
        <f t="shared" si="14"/>
        <v>67.424129760711992</v>
      </c>
      <c r="L43" s="118">
        <f t="shared" si="14"/>
        <v>57.351498952369425</v>
      </c>
      <c r="M43" s="118">
        <f t="shared" si="14"/>
        <v>74.71536482140074</v>
      </c>
      <c r="N43" s="118">
        <f t="shared" si="14"/>
        <v>69.727946757209125</v>
      </c>
      <c r="O43" s="118">
        <f t="shared" si="14"/>
        <v>66.322148710149136</v>
      </c>
      <c r="P43" s="118">
        <f t="shared" si="14"/>
        <v>60.834421032263847</v>
      </c>
      <c r="Q43" s="118">
        <f t="shared" si="14"/>
        <v>64.316023010455368</v>
      </c>
      <c r="R43" s="118">
        <f t="shared" ref="R43:V43" si="15">R44+R47+R49+R58</f>
        <v>62.723424788971357</v>
      </c>
      <c r="S43" s="118">
        <f t="shared" si="15"/>
        <v>63.040585303045511</v>
      </c>
      <c r="T43" s="118">
        <f t="shared" si="15"/>
        <v>71.786586957383719</v>
      </c>
      <c r="U43" s="118">
        <f t="shared" si="15"/>
        <v>57.651731082049054</v>
      </c>
      <c r="V43" s="118">
        <f t="shared" si="15"/>
        <v>54.831185084436605</v>
      </c>
      <c r="W43" s="118">
        <f t="shared" ref="W43:Y43" si="16">W44+W47+W49+W58</f>
        <v>83.063785768781059</v>
      </c>
      <c r="X43" s="118">
        <f t="shared" si="16"/>
        <v>58.059136292246549</v>
      </c>
      <c r="Y43" s="118">
        <f t="shared" si="16"/>
        <v>54.90867370033866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50.896468435716542</v>
      </c>
      <c r="C44" s="123">
        <f t="shared" si="17"/>
        <v>63.33344720093374</v>
      </c>
      <c r="D44" s="123">
        <f t="shared" si="17"/>
        <v>65.255372446925648</v>
      </c>
      <c r="E44" s="123">
        <f t="shared" si="17"/>
        <v>63.249582859174929</v>
      </c>
      <c r="F44" s="123">
        <f t="shared" si="17"/>
        <v>59.567194666762092</v>
      </c>
      <c r="G44" s="123">
        <f t="shared" si="17"/>
        <v>59.118224301659225</v>
      </c>
      <c r="H44" s="123">
        <f t="shared" si="17"/>
        <v>66.363149033947423</v>
      </c>
      <c r="I44" s="123">
        <f t="shared" si="17"/>
        <v>62.895542594377225</v>
      </c>
      <c r="J44" s="123">
        <f t="shared" si="17"/>
        <v>61.394583493016114</v>
      </c>
      <c r="K44" s="123">
        <f t="shared" si="17"/>
        <v>59.695389008405989</v>
      </c>
      <c r="L44" s="123">
        <f t="shared" si="17"/>
        <v>51.053766729603645</v>
      </c>
      <c r="M44" s="123">
        <f t="shared" si="17"/>
        <v>66.327279645142298</v>
      </c>
      <c r="N44" s="123">
        <f t="shared" si="17"/>
        <v>61.846714159365661</v>
      </c>
      <c r="O44" s="123">
        <f t="shared" si="17"/>
        <v>58.348950637864405</v>
      </c>
      <c r="P44" s="123">
        <f t="shared" si="17"/>
        <v>52.888309676044663</v>
      </c>
      <c r="Q44" s="123">
        <f t="shared" si="17"/>
        <v>55.951974890979614</v>
      </c>
      <c r="R44" s="123">
        <f t="shared" ref="R44:V44" si="18">SUM(R45:R46)</f>
        <v>54.860382275337457</v>
      </c>
      <c r="S44" s="123">
        <f t="shared" si="18"/>
        <v>55.067881648830145</v>
      </c>
      <c r="T44" s="123">
        <f t="shared" si="18"/>
        <v>63.05477171107934</v>
      </c>
      <c r="U44" s="123">
        <f t="shared" si="18"/>
        <v>50.029129400225791</v>
      </c>
      <c r="V44" s="123">
        <f t="shared" si="18"/>
        <v>47.549729491744912</v>
      </c>
      <c r="W44" s="123">
        <f t="shared" ref="W44:Y44" si="19">SUM(W45:W46)</f>
        <v>73.114512570245978</v>
      </c>
      <c r="X44" s="123">
        <f t="shared" si="19"/>
        <v>53.294177762699519</v>
      </c>
      <c r="Y44" s="123">
        <f t="shared" si="19"/>
        <v>50.560189136342792</v>
      </c>
      <c r="DA44" s="130" t="s">
        <v>3123</v>
      </c>
    </row>
    <row r="45" spans="1:105" ht="12" customHeight="1" x14ac:dyDescent="0.25">
      <c r="A45" s="97" t="s">
        <v>211</v>
      </c>
      <c r="B45" s="99">
        <v>50.896468435716542</v>
      </c>
      <c r="C45" s="99">
        <v>63.33344720093374</v>
      </c>
      <c r="D45" s="99">
        <v>65.255372446925648</v>
      </c>
      <c r="E45" s="99">
        <v>63.249582859174929</v>
      </c>
      <c r="F45" s="99">
        <v>59.567194666762092</v>
      </c>
      <c r="G45" s="99">
        <v>59.118224301659225</v>
      </c>
      <c r="H45" s="99">
        <v>66.363149033947423</v>
      </c>
      <c r="I45" s="99">
        <v>62.895542594377225</v>
      </c>
      <c r="J45" s="99">
        <v>61.394583493016114</v>
      </c>
      <c r="K45" s="99">
        <v>59.695389008405989</v>
      </c>
      <c r="L45" s="99">
        <v>51.053766729603645</v>
      </c>
      <c r="M45" s="99">
        <v>66.327279645142298</v>
      </c>
      <c r="N45" s="99">
        <v>61.846714159365661</v>
      </c>
      <c r="O45" s="99">
        <v>58.348950637864405</v>
      </c>
      <c r="P45" s="99">
        <v>52.888309676044663</v>
      </c>
      <c r="Q45" s="99">
        <v>55.951974890979614</v>
      </c>
      <c r="R45" s="99">
        <v>54.860382275337457</v>
      </c>
      <c r="S45" s="99">
        <v>55.067881648830145</v>
      </c>
      <c r="T45" s="99">
        <v>63.05477171107934</v>
      </c>
      <c r="U45" s="99">
        <v>50.029129400225791</v>
      </c>
      <c r="V45" s="99">
        <v>47.549729491744912</v>
      </c>
      <c r="W45" s="99">
        <v>73.114512570245978</v>
      </c>
      <c r="X45" s="99">
        <v>53.294177762699519</v>
      </c>
      <c r="Y45" s="99">
        <v>50.560189136342792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4.5305939414309009</v>
      </c>
      <c r="C49" s="123">
        <v>5.0918820217465557</v>
      </c>
      <c r="D49" s="123">
        <v>5.4507131781574776</v>
      </c>
      <c r="E49" s="123">
        <v>6.2419293306020318</v>
      </c>
      <c r="F49" s="123">
        <v>6.101481412651232</v>
      </c>
      <c r="G49" s="123">
        <v>5.6479695612510632</v>
      </c>
      <c r="H49" s="123">
        <v>6.2134979146301621</v>
      </c>
      <c r="I49" s="123">
        <v>6.2249608683139579</v>
      </c>
      <c r="J49" s="123">
        <v>6.090347184259767</v>
      </c>
      <c r="K49" s="123">
        <v>5.8962972791224564</v>
      </c>
      <c r="L49" s="123">
        <v>4.4492648240703794</v>
      </c>
      <c r="M49" s="123">
        <v>6.4877478359259433</v>
      </c>
      <c r="N49" s="123">
        <v>5.9597546055004766</v>
      </c>
      <c r="O49" s="123">
        <v>6.2097332788666773</v>
      </c>
      <c r="P49" s="123">
        <v>6.2114987567980213</v>
      </c>
      <c r="Q49" s="123">
        <v>6.6332779123570544</v>
      </c>
      <c r="R49" s="123">
        <v>6.0919512527239403</v>
      </c>
      <c r="S49" s="123">
        <v>6.1725066550218681</v>
      </c>
      <c r="T49" s="123">
        <v>6.8313509732445956</v>
      </c>
      <c r="U49" s="123">
        <v>5.6079688659728442</v>
      </c>
      <c r="V49" s="123">
        <v>5.3469371944268582</v>
      </c>
      <c r="W49" s="123">
        <v>7.9992302358680263</v>
      </c>
      <c r="X49" s="123">
        <v>2.8652843221203055</v>
      </c>
      <c r="Y49" s="123">
        <v>2.7182850754829655</v>
      </c>
      <c r="DA49" s="130" t="s">
        <v>3128</v>
      </c>
    </row>
    <row r="50" spans="1:105" ht="12" customHeight="1" x14ac:dyDescent="0.25">
      <c r="A50" s="97" t="s">
        <v>138</v>
      </c>
      <c r="B50" s="99">
        <v>4.665176036151423</v>
      </c>
      <c r="C50" s="99">
        <v>5.2538664093972054</v>
      </c>
      <c r="D50" s="99">
        <v>5.6275587705827075</v>
      </c>
      <c r="E50" s="99">
        <v>6.4447654298254831</v>
      </c>
      <c r="F50" s="99">
        <v>6.2925537944974739</v>
      </c>
      <c r="G50" s="99">
        <v>5.8237303050290343</v>
      </c>
      <c r="H50" s="99">
        <v>6.4060218795974677</v>
      </c>
      <c r="I50" s="99">
        <v>6.4169231969936904</v>
      </c>
      <c r="J50" s="99">
        <v>6.2777147051897915</v>
      </c>
      <c r="K50" s="99">
        <v>6.0809506100318069</v>
      </c>
      <c r="L50" s="99">
        <v>4.5882083578090631</v>
      </c>
      <c r="M50" s="99">
        <v>6.6912728393329539</v>
      </c>
      <c r="N50" s="99">
        <v>6.1458029126462277</v>
      </c>
      <c r="O50" s="99">
        <v>6.4073399724496394</v>
      </c>
      <c r="P50" s="99">
        <v>6.4142396767163321</v>
      </c>
      <c r="Q50" s="99">
        <v>6.8553671721406335</v>
      </c>
      <c r="R50" s="99">
        <v>6.2969048566158881</v>
      </c>
      <c r="S50" s="99">
        <v>6.3810394982416145</v>
      </c>
      <c r="T50" s="99">
        <v>7.0702614602519258</v>
      </c>
      <c r="U50" s="99">
        <v>5.8054921384697336</v>
      </c>
      <c r="V50" s="99">
        <v>5.876759439390022</v>
      </c>
      <c r="W50" s="99">
        <v>9.988316334322942</v>
      </c>
      <c r="X50" s="99">
        <v>5.4638905494868295</v>
      </c>
      <c r="Y50" s="99">
        <v>6.0324165486756005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2.8021212280639665</v>
      </c>
      <c r="L51" s="99">
        <v>2.2470470507991505</v>
      </c>
      <c r="M51" s="99">
        <v>3.1560255299473354</v>
      </c>
      <c r="N51" s="99">
        <v>2.8261981194797734</v>
      </c>
      <c r="O51" s="99">
        <v>2.9649585994620349</v>
      </c>
      <c r="P51" s="99">
        <v>2.844469752073715</v>
      </c>
      <c r="Q51" s="99">
        <v>3.007647568545277</v>
      </c>
      <c r="R51" s="99">
        <v>2.7344059804526855</v>
      </c>
      <c r="S51" s="99">
        <v>2.7520649913478286</v>
      </c>
      <c r="T51" s="99">
        <v>3.5747674261450602</v>
      </c>
      <c r="U51" s="99">
        <v>2.7280158280902045</v>
      </c>
      <c r="V51" s="99">
        <v>2.7024616434303077</v>
      </c>
      <c r="W51" s="99">
        <v>4.7526935228106435</v>
      </c>
      <c r="X51" s="99">
        <v>1.9964849582297997</v>
      </c>
      <c r="Y51" s="99">
        <v>1.8138556195702109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2.8021212280639665</v>
      </c>
      <c r="L52" s="102">
        <v>2.2470470507991505</v>
      </c>
      <c r="M52" s="102">
        <v>3.1560255299473354</v>
      </c>
      <c r="N52" s="102">
        <v>2.8261981194797734</v>
      </c>
      <c r="O52" s="102">
        <v>2.9649585994620349</v>
      </c>
      <c r="P52" s="102">
        <v>2.844469752073715</v>
      </c>
      <c r="Q52" s="102">
        <v>3.007647568545277</v>
      </c>
      <c r="R52" s="102">
        <v>2.7344059804526855</v>
      </c>
      <c r="S52" s="102">
        <v>2.7520649913478286</v>
      </c>
      <c r="T52" s="102">
        <v>3.5747674261450602</v>
      </c>
      <c r="U52" s="102">
        <v>2.7280158280902045</v>
      </c>
      <c r="V52" s="102">
        <v>2.7024616434303077</v>
      </c>
      <c r="W52" s="102">
        <v>4.7526935228106435</v>
      </c>
      <c r="X52" s="102">
        <v>1.9964849582297997</v>
      </c>
      <c r="Y52" s="102">
        <v>1.8138556195702109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1.5923444122378989</v>
      </c>
      <c r="C58" s="123">
        <v>1.6020910027845492</v>
      </c>
      <c r="D58" s="123">
        <v>1.6507169196168094</v>
      </c>
      <c r="E58" s="123">
        <v>1.9798982532078024</v>
      </c>
      <c r="F58" s="123">
        <v>1.8732221852190167</v>
      </c>
      <c r="G58" s="123">
        <v>1.7726322593522801</v>
      </c>
      <c r="H58" s="123">
        <v>1.7391562109765408</v>
      </c>
      <c r="I58" s="123">
        <v>1.7664481341909026</v>
      </c>
      <c r="J58" s="123">
        <v>1.8104303028063171</v>
      </c>
      <c r="K58" s="123">
        <v>1.8324434731835482</v>
      </c>
      <c r="L58" s="123">
        <v>1.8484673986954061</v>
      </c>
      <c r="M58" s="123">
        <v>1.9003373403325041</v>
      </c>
      <c r="N58" s="123">
        <v>1.9214779923429821</v>
      </c>
      <c r="O58" s="123">
        <v>1.7634647934180578</v>
      </c>
      <c r="P58" s="123">
        <v>1.7346125994211641</v>
      </c>
      <c r="Q58" s="123">
        <v>1.7307702071187019</v>
      </c>
      <c r="R58" s="123">
        <v>1.7710912609099627</v>
      </c>
      <c r="S58" s="123">
        <v>1.8001969991934952</v>
      </c>
      <c r="T58" s="123">
        <v>1.9004642730597778</v>
      </c>
      <c r="U58" s="123">
        <v>2.0146328158504168</v>
      </c>
      <c r="V58" s="123">
        <v>1.9345183982648337</v>
      </c>
      <c r="W58" s="123">
        <v>1.9500429626670481</v>
      </c>
      <c r="X58" s="123">
        <v>1.8996742074267305</v>
      </c>
      <c r="Y58" s="123">
        <v>1.6301994885129021</v>
      </c>
      <c r="DA58" s="130" t="s">
        <v>3137</v>
      </c>
    </row>
    <row r="59" spans="1:105" ht="12" customHeight="1" x14ac:dyDescent="0.25">
      <c r="A59" s="97" t="s">
        <v>50</v>
      </c>
      <c r="B59" s="99">
        <v>1.8910796626625406</v>
      </c>
      <c r="C59" s="99">
        <v>1.932800805008642</v>
      </c>
      <c r="D59" s="99">
        <v>2.0925102678950211</v>
      </c>
      <c r="E59" s="99">
        <v>2.7761449198685879</v>
      </c>
      <c r="F59" s="99">
        <v>2.7786615605361473</v>
      </c>
      <c r="G59" s="99">
        <v>2.7070074974883012</v>
      </c>
      <c r="H59" s="99">
        <v>2.740185420981617</v>
      </c>
      <c r="I59" s="99">
        <v>2.8504139887806383</v>
      </c>
      <c r="J59" s="99">
        <v>2.9354622516056743</v>
      </c>
      <c r="K59" s="99">
        <v>3.0242489469102707</v>
      </c>
      <c r="L59" s="99">
        <v>3.059459251141337</v>
      </c>
      <c r="M59" s="99">
        <v>2.9241150917830887</v>
      </c>
      <c r="N59" s="99">
        <v>2.9256658845420316</v>
      </c>
      <c r="O59" s="99">
        <v>2.8011527457957515</v>
      </c>
      <c r="P59" s="99">
        <v>2.7716630535225768</v>
      </c>
      <c r="Q59" s="99">
        <v>2.7551317632410783</v>
      </c>
      <c r="R59" s="99">
        <v>2.7932009482201599</v>
      </c>
      <c r="S59" s="99">
        <v>2.8171777188927156</v>
      </c>
      <c r="T59" s="99">
        <v>2.8965132160205891</v>
      </c>
      <c r="U59" s="99">
        <v>3.0177020601858398</v>
      </c>
      <c r="V59" s="99">
        <v>2.7990337468971336</v>
      </c>
      <c r="W59" s="99">
        <v>2.6426788863316055</v>
      </c>
      <c r="X59" s="99">
        <v>2.2752427271290627</v>
      </c>
      <c r="Y59" s="99">
        <v>1.8499893572531401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45.065167018873993</v>
      </c>
      <c r="C62" s="118">
        <f t="shared" si="21"/>
        <v>48.50178610085306</v>
      </c>
      <c r="D62" s="118">
        <f t="shared" si="21"/>
        <v>46.862958219269686</v>
      </c>
      <c r="E62" s="118">
        <f t="shared" si="21"/>
        <v>47.130501390619465</v>
      </c>
      <c r="F62" s="118">
        <f t="shared" si="21"/>
        <v>46.377314481779692</v>
      </c>
      <c r="G62" s="118">
        <f t="shared" si="21"/>
        <v>48.786575521158127</v>
      </c>
      <c r="H62" s="118">
        <f t="shared" si="21"/>
        <v>50.011612707526709</v>
      </c>
      <c r="I62" s="118">
        <f t="shared" si="21"/>
        <v>47.627637913283088</v>
      </c>
      <c r="J62" s="118">
        <f t="shared" si="21"/>
        <v>47.466629780715358</v>
      </c>
      <c r="K62" s="118">
        <f t="shared" si="21"/>
        <v>48.587070254928825</v>
      </c>
      <c r="L62" s="118">
        <f t="shared" si="21"/>
        <v>53.285012653706097</v>
      </c>
      <c r="M62" s="118">
        <f t="shared" si="21"/>
        <v>47.857330394476371</v>
      </c>
      <c r="N62" s="118">
        <f t="shared" si="21"/>
        <v>48.860075907379333</v>
      </c>
      <c r="O62" s="118">
        <f t="shared" si="21"/>
        <v>48.190629998551636</v>
      </c>
      <c r="P62" s="118">
        <f t="shared" si="21"/>
        <v>43.311664446934181</v>
      </c>
      <c r="Q62" s="118">
        <f t="shared" si="21"/>
        <v>42.262038016195064</v>
      </c>
      <c r="R62" s="118">
        <f t="shared" ref="R62:V62" si="22">R63+R66+R68+R77</f>
        <v>45.301335055178022</v>
      </c>
      <c r="S62" s="118">
        <f t="shared" si="22"/>
        <v>46.496348244175714</v>
      </c>
      <c r="T62" s="118">
        <f t="shared" si="22"/>
        <v>44.832499662743459</v>
      </c>
      <c r="U62" s="118">
        <f t="shared" si="22"/>
        <v>44.303945953650221</v>
      </c>
      <c r="V62" s="118">
        <f t="shared" si="22"/>
        <v>43.623397444594104</v>
      </c>
      <c r="W62" s="118">
        <f t="shared" ref="W62:Y62" si="23">W63+W66+W68+W77</f>
        <v>48.381892414971595</v>
      </c>
      <c r="X62" s="118">
        <f t="shared" si="23"/>
        <v>42.032445391960131</v>
      </c>
      <c r="Y62" s="118">
        <f t="shared" si="23"/>
        <v>39.238036804690161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39.665436728468094</v>
      </c>
      <c r="C63" s="123">
        <f t="shared" si="24"/>
        <v>43.233229042926048</v>
      </c>
      <c r="D63" s="123">
        <f t="shared" si="24"/>
        <v>41.572962339808782</v>
      </c>
      <c r="E63" s="123">
        <f t="shared" si="24"/>
        <v>40.421807155445876</v>
      </c>
      <c r="F63" s="123">
        <f t="shared" si="24"/>
        <v>39.686177635629889</v>
      </c>
      <c r="G63" s="123">
        <f t="shared" si="24"/>
        <v>42.281201032476794</v>
      </c>
      <c r="H63" s="123">
        <f t="shared" si="24"/>
        <v>43.398056538276322</v>
      </c>
      <c r="I63" s="123">
        <f t="shared" si="24"/>
        <v>40.993145716697512</v>
      </c>
      <c r="J63" s="123">
        <f t="shared" si="24"/>
        <v>40.758097965141936</v>
      </c>
      <c r="K63" s="123">
        <f t="shared" si="24"/>
        <v>41.672928943819677</v>
      </c>
      <c r="L63" s="123">
        <f t="shared" si="24"/>
        <v>46.311756906881811</v>
      </c>
      <c r="M63" s="123">
        <f t="shared" si="24"/>
        <v>41.013586761243545</v>
      </c>
      <c r="N63" s="123">
        <f t="shared" si="24"/>
        <v>42.06272364678329</v>
      </c>
      <c r="O63" s="123">
        <f t="shared" si="24"/>
        <v>41.299595711320102</v>
      </c>
      <c r="P63" s="123">
        <f t="shared" si="24"/>
        <v>36.619720120498243</v>
      </c>
      <c r="Q63" s="123">
        <f t="shared" si="24"/>
        <v>35.672744071695938</v>
      </c>
      <c r="R63" s="123">
        <f t="shared" ref="R63:V63" si="25">SUM(R64:R65)</f>
        <v>38.514356781361926</v>
      </c>
      <c r="S63" s="123">
        <f t="shared" si="25"/>
        <v>39.494320240955325</v>
      </c>
      <c r="T63" s="123">
        <f t="shared" si="25"/>
        <v>38.421888594731037</v>
      </c>
      <c r="U63" s="123">
        <f t="shared" si="25"/>
        <v>37.616714372806541</v>
      </c>
      <c r="V63" s="123">
        <f t="shared" si="25"/>
        <v>37.066968870605592</v>
      </c>
      <c r="W63" s="123">
        <f t="shared" ref="W63:Y63" si="26">SUM(W64:W65)</f>
        <v>41.279782550842995</v>
      </c>
      <c r="X63" s="123">
        <f t="shared" si="26"/>
        <v>36.348820307280356</v>
      </c>
      <c r="Y63" s="123">
        <f t="shared" si="26"/>
        <v>34.676115303108254</v>
      </c>
      <c r="DA63" s="130" t="s">
        <v>3141</v>
      </c>
    </row>
    <row r="64" spans="1:105" ht="12" customHeight="1" x14ac:dyDescent="0.25">
      <c r="A64" s="97" t="s">
        <v>212</v>
      </c>
      <c r="B64" s="99">
        <v>39.665436728468094</v>
      </c>
      <c r="C64" s="99">
        <v>43.233229042926048</v>
      </c>
      <c r="D64" s="99">
        <v>41.572962339808782</v>
      </c>
      <c r="E64" s="99">
        <v>40.421807155445876</v>
      </c>
      <c r="F64" s="99">
        <v>39.686177635629889</v>
      </c>
      <c r="G64" s="99">
        <v>42.281201032476794</v>
      </c>
      <c r="H64" s="99">
        <v>43.398056538276322</v>
      </c>
      <c r="I64" s="99">
        <v>40.993145716697512</v>
      </c>
      <c r="J64" s="99">
        <v>40.758097965141936</v>
      </c>
      <c r="K64" s="99">
        <v>41.672928943819677</v>
      </c>
      <c r="L64" s="99">
        <v>46.311756906881811</v>
      </c>
      <c r="M64" s="99">
        <v>41.013586761243545</v>
      </c>
      <c r="N64" s="99">
        <v>42.06272364678329</v>
      </c>
      <c r="O64" s="99">
        <v>41.299595711320102</v>
      </c>
      <c r="P64" s="99">
        <v>36.619720120498243</v>
      </c>
      <c r="Q64" s="99">
        <v>35.672744071695938</v>
      </c>
      <c r="R64" s="99">
        <v>38.514356781361926</v>
      </c>
      <c r="S64" s="99">
        <v>39.494320240955325</v>
      </c>
      <c r="T64" s="99">
        <v>38.421888594731037</v>
      </c>
      <c r="U64" s="99">
        <v>37.616714372806541</v>
      </c>
      <c r="V64" s="99">
        <v>37.066968870605592</v>
      </c>
      <c r="W64" s="99">
        <v>41.279782550842995</v>
      </c>
      <c r="X64" s="99">
        <v>36.348820307280356</v>
      </c>
      <c r="Y64" s="99">
        <v>34.676115303108254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3.7599801572782763</v>
      </c>
      <c r="C68" s="123">
        <v>3.6796978206982267</v>
      </c>
      <c r="D68" s="123">
        <v>3.6479670145303542</v>
      </c>
      <c r="E68" s="123">
        <v>4.1622178193340735</v>
      </c>
      <c r="F68" s="123">
        <v>4.2169042057363413</v>
      </c>
      <c r="G68" s="123">
        <v>4.1804714806506205</v>
      </c>
      <c r="H68" s="123">
        <v>4.2008093390799308</v>
      </c>
      <c r="I68" s="123">
        <v>4.2060265497931546</v>
      </c>
      <c r="J68" s="123">
        <v>4.2260477259728795</v>
      </c>
      <c r="K68" s="123">
        <v>4.356113535959234</v>
      </c>
      <c r="L68" s="123">
        <v>4.3298355581458363</v>
      </c>
      <c r="M68" s="123">
        <v>4.3410601924113861</v>
      </c>
      <c r="N68" s="123">
        <v>4.3123599390494674</v>
      </c>
      <c r="O68" s="123">
        <v>4.4009499593615535</v>
      </c>
      <c r="P68" s="123">
        <v>4.3306752654311342</v>
      </c>
      <c r="Q68" s="123">
        <v>4.2688241465873435</v>
      </c>
      <c r="R68" s="123">
        <v>4.3515782426841714</v>
      </c>
      <c r="S68" s="123">
        <v>4.4648116755352145</v>
      </c>
      <c r="T68" s="123">
        <v>4.1557716019340027</v>
      </c>
      <c r="U68" s="123">
        <v>4.1891811564502763</v>
      </c>
      <c r="V68" s="123">
        <v>4.1301278045692307</v>
      </c>
      <c r="W68" s="123">
        <v>4.5546627906505321</v>
      </c>
      <c r="X68" s="123">
        <v>3.7644058392056889</v>
      </c>
      <c r="Y68" s="123">
        <v>2.95369997555217</v>
      </c>
      <c r="DA68" s="130" t="s">
        <v>3146</v>
      </c>
    </row>
    <row r="69" spans="1:105" ht="12" customHeight="1" x14ac:dyDescent="0.25">
      <c r="A69" s="97" t="s">
        <v>134</v>
      </c>
      <c r="B69" s="99">
        <v>3.8796316243026108</v>
      </c>
      <c r="C69" s="99">
        <v>3.7967860171367938</v>
      </c>
      <c r="D69" s="99">
        <v>3.7587609422206096</v>
      </c>
      <c r="E69" s="99">
        <v>4.2933188929835238</v>
      </c>
      <c r="F69" s="99">
        <v>4.3488357246436582</v>
      </c>
      <c r="G69" s="99">
        <v>4.3104418265985665</v>
      </c>
      <c r="H69" s="99">
        <v>4.3308825670797688</v>
      </c>
      <c r="I69" s="99">
        <v>4.3357005339682342</v>
      </c>
      <c r="J69" s="99">
        <v>4.3560631869654216</v>
      </c>
      <c r="K69" s="99">
        <v>4.4929560852712971</v>
      </c>
      <c r="L69" s="99">
        <v>4.4657432923495177</v>
      </c>
      <c r="M69" s="99">
        <v>4.4773091765649591</v>
      </c>
      <c r="N69" s="99">
        <v>4.4476686215619781</v>
      </c>
      <c r="O69" s="99">
        <v>4.5416787726917436</v>
      </c>
      <c r="P69" s="99">
        <v>4.4724971225455237</v>
      </c>
      <c r="Q69" s="99">
        <v>4.4110900670919548</v>
      </c>
      <c r="R69" s="99">
        <v>4.4993984104113753</v>
      </c>
      <c r="S69" s="99">
        <v>4.61718756564989</v>
      </c>
      <c r="T69" s="99">
        <v>4.2953706041997499</v>
      </c>
      <c r="U69" s="99">
        <v>4.3373600678376274</v>
      </c>
      <c r="V69" s="99">
        <v>4.2797598516009154</v>
      </c>
      <c r="W69" s="99">
        <v>4.7284660023782736</v>
      </c>
      <c r="X69" s="99">
        <v>3.9952291784989753</v>
      </c>
      <c r="Y69" s="99">
        <v>3.1608846057420279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1.9454161238645442</v>
      </c>
      <c r="L70" s="99">
        <v>2.0596488707426355</v>
      </c>
      <c r="M70" s="99">
        <v>2.0206723135718669</v>
      </c>
      <c r="N70" s="99">
        <v>1.9695782480439026</v>
      </c>
      <c r="O70" s="99">
        <v>2.038581772987909</v>
      </c>
      <c r="P70" s="99">
        <v>1.9191685960610279</v>
      </c>
      <c r="Q70" s="99">
        <v>1.8991393316923755</v>
      </c>
      <c r="R70" s="99">
        <v>1.9123202290806476</v>
      </c>
      <c r="S70" s="99">
        <v>1.9549849425716885</v>
      </c>
      <c r="T70" s="99">
        <v>2.1477864735056618</v>
      </c>
      <c r="U70" s="99">
        <v>1.9766717440515045</v>
      </c>
      <c r="V70" s="99">
        <v>1.9240411572649994</v>
      </c>
      <c r="W70" s="99">
        <v>2.2248718999207067</v>
      </c>
      <c r="X70" s="99">
        <v>1.433078454742293</v>
      </c>
      <c r="Y70" s="99">
        <v>0.88663751711540784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1.9454161238645442</v>
      </c>
      <c r="L71" s="102">
        <v>2.0596488707426355</v>
      </c>
      <c r="M71" s="102">
        <v>2.0206723135718669</v>
      </c>
      <c r="N71" s="102">
        <v>1.9695782480439026</v>
      </c>
      <c r="O71" s="102">
        <v>2.038581772987909</v>
      </c>
      <c r="P71" s="102">
        <v>1.9191685960610279</v>
      </c>
      <c r="Q71" s="102">
        <v>1.8991393316923755</v>
      </c>
      <c r="R71" s="102">
        <v>1.9123202290806476</v>
      </c>
      <c r="S71" s="102">
        <v>1.9549849425716885</v>
      </c>
      <c r="T71" s="102">
        <v>2.1477864735056618</v>
      </c>
      <c r="U71" s="102">
        <v>1.9766717440515045</v>
      </c>
      <c r="V71" s="102">
        <v>1.9240411572649994</v>
      </c>
      <c r="W71" s="102">
        <v>2.2248718999207067</v>
      </c>
      <c r="X71" s="102">
        <v>1.433078454742293</v>
      </c>
      <c r="Y71" s="102">
        <v>0.88663751711540784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1.6397501331276205</v>
      </c>
      <c r="C77" s="123">
        <v>1.5888592372287829</v>
      </c>
      <c r="D77" s="123">
        <v>1.6420288649305506</v>
      </c>
      <c r="E77" s="123">
        <v>2.5464764158395123</v>
      </c>
      <c r="F77" s="123">
        <v>2.4742326404134585</v>
      </c>
      <c r="G77" s="123">
        <v>2.3249030080307178</v>
      </c>
      <c r="H77" s="123">
        <v>2.4127468301704531</v>
      </c>
      <c r="I77" s="123">
        <v>2.4284656467924228</v>
      </c>
      <c r="J77" s="123">
        <v>2.4824840896005398</v>
      </c>
      <c r="K77" s="123">
        <v>2.5580277751499172</v>
      </c>
      <c r="L77" s="123">
        <v>2.6434201886784501</v>
      </c>
      <c r="M77" s="123">
        <v>2.502683440821444</v>
      </c>
      <c r="N77" s="123">
        <v>2.4849923215465779</v>
      </c>
      <c r="O77" s="123">
        <v>2.4900843278699805</v>
      </c>
      <c r="P77" s="123">
        <v>2.3612690610048035</v>
      </c>
      <c r="Q77" s="123">
        <v>2.3204697979117848</v>
      </c>
      <c r="R77" s="123">
        <v>2.4354000311319259</v>
      </c>
      <c r="S77" s="123">
        <v>2.5372163276851745</v>
      </c>
      <c r="T77" s="123">
        <v>2.2548394660784195</v>
      </c>
      <c r="U77" s="123">
        <v>2.4980504243934023</v>
      </c>
      <c r="V77" s="123">
        <v>2.426300769419286</v>
      </c>
      <c r="W77" s="123">
        <v>2.5474470734780654</v>
      </c>
      <c r="X77" s="123">
        <v>1.9192192454740875</v>
      </c>
      <c r="Y77" s="123">
        <v>1.6082215260297341</v>
      </c>
      <c r="DA77" s="130" t="s">
        <v>3155</v>
      </c>
    </row>
    <row r="78" spans="1:105" ht="12" customHeight="1" x14ac:dyDescent="0.25">
      <c r="A78" s="97" t="s">
        <v>189</v>
      </c>
      <c r="B78" s="99">
        <v>1.7194791971903429</v>
      </c>
      <c r="C78" s="99">
        <v>1.6605850417939854</v>
      </c>
      <c r="D78" s="99">
        <v>1.7078807404315675</v>
      </c>
      <c r="E78" s="99">
        <v>2.6403550275715308</v>
      </c>
      <c r="F78" s="99">
        <v>2.5609844349075703</v>
      </c>
      <c r="G78" s="99">
        <v>2.4041545626977752</v>
      </c>
      <c r="H78" s="99">
        <v>2.4943280082489827</v>
      </c>
      <c r="I78" s="99">
        <v>2.5107022223166995</v>
      </c>
      <c r="J78" s="99">
        <v>2.5668447421031715</v>
      </c>
      <c r="K78" s="99">
        <v>2.6448356482014352</v>
      </c>
      <c r="L78" s="99">
        <v>2.7321969855206025</v>
      </c>
      <c r="M78" s="99">
        <v>2.5867097462993835</v>
      </c>
      <c r="N78" s="99">
        <v>2.5680143637733961</v>
      </c>
      <c r="O78" s="99">
        <v>2.5733873917906416</v>
      </c>
      <c r="P78" s="99">
        <v>2.440739875057075</v>
      </c>
      <c r="Q78" s="99">
        <v>2.3979015875366758</v>
      </c>
      <c r="R78" s="99">
        <v>2.5153536735864082</v>
      </c>
      <c r="S78" s="99">
        <v>2.6194882146267173</v>
      </c>
      <c r="T78" s="99">
        <v>2.3264478243028122</v>
      </c>
      <c r="U78" s="99">
        <v>2.5787616001750435</v>
      </c>
      <c r="V78" s="99">
        <v>2.5036857806084098</v>
      </c>
      <c r="W78" s="99">
        <v>2.6764380952514601</v>
      </c>
      <c r="X78" s="99">
        <v>2.0433847094620003</v>
      </c>
      <c r="Y78" s="99">
        <v>1.7080473790492998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1.2208922649315319</v>
      </c>
      <c r="C81" s="118">
        <f t="shared" si="28"/>
        <v>1.2091834927967646</v>
      </c>
      <c r="D81" s="118">
        <f t="shared" si="28"/>
        <v>1.2417519321429953</v>
      </c>
      <c r="E81" s="118">
        <f t="shared" si="28"/>
        <v>1.4445847856245346</v>
      </c>
      <c r="F81" s="118">
        <f t="shared" si="28"/>
        <v>1.3692178180329615</v>
      </c>
      <c r="G81" s="118">
        <f t="shared" si="28"/>
        <v>1.2958354514793811</v>
      </c>
      <c r="H81" s="118">
        <f t="shared" si="28"/>
        <v>1.3051298527693955</v>
      </c>
      <c r="I81" s="118">
        <f t="shared" si="28"/>
        <v>1.3789263173108093</v>
      </c>
      <c r="J81" s="118">
        <f t="shared" si="28"/>
        <v>1.4166583867011067</v>
      </c>
      <c r="K81" s="118">
        <f t="shared" si="28"/>
        <v>1.4407634949359727</v>
      </c>
      <c r="L81" s="118">
        <f t="shared" si="28"/>
        <v>1.406326063468051</v>
      </c>
      <c r="M81" s="118">
        <f t="shared" si="28"/>
        <v>1.3070470418634468</v>
      </c>
      <c r="N81" s="118">
        <f t="shared" si="28"/>
        <v>1.3054552870554095</v>
      </c>
      <c r="O81" s="118">
        <f t="shared" si="28"/>
        <v>1.2410499467254377</v>
      </c>
      <c r="P81" s="118">
        <f t="shared" si="28"/>
        <v>1.2233232581916937</v>
      </c>
      <c r="Q81" s="118">
        <f t="shared" si="28"/>
        <v>1.2225533082582809</v>
      </c>
      <c r="R81" s="118">
        <f t="shared" ref="R81:V81" si="29">R82+R85+R87+R100</f>
        <v>1.240475205024719</v>
      </c>
      <c r="S81" s="118">
        <f t="shared" si="29"/>
        <v>1.273351486461491</v>
      </c>
      <c r="T81" s="118">
        <f t="shared" si="29"/>
        <v>1.3394041363793776</v>
      </c>
      <c r="U81" s="118">
        <f t="shared" si="29"/>
        <v>1.4064274388111822</v>
      </c>
      <c r="V81" s="118">
        <f t="shared" si="29"/>
        <v>1.3272786178180318</v>
      </c>
      <c r="W81" s="118">
        <f t="shared" ref="W81:Y81" si="30">W82+W85+W87+W100</f>
        <v>1.3441979535065867</v>
      </c>
      <c r="X81" s="118">
        <f t="shared" si="30"/>
        <v>1.267516114861605</v>
      </c>
      <c r="Y81" s="118">
        <f t="shared" si="30"/>
        <v>1.0890597158579161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0.2681415005311541</v>
      </c>
      <c r="C87" s="123">
        <v>0.25703437853267525</v>
      </c>
      <c r="D87" s="123">
        <v>0.24025265217863759</v>
      </c>
      <c r="E87" s="123">
        <v>0.21987639111591906</v>
      </c>
      <c r="F87" s="123">
        <v>0.19934457304350994</v>
      </c>
      <c r="G87" s="123">
        <v>0.17295901935914407</v>
      </c>
      <c r="H87" s="123">
        <v>0.16502090583990936</v>
      </c>
      <c r="I87" s="123">
        <v>0.1606315641045501</v>
      </c>
      <c r="J87" s="123">
        <v>0.15638297341562937</v>
      </c>
      <c r="K87" s="123">
        <v>0.14958328906979435</v>
      </c>
      <c r="L87" s="123">
        <v>0.13695391478205024</v>
      </c>
      <c r="M87" s="123">
        <v>0.12205610221539075</v>
      </c>
      <c r="N87" s="123">
        <v>0.11759684462569536</v>
      </c>
      <c r="O87" s="123">
        <v>0.10673512433125605</v>
      </c>
      <c r="P87" s="123">
        <v>9.8721073583133381E-2</v>
      </c>
      <c r="Q87" s="123">
        <v>9.5072943855198322E-2</v>
      </c>
      <c r="R87" s="123">
        <v>9.3597270709037797E-2</v>
      </c>
      <c r="S87" s="123">
        <v>9.2086343262450368E-2</v>
      </c>
      <c r="T87" s="123">
        <v>8.7480369881924369E-2</v>
      </c>
      <c r="U87" s="123">
        <v>8.6463971008849672E-2</v>
      </c>
      <c r="V87" s="123">
        <v>8.0569744226236584E-2</v>
      </c>
      <c r="W87" s="123">
        <v>9.8859852122382602E-2</v>
      </c>
      <c r="X87" s="123">
        <v>5.7587798942856414E-2</v>
      </c>
      <c r="Y87" s="123">
        <v>1.1382036278407533E-2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3.9783533002409444</v>
      </c>
      <c r="C92" s="102">
        <v>4.1542520654263644</v>
      </c>
      <c r="D92" s="102">
        <v>4.1977332285770341</v>
      </c>
      <c r="E92" s="102">
        <v>4.3956475515680422</v>
      </c>
      <c r="F92" s="102">
        <v>4.5106963272244265</v>
      </c>
      <c r="G92" s="102">
        <v>4.5235050030209978</v>
      </c>
      <c r="H92" s="102">
        <v>4.5349874263084216</v>
      </c>
      <c r="I92" s="102">
        <v>4.6886411072690635</v>
      </c>
      <c r="J92" s="102">
        <v>4.8187613140326224</v>
      </c>
      <c r="K92" s="102">
        <v>4.9731152405602792</v>
      </c>
      <c r="L92" s="102">
        <v>5.039927933707089</v>
      </c>
      <c r="M92" s="102">
        <v>4.9988938017565117</v>
      </c>
      <c r="N92" s="102">
        <v>5.2146129992943671</v>
      </c>
      <c r="O92" s="102">
        <v>5.0984847972961207</v>
      </c>
      <c r="P92" s="102">
        <v>5.057836829128</v>
      </c>
      <c r="Q92" s="102">
        <v>4.9547523621881497</v>
      </c>
      <c r="R92" s="102">
        <v>4.9838108159797843</v>
      </c>
      <c r="S92" s="102">
        <v>4.9346436719268088</v>
      </c>
      <c r="T92" s="102">
        <v>4.9566540521155389</v>
      </c>
      <c r="U92" s="102">
        <v>5.194707796065873</v>
      </c>
      <c r="V92" s="102">
        <v>5.1976414099229755</v>
      </c>
      <c r="W92" s="102">
        <v>5.4050699633340127</v>
      </c>
      <c r="X92" s="102">
        <v>5.2667407693100188</v>
      </c>
      <c r="Y92" s="102">
        <v>4.278790264284857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2.3297434390729874</v>
      </c>
      <c r="L93" s="105">
        <v>2.4828237645156785</v>
      </c>
      <c r="M93" s="105">
        <v>2.3772979970109436</v>
      </c>
      <c r="N93" s="105">
        <v>2.3995137500768489</v>
      </c>
      <c r="O93" s="105">
        <v>2.3801841870784415</v>
      </c>
      <c r="P93" s="105">
        <v>2.2987001132530356</v>
      </c>
      <c r="Q93" s="105">
        <v>2.2755165272543181</v>
      </c>
      <c r="R93" s="105">
        <v>2.247700296515176</v>
      </c>
      <c r="S93" s="105">
        <v>2.2088001556919501</v>
      </c>
      <c r="T93" s="105">
        <v>2.6311885584059205</v>
      </c>
      <c r="U93" s="105">
        <v>2.5181183373704128</v>
      </c>
      <c r="V93" s="105">
        <v>2.470875436954985</v>
      </c>
      <c r="W93" s="105">
        <v>2.6750817000394171</v>
      </c>
      <c r="X93" s="105">
        <v>2.060103487838965</v>
      </c>
      <c r="Y93" s="105">
        <v>1.341065149502813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2.3297434390729874</v>
      </c>
      <c r="L94" s="99">
        <v>2.4828237645156785</v>
      </c>
      <c r="M94" s="99">
        <v>2.3772979970109436</v>
      </c>
      <c r="N94" s="99">
        <v>2.3995137500768489</v>
      </c>
      <c r="O94" s="99">
        <v>2.3801841870784415</v>
      </c>
      <c r="P94" s="99">
        <v>2.2987001132530356</v>
      </c>
      <c r="Q94" s="99">
        <v>2.2755165272543181</v>
      </c>
      <c r="R94" s="99">
        <v>2.247700296515176</v>
      </c>
      <c r="S94" s="99">
        <v>2.2088001556919501</v>
      </c>
      <c r="T94" s="99">
        <v>2.6311885584059205</v>
      </c>
      <c r="U94" s="99">
        <v>2.5181183373704128</v>
      </c>
      <c r="V94" s="99">
        <v>2.470875436954985</v>
      </c>
      <c r="W94" s="99">
        <v>2.6750817000394171</v>
      </c>
      <c r="X94" s="99">
        <v>2.060103487838965</v>
      </c>
      <c r="Y94" s="99">
        <v>1.341065149502813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0.95275076440037787</v>
      </c>
      <c r="C100" s="123">
        <v>0.95214911426408944</v>
      </c>
      <c r="D100" s="123">
        <v>1.0014992799643576</v>
      </c>
      <c r="E100" s="123">
        <v>1.2247083945086157</v>
      </c>
      <c r="F100" s="123">
        <v>1.1698732449894516</v>
      </c>
      <c r="G100" s="123">
        <v>1.1228764321202369</v>
      </c>
      <c r="H100" s="123">
        <v>1.1401089469294863</v>
      </c>
      <c r="I100" s="123">
        <v>1.2182947532062591</v>
      </c>
      <c r="J100" s="123">
        <v>1.2602754132854772</v>
      </c>
      <c r="K100" s="123">
        <v>1.2911802058661783</v>
      </c>
      <c r="L100" s="123">
        <v>1.2693721486860008</v>
      </c>
      <c r="M100" s="123">
        <v>1.184990939648056</v>
      </c>
      <c r="N100" s="123">
        <v>1.1878584424297141</v>
      </c>
      <c r="O100" s="123">
        <v>1.1343148223941817</v>
      </c>
      <c r="P100" s="123">
        <v>1.1246021846085603</v>
      </c>
      <c r="Q100" s="123">
        <v>1.1274803644030826</v>
      </c>
      <c r="R100" s="123">
        <v>1.1468779343156812</v>
      </c>
      <c r="S100" s="123">
        <v>1.1812651431990406</v>
      </c>
      <c r="T100" s="123">
        <v>1.2519237664974532</v>
      </c>
      <c r="U100" s="123">
        <v>1.3199634678023324</v>
      </c>
      <c r="V100" s="123">
        <v>1.2467088735917953</v>
      </c>
      <c r="W100" s="123">
        <v>1.245338101384204</v>
      </c>
      <c r="X100" s="123">
        <v>1.2099283159187486</v>
      </c>
      <c r="Y100" s="123">
        <v>1.0776776795795084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1.8910796626625406</v>
      </c>
      <c r="C102" s="99">
        <v>1.9328729521796375</v>
      </c>
      <c r="D102" s="99">
        <v>2.0922749939788488</v>
      </c>
      <c r="E102" s="99">
        <v>2.7754084538771941</v>
      </c>
      <c r="F102" s="99">
        <v>2.777608177584268</v>
      </c>
      <c r="G102" s="99">
        <v>2.7051611894545773</v>
      </c>
      <c r="H102" s="99">
        <v>2.7384790597278581</v>
      </c>
      <c r="I102" s="99">
        <v>2.8486770547705635</v>
      </c>
      <c r="J102" s="99">
        <v>2.9329652060626548</v>
      </c>
      <c r="K102" s="99">
        <v>3.0212775655230582</v>
      </c>
      <c r="L102" s="99">
        <v>3.0562500664162453</v>
      </c>
      <c r="M102" s="99">
        <v>2.9208866908031896</v>
      </c>
      <c r="N102" s="99">
        <v>2.9238893685555136</v>
      </c>
      <c r="O102" s="99">
        <v>2.8023394211707786</v>
      </c>
      <c r="P102" s="99">
        <v>2.7722158115085844</v>
      </c>
      <c r="Q102" s="99">
        <v>2.7547213415831364</v>
      </c>
      <c r="R102" s="99">
        <v>2.7900660633603827</v>
      </c>
      <c r="S102" s="99">
        <v>2.8125103564802525</v>
      </c>
      <c r="T102" s="99">
        <v>2.8901645701276379</v>
      </c>
      <c r="U102" s="99">
        <v>3.0187705853700231</v>
      </c>
      <c r="V102" s="99">
        <v>2.810816791005772</v>
      </c>
      <c r="W102" s="99">
        <v>2.6568528018192796</v>
      </c>
      <c r="X102" s="99">
        <v>2.2846706791076716</v>
      </c>
      <c r="Y102" s="99">
        <v>1.8531153116994497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1.5922875515123123</v>
      </c>
      <c r="C105" s="118">
        <f t="shared" si="35"/>
        <v>1.5752938456857351</v>
      </c>
      <c r="D105" s="118">
        <f t="shared" si="35"/>
        <v>1.5288408760071437</v>
      </c>
      <c r="E105" s="118">
        <f t="shared" si="35"/>
        <v>1.730688181769011</v>
      </c>
      <c r="F105" s="118">
        <f t="shared" si="35"/>
        <v>1.6650716955776128</v>
      </c>
      <c r="G105" s="118">
        <f t="shared" si="35"/>
        <v>1.6903218601299117</v>
      </c>
      <c r="H105" s="118">
        <f t="shared" si="35"/>
        <v>1.753172867398614</v>
      </c>
      <c r="I105" s="118">
        <f t="shared" si="35"/>
        <v>1.8622194687715776</v>
      </c>
      <c r="J105" s="118">
        <f t="shared" si="35"/>
        <v>1.899773455011208</v>
      </c>
      <c r="K105" s="118">
        <f t="shared" si="35"/>
        <v>1.9236497770297001</v>
      </c>
      <c r="L105" s="118">
        <f t="shared" si="35"/>
        <v>1.879233381669801</v>
      </c>
      <c r="M105" s="118">
        <f t="shared" si="35"/>
        <v>1.7478978592064756</v>
      </c>
      <c r="N105" s="118">
        <f t="shared" si="35"/>
        <v>1.7616196390013443</v>
      </c>
      <c r="O105" s="118">
        <f t="shared" si="35"/>
        <v>1.7139424537916248</v>
      </c>
      <c r="P105" s="118">
        <f t="shared" si="35"/>
        <v>1.7396059968923281</v>
      </c>
      <c r="Q105" s="118">
        <f t="shared" si="35"/>
        <v>1.7514845072447089</v>
      </c>
      <c r="R105" s="118">
        <f t="shared" ref="R105:V105" si="36">R106+R109+R111+R120</f>
        <v>1.7820471966748537</v>
      </c>
      <c r="S105" s="118">
        <f t="shared" si="36"/>
        <v>1.820446526942282</v>
      </c>
      <c r="T105" s="118">
        <f t="shared" si="36"/>
        <v>1.9107531660238477</v>
      </c>
      <c r="U105" s="118">
        <f t="shared" si="36"/>
        <v>2.016495575451636</v>
      </c>
      <c r="V105" s="118">
        <f t="shared" si="36"/>
        <v>1.9231194108253622</v>
      </c>
      <c r="W105" s="118">
        <f t="shared" ref="W105:Y105" si="37">W106+W109+W111+W120</f>
        <v>2.0201971947305815</v>
      </c>
      <c r="X105" s="118">
        <f t="shared" si="37"/>
        <v>1.9372062274163289</v>
      </c>
      <c r="Y105" s="118">
        <f t="shared" si="37"/>
        <v>1.6862262727256774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1.5922875515123123</v>
      </c>
      <c r="C120" s="123">
        <v>1.5752938456857351</v>
      </c>
      <c r="D120" s="123">
        <v>1.5288408760071437</v>
      </c>
      <c r="E120" s="123">
        <v>1.730688181769011</v>
      </c>
      <c r="F120" s="123">
        <v>1.6650716955776128</v>
      </c>
      <c r="G120" s="123">
        <v>1.6903218601299117</v>
      </c>
      <c r="H120" s="123">
        <v>1.753172867398614</v>
      </c>
      <c r="I120" s="123">
        <v>1.8622194687715776</v>
      </c>
      <c r="J120" s="123">
        <v>1.899773455011208</v>
      </c>
      <c r="K120" s="123">
        <v>1.9236497770297001</v>
      </c>
      <c r="L120" s="123">
        <v>1.879233381669801</v>
      </c>
      <c r="M120" s="123">
        <v>1.7478978592064756</v>
      </c>
      <c r="N120" s="123">
        <v>1.7616196390013443</v>
      </c>
      <c r="O120" s="123">
        <v>1.7139424537916248</v>
      </c>
      <c r="P120" s="123">
        <v>1.7396059968923281</v>
      </c>
      <c r="Q120" s="123">
        <v>1.7514845072447089</v>
      </c>
      <c r="R120" s="123">
        <v>1.7820471966748537</v>
      </c>
      <c r="S120" s="123">
        <v>1.820446526942282</v>
      </c>
      <c r="T120" s="123">
        <v>1.9107531660238477</v>
      </c>
      <c r="U120" s="123">
        <v>2.016495575451636</v>
      </c>
      <c r="V120" s="123">
        <v>1.9231194108253622</v>
      </c>
      <c r="W120" s="123">
        <v>2.0201971947305815</v>
      </c>
      <c r="X120" s="123">
        <v>1.9372062274163289</v>
      </c>
      <c r="Y120" s="123">
        <v>1.6862262727256774</v>
      </c>
      <c r="DA120" s="130" t="s">
        <v>3196</v>
      </c>
    </row>
    <row r="121" spans="1:105" ht="12" customHeight="1" x14ac:dyDescent="0.25">
      <c r="A121" s="97" t="s">
        <v>50</v>
      </c>
      <c r="B121" s="99">
        <v>1.8910796626625406</v>
      </c>
      <c r="C121" s="99">
        <v>1.9297193886652462</v>
      </c>
      <c r="D121" s="99">
        <v>2.0860524740097475</v>
      </c>
      <c r="E121" s="99">
        <v>2.767036838187483</v>
      </c>
      <c r="F121" s="99">
        <v>2.7699504691273673</v>
      </c>
      <c r="G121" s="99">
        <v>2.6995164575123596</v>
      </c>
      <c r="H121" s="99">
        <v>2.73671052758904</v>
      </c>
      <c r="I121" s="99">
        <v>2.8488796464861221</v>
      </c>
      <c r="J121" s="99">
        <v>2.9333132574343441</v>
      </c>
      <c r="K121" s="99">
        <v>3.0217458938064001</v>
      </c>
      <c r="L121" s="99">
        <v>3.0567787624586034</v>
      </c>
      <c r="M121" s="99">
        <v>2.9212761824367295</v>
      </c>
      <c r="N121" s="99">
        <v>2.923741962329661</v>
      </c>
      <c r="O121" s="99">
        <v>2.8018131420254115</v>
      </c>
      <c r="P121" s="99">
        <v>2.7715204105674642</v>
      </c>
      <c r="Q121" s="99">
        <v>2.7541663125866656</v>
      </c>
      <c r="R121" s="99">
        <v>2.7913853268714219</v>
      </c>
      <c r="S121" s="99">
        <v>2.8187785598431403</v>
      </c>
      <c r="T121" s="99">
        <v>2.9034589144591201</v>
      </c>
      <c r="U121" s="99">
        <v>3.0291088596424403</v>
      </c>
      <c r="V121" s="99">
        <v>2.8119032873898622</v>
      </c>
      <c r="W121" s="99">
        <v>2.648769188962111</v>
      </c>
      <c r="X121" s="99">
        <v>2.2763278883458882</v>
      </c>
      <c r="Y121" s="99">
        <v>1.8480123990696584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1.5923444749293869</v>
      </c>
      <c r="C124" s="118">
        <f t="shared" si="42"/>
        <v>1.6049484697625662</v>
      </c>
      <c r="D124" s="118">
        <f t="shared" si="42"/>
        <v>1.6825778794644228</v>
      </c>
      <c r="E124" s="118">
        <f t="shared" si="42"/>
        <v>2.0541238806385209</v>
      </c>
      <c r="F124" s="118">
        <f t="shared" si="42"/>
        <v>1.9413588616165163</v>
      </c>
      <c r="G124" s="118">
        <f t="shared" si="42"/>
        <v>1.8453821963283461</v>
      </c>
      <c r="H124" s="118">
        <f t="shared" si="42"/>
        <v>1.8310820946500874</v>
      </c>
      <c r="I124" s="118">
        <f t="shared" si="42"/>
        <v>1.9106013533640711</v>
      </c>
      <c r="J124" s="118">
        <f t="shared" si="42"/>
        <v>1.9443088832368205</v>
      </c>
      <c r="K124" s="118">
        <f t="shared" si="42"/>
        <v>1.9627483971857602</v>
      </c>
      <c r="L124" s="118">
        <f t="shared" si="42"/>
        <v>1.9300491955548196</v>
      </c>
      <c r="M124" s="118">
        <f t="shared" si="42"/>
        <v>1.802573417890009</v>
      </c>
      <c r="N124" s="118">
        <f t="shared" si="42"/>
        <v>1.7835545550714409</v>
      </c>
      <c r="O124" s="118">
        <f t="shared" si="42"/>
        <v>1.6899439215383596</v>
      </c>
      <c r="P124" s="118">
        <f t="shared" si="42"/>
        <v>1.6872411932709166</v>
      </c>
      <c r="Q124" s="118">
        <f t="shared" si="42"/>
        <v>1.6920807910983708</v>
      </c>
      <c r="R124" s="118">
        <f t="shared" ref="R124:V124" si="43">R125+R128+R130+R139</f>
        <v>1.7332071850938588</v>
      </c>
      <c r="S124" s="118">
        <f t="shared" si="43"/>
        <v>1.7836625222189713</v>
      </c>
      <c r="T124" s="118">
        <f t="shared" si="43"/>
        <v>1.8898738279483036</v>
      </c>
      <c r="U124" s="118">
        <f t="shared" si="43"/>
        <v>2.006089333648132</v>
      </c>
      <c r="V124" s="118">
        <f t="shared" si="43"/>
        <v>1.9059308915544704</v>
      </c>
      <c r="W124" s="118">
        <f t="shared" ref="W124:Y124" si="44">W125+W128+W130+W139</f>
        <v>1.974564521811246</v>
      </c>
      <c r="X124" s="118">
        <f t="shared" si="44"/>
        <v>1.8734816652297186</v>
      </c>
      <c r="Y124" s="118">
        <f t="shared" si="44"/>
        <v>1.6443781247787457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1.5923444749293869</v>
      </c>
      <c r="C139" s="123">
        <v>1.6049484697625662</v>
      </c>
      <c r="D139" s="123">
        <v>1.6825778794644228</v>
      </c>
      <c r="E139" s="123">
        <v>2.0541238806385209</v>
      </c>
      <c r="F139" s="123">
        <v>1.9413588616165163</v>
      </c>
      <c r="G139" s="123">
        <v>1.8453821963283461</v>
      </c>
      <c r="H139" s="123">
        <v>1.8310820946500874</v>
      </c>
      <c r="I139" s="123">
        <v>1.9106013533640711</v>
      </c>
      <c r="J139" s="123">
        <v>1.9443088832368205</v>
      </c>
      <c r="K139" s="123">
        <v>1.9627483971857602</v>
      </c>
      <c r="L139" s="123">
        <v>1.9300491955548196</v>
      </c>
      <c r="M139" s="123">
        <v>1.802573417890009</v>
      </c>
      <c r="N139" s="123">
        <v>1.7835545550714409</v>
      </c>
      <c r="O139" s="123">
        <v>1.6899439215383596</v>
      </c>
      <c r="P139" s="123">
        <v>1.6872411932709166</v>
      </c>
      <c r="Q139" s="123">
        <v>1.6920807910983708</v>
      </c>
      <c r="R139" s="123">
        <v>1.7332071850938588</v>
      </c>
      <c r="S139" s="123">
        <v>1.7836625222189713</v>
      </c>
      <c r="T139" s="123">
        <v>1.8898738279483036</v>
      </c>
      <c r="U139" s="123">
        <v>2.006089333648132</v>
      </c>
      <c r="V139" s="123">
        <v>1.9059308915544704</v>
      </c>
      <c r="W139" s="123">
        <v>1.974564521811246</v>
      </c>
      <c r="X139" s="123">
        <v>1.8734816652297186</v>
      </c>
      <c r="Y139" s="123">
        <v>1.6443781247787457</v>
      </c>
      <c r="DA139" s="130" t="s">
        <v>3214</v>
      </c>
    </row>
    <row r="140" spans="1:105" ht="12" customHeight="1" x14ac:dyDescent="0.25">
      <c r="A140" s="97" t="s">
        <v>50</v>
      </c>
      <c r="B140" s="99">
        <v>1.8910796626625406</v>
      </c>
      <c r="C140" s="99">
        <v>1.9331256005135862</v>
      </c>
      <c r="D140" s="99">
        <v>2.0939081766988461</v>
      </c>
      <c r="E140" s="99">
        <v>2.7784777195053101</v>
      </c>
      <c r="F140" s="99">
        <v>2.7810311556416245</v>
      </c>
      <c r="G140" s="99">
        <v>2.7076656559033156</v>
      </c>
      <c r="H140" s="99">
        <v>2.7394570527887261</v>
      </c>
      <c r="I140" s="99">
        <v>2.8487759453240384</v>
      </c>
      <c r="J140" s="99">
        <v>2.9331766677264368</v>
      </c>
      <c r="K140" s="99">
        <v>3.0215869083222548</v>
      </c>
      <c r="L140" s="99">
        <v>3.0569172773484516</v>
      </c>
      <c r="M140" s="99">
        <v>2.9216774890822972</v>
      </c>
      <c r="N140" s="99">
        <v>2.9243510757392501</v>
      </c>
      <c r="O140" s="99">
        <v>2.8022899628380098</v>
      </c>
      <c r="P140" s="99">
        <v>2.7722133416973245</v>
      </c>
      <c r="Q140" s="99">
        <v>2.7548425695787233</v>
      </c>
      <c r="R140" s="99">
        <v>2.7919649318784403</v>
      </c>
      <c r="S140" s="99">
        <v>2.8187555185173516</v>
      </c>
      <c r="T140" s="99">
        <v>2.9049573049190149</v>
      </c>
      <c r="U140" s="99">
        <v>3.0302419544149397</v>
      </c>
      <c r="V140" s="99">
        <v>2.8138663746124575</v>
      </c>
      <c r="W140" s="99">
        <v>2.6519020445343022</v>
      </c>
      <c r="X140" s="99">
        <v>2.2802846848763538</v>
      </c>
      <c r="Y140" s="99">
        <v>1.8502450920556412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3.5453105201652182</v>
      </c>
      <c r="C143" s="118">
        <f t="shared" si="49"/>
        <v>3.3677649113686035</v>
      </c>
      <c r="D143" s="118">
        <f t="shared" si="49"/>
        <v>2.3872068565569826</v>
      </c>
      <c r="E143" s="118">
        <f t="shared" si="49"/>
        <v>1.9674883538387169</v>
      </c>
      <c r="F143" s="118">
        <f t="shared" si="49"/>
        <v>2.0719147368160371</v>
      </c>
      <c r="G143" s="118">
        <f t="shared" si="49"/>
        <v>2.4962190697065809</v>
      </c>
      <c r="H143" s="118">
        <f t="shared" si="49"/>
        <v>3.1465325974716798</v>
      </c>
      <c r="I143" s="118">
        <f t="shared" si="49"/>
        <v>3.3345999086767666</v>
      </c>
      <c r="J143" s="118">
        <f t="shared" si="49"/>
        <v>3.0478786932054769</v>
      </c>
      <c r="K143" s="118">
        <f t="shared" si="49"/>
        <v>2.8937429548924993</v>
      </c>
      <c r="L143" s="118">
        <f t="shared" si="49"/>
        <v>2.6448001971994306</v>
      </c>
      <c r="M143" s="118">
        <f t="shared" si="49"/>
        <v>2.3548691936158876</v>
      </c>
      <c r="N143" s="118">
        <f t="shared" si="49"/>
        <v>2.3795667867995425</v>
      </c>
      <c r="O143" s="118">
        <f t="shared" si="49"/>
        <v>2.3098196357054239</v>
      </c>
      <c r="P143" s="118">
        <f t="shared" si="49"/>
        <v>2.3251953266886782</v>
      </c>
      <c r="Q143" s="118">
        <f t="shared" si="49"/>
        <v>2.3008746215903217</v>
      </c>
      <c r="R143" s="118">
        <f t="shared" ref="R143:V143" si="50">R144+R146+R148+R157</f>
        <v>2.3241879604691378</v>
      </c>
      <c r="S143" s="118">
        <f t="shared" si="50"/>
        <v>2.364685003614122</v>
      </c>
      <c r="T143" s="118">
        <f t="shared" si="50"/>
        <v>2.4583069851006516</v>
      </c>
      <c r="U143" s="118">
        <f t="shared" si="50"/>
        <v>2.5693333577070914</v>
      </c>
      <c r="V143" s="118">
        <f t="shared" si="50"/>
        <v>2.5053055726360389</v>
      </c>
      <c r="W143" s="118">
        <f t="shared" ref="W143:Y143" si="51">W144+W146+W148+W157</f>
        <v>2.6229862306933769</v>
      </c>
      <c r="X143" s="118">
        <f t="shared" si="51"/>
        <v>2.575022446771047</v>
      </c>
      <c r="Y143" s="118">
        <f t="shared" si="51"/>
        <v>2.3121338690435715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1.9515028499287967</v>
      </c>
      <c r="C148" s="123">
        <v>1.7970781659287995</v>
      </c>
      <c r="D148" s="123">
        <v>0.97464652930481555</v>
      </c>
      <c r="E148" s="123">
        <v>0.58227813724034627</v>
      </c>
      <c r="F148" s="123">
        <v>0.58676706638014864</v>
      </c>
      <c r="G148" s="123">
        <v>0.77731238302376915</v>
      </c>
      <c r="H148" s="123">
        <v>1.2443085696663501</v>
      </c>
      <c r="I148" s="123">
        <v>1.2613146200929164</v>
      </c>
      <c r="J148" s="123">
        <v>1.0432880162645068</v>
      </c>
      <c r="K148" s="123">
        <v>0.92286184482208944</v>
      </c>
      <c r="L148" s="123">
        <v>0.79296666533698101</v>
      </c>
      <c r="M148" s="123">
        <v>0.66712600761475638</v>
      </c>
      <c r="N148" s="123">
        <v>0.64846727786847347</v>
      </c>
      <c r="O148" s="123">
        <v>0.58987362323517556</v>
      </c>
      <c r="P148" s="123">
        <v>0.55994374351419174</v>
      </c>
      <c r="Q148" s="123">
        <v>0.52445816294953596</v>
      </c>
      <c r="R148" s="123">
        <v>0.53410438552318362</v>
      </c>
      <c r="S148" s="123">
        <v>0.54958481143950477</v>
      </c>
      <c r="T148" s="123">
        <v>0.56114099562815878</v>
      </c>
      <c r="U148" s="123">
        <v>0.56983943991269259</v>
      </c>
      <c r="V148" s="123">
        <v>0.58066907941009838</v>
      </c>
      <c r="W148" s="123">
        <v>0.54764095199177742</v>
      </c>
      <c r="X148" s="123">
        <v>0.57546042228670202</v>
      </c>
      <c r="Y148" s="123">
        <v>0.58783848535856631</v>
      </c>
      <c r="DA148" s="130" t="s">
        <v>3222</v>
      </c>
    </row>
    <row r="149" spans="1:105" ht="12" customHeight="1" x14ac:dyDescent="0.25">
      <c r="A149" s="97" t="s">
        <v>124</v>
      </c>
      <c r="B149" s="99">
        <v>3.9783533002409452</v>
      </c>
      <c r="C149" s="99">
        <v>4.1244416922956058</v>
      </c>
      <c r="D149" s="99">
        <v>4.1274339396136845</v>
      </c>
      <c r="E149" s="99">
        <v>4.3073531347714793</v>
      </c>
      <c r="F149" s="99">
        <v>4.4009875170622985</v>
      </c>
      <c r="G149" s="99">
        <v>4.4169047640484731</v>
      </c>
      <c r="H149" s="99">
        <v>4.4727678263899309</v>
      </c>
      <c r="I149" s="99">
        <v>4.6502048073246165</v>
      </c>
      <c r="J149" s="99">
        <v>4.7827279539703982</v>
      </c>
      <c r="K149" s="99">
        <v>4.9477923296028052</v>
      </c>
      <c r="L149" s="99">
        <v>5.0283751990603553</v>
      </c>
      <c r="M149" s="99">
        <v>4.991914983253821</v>
      </c>
      <c r="N149" s="99">
        <v>5.1844676313583387</v>
      </c>
      <c r="O149" s="99">
        <v>5.0275620123149585</v>
      </c>
      <c r="P149" s="99">
        <v>4.9366267151954455</v>
      </c>
      <c r="Q149" s="99">
        <v>4.8262014828990818</v>
      </c>
      <c r="R149" s="99">
        <v>4.8979096704239797</v>
      </c>
      <c r="S149" s="99">
        <v>4.9299076331518092</v>
      </c>
      <c r="T149" s="99">
        <v>5.0267097845277782</v>
      </c>
      <c r="U149" s="99">
        <v>5.233693088692732</v>
      </c>
      <c r="V149" s="99">
        <v>5.1529775716204256</v>
      </c>
      <c r="W149" s="99">
        <v>5.3619258529146512</v>
      </c>
      <c r="X149" s="99">
        <v>5.2109356013661952</v>
      </c>
      <c r="Y149" s="99">
        <v>4.2224917498393868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2.329874246486292</v>
      </c>
      <c r="L150" s="99">
        <v>2.4854357143611576</v>
      </c>
      <c r="M150" s="99">
        <v>2.3767944027377088</v>
      </c>
      <c r="N150" s="99">
        <v>2.3868455809435241</v>
      </c>
      <c r="O150" s="99">
        <v>2.3273988237053063</v>
      </c>
      <c r="P150" s="99">
        <v>2.2332700029565227</v>
      </c>
      <c r="Q150" s="99">
        <v>2.2250580303512155</v>
      </c>
      <c r="R150" s="99">
        <v>2.237905149541914</v>
      </c>
      <c r="S150" s="99">
        <v>2.2304166640513614</v>
      </c>
      <c r="T150" s="99">
        <v>2.6842787747344703</v>
      </c>
      <c r="U150" s="99">
        <v>2.5384242038650768</v>
      </c>
      <c r="V150" s="99">
        <v>2.4458399600275031</v>
      </c>
      <c r="W150" s="99">
        <v>2.6526489970478027</v>
      </c>
      <c r="X150" s="99">
        <v>1.9988053532467291</v>
      </c>
      <c r="Y150" s="99">
        <v>1.304284998618666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2.329874246486292</v>
      </c>
      <c r="L151" s="102">
        <v>2.4854357143611576</v>
      </c>
      <c r="M151" s="102">
        <v>2.3767944027377088</v>
      </c>
      <c r="N151" s="102">
        <v>2.3868455809435241</v>
      </c>
      <c r="O151" s="102">
        <v>2.3273988237053063</v>
      </c>
      <c r="P151" s="102">
        <v>2.2332700029565227</v>
      </c>
      <c r="Q151" s="102">
        <v>2.2250580303512155</v>
      </c>
      <c r="R151" s="102">
        <v>2.237905149541914</v>
      </c>
      <c r="S151" s="102">
        <v>2.2304166640513614</v>
      </c>
      <c r="T151" s="102">
        <v>2.6842787747344703</v>
      </c>
      <c r="U151" s="102">
        <v>2.5384242038650768</v>
      </c>
      <c r="V151" s="102">
        <v>2.4458399600275031</v>
      </c>
      <c r="W151" s="102">
        <v>2.6526489970478027</v>
      </c>
      <c r="X151" s="102">
        <v>1.9988053532467291</v>
      </c>
      <c r="Y151" s="102">
        <v>1.304284998618666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1.5938076702364214</v>
      </c>
      <c r="C157" s="123">
        <v>1.5706867454398039</v>
      </c>
      <c r="D157" s="123">
        <v>1.4125603272521672</v>
      </c>
      <c r="E157" s="123">
        <v>1.3852102165983706</v>
      </c>
      <c r="F157" s="123">
        <v>1.4851476704358886</v>
      </c>
      <c r="G157" s="123">
        <v>1.7189066866828115</v>
      </c>
      <c r="H157" s="123">
        <v>1.9022240278053295</v>
      </c>
      <c r="I157" s="123">
        <v>2.0732852885838504</v>
      </c>
      <c r="J157" s="123">
        <v>2.0045906769409703</v>
      </c>
      <c r="K157" s="123">
        <v>1.97088111007041</v>
      </c>
      <c r="L157" s="123">
        <v>1.8518335318624497</v>
      </c>
      <c r="M157" s="123">
        <v>1.6877431860011312</v>
      </c>
      <c r="N157" s="123">
        <v>1.7310995089310692</v>
      </c>
      <c r="O157" s="123">
        <v>1.7199460124702484</v>
      </c>
      <c r="P157" s="123">
        <v>1.7652515831744864</v>
      </c>
      <c r="Q157" s="123">
        <v>1.7764164586407858</v>
      </c>
      <c r="R157" s="123">
        <v>1.7900835749459543</v>
      </c>
      <c r="S157" s="123">
        <v>1.8151001921746175</v>
      </c>
      <c r="T157" s="123">
        <v>1.8971659894724928</v>
      </c>
      <c r="U157" s="123">
        <v>1.9994939177943987</v>
      </c>
      <c r="V157" s="123">
        <v>1.9246364932259403</v>
      </c>
      <c r="W157" s="123">
        <v>2.0753452787015996</v>
      </c>
      <c r="X157" s="123">
        <v>1.9995620244843451</v>
      </c>
      <c r="Y157" s="123">
        <v>1.724295383685005</v>
      </c>
      <c r="DA157" s="130" t="s">
        <v>3231</v>
      </c>
    </row>
    <row r="158" spans="1:105" ht="12" customHeight="1" x14ac:dyDescent="0.25">
      <c r="A158" s="97" t="s">
        <v>50</v>
      </c>
      <c r="B158" s="99">
        <v>1.8910796626625406</v>
      </c>
      <c r="C158" s="99">
        <v>1.9289135470313379</v>
      </c>
      <c r="D158" s="99">
        <v>2.0812340343175619</v>
      </c>
      <c r="E158" s="99">
        <v>2.7601730120991905</v>
      </c>
      <c r="F158" s="99">
        <v>2.7638120967274773</v>
      </c>
      <c r="G158" s="99">
        <v>2.6954310805119124</v>
      </c>
      <c r="H158" s="99">
        <v>2.7339715561885942</v>
      </c>
      <c r="I158" s="99">
        <v>2.8463279768038801</v>
      </c>
      <c r="J158" s="99">
        <v>2.9306743932866621</v>
      </c>
      <c r="K158" s="99">
        <v>3.0195885015822497</v>
      </c>
      <c r="L158" s="99">
        <v>3.0551464053669419</v>
      </c>
      <c r="M158" s="99">
        <v>2.9200959929142778</v>
      </c>
      <c r="N158" s="99">
        <v>2.9231775542445586</v>
      </c>
      <c r="O158" s="99">
        <v>2.8016687732464356</v>
      </c>
      <c r="P158" s="99">
        <v>2.7713041602080399</v>
      </c>
      <c r="Q158" s="99">
        <v>2.7535979661151164</v>
      </c>
      <c r="R158" s="99">
        <v>2.789913860092319</v>
      </c>
      <c r="S158" s="99">
        <v>2.8156799694502999</v>
      </c>
      <c r="T158" s="99">
        <v>2.8992137946443255</v>
      </c>
      <c r="U158" s="99">
        <v>3.0226831036799462</v>
      </c>
      <c r="V158" s="99">
        <v>2.8055555991262211</v>
      </c>
      <c r="W158" s="99">
        <v>2.6433997465600263</v>
      </c>
      <c r="X158" s="99">
        <v>2.2729651650762093</v>
      </c>
      <c r="Y158" s="99">
        <v>1.8463529544468638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3.5469086100714877</v>
      </c>
      <c r="C161" s="118">
        <f t="shared" si="54"/>
        <v>3.4421013876875417</v>
      </c>
      <c r="D161" s="118">
        <f t="shared" si="54"/>
        <v>2.9969150392815886</v>
      </c>
      <c r="E161" s="118">
        <f t="shared" si="54"/>
        <v>2.8180424727888163</v>
      </c>
      <c r="F161" s="118">
        <f t="shared" si="54"/>
        <v>2.5738663026830122</v>
      </c>
      <c r="G161" s="118">
        <f t="shared" si="54"/>
        <v>2.5621939490357484</v>
      </c>
      <c r="H161" s="118">
        <f t="shared" si="54"/>
        <v>2.8825311229146422</v>
      </c>
      <c r="I161" s="118">
        <f t="shared" si="54"/>
        <v>3.0967890930979793</v>
      </c>
      <c r="J161" s="118">
        <f t="shared" si="54"/>
        <v>2.9876392088286434</v>
      </c>
      <c r="K161" s="118">
        <f t="shared" si="54"/>
        <v>2.9229491623483037</v>
      </c>
      <c r="L161" s="118">
        <f t="shared" si="54"/>
        <v>2.7912951049308345</v>
      </c>
      <c r="M161" s="118">
        <f t="shared" si="54"/>
        <v>2.5783147204065786</v>
      </c>
      <c r="N161" s="118">
        <f t="shared" si="54"/>
        <v>2.5410638729663031</v>
      </c>
      <c r="O161" s="118">
        <f t="shared" si="54"/>
        <v>2.3597664214205265</v>
      </c>
      <c r="P161" s="118">
        <f t="shared" si="54"/>
        <v>2.2753052695556173</v>
      </c>
      <c r="Q161" s="118">
        <f t="shared" si="54"/>
        <v>2.2211468361529318</v>
      </c>
      <c r="R161" s="118">
        <f t="shared" ref="R161:V161" si="55">R162+R164+R166+R175</f>
        <v>2.2773276207916386</v>
      </c>
      <c r="S161" s="118">
        <f t="shared" si="55"/>
        <v>2.3483049544703487</v>
      </c>
      <c r="T161" s="118">
        <f t="shared" si="55"/>
        <v>2.4710146924932581</v>
      </c>
      <c r="U161" s="118">
        <f t="shared" si="55"/>
        <v>2.5933101035960746</v>
      </c>
      <c r="V161" s="118">
        <f t="shared" si="55"/>
        <v>2.481383703032161</v>
      </c>
      <c r="W161" s="118">
        <f t="shared" ref="W161:Y161" si="56">W162+W164+W166+W175</f>
        <v>2.4904122024276472</v>
      </c>
      <c r="X161" s="118">
        <f t="shared" si="56"/>
        <v>2.3181795733212631</v>
      </c>
      <c r="Y161" s="118">
        <f t="shared" si="56"/>
        <v>2.0171783645991104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1.9545488167528047</v>
      </c>
      <c r="C166" s="123">
        <v>1.8576886683307627</v>
      </c>
      <c r="D166" s="123">
        <v>1.4311481448568086</v>
      </c>
      <c r="E166" s="123">
        <v>1.0778597091435542</v>
      </c>
      <c r="F166" s="123">
        <v>0.90796944389783774</v>
      </c>
      <c r="G166" s="123">
        <v>0.86783895670074107</v>
      </c>
      <c r="H166" s="123">
        <v>1.0831984556115337</v>
      </c>
      <c r="I166" s="123">
        <v>1.1336094815999753</v>
      </c>
      <c r="J166" s="123">
        <v>1.0245100625526296</v>
      </c>
      <c r="K166" s="123">
        <v>0.95369098488300585</v>
      </c>
      <c r="L166" s="123">
        <v>0.8799348655665804</v>
      </c>
      <c r="M166" s="123">
        <v>0.79550696565103463</v>
      </c>
      <c r="N166" s="123">
        <v>0.76070112738873819</v>
      </c>
      <c r="O166" s="123">
        <v>0.65463942499683292</v>
      </c>
      <c r="P166" s="123">
        <v>0.57554070998812423</v>
      </c>
      <c r="Q166" s="123">
        <v>0.51858214575216566</v>
      </c>
      <c r="R166" s="123">
        <v>0.53250743645705423</v>
      </c>
      <c r="S166" s="123">
        <v>0.5503037968266602</v>
      </c>
      <c r="T166" s="123">
        <v>0.57040164848094865</v>
      </c>
      <c r="U166" s="123">
        <v>0.58540479989333849</v>
      </c>
      <c r="V166" s="123">
        <v>0.58192566690291192</v>
      </c>
      <c r="W166" s="123">
        <v>0.58007006582292164</v>
      </c>
      <c r="X166" s="123">
        <v>0.57806780566924476</v>
      </c>
      <c r="Y166" s="123">
        <v>0.52302182283759846</v>
      </c>
      <c r="DA166" s="130" t="s">
        <v>3239</v>
      </c>
    </row>
    <row r="167" spans="1:105" ht="12" customHeight="1" x14ac:dyDescent="0.25">
      <c r="A167" s="97" t="s">
        <v>124</v>
      </c>
      <c r="B167" s="99">
        <v>3.9783533002409452</v>
      </c>
      <c r="C167" s="99">
        <v>4.1371602477093292</v>
      </c>
      <c r="D167" s="99">
        <v>4.1769761515117958</v>
      </c>
      <c r="E167" s="99">
        <v>4.372989922222521</v>
      </c>
      <c r="F167" s="99">
        <v>4.4793949458093065</v>
      </c>
      <c r="G167" s="99">
        <v>4.4781656354725818</v>
      </c>
      <c r="H167" s="99">
        <v>4.5012035093404839</v>
      </c>
      <c r="I167" s="99">
        <v>4.6667251102723419</v>
      </c>
      <c r="J167" s="99">
        <v>4.7978298401484558</v>
      </c>
      <c r="K167" s="99">
        <v>4.9617409954671716</v>
      </c>
      <c r="L167" s="99">
        <v>5.045067629501272</v>
      </c>
      <c r="M167" s="99">
        <v>5.0220706067664072</v>
      </c>
      <c r="N167" s="99">
        <v>5.2552007168512809</v>
      </c>
      <c r="O167" s="99">
        <v>5.1432657345976924</v>
      </c>
      <c r="P167" s="99">
        <v>5.1038312218748718</v>
      </c>
      <c r="Q167" s="99">
        <v>4.9819529292384237</v>
      </c>
      <c r="R167" s="99">
        <v>5.0506472763870933</v>
      </c>
      <c r="S167" s="99">
        <v>5.0688864737720234</v>
      </c>
      <c r="T167" s="99">
        <v>5.1757627413887066</v>
      </c>
      <c r="U167" s="99">
        <v>5.3850634665038646</v>
      </c>
      <c r="V167" s="99">
        <v>5.310409500064627</v>
      </c>
      <c r="W167" s="99">
        <v>5.5330962491215026</v>
      </c>
      <c r="X167" s="99">
        <v>5.4445401521309602</v>
      </c>
      <c r="Y167" s="99">
        <v>4.4666716242404858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2.34884199653363</v>
      </c>
      <c r="L168" s="99">
        <v>2.5057315353400891</v>
      </c>
      <c r="M168" s="99">
        <v>2.4063586971920894</v>
      </c>
      <c r="N168" s="99">
        <v>2.4480786910291066</v>
      </c>
      <c r="O168" s="99">
        <v>2.5124897708325964</v>
      </c>
      <c r="P168" s="99">
        <v>2.5223432160040309</v>
      </c>
      <c r="Q168" s="99">
        <v>2.5812930469219992</v>
      </c>
      <c r="R168" s="99">
        <v>0</v>
      </c>
      <c r="S168" s="99">
        <v>0</v>
      </c>
      <c r="T168" s="99">
        <v>0</v>
      </c>
      <c r="U168" s="99">
        <v>2.3776113257641955</v>
      </c>
      <c r="V168" s="99">
        <v>2.3373057127502261</v>
      </c>
      <c r="W168" s="99">
        <v>2.5849153024728158</v>
      </c>
      <c r="X168" s="99">
        <v>2.0246490678137308</v>
      </c>
      <c r="Y168" s="99">
        <v>1.3450125765421026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2.34884199653363</v>
      </c>
      <c r="L169" s="102">
        <v>2.5057315353400891</v>
      </c>
      <c r="M169" s="102">
        <v>2.4063586971920894</v>
      </c>
      <c r="N169" s="102">
        <v>2.4480786910291066</v>
      </c>
      <c r="O169" s="102">
        <v>2.5124897708325964</v>
      </c>
      <c r="P169" s="102">
        <v>2.5223432160040309</v>
      </c>
      <c r="Q169" s="102">
        <v>2.5812930469219992</v>
      </c>
      <c r="R169" s="102">
        <v>0</v>
      </c>
      <c r="S169" s="102">
        <v>0</v>
      </c>
      <c r="T169" s="102">
        <v>0</v>
      </c>
      <c r="U169" s="102">
        <v>2.3776113257641955</v>
      </c>
      <c r="V169" s="102">
        <v>2.3373057127502261</v>
      </c>
      <c r="W169" s="102">
        <v>2.5849153024728158</v>
      </c>
      <c r="X169" s="102">
        <v>2.0246490678137308</v>
      </c>
      <c r="Y169" s="102">
        <v>1.3450125765421026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1.5923597933186833</v>
      </c>
      <c r="C175" s="123">
        <v>1.5844127193567792</v>
      </c>
      <c r="D175" s="123">
        <v>1.56576689442478</v>
      </c>
      <c r="E175" s="123">
        <v>1.7401827636452623</v>
      </c>
      <c r="F175" s="123">
        <v>1.6658968587851744</v>
      </c>
      <c r="G175" s="123">
        <v>1.6943549923350074</v>
      </c>
      <c r="H175" s="123">
        <v>1.7993326673031087</v>
      </c>
      <c r="I175" s="123">
        <v>1.9631796114980042</v>
      </c>
      <c r="J175" s="123">
        <v>1.9631291462760139</v>
      </c>
      <c r="K175" s="123">
        <v>1.969258177465298</v>
      </c>
      <c r="L175" s="123">
        <v>1.9113602393642544</v>
      </c>
      <c r="M175" s="123">
        <v>1.7828077547555441</v>
      </c>
      <c r="N175" s="123">
        <v>1.780362745577565</v>
      </c>
      <c r="O175" s="123">
        <v>1.7051269964236935</v>
      </c>
      <c r="P175" s="123">
        <v>1.6997645595674933</v>
      </c>
      <c r="Q175" s="123">
        <v>1.7025646904007663</v>
      </c>
      <c r="R175" s="123">
        <v>1.7448201843345843</v>
      </c>
      <c r="S175" s="123">
        <v>1.7980011576436883</v>
      </c>
      <c r="T175" s="123">
        <v>1.9006130440123095</v>
      </c>
      <c r="U175" s="123">
        <v>2.0079053037027359</v>
      </c>
      <c r="V175" s="123">
        <v>1.8994580361292492</v>
      </c>
      <c r="W175" s="123">
        <v>1.9103421366047257</v>
      </c>
      <c r="X175" s="123">
        <v>1.7401117676520186</v>
      </c>
      <c r="Y175" s="123">
        <v>1.4941565417615117</v>
      </c>
      <c r="DA175" s="130" t="s">
        <v>3248</v>
      </c>
    </row>
    <row r="176" spans="1:105" ht="12" customHeight="1" x14ac:dyDescent="0.25">
      <c r="A176" s="97" t="s">
        <v>50</v>
      </c>
      <c r="B176" s="99">
        <v>1.8910796626625404</v>
      </c>
      <c r="C176" s="99">
        <v>1.9307677062087021</v>
      </c>
      <c r="D176" s="99">
        <v>2.0879832332977206</v>
      </c>
      <c r="E176" s="99">
        <v>2.7688845536126441</v>
      </c>
      <c r="F176" s="99">
        <v>2.7708733403825585</v>
      </c>
      <c r="G176" s="99">
        <v>2.6997191579113808</v>
      </c>
      <c r="H176" s="99">
        <v>2.7360045071999459</v>
      </c>
      <c r="I176" s="99">
        <v>2.8474695525208178</v>
      </c>
      <c r="J176" s="99">
        <v>2.9317306373599004</v>
      </c>
      <c r="K176" s="99">
        <v>3.0204714342398353</v>
      </c>
      <c r="L176" s="99">
        <v>3.0560317992640251</v>
      </c>
      <c r="M176" s="99">
        <v>2.921233811366426</v>
      </c>
      <c r="N176" s="99">
        <v>2.9245505355061088</v>
      </c>
      <c r="O176" s="99">
        <v>2.8029414069735341</v>
      </c>
      <c r="P176" s="99">
        <v>2.7724465101532489</v>
      </c>
      <c r="Q176" s="99">
        <v>2.7546504303251016</v>
      </c>
      <c r="R176" s="99">
        <v>2.7914932683940719</v>
      </c>
      <c r="S176" s="99">
        <v>2.8184184813064137</v>
      </c>
      <c r="T176" s="99">
        <v>2.9053354581499367</v>
      </c>
      <c r="U176" s="99">
        <v>3.0318807462041808</v>
      </c>
      <c r="V176" s="99">
        <v>2.8181376053390479</v>
      </c>
      <c r="W176" s="99">
        <v>2.6588118159016152</v>
      </c>
      <c r="X176" s="99">
        <v>2.288907310666243</v>
      </c>
      <c r="Y176" s="99">
        <v>1.8583382310195646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196.78994408863986</v>
      </c>
      <c r="D3" s="117">
        <f t="shared" si="0"/>
        <v>264.58234904618917</v>
      </c>
      <c r="E3" s="117">
        <f t="shared" si="0"/>
        <v>226.70485184349914</v>
      </c>
      <c r="F3" s="117">
        <f t="shared" si="0"/>
        <v>240.15544239471066</v>
      </c>
      <c r="G3" s="117">
        <f t="shared" si="0"/>
        <v>258.36213704345596</v>
      </c>
      <c r="H3" s="117">
        <f t="shared" si="0"/>
        <v>209.97684693215501</v>
      </c>
      <c r="I3" s="117">
        <f t="shared" si="0"/>
        <v>130.04734776901822</v>
      </c>
      <c r="J3" s="117">
        <f t="shared" si="0"/>
        <v>163.76285009477212</v>
      </c>
      <c r="K3" s="117">
        <f t="shared" si="0"/>
        <v>127.76280997865555</v>
      </c>
      <c r="L3" s="117">
        <f t="shared" si="0"/>
        <v>148.00329541579995</v>
      </c>
      <c r="M3" s="117">
        <f t="shared" si="0"/>
        <v>96.855406677056266</v>
      </c>
      <c r="N3" s="117">
        <f t="shared" si="0"/>
        <v>165.27895749403399</v>
      </c>
      <c r="O3" s="117">
        <f t="shared" si="0"/>
        <v>97.826116778633974</v>
      </c>
      <c r="P3" s="117">
        <f t="shared" si="0"/>
        <v>140.73957091994495</v>
      </c>
      <c r="Q3" s="117">
        <f t="shared" si="0"/>
        <v>136.05167793059456</v>
      </c>
      <c r="R3" s="117">
        <f t="shared" ref="R3:V3" si="1">R4+R7+R9+R19</f>
        <v>93.001504086229616</v>
      </c>
      <c r="S3" s="117">
        <f t="shared" si="1"/>
        <v>73.899767955620078</v>
      </c>
      <c r="T3" s="117">
        <f t="shared" si="1"/>
        <v>0.37286547092256361</v>
      </c>
      <c r="U3" s="117">
        <f t="shared" si="1"/>
        <v>71.948530054223241</v>
      </c>
      <c r="V3" s="117">
        <f t="shared" si="1"/>
        <v>75.887822273260724</v>
      </c>
      <c r="W3" s="117">
        <f t="shared" ref="W3:Y3" si="2">W4+W7+W9+W19</f>
        <v>0</v>
      </c>
      <c r="X3" s="117">
        <f t="shared" si="2"/>
        <v>0</v>
      </c>
      <c r="Y3" s="117">
        <f t="shared" si="2"/>
        <v>135.89571733606772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173.00123717880166</v>
      </c>
      <c r="D4" s="122">
        <f t="shared" si="3"/>
        <v>233.02908752122033</v>
      </c>
      <c r="E4" s="122">
        <f t="shared" si="3"/>
        <v>189.27334841999007</v>
      </c>
      <c r="F4" s="122">
        <f t="shared" si="3"/>
        <v>201.05953121691516</v>
      </c>
      <c r="G4" s="122">
        <f t="shared" si="3"/>
        <v>218.89234207481931</v>
      </c>
      <c r="H4" s="122">
        <f t="shared" si="3"/>
        <v>178.58545194963682</v>
      </c>
      <c r="I4" s="122">
        <f t="shared" si="3"/>
        <v>108.69304306007065</v>
      </c>
      <c r="J4" s="122">
        <f t="shared" si="3"/>
        <v>136.87514178969363</v>
      </c>
      <c r="K4" s="122">
        <f t="shared" si="3"/>
        <v>106.70883965560313</v>
      </c>
      <c r="L4" s="122">
        <f t="shared" si="3"/>
        <v>125.00021960012552</v>
      </c>
      <c r="M4" s="122">
        <f t="shared" si="3"/>
        <v>79.953810518645184</v>
      </c>
      <c r="N4" s="122">
        <f t="shared" si="3"/>
        <v>136.76386120238641</v>
      </c>
      <c r="O4" s="122">
        <f t="shared" si="3"/>
        <v>80.499250833748619</v>
      </c>
      <c r="P4" s="122">
        <f t="shared" si="3"/>
        <v>113.47873413989586</v>
      </c>
      <c r="Q4" s="122">
        <f t="shared" si="3"/>
        <v>108.61763611863725</v>
      </c>
      <c r="R4" s="122">
        <f t="shared" ref="R4:V4" si="4">SUM(R5:R6)</f>
        <v>74.744243287324352</v>
      </c>
      <c r="S4" s="122">
        <f t="shared" si="4"/>
        <v>58.843090904515179</v>
      </c>
      <c r="T4" s="122">
        <f t="shared" si="4"/>
        <v>0.29472875197852677</v>
      </c>
      <c r="U4" s="122">
        <f t="shared" si="4"/>
        <v>54.673453216425138</v>
      </c>
      <c r="V4" s="122">
        <f t="shared" si="4"/>
        <v>57.685001957082093</v>
      </c>
      <c r="W4" s="122">
        <f t="shared" ref="W4:Y4" si="5">SUM(W5:W6)</f>
        <v>0</v>
      </c>
      <c r="X4" s="122">
        <f t="shared" si="5"/>
        <v>0</v>
      </c>
      <c r="Y4" s="122">
        <f t="shared" si="5"/>
        <v>98.001926378923869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172.13213790692009</v>
      </c>
      <c r="D5" s="98">
        <v>231.86395379500567</v>
      </c>
      <c r="E5" s="98">
        <v>188.32250281475902</v>
      </c>
      <c r="F5" s="98">
        <v>200.06019649159978</v>
      </c>
      <c r="G5" s="98">
        <v>217.81313335525365</v>
      </c>
      <c r="H5" s="98">
        <v>177.70156506867741</v>
      </c>
      <c r="I5" s="98">
        <v>108.16483210959794</v>
      </c>
      <c r="J5" s="98">
        <v>136.2108307228624</v>
      </c>
      <c r="K5" s="98">
        <v>106.19344772335711</v>
      </c>
      <c r="L5" s="98">
        <v>124.38943412499832</v>
      </c>
      <c r="M5" s="98">
        <v>79.569090521501721</v>
      </c>
      <c r="N5" s="98">
        <v>136.10539331011447</v>
      </c>
      <c r="O5" s="98">
        <v>80.11495393614409</v>
      </c>
      <c r="P5" s="98">
        <v>112.94409197430468</v>
      </c>
      <c r="Q5" s="98">
        <v>108.10617450750362</v>
      </c>
      <c r="R5" s="98">
        <v>74.386356364244094</v>
      </c>
      <c r="S5" s="98">
        <v>58.556629029284821</v>
      </c>
      <c r="T5" s="98">
        <v>0.29323666478522292</v>
      </c>
      <c r="U5" s="98">
        <v>54.395795679635327</v>
      </c>
      <c r="V5" s="98">
        <v>57.38786871423504</v>
      </c>
      <c r="W5" s="98">
        <v>0</v>
      </c>
      <c r="X5" s="98">
        <v>0</v>
      </c>
      <c r="Y5" s="98">
        <v>97.52965638811105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0.86909927188156</v>
      </c>
      <c r="D6" s="98">
        <v>1.1651337262146588</v>
      </c>
      <c r="E6" s="98">
        <v>0.95084560523105344</v>
      </c>
      <c r="F6" s="98">
        <v>0.9993347253153817</v>
      </c>
      <c r="G6" s="98">
        <v>1.0792087195656552</v>
      </c>
      <c r="H6" s="98">
        <v>0.88388688095941015</v>
      </c>
      <c r="I6" s="98">
        <v>0.52821095047271627</v>
      </c>
      <c r="J6" s="98">
        <v>0.66431106683122088</v>
      </c>
      <c r="K6" s="98">
        <v>0.51539193224602198</v>
      </c>
      <c r="L6" s="98">
        <v>0.61078547512720416</v>
      </c>
      <c r="M6" s="98">
        <v>0.38471999714346788</v>
      </c>
      <c r="N6" s="98">
        <v>0.65846789227194491</v>
      </c>
      <c r="O6" s="98">
        <v>0.38429689760452856</v>
      </c>
      <c r="P6" s="98">
        <v>0.53464216559118083</v>
      </c>
      <c r="Q6" s="98">
        <v>0.51146161113361943</v>
      </c>
      <c r="R6" s="98">
        <v>0.35788692308025277</v>
      </c>
      <c r="S6" s="98">
        <v>0.28646187523035505</v>
      </c>
      <c r="T6" s="98">
        <v>1.492087193303876E-3</v>
      </c>
      <c r="U6" s="98">
        <v>0.27765753678980809</v>
      </c>
      <c r="V6" s="98">
        <v>0.29713324284705217</v>
      </c>
      <c r="W6" s="98">
        <v>0</v>
      </c>
      <c r="X6" s="98">
        <v>0</v>
      </c>
      <c r="Y6" s="98">
        <v>0.47226999081282495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3.9560815548866452E-4</v>
      </c>
      <c r="D7" s="122">
        <f t="shared" si="6"/>
        <v>9.8165464485691894E-4</v>
      </c>
      <c r="E7" s="122">
        <f t="shared" si="6"/>
        <v>2.9689091173414803E-3</v>
      </c>
      <c r="F7" s="122">
        <f t="shared" si="6"/>
        <v>7.5643031839815458E-3</v>
      </c>
      <c r="G7" s="122">
        <f t="shared" si="6"/>
        <v>3.9941147511825198E-3</v>
      </c>
      <c r="H7" s="122">
        <f t="shared" si="6"/>
        <v>7.4205906156753487E-3</v>
      </c>
      <c r="I7" s="122">
        <f t="shared" si="6"/>
        <v>1.3064087249675697E-2</v>
      </c>
      <c r="J7" s="122">
        <f t="shared" si="6"/>
        <v>2.0736690734197323E-2</v>
      </c>
      <c r="K7" s="122">
        <f t="shared" si="6"/>
        <v>2.09276404042807E-2</v>
      </c>
      <c r="L7" s="122">
        <f t="shared" si="6"/>
        <v>2.1441005283186858E-2</v>
      </c>
      <c r="M7" s="122">
        <f t="shared" si="6"/>
        <v>2.1324372569336243E-2</v>
      </c>
      <c r="N7" s="122">
        <f t="shared" si="6"/>
        <v>3.4743686266188248E-2</v>
      </c>
      <c r="O7" s="122">
        <f t="shared" si="6"/>
        <v>3.7285422157197184E-2</v>
      </c>
      <c r="P7" s="122">
        <f t="shared" si="6"/>
        <v>7.8672740144938011E-2</v>
      </c>
      <c r="Q7" s="122">
        <f t="shared" si="6"/>
        <v>0.18486317374712283</v>
      </c>
      <c r="R7" s="122">
        <f t="shared" si="6"/>
        <v>8.9031291933318032E-2</v>
      </c>
      <c r="S7" s="122">
        <f t="shared" si="6"/>
        <v>5.9596700769013182E-2</v>
      </c>
      <c r="T7" s="122">
        <f t="shared" si="6"/>
        <v>3.4745073354124691E-4</v>
      </c>
      <c r="U7" s="122">
        <f t="shared" si="6"/>
        <v>8.2591295924701075E-2</v>
      </c>
      <c r="V7" s="122">
        <f t="shared" si="6"/>
        <v>5.0233193961828265E-2</v>
      </c>
      <c r="W7" s="122">
        <f t="shared" si="6"/>
        <v>0</v>
      </c>
      <c r="X7" s="122">
        <f t="shared" si="6"/>
        <v>0</v>
      </c>
      <c r="Y7" s="122">
        <f t="shared" si="6"/>
        <v>1.4880239722832315E-2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3.9560815548866452E-4</v>
      </c>
      <c r="D8" s="98">
        <v>9.8165464485691894E-4</v>
      </c>
      <c r="E8" s="98">
        <v>2.9689091173414803E-3</v>
      </c>
      <c r="F8" s="98">
        <v>7.5643031839815458E-3</v>
      </c>
      <c r="G8" s="98">
        <v>3.9941147511825198E-3</v>
      </c>
      <c r="H8" s="98">
        <v>7.4205906156753487E-3</v>
      </c>
      <c r="I8" s="98">
        <v>1.3064087249675697E-2</v>
      </c>
      <c r="J8" s="98">
        <v>2.0736690734197323E-2</v>
      </c>
      <c r="K8" s="98">
        <v>2.09276404042807E-2</v>
      </c>
      <c r="L8" s="98">
        <v>2.1441005283186858E-2</v>
      </c>
      <c r="M8" s="98">
        <v>2.1324372569336243E-2</v>
      </c>
      <c r="N8" s="98">
        <v>3.4743686266188248E-2</v>
      </c>
      <c r="O8" s="98">
        <v>3.7285422157197184E-2</v>
      </c>
      <c r="P8" s="98">
        <v>7.8672740144938011E-2</v>
      </c>
      <c r="Q8" s="98">
        <v>0.18486317374712283</v>
      </c>
      <c r="R8" s="98">
        <v>8.9031291933318032E-2</v>
      </c>
      <c r="S8" s="98">
        <v>5.9596700769013182E-2</v>
      </c>
      <c r="T8" s="98">
        <v>3.4745073354124691E-4</v>
      </c>
      <c r="U8" s="98">
        <v>8.2591295924701075E-2</v>
      </c>
      <c r="V8" s="98">
        <v>5.0233193961828265E-2</v>
      </c>
      <c r="W8" s="98">
        <v>0</v>
      </c>
      <c r="X8" s="98">
        <v>0</v>
      </c>
      <c r="Y8" s="98">
        <v>1.4880239722832315E-2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15.620529037437038</v>
      </c>
      <c r="D9" s="122">
        <v>21.167296734020415</v>
      </c>
      <c r="E9" s="122">
        <v>22.575733072159949</v>
      </c>
      <c r="F9" s="122">
        <v>23.505383822869028</v>
      </c>
      <c r="G9" s="122">
        <v>23.934908533921988</v>
      </c>
      <c r="H9" s="122">
        <v>19.084071493373532</v>
      </c>
      <c r="I9" s="122">
        <v>12.639559980775136</v>
      </c>
      <c r="J9" s="122">
        <v>16.268464980718317</v>
      </c>
      <c r="K9" s="122">
        <v>12.647734481405154</v>
      </c>
      <c r="L9" s="122">
        <v>14.032863866050162</v>
      </c>
      <c r="M9" s="122">
        <v>10.433956696726925</v>
      </c>
      <c r="N9" s="122">
        <v>17.445035682193222</v>
      </c>
      <c r="O9" s="122">
        <v>10.586084840242606</v>
      </c>
      <c r="P9" s="122">
        <v>16.678830940007295</v>
      </c>
      <c r="Q9" s="122">
        <v>16.851140261853217</v>
      </c>
      <c r="R9" s="122">
        <v>11.335720244850274</v>
      </c>
      <c r="S9" s="122">
        <v>9.4189742335059954</v>
      </c>
      <c r="T9" s="122">
        <v>4.8044173273546181E-2</v>
      </c>
      <c r="U9" s="122">
        <v>10.114083947423909</v>
      </c>
      <c r="V9" s="122">
        <v>10.841922133613435</v>
      </c>
      <c r="W9" s="122">
        <v>0</v>
      </c>
      <c r="X9" s="122">
        <v>0</v>
      </c>
      <c r="Y9" s="122">
        <v>23.283934906960084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13.068068316158215</v>
      </c>
      <c r="D10" s="98">
        <v>18.167516085802085</v>
      </c>
      <c r="E10" s="98">
        <v>11.572752634345187</v>
      </c>
      <c r="F10" s="98">
        <v>17.181298087914083</v>
      </c>
      <c r="G10" s="98">
        <v>19.312681262905635</v>
      </c>
      <c r="H10" s="98">
        <v>17.065082354684453</v>
      </c>
      <c r="I10" s="98">
        <v>10.212808421376353</v>
      </c>
      <c r="J10" s="98">
        <v>12.043460216992585</v>
      </c>
      <c r="K10" s="98">
        <v>7.4344072104964924</v>
      </c>
      <c r="L10" s="98">
        <v>7.8673843838761535</v>
      </c>
      <c r="M10" s="98">
        <v>6.0232478648546683</v>
      </c>
      <c r="N10" s="98">
        <v>13.179320182013752</v>
      </c>
      <c r="O10" s="98">
        <v>7.1690907988636434</v>
      </c>
      <c r="P10" s="98">
        <v>9.2228924228564821</v>
      </c>
      <c r="Q10" s="98">
        <v>9.6910651086830448</v>
      </c>
      <c r="R10" s="98">
        <v>6.4371508254634895</v>
      </c>
      <c r="S10" s="98">
        <v>6.6418343972977985</v>
      </c>
      <c r="T10" s="98">
        <v>3.3786747593655519E-2</v>
      </c>
      <c r="U10" s="98">
        <v>7.1075879902836858</v>
      </c>
      <c r="V10" s="98">
        <v>10.481092760127771</v>
      </c>
      <c r="W10" s="98">
        <v>0</v>
      </c>
      <c r="X10" s="98">
        <v>0</v>
      </c>
      <c r="Y10" s="98">
        <v>22.516742958516147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1.0133591935512511</v>
      </c>
      <c r="D11" s="98">
        <v>0.71573827888782238</v>
      </c>
      <c r="E11" s="98">
        <v>0.66799038505140396</v>
      </c>
      <c r="F11" s="98">
        <v>0.8441857107615236</v>
      </c>
      <c r="G11" s="98">
        <v>1.2414274481250687</v>
      </c>
      <c r="H11" s="98">
        <v>0.86992342850366866</v>
      </c>
      <c r="I11" s="98">
        <v>0.69185492585561259</v>
      </c>
      <c r="J11" s="98">
        <v>0.46730341878378767</v>
      </c>
      <c r="K11" s="98">
        <v>0.63123567535409342</v>
      </c>
      <c r="L11" s="98">
        <v>0.48047750392974764</v>
      </c>
      <c r="M11" s="98">
        <v>0.36524464308389465</v>
      </c>
      <c r="N11" s="98">
        <v>0.59846478546302373</v>
      </c>
      <c r="O11" s="98">
        <v>0.4824915897551102</v>
      </c>
      <c r="P11" s="98">
        <v>1.0815356351352601</v>
      </c>
      <c r="Q11" s="98">
        <v>0.77393915005031511</v>
      </c>
      <c r="R11" s="98">
        <v>0.55335021573141141</v>
      </c>
      <c r="S11" s="98">
        <v>0.34088388924275254</v>
      </c>
      <c r="T11" s="98">
        <v>1.7657116005120959E-3</v>
      </c>
      <c r="U11" s="98">
        <v>0.3361961549753002</v>
      </c>
      <c r="V11" s="98">
        <v>5.0105636367139501E-2</v>
      </c>
      <c r="W11" s="98">
        <v>0</v>
      </c>
      <c r="X11" s="98">
        <v>0</v>
      </c>
      <c r="Y11" s="98">
        <v>0.21457535069912104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4.7111405385803573E-3</v>
      </c>
      <c r="L12" s="98">
        <v>4.3761078995453067E-4</v>
      </c>
      <c r="M12" s="98">
        <v>4.2692202122231551E-4</v>
      </c>
      <c r="N12" s="98">
        <v>9.8587949991542855E-4</v>
      </c>
      <c r="O12" s="98">
        <v>3.099701507241591E-3</v>
      </c>
      <c r="P12" s="98">
        <v>8.6732601149178464E-3</v>
      </c>
      <c r="Q12" s="98">
        <v>7.0755253362356921E-3</v>
      </c>
      <c r="R12" s="98">
        <v>5.8326287045540794E-3</v>
      </c>
      <c r="S12" s="98">
        <v>2.2542167414560678E-3</v>
      </c>
      <c r="T12" s="98">
        <v>0</v>
      </c>
      <c r="U12" s="98">
        <v>5.5042526642425094E-3</v>
      </c>
      <c r="V12" s="98">
        <v>8.1908788890044004E-4</v>
      </c>
      <c r="W12" s="98">
        <v>0</v>
      </c>
      <c r="X12" s="98">
        <v>0</v>
      </c>
      <c r="Y12" s="98">
        <v>1.0152983393921695E-2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2.8499747940965042E-3</v>
      </c>
      <c r="L13" s="101">
        <v>2.7307978870730695E-4</v>
      </c>
      <c r="M13" s="101">
        <v>2.5678823684774203E-4</v>
      </c>
      <c r="N13" s="101">
        <v>5.6946494616084194E-4</v>
      </c>
      <c r="O13" s="101">
        <v>1.8024304126624492E-3</v>
      </c>
      <c r="P13" s="101">
        <v>4.8641364010317155E-3</v>
      </c>
      <c r="Q13" s="101">
        <v>3.9470288666941652E-3</v>
      </c>
      <c r="R13" s="101">
        <v>3.1869504290625646E-3</v>
      </c>
      <c r="S13" s="101">
        <v>1.2002313744875961E-3</v>
      </c>
      <c r="T13" s="101">
        <v>0</v>
      </c>
      <c r="U13" s="101">
        <v>3.0590981397410461E-3</v>
      </c>
      <c r="V13" s="101">
        <v>4.4233361919385585E-4</v>
      </c>
      <c r="W13" s="101">
        <v>0</v>
      </c>
      <c r="X13" s="101">
        <v>0</v>
      </c>
      <c r="Y13" s="101">
        <v>3.6705882808391725E-3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1.8611657444838529E-3</v>
      </c>
      <c r="L14" s="104">
        <v>1.6453100124722375E-4</v>
      </c>
      <c r="M14" s="104">
        <v>1.7013378437457348E-4</v>
      </c>
      <c r="N14" s="104">
        <v>4.1641455375458666E-4</v>
      </c>
      <c r="O14" s="104">
        <v>1.2972710945791418E-3</v>
      </c>
      <c r="P14" s="104">
        <v>3.8091237138861305E-3</v>
      </c>
      <c r="Q14" s="104">
        <v>3.1284964695415269E-3</v>
      </c>
      <c r="R14" s="104">
        <v>2.6456782754915153E-3</v>
      </c>
      <c r="S14" s="104">
        <v>1.0539853669684718E-3</v>
      </c>
      <c r="T14" s="104">
        <v>0</v>
      </c>
      <c r="U14" s="104">
        <v>2.4451545245014637E-3</v>
      </c>
      <c r="V14" s="104">
        <v>3.7675426970658414E-4</v>
      </c>
      <c r="W14" s="104">
        <v>0</v>
      </c>
      <c r="X14" s="104">
        <v>0</v>
      </c>
      <c r="Y14" s="104">
        <v>6.4823951130825218E-3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1.5391015277275717</v>
      </c>
      <c r="D15" s="101">
        <v>2.2840423693305056</v>
      </c>
      <c r="E15" s="101">
        <v>10.334990052763356</v>
      </c>
      <c r="F15" s="101">
        <v>5.479900024193423</v>
      </c>
      <c r="G15" s="101">
        <v>3.3807998228912832</v>
      </c>
      <c r="H15" s="101">
        <v>1.1490657101854125</v>
      </c>
      <c r="I15" s="101">
        <v>1.7348966335431713</v>
      </c>
      <c r="J15" s="101">
        <v>3.7577013449419456</v>
      </c>
      <c r="K15" s="101">
        <v>2.3186057153203237</v>
      </c>
      <c r="L15" s="101">
        <v>5.1381577571356063</v>
      </c>
      <c r="M15" s="101">
        <v>3.6582421670967626</v>
      </c>
      <c r="N15" s="101">
        <v>3.1650237867023931</v>
      </c>
      <c r="O15" s="101">
        <v>0.49123951678465361</v>
      </c>
      <c r="P15" s="101">
        <v>1.0709810460189724</v>
      </c>
      <c r="Q15" s="101">
        <v>1.416809478828992</v>
      </c>
      <c r="R15" s="101">
        <v>1.714879101443967</v>
      </c>
      <c r="S15" s="101">
        <v>1.589313690590654</v>
      </c>
      <c r="T15" s="101">
        <v>3.534390056051994E-4</v>
      </c>
      <c r="U15" s="101">
        <v>0.59863838741011377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2.2587747396956637</v>
      </c>
      <c r="L16" s="104">
        <v>0.54640661031869953</v>
      </c>
      <c r="M16" s="104">
        <v>0.38679509967037717</v>
      </c>
      <c r="N16" s="104">
        <v>0.50124104851413798</v>
      </c>
      <c r="O16" s="104">
        <v>2.4401632333319565</v>
      </c>
      <c r="P16" s="104">
        <v>5.2947485758816644</v>
      </c>
      <c r="Q16" s="104">
        <v>4.9622509989546302</v>
      </c>
      <c r="R16" s="104">
        <v>2.624507473506851</v>
      </c>
      <c r="S16" s="104">
        <v>0.84468803963333394</v>
      </c>
      <c r="T16" s="104">
        <v>1.2138275073773366E-2</v>
      </c>
      <c r="U16" s="104">
        <v>2.0661571620905668</v>
      </c>
      <c r="V16" s="104">
        <v>0.30990464922962663</v>
      </c>
      <c r="W16" s="104">
        <v>0</v>
      </c>
      <c r="X16" s="104">
        <v>0</v>
      </c>
      <c r="Y16" s="104">
        <v>0.54246361435089341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1.3133340629912846</v>
      </c>
      <c r="L17" s="98">
        <v>0.32919047688986358</v>
      </c>
      <c r="M17" s="98">
        <v>0.22469223831965018</v>
      </c>
      <c r="N17" s="98">
        <v>0.28033584874159223</v>
      </c>
      <c r="O17" s="98">
        <v>1.3872210834639322</v>
      </c>
      <c r="P17" s="98">
        <v>2.9226313803660693</v>
      </c>
      <c r="Q17" s="98">
        <v>2.7444886851779304</v>
      </c>
      <c r="R17" s="98">
        <v>1.4287535546889563</v>
      </c>
      <c r="S17" s="98">
        <v>0.44912504683597954</v>
      </c>
      <c r="T17" s="98">
        <v>7.3121218975908267E-3</v>
      </c>
      <c r="U17" s="98">
        <v>1.1444061440162872</v>
      </c>
      <c r="V17" s="98">
        <v>0.16762218874921236</v>
      </c>
      <c r="W17" s="98">
        <v>0</v>
      </c>
      <c r="X17" s="98">
        <v>0</v>
      </c>
      <c r="Y17" s="98">
        <v>0.16498602421808206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0.94544067670437926</v>
      </c>
      <c r="L18" s="98">
        <v>0.21721613342883597</v>
      </c>
      <c r="M18" s="98">
        <v>0.16210286135072699</v>
      </c>
      <c r="N18" s="98">
        <v>0.22090519977254577</v>
      </c>
      <c r="O18" s="98">
        <v>1.0529421498680243</v>
      </c>
      <c r="P18" s="98">
        <v>2.3721171955155951</v>
      </c>
      <c r="Q18" s="98">
        <v>2.2177623137767002</v>
      </c>
      <c r="R18" s="98">
        <v>1.1957539188178949</v>
      </c>
      <c r="S18" s="98">
        <v>0.39556299279735441</v>
      </c>
      <c r="T18" s="98">
        <v>4.8261531761825396E-3</v>
      </c>
      <c r="U18" s="98">
        <v>0.9217510180742795</v>
      </c>
      <c r="V18" s="98">
        <v>0.14228246048041426</v>
      </c>
      <c r="W18" s="98">
        <v>0</v>
      </c>
      <c r="X18" s="98">
        <v>0</v>
      </c>
      <c r="Y18" s="98">
        <v>0.37747759013281129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8.1677822642456501</v>
      </c>
      <c r="D19" s="122">
        <v>10.384983136303548</v>
      </c>
      <c r="E19" s="122">
        <v>14.85280144223179</v>
      </c>
      <c r="F19" s="122">
        <v>15.582963051742494</v>
      </c>
      <c r="G19" s="122">
        <v>15.530892319963463</v>
      </c>
      <c r="H19" s="122">
        <v>12.299902898528977</v>
      </c>
      <c r="I19" s="122">
        <v>8.7016806409227652</v>
      </c>
      <c r="J19" s="122">
        <v>10.598506633625975</v>
      </c>
      <c r="K19" s="122">
        <v>8.3853082012429869</v>
      </c>
      <c r="L19" s="122">
        <v>8.9487709443410797</v>
      </c>
      <c r="M19" s="122">
        <v>6.4463150891148153</v>
      </c>
      <c r="N19" s="122">
        <v>11.03531692318818</v>
      </c>
      <c r="O19" s="122">
        <v>6.7034956824855474</v>
      </c>
      <c r="P19" s="122">
        <v>10.503333099896837</v>
      </c>
      <c r="Q19" s="122">
        <v>10.398038376356979</v>
      </c>
      <c r="R19" s="122">
        <v>6.8325092621216665</v>
      </c>
      <c r="S19" s="122">
        <v>5.5781061168298898</v>
      </c>
      <c r="T19" s="122">
        <v>2.9745094936949414E-2</v>
      </c>
      <c r="U19" s="122">
        <v>7.0784015944494838</v>
      </c>
      <c r="V19" s="122">
        <v>7.3106649886033637</v>
      </c>
      <c r="W19" s="122">
        <v>0</v>
      </c>
      <c r="X19" s="122">
        <v>0</v>
      </c>
      <c r="Y19" s="122">
        <v>14.594975810460946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0.32428724988040941</v>
      </c>
      <c r="D20" s="98">
        <v>0.70614903302028686</v>
      </c>
      <c r="E20" s="98">
        <v>0.82428795920146969</v>
      </c>
      <c r="F20" s="98">
        <v>1.248888326722428</v>
      </c>
      <c r="G20" s="98">
        <v>1.3882460895531628</v>
      </c>
      <c r="H20" s="98">
        <v>1.0966097382477662</v>
      </c>
      <c r="I20" s="98">
        <v>0.51481541699062494</v>
      </c>
      <c r="J20" s="98">
        <v>1.1864819848160373</v>
      </c>
      <c r="K20" s="98">
        <v>0.87800196428190713</v>
      </c>
      <c r="L20" s="98">
        <v>0.89725263955552204</v>
      </c>
      <c r="M20" s="98">
        <v>0.82880949376212143</v>
      </c>
      <c r="N20" s="98">
        <v>1.473611067295401</v>
      </c>
      <c r="O20" s="98">
        <v>1.0517589165190955</v>
      </c>
      <c r="P20" s="98">
        <v>1.2879396408596693</v>
      </c>
      <c r="Q20" s="98">
        <v>1.0655304990481003</v>
      </c>
      <c r="R20" s="98">
        <v>0.79753947633682321</v>
      </c>
      <c r="S20" s="98">
        <v>0.62854197492041408</v>
      </c>
      <c r="T20" s="98">
        <v>4.3268715981033155E-3</v>
      </c>
      <c r="U20" s="98">
        <v>0.49420600736053832</v>
      </c>
      <c r="V20" s="98">
        <v>0.95114980096286206</v>
      </c>
      <c r="W20" s="98">
        <v>0</v>
      </c>
      <c r="X20" s="98">
        <v>0</v>
      </c>
      <c r="Y20" s="98">
        <v>1.4152042969196503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6.4778154559575905</v>
      </c>
      <c r="D21" s="98">
        <v>7.4359443120596662</v>
      </c>
      <c r="E21" s="98">
        <v>5.2952417476456493</v>
      </c>
      <c r="F21" s="98">
        <v>8.6046100193299075</v>
      </c>
      <c r="G21" s="98">
        <v>11.55795950324338</v>
      </c>
      <c r="H21" s="98">
        <v>9.0032027572991833</v>
      </c>
      <c r="I21" s="98">
        <v>6.8135719853419356</v>
      </c>
      <c r="J21" s="98">
        <v>6.0804801575637288</v>
      </c>
      <c r="K21" s="98">
        <v>4.7724413969192367</v>
      </c>
      <c r="L21" s="98">
        <v>4.1200766825251023</v>
      </c>
      <c r="M21" s="98">
        <v>3.2013734767009443</v>
      </c>
      <c r="N21" s="98">
        <v>6.9175162523982765</v>
      </c>
      <c r="O21" s="98">
        <v>4.1988988640184859</v>
      </c>
      <c r="P21" s="98">
        <v>7.0832070181577214</v>
      </c>
      <c r="Q21" s="98">
        <v>6.7731260556462525</v>
      </c>
      <c r="R21" s="98">
        <v>3.9953724930698851</v>
      </c>
      <c r="S21" s="98">
        <v>3.4321650441745333</v>
      </c>
      <c r="T21" s="98">
        <v>1.8809247071182335E-2</v>
      </c>
      <c r="U21" s="98">
        <v>4.9635930698734283</v>
      </c>
      <c r="V21" s="98">
        <v>5.1365259934473517</v>
      </c>
      <c r="W21" s="98">
        <v>0</v>
      </c>
      <c r="X21" s="98">
        <v>0</v>
      </c>
      <c r="Y21" s="98">
        <v>13.179771513541295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1.3656795584076504</v>
      </c>
      <c r="D22" s="33">
        <v>2.2428897912235946</v>
      </c>
      <c r="E22" s="33">
        <v>8.7332717353846725</v>
      </c>
      <c r="F22" s="33">
        <v>5.7294647056901589</v>
      </c>
      <c r="G22" s="33">
        <v>2.5846867271669218</v>
      </c>
      <c r="H22" s="33">
        <v>2.2000904029820267</v>
      </c>
      <c r="I22" s="33">
        <v>1.373293238590205</v>
      </c>
      <c r="J22" s="33">
        <v>3.3315444912462087</v>
      </c>
      <c r="K22" s="33">
        <v>2.7348648400418432</v>
      </c>
      <c r="L22" s="33">
        <v>3.9314416222604551</v>
      </c>
      <c r="M22" s="33">
        <v>2.4161321186517499</v>
      </c>
      <c r="N22" s="33">
        <v>2.6441896034945032</v>
      </c>
      <c r="O22" s="33">
        <v>1.4528379019479654</v>
      </c>
      <c r="P22" s="33">
        <v>2.1321864408794462</v>
      </c>
      <c r="Q22" s="33">
        <v>2.5593818216626261</v>
      </c>
      <c r="R22" s="33">
        <v>2.0395972927149586</v>
      </c>
      <c r="S22" s="33">
        <v>1.5173990977349419</v>
      </c>
      <c r="T22" s="33">
        <v>6.6089762676637609E-3</v>
      </c>
      <c r="U22" s="33">
        <v>1.6206025172155174</v>
      </c>
      <c r="V22" s="33">
        <v>1.2229891941931492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0.90656555912455705</v>
      </c>
      <c r="D24" s="117">
        <f t="shared" si="7"/>
        <v>0.44500267498229656</v>
      </c>
      <c r="E24" s="117">
        <f t="shared" si="7"/>
        <v>0.44565847511946749</v>
      </c>
      <c r="F24" s="117">
        <f t="shared" si="7"/>
        <v>0.37686266116528822</v>
      </c>
      <c r="G24" s="117">
        <f t="shared" si="7"/>
        <v>0.59069414791756469</v>
      </c>
      <c r="H24" s="117">
        <f t="shared" si="7"/>
        <v>0.7174740122801514</v>
      </c>
      <c r="I24" s="117">
        <f t="shared" si="7"/>
        <v>0.88455781147715362</v>
      </c>
      <c r="J24" s="117">
        <f t="shared" si="7"/>
        <v>0.79873930754747735</v>
      </c>
      <c r="K24" s="117">
        <f t="shared" si="7"/>
        <v>0.71129956414870588</v>
      </c>
      <c r="L24" s="117">
        <f t="shared" si="7"/>
        <v>0.67299162493476861</v>
      </c>
      <c r="M24" s="117">
        <f t="shared" si="7"/>
        <v>0.49663918501175575</v>
      </c>
      <c r="N24" s="117">
        <f t="shared" si="7"/>
        <v>0.68904985271541541</v>
      </c>
      <c r="O24" s="117">
        <f t="shared" si="7"/>
        <v>0.44614182164331018</v>
      </c>
      <c r="P24" s="117">
        <f t="shared" si="7"/>
        <v>0.2004742455648052</v>
      </c>
      <c r="Q24" s="117">
        <f t="shared" si="7"/>
        <v>0.2973667320594246</v>
      </c>
      <c r="R24" s="117">
        <f t="shared" ref="R24:V24" si="8">R25+R28+R30+R39</f>
        <v>0.31285251056553254</v>
      </c>
      <c r="S24" s="117">
        <f t="shared" si="8"/>
        <v>0.33602927701281304</v>
      </c>
      <c r="T24" s="117">
        <f t="shared" si="8"/>
        <v>0.27789313741280885</v>
      </c>
      <c r="U24" s="117">
        <f t="shared" si="8"/>
        <v>0.4514560232722814</v>
      </c>
      <c r="V24" s="117">
        <f t="shared" si="8"/>
        <v>0.42978518290563483</v>
      </c>
      <c r="W24" s="117">
        <f t="shared" ref="W24:Y24" si="9">W25+W28+W30+W39</f>
        <v>0.86409517128376578</v>
      </c>
      <c r="X24" s="117">
        <f t="shared" si="9"/>
        <v>1.7487827056563285</v>
      </c>
      <c r="Y24" s="117">
        <f t="shared" si="9"/>
        <v>1.1357326814252695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0.81427749435480001</v>
      </c>
      <c r="D25" s="122">
        <f t="shared" si="10"/>
        <v>0.40505714869061898</v>
      </c>
      <c r="E25" s="122">
        <f t="shared" si="10"/>
        <v>0.37584390286287372</v>
      </c>
      <c r="F25" s="122">
        <f t="shared" si="10"/>
        <v>0.3188072528081341</v>
      </c>
      <c r="G25" s="122">
        <f t="shared" si="10"/>
        <v>0.51095121476280259</v>
      </c>
      <c r="H25" s="122">
        <f t="shared" si="10"/>
        <v>0.61465323240810898</v>
      </c>
      <c r="I25" s="122">
        <f t="shared" si="10"/>
        <v>0.75591261692842504</v>
      </c>
      <c r="J25" s="122">
        <f t="shared" si="10"/>
        <v>0.68146890441490282</v>
      </c>
      <c r="K25" s="122">
        <f t="shared" si="10"/>
        <v>0.60836359614124613</v>
      </c>
      <c r="L25" s="122">
        <f t="shared" si="10"/>
        <v>0.5768917688223677</v>
      </c>
      <c r="M25" s="122">
        <f t="shared" si="10"/>
        <v>0.41636016684813382</v>
      </c>
      <c r="N25" s="122">
        <f t="shared" si="10"/>
        <v>0.58032835579450115</v>
      </c>
      <c r="O25" s="122">
        <f t="shared" si="10"/>
        <v>0.37225383635631842</v>
      </c>
      <c r="P25" s="122">
        <f t="shared" si="10"/>
        <v>0.16254953195307237</v>
      </c>
      <c r="Q25" s="122">
        <f t="shared" si="10"/>
        <v>0.23794031180188221</v>
      </c>
      <c r="R25" s="122">
        <f t="shared" ref="R25:V25" si="11">SUM(R26:R27)</f>
        <v>0.25095120769937795</v>
      </c>
      <c r="S25" s="122">
        <f t="shared" si="11"/>
        <v>0.26698103399297346</v>
      </c>
      <c r="T25" s="122">
        <f t="shared" si="11"/>
        <v>0.22160699719124</v>
      </c>
      <c r="U25" s="122">
        <f t="shared" si="11"/>
        <v>0.35608206925048536</v>
      </c>
      <c r="V25" s="122">
        <f t="shared" si="11"/>
        <v>0.33122215868004617</v>
      </c>
      <c r="W25" s="122">
        <f t="shared" ref="W25:Y25" si="12">SUM(W26:W27)</f>
        <v>0.62856276479573436</v>
      </c>
      <c r="X25" s="122">
        <f t="shared" si="12"/>
        <v>1.3602088139658339</v>
      </c>
      <c r="Y25" s="122">
        <f t="shared" si="12"/>
        <v>0.86427013662354468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0.80551249608355457</v>
      </c>
      <c r="D26" s="98">
        <v>0.40070956813728653</v>
      </c>
      <c r="E26" s="98">
        <v>0.37178296349966039</v>
      </c>
      <c r="F26" s="98">
        <v>0.31539339836542063</v>
      </c>
      <c r="G26" s="98">
        <v>0.50551431179655193</v>
      </c>
      <c r="H26" s="98">
        <v>0.60807606309524809</v>
      </c>
      <c r="I26" s="98">
        <v>0.74795426121261988</v>
      </c>
      <c r="J26" s="98">
        <v>0.6742853780742718</v>
      </c>
      <c r="K26" s="98">
        <v>0.60195948878726269</v>
      </c>
      <c r="L26" s="98">
        <v>0.57072088169269453</v>
      </c>
      <c r="M26" s="98">
        <v>0.41190916164314922</v>
      </c>
      <c r="N26" s="98">
        <v>0.57394918741253176</v>
      </c>
      <c r="O26" s="98">
        <v>0.36803004969819814</v>
      </c>
      <c r="P26" s="98">
        <v>0.16064585051411023</v>
      </c>
      <c r="Q26" s="98">
        <v>0.23507527956804924</v>
      </c>
      <c r="R26" s="98">
        <v>0.24789945513301614</v>
      </c>
      <c r="S26" s="98">
        <v>0.26374667374263022</v>
      </c>
      <c r="T26" s="98">
        <v>0.21888650186435168</v>
      </c>
      <c r="U26" s="98">
        <v>0.35180112369946037</v>
      </c>
      <c r="V26" s="98">
        <v>0.32725114950744771</v>
      </c>
      <c r="W26" s="98">
        <v>0.62118790676490843</v>
      </c>
      <c r="X26" s="98">
        <v>1.3449185824487322</v>
      </c>
      <c r="Y26" s="98">
        <v>0.85477713991367332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8.7649982712454805E-3</v>
      </c>
      <c r="D27" s="98">
        <v>4.3475805533324634E-3</v>
      </c>
      <c r="E27" s="98">
        <v>4.0609393632133504E-3</v>
      </c>
      <c r="F27" s="98">
        <v>3.4138544427134488E-3</v>
      </c>
      <c r="G27" s="98">
        <v>5.4369029662506788E-3</v>
      </c>
      <c r="H27" s="98">
        <v>6.5771693128609124E-3</v>
      </c>
      <c r="I27" s="98">
        <v>7.958355715805188E-3</v>
      </c>
      <c r="J27" s="98">
        <v>7.1835263406310511E-3</v>
      </c>
      <c r="K27" s="98">
        <v>6.4041073539834658E-3</v>
      </c>
      <c r="L27" s="98">
        <v>6.1708871296731228E-3</v>
      </c>
      <c r="M27" s="98">
        <v>4.4510052049845702E-3</v>
      </c>
      <c r="N27" s="98">
        <v>6.3791683819694094E-3</v>
      </c>
      <c r="O27" s="98">
        <v>4.2237866581202694E-3</v>
      </c>
      <c r="P27" s="98">
        <v>1.9036814389621422E-3</v>
      </c>
      <c r="Q27" s="98">
        <v>2.8650322338329573E-3</v>
      </c>
      <c r="R27" s="98">
        <v>3.051752566361793E-3</v>
      </c>
      <c r="S27" s="98">
        <v>3.2343602503432439E-3</v>
      </c>
      <c r="T27" s="98">
        <v>2.7204953268883214E-3</v>
      </c>
      <c r="U27" s="98">
        <v>4.2809455510249622E-3</v>
      </c>
      <c r="V27" s="98">
        <v>3.9710091725984869E-3</v>
      </c>
      <c r="W27" s="98">
        <v>7.37485803082597E-3</v>
      </c>
      <c r="X27" s="98">
        <v>1.5290231517101819E-2</v>
      </c>
      <c r="Y27" s="98">
        <v>9.4929967098713666E-3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8.9966942949741807E-6</v>
      </c>
      <c r="F28" s="122">
        <f t="shared" si="13"/>
        <v>9.8621945032353916E-6</v>
      </c>
      <c r="G28" s="122">
        <f t="shared" si="13"/>
        <v>1.0765807954669868E-5</v>
      </c>
      <c r="H28" s="122">
        <f t="shared" si="13"/>
        <v>2.974184615501142E-5</v>
      </c>
      <c r="I28" s="122">
        <f t="shared" si="13"/>
        <v>7.6622212608068614E-5</v>
      </c>
      <c r="J28" s="122">
        <f t="shared" si="13"/>
        <v>9.2316931482236276E-5</v>
      </c>
      <c r="K28" s="122">
        <f t="shared" si="13"/>
        <v>1.0411761395164527E-4</v>
      </c>
      <c r="L28" s="122">
        <f t="shared" si="13"/>
        <v>7.9118100675966286E-5</v>
      </c>
      <c r="M28" s="122">
        <f t="shared" si="13"/>
        <v>9.8927501610322774E-5</v>
      </c>
      <c r="N28" s="122">
        <f t="shared" si="13"/>
        <v>1.3487455848675562E-4</v>
      </c>
      <c r="O28" s="122">
        <f t="shared" si="13"/>
        <v>1.6571298736532081E-4</v>
      </c>
      <c r="P28" s="122">
        <f t="shared" si="13"/>
        <v>1.1110399681533401E-4</v>
      </c>
      <c r="Q28" s="122">
        <f t="shared" si="13"/>
        <v>4.1820133728571112E-4</v>
      </c>
      <c r="R28" s="122">
        <f t="shared" si="13"/>
        <v>3.0657498567375192E-4</v>
      </c>
      <c r="S28" s="122">
        <f t="shared" si="13"/>
        <v>2.8698250771595437E-4</v>
      </c>
      <c r="T28" s="122">
        <f t="shared" si="13"/>
        <v>2.6322025268276283E-4</v>
      </c>
      <c r="U28" s="122">
        <f t="shared" si="13"/>
        <v>4.4456206385036739E-4</v>
      </c>
      <c r="V28" s="122">
        <f t="shared" si="13"/>
        <v>2.6199242133795992E-4</v>
      </c>
      <c r="W28" s="122">
        <f t="shared" si="13"/>
        <v>2.6364295163701086E-4</v>
      </c>
      <c r="X28" s="122">
        <f t="shared" si="13"/>
        <v>2.954146629339403E-4</v>
      </c>
      <c r="Y28" s="122">
        <f t="shared" si="13"/>
        <v>1.1744467026702696E-4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8.9966942949741807E-6</v>
      </c>
      <c r="F29" s="98">
        <v>9.8621945032353916E-6</v>
      </c>
      <c r="G29" s="98">
        <v>1.0765807954669868E-5</v>
      </c>
      <c r="H29" s="98">
        <v>2.974184615501142E-5</v>
      </c>
      <c r="I29" s="98">
        <v>7.6622212608068614E-5</v>
      </c>
      <c r="J29" s="98">
        <v>9.2316931482236276E-5</v>
      </c>
      <c r="K29" s="98">
        <v>1.0411761395164527E-4</v>
      </c>
      <c r="L29" s="98">
        <v>7.9118100675966286E-5</v>
      </c>
      <c r="M29" s="98">
        <v>9.8927501610322774E-5</v>
      </c>
      <c r="N29" s="98">
        <v>1.3487455848675562E-4</v>
      </c>
      <c r="O29" s="98">
        <v>1.6571298736532081E-4</v>
      </c>
      <c r="P29" s="98">
        <v>1.1110399681533401E-4</v>
      </c>
      <c r="Q29" s="98">
        <v>4.1820133728571112E-4</v>
      </c>
      <c r="R29" s="98">
        <v>3.0657498567375192E-4</v>
      </c>
      <c r="S29" s="98">
        <v>2.8698250771595437E-4</v>
      </c>
      <c r="T29" s="98">
        <v>2.6322025268276283E-4</v>
      </c>
      <c r="U29" s="98">
        <v>4.4456206385036739E-4</v>
      </c>
      <c r="V29" s="98">
        <v>2.6199242133795992E-4</v>
      </c>
      <c r="W29" s="98">
        <v>2.6364295163701086E-4</v>
      </c>
      <c r="X29" s="98">
        <v>2.954146629339403E-4</v>
      </c>
      <c r="Y29" s="98">
        <v>1.1744467026702696E-4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6.0572845265278646E-2</v>
      </c>
      <c r="D30" s="122">
        <v>2.420827291089547E-2</v>
      </c>
      <c r="E30" s="122">
        <v>4.4423795825716719E-2</v>
      </c>
      <c r="F30" s="122">
        <v>3.6518536750244725E-2</v>
      </c>
      <c r="G30" s="122">
        <v>4.7748724392449107E-2</v>
      </c>
      <c r="H30" s="122">
        <v>6.3756516134774774E-2</v>
      </c>
      <c r="I30" s="122">
        <v>7.7296184093644013E-2</v>
      </c>
      <c r="J30" s="122">
        <v>7.1475693435613663E-2</v>
      </c>
      <c r="K30" s="122">
        <v>6.1245477607514462E-2</v>
      </c>
      <c r="L30" s="122">
        <v>5.948823392313099E-2</v>
      </c>
      <c r="M30" s="122">
        <v>5.0198817879243102E-2</v>
      </c>
      <c r="N30" s="122">
        <v>6.6462774034066252E-2</v>
      </c>
      <c r="O30" s="122">
        <v>4.4230994499350688E-2</v>
      </c>
      <c r="P30" s="122">
        <v>2.2700641628029816E-2</v>
      </c>
      <c r="Q30" s="122">
        <v>3.5873240754597496E-2</v>
      </c>
      <c r="R30" s="122">
        <v>3.7930573402056945E-2</v>
      </c>
      <c r="S30" s="122">
        <v>4.2523877278026131E-2</v>
      </c>
      <c r="T30" s="122">
        <v>3.3142930865598746E-2</v>
      </c>
      <c r="U30" s="122">
        <v>5.7076742503117804E-2</v>
      </c>
      <c r="V30" s="122">
        <v>6.0243109690251116E-2</v>
      </c>
      <c r="W30" s="122">
        <v>0.14395157019425248</v>
      </c>
      <c r="X30" s="122">
        <v>0.23521521514573779</v>
      </c>
      <c r="Y30" s="122">
        <v>0.16046331013058579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2.4001502082332538E-2</v>
      </c>
      <c r="D31" s="98">
        <v>5.8106737063481281E-3</v>
      </c>
      <c r="E31" s="98">
        <v>2.7415736716956273E-3</v>
      </c>
      <c r="F31" s="98">
        <v>4.8980894155005719E-3</v>
      </c>
      <c r="G31" s="98">
        <v>1.2805837592244313E-2</v>
      </c>
      <c r="H31" s="98">
        <v>2.7414862379430898E-2</v>
      </c>
      <c r="I31" s="98">
        <v>2.2051666788687748E-2</v>
      </c>
      <c r="J31" s="98">
        <v>7.9025380854079088E-3</v>
      </c>
      <c r="K31" s="98">
        <v>7.303776830752313E-3</v>
      </c>
      <c r="L31" s="98">
        <v>4.6330785971671635E-3</v>
      </c>
      <c r="M31" s="98">
        <v>4.1338386037242545E-3</v>
      </c>
      <c r="N31" s="98">
        <v>9.2806397745691244E-3</v>
      </c>
      <c r="O31" s="98">
        <v>6.2492164890030465E-3</v>
      </c>
      <c r="P31" s="98">
        <v>3.2919604909291455E-3</v>
      </c>
      <c r="Q31" s="98">
        <v>3.9075501422546682E-3</v>
      </c>
      <c r="R31" s="98">
        <v>4.3163043348784045E-3</v>
      </c>
      <c r="S31" s="98">
        <v>5.2043341869122527E-3</v>
      </c>
      <c r="T31" s="98">
        <v>4.0359122297419321E-3</v>
      </c>
      <c r="U31" s="98">
        <v>6.3333655568345399E-3</v>
      </c>
      <c r="V31" s="98">
        <v>8.4166948228265835E-3</v>
      </c>
      <c r="W31" s="98">
        <v>1.248911513569325E-2</v>
      </c>
      <c r="X31" s="98">
        <v>3.9155293391816046E-2</v>
      </c>
      <c r="Y31" s="98">
        <v>4.4931508573360382E-2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1.0707137587682628E-4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1.1268219185282343E-4</v>
      </c>
      <c r="U32" s="98">
        <v>1.1711175881367044E-4</v>
      </c>
      <c r="V32" s="98">
        <v>1.1701255555720572E-4</v>
      </c>
      <c r="W32" s="98">
        <v>1.2305280052949094E-4</v>
      </c>
      <c r="X32" s="98">
        <v>1.7749267973223687E-3</v>
      </c>
      <c r="Y32" s="98">
        <v>2.0875292959465163E-3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6.4772154411284183E-5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6.8748586135823471E-5</v>
      </c>
      <c r="U33" s="101">
        <v>6.5087194462575432E-5</v>
      </c>
      <c r="V33" s="101">
        <v>6.3190517027693685E-5</v>
      </c>
      <c r="W33" s="101">
        <v>6.8397844883706741E-5</v>
      </c>
      <c r="X33" s="101">
        <v>7.8820906841736433E-4</v>
      </c>
      <c r="Y33" s="101">
        <v>7.547003941912316E-4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4.2299221465542102E-5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4.3933605716999955E-5</v>
      </c>
      <c r="U34" s="104">
        <v>5.2024564351094999E-5</v>
      </c>
      <c r="V34" s="104">
        <v>5.3822038529512033E-5</v>
      </c>
      <c r="W34" s="104">
        <v>5.4654955645784202E-5</v>
      </c>
      <c r="X34" s="104">
        <v>9.8671772890500452E-4</v>
      </c>
      <c r="Y34" s="104">
        <v>1.3328289017552847E-3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3.6571343182946109E-2</v>
      </c>
      <c r="D35" s="101">
        <v>1.8397599204547341E-2</v>
      </c>
      <c r="E35" s="101">
        <v>4.1682222154021092E-2</v>
      </c>
      <c r="F35" s="101">
        <v>3.1620447334744152E-2</v>
      </c>
      <c r="G35" s="101">
        <v>3.4942886800204791E-2</v>
      </c>
      <c r="H35" s="101">
        <v>3.6341653755343879E-2</v>
      </c>
      <c r="I35" s="101">
        <v>5.5244517304956262E-2</v>
      </c>
      <c r="J35" s="101">
        <v>6.3573155350205759E-2</v>
      </c>
      <c r="K35" s="101">
        <v>2.7228105568323877E-2</v>
      </c>
      <c r="L35" s="101">
        <v>4.9610508135833314E-2</v>
      </c>
      <c r="M35" s="101">
        <v>4.1706139944647953E-2</v>
      </c>
      <c r="N35" s="101">
        <v>4.9337671622237338E-2</v>
      </c>
      <c r="O35" s="101">
        <v>6.3665048831603628E-3</v>
      </c>
      <c r="P35" s="101">
        <v>3.2087470841776077E-3</v>
      </c>
      <c r="Q35" s="101">
        <v>7.0426563437038922E-3</v>
      </c>
      <c r="R35" s="101">
        <v>1.3317533828715642E-2</v>
      </c>
      <c r="S35" s="101">
        <v>2.4373722597683424E-2</v>
      </c>
      <c r="T35" s="101">
        <v>7.068780112103988E-4</v>
      </c>
      <c r="U35" s="101">
        <v>1.1391905741179495E-2</v>
      </c>
      <c r="V35" s="101">
        <v>0</v>
      </c>
      <c r="W35" s="101">
        <v>7.8093238408025406E-4</v>
      </c>
      <c r="X35" s="101">
        <v>3.6698083042292745E-2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2.6606523832561443E-2</v>
      </c>
      <c r="L36" s="104">
        <v>5.2446471901305153E-3</v>
      </c>
      <c r="M36" s="104">
        <v>4.3588393308708999E-3</v>
      </c>
      <c r="N36" s="104">
        <v>7.8444626372597831E-3</v>
      </c>
      <c r="O36" s="104">
        <v>3.1615273127187281E-2</v>
      </c>
      <c r="P36" s="104">
        <v>1.6199934052923061E-2</v>
      </c>
      <c r="Q36" s="104">
        <v>2.4923034268638934E-2</v>
      </c>
      <c r="R36" s="104">
        <v>2.0296735238462899E-2</v>
      </c>
      <c r="S36" s="104">
        <v>1.2945820493430451E-2</v>
      </c>
      <c r="T36" s="104">
        <v>2.8287458432793594E-2</v>
      </c>
      <c r="U36" s="104">
        <v>3.9234359446290099E-2</v>
      </c>
      <c r="V36" s="104">
        <v>5.1709402311867325E-2</v>
      </c>
      <c r="W36" s="104">
        <v>0.13055846987394948</v>
      </c>
      <c r="X36" s="104">
        <v>0.15758691191430663</v>
      </c>
      <c r="Y36" s="104">
        <v>0.1134442722612789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1.547000390654291E-2</v>
      </c>
      <c r="L37" s="98">
        <v>3.1597127066803755E-3</v>
      </c>
      <c r="M37" s="98">
        <v>2.5320831793467424E-3</v>
      </c>
      <c r="N37" s="98">
        <v>4.3872785316701824E-3</v>
      </c>
      <c r="O37" s="98">
        <v>1.7973130994855289E-2</v>
      </c>
      <c r="P37" s="98">
        <v>8.9421499329738873E-3</v>
      </c>
      <c r="Q37" s="98">
        <v>1.3784265561131636E-2</v>
      </c>
      <c r="R37" s="98">
        <v>1.1049323697213989E-2</v>
      </c>
      <c r="S37" s="98">
        <v>6.8833604391581411E-3</v>
      </c>
      <c r="T37" s="98">
        <v>1.7040423204820368E-2</v>
      </c>
      <c r="U37" s="98">
        <v>2.1731184263566548E-2</v>
      </c>
      <c r="V37" s="98">
        <v>2.7968742050095592E-2</v>
      </c>
      <c r="W37" s="98">
        <v>7.2017401356543873E-2</v>
      </c>
      <c r="X37" s="98">
        <v>6.5947817890253627E-2</v>
      </c>
      <c r="Y37" s="98">
        <v>3.4503179486237608E-2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1.1136519926018535E-2</v>
      </c>
      <c r="L38" s="98">
        <v>2.0849344834501394E-3</v>
      </c>
      <c r="M38" s="98">
        <v>1.8267561515241571E-3</v>
      </c>
      <c r="N38" s="98">
        <v>3.4571841055896003E-3</v>
      </c>
      <c r="O38" s="98">
        <v>1.3642142132331994E-2</v>
      </c>
      <c r="P38" s="98">
        <v>7.2577841199491719E-3</v>
      </c>
      <c r="Q38" s="98">
        <v>1.11387687075073E-2</v>
      </c>
      <c r="R38" s="98">
        <v>9.2474115412489091E-3</v>
      </c>
      <c r="S38" s="98">
        <v>6.0624600542723102E-3</v>
      </c>
      <c r="T38" s="98">
        <v>1.1247035227973224E-2</v>
      </c>
      <c r="U38" s="98">
        <v>1.7503175182723554E-2</v>
      </c>
      <c r="V38" s="98">
        <v>2.3740660261771736E-2</v>
      </c>
      <c r="W38" s="98">
        <v>5.8541068517405599E-2</v>
      </c>
      <c r="X38" s="98">
        <v>9.1639094024053E-2</v>
      </c>
      <c r="Y38" s="98">
        <v>7.8941092775041286E-2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3.1715219504478399E-2</v>
      </c>
      <c r="D39" s="122">
        <v>1.5737253380782145E-2</v>
      </c>
      <c r="E39" s="122">
        <v>2.5381779736582059E-2</v>
      </c>
      <c r="F39" s="122">
        <v>2.1527009412406133E-2</v>
      </c>
      <c r="G39" s="122">
        <v>3.1983442954358288E-2</v>
      </c>
      <c r="H39" s="122">
        <v>3.90345218911127E-2</v>
      </c>
      <c r="I39" s="122">
        <v>5.1272388242476485E-2</v>
      </c>
      <c r="J39" s="122">
        <v>4.5702392765478633E-2</v>
      </c>
      <c r="K39" s="122">
        <v>4.1586372785993607E-2</v>
      </c>
      <c r="L39" s="122">
        <v>3.6532504088593973E-2</v>
      </c>
      <c r="M39" s="122">
        <v>2.9981272782768513E-2</v>
      </c>
      <c r="N39" s="122">
        <v>4.2123848328361198E-2</v>
      </c>
      <c r="O39" s="122">
        <v>2.94912778002757E-2</v>
      </c>
      <c r="P39" s="122">
        <v>1.5112967986887675E-2</v>
      </c>
      <c r="Q39" s="122">
        <v>2.313497816565916E-2</v>
      </c>
      <c r="R39" s="122">
        <v>2.3664154478423866E-2</v>
      </c>
      <c r="S39" s="122">
        <v>2.6237383234097494E-2</v>
      </c>
      <c r="T39" s="122">
        <v>2.2879989103287354E-2</v>
      </c>
      <c r="U39" s="122">
        <v>3.7852649454827914E-2</v>
      </c>
      <c r="V39" s="122">
        <v>3.8057922113999609E-2</v>
      </c>
      <c r="W39" s="122">
        <v>9.1317193342141834E-2</v>
      </c>
      <c r="X39" s="122">
        <v>0.15306326188182282</v>
      </c>
      <c r="Y39" s="122">
        <v>0.11088179000087199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2.6192371722814314E-2</v>
      </c>
      <c r="D40" s="98">
        <v>1.2099900736542839E-2</v>
      </c>
      <c r="E40" s="98">
        <v>9.5534313388936677E-3</v>
      </c>
      <c r="F40" s="98">
        <v>1.2931297535794278E-2</v>
      </c>
      <c r="G40" s="98">
        <v>2.6165750165287213E-2</v>
      </c>
      <c r="H40" s="98">
        <v>3.1352823833594674E-2</v>
      </c>
      <c r="I40" s="98">
        <v>4.2648697367888531E-2</v>
      </c>
      <c r="J40" s="98">
        <v>2.9521322006037336E-2</v>
      </c>
      <c r="K40" s="98">
        <v>2.6425667801237233E-2</v>
      </c>
      <c r="L40" s="98">
        <v>1.8707150496624525E-2</v>
      </c>
      <c r="M40" s="98">
        <v>1.7073549842085499E-2</v>
      </c>
      <c r="N40" s="98">
        <v>3.0504763825701331E-2</v>
      </c>
      <c r="O40" s="98">
        <v>2.1942406270999613E-2</v>
      </c>
      <c r="P40" s="98">
        <v>1.1617774610251553E-2</v>
      </c>
      <c r="Q40" s="98">
        <v>1.6809298216473551E-2</v>
      </c>
      <c r="R40" s="98">
        <v>1.5646636075357174E-2</v>
      </c>
      <c r="S40" s="98">
        <v>1.8225582962357781E-2</v>
      </c>
      <c r="T40" s="98">
        <v>1.6920108719054854E-2</v>
      </c>
      <c r="U40" s="98">
        <v>2.8527381640798263E-2</v>
      </c>
      <c r="V40" s="98">
        <v>3.0714646384673926E-2</v>
      </c>
      <c r="W40" s="98">
        <v>9.1317193342141834E-2</v>
      </c>
      <c r="X40" s="98">
        <v>0.15306326188182282</v>
      </c>
      <c r="Y40" s="98">
        <v>0.11088179000087199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5.5228477816640833E-3</v>
      </c>
      <c r="D41" s="33">
        <v>3.6373526442393068E-3</v>
      </c>
      <c r="E41" s="33">
        <v>1.5828348397688392E-2</v>
      </c>
      <c r="F41" s="33">
        <v>8.595711876611855E-3</v>
      </c>
      <c r="G41" s="33">
        <v>5.8176927890710725E-3</v>
      </c>
      <c r="H41" s="33">
        <v>7.6816980575180249E-3</v>
      </c>
      <c r="I41" s="33">
        <v>8.6236908745879522E-3</v>
      </c>
      <c r="J41" s="33">
        <v>1.61810707594413E-2</v>
      </c>
      <c r="K41" s="33">
        <v>1.5160704984756374E-2</v>
      </c>
      <c r="L41" s="33">
        <v>1.7825353591969444E-2</v>
      </c>
      <c r="M41" s="33">
        <v>1.2907722940683012E-2</v>
      </c>
      <c r="N41" s="33">
        <v>1.1619084502659867E-2</v>
      </c>
      <c r="O41" s="33">
        <v>7.548871529276086E-3</v>
      </c>
      <c r="P41" s="33">
        <v>3.4951933766361226E-3</v>
      </c>
      <c r="Q41" s="33">
        <v>6.3256799491856093E-3</v>
      </c>
      <c r="R41" s="33">
        <v>8.0175184030666924E-3</v>
      </c>
      <c r="S41" s="33">
        <v>8.0118002717397135E-3</v>
      </c>
      <c r="T41" s="33">
        <v>5.959880384232499E-3</v>
      </c>
      <c r="U41" s="33">
        <v>9.3252678140296492E-3</v>
      </c>
      <c r="V41" s="33">
        <v>7.3432757293256795E-3</v>
      </c>
      <c r="W41" s="33">
        <v>0</v>
      </c>
      <c r="X41" s="33">
        <v>0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15.775239645475086</v>
      </c>
      <c r="D43" s="117">
        <f t="shared" si="14"/>
        <v>20.448106126119249</v>
      </c>
      <c r="E43" s="117">
        <f t="shared" si="14"/>
        <v>17.199482304648015</v>
      </c>
      <c r="F43" s="117">
        <f t="shared" si="14"/>
        <v>11.094106706323656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2.1108031152137787</v>
      </c>
      <c r="O43" s="117">
        <f t="shared" si="14"/>
        <v>5.6121428459874636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0.16062745975461692</v>
      </c>
      <c r="S43" s="117">
        <f t="shared" si="15"/>
        <v>2.1266501735660861</v>
      </c>
      <c r="T43" s="117">
        <f t="shared" si="15"/>
        <v>2.9495764185997482</v>
      </c>
      <c r="U43" s="117">
        <f t="shared" si="15"/>
        <v>2.3262656494863361</v>
      </c>
      <c r="V43" s="117">
        <f t="shared" si="15"/>
        <v>2.1405687991925011</v>
      </c>
      <c r="W43" s="117">
        <f t="shared" ref="W43:Y43" si="16">W44+W47+W49+W58</f>
        <v>0</v>
      </c>
      <c r="X43" s="117">
        <f t="shared" si="16"/>
        <v>4.4266855688852269</v>
      </c>
      <c r="Y43" s="117">
        <f t="shared" si="16"/>
        <v>0.3546720111515998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14.080278954654062</v>
      </c>
      <c r="D44" s="122">
        <f t="shared" si="17"/>
        <v>18.241439594171975</v>
      </c>
      <c r="E44" s="122">
        <f t="shared" si="17"/>
        <v>14.778438155421895</v>
      </c>
      <c r="F44" s="122">
        <f t="shared" si="17"/>
        <v>9.477587194148656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1.7560497091804455</v>
      </c>
      <c r="O44" s="122">
        <f t="shared" si="17"/>
        <v>4.6399705622199399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0.12836813031919814</v>
      </c>
      <c r="S44" s="122">
        <f t="shared" si="18"/>
        <v>1.6944616137214179</v>
      </c>
      <c r="T44" s="122">
        <f t="shared" si="18"/>
        <v>2.3837877257652793</v>
      </c>
      <c r="U44" s="122">
        <f t="shared" si="18"/>
        <v>1.8283023260678115</v>
      </c>
      <c r="V44" s="122">
        <f t="shared" si="18"/>
        <v>1.6525425308570814</v>
      </c>
      <c r="W44" s="122">
        <f t="shared" ref="W44:Y44" si="19">SUM(W45:W46)</f>
        <v>0</v>
      </c>
      <c r="X44" s="122">
        <f t="shared" si="19"/>
        <v>3.4275302872310829</v>
      </c>
      <c r="Y44" s="122">
        <f t="shared" si="19"/>
        <v>0.27300334980803975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13.943524201765266</v>
      </c>
      <c r="D45" s="98">
        <v>18.064601798924148</v>
      </c>
      <c r="E45" s="98">
        <v>14.634065893833007</v>
      </c>
      <c r="F45" s="98">
        <v>9.3857361223502949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1.7383568882756428</v>
      </c>
      <c r="O45" s="98">
        <v>4.5915006519148021</v>
      </c>
      <c r="P45" s="98">
        <v>0</v>
      </c>
      <c r="Q45" s="98">
        <v>0</v>
      </c>
      <c r="R45" s="98">
        <v>0.12691761556927636</v>
      </c>
      <c r="S45" s="98">
        <v>1.6753731849493665</v>
      </c>
      <c r="T45" s="98">
        <v>2.3565658973071426</v>
      </c>
      <c r="U45" s="98">
        <v>1.8078557708320342</v>
      </c>
      <c r="V45" s="98">
        <v>1.6341180468089873</v>
      </c>
      <c r="W45" s="98">
        <v>0</v>
      </c>
      <c r="X45" s="98">
        <v>3.3917740957644553</v>
      </c>
      <c r="Y45" s="98">
        <v>0.27022463068778702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0.13675475288879649</v>
      </c>
      <c r="D46" s="98">
        <v>0.17683779524782697</v>
      </c>
      <c r="E46" s="98">
        <v>0.14437226158888736</v>
      </c>
      <c r="F46" s="98">
        <v>9.1851071798360634E-2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1.7692820904802554E-2</v>
      </c>
      <c r="O46" s="98">
        <v>4.846991030513817E-2</v>
      </c>
      <c r="P46" s="98">
        <v>0</v>
      </c>
      <c r="Q46" s="98">
        <v>0</v>
      </c>
      <c r="R46" s="98">
        <v>1.4505147499217826E-3</v>
      </c>
      <c r="S46" s="98">
        <v>1.9088428772051448E-2</v>
      </c>
      <c r="T46" s="98">
        <v>2.7221828458136497E-2</v>
      </c>
      <c r="U46" s="98">
        <v>2.0446555235777385E-2</v>
      </c>
      <c r="V46" s="98">
        <v>1.842448404809412E-2</v>
      </c>
      <c r="W46" s="98">
        <v>0</v>
      </c>
      <c r="X46" s="98">
        <v>3.5756191466627528E-2</v>
      </c>
      <c r="Y46" s="98">
        <v>2.778719120252729E-3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2.3271067969921437E-5</v>
      </c>
      <c r="D47" s="122">
        <f t="shared" si="20"/>
        <v>6.1353415303557434E-5</v>
      </c>
      <c r="E47" s="122">
        <f t="shared" si="20"/>
        <v>1.7093719160450943E-4</v>
      </c>
      <c r="F47" s="122">
        <f t="shared" si="20"/>
        <v>2.6627925158735562E-4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4.0462367546026688E-4</v>
      </c>
      <c r="O47" s="122">
        <f t="shared" si="20"/>
        <v>1.912072931138317E-3</v>
      </c>
      <c r="P47" s="122">
        <f t="shared" si="20"/>
        <v>0</v>
      </c>
      <c r="Q47" s="122">
        <f t="shared" si="20"/>
        <v>0</v>
      </c>
      <c r="R47" s="122">
        <f t="shared" si="20"/>
        <v>1.5328749283687596E-4</v>
      </c>
      <c r="S47" s="122">
        <f t="shared" si="20"/>
        <v>1.7410272134767899E-3</v>
      </c>
      <c r="T47" s="122">
        <f t="shared" si="20"/>
        <v>2.3479246539302441E-3</v>
      </c>
      <c r="U47" s="122">
        <f t="shared" si="20"/>
        <v>2.3061657062237815E-3</v>
      </c>
      <c r="V47" s="122">
        <f t="shared" si="20"/>
        <v>1.3253734255920327E-3</v>
      </c>
      <c r="W47" s="122">
        <f t="shared" si="20"/>
        <v>0</v>
      </c>
      <c r="X47" s="122">
        <f t="shared" si="20"/>
        <v>7.8553444461979579E-4</v>
      </c>
      <c r="Y47" s="122">
        <f t="shared" si="20"/>
        <v>4.1105634593459433E-5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2.3271067969921437E-5</v>
      </c>
      <c r="D48" s="98">
        <v>6.1353415303557434E-5</v>
      </c>
      <c r="E48" s="98">
        <v>1.7093719160450943E-4</v>
      </c>
      <c r="F48" s="98">
        <v>2.6627925158735562E-4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4.0462367546026688E-4</v>
      </c>
      <c r="O48" s="98">
        <v>1.912072931138317E-3</v>
      </c>
      <c r="P48" s="98">
        <v>0</v>
      </c>
      <c r="Q48" s="98">
        <v>0</v>
      </c>
      <c r="R48" s="98">
        <v>1.5328749283687596E-4</v>
      </c>
      <c r="S48" s="98">
        <v>1.7410272134767899E-3</v>
      </c>
      <c r="T48" s="98">
        <v>2.3479246539302441E-3</v>
      </c>
      <c r="U48" s="98">
        <v>2.3061657062237815E-3</v>
      </c>
      <c r="V48" s="98">
        <v>1.3253734255920327E-3</v>
      </c>
      <c r="W48" s="98">
        <v>0</v>
      </c>
      <c r="X48" s="98">
        <v>7.8553444461979579E-4</v>
      </c>
      <c r="Y48" s="98">
        <v>4.1105634593459433E-5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1.1935667075715453</v>
      </c>
      <c r="D49" s="122">
        <v>1.6052135971207222</v>
      </c>
      <c r="E49" s="122">
        <v>1.5844458750378694</v>
      </c>
      <c r="F49" s="122">
        <v>1.0620292467567485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0.22564430132452309</v>
      </c>
      <c r="O49" s="122">
        <v>0.63033527832474356</v>
      </c>
      <c r="P49" s="122">
        <v>0</v>
      </c>
      <c r="Q49" s="122">
        <v>0</v>
      </c>
      <c r="R49" s="122">
        <v>2.0065744342649294E-2</v>
      </c>
      <c r="S49" s="122">
        <v>0.26996874927844844</v>
      </c>
      <c r="T49" s="122">
        <v>0.36416030604009364</v>
      </c>
      <c r="U49" s="122">
        <v>0.2974561223571231</v>
      </c>
      <c r="V49" s="122">
        <v>0.29653266079816587</v>
      </c>
      <c r="W49" s="122">
        <v>0</v>
      </c>
      <c r="X49" s="122">
        <v>0.59569562748965221</v>
      </c>
      <c r="Y49" s="122">
        <v>4.6873561828096252E-2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1.1274105278042819</v>
      </c>
      <c r="D50" s="98">
        <v>1.5595457976768103</v>
      </c>
      <c r="E50" s="98">
        <v>1.503970297611789</v>
      </c>
      <c r="F50" s="98">
        <v>1.0149810811659397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0.21372257484391061</v>
      </c>
      <c r="O50" s="98">
        <v>0.61707612367102282</v>
      </c>
      <c r="P50" s="98">
        <v>0</v>
      </c>
      <c r="Q50" s="98">
        <v>0</v>
      </c>
      <c r="R50" s="98">
        <v>1.6674836408284141E-2</v>
      </c>
      <c r="S50" s="98">
        <v>0.25842107511778167</v>
      </c>
      <c r="T50" s="98">
        <v>0.34404715184983503</v>
      </c>
      <c r="U50" s="98">
        <v>0.2826914517750444</v>
      </c>
      <c r="V50" s="98">
        <v>0.16715797279645922</v>
      </c>
      <c r="W50" s="98">
        <v>0</v>
      </c>
      <c r="X50" s="98">
        <v>6.2323809276872047E-2</v>
      </c>
      <c r="Y50" s="98">
        <v>4.1901261214701575E-3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1.048118108973561E-4</v>
      </c>
      <c r="O51" s="98">
        <v>3.1374004110556776E-3</v>
      </c>
      <c r="P51" s="98">
        <v>0</v>
      </c>
      <c r="Q51" s="98">
        <v>0</v>
      </c>
      <c r="R51" s="98">
        <v>1.0147004814764959E-4</v>
      </c>
      <c r="S51" s="98">
        <v>1.9844444262809091E-3</v>
      </c>
      <c r="T51" s="98">
        <v>7.8325405469456596E-3</v>
      </c>
      <c r="U51" s="98">
        <v>7.1182380184660571E-4</v>
      </c>
      <c r="V51" s="98">
        <v>3.3256914364972303E-3</v>
      </c>
      <c r="W51" s="98">
        <v>0</v>
      </c>
      <c r="X51" s="98">
        <v>0</v>
      </c>
      <c r="Y51" s="98">
        <v>6.1595480730687721E-4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6.238250255441311E-5</v>
      </c>
      <c r="O52" s="101">
        <v>1.8711424330692852E-3</v>
      </c>
      <c r="P52" s="101">
        <v>0</v>
      </c>
      <c r="Q52" s="101">
        <v>0</v>
      </c>
      <c r="R52" s="101">
        <v>5.6219606878902815E-5</v>
      </c>
      <c r="S52" s="101">
        <v>1.0693262630262E-3</v>
      </c>
      <c r="T52" s="101">
        <v>4.8301433897993528E-3</v>
      </c>
      <c r="U52" s="101">
        <v>3.9728857740731948E-4</v>
      </c>
      <c r="V52" s="101">
        <v>1.801724158282475E-3</v>
      </c>
      <c r="W52" s="101">
        <v>0</v>
      </c>
      <c r="X52" s="101">
        <v>0</v>
      </c>
      <c r="Y52" s="101">
        <v>2.2931197461054415E-4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4.2429308342942985E-5</v>
      </c>
      <c r="O53" s="104">
        <v>1.2662579779863922E-3</v>
      </c>
      <c r="P53" s="104">
        <v>0</v>
      </c>
      <c r="Q53" s="104">
        <v>0</v>
      </c>
      <c r="R53" s="104">
        <v>4.5250441268746778E-5</v>
      </c>
      <c r="S53" s="104">
        <v>9.1511816325470904E-4</v>
      </c>
      <c r="T53" s="104">
        <v>3.0023971571463072E-3</v>
      </c>
      <c r="U53" s="104">
        <v>3.1453522443928618E-4</v>
      </c>
      <c r="V53" s="104">
        <v>1.5239672782147553E-3</v>
      </c>
      <c r="W53" s="104">
        <v>0</v>
      </c>
      <c r="X53" s="104">
        <v>0</v>
      </c>
      <c r="Y53" s="104">
        <v>3.8664283269633309E-4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6.6156179767263359E-2</v>
      </c>
      <c r="D54" s="101">
        <v>4.5667799443911847E-2</v>
      </c>
      <c r="E54" s="101">
        <v>8.047557742608033E-2</v>
      </c>
      <c r="F54" s="101">
        <v>4.7048165590808849E-2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1.020779412873876E-2</v>
      </c>
      <c r="O54" s="101">
        <v>1.6552912696216943E-3</v>
      </c>
      <c r="P54" s="101">
        <v>0</v>
      </c>
      <c r="Q54" s="101">
        <v>0</v>
      </c>
      <c r="R54" s="101">
        <v>1.3564154825543709E-3</v>
      </c>
      <c r="S54" s="101">
        <v>6.2465319220193693E-3</v>
      </c>
      <c r="T54" s="101">
        <v>3.534390056051994E-4</v>
      </c>
      <c r="U54" s="101">
        <v>3.1296444343899715E-3</v>
      </c>
      <c r="V54" s="101">
        <v>0</v>
      </c>
      <c r="W54" s="101">
        <v>0</v>
      </c>
      <c r="X54" s="101">
        <v>0.10070881984307346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1.6091205409763658E-3</v>
      </c>
      <c r="O55" s="104">
        <v>8.4664629730433743E-3</v>
      </c>
      <c r="P55" s="104">
        <v>0</v>
      </c>
      <c r="Q55" s="104">
        <v>0</v>
      </c>
      <c r="R55" s="104">
        <v>1.9330224036631337E-3</v>
      </c>
      <c r="S55" s="104">
        <v>3.3166978123664787E-3</v>
      </c>
      <c r="T55" s="104">
        <v>1.1927174637707743E-2</v>
      </c>
      <c r="U55" s="104">
        <v>1.0923202345842127E-2</v>
      </c>
      <c r="V55" s="104">
        <v>0.12604899656520946</v>
      </c>
      <c r="W55" s="104">
        <v>0</v>
      </c>
      <c r="X55" s="104">
        <v>0.43266299836970668</v>
      </c>
      <c r="Y55" s="104">
        <v>4.2067480899319221E-2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8.9995457059901184E-4</v>
      </c>
      <c r="O56" s="98">
        <v>4.8131435545544672E-3</v>
      </c>
      <c r="P56" s="98">
        <v>0</v>
      </c>
      <c r="Q56" s="98">
        <v>0</v>
      </c>
      <c r="R56" s="98">
        <v>1.0523165425918087E-3</v>
      </c>
      <c r="S56" s="98">
        <v>1.7635055670570442E-3</v>
      </c>
      <c r="T56" s="98">
        <v>7.1849545602414222E-3</v>
      </c>
      <c r="U56" s="98">
        <v>6.0501592551975032E-3</v>
      </c>
      <c r="V56" s="98">
        <v>6.8177772571094683E-2</v>
      </c>
      <c r="W56" s="98">
        <v>0</v>
      </c>
      <c r="X56" s="98">
        <v>0.18106313701897039</v>
      </c>
      <c r="Y56" s="98">
        <v>1.2794492089121545E-2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7.0916597037735398E-4</v>
      </c>
      <c r="O57" s="98">
        <v>3.6533194184889071E-3</v>
      </c>
      <c r="P57" s="98">
        <v>0</v>
      </c>
      <c r="Q57" s="98">
        <v>0</v>
      </c>
      <c r="R57" s="98">
        <v>8.8070586107132499E-4</v>
      </c>
      <c r="S57" s="98">
        <v>1.5531922453094346E-3</v>
      </c>
      <c r="T57" s="98">
        <v>4.7422200774663217E-3</v>
      </c>
      <c r="U57" s="98">
        <v>4.8730430906446243E-3</v>
      </c>
      <c r="V57" s="98">
        <v>5.7871223994114769E-2</v>
      </c>
      <c r="W57" s="98">
        <v>0</v>
      </c>
      <c r="X57" s="98">
        <v>0.25159986135073625</v>
      </c>
      <c r="Y57" s="98">
        <v>2.927298881019768E-2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0.5013707121815083</v>
      </c>
      <c r="D58" s="122">
        <v>0.60139158141124716</v>
      </c>
      <c r="E58" s="122">
        <v>0.83642733699664473</v>
      </c>
      <c r="F58" s="122">
        <v>0.55422398616666357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0.12870448103335011</v>
      </c>
      <c r="O58" s="122">
        <v>0.33992493251164208</v>
      </c>
      <c r="P58" s="122">
        <v>0</v>
      </c>
      <c r="Q58" s="122">
        <v>0</v>
      </c>
      <c r="R58" s="122">
        <v>1.2040297599932597E-2</v>
      </c>
      <c r="S58" s="122">
        <v>0.16047878335274285</v>
      </c>
      <c r="T58" s="122">
        <v>0.1992804621404447</v>
      </c>
      <c r="U58" s="122">
        <v>0.19820103535517772</v>
      </c>
      <c r="V58" s="122">
        <v>0.19016823411166203</v>
      </c>
      <c r="W58" s="122">
        <v>0</v>
      </c>
      <c r="X58" s="122">
        <v>0.40267411971987238</v>
      </c>
      <c r="Y58" s="122">
        <v>3.4753993880870325E-2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0.41406582705016948</v>
      </c>
      <c r="D59" s="98">
        <v>0.46201746580499808</v>
      </c>
      <c r="E59" s="98">
        <v>0.31572925522441275</v>
      </c>
      <c r="F59" s="98">
        <v>0.33270826370709256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9.3093557179252023E-2</v>
      </c>
      <c r="O59" s="98">
        <v>0.25253714853714093</v>
      </c>
      <c r="P59" s="98">
        <v>0</v>
      </c>
      <c r="Q59" s="98">
        <v>0</v>
      </c>
      <c r="R59" s="98">
        <v>7.9424548605873981E-3</v>
      </c>
      <c r="S59" s="98">
        <v>0.11127198019123698</v>
      </c>
      <c r="T59" s="98">
        <v>0.14735279146594371</v>
      </c>
      <c r="U59" s="98">
        <v>0.14940466541006658</v>
      </c>
      <c r="V59" s="98">
        <v>0.15357323192336961</v>
      </c>
      <c r="W59" s="98">
        <v>0</v>
      </c>
      <c r="X59" s="98">
        <v>0.40267411971987238</v>
      </c>
      <c r="Y59" s="98">
        <v>3.4753993880870325E-2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8.7304885131338855E-2</v>
      </c>
      <c r="D60" s="33">
        <v>0.13937411560624902</v>
      </c>
      <c r="E60" s="33">
        <v>0.52069808177223198</v>
      </c>
      <c r="F60" s="33">
        <v>0.22151572245957105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3.561092385409808E-2</v>
      </c>
      <c r="O60" s="33">
        <v>8.7387783974501129E-2</v>
      </c>
      <c r="P60" s="33">
        <v>0</v>
      </c>
      <c r="Q60" s="33">
        <v>0</v>
      </c>
      <c r="R60" s="33">
        <v>4.0978427393451988E-3</v>
      </c>
      <c r="S60" s="33">
        <v>4.9206803161505858E-2</v>
      </c>
      <c r="T60" s="33">
        <v>5.1927670674500985E-2</v>
      </c>
      <c r="U60" s="33">
        <v>4.8796369945111127E-2</v>
      </c>
      <c r="V60" s="33">
        <v>3.6595002188292432E-2</v>
      </c>
      <c r="W60" s="33">
        <v>0</v>
      </c>
      <c r="X60" s="33">
        <v>0</v>
      </c>
      <c r="Y60" s="33">
        <v>0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56.533106339680096</v>
      </c>
      <c r="D62" s="117">
        <f t="shared" si="21"/>
        <v>65.169681197772164</v>
      </c>
      <c r="E62" s="117">
        <f t="shared" si="21"/>
        <v>80.693375721112389</v>
      </c>
      <c r="F62" s="117">
        <f t="shared" si="21"/>
        <v>86.317694592472634</v>
      </c>
      <c r="G62" s="117">
        <f t="shared" si="21"/>
        <v>100.55295556156375</v>
      </c>
      <c r="H62" s="117">
        <f t="shared" si="21"/>
        <v>75.746105193943734</v>
      </c>
      <c r="I62" s="117">
        <f t="shared" si="21"/>
        <v>74.584261858585464</v>
      </c>
      <c r="J62" s="117">
        <f t="shared" si="21"/>
        <v>62.871269791002291</v>
      </c>
      <c r="K62" s="117">
        <f t="shared" si="21"/>
        <v>70.959184413146488</v>
      </c>
      <c r="L62" s="117">
        <f t="shared" si="21"/>
        <v>75.069540078847552</v>
      </c>
      <c r="M62" s="117">
        <f t="shared" si="21"/>
        <v>75.737967334245866</v>
      </c>
      <c r="N62" s="117">
        <f t="shared" si="21"/>
        <v>93.778498729239516</v>
      </c>
      <c r="O62" s="117">
        <f t="shared" si="21"/>
        <v>76.60526926345598</v>
      </c>
      <c r="P62" s="117">
        <f t="shared" si="21"/>
        <v>74.002085879434162</v>
      </c>
      <c r="Q62" s="117">
        <f t="shared" si="21"/>
        <v>71.545504365149071</v>
      </c>
      <c r="R62" s="117">
        <f t="shared" ref="R62:V62" si="22">R63+R66+R68+R77</f>
        <v>68.316170759961622</v>
      </c>
      <c r="S62" s="117">
        <f t="shared" si="22"/>
        <v>59.4795657800749</v>
      </c>
      <c r="T62" s="117">
        <f t="shared" si="22"/>
        <v>58.93857112935261</v>
      </c>
      <c r="U62" s="117">
        <f t="shared" si="22"/>
        <v>72.289305252787557</v>
      </c>
      <c r="V62" s="117">
        <f t="shared" si="22"/>
        <v>96.763123648966229</v>
      </c>
      <c r="W62" s="117">
        <f t="shared" ref="W62:Y62" si="23">W63+W66+W68+W77</f>
        <v>113.7554359978211</v>
      </c>
      <c r="X62" s="117">
        <f t="shared" si="23"/>
        <v>131.04147784403497</v>
      </c>
      <c r="Y62" s="117">
        <f t="shared" si="23"/>
        <v>83.367546104503901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50.258774415884119</v>
      </c>
      <c r="D63" s="122">
        <f t="shared" si="24"/>
        <v>57.629606306359946</v>
      </c>
      <c r="E63" s="122">
        <f t="shared" si="24"/>
        <v>68.538298124548632</v>
      </c>
      <c r="F63" s="122">
        <f t="shared" si="24"/>
        <v>73.116930682063781</v>
      </c>
      <c r="G63" s="122">
        <f t="shared" si="24"/>
        <v>86.380117358461646</v>
      </c>
      <c r="H63" s="122">
        <f t="shared" si="24"/>
        <v>65.000474469087791</v>
      </c>
      <c r="I63" s="122">
        <f t="shared" si="24"/>
        <v>63.321144086154106</v>
      </c>
      <c r="J63" s="122">
        <f t="shared" si="24"/>
        <v>53.073691827323422</v>
      </c>
      <c r="K63" s="122">
        <f t="shared" si="24"/>
        <v>59.706557165453582</v>
      </c>
      <c r="L63" s="122">
        <f t="shared" si="24"/>
        <v>63.855101960668712</v>
      </c>
      <c r="M63" s="122">
        <f t="shared" si="24"/>
        <v>63.153663408340527</v>
      </c>
      <c r="N63" s="122">
        <f t="shared" si="24"/>
        <v>78.175180751864218</v>
      </c>
      <c r="O63" s="122">
        <f t="shared" si="24"/>
        <v>63.048483570421944</v>
      </c>
      <c r="P63" s="122">
        <f t="shared" si="24"/>
        <v>59.282036101108638</v>
      </c>
      <c r="Q63" s="122">
        <f t="shared" si="24"/>
        <v>56.49700029356881</v>
      </c>
      <c r="R63" s="122">
        <f t="shared" ref="R63:V63" si="25">SUM(R64:R65)</f>
        <v>54.060590896931537</v>
      </c>
      <c r="S63" s="122">
        <f t="shared" si="25"/>
        <v>46.647776624898647</v>
      </c>
      <c r="T63" s="122">
        <f t="shared" si="25"/>
        <v>46.442701081455795</v>
      </c>
      <c r="U63" s="122">
        <f t="shared" si="25"/>
        <v>55.538360389579999</v>
      </c>
      <c r="V63" s="122">
        <f t="shared" si="25"/>
        <v>73.514274812404594</v>
      </c>
      <c r="W63" s="122">
        <f t="shared" ref="W63:Y63" si="26">SUM(W64:W65)</f>
        <v>84.874882298049798</v>
      </c>
      <c r="X63" s="122">
        <f t="shared" si="26"/>
        <v>96.909189099651684</v>
      </c>
      <c r="Y63" s="122">
        <f t="shared" si="26"/>
        <v>61.242551989783202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49.726554562710575</v>
      </c>
      <c r="D64" s="98">
        <v>57.020712799915138</v>
      </c>
      <c r="E64" s="98">
        <v>67.808789209429818</v>
      </c>
      <c r="F64" s="98">
        <v>72.345092933056378</v>
      </c>
      <c r="G64" s="98">
        <v>85.47326987720831</v>
      </c>
      <c r="H64" s="98">
        <v>64.313612289177314</v>
      </c>
      <c r="I64" s="98">
        <v>62.662140700523459</v>
      </c>
      <c r="J64" s="98">
        <v>52.519968988615268</v>
      </c>
      <c r="K64" s="98">
        <v>59.083543514258977</v>
      </c>
      <c r="L64" s="98">
        <v>63.176807478867808</v>
      </c>
      <c r="M64" s="98">
        <v>62.480711888617769</v>
      </c>
      <c r="N64" s="98">
        <v>77.313479150107796</v>
      </c>
      <c r="O64" s="98">
        <v>62.325009030748376</v>
      </c>
      <c r="P64" s="98">
        <v>58.572798294313159</v>
      </c>
      <c r="Q64" s="98">
        <v>55.795194876415415</v>
      </c>
      <c r="R64" s="98">
        <v>53.375829603798437</v>
      </c>
      <c r="S64" s="98">
        <v>46.052359569952472</v>
      </c>
      <c r="T64" s="98">
        <v>45.834517776258068</v>
      </c>
      <c r="U64" s="98">
        <v>54.817678688351478</v>
      </c>
      <c r="V64" s="98">
        <v>72.554476008284169</v>
      </c>
      <c r="W64" s="98">
        <v>83.785155368523945</v>
      </c>
      <c r="X64" s="98">
        <v>95.714613687799456</v>
      </c>
      <c r="Y64" s="98">
        <v>60.504162946206677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0.53221985317354459</v>
      </c>
      <c r="D65" s="98">
        <v>0.60889350644481055</v>
      </c>
      <c r="E65" s="98">
        <v>0.72950891511880878</v>
      </c>
      <c r="F65" s="98">
        <v>0.77183774900740831</v>
      </c>
      <c r="G65" s="98">
        <v>0.90684748125333403</v>
      </c>
      <c r="H65" s="98">
        <v>0.68686217991047882</v>
      </c>
      <c r="I65" s="98">
        <v>0.65900338563064687</v>
      </c>
      <c r="J65" s="98">
        <v>0.55372283870815298</v>
      </c>
      <c r="K65" s="98">
        <v>0.62301365119460161</v>
      </c>
      <c r="L65" s="98">
        <v>0.67829448180090679</v>
      </c>
      <c r="M65" s="98">
        <v>0.6729515197227578</v>
      </c>
      <c r="N65" s="98">
        <v>0.86170160175641952</v>
      </c>
      <c r="O65" s="98">
        <v>0.72347453967357023</v>
      </c>
      <c r="P65" s="98">
        <v>0.70923780679547621</v>
      </c>
      <c r="Q65" s="98">
        <v>0.70180541715339584</v>
      </c>
      <c r="R65" s="98">
        <v>0.68476129313309675</v>
      </c>
      <c r="S65" s="98">
        <v>0.59541705494617569</v>
      </c>
      <c r="T65" s="98">
        <v>0.60818330519772756</v>
      </c>
      <c r="U65" s="98">
        <v>0.72068170122851816</v>
      </c>
      <c r="V65" s="98">
        <v>0.95979880412042651</v>
      </c>
      <c r="W65" s="98">
        <v>1.0897269295258496</v>
      </c>
      <c r="X65" s="98">
        <v>1.1945754118522327</v>
      </c>
      <c r="Y65" s="98">
        <v>0.73838904357652613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9.3084271879685749E-5</v>
      </c>
      <c r="D66" s="122">
        <f t="shared" si="27"/>
        <v>2.1911934036984796E-4</v>
      </c>
      <c r="E66" s="122">
        <f t="shared" si="27"/>
        <v>9.1766281808736648E-4</v>
      </c>
      <c r="F66" s="122">
        <f t="shared" si="27"/>
        <v>2.3570644862732589E-3</v>
      </c>
      <c r="G66" s="122">
        <f t="shared" si="27"/>
        <v>1.3241943784243937E-3</v>
      </c>
      <c r="H66" s="122">
        <f t="shared" si="27"/>
        <v>2.4239604616334304E-3</v>
      </c>
      <c r="I66" s="122">
        <f t="shared" si="27"/>
        <v>6.3979547527737287E-3</v>
      </c>
      <c r="J66" s="122">
        <f t="shared" si="27"/>
        <v>7.0737848748263542E-3</v>
      </c>
      <c r="K66" s="122">
        <f t="shared" si="27"/>
        <v>1.0272937909895663E-2</v>
      </c>
      <c r="L66" s="122">
        <f t="shared" si="27"/>
        <v>9.9491011600027594E-3</v>
      </c>
      <c r="M66" s="122">
        <f t="shared" si="27"/>
        <v>1.5004004410898959E-2</v>
      </c>
      <c r="N66" s="122">
        <f t="shared" si="27"/>
        <v>1.8437352145139495E-2</v>
      </c>
      <c r="O66" s="122">
        <f t="shared" si="27"/>
        <v>2.7814287571625389E-2</v>
      </c>
      <c r="P66" s="122">
        <f t="shared" si="27"/>
        <v>4.2108414793011584E-2</v>
      </c>
      <c r="Q66" s="122">
        <f t="shared" si="27"/>
        <v>0.1021865876324216</v>
      </c>
      <c r="R66" s="122">
        <f t="shared" si="27"/>
        <v>6.9094337396221853E-2</v>
      </c>
      <c r="S66" s="122">
        <f t="shared" si="27"/>
        <v>5.0499355274417436E-2</v>
      </c>
      <c r="T66" s="122">
        <f t="shared" si="27"/>
        <v>6.0119505712743028E-2</v>
      </c>
      <c r="U66" s="122">
        <f t="shared" si="27"/>
        <v>7.8242923237664672E-2</v>
      </c>
      <c r="V66" s="122">
        <f t="shared" si="27"/>
        <v>6.4172731908897954E-2</v>
      </c>
      <c r="W66" s="122">
        <f t="shared" si="27"/>
        <v>3.0021278041246727E-2</v>
      </c>
      <c r="X66" s="122">
        <f t="shared" si="27"/>
        <v>2.6197909426550797E-2</v>
      </c>
      <c r="Y66" s="122">
        <f t="shared" si="27"/>
        <v>9.0197506765076711E-3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9.3084271879685749E-5</v>
      </c>
      <c r="D67" s="98">
        <v>2.1911934036984796E-4</v>
      </c>
      <c r="E67" s="98">
        <v>9.1766281808736648E-4</v>
      </c>
      <c r="F67" s="98">
        <v>2.3570644862732589E-3</v>
      </c>
      <c r="G67" s="98">
        <v>1.3241943784243937E-3</v>
      </c>
      <c r="H67" s="98">
        <v>2.4239604616334304E-3</v>
      </c>
      <c r="I67" s="98">
        <v>6.3979547527737287E-3</v>
      </c>
      <c r="J67" s="98">
        <v>7.0737848748263542E-3</v>
      </c>
      <c r="K67" s="98">
        <v>1.0272937909895663E-2</v>
      </c>
      <c r="L67" s="98">
        <v>9.9491011600027594E-3</v>
      </c>
      <c r="M67" s="98">
        <v>1.5004004410898959E-2</v>
      </c>
      <c r="N67" s="98">
        <v>1.8437352145139495E-2</v>
      </c>
      <c r="O67" s="98">
        <v>2.7814287571625389E-2</v>
      </c>
      <c r="P67" s="98">
        <v>4.2108414793011584E-2</v>
      </c>
      <c r="Q67" s="98">
        <v>0.1021865876324216</v>
      </c>
      <c r="R67" s="98">
        <v>6.9094337396221853E-2</v>
      </c>
      <c r="S67" s="98">
        <v>5.0499355274417436E-2</v>
      </c>
      <c r="T67" s="98">
        <v>6.0119505712743028E-2</v>
      </c>
      <c r="U67" s="98">
        <v>7.8242923237664672E-2</v>
      </c>
      <c r="V67" s="98">
        <v>6.4172731908897954E-2</v>
      </c>
      <c r="W67" s="98">
        <v>3.0021278041246727E-2</v>
      </c>
      <c r="X67" s="98">
        <v>2.6197909426550797E-2</v>
      </c>
      <c r="Y67" s="98">
        <v>9.0197506765076711E-3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4.2486689742158887</v>
      </c>
      <c r="D68" s="122">
        <v>5.0225626664482839</v>
      </c>
      <c r="E68" s="122">
        <v>7.2719595873547922</v>
      </c>
      <c r="F68" s="122">
        <v>8.0123493857201495</v>
      </c>
      <c r="G68" s="122">
        <v>8.7757110442980863</v>
      </c>
      <c r="H68" s="122">
        <v>6.5689573494707023</v>
      </c>
      <c r="I68" s="122">
        <v>6.8438256623073244</v>
      </c>
      <c r="J68" s="122">
        <v>5.8959943447693126</v>
      </c>
      <c r="K68" s="122">
        <v>6.7588466990525271</v>
      </c>
      <c r="L68" s="122">
        <v>6.6515132859185311</v>
      </c>
      <c r="M68" s="122">
        <v>7.6254672323578321</v>
      </c>
      <c r="N68" s="122">
        <v>9.4195374446625753</v>
      </c>
      <c r="O68" s="122">
        <v>8.1547897854217624</v>
      </c>
      <c r="P68" s="122">
        <v>8.8408422631864632</v>
      </c>
      <c r="Q68" s="122">
        <v>8.9219657923141078</v>
      </c>
      <c r="R68" s="122">
        <v>8.3574320188096163</v>
      </c>
      <c r="S68" s="122">
        <v>7.5044781989937253</v>
      </c>
      <c r="T68" s="122">
        <v>7.4434064419636856</v>
      </c>
      <c r="U68" s="122">
        <v>9.6799279107925962</v>
      </c>
      <c r="V68" s="122">
        <v>13.598953387957652</v>
      </c>
      <c r="W68" s="122">
        <v>17.3260516787828</v>
      </c>
      <c r="X68" s="122">
        <v>21.448934073114017</v>
      </c>
      <c r="Y68" s="122">
        <v>13.632055353489335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3.9826642044606864</v>
      </c>
      <c r="D69" s="98">
        <v>4.8700974560191099</v>
      </c>
      <c r="E69" s="98">
        <v>6.6501653822849063</v>
      </c>
      <c r="F69" s="98">
        <v>7.5195549141524634</v>
      </c>
      <c r="G69" s="98">
        <v>8.3407879085917909</v>
      </c>
      <c r="H69" s="98">
        <v>6.113252138564877</v>
      </c>
      <c r="I69" s="98">
        <v>6.5781050038246729</v>
      </c>
      <c r="J69" s="98">
        <v>5.7089469743345918</v>
      </c>
      <c r="K69" s="98">
        <v>6.3989105391722285</v>
      </c>
      <c r="L69" s="98">
        <v>6.3150584432055545</v>
      </c>
      <c r="M69" s="98">
        <v>7.2349575335861891</v>
      </c>
      <c r="N69" s="98">
        <v>9.0073484447404226</v>
      </c>
      <c r="O69" s="98">
        <v>7.7421061263418842</v>
      </c>
      <c r="P69" s="98">
        <v>7.9944842452166309</v>
      </c>
      <c r="Q69" s="98">
        <v>8.2721679718210215</v>
      </c>
      <c r="R69" s="98">
        <v>7.7813698368492608</v>
      </c>
      <c r="S69" s="98">
        <v>7.0433646320770631</v>
      </c>
      <c r="T69" s="98">
        <v>6.9611940905872878</v>
      </c>
      <c r="U69" s="98">
        <v>8.9740945751206809</v>
      </c>
      <c r="V69" s="98">
        <v>12.781113903121618</v>
      </c>
      <c r="W69" s="98">
        <v>16.13750556285008</v>
      </c>
      <c r="X69" s="98">
        <v>17.432045451105424</v>
      </c>
      <c r="Y69" s="98">
        <v>11.475497580279102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7.0892380523741E-2</v>
      </c>
      <c r="L70" s="98">
        <v>6.8527942599902955E-3</v>
      </c>
      <c r="M70" s="98">
        <v>1.4335593288492574E-2</v>
      </c>
      <c r="N70" s="98">
        <v>1.7315480680963679E-2</v>
      </c>
      <c r="O70" s="98">
        <v>8.5484356423703639E-2</v>
      </c>
      <c r="P70" s="98">
        <v>0.19556011318726776</v>
      </c>
      <c r="Q70" s="98">
        <v>0.1507897167312284</v>
      </c>
      <c r="R70" s="98">
        <v>0.12962606301825624</v>
      </c>
      <c r="S70" s="98">
        <v>5.1776930796995774E-2</v>
      </c>
      <c r="T70" s="98">
        <v>0.13121935772539828</v>
      </c>
      <c r="U70" s="98">
        <v>0.1437074049505197</v>
      </c>
      <c r="V70" s="98">
        <v>0.18947058009840012</v>
      </c>
      <c r="W70" s="98">
        <v>0.38151848034030672</v>
      </c>
      <c r="X70" s="98">
        <v>1.0543000914033254</v>
      </c>
      <c r="Y70" s="98">
        <v>1.328311141077736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4.1971386779480424E-2</v>
      </c>
      <c r="L71" s="101">
        <v>4.1762357365405954E-3</v>
      </c>
      <c r="M71" s="101">
        <v>8.3896024404708728E-3</v>
      </c>
      <c r="N71" s="101">
        <v>9.691421337529732E-3</v>
      </c>
      <c r="O71" s="101">
        <v>4.8117669701979032E-2</v>
      </c>
      <c r="P71" s="101">
        <v>0.10587762393869354</v>
      </c>
      <c r="Q71" s="101">
        <v>8.1113375355411438E-2</v>
      </c>
      <c r="R71" s="101">
        <v>6.8279887174019657E-2</v>
      </c>
      <c r="S71" s="101">
        <v>2.6610011323538435E-2</v>
      </c>
      <c r="T71" s="101">
        <v>7.7633344099580795E-2</v>
      </c>
      <c r="U71" s="101">
        <v>7.7097714471963869E-2</v>
      </c>
      <c r="V71" s="101">
        <v>9.8735554016381677E-2</v>
      </c>
      <c r="W71" s="101">
        <v>0.20553256549608237</v>
      </c>
      <c r="X71" s="101">
        <v>0.4426229748100004</v>
      </c>
      <c r="Y71" s="101">
        <v>0.44104946323870198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2.8920993744260576E-2</v>
      </c>
      <c r="L72" s="104">
        <v>2.6765585234496997E-3</v>
      </c>
      <c r="M72" s="104">
        <v>5.9459908480217023E-3</v>
      </c>
      <c r="N72" s="104">
        <v>7.6240593434339461E-3</v>
      </c>
      <c r="O72" s="104">
        <v>3.73666867217246E-2</v>
      </c>
      <c r="P72" s="104">
        <v>8.9682489248574221E-2</v>
      </c>
      <c r="Q72" s="104">
        <v>6.9676341375816964E-2</v>
      </c>
      <c r="R72" s="104">
        <v>6.1346175844236579E-2</v>
      </c>
      <c r="S72" s="104">
        <v>2.5166919473457342E-2</v>
      </c>
      <c r="T72" s="104">
        <v>5.358601362581749E-2</v>
      </c>
      <c r="U72" s="104">
        <v>6.6609690478555847E-2</v>
      </c>
      <c r="V72" s="104">
        <v>9.0735026082018444E-2</v>
      </c>
      <c r="W72" s="104">
        <v>0.17598591484422435</v>
      </c>
      <c r="X72" s="104">
        <v>0.61167711659332491</v>
      </c>
      <c r="Y72" s="104">
        <v>0.88726167783903409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0.26600476975520237</v>
      </c>
      <c r="D73" s="101">
        <v>0.15246521042917427</v>
      </c>
      <c r="E73" s="101">
        <v>0.6217942050698857</v>
      </c>
      <c r="F73" s="101">
        <v>0.49279447156768619</v>
      </c>
      <c r="G73" s="101">
        <v>0.43492313570629532</v>
      </c>
      <c r="H73" s="101">
        <v>0.45570521090582522</v>
      </c>
      <c r="I73" s="101">
        <v>0.26572065848265103</v>
      </c>
      <c r="J73" s="101">
        <v>0.18704737043472092</v>
      </c>
      <c r="K73" s="101">
        <v>0.1463811870155465</v>
      </c>
      <c r="L73" s="101">
        <v>0.29792009807995234</v>
      </c>
      <c r="M73" s="101">
        <v>0.34016179005905056</v>
      </c>
      <c r="N73" s="101">
        <v>0.34086741108466928</v>
      </c>
      <c r="O73" s="101">
        <v>5.4879272092842324E-2</v>
      </c>
      <c r="P73" s="101">
        <v>0.10946764091021302</v>
      </c>
      <c r="Q73" s="101">
        <v>0.11082917088249812</v>
      </c>
      <c r="R73" s="101">
        <v>0.17645732323048224</v>
      </c>
      <c r="S73" s="101">
        <v>0.26725358144796596</v>
      </c>
      <c r="T73" s="101">
        <v>8.4825361345247843E-3</v>
      </c>
      <c r="U73" s="101">
        <v>0.12631244937197925</v>
      </c>
      <c r="V73" s="101">
        <v>0</v>
      </c>
      <c r="W73" s="101">
        <v>5.0760604965216522E-3</v>
      </c>
      <c r="X73" s="101">
        <v>0.55943485787173275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0.14266259234101042</v>
      </c>
      <c r="L74" s="104">
        <v>3.1681950373033313E-2</v>
      </c>
      <c r="M74" s="104">
        <v>3.601231542410005E-2</v>
      </c>
      <c r="N74" s="104">
        <v>5.4006108156519274E-2</v>
      </c>
      <c r="O74" s="104">
        <v>0.27232003056333182</v>
      </c>
      <c r="P74" s="104">
        <v>0.54133026387235095</v>
      </c>
      <c r="Q74" s="104">
        <v>0.38817893287935928</v>
      </c>
      <c r="R74" s="104">
        <v>0.2699787957116177</v>
      </c>
      <c r="S74" s="104">
        <v>0.14208305467169952</v>
      </c>
      <c r="T74" s="104">
        <v>0.34251045751647463</v>
      </c>
      <c r="U74" s="104">
        <v>0.43581348134941555</v>
      </c>
      <c r="V74" s="104">
        <v>0.62836890473763485</v>
      </c>
      <c r="W74" s="104">
        <v>0.80195157509589166</v>
      </c>
      <c r="X74" s="104">
        <v>2.4031536727335334</v>
      </c>
      <c r="Y74" s="104">
        <v>0.82824663213249805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8.2949237364560294E-2</v>
      </c>
      <c r="L75" s="98">
        <v>1.9087244105661042E-2</v>
      </c>
      <c r="M75" s="98">
        <v>2.0919830076983798E-2</v>
      </c>
      <c r="N75" s="98">
        <v>3.0204725275729333E-2</v>
      </c>
      <c r="O75" s="98">
        <v>0.15481263002687218</v>
      </c>
      <c r="P75" s="98">
        <v>0.29880716594210144</v>
      </c>
      <c r="Q75" s="98">
        <v>0.21469141511307602</v>
      </c>
      <c r="R75" s="98">
        <v>0.14697354378198929</v>
      </c>
      <c r="S75" s="98">
        <v>7.5546303001669521E-2</v>
      </c>
      <c r="T75" s="98">
        <v>0.20632900484941075</v>
      </c>
      <c r="U75" s="98">
        <v>0.24138900701859431</v>
      </c>
      <c r="V75" s="98">
        <v>0.33987412391488042</v>
      </c>
      <c r="W75" s="98">
        <v>0.44236477731359514</v>
      </c>
      <c r="X75" s="98">
        <v>1.0056846653477527</v>
      </c>
      <c r="Y75" s="98">
        <v>0.25190467211532741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5.9713354976450111E-2</v>
      </c>
      <c r="L76" s="98">
        <v>1.2594706267372274E-2</v>
      </c>
      <c r="M76" s="98">
        <v>1.5092485347116248E-2</v>
      </c>
      <c r="N76" s="98">
        <v>2.380138288078994E-2</v>
      </c>
      <c r="O76" s="98">
        <v>0.11750740053645962</v>
      </c>
      <c r="P76" s="98">
        <v>0.24252309793024954</v>
      </c>
      <c r="Q76" s="98">
        <v>0.17348751776628327</v>
      </c>
      <c r="R76" s="98">
        <v>0.1230052519296284</v>
      </c>
      <c r="S76" s="98">
        <v>6.6536751670029981E-2</v>
      </c>
      <c r="T76" s="98">
        <v>0.13618145266706388</v>
      </c>
      <c r="U76" s="98">
        <v>0.19442447433082122</v>
      </c>
      <c r="V76" s="98">
        <v>0.28849478082275448</v>
      </c>
      <c r="W76" s="98">
        <v>0.35958679778229657</v>
      </c>
      <c r="X76" s="98">
        <v>1.3974690073857809</v>
      </c>
      <c r="Y76" s="98">
        <v>0.57634196001717064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2.0255698653082033</v>
      </c>
      <c r="D77" s="122">
        <v>2.5172931056235659</v>
      </c>
      <c r="E77" s="122">
        <v>4.8822003463908921</v>
      </c>
      <c r="F77" s="122">
        <v>5.1860574602024263</v>
      </c>
      <c r="G77" s="122">
        <v>5.3958029644255809</v>
      </c>
      <c r="H77" s="122">
        <v>4.1742494149236107</v>
      </c>
      <c r="I77" s="122">
        <v>4.4128941553712684</v>
      </c>
      <c r="J77" s="122">
        <v>3.8945098340347322</v>
      </c>
      <c r="K77" s="122">
        <v>4.4835076107304834</v>
      </c>
      <c r="L77" s="122">
        <v>4.5529757311003056</v>
      </c>
      <c r="M77" s="122">
        <v>4.9438326891366104</v>
      </c>
      <c r="N77" s="122">
        <v>6.1653431805675725</v>
      </c>
      <c r="O77" s="122">
        <v>5.3741816200406589</v>
      </c>
      <c r="P77" s="122">
        <v>5.8370991003460571</v>
      </c>
      <c r="Q77" s="122">
        <v>6.0243516916337265</v>
      </c>
      <c r="R77" s="122">
        <v>5.8290535068242413</v>
      </c>
      <c r="S77" s="122">
        <v>5.2768116009081112</v>
      </c>
      <c r="T77" s="122">
        <v>4.9923441002203859</v>
      </c>
      <c r="U77" s="122">
        <v>6.9927740291772986</v>
      </c>
      <c r="V77" s="122">
        <v>9.5857227166950842</v>
      </c>
      <c r="W77" s="122">
        <v>11.524480742947247</v>
      </c>
      <c r="X77" s="122">
        <v>12.657156761842714</v>
      </c>
      <c r="Y77" s="122">
        <v>8.4839190105548621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1.9433489261480652</v>
      </c>
      <c r="D78" s="98">
        <v>2.4703250679078725</v>
      </c>
      <c r="E78" s="98">
        <v>4.6196680850361291</v>
      </c>
      <c r="F78" s="98">
        <v>4.8604068020573443</v>
      </c>
      <c r="G78" s="98">
        <v>5.0917605524958107</v>
      </c>
      <c r="H78" s="98">
        <v>3.8365150969371404</v>
      </c>
      <c r="I78" s="98">
        <v>4.2428420592894964</v>
      </c>
      <c r="J78" s="98">
        <v>3.8144198055083502</v>
      </c>
      <c r="K78" s="98">
        <v>4.3612744267908852</v>
      </c>
      <c r="L78" s="98">
        <v>4.4134729638588057</v>
      </c>
      <c r="M78" s="98">
        <v>4.7606075619936155</v>
      </c>
      <c r="N78" s="98">
        <v>5.9440781281196227</v>
      </c>
      <c r="O78" s="98">
        <v>5.1706819561878854</v>
      </c>
      <c r="P78" s="98">
        <v>5.5429104510515659</v>
      </c>
      <c r="Q78" s="98">
        <v>5.8204656554937717</v>
      </c>
      <c r="R78" s="98">
        <v>5.6638926277210677</v>
      </c>
      <c r="S78" s="98">
        <v>5.1135861177599811</v>
      </c>
      <c r="T78" s="98">
        <v>4.8203336911111014</v>
      </c>
      <c r="U78" s="98">
        <v>6.7262121284555079</v>
      </c>
      <c r="V78" s="98">
        <v>9.2767589420008942</v>
      </c>
      <c r="W78" s="98">
        <v>9.97061173073193</v>
      </c>
      <c r="X78" s="98">
        <v>11.127138577195593</v>
      </c>
      <c r="Y78" s="98">
        <v>7.6985678591213844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8.2220939160138146E-2</v>
      </c>
      <c r="D79" s="33">
        <v>4.6968037715693273E-2</v>
      </c>
      <c r="E79" s="33">
        <v>0.26253226135476271</v>
      </c>
      <c r="F79" s="33">
        <v>0.32565065814508187</v>
      </c>
      <c r="G79" s="33">
        <v>0.30404241192977044</v>
      </c>
      <c r="H79" s="33">
        <v>0.33773431798647041</v>
      </c>
      <c r="I79" s="33">
        <v>0.17005209608177205</v>
      </c>
      <c r="J79" s="33">
        <v>8.0090028526381932E-2</v>
      </c>
      <c r="K79" s="33">
        <v>0.12223318393959824</v>
      </c>
      <c r="L79" s="33">
        <v>0.13950276724150001</v>
      </c>
      <c r="M79" s="33">
        <v>0.18322512714299533</v>
      </c>
      <c r="N79" s="33">
        <v>0.22126505244794981</v>
      </c>
      <c r="O79" s="33">
        <v>0.20349966385277307</v>
      </c>
      <c r="P79" s="33">
        <v>0.29418864929449129</v>
      </c>
      <c r="Q79" s="33">
        <v>0.20388603613995473</v>
      </c>
      <c r="R79" s="33">
        <v>0.16516087910317384</v>
      </c>
      <c r="S79" s="33">
        <v>0.16322548314812999</v>
      </c>
      <c r="T79" s="33">
        <v>0.1720104091092845</v>
      </c>
      <c r="U79" s="33">
        <v>0.26656190072179092</v>
      </c>
      <c r="V79" s="33">
        <v>0.30896377469419029</v>
      </c>
      <c r="W79" s="33">
        <v>1.5538690122153183</v>
      </c>
      <c r="X79" s="33">
        <v>1.5300181846471208</v>
      </c>
      <c r="Y79" s="33">
        <v>0.78535115143347767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69.308825975862888</v>
      </c>
      <c r="D81" s="117">
        <f t="shared" si="28"/>
        <v>79.254154384576537</v>
      </c>
      <c r="E81" s="117">
        <f t="shared" si="28"/>
        <v>72.361355480751826</v>
      </c>
      <c r="F81" s="117">
        <f t="shared" si="28"/>
        <v>62.422038679477033</v>
      </c>
      <c r="G81" s="117">
        <f t="shared" si="28"/>
        <v>49.154985353327781</v>
      </c>
      <c r="H81" s="117">
        <f t="shared" si="28"/>
        <v>52.243482579746136</v>
      </c>
      <c r="I81" s="117">
        <f t="shared" si="28"/>
        <v>59.858164113754697</v>
      </c>
      <c r="J81" s="117">
        <f t="shared" si="28"/>
        <v>55.072305164504996</v>
      </c>
      <c r="K81" s="117">
        <f t="shared" si="28"/>
        <v>60.564069478080654</v>
      </c>
      <c r="L81" s="117">
        <f t="shared" si="28"/>
        <v>68.881035726506951</v>
      </c>
      <c r="M81" s="117">
        <f t="shared" si="28"/>
        <v>84.495528574210539</v>
      </c>
      <c r="N81" s="117">
        <f t="shared" si="28"/>
        <v>80.456004153550211</v>
      </c>
      <c r="O81" s="117">
        <f t="shared" si="28"/>
        <v>62.421408287210951</v>
      </c>
      <c r="P81" s="117">
        <f t="shared" si="28"/>
        <v>51.905665478511864</v>
      </c>
      <c r="Q81" s="117">
        <f t="shared" si="28"/>
        <v>53.614221017138895</v>
      </c>
      <c r="R81" s="117">
        <f t="shared" ref="R81:V81" si="29">R82+R85+R87+R100</f>
        <v>109.11749283495229</v>
      </c>
      <c r="S81" s="117">
        <f t="shared" si="29"/>
        <v>123.01358178083447</v>
      </c>
      <c r="T81" s="117">
        <f t="shared" si="29"/>
        <v>336.79111374869956</v>
      </c>
      <c r="U81" s="117">
        <f t="shared" si="29"/>
        <v>117.04026843837363</v>
      </c>
      <c r="V81" s="117">
        <f t="shared" si="29"/>
        <v>52.775394194442484</v>
      </c>
      <c r="W81" s="117">
        <f t="shared" ref="W81:Y81" si="30">W82+W85+W87+W100</f>
        <v>22.761716518342311</v>
      </c>
      <c r="X81" s="117">
        <f t="shared" si="30"/>
        <v>66.015109685207491</v>
      </c>
      <c r="Y81" s="117">
        <f t="shared" si="30"/>
        <v>87.11121023219485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61.495423961444011</v>
      </c>
      <c r="D82" s="122">
        <f t="shared" si="31"/>
        <v>70.710806402232137</v>
      </c>
      <c r="E82" s="122">
        <f t="shared" si="31"/>
        <v>61.103458689453561</v>
      </c>
      <c r="F82" s="122">
        <f t="shared" si="31"/>
        <v>52.843329633559833</v>
      </c>
      <c r="G82" s="122">
        <f t="shared" si="31"/>
        <v>41.939641595256873</v>
      </c>
      <c r="H82" s="122">
        <f t="shared" si="31"/>
        <v>44.516679823377288</v>
      </c>
      <c r="I82" s="122">
        <f t="shared" si="31"/>
        <v>50.525139437508095</v>
      </c>
      <c r="J82" s="122">
        <f t="shared" si="31"/>
        <v>46.312402378047089</v>
      </c>
      <c r="K82" s="122">
        <f t="shared" si="31"/>
        <v>50.743292601031285</v>
      </c>
      <c r="L82" s="122">
        <f t="shared" si="31"/>
        <v>58.14130936589256</v>
      </c>
      <c r="M82" s="122">
        <f t="shared" si="31"/>
        <v>70.422704417688706</v>
      </c>
      <c r="N82" s="122">
        <f t="shared" si="31"/>
        <v>66.951059970124959</v>
      </c>
      <c r="O82" s="122">
        <f t="shared" si="31"/>
        <v>51.687342080351733</v>
      </c>
      <c r="P82" s="122">
        <f t="shared" si="31"/>
        <v>42.052194474124725</v>
      </c>
      <c r="Q82" s="122">
        <f t="shared" si="31"/>
        <v>43.205643155340802</v>
      </c>
      <c r="R82" s="122">
        <f t="shared" ref="R82:V82" si="32">SUM(R83:R84)</f>
        <v>87.387043842085021</v>
      </c>
      <c r="S82" s="122">
        <f t="shared" si="32"/>
        <v>96.161888701542992</v>
      </c>
      <c r="T82" s="122">
        <f t="shared" si="32"/>
        <v>273.5756917060308</v>
      </c>
      <c r="U82" s="122">
        <f t="shared" si="32"/>
        <v>92.890583973288315</v>
      </c>
      <c r="V82" s="122">
        <f t="shared" si="32"/>
        <v>41.080884186455883</v>
      </c>
      <c r="W82" s="122">
        <f t="shared" ref="W82:Y82" si="33">SUM(W83:W84)</f>
        <v>17.19366899939963</v>
      </c>
      <c r="X82" s="122">
        <f t="shared" si="33"/>
        <v>48.470842208484584</v>
      </c>
      <c r="Y82" s="122">
        <f t="shared" si="33"/>
        <v>63.54682576377575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61.222755516005051</v>
      </c>
      <c r="D83" s="98">
        <v>70.394860104114315</v>
      </c>
      <c r="E83" s="98">
        <v>60.825847250226523</v>
      </c>
      <c r="F83" s="98">
        <v>52.603036295719157</v>
      </c>
      <c r="G83" s="98">
        <v>41.748354434992152</v>
      </c>
      <c r="H83" s="98">
        <v>44.310666577733834</v>
      </c>
      <c r="I83" s="98">
        <v>50.293198368433941</v>
      </c>
      <c r="J83" s="98">
        <v>46.097994137342887</v>
      </c>
      <c r="K83" s="98">
        <v>50.507344940788975</v>
      </c>
      <c r="L83" s="98">
        <v>57.865419195377441</v>
      </c>
      <c r="M83" s="98">
        <v>70.091282623492802</v>
      </c>
      <c r="N83" s="98">
        <v>66.634060433756375</v>
      </c>
      <c r="O83" s="98">
        <v>51.443761875580343</v>
      </c>
      <c r="P83" s="98">
        <v>41.856167140128946</v>
      </c>
      <c r="Q83" s="98">
        <v>43.004403019566368</v>
      </c>
      <c r="R83" s="98">
        <v>86.975348237945724</v>
      </c>
      <c r="S83" s="98">
        <v>95.705550256199288</v>
      </c>
      <c r="T83" s="98">
        <v>272.23946180869302</v>
      </c>
      <c r="U83" s="98">
        <v>92.439499263197646</v>
      </c>
      <c r="V83" s="98">
        <v>40.879777322585717</v>
      </c>
      <c r="W83" s="98">
        <v>17.110739598649729</v>
      </c>
      <c r="X83" s="98">
        <v>48.245428302257224</v>
      </c>
      <c r="Y83" s="98">
        <v>63.256251333614536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0.27266844543895757</v>
      </c>
      <c r="D84" s="98">
        <v>0.31594629811781688</v>
      </c>
      <c r="E84" s="98">
        <v>0.27761143922703513</v>
      </c>
      <c r="F84" s="98">
        <v>0.24029333784067869</v>
      </c>
      <c r="G84" s="98">
        <v>0.19128716026472198</v>
      </c>
      <c r="H84" s="98">
        <v>0.2060132456434558</v>
      </c>
      <c r="I84" s="98">
        <v>0.23194106907415654</v>
      </c>
      <c r="J84" s="98">
        <v>0.21440824070420453</v>
      </c>
      <c r="K84" s="98">
        <v>0.23594766024231087</v>
      </c>
      <c r="L84" s="98">
        <v>0.27589017051511583</v>
      </c>
      <c r="M84" s="98">
        <v>0.33142179419590567</v>
      </c>
      <c r="N84" s="98">
        <v>0.31699953636857897</v>
      </c>
      <c r="O84" s="98">
        <v>0.24358020477139367</v>
      </c>
      <c r="P84" s="98">
        <v>0.19602733399577599</v>
      </c>
      <c r="Q84" s="98">
        <v>0.20124013577443628</v>
      </c>
      <c r="R84" s="98">
        <v>0.41169560413930018</v>
      </c>
      <c r="S84" s="98">
        <v>0.45633844534369761</v>
      </c>
      <c r="T84" s="98">
        <v>1.3362298973377982</v>
      </c>
      <c r="U84" s="98">
        <v>0.45108471009067069</v>
      </c>
      <c r="V84" s="98">
        <v>0.20110686387016785</v>
      </c>
      <c r="W84" s="98">
        <v>8.2929400749901142E-2</v>
      </c>
      <c r="X84" s="98">
        <v>0.22541390622736177</v>
      </c>
      <c r="Y84" s="98">
        <v>0.29057443016121598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1.2411236250624768E-4</v>
      </c>
      <c r="D85" s="122">
        <f t="shared" si="34"/>
        <v>2.7170798205861151E-4</v>
      </c>
      <c r="E85" s="122">
        <f t="shared" si="34"/>
        <v>8.4568926372757315E-4</v>
      </c>
      <c r="F85" s="122">
        <f t="shared" si="34"/>
        <v>1.7456084270726646E-3</v>
      </c>
      <c r="G85" s="122">
        <f t="shared" si="34"/>
        <v>7.213091329628811E-4</v>
      </c>
      <c r="H85" s="122">
        <f t="shared" si="34"/>
        <v>1.8291235385332024E-3</v>
      </c>
      <c r="I85" s="122">
        <f t="shared" si="34"/>
        <v>5.5423400453169635E-3</v>
      </c>
      <c r="J85" s="122">
        <f t="shared" si="34"/>
        <v>6.6814379160268509E-3</v>
      </c>
      <c r="K85" s="122">
        <f t="shared" si="34"/>
        <v>9.7986243352270602E-3</v>
      </c>
      <c r="L85" s="122">
        <f t="shared" si="34"/>
        <v>1.0364471188551581E-2</v>
      </c>
      <c r="M85" s="122">
        <f t="shared" si="34"/>
        <v>1.7444216117286922E-2</v>
      </c>
      <c r="N85" s="122">
        <f t="shared" si="34"/>
        <v>1.6576083238022267E-2</v>
      </c>
      <c r="O85" s="122">
        <f t="shared" si="34"/>
        <v>2.3148829619647895E-2</v>
      </c>
      <c r="P85" s="122">
        <f t="shared" si="34"/>
        <v>2.8975922369439112E-2</v>
      </c>
      <c r="Q85" s="122">
        <f t="shared" si="34"/>
        <v>7.0566930000254116E-2</v>
      </c>
      <c r="R85" s="122">
        <f t="shared" si="34"/>
        <v>0.11343274469928824</v>
      </c>
      <c r="S85" s="122">
        <f t="shared" si="34"/>
        <v>0.12759242293051332</v>
      </c>
      <c r="T85" s="122">
        <f t="shared" si="34"/>
        <v>0.24657420390310494</v>
      </c>
      <c r="U85" s="122">
        <f t="shared" si="34"/>
        <v>0.10477772142373346</v>
      </c>
      <c r="V85" s="122">
        <f t="shared" si="34"/>
        <v>3.2032426338291155E-2</v>
      </c>
      <c r="W85" s="122">
        <f t="shared" si="34"/>
        <v>6.0722924989943788E-3</v>
      </c>
      <c r="X85" s="122">
        <f t="shared" si="34"/>
        <v>1.2776684171892918E-2</v>
      </c>
      <c r="Y85" s="122">
        <f t="shared" si="34"/>
        <v>9.7713965662166429E-3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1.2411236250624768E-4</v>
      </c>
      <c r="D86" s="98">
        <v>2.7170798205861151E-4</v>
      </c>
      <c r="E86" s="98">
        <v>8.4568926372757315E-4</v>
      </c>
      <c r="F86" s="98">
        <v>1.7456084270726646E-3</v>
      </c>
      <c r="G86" s="98">
        <v>7.213091329628811E-4</v>
      </c>
      <c r="H86" s="98">
        <v>1.8291235385332024E-3</v>
      </c>
      <c r="I86" s="98">
        <v>5.5423400453169635E-3</v>
      </c>
      <c r="J86" s="98">
        <v>6.6814379160268509E-3</v>
      </c>
      <c r="K86" s="98">
        <v>9.7986243352270602E-3</v>
      </c>
      <c r="L86" s="98">
        <v>1.0364471188551581E-2</v>
      </c>
      <c r="M86" s="98">
        <v>1.7444216117286922E-2</v>
      </c>
      <c r="N86" s="98">
        <v>1.6576083238022267E-2</v>
      </c>
      <c r="O86" s="98">
        <v>2.3148829619647895E-2</v>
      </c>
      <c r="P86" s="98">
        <v>2.8975922369439112E-2</v>
      </c>
      <c r="Q86" s="98">
        <v>7.0566930000254116E-2</v>
      </c>
      <c r="R86" s="98">
        <v>0.11343274469928824</v>
      </c>
      <c r="S86" s="98">
        <v>0.12759242293051332</v>
      </c>
      <c r="T86" s="98">
        <v>0.24657420390310494</v>
      </c>
      <c r="U86" s="98">
        <v>0.10477772142373346</v>
      </c>
      <c r="V86" s="98">
        <v>3.2032426338291155E-2</v>
      </c>
      <c r="W86" s="98">
        <v>6.0722924989943788E-3</v>
      </c>
      <c r="X86" s="98">
        <v>1.2776684171892918E-2</v>
      </c>
      <c r="Y86" s="98">
        <v>9.7713965662166429E-3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5.3045659853234124</v>
      </c>
      <c r="D87" s="122">
        <v>5.6354156515638225</v>
      </c>
      <c r="E87" s="122">
        <v>6.9932566246477128</v>
      </c>
      <c r="F87" s="122">
        <v>5.9165477318187438</v>
      </c>
      <c r="G87" s="122">
        <v>4.3786393423698282</v>
      </c>
      <c r="H87" s="122">
        <v>4.6748228823280513</v>
      </c>
      <c r="I87" s="122">
        <v>5.5926320345596228</v>
      </c>
      <c r="J87" s="122">
        <v>5.2688070087498389</v>
      </c>
      <c r="K87" s="122">
        <v>5.8240251255172311</v>
      </c>
      <c r="L87" s="122">
        <v>6.3925278760750306</v>
      </c>
      <c r="M87" s="122">
        <v>8.6028858674951572</v>
      </c>
      <c r="N87" s="122">
        <v>8.1310679753267454</v>
      </c>
      <c r="O87" s="122">
        <v>6.472635703391151</v>
      </c>
      <c r="P87" s="122">
        <v>5.9183580465952881</v>
      </c>
      <c r="Q87" s="122">
        <v>6.312596549211845</v>
      </c>
      <c r="R87" s="122">
        <v>12.97884947284868</v>
      </c>
      <c r="S87" s="122">
        <v>15.336750473477785</v>
      </c>
      <c r="T87" s="122">
        <v>39.783693724404621</v>
      </c>
      <c r="U87" s="122">
        <v>14.628519481527841</v>
      </c>
      <c r="V87" s="122">
        <v>6.9902802788944429</v>
      </c>
      <c r="W87" s="122">
        <v>3.3842528421318647</v>
      </c>
      <c r="X87" s="122">
        <v>10.991874349670207</v>
      </c>
      <c r="Y87" s="122">
        <v>13.955956334434404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4.3970417376457611</v>
      </c>
      <c r="D88" s="98">
        <v>3.6390342577879715</v>
      </c>
      <c r="E88" s="98">
        <v>2.5277012801967182</v>
      </c>
      <c r="F88" s="98">
        <v>3.3898533012380341</v>
      </c>
      <c r="G88" s="98">
        <v>3.2331061574854174</v>
      </c>
      <c r="H88" s="98">
        <v>3.288675836187871</v>
      </c>
      <c r="I88" s="98">
        <v>4.5020576665062944</v>
      </c>
      <c r="J88" s="98">
        <v>3.9123923312852273</v>
      </c>
      <c r="K88" s="98">
        <v>3.8053205650542576</v>
      </c>
      <c r="L88" s="98">
        <v>3.8886304355458456</v>
      </c>
      <c r="M88" s="98">
        <v>6.2435446797782213</v>
      </c>
      <c r="N88" s="98">
        <v>6.2917213912694034</v>
      </c>
      <c r="O88" s="98">
        <v>4.815725295615076</v>
      </c>
      <c r="P88" s="98">
        <v>2.8219967613133337</v>
      </c>
      <c r="Q88" s="98">
        <v>3.3210892588145735</v>
      </c>
      <c r="R88" s="98">
        <v>9.4930970560633128</v>
      </c>
      <c r="S88" s="98">
        <v>11.317108212476453</v>
      </c>
      <c r="T88" s="98">
        <v>33.601454428689145</v>
      </c>
      <c r="U88" s="98">
        <v>12.099574552389431</v>
      </c>
      <c r="V88" s="98">
        <v>5.9569856262337026</v>
      </c>
      <c r="W88" s="98">
        <v>0.36118455534740268</v>
      </c>
      <c r="X88" s="98">
        <v>10.3073676623409</v>
      </c>
      <c r="Y88" s="98">
        <v>13.21269694093044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3.3943767566055646E-2</v>
      </c>
      <c r="L89" s="98">
        <v>3.3880570705636919E-3</v>
      </c>
      <c r="M89" s="98">
        <v>1.6076595589952124E-2</v>
      </c>
      <c r="N89" s="98">
        <v>1.1345025222728573E-2</v>
      </c>
      <c r="O89" s="98">
        <v>5.4327252568982826E-2</v>
      </c>
      <c r="P89" s="98">
        <v>8.5642098824130181E-2</v>
      </c>
      <c r="Q89" s="98">
        <v>7.8977719878501496E-2</v>
      </c>
      <c r="R89" s="98">
        <v>5.3172256678630764E-2</v>
      </c>
      <c r="S89" s="98">
        <v>1.2565886598558569E-2</v>
      </c>
      <c r="T89" s="98">
        <v>0.91368186748792346</v>
      </c>
      <c r="U89" s="98">
        <v>5.2527654483615793E-2</v>
      </c>
      <c r="V89" s="98">
        <v>3.8871710641269624E-2</v>
      </c>
      <c r="W89" s="98">
        <v>1.055867608684039E-2</v>
      </c>
      <c r="X89" s="98">
        <v>0.68450668732930664</v>
      </c>
      <c r="Y89" s="98">
        <v>0.74325939350396308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1.9406106725391746E-2</v>
      </c>
      <c r="L90" s="101">
        <v>1.9926797500546571E-3</v>
      </c>
      <c r="M90" s="101">
        <v>9.0879372329750411E-3</v>
      </c>
      <c r="N90" s="101">
        <v>6.1677302035063226E-3</v>
      </c>
      <c r="O90" s="101">
        <v>3.0116181669560354E-2</v>
      </c>
      <c r="P90" s="101">
        <v>4.6423251147018528E-2</v>
      </c>
      <c r="Q90" s="101">
        <v>4.3126686676695565E-2</v>
      </c>
      <c r="R90" s="101">
        <v>2.8374980529827506E-2</v>
      </c>
      <c r="S90" s="101">
        <v>6.5069826565101012E-3</v>
      </c>
      <c r="T90" s="101">
        <v>0.55133875070309712</v>
      </c>
      <c r="U90" s="101">
        <v>2.8635781634283757E-2</v>
      </c>
      <c r="V90" s="101">
        <v>2.0471245888097889E-2</v>
      </c>
      <c r="W90" s="101">
        <v>5.7259466990280897E-3</v>
      </c>
      <c r="X90" s="101">
        <v>0.29028171800889269</v>
      </c>
      <c r="Y90" s="101">
        <v>0.24170864263647113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1.45376608406639E-2</v>
      </c>
      <c r="L91" s="104">
        <v>1.3953773205090346E-3</v>
      </c>
      <c r="M91" s="104">
        <v>6.9886583569770825E-3</v>
      </c>
      <c r="N91" s="104">
        <v>5.1772950192222498E-3</v>
      </c>
      <c r="O91" s="104">
        <v>2.4211070899422475E-2</v>
      </c>
      <c r="P91" s="104">
        <v>3.9218847677111646E-2</v>
      </c>
      <c r="Q91" s="104">
        <v>3.5851033201805931E-2</v>
      </c>
      <c r="R91" s="104">
        <v>2.4797276148803261E-2</v>
      </c>
      <c r="S91" s="104">
        <v>6.0589039420484679E-3</v>
      </c>
      <c r="T91" s="104">
        <v>0.36234311678482628</v>
      </c>
      <c r="U91" s="104">
        <v>2.389187284933204E-2</v>
      </c>
      <c r="V91" s="104">
        <v>1.8400464753171735E-2</v>
      </c>
      <c r="W91" s="104">
        <v>4.8327293878123005E-3</v>
      </c>
      <c r="X91" s="104">
        <v>0.3942249693204139</v>
      </c>
      <c r="Y91" s="104">
        <v>0.5015507508674919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0.36024789745172353</v>
      </c>
      <c r="D92" s="101">
        <v>0.47636130914199071</v>
      </c>
      <c r="E92" s="101">
        <v>0.27105819693199373</v>
      </c>
      <c r="F92" s="101">
        <v>0.33723345625721435</v>
      </c>
      <c r="G92" s="101">
        <v>0.30770950137517822</v>
      </c>
      <c r="H92" s="101">
        <v>0.59727016083914686</v>
      </c>
      <c r="I92" s="101">
        <v>0.31091560600892493</v>
      </c>
      <c r="J92" s="101">
        <v>0.15001651465466015</v>
      </c>
      <c r="K92" s="101">
        <v>0.24034835978234922</v>
      </c>
      <c r="L92" s="101">
        <v>0.19472556809858457</v>
      </c>
      <c r="M92" s="101">
        <v>0.19415706474266176</v>
      </c>
      <c r="N92" s="101">
        <v>0.25644591377081449</v>
      </c>
      <c r="O92" s="101">
        <v>0.22627371370598526</v>
      </c>
      <c r="P92" s="101">
        <v>0.43681783437329053</v>
      </c>
      <c r="Q92" s="101">
        <v>0.31480200833539168</v>
      </c>
      <c r="R92" s="101">
        <v>0.38772745225307725</v>
      </c>
      <c r="S92" s="101">
        <v>0.49193349338194392</v>
      </c>
      <c r="T92" s="101">
        <v>0.64675493481614454</v>
      </c>
      <c r="U92" s="101">
        <v>0.27695279799574379</v>
      </c>
      <c r="V92" s="101">
        <v>0.13834942115021198</v>
      </c>
      <c r="W92" s="101">
        <v>0.2604872585444592</v>
      </c>
      <c r="X92" s="101">
        <v>0</v>
      </c>
      <c r="Y92" s="101">
        <v>0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1.8202133899060471E-3</v>
      </c>
      <c r="L93" s="104">
        <v>2.1880539497726533E-4</v>
      </c>
      <c r="M93" s="104">
        <v>2.1346101061115775E-4</v>
      </c>
      <c r="N93" s="104">
        <v>4.3816866662907931E-4</v>
      </c>
      <c r="O93" s="104">
        <v>1.4964076241855955E-3</v>
      </c>
      <c r="P93" s="104">
        <v>3.4904583389303526E-3</v>
      </c>
      <c r="Q93" s="104">
        <v>2.9134516090382253E-3</v>
      </c>
      <c r="R93" s="104">
        <v>4.1358639905019843E-3</v>
      </c>
      <c r="S93" s="104">
        <v>3.220309630651526E-3</v>
      </c>
      <c r="T93" s="104">
        <v>1.1155536993429522E-2</v>
      </c>
      <c r="U93" s="104">
        <v>4.5673585937331465E-3</v>
      </c>
      <c r="V93" s="104">
        <v>2.1062260000297029E-3</v>
      </c>
      <c r="W93" s="104">
        <v>3.8146368164142194E-3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1.1011266249918313E-3</v>
      </c>
      <c r="L94" s="98">
        <v>1.3653989435365347E-4</v>
      </c>
      <c r="M94" s="98">
        <v>1.2839411842387101E-4</v>
      </c>
      <c r="N94" s="98">
        <v>2.5309553162704084E-4</v>
      </c>
      <c r="O94" s="98">
        <v>8.7013881990600996E-4</v>
      </c>
      <c r="P94" s="98">
        <v>1.9575183077322755E-3</v>
      </c>
      <c r="Q94" s="98">
        <v>1.6252471804034797E-3</v>
      </c>
      <c r="R94" s="98">
        <v>2.2598375769716369E-3</v>
      </c>
      <c r="S94" s="98">
        <v>1.7146162492679947E-3</v>
      </c>
      <c r="T94" s="98">
        <v>6.8061100274465249E-3</v>
      </c>
      <c r="U94" s="98">
        <v>2.538400584040442E-3</v>
      </c>
      <c r="V94" s="98">
        <v>1.1374293064984862E-3</v>
      </c>
      <c r="W94" s="98">
        <v>2.1203331913949093E-3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7.1908676491421581E-4</v>
      </c>
      <c r="L95" s="98">
        <v>8.2265500623611873E-5</v>
      </c>
      <c r="M95" s="98">
        <v>8.5066892187286738E-5</v>
      </c>
      <c r="N95" s="98">
        <v>1.8507313500203847E-4</v>
      </c>
      <c r="O95" s="98">
        <v>6.2626880427958567E-4</v>
      </c>
      <c r="P95" s="98">
        <v>1.5329400311980769E-3</v>
      </c>
      <c r="Q95" s="98">
        <v>1.2882044286347458E-3</v>
      </c>
      <c r="R95" s="98">
        <v>1.8760264135303474E-3</v>
      </c>
      <c r="S95" s="98">
        <v>1.5056933813835313E-3</v>
      </c>
      <c r="T95" s="98">
        <v>4.3494269659829967E-3</v>
      </c>
      <c r="U95" s="98">
        <v>2.0289580096927049E-3</v>
      </c>
      <c r="V95" s="98">
        <v>9.6879669353121657E-4</v>
      </c>
      <c r="W95" s="98">
        <v>1.69430362501931E-3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0.54727635022592713</v>
      </c>
      <c r="D96" s="101">
        <v>1.5200200846338603</v>
      </c>
      <c r="E96" s="101">
        <v>4.1944971475190007</v>
      </c>
      <c r="F96" s="101">
        <v>2.1894609743234947</v>
      </c>
      <c r="G96" s="101">
        <v>0.83782368350923275</v>
      </c>
      <c r="H96" s="101">
        <v>0.78887688530103384</v>
      </c>
      <c r="I96" s="101">
        <v>0.77965876204440265</v>
      </c>
      <c r="J96" s="101">
        <v>1.2063981628099514</v>
      </c>
      <c r="K96" s="101">
        <v>0.88274482079251781</v>
      </c>
      <c r="L96" s="101">
        <v>2.0838983909699516</v>
      </c>
      <c r="M96" s="101">
        <v>1.9434059264897967</v>
      </c>
      <c r="N96" s="101">
        <v>1.3562998841768248</v>
      </c>
      <c r="O96" s="101">
        <v>0.23034014667274194</v>
      </c>
      <c r="P96" s="101">
        <v>0.43244037626762838</v>
      </c>
      <c r="Q96" s="101">
        <v>0.57626226643920986</v>
      </c>
      <c r="R96" s="101">
        <v>1.2016608070447587</v>
      </c>
      <c r="S96" s="101">
        <v>2.2930896204715032</v>
      </c>
      <c r="T96" s="101">
        <v>0.11156891276937461</v>
      </c>
      <c r="U96" s="101">
        <v>0.4931067770824839</v>
      </c>
      <c r="V96" s="101">
        <v>0</v>
      </c>
      <c r="W96" s="101">
        <v>1.7310667847112299E-2</v>
      </c>
      <c r="X96" s="101">
        <v>0</v>
      </c>
      <c r="Y96" s="101">
        <v>0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0.85984739893214412</v>
      </c>
      <c r="L97" s="104">
        <v>0.22166661899510806</v>
      </c>
      <c r="M97" s="104">
        <v>0.20548813988391379</v>
      </c>
      <c r="N97" s="104">
        <v>0.21481759222034486</v>
      </c>
      <c r="O97" s="104">
        <v>1.1444728872041798</v>
      </c>
      <c r="P97" s="104">
        <v>2.1379705174779753</v>
      </c>
      <c r="Q97" s="104">
        <v>2.0185518441351302</v>
      </c>
      <c r="R97" s="104">
        <v>1.8390560368183979</v>
      </c>
      <c r="S97" s="104">
        <v>1.2188329509186753</v>
      </c>
      <c r="T97" s="104">
        <v>4.4990780436486073</v>
      </c>
      <c r="U97" s="104">
        <v>1.7017903409828328</v>
      </c>
      <c r="V97" s="104">
        <v>0.85396729486922851</v>
      </c>
      <c r="W97" s="104">
        <v>2.7308970474896359</v>
      </c>
      <c r="X97" s="104">
        <v>0</v>
      </c>
      <c r="Y97" s="104">
        <v>0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0.4999466560991348</v>
      </c>
      <c r="L98" s="98">
        <v>0.13354622480683787</v>
      </c>
      <c r="M98" s="98">
        <v>0.11936963559777497</v>
      </c>
      <c r="N98" s="98">
        <v>0.12014393517496809</v>
      </c>
      <c r="O98" s="98">
        <v>0.65062734201376149</v>
      </c>
      <c r="P98" s="98">
        <v>1.1801315275179305</v>
      </c>
      <c r="Q98" s="98">
        <v>1.1164071905756012</v>
      </c>
      <c r="R98" s="98">
        <v>1.0011622662158182</v>
      </c>
      <c r="S98" s="98">
        <v>0.6480598522552854</v>
      </c>
      <c r="T98" s="98">
        <v>2.7102538772592095</v>
      </c>
      <c r="U98" s="98">
        <v>0.94259011743219878</v>
      </c>
      <c r="V98" s="98">
        <v>0.46189648152119311</v>
      </c>
      <c r="W98" s="98">
        <v>1.5063910363099628</v>
      </c>
      <c r="X98" s="98">
        <v>0</v>
      </c>
      <c r="Y98" s="98">
        <v>0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0.35990074283300932</v>
      </c>
      <c r="L99" s="98">
        <v>8.8120394188270196E-2</v>
      </c>
      <c r="M99" s="98">
        <v>8.6118504286138819E-2</v>
      </c>
      <c r="N99" s="98">
        <v>9.467365704537678E-2</v>
      </c>
      <c r="O99" s="98">
        <v>0.49384554519041829</v>
      </c>
      <c r="P99" s="98">
        <v>0.95783898996004502</v>
      </c>
      <c r="Q99" s="98">
        <v>0.90214465355952922</v>
      </c>
      <c r="R99" s="98">
        <v>0.83789377060257986</v>
      </c>
      <c r="S99" s="98">
        <v>0.57077309866338977</v>
      </c>
      <c r="T99" s="98">
        <v>1.7888241663893978</v>
      </c>
      <c r="U99" s="98">
        <v>0.75920022355063399</v>
      </c>
      <c r="V99" s="98">
        <v>0.39207081334803534</v>
      </c>
      <c r="W99" s="98">
        <v>1.2245060111796733</v>
      </c>
      <c r="X99" s="98">
        <v>0</v>
      </c>
      <c r="Y99" s="98">
        <v>0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2.5087119167329659</v>
      </c>
      <c r="D100" s="122">
        <v>2.9076606227985096</v>
      </c>
      <c r="E100" s="122">
        <v>4.2637944773868179</v>
      </c>
      <c r="F100" s="122">
        <v>3.6604157056713804</v>
      </c>
      <c r="G100" s="122">
        <v>2.8359831065681145</v>
      </c>
      <c r="H100" s="122">
        <v>3.0501507505022638</v>
      </c>
      <c r="I100" s="122">
        <v>3.7348503016416665</v>
      </c>
      <c r="J100" s="122">
        <v>3.4844143397920377</v>
      </c>
      <c r="K100" s="122">
        <v>3.9869531271969088</v>
      </c>
      <c r="L100" s="122">
        <v>4.3368340133508116</v>
      </c>
      <c r="M100" s="122">
        <v>5.4524940729093831</v>
      </c>
      <c r="N100" s="122">
        <v>5.3573001248604815</v>
      </c>
      <c r="O100" s="122">
        <v>4.2382816738484221</v>
      </c>
      <c r="P100" s="122">
        <v>3.9061370354224101</v>
      </c>
      <c r="Q100" s="122">
        <v>4.0254143825859918</v>
      </c>
      <c r="R100" s="122">
        <v>8.6381667753193039</v>
      </c>
      <c r="S100" s="122">
        <v>11.387350182883186</v>
      </c>
      <c r="T100" s="122">
        <v>23.18515411436108</v>
      </c>
      <c r="U100" s="122">
        <v>9.4163872621337461</v>
      </c>
      <c r="V100" s="122">
        <v>4.6721973027538617</v>
      </c>
      <c r="W100" s="122">
        <v>2.1777223843118216</v>
      </c>
      <c r="X100" s="122">
        <v>6.539616442880817</v>
      </c>
      <c r="Y100" s="122">
        <v>9.5986567374184766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0.1896454892026006</v>
      </c>
      <c r="D101" s="98">
        <v>0.3338521071942141</v>
      </c>
      <c r="E101" s="98">
        <v>0.42415451559077921</v>
      </c>
      <c r="F101" s="98">
        <v>0.61244898686632143</v>
      </c>
      <c r="G101" s="98">
        <v>0.54228082826630419</v>
      </c>
      <c r="H101" s="98">
        <v>0.53327485359090887</v>
      </c>
      <c r="I101" s="98">
        <v>0.58952457577474304</v>
      </c>
      <c r="J101" s="98">
        <v>0.8452175354403797</v>
      </c>
      <c r="K101" s="98">
        <v>0.89188113183462714</v>
      </c>
      <c r="L101" s="98">
        <v>0.85606207174751747</v>
      </c>
      <c r="M101" s="98">
        <v>1.458795191056099</v>
      </c>
      <c r="N101" s="98">
        <v>1.5062270636013346</v>
      </c>
      <c r="O101" s="98">
        <v>1.2347626208652918</v>
      </c>
      <c r="P101" s="98">
        <v>0.81665143278598484</v>
      </c>
      <c r="Q101" s="98">
        <v>0.70805081804687997</v>
      </c>
      <c r="R101" s="98">
        <v>1.7030840142297174</v>
      </c>
      <c r="S101" s="98">
        <v>2.2185929906918038</v>
      </c>
      <c r="T101" s="98">
        <v>7.82704685328663</v>
      </c>
      <c r="U101" s="98">
        <v>2.9331320735910102</v>
      </c>
      <c r="V101" s="98">
        <v>1.1811000169799963</v>
      </c>
      <c r="W101" s="98">
        <v>0.3232343617744724</v>
      </c>
      <c r="X101" s="98">
        <v>0.51252156550772421</v>
      </c>
      <c r="Y101" s="98">
        <v>1.2467541679979581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1.915276761904064</v>
      </c>
      <c r="D102" s="98">
        <v>1.9773692855834355</v>
      </c>
      <c r="E102" s="98">
        <v>1.4493254372663078</v>
      </c>
      <c r="F102" s="98">
        <v>1.8297007019321445</v>
      </c>
      <c r="G102" s="98">
        <v>1.8745021717248198</v>
      </c>
      <c r="H102" s="98">
        <v>2.0226432557869747</v>
      </c>
      <c r="I102" s="98">
        <v>2.6177448567448716</v>
      </c>
      <c r="J102" s="98">
        <v>1.7050221959722855</v>
      </c>
      <c r="K102" s="98">
        <v>1.9675577317251298</v>
      </c>
      <c r="L102" s="98">
        <v>1.7811632273776854</v>
      </c>
      <c r="M102" s="98">
        <v>2.2760036515218931</v>
      </c>
      <c r="N102" s="98">
        <v>2.7860740563315609</v>
      </c>
      <c r="O102" s="98">
        <v>2.2314230319082733</v>
      </c>
      <c r="P102" s="98">
        <v>2.3746889368314856</v>
      </c>
      <c r="Q102" s="98">
        <v>2.4075785029585557</v>
      </c>
      <c r="R102" s="98">
        <v>4.5912948812597572</v>
      </c>
      <c r="S102" s="98">
        <v>6.3579306670046085</v>
      </c>
      <c r="T102" s="98">
        <v>11.354542860787101</v>
      </c>
      <c r="U102" s="98">
        <v>4.8875200521646311</v>
      </c>
      <c r="V102" s="98">
        <v>2.8197640947176619</v>
      </c>
      <c r="W102" s="98">
        <v>1.8544880225373495</v>
      </c>
      <c r="X102" s="98">
        <v>6.0270948773730932</v>
      </c>
      <c r="Y102" s="98">
        <v>8.3519025694205187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0.4037896656263012</v>
      </c>
      <c r="D103" s="33">
        <v>0.59643923002085975</v>
      </c>
      <c r="E103" s="33">
        <v>2.3903145245297308</v>
      </c>
      <c r="F103" s="33">
        <v>1.2182660168729147</v>
      </c>
      <c r="G103" s="33">
        <v>0.41920010657699036</v>
      </c>
      <c r="H103" s="33">
        <v>0.49423264112437998</v>
      </c>
      <c r="I103" s="33">
        <v>0.52758086912205215</v>
      </c>
      <c r="J103" s="33">
        <v>0.93417460837937272</v>
      </c>
      <c r="K103" s="33">
        <v>1.127514263637152</v>
      </c>
      <c r="L103" s="33">
        <v>1.6996087142256087</v>
      </c>
      <c r="M103" s="33">
        <v>1.7176952303313915</v>
      </c>
      <c r="N103" s="33">
        <v>1.0649990049275857</v>
      </c>
      <c r="O103" s="33">
        <v>0.77209602107485653</v>
      </c>
      <c r="P103" s="33">
        <v>0.71479666580494006</v>
      </c>
      <c r="Q103" s="33">
        <v>0.90978506158055639</v>
      </c>
      <c r="R103" s="33">
        <v>2.3437878798298293</v>
      </c>
      <c r="S103" s="33">
        <v>2.8108265251867719</v>
      </c>
      <c r="T103" s="33">
        <v>4.0035644002873498</v>
      </c>
      <c r="U103" s="33">
        <v>1.5957351363781049</v>
      </c>
      <c r="V103" s="33">
        <v>0.67133319105620382</v>
      </c>
      <c r="W103" s="33">
        <v>0</v>
      </c>
      <c r="X103" s="33">
        <v>0</v>
      </c>
      <c r="Y103" s="33">
        <v>0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0.23133384886570826</v>
      </c>
      <c r="D105" s="117">
        <f t="shared" si="35"/>
        <v>0.69230971987315149</v>
      </c>
      <c r="E105" s="117">
        <f t="shared" si="35"/>
        <v>0.54234026977487715</v>
      </c>
      <c r="F105" s="117">
        <f t="shared" si="35"/>
        <v>0.45541767031995711</v>
      </c>
      <c r="G105" s="117">
        <f t="shared" si="35"/>
        <v>0.63373037506073104</v>
      </c>
      <c r="H105" s="117">
        <f t="shared" si="35"/>
        <v>0.33670253409213607</v>
      </c>
      <c r="I105" s="117">
        <f t="shared" si="35"/>
        <v>0.1282607663393841</v>
      </c>
      <c r="J105" s="117">
        <f t="shared" si="35"/>
        <v>0.14555212289464786</v>
      </c>
      <c r="K105" s="117">
        <f t="shared" si="35"/>
        <v>0.177773139865958</v>
      </c>
      <c r="L105" s="117">
        <f t="shared" si="35"/>
        <v>9.6932253062832777E-2</v>
      </c>
      <c r="M105" s="117">
        <f t="shared" si="35"/>
        <v>0.22839604356835189</v>
      </c>
      <c r="N105" s="117">
        <f t="shared" si="35"/>
        <v>0.45172051030458171</v>
      </c>
      <c r="O105" s="117">
        <f t="shared" si="35"/>
        <v>0.51433379498716914</v>
      </c>
      <c r="P105" s="117">
        <f t="shared" si="35"/>
        <v>1.1510961667254336</v>
      </c>
      <c r="Q105" s="117">
        <f t="shared" si="35"/>
        <v>0.81607178968753635</v>
      </c>
      <c r="R105" s="117">
        <f t="shared" ref="R105:V105" si="36">R106+R109+R111+R120</f>
        <v>0.44200952282583628</v>
      </c>
      <c r="S105" s="117">
        <f t="shared" si="36"/>
        <v>0.32183796509287432</v>
      </c>
      <c r="T105" s="117">
        <f t="shared" si="36"/>
        <v>0.38096823047496953</v>
      </c>
      <c r="U105" s="117">
        <f t="shared" si="36"/>
        <v>0.41553900432969082</v>
      </c>
      <c r="V105" s="117">
        <f t="shared" si="36"/>
        <v>0.47258468434912482</v>
      </c>
      <c r="W105" s="117">
        <f t="shared" ref="W105:Y105" si="37">W106+W109+W111+W120</f>
        <v>0.58232955637767669</v>
      </c>
      <c r="X105" s="117">
        <f t="shared" si="37"/>
        <v>0.7914757957257238</v>
      </c>
      <c r="Y105" s="117">
        <f t="shared" si="37"/>
        <v>0.69547327993481034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0.19990682245865651</v>
      </c>
      <c r="D106" s="122">
        <f t="shared" si="38"/>
        <v>0.60893143376959935</v>
      </c>
      <c r="E106" s="122">
        <f t="shared" si="38"/>
        <v>0.4528078667262041</v>
      </c>
      <c r="F106" s="122">
        <f t="shared" si="38"/>
        <v>0.3752463423929846</v>
      </c>
      <c r="G106" s="122">
        <f t="shared" si="38"/>
        <v>0.53701159936335485</v>
      </c>
      <c r="H106" s="122">
        <f t="shared" si="38"/>
        <v>0.28536926219420311</v>
      </c>
      <c r="I106" s="122">
        <f t="shared" si="38"/>
        <v>0.10566629482779906</v>
      </c>
      <c r="J106" s="122">
        <f t="shared" si="38"/>
        <v>0.12008688813009641</v>
      </c>
      <c r="K106" s="122">
        <f t="shared" si="38"/>
        <v>0.14755678044083526</v>
      </c>
      <c r="L106" s="122">
        <f t="shared" si="38"/>
        <v>7.934134732811067E-2</v>
      </c>
      <c r="M106" s="122">
        <f t="shared" si="38"/>
        <v>0.18581282741097652</v>
      </c>
      <c r="N106" s="122">
        <f t="shared" si="38"/>
        <v>0.36948084170557932</v>
      </c>
      <c r="O106" s="122">
        <f t="shared" si="38"/>
        <v>0.41717079018905617</v>
      </c>
      <c r="P106" s="122">
        <f t="shared" si="38"/>
        <v>0.9182935632653616</v>
      </c>
      <c r="Q106" s="122">
        <f t="shared" si="38"/>
        <v>0.64902260688038726</v>
      </c>
      <c r="R106" s="122">
        <f t="shared" ref="R106:V106" si="39">SUM(R107:R108)</f>
        <v>0.35131166153405624</v>
      </c>
      <c r="S106" s="122">
        <f t="shared" si="39"/>
        <v>0.2530300515352778</v>
      </c>
      <c r="T106" s="122">
        <f t="shared" si="39"/>
        <v>0.29818681216071813</v>
      </c>
      <c r="U106" s="122">
        <f t="shared" si="39"/>
        <v>0.32061432407918755</v>
      </c>
      <c r="V106" s="122">
        <f t="shared" si="39"/>
        <v>0.359064902206296</v>
      </c>
      <c r="W106" s="122">
        <f t="shared" ref="W106:Y106" si="40">SUM(W107:W108)</f>
        <v>0.4344618945908979</v>
      </c>
      <c r="X106" s="122">
        <f t="shared" si="40"/>
        <v>0.58280219527852672</v>
      </c>
      <c r="Y106" s="122">
        <f t="shared" si="40"/>
        <v>0.50688127172976705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0.19929922524158272</v>
      </c>
      <c r="D107" s="98">
        <v>0.6070882075687708</v>
      </c>
      <c r="E107" s="98">
        <v>0.45143027693391335</v>
      </c>
      <c r="F107" s="98">
        <v>0.37411678298091816</v>
      </c>
      <c r="G107" s="98">
        <v>0.5354084807421009</v>
      </c>
      <c r="H107" s="98">
        <v>0.28451445677429854</v>
      </c>
      <c r="I107" s="98">
        <v>0.10535574346212723</v>
      </c>
      <c r="J107" s="98">
        <v>0.1197347374604332</v>
      </c>
      <c r="K107" s="98">
        <v>0.14712666620681703</v>
      </c>
      <c r="L107" s="98">
        <v>7.9107672068827059E-2</v>
      </c>
      <c r="M107" s="98">
        <v>0.18527456737152101</v>
      </c>
      <c r="N107" s="98">
        <v>0.36841043680705338</v>
      </c>
      <c r="O107" s="98">
        <v>0.41597198128816065</v>
      </c>
      <c r="P107" s="98">
        <v>0.91568843005828449</v>
      </c>
      <c r="Q107" s="98">
        <v>0.64719054875292981</v>
      </c>
      <c r="R107" s="98">
        <v>0.3503188159163968</v>
      </c>
      <c r="S107" s="98">
        <v>0.25231865347564747</v>
      </c>
      <c r="T107" s="98">
        <v>0.29733476177546919</v>
      </c>
      <c r="U107" s="98">
        <v>0.31971378267218009</v>
      </c>
      <c r="V107" s="98">
        <v>0.35805707292135885</v>
      </c>
      <c r="W107" s="98">
        <v>0.43326806933089251</v>
      </c>
      <c r="X107" s="98">
        <v>0.58126832006934714</v>
      </c>
      <c r="Y107" s="98">
        <v>0.50557752526768374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6.0759721707378731E-4</v>
      </c>
      <c r="D108" s="98">
        <v>1.8432262008285633E-3</v>
      </c>
      <c r="E108" s="98">
        <v>1.3775897922907495E-3</v>
      </c>
      <c r="F108" s="98">
        <v>1.1295594120664238E-3</v>
      </c>
      <c r="G108" s="98">
        <v>1.6031186212539933E-3</v>
      </c>
      <c r="H108" s="98">
        <v>8.5480541990458618E-4</v>
      </c>
      <c r="I108" s="98">
        <v>3.1055136567183228E-4</v>
      </c>
      <c r="J108" s="98">
        <v>3.5215066966321146E-4</v>
      </c>
      <c r="K108" s="98">
        <v>4.3011423401824298E-4</v>
      </c>
      <c r="L108" s="98">
        <v>2.3367525928361598E-4</v>
      </c>
      <c r="M108" s="98">
        <v>5.3826003945551518E-4</v>
      </c>
      <c r="N108" s="98">
        <v>1.0704048985259694E-3</v>
      </c>
      <c r="O108" s="98">
        <v>1.1988089008954988E-3</v>
      </c>
      <c r="P108" s="98">
        <v>2.6051332070770681E-3</v>
      </c>
      <c r="Q108" s="98">
        <v>1.8320581274574184E-3</v>
      </c>
      <c r="R108" s="98">
        <v>9.9284561765942405E-4</v>
      </c>
      <c r="S108" s="98">
        <v>7.1139805963032414E-4</v>
      </c>
      <c r="T108" s="98">
        <v>8.5205038524894454E-4</v>
      </c>
      <c r="U108" s="98">
        <v>9.0054140700744818E-4</v>
      </c>
      <c r="V108" s="98">
        <v>1.007829284937152E-3</v>
      </c>
      <c r="W108" s="98">
        <v>1.1938252600053802E-3</v>
      </c>
      <c r="X108" s="98">
        <v>1.5338752091796268E-3</v>
      </c>
      <c r="Y108" s="98">
        <v>1.3037464620833249E-3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8.9966942949741807E-6</v>
      </c>
      <c r="F109" s="122">
        <f t="shared" si="41"/>
        <v>1.9724389006470783E-5</v>
      </c>
      <c r="G109" s="122">
        <f t="shared" si="41"/>
        <v>1.0765807954669868E-5</v>
      </c>
      <c r="H109" s="122">
        <f t="shared" si="41"/>
        <v>1.487092307750571E-5</v>
      </c>
      <c r="I109" s="122">
        <f t="shared" si="41"/>
        <v>1.2770368768011436E-5</v>
      </c>
      <c r="J109" s="122">
        <f t="shared" si="41"/>
        <v>2.3079232870559069E-5</v>
      </c>
      <c r="K109" s="122">
        <f t="shared" si="41"/>
        <v>3.4705871317215082E-5</v>
      </c>
      <c r="L109" s="122">
        <f t="shared" si="41"/>
        <v>1.9779525168991571E-5</v>
      </c>
      <c r="M109" s="122">
        <f t="shared" si="41"/>
        <v>6.5951667740215192E-5</v>
      </c>
      <c r="N109" s="122">
        <f t="shared" si="41"/>
        <v>1.0789964678940452E-4</v>
      </c>
      <c r="O109" s="122">
        <f t="shared" si="41"/>
        <v>2.2944875173659801E-4</v>
      </c>
      <c r="P109" s="122">
        <f t="shared" si="41"/>
        <v>7.3328637898120448E-4</v>
      </c>
      <c r="Q109" s="122">
        <f t="shared" si="41"/>
        <v>1.2182386781801151E-3</v>
      </c>
      <c r="R109" s="122">
        <f t="shared" si="41"/>
        <v>4.7902341511523746E-4</v>
      </c>
      <c r="S109" s="122">
        <f t="shared" si="41"/>
        <v>3.0611467489701795E-4</v>
      </c>
      <c r="T109" s="122">
        <f t="shared" si="41"/>
        <v>4.0009478407779952E-4</v>
      </c>
      <c r="U109" s="122">
        <f t="shared" si="41"/>
        <v>4.5845462834569146E-4</v>
      </c>
      <c r="V109" s="122">
        <f t="shared" si="41"/>
        <v>3.3134335639800817E-4</v>
      </c>
      <c r="W109" s="122">
        <f t="shared" si="41"/>
        <v>1.7859683820571702E-4</v>
      </c>
      <c r="X109" s="122">
        <f t="shared" si="41"/>
        <v>1.6113527069124017E-4</v>
      </c>
      <c r="Y109" s="122">
        <f t="shared" si="41"/>
        <v>7.6339035673567523E-5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8.9966942949741807E-6</v>
      </c>
      <c r="F110" s="98">
        <v>1.9724389006470783E-5</v>
      </c>
      <c r="G110" s="98">
        <v>1.0765807954669868E-5</v>
      </c>
      <c r="H110" s="98">
        <v>1.487092307750571E-5</v>
      </c>
      <c r="I110" s="98">
        <v>1.2770368768011436E-5</v>
      </c>
      <c r="J110" s="98">
        <v>2.3079232870559069E-5</v>
      </c>
      <c r="K110" s="98">
        <v>3.4705871317215082E-5</v>
      </c>
      <c r="L110" s="98">
        <v>1.9779525168991571E-5</v>
      </c>
      <c r="M110" s="98">
        <v>6.5951667740215192E-5</v>
      </c>
      <c r="N110" s="98">
        <v>1.0789964678940452E-4</v>
      </c>
      <c r="O110" s="98">
        <v>2.2944875173659801E-4</v>
      </c>
      <c r="P110" s="98">
        <v>7.3328637898120448E-4</v>
      </c>
      <c r="Q110" s="98">
        <v>1.2182386781801151E-3</v>
      </c>
      <c r="R110" s="98">
        <v>4.7902341511523746E-4</v>
      </c>
      <c r="S110" s="98">
        <v>3.0611467489701795E-4</v>
      </c>
      <c r="T110" s="98">
        <v>4.0009478407779952E-4</v>
      </c>
      <c r="U110" s="98">
        <v>4.5845462834569146E-4</v>
      </c>
      <c r="V110" s="98">
        <v>3.3134335639800817E-4</v>
      </c>
      <c r="W110" s="98">
        <v>1.7859683820571702E-4</v>
      </c>
      <c r="X110" s="98">
        <v>1.6113527069124017E-4</v>
      </c>
      <c r="Y110" s="98">
        <v>7.6339035673567523E-5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1.6831136746042915E-2</v>
      </c>
      <c r="D111" s="122">
        <v>5.3769270304456794E-2</v>
      </c>
      <c r="E111" s="122">
        <v>4.8258860976904606E-2</v>
      </c>
      <c r="F111" s="122">
        <v>4.0984612599505428E-2</v>
      </c>
      <c r="G111" s="122">
        <v>5.55848708870341E-2</v>
      </c>
      <c r="H111" s="122">
        <v>2.896363581994485E-2</v>
      </c>
      <c r="I111" s="122">
        <v>1.181855781620186E-2</v>
      </c>
      <c r="J111" s="122">
        <v>1.4276483456728118E-2</v>
      </c>
      <c r="K111" s="122">
        <v>1.7382706600601004E-2</v>
      </c>
      <c r="L111" s="122">
        <v>1.0096701328982462E-2</v>
      </c>
      <c r="M111" s="122">
        <v>2.405308852215949E-2</v>
      </c>
      <c r="N111" s="122">
        <v>4.6275237514099427E-2</v>
      </c>
      <c r="O111" s="122">
        <v>5.4844133895545447E-2</v>
      </c>
      <c r="P111" s="122">
        <v>0.13514875428197548</v>
      </c>
      <c r="Q111" s="122">
        <v>9.8308444722240179E-2</v>
      </c>
      <c r="R111" s="122">
        <v>5.3423195186210075E-2</v>
      </c>
      <c r="S111" s="122">
        <v>4.0527258149520171E-2</v>
      </c>
      <c r="T111" s="122">
        <v>4.794969906681229E-2</v>
      </c>
      <c r="U111" s="122">
        <v>5.5377982811707666E-2</v>
      </c>
      <c r="V111" s="122">
        <v>6.6330977351218762E-2</v>
      </c>
      <c r="W111" s="122">
        <v>8.5348246958577262E-2</v>
      </c>
      <c r="X111" s="122">
        <v>0.12478555269414111</v>
      </c>
      <c r="Y111" s="122">
        <v>0.1135089696261703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1.6831136746042915E-2</v>
      </c>
      <c r="D112" s="98">
        <v>5.14206406187699E-2</v>
      </c>
      <c r="E112" s="98">
        <v>4.248112721298089E-2</v>
      </c>
      <c r="F112" s="98">
        <v>3.8689580131661093E-2</v>
      </c>
      <c r="G112" s="98">
        <v>5.55848708870341E-2</v>
      </c>
      <c r="H112" s="98">
        <v>2.78877315969248E-2</v>
      </c>
      <c r="I112" s="98">
        <v>1.0834002062252143E-2</v>
      </c>
      <c r="J112" s="98">
        <v>1.083389381682528E-2</v>
      </c>
      <c r="K112" s="98">
        <v>1.252857144301214E-2</v>
      </c>
      <c r="L112" s="98">
        <v>4.4205479493068167E-3</v>
      </c>
      <c r="M112" s="98">
        <v>1.9169131589059678E-2</v>
      </c>
      <c r="N112" s="98">
        <v>4.0641343605102076E-2</v>
      </c>
      <c r="O112" s="98">
        <v>4.7672944681120301E-2</v>
      </c>
      <c r="P112" s="98">
        <v>0.12003749952862258</v>
      </c>
      <c r="Q112" s="98">
        <v>8.7208257325881625E-2</v>
      </c>
      <c r="R112" s="98">
        <v>5.1286217691474366E-2</v>
      </c>
      <c r="S112" s="98">
        <v>3.1096750834295396E-2</v>
      </c>
      <c r="T112" s="98">
        <v>3.2992597515774554E-2</v>
      </c>
      <c r="U112" s="98">
        <v>3.388479672221513E-2</v>
      </c>
      <c r="V112" s="98">
        <v>4.5928083959664412E-2</v>
      </c>
      <c r="W112" s="98">
        <v>7.4718627531486823E-2</v>
      </c>
      <c r="X112" s="98">
        <v>0.1176066060134482</v>
      </c>
      <c r="Y112" s="98">
        <v>0.10415507925124998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2.816509343099116E-4</v>
      </c>
      <c r="L113" s="98">
        <v>0</v>
      </c>
      <c r="M113" s="98">
        <v>8.5301155368330155E-5</v>
      </c>
      <c r="N113" s="98">
        <v>9.000065016617317E-5</v>
      </c>
      <c r="O113" s="98">
        <v>4.5235663168089943E-4</v>
      </c>
      <c r="P113" s="98">
        <v>1.6340161288343493E-3</v>
      </c>
      <c r="Q113" s="98">
        <v>1.2816179821069247E-3</v>
      </c>
      <c r="R113" s="98">
        <v>7.8461443278484452E-4</v>
      </c>
      <c r="S113" s="98">
        <v>9.6748850929560243E-5</v>
      </c>
      <c r="T113" s="98">
        <v>9.8768441919980243E-4</v>
      </c>
      <c r="U113" s="98">
        <v>8.1089255311306264E-4</v>
      </c>
      <c r="V113" s="98">
        <v>5.8681858269816556E-4</v>
      </c>
      <c r="W113" s="98">
        <v>9.7606259240707086E-4</v>
      </c>
      <c r="X113" s="98">
        <v>7.1789466806929051E-3</v>
      </c>
      <c r="Y113" s="98">
        <v>9.3538903749203154E-3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1.4513746486392442E-4</v>
      </c>
      <c r="L114" s="101">
        <v>0</v>
      </c>
      <c r="M114" s="101">
        <v>4.3966623566437491E-5</v>
      </c>
      <c r="N114" s="101">
        <v>4.4666726085859957E-5</v>
      </c>
      <c r="O114" s="101">
        <v>2.2992028183219495E-4</v>
      </c>
      <c r="P114" s="101">
        <v>8.1357217962826922E-4</v>
      </c>
      <c r="Q114" s="101">
        <v>6.456951522224476E-4</v>
      </c>
      <c r="R114" s="101">
        <v>3.896610479954335E-4</v>
      </c>
      <c r="S114" s="101">
        <v>4.7095220334788069E-5</v>
      </c>
      <c r="T114" s="101">
        <v>5.6264210240464132E-4</v>
      </c>
      <c r="U114" s="101">
        <v>4.1915619242439164E-4</v>
      </c>
      <c r="V114" s="101">
        <v>2.9468589680137713E-4</v>
      </c>
      <c r="W114" s="101">
        <v>5.0596443754000946E-4</v>
      </c>
      <c r="X114" s="101">
        <v>2.8781274644924704E-3</v>
      </c>
      <c r="Y114" s="101">
        <v>2.9661114708526936E-3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1.3651346944598721E-4</v>
      </c>
      <c r="L115" s="104">
        <v>0</v>
      </c>
      <c r="M115" s="104">
        <v>4.1334531801892671E-5</v>
      </c>
      <c r="N115" s="104">
        <v>4.5333924080313206E-5</v>
      </c>
      <c r="O115" s="104">
        <v>2.2243634984870451E-4</v>
      </c>
      <c r="P115" s="104">
        <v>8.2044394920607997E-4</v>
      </c>
      <c r="Q115" s="104">
        <v>6.3592282988447714E-4</v>
      </c>
      <c r="R115" s="104">
        <v>3.9495338478941108E-4</v>
      </c>
      <c r="S115" s="104">
        <v>4.9653630594772174E-5</v>
      </c>
      <c r="T115" s="104">
        <v>4.2504231679516116E-4</v>
      </c>
      <c r="U115" s="104">
        <v>3.9173636068867099E-4</v>
      </c>
      <c r="V115" s="104">
        <v>2.9213268589678838E-4</v>
      </c>
      <c r="W115" s="104">
        <v>4.7009815486706141E-4</v>
      </c>
      <c r="X115" s="104">
        <v>4.3008192162004352E-3</v>
      </c>
      <c r="Y115" s="104">
        <v>6.3877789040676222E-3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2.3486296856868949E-3</v>
      </c>
      <c r="E116" s="101">
        <v>5.7777337639237153E-3</v>
      </c>
      <c r="F116" s="101">
        <v>2.2950324678443338E-3</v>
      </c>
      <c r="G116" s="101">
        <v>0</v>
      </c>
      <c r="H116" s="101">
        <v>1.0759042230200492E-3</v>
      </c>
      <c r="I116" s="101">
        <v>9.8455575394971583E-4</v>
      </c>
      <c r="J116" s="101">
        <v>3.4425896399028384E-3</v>
      </c>
      <c r="K116" s="101">
        <v>2.2890885212307685E-3</v>
      </c>
      <c r="L116" s="101">
        <v>5.1409852990500831E-3</v>
      </c>
      <c r="M116" s="101">
        <v>4.3835282224104453E-3</v>
      </c>
      <c r="N116" s="101">
        <v>4.7393329883429957E-3</v>
      </c>
      <c r="O116" s="101">
        <v>1.145970878968865E-3</v>
      </c>
      <c r="P116" s="101">
        <v>2.2214402890460361E-3</v>
      </c>
      <c r="Q116" s="101">
        <v>2.2239967401170191E-3</v>
      </c>
      <c r="R116" s="101">
        <v>4.9324199365613486E-4</v>
      </c>
      <c r="S116" s="101">
        <v>6.1240509039405585E-3</v>
      </c>
      <c r="T116" s="101">
        <v>3.534390056051994E-4</v>
      </c>
      <c r="U116" s="101">
        <v>4.6318737628971577E-3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2.2833957020481832E-3</v>
      </c>
      <c r="L117" s="104">
        <v>5.351680806255628E-4</v>
      </c>
      <c r="M117" s="104">
        <v>4.1512755532103796E-4</v>
      </c>
      <c r="N117" s="104">
        <v>8.0456027048818291E-4</v>
      </c>
      <c r="O117" s="104">
        <v>5.5728617037753853E-3</v>
      </c>
      <c r="P117" s="104">
        <v>1.1255798335472514E-2</v>
      </c>
      <c r="Q117" s="104">
        <v>7.5945726741346135E-3</v>
      </c>
      <c r="R117" s="104">
        <v>8.5912106829472601E-4</v>
      </c>
      <c r="S117" s="104">
        <v>3.2097075603546577E-3</v>
      </c>
      <c r="T117" s="104">
        <v>1.3615978126232735E-2</v>
      </c>
      <c r="U117" s="104">
        <v>1.6050419773482313E-2</v>
      </c>
      <c r="V117" s="104">
        <v>1.9816074808856183E-2</v>
      </c>
      <c r="W117" s="104">
        <v>9.6535568346833717E-3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1.3276495889943541E-3</v>
      </c>
      <c r="L118" s="98">
        <v>3.2241966394697705E-4</v>
      </c>
      <c r="M118" s="98">
        <v>2.4115077898540397E-4</v>
      </c>
      <c r="N118" s="98">
        <v>4.4997728529950592E-4</v>
      </c>
      <c r="O118" s="98">
        <v>3.1681451245168645E-3</v>
      </c>
      <c r="P118" s="98">
        <v>6.2130522261571808E-3</v>
      </c>
      <c r="Q118" s="98">
        <v>4.2003556001731605E-3</v>
      </c>
      <c r="R118" s="98">
        <v>4.6769624115191498E-4</v>
      </c>
      <c r="S118" s="98">
        <v>1.7066182907003657E-3</v>
      </c>
      <c r="T118" s="98">
        <v>8.2022932590366682E-3</v>
      </c>
      <c r="U118" s="98">
        <v>8.890029926004496E-3</v>
      </c>
      <c r="V118" s="98">
        <v>1.0718180060013955E-2</v>
      </c>
      <c r="W118" s="98">
        <v>5.3250017233873754E-3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9.5574611305382904E-4</v>
      </c>
      <c r="L119" s="98">
        <v>2.127484166785857E-4</v>
      </c>
      <c r="M119" s="98">
        <v>1.7397677633563399E-4</v>
      </c>
      <c r="N119" s="98">
        <v>3.5458298518867699E-4</v>
      </c>
      <c r="O119" s="98">
        <v>2.4047165792585212E-3</v>
      </c>
      <c r="P119" s="98">
        <v>5.0427461093153327E-3</v>
      </c>
      <c r="Q119" s="98">
        <v>3.3942170739614526E-3</v>
      </c>
      <c r="R119" s="98">
        <v>3.9142482714281108E-4</v>
      </c>
      <c r="S119" s="98">
        <v>1.5030892696542919E-3</v>
      </c>
      <c r="T119" s="98">
        <v>5.4136848671960669E-3</v>
      </c>
      <c r="U119" s="98">
        <v>7.1603898474778167E-3</v>
      </c>
      <c r="V119" s="98">
        <v>9.0978947488422283E-3</v>
      </c>
      <c r="W119" s="98">
        <v>4.3285551112959954E-3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1.459588966100884E-2</v>
      </c>
      <c r="D120" s="122">
        <v>2.9609015799095334E-2</v>
      </c>
      <c r="E120" s="122">
        <v>4.1264545377473455E-2</v>
      </c>
      <c r="F120" s="122">
        <v>3.916699093846062E-2</v>
      </c>
      <c r="G120" s="122">
        <v>4.1123139002387392E-2</v>
      </c>
      <c r="H120" s="122">
        <v>2.2354765154910604E-2</v>
      </c>
      <c r="I120" s="122">
        <v>1.0763143326615168E-2</v>
      </c>
      <c r="J120" s="122">
        <v>1.1165672074952787E-2</v>
      </c>
      <c r="K120" s="122">
        <v>1.2798946953204535E-2</v>
      </c>
      <c r="L120" s="122">
        <v>7.4744248805706532E-3</v>
      </c>
      <c r="M120" s="122">
        <v>1.8464175967475675E-2</v>
      </c>
      <c r="N120" s="122">
        <v>3.5856531438113494E-2</v>
      </c>
      <c r="O120" s="122">
        <v>4.2089422150830939E-2</v>
      </c>
      <c r="P120" s="122">
        <v>9.6920562799115456E-2</v>
      </c>
      <c r="Q120" s="122">
        <v>6.7522499406728678E-2</v>
      </c>
      <c r="R120" s="122">
        <v>3.6795642690454711E-2</v>
      </c>
      <c r="S120" s="122">
        <v>2.7974540733179353E-2</v>
      </c>
      <c r="T120" s="122">
        <v>3.4431624463361309E-2</v>
      </c>
      <c r="U120" s="122">
        <v>3.9088242810449869E-2</v>
      </c>
      <c r="V120" s="122">
        <v>4.6857461435212105E-2</v>
      </c>
      <c r="W120" s="122">
        <v>6.2340817989995759E-2</v>
      </c>
      <c r="X120" s="122">
        <v>8.3726912482364607E-2</v>
      </c>
      <c r="Y120" s="122">
        <v>7.5006699543199384E-2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1.2072204250844458E-2</v>
      </c>
      <c r="D121" s="98">
        <v>2.2738460804421087E-2</v>
      </c>
      <c r="E121" s="98">
        <v>1.5611704870875018E-2</v>
      </c>
      <c r="F121" s="98">
        <v>2.3525613589216097E-2</v>
      </c>
      <c r="G121" s="98">
        <v>3.3619946433305077E-2</v>
      </c>
      <c r="H121" s="98">
        <v>1.7993123037506303E-2</v>
      </c>
      <c r="I121" s="98">
        <v>8.9320856751615614E-3</v>
      </c>
      <c r="J121" s="98">
        <v>7.2144803778799111E-3</v>
      </c>
      <c r="K121" s="98">
        <v>8.1243962495713192E-3</v>
      </c>
      <c r="L121" s="98">
        <v>3.8107158419049963E-3</v>
      </c>
      <c r="M121" s="98">
        <v>1.0525926358955625E-2</v>
      </c>
      <c r="N121" s="98">
        <v>2.5933205214220205E-2</v>
      </c>
      <c r="O121" s="98">
        <v>3.1277902757206717E-2</v>
      </c>
      <c r="P121" s="98">
        <v>7.4527628962361994E-2</v>
      </c>
      <c r="Q121" s="98">
        <v>4.9014028444296705E-2</v>
      </c>
      <c r="R121" s="98">
        <v>2.4383336422003313E-2</v>
      </c>
      <c r="S121" s="98">
        <v>1.9424634473039212E-2</v>
      </c>
      <c r="T121" s="98">
        <v>2.5462299528674775E-2</v>
      </c>
      <c r="U121" s="98">
        <v>2.9469727580884692E-2</v>
      </c>
      <c r="V121" s="98">
        <v>3.781491528918296E-2</v>
      </c>
      <c r="W121" s="98">
        <v>6.2340817989995759E-2</v>
      </c>
      <c r="X121" s="98">
        <v>8.3726912482364607E-2</v>
      </c>
      <c r="Y121" s="98">
        <v>7.5006699543199384E-2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2.5236854101643828E-3</v>
      </c>
      <c r="D122" s="33">
        <v>6.8705549946742467E-3</v>
      </c>
      <c r="E122" s="33">
        <v>2.5652840506598433E-2</v>
      </c>
      <c r="F122" s="33">
        <v>1.5641377349244524E-2</v>
      </c>
      <c r="G122" s="33">
        <v>7.5031925690823174E-3</v>
      </c>
      <c r="H122" s="33">
        <v>4.3616421174043013E-3</v>
      </c>
      <c r="I122" s="33">
        <v>1.8310576514536064E-3</v>
      </c>
      <c r="J122" s="33">
        <v>3.9511916970728757E-3</v>
      </c>
      <c r="K122" s="33">
        <v>4.6745507036332146E-3</v>
      </c>
      <c r="L122" s="33">
        <v>3.6637090386656569E-3</v>
      </c>
      <c r="M122" s="33">
        <v>7.9382496085200517E-3</v>
      </c>
      <c r="N122" s="33">
        <v>9.9233262238932907E-3</v>
      </c>
      <c r="O122" s="33">
        <v>1.0811519393624224E-2</v>
      </c>
      <c r="P122" s="33">
        <v>2.2392933836753462E-2</v>
      </c>
      <c r="Q122" s="33">
        <v>1.850847096243197E-2</v>
      </c>
      <c r="R122" s="33">
        <v>1.2412306268451396E-2</v>
      </c>
      <c r="S122" s="33">
        <v>8.5499062601401415E-3</v>
      </c>
      <c r="T122" s="33">
        <v>8.9693249346865338E-3</v>
      </c>
      <c r="U122" s="33">
        <v>9.6185152295651735E-3</v>
      </c>
      <c r="V122" s="33">
        <v>9.0425461460291422E-3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145.08772834640644</v>
      </c>
      <c r="D124" s="117">
        <f t="shared" si="42"/>
        <v>65.397664648855354</v>
      </c>
      <c r="E124" s="117">
        <f t="shared" si="42"/>
        <v>87.38788428873525</v>
      </c>
      <c r="F124" s="117">
        <f t="shared" si="42"/>
        <v>74.075887936711339</v>
      </c>
      <c r="G124" s="117">
        <f t="shared" si="42"/>
        <v>79.835568350032602</v>
      </c>
      <c r="H124" s="117">
        <f t="shared" si="42"/>
        <v>72.065341200713846</v>
      </c>
      <c r="I124" s="117">
        <f t="shared" si="42"/>
        <v>108.29068331555015</v>
      </c>
      <c r="J124" s="117">
        <f t="shared" si="42"/>
        <v>96.385539990299733</v>
      </c>
      <c r="K124" s="117">
        <f t="shared" si="42"/>
        <v>111.58120711271597</v>
      </c>
      <c r="L124" s="117">
        <f t="shared" si="42"/>
        <v>114.40194328779359</v>
      </c>
      <c r="M124" s="117">
        <f t="shared" si="42"/>
        <v>110.40056331335566</v>
      </c>
      <c r="N124" s="117">
        <f t="shared" si="42"/>
        <v>137.49859527909393</v>
      </c>
      <c r="O124" s="117">
        <f t="shared" si="42"/>
        <v>106.45595013644039</v>
      </c>
      <c r="P124" s="117">
        <f t="shared" si="42"/>
        <v>56.957091837262077</v>
      </c>
      <c r="Q124" s="117">
        <f t="shared" si="42"/>
        <v>51.375197459045324</v>
      </c>
      <c r="R124" s="117">
        <f t="shared" ref="R124:V124" si="43">R125+R128+R130+R139</f>
        <v>26.014909131127403</v>
      </c>
      <c r="S124" s="117">
        <f t="shared" si="43"/>
        <v>31.294699145769687</v>
      </c>
      <c r="T124" s="117">
        <f t="shared" si="43"/>
        <v>5.5353685899003251</v>
      </c>
      <c r="U124" s="117">
        <f t="shared" si="43"/>
        <v>55.814661904010741</v>
      </c>
      <c r="V124" s="117">
        <f t="shared" si="43"/>
        <v>62.513297158990888</v>
      </c>
      <c r="W124" s="117">
        <f t="shared" ref="W124:Y124" si="44">W125+W128+W130+W139</f>
        <v>89.98067535457794</v>
      </c>
      <c r="X124" s="117">
        <f t="shared" si="44"/>
        <v>82.035502924808839</v>
      </c>
      <c r="Y124" s="117">
        <f t="shared" si="44"/>
        <v>87.230822306238821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127.03592838926382</v>
      </c>
      <c r="D125" s="122">
        <f t="shared" si="45"/>
        <v>57.07197437888955</v>
      </c>
      <c r="E125" s="122">
        <f t="shared" si="45"/>
        <v>72.456148072961369</v>
      </c>
      <c r="F125" s="122">
        <f t="shared" si="45"/>
        <v>61.459789843789025</v>
      </c>
      <c r="G125" s="122">
        <f t="shared" si="45"/>
        <v>67.179443223716589</v>
      </c>
      <c r="H125" s="122">
        <f t="shared" si="45"/>
        <v>60.190224921178626</v>
      </c>
      <c r="I125" s="122">
        <f t="shared" si="45"/>
        <v>90.021874082082192</v>
      </c>
      <c r="J125" s="122">
        <f t="shared" si="45"/>
        <v>79.926983767198848</v>
      </c>
      <c r="K125" s="122">
        <f t="shared" si="45"/>
        <v>92.274510455134759</v>
      </c>
      <c r="L125" s="122">
        <f t="shared" si="45"/>
        <v>95.942531005767009</v>
      </c>
      <c r="M125" s="122">
        <f t="shared" si="45"/>
        <v>90.820955924452122</v>
      </c>
      <c r="N125" s="122">
        <f t="shared" si="45"/>
        <v>113.1870176020595</v>
      </c>
      <c r="O125" s="122">
        <f t="shared" si="45"/>
        <v>86.907891452696575</v>
      </c>
      <c r="P125" s="122">
        <f t="shared" si="45"/>
        <v>45.461391803373388</v>
      </c>
      <c r="Q125" s="122">
        <f t="shared" si="45"/>
        <v>40.726238829807478</v>
      </c>
      <c r="R125" s="122">
        <f t="shared" ref="R125:V125" si="46">SUM(R126:R127)</f>
        <v>20.688769900822994</v>
      </c>
      <c r="S125" s="122">
        <f t="shared" si="46"/>
        <v>24.729519245821205</v>
      </c>
      <c r="T125" s="122">
        <f t="shared" si="46"/>
        <v>4.3561274359244386</v>
      </c>
      <c r="U125" s="122">
        <f t="shared" si="46"/>
        <v>42.964206113907721</v>
      </c>
      <c r="V125" s="122">
        <f t="shared" si="46"/>
        <v>47.58638725318874</v>
      </c>
      <c r="W125" s="122">
        <f t="shared" ref="W125:Y125" si="47">SUM(W126:W127)</f>
        <v>67.370432380231918</v>
      </c>
      <c r="X125" s="122">
        <f t="shared" si="47"/>
        <v>60.004845351281467</v>
      </c>
      <c r="Y125" s="122">
        <f t="shared" si="47"/>
        <v>63.716731192834011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126.64426119112092</v>
      </c>
      <c r="D126" s="98">
        <v>56.89779622559589</v>
      </c>
      <c r="E126" s="98">
        <v>72.235224037493865</v>
      </c>
      <c r="F126" s="98">
        <v>61.275469463350319</v>
      </c>
      <c r="G126" s="98">
        <v>66.980798637234287</v>
      </c>
      <c r="H126" s="98">
        <v>60.012662190120757</v>
      </c>
      <c r="I126" s="98">
        <v>89.76277881114369</v>
      </c>
      <c r="J126" s="98">
        <v>79.698715327372653</v>
      </c>
      <c r="K126" s="98">
        <v>92.013955839762389</v>
      </c>
      <c r="L126" s="98">
        <v>95.67022264480039</v>
      </c>
      <c r="M126" s="98">
        <v>90.568539339178372</v>
      </c>
      <c r="N126" s="98">
        <v>112.8734994964942</v>
      </c>
      <c r="O126" s="98">
        <v>86.66965630374294</v>
      </c>
      <c r="P126" s="98">
        <v>45.338531129047539</v>
      </c>
      <c r="Q126" s="98">
        <v>40.616850655077506</v>
      </c>
      <c r="R126" s="98">
        <v>20.633223963103219</v>
      </c>
      <c r="S126" s="98">
        <v>24.663548540843546</v>
      </c>
      <c r="T126" s="98">
        <v>4.3443285632187782</v>
      </c>
      <c r="U126" s="98">
        <v>42.849917265215616</v>
      </c>
      <c r="V126" s="98">
        <v>47.460006141241635</v>
      </c>
      <c r="W126" s="98">
        <v>67.195424033884294</v>
      </c>
      <c r="X126" s="98">
        <v>59.855202877074412</v>
      </c>
      <c r="Y126" s="98">
        <v>63.561099924751311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0.39166719814289414</v>
      </c>
      <c r="D127" s="98">
        <v>0.17417815329365652</v>
      </c>
      <c r="E127" s="98">
        <v>0.22092403546750855</v>
      </c>
      <c r="F127" s="98">
        <v>0.18432038043870261</v>
      </c>
      <c r="G127" s="98">
        <v>0.19864458648230288</v>
      </c>
      <c r="H127" s="98">
        <v>0.17756273105786519</v>
      </c>
      <c r="I127" s="98">
        <v>0.25909527093850482</v>
      </c>
      <c r="J127" s="98">
        <v>0.22826843982619177</v>
      </c>
      <c r="K127" s="98">
        <v>0.26055461537237412</v>
      </c>
      <c r="L127" s="98">
        <v>0.27230836096662397</v>
      </c>
      <c r="M127" s="98">
        <v>0.25241658527374722</v>
      </c>
      <c r="N127" s="98">
        <v>0.31351810556529314</v>
      </c>
      <c r="O127" s="98">
        <v>0.23823514895364165</v>
      </c>
      <c r="P127" s="98">
        <v>0.1228606743258486</v>
      </c>
      <c r="Q127" s="98">
        <v>0.10938817472997174</v>
      </c>
      <c r="R127" s="98">
        <v>5.5545937719775028E-2</v>
      </c>
      <c r="S127" s="98">
        <v>6.5970704977659E-2</v>
      </c>
      <c r="T127" s="98">
        <v>1.1798872705660591E-2</v>
      </c>
      <c r="U127" s="98">
        <v>0.11428884869210582</v>
      </c>
      <c r="V127" s="98">
        <v>0.12638111194710419</v>
      </c>
      <c r="W127" s="98">
        <v>0.17500834634762463</v>
      </c>
      <c r="X127" s="98">
        <v>0.14964247420705562</v>
      </c>
      <c r="Y127" s="98">
        <v>0.15563126808269931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3.3355197423554068E-4</v>
      </c>
      <c r="D128" s="122">
        <f t="shared" si="48"/>
        <v>3.0676707651778722E-4</v>
      </c>
      <c r="E128" s="122">
        <f t="shared" si="48"/>
        <v>1.3585008385411015E-3</v>
      </c>
      <c r="F128" s="122">
        <f t="shared" si="48"/>
        <v>2.7219656828929681E-3</v>
      </c>
      <c r="G128" s="122">
        <f t="shared" si="48"/>
        <v>1.453384073880432E-3</v>
      </c>
      <c r="H128" s="122">
        <f t="shared" si="48"/>
        <v>3.2121193847412331E-3</v>
      </c>
      <c r="I128" s="122">
        <f t="shared" si="48"/>
        <v>1.2323405861131034E-2</v>
      </c>
      <c r="J128" s="122">
        <f t="shared" si="48"/>
        <v>1.438990169479358E-2</v>
      </c>
      <c r="K128" s="122">
        <f t="shared" si="48"/>
        <v>2.1251561869908033E-2</v>
      </c>
      <c r="L128" s="122">
        <f t="shared" si="48"/>
        <v>1.9601509442470643E-2</v>
      </c>
      <c r="M128" s="122">
        <f t="shared" si="48"/>
        <v>2.7578789060033321E-2</v>
      </c>
      <c r="N128" s="122">
        <f t="shared" si="48"/>
        <v>3.2963342094163073E-2</v>
      </c>
      <c r="O128" s="122">
        <f t="shared" si="48"/>
        <v>4.5966233264565143E-2</v>
      </c>
      <c r="P128" s="122">
        <f t="shared" si="48"/>
        <v>3.5631051778677612E-2</v>
      </c>
      <c r="Q128" s="122">
        <f t="shared" si="48"/>
        <v>7.6567210056962168E-2</v>
      </c>
      <c r="R128" s="122">
        <f t="shared" si="48"/>
        <v>2.833902523821745E-2</v>
      </c>
      <c r="S128" s="122">
        <f t="shared" si="48"/>
        <v>2.8267777010021502E-2</v>
      </c>
      <c r="T128" s="122">
        <f t="shared" si="48"/>
        <v>5.7276726983769193E-3</v>
      </c>
      <c r="U128" s="122">
        <f t="shared" si="48"/>
        <v>6.2294259197032742E-2</v>
      </c>
      <c r="V128" s="122">
        <f t="shared" si="48"/>
        <v>4.2666236380831876E-2</v>
      </c>
      <c r="W128" s="122">
        <f t="shared" si="48"/>
        <v>2.5114117296261066E-2</v>
      </c>
      <c r="X128" s="122">
        <f t="shared" si="48"/>
        <v>1.7120622510944268E-2</v>
      </c>
      <c r="Y128" s="122">
        <f t="shared" si="48"/>
        <v>9.7713965662166429E-3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3.3355197423554068E-4</v>
      </c>
      <c r="D129" s="98">
        <v>3.0676707651778722E-4</v>
      </c>
      <c r="E129" s="98">
        <v>1.3585008385411015E-3</v>
      </c>
      <c r="F129" s="98">
        <v>2.7219656828929681E-3</v>
      </c>
      <c r="G129" s="98">
        <v>1.453384073880432E-3</v>
      </c>
      <c r="H129" s="98">
        <v>3.2121193847412331E-3</v>
      </c>
      <c r="I129" s="98">
        <v>1.2323405861131034E-2</v>
      </c>
      <c r="J129" s="98">
        <v>1.438990169479358E-2</v>
      </c>
      <c r="K129" s="98">
        <v>2.1251561869908033E-2</v>
      </c>
      <c r="L129" s="98">
        <v>1.9601509442470643E-2</v>
      </c>
      <c r="M129" s="98">
        <v>2.7578789060033321E-2</v>
      </c>
      <c r="N129" s="98">
        <v>3.2963342094163073E-2</v>
      </c>
      <c r="O129" s="98">
        <v>4.5966233264565143E-2</v>
      </c>
      <c r="P129" s="98">
        <v>3.5631051778677612E-2</v>
      </c>
      <c r="Q129" s="98">
        <v>7.6567210056962168E-2</v>
      </c>
      <c r="R129" s="98">
        <v>2.833902523821745E-2</v>
      </c>
      <c r="S129" s="98">
        <v>2.8267777010021502E-2</v>
      </c>
      <c r="T129" s="98">
        <v>5.7276726983769193E-3</v>
      </c>
      <c r="U129" s="98">
        <v>6.2294259197032742E-2</v>
      </c>
      <c r="V129" s="98">
        <v>4.2666236380831876E-2</v>
      </c>
      <c r="W129" s="98">
        <v>2.5114117296261066E-2</v>
      </c>
      <c r="X129" s="98">
        <v>1.7120622510944268E-2</v>
      </c>
      <c r="Y129" s="98">
        <v>9.7713965662166429E-3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11.137136659573033</v>
      </c>
      <c r="D130" s="122">
        <v>5.1588678707918785</v>
      </c>
      <c r="E130" s="122">
        <v>8.1206146764042568</v>
      </c>
      <c r="F130" s="122">
        <v>7.0064922234088609</v>
      </c>
      <c r="G130" s="122">
        <v>7.0084656637932143</v>
      </c>
      <c r="H130" s="122">
        <v>6.6175679409638111</v>
      </c>
      <c r="I130" s="122">
        <v>10.056110387747925</v>
      </c>
      <c r="J130" s="122">
        <v>9.173893603917687</v>
      </c>
      <c r="K130" s="122">
        <v>10.864617682787683</v>
      </c>
      <c r="L130" s="122">
        <v>10.350519609974924</v>
      </c>
      <c r="M130" s="122">
        <v>11.327627828361997</v>
      </c>
      <c r="N130" s="122">
        <v>13.920319771743131</v>
      </c>
      <c r="O130" s="122">
        <v>11.326234665228975</v>
      </c>
      <c r="P130" s="122">
        <v>6.7527451990806551</v>
      </c>
      <c r="Q130" s="122">
        <v>6.3073019279365976</v>
      </c>
      <c r="R130" s="122">
        <v>3.152290969035473</v>
      </c>
      <c r="S130" s="122">
        <v>3.9321116404617142</v>
      </c>
      <c r="T130" s="122">
        <v>0.68761594258714531</v>
      </c>
      <c r="U130" s="122">
        <v>7.4503659600292078</v>
      </c>
      <c r="V130" s="122">
        <v>8.7801128588468309</v>
      </c>
      <c r="W130" s="122">
        <v>13.738482583741289</v>
      </c>
      <c r="X130" s="122">
        <v>13.229341010259226</v>
      </c>
      <c r="Y130" s="122">
        <v>13.994057455824951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10.754258847334594</v>
      </c>
      <c r="D131" s="98">
        <v>5.1588678707918785</v>
      </c>
      <c r="E131" s="98">
        <v>7.1406009779711006</v>
      </c>
      <c r="F131" s="98">
        <v>6.5411106396515377</v>
      </c>
      <c r="G131" s="98">
        <v>7.0084656637932143</v>
      </c>
      <c r="H131" s="98">
        <v>5.2208051696564493</v>
      </c>
      <c r="I131" s="98">
        <v>10.028214641386016</v>
      </c>
      <c r="J131" s="98">
        <v>9.1002221856237657</v>
      </c>
      <c r="K131" s="98">
        <v>10.546507824870057</v>
      </c>
      <c r="L131" s="98">
        <v>10.062819458267123</v>
      </c>
      <c r="M131" s="98">
        <v>10.900726329685458</v>
      </c>
      <c r="N131" s="98">
        <v>13.55794293326926</v>
      </c>
      <c r="O131" s="98">
        <v>10.91396975198969</v>
      </c>
      <c r="P131" s="98">
        <v>5.5874984092488225</v>
      </c>
      <c r="Q131" s="98">
        <v>5.8978423591408813</v>
      </c>
      <c r="R131" s="98">
        <v>2.8766841239240573</v>
      </c>
      <c r="S131" s="98">
        <v>3.6845972296238658</v>
      </c>
      <c r="T131" s="98">
        <v>0.38867573724428223</v>
      </c>
      <c r="U131" s="98">
        <v>6.9583428700123235</v>
      </c>
      <c r="V131" s="98">
        <v>8.2485872580472162</v>
      </c>
      <c r="W131" s="98">
        <v>12.927408077813814</v>
      </c>
      <c r="X131" s="98">
        <v>11.814693783423467</v>
      </c>
      <c r="Y131" s="98">
        <v>12.457361704887036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0.1254140050132542</v>
      </c>
      <c r="L132" s="98">
        <v>1.0040174066527296E-2</v>
      </c>
      <c r="M132" s="98">
        <v>2.0622163552528702E-2</v>
      </c>
      <c r="N132" s="98">
        <v>2.3147578479126754E-2</v>
      </c>
      <c r="O132" s="98">
        <v>0.12482259431239043</v>
      </c>
      <c r="P132" s="98">
        <v>0.30258184565536039</v>
      </c>
      <c r="Q132" s="98">
        <v>0.23536801820588876</v>
      </c>
      <c r="R132" s="98">
        <v>9.3749327794309403E-2</v>
      </c>
      <c r="S132" s="98">
        <v>2.5815856272193301E-2</v>
      </c>
      <c r="T132" s="98">
        <v>8.6244704608145276E-2</v>
      </c>
      <c r="U132" s="98">
        <v>0.1154804948807697</v>
      </c>
      <c r="V132" s="98">
        <v>0.13860449615773762</v>
      </c>
      <c r="W132" s="98">
        <v>0.27862846053466678</v>
      </c>
      <c r="X132" s="98">
        <v>0.8426873116110547</v>
      </c>
      <c r="Y132" s="98">
        <v>1.1830530590498656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6.6242597033207118E-2</v>
      </c>
      <c r="L133" s="101">
        <v>5.5157974918239204E-3</v>
      </c>
      <c r="M133" s="101">
        <v>1.0914720280266075E-2</v>
      </c>
      <c r="N133" s="101">
        <v>1.1808563066040449E-2</v>
      </c>
      <c r="O133" s="101">
        <v>6.5186956827165424E-2</v>
      </c>
      <c r="P133" s="101">
        <v>0.15458689258249145</v>
      </c>
      <c r="Q133" s="101">
        <v>0.12145252722122475</v>
      </c>
      <c r="R133" s="101">
        <v>4.7645778906719158E-2</v>
      </c>
      <c r="S133" s="101">
        <v>1.2885616550057556E-2</v>
      </c>
      <c r="T133" s="101">
        <v>5.0071422260748649E-2</v>
      </c>
      <c r="U133" s="101">
        <v>6.0832799260260986E-2</v>
      </c>
      <c r="V133" s="101">
        <v>7.107941471118244E-2</v>
      </c>
      <c r="W133" s="101">
        <v>0.14782383130285093</v>
      </c>
      <c r="X133" s="101">
        <v>0.34531941818652695</v>
      </c>
      <c r="Y133" s="101">
        <v>0.37989518196865263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5.9171407980047074E-2</v>
      </c>
      <c r="L134" s="104">
        <v>4.5243765747033761E-3</v>
      </c>
      <c r="M134" s="104">
        <v>9.7074432722626287E-3</v>
      </c>
      <c r="N134" s="104">
        <v>1.1339015413086306E-2</v>
      </c>
      <c r="O134" s="104">
        <v>5.9635637485225004E-2</v>
      </c>
      <c r="P134" s="104">
        <v>0.14799495307286895</v>
      </c>
      <c r="Q134" s="104">
        <v>0.113915490984664</v>
      </c>
      <c r="R134" s="104">
        <v>4.6103548887590245E-2</v>
      </c>
      <c r="S134" s="104">
        <v>1.2930239722135747E-2</v>
      </c>
      <c r="T134" s="104">
        <v>3.6173282347396626E-2</v>
      </c>
      <c r="U134" s="104">
        <v>5.464769562050871E-2</v>
      </c>
      <c r="V134" s="104">
        <v>6.7525081446555196E-2</v>
      </c>
      <c r="W134" s="104">
        <v>0.13080462923181585</v>
      </c>
      <c r="X134" s="104">
        <v>0.49736789342452781</v>
      </c>
      <c r="Y134" s="104">
        <v>0.803157877081213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0.38287781223843825</v>
      </c>
      <c r="D135" s="101">
        <v>0</v>
      </c>
      <c r="E135" s="101">
        <v>0.98001369843315589</v>
      </c>
      <c r="F135" s="101">
        <v>0.46538158375732325</v>
      </c>
      <c r="G135" s="101">
        <v>0</v>
      </c>
      <c r="H135" s="101">
        <v>1.3967627713073616</v>
      </c>
      <c r="I135" s="101">
        <v>2.7895746361908613E-2</v>
      </c>
      <c r="J135" s="101">
        <v>7.3671418293920751E-2</v>
      </c>
      <c r="K135" s="101">
        <v>9.7587458010364336E-2</v>
      </c>
      <c r="L135" s="101">
        <v>0.25100860722612039</v>
      </c>
      <c r="M135" s="101">
        <v>0.36746490870149279</v>
      </c>
      <c r="N135" s="101">
        <v>0.29286647440786201</v>
      </c>
      <c r="O135" s="101">
        <v>4.813077691669234E-2</v>
      </c>
      <c r="P135" s="101">
        <v>0.14513409888434106</v>
      </c>
      <c r="Q135" s="101">
        <v>3.8672832203145942E-2</v>
      </c>
      <c r="R135" s="101">
        <v>7.1890020575381644E-2</v>
      </c>
      <c r="S135" s="101">
        <v>0.14477256336915481</v>
      </c>
      <c r="T135" s="101">
        <v>5.1837720822095913E-3</v>
      </c>
      <c r="U135" s="101">
        <v>8.4625585505904821E-2</v>
      </c>
      <c r="V135" s="101">
        <v>0</v>
      </c>
      <c r="W135" s="101">
        <v>3.3840403310144347E-3</v>
      </c>
      <c r="X135" s="101">
        <v>0.10798516389456256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9.5108394894006937E-2</v>
      </c>
      <c r="L136" s="104">
        <v>2.6651370415153024E-2</v>
      </c>
      <c r="M136" s="104">
        <v>3.8814426422517048E-2</v>
      </c>
      <c r="N136" s="104">
        <v>4.636278558688154E-2</v>
      </c>
      <c r="O136" s="104">
        <v>0.23931154201020066</v>
      </c>
      <c r="P136" s="104">
        <v>0.71753084529213096</v>
      </c>
      <c r="Q136" s="104">
        <v>0.13541871838668199</v>
      </c>
      <c r="R136" s="104">
        <v>0.10996749674172493</v>
      </c>
      <c r="S136" s="104">
        <v>7.6925991196499954E-2</v>
      </c>
      <c r="T136" s="104">
        <v>0.20751172865250819</v>
      </c>
      <c r="U136" s="104">
        <v>0.2919170096302095</v>
      </c>
      <c r="V136" s="104">
        <v>0.39292110464187613</v>
      </c>
      <c r="W136" s="104">
        <v>0.52906200506179346</v>
      </c>
      <c r="X136" s="104">
        <v>0.46397475133014132</v>
      </c>
      <c r="Y136" s="104">
        <v>0.35364269188804742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5.5299491576373538E-2</v>
      </c>
      <c r="L137" s="98">
        <v>1.605649926455946E-2</v>
      </c>
      <c r="M137" s="98">
        <v>2.2547597835135273E-2</v>
      </c>
      <c r="N137" s="98">
        <v>2.592994106538403E-2</v>
      </c>
      <c r="O137" s="98">
        <v>0.13604746275088764</v>
      </c>
      <c r="P137" s="98">
        <v>0.39606756294035644</v>
      </c>
      <c r="Q137" s="98">
        <v>7.4896481546749605E-2</v>
      </c>
      <c r="R137" s="98">
        <v>5.9865118867445118E-2</v>
      </c>
      <c r="S137" s="98">
        <v>4.0901951700452098E-2</v>
      </c>
      <c r="T137" s="98">
        <v>0.12500549261446581</v>
      </c>
      <c r="U137" s="98">
        <v>0.16168741927920677</v>
      </c>
      <c r="V137" s="98">
        <v>0.21252438687045422</v>
      </c>
      <c r="W137" s="98">
        <v>0.29183607005979101</v>
      </c>
      <c r="X137" s="98">
        <v>0.1941666476911145</v>
      </c>
      <c r="Y137" s="98">
        <v>0.10755763185740211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3.9808903317633398E-2</v>
      </c>
      <c r="L138" s="98">
        <v>1.0594871150593566E-2</v>
      </c>
      <c r="M138" s="98">
        <v>1.6266828587381776E-2</v>
      </c>
      <c r="N138" s="98">
        <v>2.043284452149751E-2</v>
      </c>
      <c r="O138" s="98">
        <v>0.10326407925931302</v>
      </c>
      <c r="P138" s="98">
        <v>0.32146328235177452</v>
      </c>
      <c r="Q138" s="98">
        <v>6.0522236839932381E-2</v>
      </c>
      <c r="R138" s="98">
        <v>5.0102377874279819E-2</v>
      </c>
      <c r="S138" s="98">
        <v>3.6024039496047849E-2</v>
      </c>
      <c r="T138" s="98">
        <v>8.2506236038042385E-2</v>
      </c>
      <c r="U138" s="98">
        <v>0.13022959035100273</v>
      </c>
      <c r="V138" s="98">
        <v>0.18039671777142194</v>
      </c>
      <c r="W138" s="98">
        <v>0.23722593500200248</v>
      </c>
      <c r="X138" s="98">
        <v>0.2698081036390268</v>
      </c>
      <c r="Y138" s="98">
        <v>0.24608506003064534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6.9143297455953387</v>
      </c>
      <c r="D139" s="122">
        <v>3.1665156320974104</v>
      </c>
      <c r="E139" s="122">
        <v>6.8097630385310808</v>
      </c>
      <c r="F139" s="122">
        <v>5.6068839038305622</v>
      </c>
      <c r="G139" s="122">
        <v>5.6462060784489116</v>
      </c>
      <c r="H139" s="122">
        <v>5.2543362191866656</v>
      </c>
      <c r="I139" s="122">
        <v>8.2003754398589148</v>
      </c>
      <c r="J139" s="122">
        <v>7.2702727174883925</v>
      </c>
      <c r="K139" s="122">
        <v>8.4208274129236287</v>
      </c>
      <c r="L139" s="122">
        <v>8.0892911626091877</v>
      </c>
      <c r="M139" s="122">
        <v>8.2244007714815108</v>
      </c>
      <c r="N139" s="122">
        <v>10.358294563197148</v>
      </c>
      <c r="O139" s="122">
        <v>8.175857785250269</v>
      </c>
      <c r="P139" s="122">
        <v>4.7073237830293504</v>
      </c>
      <c r="Q139" s="122">
        <v>4.2650894912442849</v>
      </c>
      <c r="R139" s="122">
        <v>2.1455092360307186</v>
      </c>
      <c r="S139" s="122">
        <v>2.6048004824767466</v>
      </c>
      <c r="T139" s="122">
        <v>0.48589753869036356</v>
      </c>
      <c r="U139" s="122">
        <v>5.3377955708767759</v>
      </c>
      <c r="V139" s="122">
        <v>6.1041308105744836</v>
      </c>
      <c r="W139" s="122">
        <v>8.8466462733084761</v>
      </c>
      <c r="X139" s="122">
        <v>8.7841959407572077</v>
      </c>
      <c r="Y139" s="122">
        <v>9.5102622610136436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5.7104220794943128</v>
      </c>
      <c r="D140" s="98">
        <v>2.4327230379393234</v>
      </c>
      <c r="E140" s="98">
        <v>2.5704167213768052</v>
      </c>
      <c r="F140" s="98">
        <v>3.3657986302955631</v>
      </c>
      <c r="G140" s="98">
        <v>4.6142996163575107</v>
      </c>
      <c r="H140" s="98">
        <v>4.2225149123081849</v>
      </c>
      <c r="I140" s="98">
        <v>6.8248376789862837</v>
      </c>
      <c r="J140" s="98">
        <v>4.6967925761234515</v>
      </c>
      <c r="K140" s="98">
        <v>5.3531219288622811</v>
      </c>
      <c r="L140" s="98">
        <v>4.1393900832693022</v>
      </c>
      <c r="M140" s="98">
        <v>4.6871038382020354</v>
      </c>
      <c r="N140" s="98">
        <v>7.4937819951873443</v>
      </c>
      <c r="O140" s="98">
        <v>6.0741367992222424</v>
      </c>
      <c r="P140" s="98">
        <v>3.6181859825301106</v>
      </c>
      <c r="Q140" s="98">
        <v>3.0954244117513534</v>
      </c>
      <c r="R140" s="98">
        <v>1.4204286272674502</v>
      </c>
      <c r="S140" s="98">
        <v>1.8062511956905103</v>
      </c>
      <c r="T140" s="98">
        <v>0.35926483270459186</v>
      </c>
      <c r="U140" s="98">
        <v>4.0239884997945232</v>
      </c>
      <c r="V140" s="98">
        <v>4.9302990820073989</v>
      </c>
      <c r="W140" s="98">
        <v>8.8466462733084761</v>
      </c>
      <c r="X140" s="98">
        <v>8.7841959407572077</v>
      </c>
      <c r="Y140" s="98">
        <v>9.5102622610136436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1.2039076661010262</v>
      </c>
      <c r="D141" s="33">
        <v>0.73379259415808684</v>
      </c>
      <c r="E141" s="33">
        <v>4.2393463171542756</v>
      </c>
      <c r="F141" s="33">
        <v>2.2410852735349991</v>
      </c>
      <c r="G141" s="33">
        <v>1.0319064620914009</v>
      </c>
      <c r="H141" s="33">
        <v>1.0318213068784803</v>
      </c>
      <c r="I141" s="33">
        <v>1.3755377608726318</v>
      </c>
      <c r="J141" s="33">
        <v>2.5734801413649406</v>
      </c>
      <c r="K141" s="33">
        <v>3.0677054840613485</v>
      </c>
      <c r="L141" s="33">
        <v>3.9499010793398854</v>
      </c>
      <c r="M141" s="33">
        <v>3.5372969332794759</v>
      </c>
      <c r="N141" s="33">
        <v>2.8645125680098045</v>
      </c>
      <c r="O141" s="33">
        <v>2.1017209860280275</v>
      </c>
      <c r="P141" s="33">
        <v>1.0891378004992394</v>
      </c>
      <c r="Q141" s="33">
        <v>1.1696650794929317</v>
      </c>
      <c r="R141" s="33">
        <v>0.72508060876326841</v>
      </c>
      <c r="S141" s="33">
        <v>0.79854928678623605</v>
      </c>
      <c r="T141" s="33">
        <v>0.12663270598577173</v>
      </c>
      <c r="U141" s="33">
        <v>1.3138070710822527</v>
      </c>
      <c r="V141" s="33">
        <v>1.1738317285670847</v>
      </c>
      <c r="W141" s="33">
        <v>0</v>
      </c>
      <c r="X141" s="33">
        <v>0</v>
      </c>
      <c r="Y141" s="33">
        <v>0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4.528241312091718E-2</v>
      </c>
      <c r="D143" s="117">
        <f t="shared" si="49"/>
        <v>0.15967002154390825</v>
      </c>
      <c r="E143" s="117">
        <f t="shared" si="49"/>
        <v>0.47731204808346983</v>
      </c>
      <c r="F143" s="117">
        <f t="shared" si="49"/>
        <v>0.84453584188237429</v>
      </c>
      <c r="G143" s="117">
        <f t="shared" si="49"/>
        <v>1.2899864584628693</v>
      </c>
      <c r="H143" s="117">
        <f t="shared" si="49"/>
        <v>1.9551854634081869</v>
      </c>
      <c r="I143" s="117">
        <f t="shared" si="49"/>
        <v>2.0455568496742029</v>
      </c>
      <c r="J143" s="117">
        <f t="shared" si="49"/>
        <v>2.5759779950619417</v>
      </c>
      <c r="K143" s="117">
        <f t="shared" si="49"/>
        <v>2.6180265385241466</v>
      </c>
      <c r="L143" s="117">
        <f t="shared" si="49"/>
        <v>2.5790968486779544</v>
      </c>
      <c r="M143" s="117">
        <f t="shared" si="49"/>
        <v>2.9811027589332544</v>
      </c>
      <c r="N143" s="117">
        <f t="shared" si="49"/>
        <v>3.5910261467413624</v>
      </c>
      <c r="O143" s="117">
        <f t="shared" si="49"/>
        <v>4.0022176085965819</v>
      </c>
      <c r="P143" s="117">
        <f t="shared" si="49"/>
        <v>9.856361283963416</v>
      </c>
      <c r="Q143" s="117">
        <f t="shared" si="49"/>
        <v>7.7372557089404639</v>
      </c>
      <c r="R143" s="117">
        <f t="shared" ref="R143:V143" si="50">R144+R146+R148+R157</f>
        <v>5.6053772234576531</v>
      </c>
      <c r="S143" s="117">
        <f t="shared" si="50"/>
        <v>4.9587332309002861</v>
      </c>
      <c r="T143" s="117">
        <f t="shared" si="50"/>
        <v>5.3297430638313781</v>
      </c>
      <c r="U143" s="117">
        <f t="shared" si="50"/>
        <v>8.6718466795215736</v>
      </c>
      <c r="V143" s="117">
        <f t="shared" si="50"/>
        <v>11.279022273836961</v>
      </c>
      <c r="W143" s="117">
        <f t="shared" ref="W143:Y143" si="51">W144+W146+W148+W157</f>
        <v>16.591549035931088</v>
      </c>
      <c r="X143" s="117">
        <f t="shared" si="51"/>
        <v>26.096319138202286</v>
      </c>
      <c r="Y143" s="117">
        <f t="shared" si="51"/>
        <v>21.375435966685771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3.4115655655918682E-2</v>
      </c>
      <c r="D144" s="122">
        <f t="shared" si="52"/>
        <v>0.10042838703083203</v>
      </c>
      <c r="E144" s="122">
        <f t="shared" si="52"/>
        <v>0.27532604957120954</v>
      </c>
      <c r="F144" s="122">
        <f t="shared" si="52"/>
        <v>0.4903389371109092</v>
      </c>
      <c r="G144" s="122">
        <f t="shared" si="52"/>
        <v>0.80723861528675456</v>
      </c>
      <c r="H144" s="122">
        <f t="shared" si="52"/>
        <v>1.2439242536627029</v>
      </c>
      <c r="I144" s="122">
        <f t="shared" si="52"/>
        <v>1.2146420081371163</v>
      </c>
      <c r="J144" s="122">
        <f t="shared" si="52"/>
        <v>1.5854709037530603</v>
      </c>
      <c r="K144" s="122">
        <f t="shared" si="52"/>
        <v>1.5938759451542892</v>
      </c>
      <c r="L144" s="122">
        <f t="shared" si="52"/>
        <v>1.5093555218549011</v>
      </c>
      <c r="M144" s="122">
        <f t="shared" si="52"/>
        <v>1.7015747709534141</v>
      </c>
      <c r="N144" s="122">
        <f t="shared" si="52"/>
        <v>1.9535491617839422</v>
      </c>
      <c r="O144" s="122">
        <f t="shared" si="52"/>
        <v>2.1272813191039517</v>
      </c>
      <c r="P144" s="122">
        <f t="shared" si="52"/>
        <v>5.0174655447003875</v>
      </c>
      <c r="Q144" s="122">
        <f t="shared" si="52"/>
        <v>3.7945425828971029</v>
      </c>
      <c r="R144" s="122">
        <f t="shared" si="52"/>
        <v>2.7350325236440209</v>
      </c>
      <c r="S144" s="122">
        <f t="shared" si="52"/>
        <v>2.3733927492898306</v>
      </c>
      <c r="T144" s="122">
        <f t="shared" si="52"/>
        <v>2.5884303164570324</v>
      </c>
      <c r="U144" s="122">
        <f t="shared" si="52"/>
        <v>3.9957241371158574</v>
      </c>
      <c r="V144" s="122">
        <f t="shared" si="52"/>
        <v>4.9170240617525041</v>
      </c>
      <c r="W144" s="122">
        <f t="shared" si="52"/>
        <v>6.680673650035037</v>
      </c>
      <c r="X144" s="122">
        <f t="shared" si="52"/>
        <v>11.131910754218215</v>
      </c>
      <c r="Y144" s="122">
        <f t="shared" si="52"/>
        <v>9.2481836943518161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3.4115655655918682E-2</v>
      </c>
      <c r="D145" s="98">
        <v>0.10042838703083203</v>
      </c>
      <c r="E145" s="98">
        <v>0.27532604957120954</v>
      </c>
      <c r="F145" s="98">
        <v>0.4903389371109092</v>
      </c>
      <c r="G145" s="98">
        <v>0.80723861528675456</v>
      </c>
      <c r="H145" s="98">
        <v>1.2439242536627029</v>
      </c>
      <c r="I145" s="98">
        <v>1.2146420081371163</v>
      </c>
      <c r="J145" s="98">
        <v>1.5854709037530603</v>
      </c>
      <c r="K145" s="98">
        <v>1.5938759451542892</v>
      </c>
      <c r="L145" s="98">
        <v>1.5093555218549011</v>
      </c>
      <c r="M145" s="98">
        <v>1.7015747709534141</v>
      </c>
      <c r="N145" s="98">
        <v>1.9535491617839422</v>
      </c>
      <c r="O145" s="98">
        <v>2.1272813191039517</v>
      </c>
      <c r="P145" s="98">
        <v>5.0174655447003875</v>
      </c>
      <c r="Q145" s="98">
        <v>3.7945425828971029</v>
      </c>
      <c r="R145" s="98">
        <v>2.7350325236440209</v>
      </c>
      <c r="S145" s="98">
        <v>2.3733927492898306</v>
      </c>
      <c r="T145" s="98">
        <v>2.5884303164570324</v>
      </c>
      <c r="U145" s="98">
        <v>3.9957241371158574</v>
      </c>
      <c r="V145" s="98">
        <v>4.9170240617525041</v>
      </c>
      <c r="W145" s="98">
        <v>6.680673650035037</v>
      </c>
      <c r="X145" s="98">
        <v>11.131910754218215</v>
      </c>
      <c r="Y145" s="98">
        <v>9.2481836943518161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1.7529547229587841E-5</v>
      </c>
      <c r="E146" s="122">
        <f t="shared" si="53"/>
        <v>3.5986777179896723E-5</v>
      </c>
      <c r="F146" s="122">
        <f t="shared" si="53"/>
        <v>7.8897556025883133E-5</v>
      </c>
      <c r="G146" s="122">
        <f t="shared" si="53"/>
        <v>1.5072131136537812E-4</v>
      </c>
      <c r="H146" s="122">
        <f t="shared" si="53"/>
        <v>3.1228938462761995E-4</v>
      </c>
      <c r="I146" s="122">
        <f t="shared" si="53"/>
        <v>5.1081475072045743E-4</v>
      </c>
      <c r="J146" s="122">
        <f t="shared" si="53"/>
        <v>7.8469391759900843E-4</v>
      </c>
      <c r="K146" s="122">
        <f t="shared" si="53"/>
        <v>1.0758820108336675E-3</v>
      </c>
      <c r="L146" s="122">
        <f t="shared" si="53"/>
        <v>1.9383934665611737E-3</v>
      </c>
      <c r="M146" s="122">
        <f t="shared" si="53"/>
        <v>1.6707755827521183E-3</v>
      </c>
      <c r="N146" s="122">
        <f t="shared" si="53"/>
        <v>3.1560646685900818E-3</v>
      </c>
      <c r="O146" s="122">
        <f t="shared" si="53"/>
        <v>4.5507335761091946E-3</v>
      </c>
      <c r="P146" s="122">
        <f t="shared" si="53"/>
        <v>1.5376793159242225E-2</v>
      </c>
      <c r="Q146" s="122">
        <f t="shared" si="53"/>
        <v>2.987412161567058E-2</v>
      </c>
      <c r="R146" s="122">
        <f t="shared" si="53"/>
        <v>1.5654485205965959E-2</v>
      </c>
      <c r="S146" s="122">
        <f t="shared" si="53"/>
        <v>1.5803170091558554E-2</v>
      </c>
      <c r="T146" s="122">
        <f t="shared" si="53"/>
        <v>2.2436894338678699E-2</v>
      </c>
      <c r="U146" s="122">
        <f t="shared" si="53"/>
        <v>5.4111538709286915E-2</v>
      </c>
      <c r="V146" s="122">
        <f t="shared" si="53"/>
        <v>4.7012228311261568E-2</v>
      </c>
      <c r="W146" s="122">
        <f t="shared" si="53"/>
        <v>8.667049419783153E-2</v>
      </c>
      <c r="X146" s="122">
        <f t="shared" si="53"/>
        <v>0.11314381590369912</v>
      </c>
      <c r="Y146" s="122">
        <f t="shared" si="53"/>
        <v>5.0366146844014512E-2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1.7529547229587841E-5</v>
      </c>
      <c r="E147" s="98">
        <v>3.5986777179896723E-5</v>
      </c>
      <c r="F147" s="98">
        <v>7.8897556025883133E-5</v>
      </c>
      <c r="G147" s="98">
        <v>1.5072131136537812E-4</v>
      </c>
      <c r="H147" s="98">
        <v>3.1228938462761995E-4</v>
      </c>
      <c r="I147" s="98">
        <v>5.1081475072045743E-4</v>
      </c>
      <c r="J147" s="98">
        <v>7.8469391759900843E-4</v>
      </c>
      <c r="K147" s="98">
        <v>1.0758820108336675E-3</v>
      </c>
      <c r="L147" s="98">
        <v>1.9383934665611737E-3</v>
      </c>
      <c r="M147" s="98">
        <v>1.6707755827521183E-3</v>
      </c>
      <c r="N147" s="98">
        <v>3.1560646685900818E-3</v>
      </c>
      <c r="O147" s="98">
        <v>4.5507335761091946E-3</v>
      </c>
      <c r="P147" s="98">
        <v>1.5376793159242225E-2</v>
      </c>
      <c r="Q147" s="98">
        <v>2.987412161567058E-2</v>
      </c>
      <c r="R147" s="98">
        <v>1.5654485205965959E-2</v>
      </c>
      <c r="S147" s="98">
        <v>1.5803170091558554E-2</v>
      </c>
      <c r="T147" s="98">
        <v>2.2436894338678699E-2</v>
      </c>
      <c r="U147" s="98">
        <v>5.4111538709286915E-2</v>
      </c>
      <c r="V147" s="98">
        <v>4.7012228311261568E-2</v>
      </c>
      <c r="W147" s="98">
        <v>8.667049419783153E-2</v>
      </c>
      <c r="X147" s="98">
        <v>0.11314381590369912</v>
      </c>
      <c r="Y147" s="98">
        <v>5.0366146844014512E-2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7.3286723796613697E-3</v>
      </c>
      <c r="D148" s="122">
        <v>3.5880548344544232E-2</v>
      </c>
      <c r="E148" s="122">
        <v>0.12853007427785154</v>
      </c>
      <c r="F148" s="122">
        <v>0.22279362410562828</v>
      </c>
      <c r="G148" s="122">
        <v>0.28906617708441978</v>
      </c>
      <c r="H148" s="122">
        <v>0.44095961528479166</v>
      </c>
      <c r="I148" s="122">
        <v>0.49921541902343125</v>
      </c>
      <c r="J148" s="122">
        <v>0.60370567765854288</v>
      </c>
      <c r="K148" s="122">
        <v>0.6094413269684622</v>
      </c>
      <c r="L148" s="122">
        <v>0.66154176998386438</v>
      </c>
      <c r="M148" s="122">
        <v>0.79995374019247367</v>
      </c>
      <c r="N148" s="122">
        <v>1.0004608705988096</v>
      </c>
      <c r="O148" s="122">
        <v>1.1222601538961046</v>
      </c>
      <c r="P148" s="122">
        <v>2.8961711559437129</v>
      </c>
      <c r="Q148" s="122">
        <v>2.3790758437617692</v>
      </c>
      <c r="R148" s="122">
        <v>1.7575870332340195</v>
      </c>
      <c r="S148" s="122">
        <v>1.5892527419853972</v>
      </c>
      <c r="T148" s="122">
        <v>1.6085664155175619</v>
      </c>
      <c r="U148" s="122">
        <v>2.7789966649246383</v>
      </c>
      <c r="V148" s="122">
        <v>3.8697021541916996</v>
      </c>
      <c r="W148" s="122">
        <v>6.0110500767543176</v>
      </c>
      <c r="X148" s="122">
        <v>8.9963985661495176</v>
      </c>
      <c r="Y148" s="122">
        <v>7.1415520666499726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2.9297608175617184E-3</v>
      </c>
      <c r="D149" s="98">
        <v>8.5451083916884222E-3</v>
      </c>
      <c r="E149" s="98">
        <v>7.7479255939224235E-3</v>
      </c>
      <c r="F149" s="98">
        <v>2.9755893199165974E-2</v>
      </c>
      <c r="G149" s="98">
        <v>7.7696956929866931E-2</v>
      </c>
      <c r="H149" s="98">
        <v>0.19003484149378239</v>
      </c>
      <c r="I149" s="98">
        <v>0.14236865575854549</v>
      </c>
      <c r="J149" s="98">
        <v>6.6776446821696825E-2</v>
      </c>
      <c r="K149" s="98">
        <v>7.3849299066495608E-2</v>
      </c>
      <c r="L149" s="98">
        <v>5.1645199656657502E-2</v>
      </c>
      <c r="M149" s="98">
        <v>6.6274767291966269E-2</v>
      </c>
      <c r="N149" s="98">
        <v>0.14030143659201558</v>
      </c>
      <c r="O149" s="98">
        <v>0.15844367639826473</v>
      </c>
      <c r="P149" s="98">
        <v>0.42010480418857327</v>
      </c>
      <c r="Q149" s="98">
        <v>0.2571656437371353</v>
      </c>
      <c r="R149" s="98">
        <v>0.19854999940440662</v>
      </c>
      <c r="S149" s="98">
        <v>0.19503861929047348</v>
      </c>
      <c r="T149" s="98">
        <v>0.19750745474299583</v>
      </c>
      <c r="U149" s="98">
        <v>0.31086269274796208</v>
      </c>
      <c r="V149" s="98">
        <v>0.53827393609108143</v>
      </c>
      <c r="W149" s="98">
        <v>0.51960208685422693</v>
      </c>
      <c r="X149" s="98">
        <v>1.4938215368932704</v>
      </c>
      <c r="Y149" s="98">
        <v>1.9970411725179174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5.3535687938413156E-4</v>
      </c>
      <c r="L150" s="98">
        <v>0</v>
      </c>
      <c r="M150" s="98">
        <v>1.0673050530557888E-4</v>
      </c>
      <c r="N150" s="98">
        <v>2.1908433331453966E-4</v>
      </c>
      <c r="O150" s="98">
        <v>1.0688625887039969E-3</v>
      </c>
      <c r="P150" s="98">
        <v>3.3846868741142814E-3</v>
      </c>
      <c r="Q150" s="98">
        <v>2.3931923931385423E-3</v>
      </c>
      <c r="R150" s="98">
        <v>2.1209558925651198E-3</v>
      </c>
      <c r="S150" s="98">
        <v>1.2881238522606101E-3</v>
      </c>
      <c r="T150" s="98">
        <v>3.3804657555847025E-3</v>
      </c>
      <c r="U150" s="98">
        <v>5.0358056289878279E-3</v>
      </c>
      <c r="V150" s="98">
        <v>8.4249040001188116E-3</v>
      </c>
      <c r="W150" s="98">
        <v>7.6292736328284387E-3</v>
      </c>
      <c r="X150" s="98">
        <v>6.9458802001882036E-2</v>
      </c>
      <c r="Y150" s="98">
        <v>9.4413256793944716E-2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3.2386077205642094E-4</v>
      </c>
      <c r="L151" s="101">
        <v>0</v>
      </c>
      <c r="M151" s="101">
        <v>6.4197059211935507E-5</v>
      </c>
      <c r="N151" s="101">
        <v>1.2654776581352042E-4</v>
      </c>
      <c r="O151" s="101">
        <v>6.2152772850429278E-4</v>
      </c>
      <c r="P151" s="101">
        <v>1.8981995711343279E-3</v>
      </c>
      <c r="Q151" s="101">
        <v>1.335024469617144E-3</v>
      </c>
      <c r="R151" s="101">
        <v>1.1588910651136599E-3</v>
      </c>
      <c r="S151" s="101">
        <v>6.8584649970719765E-4</v>
      </c>
      <c r="T151" s="101">
        <v>2.0624575840747041E-3</v>
      </c>
      <c r="U151" s="101">
        <v>2.798749361890744E-3</v>
      </c>
      <c r="V151" s="101">
        <v>4.5497172259939449E-3</v>
      </c>
      <c r="W151" s="101">
        <v>4.2406663827898186E-3</v>
      </c>
      <c r="X151" s="101">
        <v>3.0845248210732857E-2</v>
      </c>
      <c r="Y151" s="101">
        <v>3.4133040555467065E-2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2.1149610732771056E-4</v>
      </c>
      <c r="L152" s="104">
        <v>0</v>
      </c>
      <c r="M152" s="104">
        <v>4.2533446093643369E-5</v>
      </c>
      <c r="N152" s="104">
        <v>9.2536567501019237E-5</v>
      </c>
      <c r="O152" s="104">
        <v>4.4733486019970403E-4</v>
      </c>
      <c r="P152" s="104">
        <v>1.4864873029799533E-3</v>
      </c>
      <c r="Q152" s="104">
        <v>1.0581679235213983E-3</v>
      </c>
      <c r="R152" s="104">
        <v>9.6206482745145999E-4</v>
      </c>
      <c r="S152" s="104">
        <v>6.0227735255341237E-4</v>
      </c>
      <c r="T152" s="104">
        <v>1.3180081715099985E-3</v>
      </c>
      <c r="U152" s="104">
        <v>2.2370562670970843E-3</v>
      </c>
      <c r="V152" s="104">
        <v>3.8751867741248663E-3</v>
      </c>
      <c r="W152" s="104">
        <v>3.3886072500386201E-3</v>
      </c>
      <c r="X152" s="104">
        <v>3.8613553791149176E-2</v>
      </c>
      <c r="Y152" s="104">
        <v>6.0280216238477659E-2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4.3989115620996508E-3</v>
      </c>
      <c r="D153" s="101">
        <v>2.7335439952855808E-2</v>
      </c>
      <c r="E153" s="101">
        <v>0.12078214868392911</v>
      </c>
      <c r="F153" s="101">
        <v>0.19303773090646231</v>
      </c>
      <c r="G153" s="101">
        <v>0.21136922015455287</v>
      </c>
      <c r="H153" s="101">
        <v>0.25092477379100925</v>
      </c>
      <c r="I153" s="101">
        <v>0.35684676326488579</v>
      </c>
      <c r="J153" s="101">
        <v>0.53692923083684607</v>
      </c>
      <c r="K153" s="101">
        <v>0.271076272251012</v>
      </c>
      <c r="L153" s="101">
        <v>0.55124214869064525</v>
      </c>
      <c r="M153" s="101">
        <v>0.66341568554594643</v>
      </c>
      <c r="N153" s="101">
        <v>0.74237398014839384</v>
      </c>
      <c r="O153" s="101">
        <v>0.16132723373928357</v>
      </c>
      <c r="P153" s="101">
        <v>0.41602640079856601</v>
      </c>
      <c r="Q153" s="101">
        <v>0.47074597665810231</v>
      </c>
      <c r="R153" s="101">
        <v>0.61531938708602829</v>
      </c>
      <c r="S153" s="101">
        <v>0.90954404025325175</v>
      </c>
      <c r="T153" s="101">
        <v>3.404795753996754E-2</v>
      </c>
      <c r="U153" s="101">
        <v>0.55332113600014687</v>
      </c>
      <c r="V153" s="101">
        <v>0</v>
      </c>
      <c r="W153" s="101">
        <v>3.4621335694224598E-2</v>
      </c>
      <c r="X153" s="101">
        <v>1.4035962221060816</v>
      </c>
      <c r="Y153" s="101">
        <v>0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0.26398039877157042</v>
      </c>
      <c r="L154" s="104">
        <v>5.8654421636561677E-2</v>
      </c>
      <c r="M154" s="104">
        <v>7.0156556849255411E-2</v>
      </c>
      <c r="N154" s="104">
        <v>0.11756636952508574</v>
      </c>
      <c r="O154" s="104">
        <v>0.80142038116985237</v>
      </c>
      <c r="P154" s="104">
        <v>2.0566552640824591</v>
      </c>
      <c r="Q154" s="104">
        <v>1.6487710309733932</v>
      </c>
      <c r="R154" s="104">
        <v>0.9415966908510196</v>
      </c>
      <c r="S154" s="104">
        <v>0.48338195858941135</v>
      </c>
      <c r="T154" s="104">
        <v>1.3736305374790139</v>
      </c>
      <c r="U154" s="104">
        <v>1.9097770305475414</v>
      </c>
      <c r="V154" s="104">
        <v>3.3230033141004993</v>
      </c>
      <c r="W154" s="104">
        <v>5.4491973805730378</v>
      </c>
      <c r="X154" s="104">
        <v>6.0295220051482836</v>
      </c>
      <c r="Y154" s="104">
        <v>5.0500976373381103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0.15348783726678208</v>
      </c>
      <c r="L155" s="98">
        <v>3.5337195168588686E-2</v>
      </c>
      <c r="M155" s="98">
        <v>4.0754481648533271E-2</v>
      </c>
      <c r="N155" s="98">
        <v>6.5752930814390306E-2</v>
      </c>
      <c r="O155" s="98">
        <v>0.45560363925263669</v>
      </c>
      <c r="P155" s="98">
        <v>1.1352465801270941</v>
      </c>
      <c r="Q155" s="98">
        <v>0.91189128480379</v>
      </c>
      <c r="R155" s="98">
        <v>0.51259508030249878</v>
      </c>
      <c r="S155" s="98">
        <v>0.25701671457947506</v>
      </c>
      <c r="T155" s="98">
        <v>0.82747786413258273</v>
      </c>
      <c r="U155" s="98">
        <v>1.057790088556674</v>
      </c>
      <c r="V155" s="98">
        <v>1.7973563485254176</v>
      </c>
      <c r="W155" s="98">
        <v>3.0058335947613588</v>
      </c>
      <c r="X155" s="98">
        <v>2.5232667759681919</v>
      </c>
      <c r="Y155" s="98">
        <v>1.5359473134332486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0.11049256150478833</v>
      </c>
      <c r="L156" s="98">
        <v>2.3317226467972987E-2</v>
      </c>
      <c r="M156" s="98">
        <v>2.9402075200722144E-2</v>
      </c>
      <c r="N156" s="98">
        <v>5.1813438710695436E-2</v>
      </c>
      <c r="O156" s="98">
        <v>0.34581674191721573</v>
      </c>
      <c r="P156" s="98">
        <v>0.92140868395536524</v>
      </c>
      <c r="Q156" s="98">
        <v>0.73687974616960328</v>
      </c>
      <c r="R156" s="98">
        <v>0.42900161054852087</v>
      </c>
      <c r="S156" s="98">
        <v>0.2263652440099363</v>
      </c>
      <c r="T156" s="98">
        <v>0.54615267334643114</v>
      </c>
      <c r="U156" s="98">
        <v>0.85198694199086733</v>
      </c>
      <c r="V156" s="98">
        <v>1.5256469655750815</v>
      </c>
      <c r="W156" s="98">
        <v>2.4433637858116795</v>
      </c>
      <c r="X156" s="98">
        <v>3.5062552291800917</v>
      </c>
      <c r="Y156" s="98">
        <v>3.5141503239048619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3.838085085337123E-3</v>
      </c>
      <c r="D157" s="122">
        <v>2.3343556621302407E-2</v>
      </c>
      <c r="E157" s="122">
        <v>7.3419937457228857E-2</v>
      </c>
      <c r="F157" s="122">
        <v>0.13132438310981104</v>
      </c>
      <c r="G157" s="122">
        <v>0.19353094478032951</v>
      </c>
      <c r="H157" s="122">
        <v>0.26998930507606467</v>
      </c>
      <c r="I157" s="122">
        <v>0.33118860776293502</v>
      </c>
      <c r="J157" s="122">
        <v>0.38601671973273932</v>
      </c>
      <c r="K157" s="122">
        <v>0.41363338439056174</v>
      </c>
      <c r="L157" s="122">
        <v>0.40626116337262808</v>
      </c>
      <c r="M157" s="122">
        <v>0.4779034722046146</v>
      </c>
      <c r="N157" s="122">
        <v>0.6338600496900203</v>
      </c>
      <c r="O157" s="122">
        <v>0.74812540202041622</v>
      </c>
      <c r="P157" s="122">
        <v>1.9273477901600726</v>
      </c>
      <c r="Q157" s="122">
        <v>1.533763160665921</v>
      </c>
      <c r="R157" s="122">
        <v>1.097103181373646</v>
      </c>
      <c r="S157" s="122">
        <v>0.98028456953349963</v>
      </c>
      <c r="T157" s="122">
        <v>1.1103094375181051</v>
      </c>
      <c r="U157" s="122">
        <v>1.8430143387717919</v>
      </c>
      <c r="V157" s="122">
        <v>2.4452838295814954</v>
      </c>
      <c r="W157" s="122">
        <v>3.8131548149439034</v>
      </c>
      <c r="X157" s="122">
        <v>5.854866001930854</v>
      </c>
      <c r="Y157" s="122">
        <v>4.9353340588399677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3.1797323696420667E-3</v>
      </c>
      <c r="D158" s="98">
        <v>1.7945263411201215E-2</v>
      </c>
      <c r="E158" s="98">
        <v>2.7728251934837723E-2</v>
      </c>
      <c r="F158" s="98">
        <v>7.883417533869766E-2</v>
      </c>
      <c r="G158" s="98">
        <v>0.15813544940009336</v>
      </c>
      <c r="H158" s="98">
        <v>0.21699860830640641</v>
      </c>
      <c r="I158" s="98">
        <v>0.27560714808494008</v>
      </c>
      <c r="J158" s="98">
        <v>0.24935566087683783</v>
      </c>
      <c r="K158" s="98">
        <v>0.2629738786045453</v>
      </c>
      <c r="L158" s="98">
        <v>0.20785722774027249</v>
      </c>
      <c r="M158" s="98">
        <v>0.27234798437423768</v>
      </c>
      <c r="N158" s="98">
        <v>0.45856888835529769</v>
      </c>
      <c r="O158" s="98">
        <v>0.55582109848648475</v>
      </c>
      <c r="P158" s="98">
        <v>1.4813848115275856</v>
      </c>
      <c r="Q158" s="98">
        <v>1.1131054440450781</v>
      </c>
      <c r="R158" s="98">
        <v>0.72633749700071759</v>
      </c>
      <c r="S158" s="98">
        <v>0.6797822697889937</v>
      </c>
      <c r="T158" s="98">
        <v>0.82087168222443774</v>
      </c>
      <c r="U158" s="98">
        <v>1.389360586938337</v>
      </c>
      <c r="V158" s="98">
        <v>1.9750714299879801</v>
      </c>
      <c r="W158" s="98">
        <v>3.8131548149439034</v>
      </c>
      <c r="X158" s="98">
        <v>5.854866001930854</v>
      </c>
      <c r="Y158" s="98">
        <v>4.9353340588399677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6.5835271569505624E-4</v>
      </c>
      <c r="D159" s="33">
        <v>5.3982932101011936E-3</v>
      </c>
      <c r="E159" s="33">
        <v>4.5691685522391126E-2</v>
      </c>
      <c r="F159" s="33">
        <v>5.2490207771113372E-2</v>
      </c>
      <c r="G159" s="33">
        <v>3.5395495380236154E-2</v>
      </c>
      <c r="H159" s="33">
        <v>5.2990696769658237E-2</v>
      </c>
      <c r="I159" s="33">
        <v>5.5581459677994959E-2</v>
      </c>
      <c r="J159" s="33">
        <v>0.13666105885590152</v>
      </c>
      <c r="K159" s="33">
        <v>0.15065950578601645</v>
      </c>
      <c r="L159" s="33">
        <v>0.19840393563235556</v>
      </c>
      <c r="M159" s="33">
        <v>0.20555548783037694</v>
      </c>
      <c r="N159" s="33">
        <v>0.17529116133472261</v>
      </c>
      <c r="O159" s="33">
        <v>0.19230430353393146</v>
      </c>
      <c r="P159" s="33">
        <v>0.44596297863248702</v>
      </c>
      <c r="Q159" s="33">
        <v>0.42065771662084306</v>
      </c>
      <c r="R159" s="33">
        <v>0.37076568437292856</v>
      </c>
      <c r="S159" s="33">
        <v>0.30050229974450599</v>
      </c>
      <c r="T159" s="33">
        <v>0.28943775529366739</v>
      </c>
      <c r="U159" s="33">
        <v>0.45365375183345497</v>
      </c>
      <c r="V159" s="33">
        <v>0.47021239959351535</v>
      </c>
      <c r="W159" s="33">
        <v>0</v>
      </c>
      <c r="X159" s="33">
        <v>0</v>
      </c>
      <c r="Y159" s="33">
        <v>0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0.14728427534771801</v>
      </c>
      <c r="D161" s="117">
        <f t="shared" si="54"/>
        <v>0.24395606992973484</v>
      </c>
      <c r="E161" s="117">
        <f t="shared" si="54"/>
        <v>0.32918191133332525</v>
      </c>
      <c r="F161" s="117">
        <f t="shared" si="54"/>
        <v>0.33842304476234031</v>
      </c>
      <c r="G161" s="117">
        <f t="shared" si="54"/>
        <v>0.35851730139152427</v>
      </c>
      <c r="H161" s="117">
        <f t="shared" si="54"/>
        <v>0.41281070887578375</v>
      </c>
      <c r="I161" s="117">
        <f t="shared" si="54"/>
        <v>0.53568125024386348</v>
      </c>
      <c r="J161" s="117">
        <f t="shared" si="54"/>
        <v>0.48354094062767117</v>
      </c>
      <c r="K161" s="117">
        <f t="shared" si="54"/>
        <v>0.42617425568508555</v>
      </c>
      <c r="L161" s="117">
        <f t="shared" si="54"/>
        <v>0.28752540097207596</v>
      </c>
      <c r="M161" s="117">
        <f t="shared" si="54"/>
        <v>0.1746071283944847</v>
      </c>
      <c r="N161" s="117">
        <f t="shared" si="54"/>
        <v>0.1587155482921086</v>
      </c>
      <c r="O161" s="117">
        <f t="shared" si="54"/>
        <v>0.15264474190953492</v>
      </c>
      <c r="P161" s="117">
        <f t="shared" si="54"/>
        <v>0.19937935942502663</v>
      </c>
      <c r="Q161" s="117">
        <f t="shared" si="54"/>
        <v>0.19437970399523027</v>
      </c>
      <c r="R161" s="117">
        <f t="shared" ref="R161:V161" si="55">R162+R164+R166+R175</f>
        <v>8.5173962217903507E-2</v>
      </c>
      <c r="S161" s="117">
        <f t="shared" si="55"/>
        <v>0.13271917324821902</v>
      </c>
      <c r="T161" s="117">
        <f t="shared" si="55"/>
        <v>9.8314137226020185E-2</v>
      </c>
      <c r="U161" s="117">
        <f t="shared" si="55"/>
        <v>0.25255112435332072</v>
      </c>
      <c r="V161" s="117">
        <f t="shared" si="55"/>
        <v>0.17375233532435339</v>
      </c>
      <c r="W161" s="117">
        <f t="shared" ref="W161:Y161" si="56">W162+W164+W166+W175</f>
        <v>0.10613140271730646</v>
      </c>
      <c r="X161" s="117">
        <f t="shared" si="56"/>
        <v>0</v>
      </c>
      <c r="Y161" s="117">
        <f t="shared" si="56"/>
        <v>0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0.12829898639887316</v>
      </c>
      <c r="D162" s="122">
        <f t="shared" si="57"/>
        <v>0.21386051040263945</v>
      </c>
      <c r="E162" s="122">
        <f t="shared" si="57"/>
        <v>0.26642134576445009</v>
      </c>
      <c r="F162" s="122">
        <f t="shared" si="57"/>
        <v>0.27653465482232215</v>
      </c>
      <c r="G162" s="122">
        <f t="shared" si="57"/>
        <v>0.29716475390961139</v>
      </c>
      <c r="H162" s="122">
        <f t="shared" si="57"/>
        <v>0.33804394098839952</v>
      </c>
      <c r="I162" s="122">
        <f t="shared" si="57"/>
        <v>0.44205993298820584</v>
      </c>
      <c r="J162" s="122">
        <f t="shared" si="57"/>
        <v>0.39853775376402811</v>
      </c>
      <c r="K162" s="122">
        <f t="shared" si="57"/>
        <v>0.3541445109795171</v>
      </c>
      <c r="L162" s="122">
        <f t="shared" si="57"/>
        <v>0.23893305669972043</v>
      </c>
      <c r="M162" s="122">
        <f t="shared" si="57"/>
        <v>0.14217589586254442</v>
      </c>
      <c r="N162" s="122">
        <f t="shared" si="57"/>
        <v>0.12956118036071845</v>
      </c>
      <c r="O162" s="122">
        <f t="shared" si="57"/>
        <v>0.12518323119780544</v>
      </c>
      <c r="P162" s="122">
        <f t="shared" si="57"/>
        <v>0.15978701200882328</v>
      </c>
      <c r="Q162" s="122">
        <f t="shared" si="57"/>
        <v>0.15506420698021864</v>
      </c>
      <c r="R162" s="122">
        <f t="shared" si="57"/>
        <v>6.7282054144213246E-2</v>
      </c>
      <c r="S162" s="122">
        <f t="shared" si="57"/>
        <v>0.10406132755074808</v>
      </c>
      <c r="T162" s="122">
        <f t="shared" si="57"/>
        <v>7.6981486594179818E-2</v>
      </c>
      <c r="U162" s="122">
        <f t="shared" si="57"/>
        <v>0.18990979104193792</v>
      </c>
      <c r="V162" s="122">
        <f t="shared" si="57"/>
        <v>0.12895912777764179</v>
      </c>
      <c r="W162" s="122">
        <f t="shared" si="57"/>
        <v>8.1623407824837776E-2</v>
      </c>
      <c r="X162" s="122">
        <f t="shared" si="57"/>
        <v>0</v>
      </c>
      <c r="Y162" s="122">
        <f t="shared" si="57"/>
        <v>0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0.12829898639887316</v>
      </c>
      <c r="D163" s="33">
        <v>0.21386051040263945</v>
      </c>
      <c r="E163" s="33">
        <v>0.26642134576445009</v>
      </c>
      <c r="F163" s="33">
        <v>0.27653465482232215</v>
      </c>
      <c r="G163" s="33">
        <v>0.29716475390961139</v>
      </c>
      <c r="H163" s="33">
        <v>0.33804394098839952</v>
      </c>
      <c r="I163" s="33">
        <v>0.44205993298820584</v>
      </c>
      <c r="J163" s="33">
        <v>0.39853775376402811</v>
      </c>
      <c r="K163" s="33">
        <v>0.3541445109795171</v>
      </c>
      <c r="L163" s="33">
        <v>0.23893305669972043</v>
      </c>
      <c r="M163" s="33">
        <v>0.14217589586254442</v>
      </c>
      <c r="N163" s="33">
        <v>0.12956118036071845</v>
      </c>
      <c r="O163" s="33">
        <v>0.12518323119780544</v>
      </c>
      <c r="P163" s="33">
        <v>0.15978701200882328</v>
      </c>
      <c r="Q163" s="33">
        <v>0.15506420698021864</v>
      </c>
      <c r="R163" s="33">
        <v>6.7282054144213246E-2</v>
      </c>
      <c r="S163" s="33">
        <v>0.10406132755074808</v>
      </c>
      <c r="T163" s="33">
        <v>7.6981486594179818E-2</v>
      </c>
      <c r="U163" s="33">
        <v>0.18990979104193792</v>
      </c>
      <c r="V163" s="33">
        <v>0.12895912777764179</v>
      </c>
      <c r="W163" s="33">
        <v>8.1623407824837776E-2</v>
      </c>
      <c r="X163" s="33">
        <v>0</v>
      </c>
      <c r="Y163" s="33">
        <v>0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8.7647736147939203E-6</v>
      </c>
      <c r="E164" s="122">
        <f t="shared" si="58"/>
        <v>8.9966942949741807E-6</v>
      </c>
      <c r="F164" s="122">
        <f t="shared" si="58"/>
        <v>9.8621945032353916E-6</v>
      </c>
      <c r="G164" s="122">
        <f t="shared" si="58"/>
        <v>2.1531615909339735E-5</v>
      </c>
      <c r="H164" s="122">
        <f t="shared" si="58"/>
        <v>2.974184615501142E-5</v>
      </c>
      <c r="I164" s="122">
        <f t="shared" si="58"/>
        <v>5.1081475072045743E-5</v>
      </c>
      <c r="J164" s="122">
        <f t="shared" si="58"/>
        <v>6.9237698611677203E-5</v>
      </c>
      <c r="K164" s="122">
        <f t="shared" si="58"/>
        <v>6.9411742634430164E-5</v>
      </c>
      <c r="L164" s="122">
        <f t="shared" si="58"/>
        <v>7.9118100675966286E-5</v>
      </c>
      <c r="M164" s="122">
        <f t="shared" si="58"/>
        <v>4.3967778493476797E-5</v>
      </c>
      <c r="N164" s="122">
        <f t="shared" si="58"/>
        <v>5.3949823394702262E-5</v>
      </c>
      <c r="O164" s="122">
        <f t="shared" si="58"/>
        <v>6.3735764371277237E-5</v>
      </c>
      <c r="P164" s="122">
        <f t="shared" si="58"/>
        <v>1.2221439649686742E-4</v>
      </c>
      <c r="Q164" s="122">
        <f t="shared" si="58"/>
        <v>2.9092266941614685E-4</v>
      </c>
      <c r="R164" s="122">
        <f t="shared" si="58"/>
        <v>8.6224214720742739E-5</v>
      </c>
      <c r="S164" s="122">
        <f t="shared" si="58"/>
        <v>1.7218950462957259E-4</v>
      </c>
      <c r="T164" s="122">
        <f t="shared" si="58"/>
        <v>1.6846096171696821E-4</v>
      </c>
      <c r="U164" s="122">
        <f t="shared" si="58"/>
        <v>7.2241335375684715E-4</v>
      </c>
      <c r="V164" s="122">
        <f t="shared" si="58"/>
        <v>3.2363769694689163E-4</v>
      </c>
      <c r="W164" s="122">
        <f t="shared" si="58"/>
        <v>1.2756917014694074E-4</v>
      </c>
      <c r="X164" s="122">
        <f t="shared" si="58"/>
        <v>0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8.7647736147939203E-6</v>
      </c>
      <c r="E165" s="98">
        <v>8.9966942949741807E-6</v>
      </c>
      <c r="F165" s="98">
        <v>9.8621945032353916E-6</v>
      </c>
      <c r="G165" s="98">
        <v>2.1531615909339735E-5</v>
      </c>
      <c r="H165" s="98">
        <v>2.974184615501142E-5</v>
      </c>
      <c r="I165" s="98">
        <v>5.1081475072045743E-5</v>
      </c>
      <c r="J165" s="98">
        <v>6.9237698611677203E-5</v>
      </c>
      <c r="K165" s="98">
        <v>6.9411742634430164E-5</v>
      </c>
      <c r="L165" s="98">
        <v>7.9118100675966286E-5</v>
      </c>
      <c r="M165" s="98">
        <v>4.3967778493476797E-5</v>
      </c>
      <c r="N165" s="98">
        <v>5.3949823394702262E-5</v>
      </c>
      <c r="O165" s="98">
        <v>6.3735764371277237E-5</v>
      </c>
      <c r="P165" s="98">
        <v>1.2221439649686742E-4</v>
      </c>
      <c r="Q165" s="98">
        <v>2.9092266941614685E-4</v>
      </c>
      <c r="R165" s="98">
        <v>8.6224214720742739E-5</v>
      </c>
      <c r="S165" s="98">
        <v>1.7218950462957259E-4</v>
      </c>
      <c r="T165" s="98">
        <v>1.6846096171696821E-4</v>
      </c>
      <c r="U165" s="98">
        <v>7.2241335375684715E-4</v>
      </c>
      <c r="V165" s="98">
        <v>3.2363769694689163E-4</v>
      </c>
      <c r="W165" s="98">
        <v>1.2756917014694074E-4</v>
      </c>
      <c r="X165" s="98">
        <v>0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1.2462082374116064E-2</v>
      </c>
      <c r="D166" s="122">
        <v>1.8225580558769598E-2</v>
      </c>
      <c r="E166" s="122">
        <v>3.9939246571326428E-2</v>
      </c>
      <c r="F166" s="122">
        <v>3.8930971885094964E-2</v>
      </c>
      <c r="G166" s="122">
        <v>3.6737534145111633E-2</v>
      </c>
      <c r="H166" s="122">
        <v>4.6357507651320851E-2</v>
      </c>
      <c r="I166" s="122">
        <v>5.6248073177857849E-2</v>
      </c>
      <c r="J166" s="122">
        <v>5.1811142782667075E-2</v>
      </c>
      <c r="K166" s="122">
        <v>4.287552800089503E-2</v>
      </c>
      <c r="L166" s="122">
        <v>3.0054683034580559E-2</v>
      </c>
      <c r="M166" s="122">
        <v>2.0280488239688164E-2</v>
      </c>
      <c r="N166" s="122">
        <v>1.7814438745983895E-2</v>
      </c>
      <c r="O166" s="122">
        <v>1.6444303533429329E-2</v>
      </c>
      <c r="P166" s="122">
        <v>2.3705248453650636E-2</v>
      </c>
      <c r="Q166" s="122">
        <v>2.3732169106000837E-2</v>
      </c>
      <c r="R166" s="122">
        <v>1.0962312605326548E-2</v>
      </c>
      <c r="S166" s="122">
        <v>1.762338502030172E-2</v>
      </c>
      <c r="T166" s="122">
        <v>1.2515215329236834E-2</v>
      </c>
      <c r="U166" s="122">
        <v>3.7229458350963897E-2</v>
      </c>
      <c r="V166" s="122">
        <v>2.7250292645699087E-2</v>
      </c>
      <c r="W166" s="122">
        <v>1.49233841583054E-2</v>
      </c>
      <c r="X166" s="122">
        <v>0</v>
      </c>
      <c r="Y166" s="122">
        <v>0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4.958056768181369E-3</v>
      </c>
      <c r="D167" s="98">
        <v>4.3295215851221341E-3</v>
      </c>
      <c r="E167" s="98">
        <v>2.3839771058222848E-3</v>
      </c>
      <c r="F167" s="98">
        <v>5.1429938862756009E-3</v>
      </c>
      <c r="G167" s="98">
        <v>9.8506443017263943E-3</v>
      </c>
      <c r="H167" s="98">
        <v>1.9938081730495199E-2</v>
      </c>
      <c r="I167" s="98">
        <v>1.5990682349691702E-2</v>
      </c>
      <c r="J167" s="98">
        <v>5.7951945959658002E-3</v>
      </c>
      <c r="K167" s="98">
        <v>5.2749499333211141E-3</v>
      </c>
      <c r="L167" s="98">
        <v>2.3165392985835817E-3</v>
      </c>
      <c r="M167" s="98">
        <v>1.7335452209166229E-3</v>
      </c>
      <c r="N167" s="98">
        <v>2.4566399403271209E-3</v>
      </c>
      <c r="O167" s="98">
        <v>2.3434561833761418E-3</v>
      </c>
      <c r="P167" s="98">
        <v>3.4185743559648819E-3</v>
      </c>
      <c r="Q167" s="98">
        <v>2.5643297808546259E-3</v>
      </c>
      <c r="R167" s="98">
        <v>1.2332298099652587E-3</v>
      </c>
      <c r="S167" s="98">
        <v>2.2304289372481081E-3</v>
      </c>
      <c r="T167" s="98">
        <v>1.5134670861532244E-3</v>
      </c>
      <c r="U167" s="98">
        <v>4.0902985887889742E-3</v>
      </c>
      <c r="V167" s="98">
        <v>3.6823039849866301E-3</v>
      </c>
      <c r="W167" s="98">
        <v>1.3724302346915661E-3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1.1711175881367044E-4</v>
      </c>
      <c r="V168" s="98">
        <v>1.1701255555720572E-4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6.5087194462575432E-5</v>
      </c>
      <c r="V169" s="101">
        <v>6.3190517027693685E-5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5.2024564351094999E-5</v>
      </c>
      <c r="V170" s="104">
        <v>5.3822038529512033E-5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7.5040256059346958E-3</v>
      </c>
      <c r="D171" s="101">
        <v>1.3896058973647462E-2</v>
      </c>
      <c r="E171" s="101">
        <v>3.7555269465504144E-2</v>
      </c>
      <c r="F171" s="101">
        <v>3.3787977998819364E-2</v>
      </c>
      <c r="G171" s="101">
        <v>2.6886889843385237E-2</v>
      </c>
      <c r="H171" s="101">
        <v>2.6419425920825652E-2</v>
      </c>
      <c r="I171" s="101">
        <v>4.0257390828166151E-2</v>
      </c>
      <c r="J171" s="101">
        <v>4.6015948186701273E-2</v>
      </c>
      <c r="K171" s="101">
        <v>1.9035578229182174E-2</v>
      </c>
      <c r="L171" s="101">
        <v>2.5062303332869164E-2</v>
      </c>
      <c r="M171" s="101">
        <v>1.6782650908657132E-2</v>
      </c>
      <c r="N171" s="101">
        <v>1.3245828095625295E-2</v>
      </c>
      <c r="O171" s="101">
        <v>2.4192718556009379E-3</v>
      </c>
      <c r="P171" s="101">
        <v>3.4555737829605015E-3</v>
      </c>
      <c r="Q171" s="101">
        <v>4.6951042291359284E-3</v>
      </c>
      <c r="R171" s="101">
        <v>3.8226254508350456E-3</v>
      </c>
      <c r="S171" s="101">
        <v>1.0043443482462517E-2</v>
      </c>
      <c r="T171" s="101">
        <v>2.3562600373679962E-4</v>
      </c>
      <c r="U171" s="101">
        <v>7.3859608651603327E-3</v>
      </c>
      <c r="V171" s="101">
        <v>0</v>
      </c>
      <c r="W171" s="101">
        <v>1.3015539734670902E-4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1.8564999838391747E-2</v>
      </c>
      <c r="L172" s="104">
        <v>2.6758404031278129E-3</v>
      </c>
      <c r="M172" s="104">
        <v>1.7642921101144117E-3</v>
      </c>
      <c r="N172" s="104">
        <v>2.1119707100314801E-3</v>
      </c>
      <c r="O172" s="104">
        <v>1.168157549445225E-2</v>
      </c>
      <c r="P172" s="104">
        <v>1.6831100314725254E-2</v>
      </c>
      <c r="Q172" s="104">
        <v>1.6472735096010285E-2</v>
      </c>
      <c r="R172" s="104">
        <v>5.9064573445262421E-3</v>
      </c>
      <c r="S172" s="104">
        <v>5.3495126005910949E-3</v>
      </c>
      <c r="T172" s="104">
        <v>1.0766122239346809E-2</v>
      </c>
      <c r="U172" s="104">
        <v>2.5636087138200918E-2</v>
      </c>
      <c r="V172" s="104">
        <v>2.3450976105155251E-2</v>
      </c>
      <c r="W172" s="104">
        <v>1.3420798526267125E-2</v>
      </c>
      <c r="X172" s="104">
        <v>0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1.0794368397475834E-2</v>
      </c>
      <c r="L173" s="98">
        <v>1.612098319734885E-3</v>
      </c>
      <c r="M173" s="98">
        <v>1.0248908106879671E-3</v>
      </c>
      <c r="N173" s="98">
        <v>1.1811903739112031E-3</v>
      </c>
      <c r="O173" s="98">
        <v>6.6409195879295812E-3</v>
      </c>
      <c r="P173" s="98">
        <v>9.2905453849079344E-3</v>
      </c>
      <c r="Q173" s="98">
        <v>9.1106304567136146E-3</v>
      </c>
      <c r="R173" s="98">
        <v>3.2154116579194156E-3</v>
      </c>
      <c r="S173" s="98">
        <v>2.8443638178339429E-3</v>
      </c>
      <c r="T173" s="98">
        <v>6.4855342048196893E-3</v>
      </c>
      <c r="U173" s="98">
        <v>1.4199353354034959E-2</v>
      </c>
      <c r="V173" s="98">
        <v>1.2684236757412967E-2</v>
      </c>
      <c r="W173" s="98">
        <v>7.4030511764165939E-3</v>
      </c>
      <c r="X173" s="98">
        <v>0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7.7706314409159141E-3</v>
      </c>
      <c r="L174" s="33">
        <v>1.0637420833929281E-3</v>
      </c>
      <c r="M174" s="33">
        <v>7.3940129942644446E-4</v>
      </c>
      <c r="N174" s="33">
        <v>9.3078033612027709E-4</v>
      </c>
      <c r="O174" s="33">
        <v>5.0406559065226684E-3</v>
      </c>
      <c r="P174" s="33">
        <v>7.5405549298173209E-3</v>
      </c>
      <c r="Q174" s="33">
        <v>7.3621046392966715E-3</v>
      </c>
      <c r="R174" s="33">
        <v>2.6910456866068265E-3</v>
      </c>
      <c r="S174" s="33">
        <v>2.5051487827571516E-3</v>
      </c>
      <c r="T174" s="33">
        <v>4.2805880345271208E-3</v>
      </c>
      <c r="U174" s="33">
        <v>1.1436733784165957E-2</v>
      </c>
      <c r="V174" s="33">
        <v>1.0766739347742284E-2</v>
      </c>
      <c r="W174" s="33">
        <v>6.01774734985053E-3</v>
      </c>
      <c r="X174" s="33">
        <v>0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6.5232065747287933E-3</v>
      </c>
      <c r="D175" s="122">
        <v>1.1861214194710991E-2</v>
      </c>
      <c r="E175" s="122">
        <v>2.2812322303253772E-2</v>
      </c>
      <c r="F175" s="122">
        <v>2.294755586041998E-2</v>
      </c>
      <c r="G175" s="122">
        <v>2.459348172089194E-2</v>
      </c>
      <c r="H175" s="122">
        <v>2.8379518389908358E-2</v>
      </c>
      <c r="I175" s="122">
        <v>3.7322162602727804E-2</v>
      </c>
      <c r="J175" s="122">
        <v>3.3122806382364291E-2</v>
      </c>
      <c r="K175" s="122">
        <v>2.9084804962038982E-2</v>
      </c>
      <c r="L175" s="122">
        <v>1.8458543137098993E-2</v>
      </c>
      <c r="M175" s="122">
        <v>1.2106776513758643E-2</v>
      </c>
      <c r="N175" s="122">
        <v>1.1285979362011544E-2</v>
      </c>
      <c r="O175" s="122">
        <v>1.0953471413928875E-2</v>
      </c>
      <c r="P175" s="122">
        <v>1.5764884566055851E-2</v>
      </c>
      <c r="Q175" s="122">
        <v>1.5292405239594631E-2</v>
      </c>
      <c r="R175" s="122">
        <v>6.8433712536429721E-3</v>
      </c>
      <c r="S175" s="122">
        <v>1.0862271172539645E-2</v>
      </c>
      <c r="T175" s="122">
        <v>8.6489743408865779E-3</v>
      </c>
      <c r="U175" s="122">
        <v>2.4689461606662085E-2</v>
      </c>
      <c r="V175" s="122">
        <v>1.7219277204065599E-2</v>
      </c>
      <c r="W175" s="122">
        <v>9.4570415640163451E-3</v>
      </c>
      <c r="X175" s="122">
        <v>0</v>
      </c>
      <c r="Y175" s="122">
        <v>0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5.3893768976984186E-3</v>
      </c>
      <c r="D176" s="98">
        <v>9.1187657724670686E-3</v>
      </c>
      <c r="E176" s="98">
        <v>8.6213892570503846E-3</v>
      </c>
      <c r="F176" s="98">
        <v>1.3788190745997516E-2</v>
      </c>
      <c r="G176" s="98">
        <v>2.0080691987313444E-2</v>
      </c>
      <c r="H176" s="98">
        <v>2.2780992686971493E-2</v>
      </c>
      <c r="I176" s="98">
        <v>3.1061126762273534E-2</v>
      </c>
      <c r="J176" s="98">
        <v>2.1394665948195599E-2</v>
      </c>
      <c r="K176" s="98">
        <v>1.8472311472709523E-2</v>
      </c>
      <c r="L176" s="98">
        <v>9.4401824265373767E-3</v>
      </c>
      <c r="M176" s="98">
        <v>6.8791487227820233E-3</v>
      </c>
      <c r="N176" s="98">
        <v>8.1456862531845524E-3</v>
      </c>
      <c r="O176" s="98">
        <v>8.1386379623344021E-3</v>
      </c>
      <c r="P176" s="98">
        <v>1.2091969492302637E-2</v>
      </c>
      <c r="Q176" s="98">
        <v>1.1075285273470891E-2</v>
      </c>
      <c r="R176" s="98">
        <v>4.5271992705348168E-3</v>
      </c>
      <c r="S176" s="98">
        <v>7.5140561336036462E-3</v>
      </c>
      <c r="T176" s="98">
        <v>6.4066431072149444E-3</v>
      </c>
      <c r="U176" s="98">
        <v>1.8589915363523193E-2</v>
      </c>
      <c r="V176" s="98">
        <v>1.3881424599826655E-2</v>
      </c>
      <c r="W176" s="98">
        <v>9.4570415640163451E-3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1.1338296770303747E-3</v>
      </c>
      <c r="D177" s="33">
        <v>2.7424484222439223E-3</v>
      </c>
      <c r="E177" s="33">
        <v>1.4190933046203388E-2</v>
      </c>
      <c r="F177" s="33">
        <v>9.1593651144224655E-3</v>
      </c>
      <c r="G177" s="33">
        <v>4.5127897335784954E-3</v>
      </c>
      <c r="H177" s="33">
        <v>5.598525702936865E-3</v>
      </c>
      <c r="I177" s="33">
        <v>6.2610358404542677E-3</v>
      </c>
      <c r="J177" s="33">
        <v>1.1728140434168694E-2</v>
      </c>
      <c r="K177" s="33">
        <v>1.061249348932946E-2</v>
      </c>
      <c r="L177" s="33">
        <v>9.0183607105616161E-3</v>
      </c>
      <c r="M177" s="33">
        <v>5.2276277909766196E-3</v>
      </c>
      <c r="N177" s="33">
        <v>3.1402931088269906E-3</v>
      </c>
      <c r="O177" s="33">
        <v>2.8148334515944724E-3</v>
      </c>
      <c r="P177" s="33">
        <v>3.6729150737532137E-3</v>
      </c>
      <c r="Q177" s="33">
        <v>4.2171199661237401E-3</v>
      </c>
      <c r="R177" s="33">
        <v>2.3161719831081553E-3</v>
      </c>
      <c r="S177" s="33">
        <v>3.3482150389360001E-3</v>
      </c>
      <c r="T177" s="33">
        <v>2.2423312336716334E-3</v>
      </c>
      <c r="U177" s="33">
        <v>6.0995462431388909E-3</v>
      </c>
      <c r="V177" s="33">
        <v>3.337852604238945E-3</v>
      </c>
      <c r="W177" s="33">
        <v>0</v>
      </c>
      <c r="X177" s="33">
        <v>0</v>
      </c>
      <c r="Y177" s="33">
        <v>0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123.30374511580844</v>
      </c>
      <c r="D3" s="117">
        <f t="shared" si="0"/>
        <v>167.03666372849182</v>
      </c>
      <c r="E3" s="117">
        <f t="shared" si="0"/>
        <v>145.01700829209435</v>
      </c>
      <c r="F3" s="117">
        <f t="shared" si="0"/>
        <v>154.11709372473425</v>
      </c>
      <c r="G3" s="117">
        <f t="shared" si="0"/>
        <v>166.42337136909271</v>
      </c>
      <c r="H3" s="117">
        <f t="shared" si="0"/>
        <v>136.33325559453772</v>
      </c>
      <c r="I3" s="117">
        <f t="shared" si="0"/>
        <v>85.012007507767478</v>
      </c>
      <c r="J3" s="117">
        <f t="shared" si="0"/>
        <v>108.20122478202939</v>
      </c>
      <c r="K3" s="117">
        <f t="shared" si="0"/>
        <v>85.370500533324304</v>
      </c>
      <c r="L3" s="117">
        <f t="shared" si="0"/>
        <v>99.574012406958346</v>
      </c>
      <c r="M3" s="117">
        <f t="shared" si="0"/>
        <v>65.642979644485834</v>
      </c>
      <c r="N3" s="117">
        <f t="shared" si="0"/>
        <v>112.6578504426889</v>
      </c>
      <c r="O3" s="117">
        <f t="shared" si="0"/>
        <v>67.437578130208294</v>
      </c>
      <c r="P3" s="117">
        <f t="shared" si="0"/>
        <v>97.984136897997885</v>
      </c>
      <c r="Q3" s="117">
        <f t="shared" si="0"/>
        <v>96.183615293144499</v>
      </c>
      <c r="R3" s="117">
        <f t="shared" ref="R3:V3" si="1">R4+R7+R9+R19</f>
        <v>66.937898973468194</v>
      </c>
      <c r="S3" s="117">
        <f t="shared" si="1"/>
        <v>54.306711400317241</v>
      </c>
      <c r="T3" s="117">
        <f t="shared" si="1"/>
        <v>0.28151371174416812</v>
      </c>
      <c r="U3" s="117">
        <f t="shared" si="1"/>
        <v>55.497547252724587</v>
      </c>
      <c r="V3" s="117">
        <f t="shared" si="1"/>
        <v>59.211696238964322</v>
      </c>
      <c r="W3" s="117">
        <f t="shared" ref="W3:Y3" si="2">W4+W7+W9+W19</f>
        <v>0</v>
      </c>
      <c r="X3" s="117">
        <f t="shared" si="2"/>
        <v>0</v>
      </c>
      <c r="Y3" s="117">
        <f t="shared" si="2"/>
        <v>107.9888304032428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108.3145337849284</v>
      </c>
      <c r="D4" s="122">
        <f t="shared" si="3"/>
        <v>146.926521432653</v>
      </c>
      <c r="E4" s="122">
        <f t="shared" si="3"/>
        <v>120.2160562089538</v>
      </c>
      <c r="F4" s="122">
        <f t="shared" si="3"/>
        <v>128.65971554531384</v>
      </c>
      <c r="G4" s="122">
        <f t="shared" si="3"/>
        <v>141.15448085996755</v>
      </c>
      <c r="H4" s="122">
        <f t="shared" si="3"/>
        <v>116.07932488961231</v>
      </c>
      <c r="I4" s="122">
        <f t="shared" si="3"/>
        <v>71.220966269016543</v>
      </c>
      <c r="J4" s="122">
        <f t="shared" si="3"/>
        <v>90.432808982869133</v>
      </c>
      <c r="K4" s="122">
        <f t="shared" si="3"/>
        <v>71.098639631078228</v>
      </c>
      <c r="L4" s="122">
        <f t="shared" si="3"/>
        <v>84.002820368620931</v>
      </c>
      <c r="M4" s="122">
        <f t="shared" si="3"/>
        <v>54.184748802003377</v>
      </c>
      <c r="N4" s="122">
        <f t="shared" si="3"/>
        <v>93.413760991175053</v>
      </c>
      <c r="O4" s="122">
        <f t="shared" si="3"/>
        <v>55.365527195233632</v>
      </c>
      <c r="P4" s="122">
        <f t="shared" si="3"/>
        <v>78.583742710865494</v>
      </c>
      <c r="Q4" s="122">
        <f t="shared" si="3"/>
        <v>76.056187769824007</v>
      </c>
      <c r="R4" s="122">
        <f t="shared" ref="R4:V4" si="4">SUM(R5:R6)</f>
        <v>53.464649812789617</v>
      </c>
      <c r="S4" s="122">
        <f t="shared" si="4"/>
        <v>43.243786465610718</v>
      </c>
      <c r="T4" s="122">
        <f t="shared" si="4"/>
        <v>0.22272548963706462</v>
      </c>
      <c r="U4" s="122">
        <f t="shared" si="4"/>
        <v>42.356036113559902</v>
      </c>
      <c r="V4" s="122">
        <f t="shared" si="4"/>
        <v>45.559694528468036</v>
      </c>
      <c r="W4" s="122">
        <f t="shared" ref="W4:Y4" si="5">SUM(W5:W6)</f>
        <v>0</v>
      </c>
      <c r="X4" s="122">
        <f t="shared" si="5"/>
        <v>0</v>
      </c>
      <c r="Y4" s="122">
        <f t="shared" si="5"/>
        <v>79.786197773839589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107.44543451304683</v>
      </c>
      <c r="D5" s="98">
        <v>145.76138770643834</v>
      </c>
      <c r="E5" s="98">
        <v>119.26521060372275</v>
      </c>
      <c r="F5" s="98">
        <v>127.66038081999847</v>
      </c>
      <c r="G5" s="98">
        <v>140.07527214040189</v>
      </c>
      <c r="H5" s="98">
        <v>115.1954380086529</v>
      </c>
      <c r="I5" s="98">
        <v>70.692755318543831</v>
      </c>
      <c r="J5" s="98">
        <v>89.768497916037916</v>
      </c>
      <c r="K5" s="98">
        <v>70.58324769883221</v>
      </c>
      <c r="L5" s="98">
        <v>83.392034893493729</v>
      </c>
      <c r="M5" s="98">
        <v>53.800028804859906</v>
      </c>
      <c r="N5" s="98">
        <v>92.75529309890311</v>
      </c>
      <c r="O5" s="98">
        <v>54.981230297629104</v>
      </c>
      <c r="P5" s="98">
        <v>78.049100545274314</v>
      </c>
      <c r="Q5" s="98">
        <v>75.544726158690381</v>
      </c>
      <c r="R5" s="98">
        <v>53.106762889709366</v>
      </c>
      <c r="S5" s="98">
        <v>42.95732459038036</v>
      </c>
      <c r="T5" s="98">
        <v>0.22123340244376075</v>
      </c>
      <c r="U5" s="98">
        <v>42.078378576770092</v>
      </c>
      <c r="V5" s="98">
        <v>45.262561285620983</v>
      </c>
      <c r="W5" s="98">
        <v>0</v>
      </c>
      <c r="X5" s="98">
        <v>0</v>
      </c>
      <c r="Y5" s="98">
        <v>79.31392778302677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0.86909927188156</v>
      </c>
      <c r="D6" s="98">
        <v>1.1651337262146588</v>
      </c>
      <c r="E6" s="98">
        <v>0.95084560523105344</v>
      </c>
      <c r="F6" s="98">
        <v>0.9993347253153817</v>
      </c>
      <c r="G6" s="98">
        <v>1.0792087195656552</v>
      </c>
      <c r="H6" s="98">
        <v>0.88388688095941015</v>
      </c>
      <c r="I6" s="98">
        <v>0.52821095047271627</v>
      </c>
      <c r="J6" s="98">
        <v>0.66431106683122088</v>
      </c>
      <c r="K6" s="98">
        <v>0.51539193224602198</v>
      </c>
      <c r="L6" s="98">
        <v>0.61078547512720416</v>
      </c>
      <c r="M6" s="98">
        <v>0.38471999714346788</v>
      </c>
      <c r="N6" s="98">
        <v>0.65846789227194491</v>
      </c>
      <c r="O6" s="98">
        <v>0.38429689760452856</v>
      </c>
      <c r="P6" s="98">
        <v>0.53464216559118083</v>
      </c>
      <c r="Q6" s="98">
        <v>0.51146161113361943</v>
      </c>
      <c r="R6" s="98">
        <v>0.35788692308025277</v>
      </c>
      <c r="S6" s="98">
        <v>0.28646187523035505</v>
      </c>
      <c r="T6" s="98">
        <v>1.492087193303876E-3</v>
      </c>
      <c r="U6" s="98">
        <v>0.27765753678980809</v>
      </c>
      <c r="V6" s="98">
        <v>0.29713324284705217</v>
      </c>
      <c r="W6" s="98">
        <v>0</v>
      </c>
      <c r="X6" s="98">
        <v>0</v>
      </c>
      <c r="Y6" s="98">
        <v>0.47226999081282495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8.9674124103067475E-4</v>
      </c>
      <c r="D7" s="122">
        <f t="shared" si="6"/>
        <v>2.317910919765498E-3</v>
      </c>
      <c r="E7" s="122">
        <f t="shared" si="6"/>
        <v>7.2950030841156333E-3</v>
      </c>
      <c r="F7" s="122">
        <f t="shared" si="6"/>
        <v>1.9317768645057947E-2</v>
      </c>
      <c r="G7" s="122">
        <f t="shared" si="6"/>
        <v>1.0591638844843761E-2</v>
      </c>
      <c r="H7" s="122">
        <f t="shared" si="6"/>
        <v>2.0414476998645247E-2</v>
      </c>
      <c r="I7" s="122">
        <f t="shared" si="6"/>
        <v>3.7254398286081881E-2</v>
      </c>
      <c r="J7" s="122">
        <f t="shared" si="6"/>
        <v>6.1259446710346895E-2</v>
      </c>
      <c r="K7" s="122">
        <f t="shared" si="6"/>
        <v>6.4016657078541137E-2</v>
      </c>
      <c r="L7" s="122">
        <f t="shared" si="6"/>
        <v>6.7884485385292875E-2</v>
      </c>
      <c r="M7" s="122">
        <f t="shared" si="6"/>
        <v>7.0133623385920385E-2</v>
      </c>
      <c r="N7" s="122">
        <f t="shared" si="6"/>
        <v>0.11921471833094227</v>
      </c>
      <c r="O7" s="122">
        <f t="shared" si="6"/>
        <v>0.13396483723064456</v>
      </c>
      <c r="P7" s="122">
        <f t="shared" si="6"/>
        <v>0.29567066371822254</v>
      </c>
      <c r="Q7" s="122">
        <f t="shared" si="6"/>
        <v>0.71820921963913775</v>
      </c>
      <c r="R7" s="122">
        <f t="shared" si="6"/>
        <v>0.34834125725782222</v>
      </c>
      <c r="S7" s="122">
        <f t="shared" si="6"/>
        <v>0.23335833343762796</v>
      </c>
      <c r="T7" s="122">
        <f t="shared" si="6"/>
        <v>1.3616657916363567E-3</v>
      </c>
      <c r="U7" s="122">
        <f t="shared" si="6"/>
        <v>0.32398819808852508</v>
      </c>
      <c r="V7" s="122">
        <f t="shared" si="6"/>
        <v>0.19759540728341987</v>
      </c>
      <c r="W7" s="122">
        <f t="shared" si="6"/>
        <v>0</v>
      </c>
      <c r="X7" s="122">
        <f t="shared" si="6"/>
        <v>0</v>
      </c>
      <c r="Y7" s="122">
        <f t="shared" si="6"/>
        <v>6.0423920901606164E-2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8.9674124103067475E-4</v>
      </c>
      <c r="D8" s="98">
        <v>2.317910919765498E-3</v>
      </c>
      <c r="E8" s="98">
        <v>7.2950030841156333E-3</v>
      </c>
      <c r="F8" s="98">
        <v>1.9317768645057947E-2</v>
      </c>
      <c r="G8" s="98">
        <v>1.0591638844843761E-2</v>
      </c>
      <c r="H8" s="98">
        <v>2.0414476998645247E-2</v>
      </c>
      <c r="I8" s="98">
        <v>3.7254398286081881E-2</v>
      </c>
      <c r="J8" s="98">
        <v>6.1259446710346895E-2</v>
      </c>
      <c r="K8" s="98">
        <v>6.4016657078541137E-2</v>
      </c>
      <c r="L8" s="98">
        <v>6.7884485385292875E-2</v>
      </c>
      <c r="M8" s="98">
        <v>7.0133623385920385E-2</v>
      </c>
      <c r="N8" s="98">
        <v>0.11921471833094227</v>
      </c>
      <c r="O8" s="98">
        <v>0.13396483723064456</v>
      </c>
      <c r="P8" s="98">
        <v>0.29567066371822254</v>
      </c>
      <c r="Q8" s="98">
        <v>0.71820921963913775</v>
      </c>
      <c r="R8" s="98">
        <v>0.34834125725782222</v>
      </c>
      <c r="S8" s="98">
        <v>0.23335833343762796</v>
      </c>
      <c r="T8" s="98">
        <v>1.3616657916363567E-3</v>
      </c>
      <c r="U8" s="98">
        <v>0.32398819808852508</v>
      </c>
      <c r="V8" s="98">
        <v>0.19759540728341987</v>
      </c>
      <c r="W8" s="98">
        <v>0</v>
      </c>
      <c r="X8" s="98">
        <v>0</v>
      </c>
      <c r="Y8" s="98">
        <v>6.0423920901606164E-2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9.9679442871685442</v>
      </c>
      <c r="D9" s="122">
        <v>13.634539205469553</v>
      </c>
      <c r="E9" s="122">
        <v>14.609026051333483</v>
      </c>
      <c r="F9" s="122">
        <v>15.311584732565315</v>
      </c>
      <c r="G9" s="122">
        <v>15.680113911677397</v>
      </c>
      <c r="H9" s="122">
        <v>12.615705874881648</v>
      </c>
      <c r="I9" s="122">
        <v>8.3916957408738835</v>
      </c>
      <c r="J9" s="122">
        <v>10.884518684738152</v>
      </c>
      <c r="K9" s="122">
        <v>8.7865334689239862</v>
      </c>
      <c r="L9" s="122">
        <v>9.5336061525255076</v>
      </c>
      <c r="M9" s="122">
        <v>7.1526082680410488</v>
      </c>
      <c r="N9" s="122">
        <v>12.127233912046536</v>
      </c>
      <c r="O9" s="122">
        <v>7.7069300476480631</v>
      </c>
      <c r="P9" s="122">
        <v>12.486044688348073</v>
      </c>
      <c r="Q9" s="122">
        <v>12.741226090386583</v>
      </c>
      <c r="R9" s="122">
        <v>8.6360658810352451</v>
      </c>
      <c r="S9" s="122">
        <v>7.1590984856550577</v>
      </c>
      <c r="T9" s="122">
        <v>3.7993573343962174E-2</v>
      </c>
      <c r="U9" s="122">
        <v>8.1331252990615006</v>
      </c>
      <c r="V9" s="122">
        <v>8.7002155443123765</v>
      </c>
      <c r="W9" s="122">
        <v>0</v>
      </c>
      <c r="X9" s="122">
        <v>0</v>
      </c>
      <c r="Y9" s="122">
        <v>19.238281889176758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8.3944249239907407</v>
      </c>
      <c r="D10" s="98">
        <v>11.747528269583031</v>
      </c>
      <c r="E10" s="98">
        <v>7.5347935521506493</v>
      </c>
      <c r="F10" s="98">
        <v>11.26553875212737</v>
      </c>
      <c r="G10" s="98">
        <v>12.75536655247222</v>
      </c>
      <c r="H10" s="98">
        <v>11.355174106202234</v>
      </c>
      <c r="I10" s="98">
        <v>6.8476313707142396</v>
      </c>
      <c r="J10" s="98">
        <v>8.1382600550675779</v>
      </c>
      <c r="K10" s="98">
        <v>5.0638082752908886</v>
      </c>
      <c r="L10" s="98">
        <v>5.4020231120309825</v>
      </c>
      <c r="M10" s="98">
        <v>4.1688507129645069</v>
      </c>
      <c r="N10" s="98">
        <v>9.1893652986087933</v>
      </c>
      <c r="O10" s="98">
        <v>5.0315500434354528</v>
      </c>
      <c r="P10" s="98">
        <v>6.5150757870237825</v>
      </c>
      <c r="Q10" s="98">
        <v>6.9178428007967812</v>
      </c>
      <c r="R10" s="98">
        <v>4.6883970522817755</v>
      </c>
      <c r="S10" s="98">
        <v>4.9626619069702267</v>
      </c>
      <c r="T10" s="98">
        <v>2.5919842114661897E-2</v>
      </c>
      <c r="U10" s="98">
        <v>5.5827708727019241</v>
      </c>
      <c r="V10" s="98">
        <v>8.3847243118959334</v>
      </c>
      <c r="W10" s="98">
        <v>0</v>
      </c>
      <c r="X10" s="98">
        <v>0</v>
      </c>
      <c r="Y10" s="98">
        <v>18.543429878712182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0.58255245344335149</v>
      </c>
      <c r="D11" s="98">
        <v>0.41292394901834445</v>
      </c>
      <c r="E11" s="98">
        <v>0.38693519211829147</v>
      </c>
      <c r="F11" s="98">
        <v>0.49099848372009641</v>
      </c>
      <c r="G11" s="98">
        <v>0.72531274705167248</v>
      </c>
      <c r="H11" s="98">
        <v>0.51075391239024914</v>
      </c>
      <c r="I11" s="98">
        <v>0.40839023388385304</v>
      </c>
      <c r="J11" s="98">
        <v>0.27755776733189197</v>
      </c>
      <c r="K11" s="98">
        <v>0.37769121398914324</v>
      </c>
      <c r="L11" s="98">
        <v>0.28995595833691667</v>
      </c>
      <c r="M11" s="98">
        <v>0.22424169080131379</v>
      </c>
      <c r="N11" s="98">
        <v>0.37776036191436463</v>
      </c>
      <c r="O11" s="98">
        <v>0.31673553106292152</v>
      </c>
      <c r="P11" s="98">
        <v>0.74308780387775142</v>
      </c>
      <c r="Q11" s="98">
        <v>0.55307756106510775</v>
      </c>
      <c r="R11" s="98">
        <v>0.40533266710286575</v>
      </c>
      <c r="S11" s="98">
        <v>0.25537468315983453</v>
      </c>
      <c r="T11" s="98">
        <v>1.3491439518357323E-3</v>
      </c>
      <c r="U11" s="98">
        <v>0.26115404386033347</v>
      </c>
      <c r="V11" s="98">
        <v>3.9422979229751326E-2</v>
      </c>
      <c r="W11" s="98">
        <v>0</v>
      </c>
      <c r="X11" s="98">
        <v>0</v>
      </c>
      <c r="Y11" s="98">
        <v>0.17126205122250446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3.566409097874727E-3</v>
      </c>
      <c r="L12" s="98">
        <v>3.2932771116487945E-4</v>
      </c>
      <c r="M12" s="98">
        <v>3.2778874112475225E-4</v>
      </c>
      <c r="N12" s="98">
        <v>7.7586976212215596E-4</v>
      </c>
      <c r="O12" s="98">
        <v>2.4804912088372166E-3</v>
      </c>
      <c r="P12" s="98">
        <v>7.1511129360465721E-3</v>
      </c>
      <c r="Q12" s="98">
        <v>5.9491485826990839E-3</v>
      </c>
      <c r="R12" s="98">
        <v>4.9801403948007122E-3</v>
      </c>
      <c r="S12" s="98">
        <v>1.9531440443091583E-3</v>
      </c>
      <c r="T12" s="98">
        <v>0</v>
      </c>
      <c r="U12" s="98">
        <v>4.8214334852697428E-3</v>
      </c>
      <c r="V12" s="98">
        <v>7.2478116541000739E-4</v>
      </c>
      <c r="W12" s="98">
        <v>0</v>
      </c>
      <c r="X12" s="98">
        <v>0</v>
      </c>
      <c r="Y12" s="98">
        <v>9.4120535110374451E-3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1.7052433533908738E-3</v>
      </c>
      <c r="L13" s="101">
        <v>1.6479670991765571E-4</v>
      </c>
      <c r="M13" s="101">
        <v>1.576549567501788E-4</v>
      </c>
      <c r="N13" s="101">
        <v>3.5945520836756925E-4</v>
      </c>
      <c r="O13" s="101">
        <v>1.1832201142580748E-3</v>
      </c>
      <c r="P13" s="101">
        <v>3.3419892221604416E-3</v>
      </c>
      <c r="Q13" s="101">
        <v>2.820652113157557E-3</v>
      </c>
      <c r="R13" s="101">
        <v>2.3344621193091965E-3</v>
      </c>
      <c r="S13" s="101">
        <v>8.9915867734068674E-4</v>
      </c>
      <c r="T13" s="101">
        <v>0</v>
      </c>
      <c r="U13" s="101">
        <v>2.3762789607682791E-3</v>
      </c>
      <c r="V13" s="101">
        <v>3.480268957034233E-4</v>
      </c>
      <c r="W13" s="101">
        <v>0</v>
      </c>
      <c r="X13" s="101">
        <v>0</v>
      </c>
      <c r="Y13" s="101">
        <v>2.9296583979549241E-3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1.8611657444838529E-3</v>
      </c>
      <c r="L14" s="104">
        <v>1.6453100124722375E-4</v>
      </c>
      <c r="M14" s="104">
        <v>1.7013378437457348E-4</v>
      </c>
      <c r="N14" s="104">
        <v>4.1641455375458666E-4</v>
      </c>
      <c r="O14" s="104">
        <v>1.2972710945791418E-3</v>
      </c>
      <c r="P14" s="104">
        <v>3.8091237138861305E-3</v>
      </c>
      <c r="Q14" s="104">
        <v>3.1284964695415269E-3</v>
      </c>
      <c r="R14" s="104">
        <v>2.6456782754915153E-3</v>
      </c>
      <c r="S14" s="104">
        <v>1.0539853669684718E-3</v>
      </c>
      <c r="T14" s="104">
        <v>0</v>
      </c>
      <c r="U14" s="104">
        <v>2.4451545245014637E-3</v>
      </c>
      <c r="V14" s="104">
        <v>3.7675426970658414E-4</v>
      </c>
      <c r="W14" s="104">
        <v>0</v>
      </c>
      <c r="X14" s="104">
        <v>0</v>
      </c>
      <c r="Y14" s="104">
        <v>6.4823951130825218E-3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0.99096690973445101</v>
      </c>
      <c r="D15" s="101">
        <v>1.4740869868681779</v>
      </c>
      <c r="E15" s="101">
        <v>6.6872973070645418</v>
      </c>
      <c r="F15" s="101">
        <v>3.5550474967178483</v>
      </c>
      <c r="G15" s="101">
        <v>2.1994346121535049</v>
      </c>
      <c r="H15" s="101">
        <v>0.74977785628916405</v>
      </c>
      <c r="I15" s="101">
        <v>1.1356741362757909</v>
      </c>
      <c r="J15" s="101">
        <v>2.4687008623386819</v>
      </c>
      <c r="K15" s="101">
        <v>1.5296073143330431</v>
      </c>
      <c r="L15" s="101">
        <v>3.4058747122851463</v>
      </c>
      <c r="M15" s="101">
        <v>2.4468007053676395</v>
      </c>
      <c r="N15" s="101">
        <v>2.1481582294998831</v>
      </c>
      <c r="O15" s="101">
        <v>0.34080782049192132</v>
      </c>
      <c r="P15" s="101">
        <v>0.76392247888269049</v>
      </c>
      <c r="Q15" s="101">
        <v>1.037282949773715</v>
      </c>
      <c r="R15" s="101">
        <v>1.277364421550351</v>
      </c>
      <c r="S15" s="101">
        <v>1.203459471843388</v>
      </c>
      <c r="T15" s="101">
        <v>2.7196140109143397E-4</v>
      </c>
      <c r="U15" s="101">
        <v>0.46798654452630778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1.8118602562130357</v>
      </c>
      <c r="L16" s="104">
        <v>0.43542304216129668</v>
      </c>
      <c r="M16" s="104">
        <v>0.3123873701664639</v>
      </c>
      <c r="N16" s="104">
        <v>0.41117415226137305</v>
      </c>
      <c r="O16" s="104">
        <v>2.0153561614489304</v>
      </c>
      <c r="P16" s="104">
        <v>4.4568075056278023</v>
      </c>
      <c r="Q16" s="104">
        <v>4.2270736301682792</v>
      </c>
      <c r="R16" s="104">
        <v>2.2599915997054527</v>
      </c>
      <c r="S16" s="104">
        <v>0.73564927963729942</v>
      </c>
      <c r="T16" s="104">
        <v>1.045262587637311E-2</v>
      </c>
      <c r="U16" s="104">
        <v>1.8163924044876665</v>
      </c>
      <c r="V16" s="104">
        <v>0.27534347202128256</v>
      </c>
      <c r="W16" s="104">
        <v>0</v>
      </c>
      <c r="X16" s="104">
        <v>0</v>
      </c>
      <c r="Y16" s="104">
        <v>0.51417790573103084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0.86641957950865645</v>
      </c>
      <c r="L17" s="98">
        <v>0.21820690873246071</v>
      </c>
      <c r="M17" s="98">
        <v>0.15028450881573688</v>
      </c>
      <c r="N17" s="98">
        <v>0.19026895248882728</v>
      </c>
      <c r="O17" s="98">
        <v>0.96241401158090623</v>
      </c>
      <c r="P17" s="98">
        <v>2.0846903101122067</v>
      </c>
      <c r="Q17" s="98">
        <v>2.0093113163915786</v>
      </c>
      <c r="R17" s="98">
        <v>1.0642376808875578</v>
      </c>
      <c r="S17" s="98">
        <v>0.34008628683994502</v>
      </c>
      <c r="T17" s="98">
        <v>5.6264727001905691E-3</v>
      </c>
      <c r="U17" s="98">
        <v>0.89464138641338686</v>
      </c>
      <c r="V17" s="98">
        <v>0.1330610115408683</v>
      </c>
      <c r="W17" s="98">
        <v>0</v>
      </c>
      <c r="X17" s="98">
        <v>0</v>
      </c>
      <c r="Y17" s="98">
        <v>0.13670031559821952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0.94544067670437926</v>
      </c>
      <c r="L18" s="98">
        <v>0.21721613342883597</v>
      </c>
      <c r="M18" s="98">
        <v>0.16210286135072699</v>
      </c>
      <c r="N18" s="98">
        <v>0.22090519977254577</v>
      </c>
      <c r="O18" s="98">
        <v>1.0529421498680243</v>
      </c>
      <c r="P18" s="98">
        <v>2.3721171955155951</v>
      </c>
      <c r="Q18" s="98">
        <v>2.2177623137767002</v>
      </c>
      <c r="R18" s="98">
        <v>1.1957539188178949</v>
      </c>
      <c r="S18" s="98">
        <v>0.39556299279735441</v>
      </c>
      <c r="T18" s="98">
        <v>4.8261531761825396E-3</v>
      </c>
      <c r="U18" s="98">
        <v>0.9217510180742795</v>
      </c>
      <c r="V18" s="98">
        <v>0.14228246048041426</v>
      </c>
      <c r="W18" s="98">
        <v>0</v>
      </c>
      <c r="X18" s="98">
        <v>0</v>
      </c>
      <c r="Y18" s="98">
        <v>0.37747759013281129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5.0203703024704538</v>
      </c>
      <c r="D19" s="122">
        <v>6.4732851794494843</v>
      </c>
      <c r="E19" s="122">
        <v>10.184631028722951</v>
      </c>
      <c r="F19" s="122">
        <v>10.126475678210031</v>
      </c>
      <c r="G19" s="122">
        <v>9.5781849586028773</v>
      </c>
      <c r="H19" s="122">
        <v>7.6178103530451091</v>
      </c>
      <c r="I19" s="122">
        <v>5.3620910995909661</v>
      </c>
      <c r="J19" s="122">
        <v>6.8226376677117528</v>
      </c>
      <c r="K19" s="122">
        <v>5.4213107762435433</v>
      </c>
      <c r="L19" s="122">
        <v>5.9697014004266169</v>
      </c>
      <c r="M19" s="122">
        <v>4.2354889510554825</v>
      </c>
      <c r="N19" s="122">
        <v>6.9976408211363665</v>
      </c>
      <c r="O19" s="122">
        <v>4.231156050095958</v>
      </c>
      <c r="P19" s="122">
        <v>6.6186788350660972</v>
      </c>
      <c r="Q19" s="122">
        <v>6.6679922132947862</v>
      </c>
      <c r="R19" s="122">
        <v>4.4888420223855139</v>
      </c>
      <c r="S19" s="122">
        <v>3.6704681156138399</v>
      </c>
      <c r="T19" s="122">
        <v>1.9432982971504975E-2</v>
      </c>
      <c r="U19" s="122">
        <v>4.6843976420146589</v>
      </c>
      <c r="V19" s="122">
        <v>4.7541907589004868</v>
      </c>
      <c r="W19" s="122">
        <v>0</v>
      </c>
      <c r="X19" s="122">
        <v>0</v>
      </c>
      <c r="Y19" s="122">
        <v>8.9039268193248322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0.1917080264632306</v>
      </c>
      <c r="D20" s="98">
        <v>0.41751520881931076</v>
      </c>
      <c r="E20" s="98">
        <v>0.4874391323671628</v>
      </c>
      <c r="F20" s="98">
        <v>0.73863611470870716</v>
      </c>
      <c r="G20" s="98">
        <v>0.82118098015794627</v>
      </c>
      <c r="H20" s="98">
        <v>0.64876887694428131</v>
      </c>
      <c r="I20" s="98">
        <v>0.30461756044180732</v>
      </c>
      <c r="J20" s="98">
        <v>0.70215019886436048</v>
      </c>
      <c r="K20" s="98">
        <v>0.51967263731223978</v>
      </c>
      <c r="L20" s="98">
        <v>0.53114683880765912</v>
      </c>
      <c r="M20" s="98">
        <v>0.4906867215733724</v>
      </c>
      <c r="N20" s="98">
        <v>0.87248959940041981</v>
      </c>
      <c r="O20" s="98">
        <v>0.6227449269649552</v>
      </c>
      <c r="P20" s="98">
        <v>0.76266858044583119</v>
      </c>
      <c r="Q20" s="98">
        <v>0.6312404639722119</v>
      </c>
      <c r="R20" s="98">
        <v>0.47301634759942113</v>
      </c>
      <c r="S20" s="98">
        <v>0.37338388188092342</v>
      </c>
      <c r="T20" s="98">
        <v>2.5748924757333525E-3</v>
      </c>
      <c r="U20" s="98">
        <v>0.29456994694016597</v>
      </c>
      <c r="V20" s="98">
        <v>0.56757340234037879</v>
      </c>
      <c r="W20" s="98">
        <v>0</v>
      </c>
      <c r="X20" s="98">
        <v>0</v>
      </c>
      <c r="Y20" s="98">
        <v>0.84555226241218528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3.8023813312863473</v>
      </c>
      <c r="D21" s="98">
        <v>4.3674940857827442</v>
      </c>
      <c r="E21" s="98">
        <v>3.1120813847617601</v>
      </c>
      <c r="F21" s="98">
        <v>5.0601703704236716</v>
      </c>
      <c r="G21" s="98">
        <v>6.8011721157198561</v>
      </c>
      <c r="H21" s="98">
        <v>5.3011260562766056</v>
      </c>
      <c r="I21" s="98">
        <v>4.0143414666738684</v>
      </c>
      <c r="J21" s="98">
        <v>3.5846402650662386</v>
      </c>
      <c r="K21" s="98">
        <v>2.8152465955920185</v>
      </c>
      <c r="L21" s="98">
        <v>2.4319193613236636</v>
      </c>
      <c r="M21" s="98">
        <v>1.8905303737188632</v>
      </c>
      <c r="N21" s="98">
        <v>4.0861205945252426</v>
      </c>
      <c r="O21" s="98">
        <v>2.480643369725438</v>
      </c>
      <c r="P21" s="98">
        <v>4.1864733809627248</v>
      </c>
      <c r="Q21" s="98">
        <v>4.0103099346733053</v>
      </c>
      <c r="R21" s="98">
        <v>2.3766387155096083</v>
      </c>
      <c r="S21" s="98">
        <v>2.054961021222546</v>
      </c>
      <c r="T21" s="98">
        <v>1.1342017787607466E-2</v>
      </c>
      <c r="U21" s="98">
        <v>3.0123668729065263</v>
      </c>
      <c r="V21" s="98">
        <v>3.1314968523254318</v>
      </c>
      <c r="W21" s="98">
        <v>0</v>
      </c>
      <c r="X21" s="98">
        <v>0</v>
      </c>
      <c r="Y21" s="98">
        <v>8.0583745569126464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1.0262809447208756</v>
      </c>
      <c r="D22" s="33">
        <v>1.6882758848474293</v>
      </c>
      <c r="E22" s="33">
        <v>6.5851105115940278</v>
      </c>
      <c r="F22" s="33">
        <v>4.3276691930776536</v>
      </c>
      <c r="G22" s="33">
        <v>1.955831862725075</v>
      </c>
      <c r="H22" s="33">
        <v>1.6679154198242221</v>
      </c>
      <c r="I22" s="33">
        <v>1.0431320724752902</v>
      </c>
      <c r="J22" s="33">
        <v>2.5358472037811537</v>
      </c>
      <c r="K22" s="33">
        <v>2.086391543339285</v>
      </c>
      <c r="L22" s="33">
        <v>3.0066352002952947</v>
      </c>
      <c r="M22" s="33">
        <v>1.8542718557632469</v>
      </c>
      <c r="N22" s="33">
        <v>2.0390306272107037</v>
      </c>
      <c r="O22" s="33">
        <v>1.1277677534055652</v>
      </c>
      <c r="P22" s="33">
        <v>1.6695368736575404</v>
      </c>
      <c r="Q22" s="33">
        <v>2.0264418146492695</v>
      </c>
      <c r="R22" s="33">
        <v>1.6391869592764849</v>
      </c>
      <c r="S22" s="33">
        <v>1.2421232125103707</v>
      </c>
      <c r="T22" s="33">
        <v>5.5160727081641561E-3</v>
      </c>
      <c r="U22" s="33">
        <v>1.3774608221679667</v>
      </c>
      <c r="V22" s="33">
        <v>1.0551205042346761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0.49907591206853513</v>
      </c>
      <c r="D24" s="117">
        <f t="shared" si="7"/>
        <v>0.24697584330580033</v>
      </c>
      <c r="E24" s="117">
        <f t="shared" si="7"/>
        <v>0.25393796825360215</v>
      </c>
      <c r="F24" s="117">
        <f t="shared" si="7"/>
        <v>0.21534031106965484</v>
      </c>
      <c r="G24" s="117">
        <f t="shared" si="7"/>
        <v>0.33775112620022041</v>
      </c>
      <c r="H24" s="117">
        <f t="shared" si="7"/>
        <v>0.41362895085077162</v>
      </c>
      <c r="I24" s="117">
        <f t="shared" si="7"/>
        <v>0.51507513508752967</v>
      </c>
      <c r="J24" s="117">
        <f t="shared" si="7"/>
        <v>0.47192051659658918</v>
      </c>
      <c r="K24" s="117">
        <f t="shared" si="7"/>
        <v>0.4284515676269659</v>
      </c>
      <c r="L24" s="117">
        <f t="shared" si="7"/>
        <v>0.40796634116589892</v>
      </c>
      <c r="M24" s="117">
        <f t="shared" si="7"/>
        <v>0.30769336714424411</v>
      </c>
      <c r="N24" s="117">
        <f t="shared" si="7"/>
        <v>0.43904157489958873</v>
      </c>
      <c r="O24" s="117">
        <f t="shared" si="7"/>
        <v>0.2999911722359096</v>
      </c>
      <c r="P24" s="117">
        <f t="shared" si="7"/>
        <v>0.14127401503572148</v>
      </c>
      <c r="Q24" s="117">
        <f t="shared" si="7"/>
        <v>0.21790028426105004</v>
      </c>
      <c r="R24" s="117">
        <f t="shared" ref="R24:V24" si="8">R25+R28+R30+R39</f>
        <v>0.23170101830960046</v>
      </c>
      <c r="S24" s="117">
        <f t="shared" si="8"/>
        <v>0.24946614700909878</v>
      </c>
      <c r="T24" s="117">
        <f t="shared" si="8"/>
        <v>0.20836087411381637</v>
      </c>
      <c r="U24" s="117">
        <f t="shared" si="8"/>
        <v>0.33919067890956772</v>
      </c>
      <c r="V24" s="117">
        <f t="shared" si="8"/>
        <v>0.32469350148375292</v>
      </c>
      <c r="W24" s="117">
        <f t="shared" ref="W24:Y24" si="9">W25+W28+W30+W39</f>
        <v>0.65230338682050015</v>
      </c>
      <c r="X24" s="117">
        <f t="shared" si="9"/>
        <v>1.3192437292746322</v>
      </c>
      <c r="Y24" s="117">
        <f t="shared" si="9"/>
        <v>0.86080001151417529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0.44220641433466473</v>
      </c>
      <c r="D25" s="122">
        <f t="shared" si="10"/>
        <v>0.22190522577851693</v>
      </c>
      <c r="E25" s="122">
        <f t="shared" si="10"/>
        <v>0.20780749326768122</v>
      </c>
      <c r="F25" s="122">
        <f t="shared" si="10"/>
        <v>0.17785548933468751</v>
      </c>
      <c r="G25" s="122">
        <f t="shared" si="10"/>
        <v>0.28770877449265209</v>
      </c>
      <c r="H25" s="122">
        <f t="shared" si="10"/>
        <v>0.34945357857902659</v>
      </c>
      <c r="I25" s="122">
        <f t="shared" si="10"/>
        <v>0.43399881765765647</v>
      </c>
      <c r="J25" s="122">
        <f t="shared" si="10"/>
        <v>0.39546811260514247</v>
      </c>
      <c r="K25" s="122">
        <f t="shared" si="10"/>
        <v>0.35722271150734081</v>
      </c>
      <c r="L25" s="122">
        <f t="shared" si="10"/>
        <v>0.34318141262348223</v>
      </c>
      <c r="M25" s="122">
        <f t="shared" si="10"/>
        <v>0.25342606240686061</v>
      </c>
      <c r="N25" s="122">
        <f t="shared" si="10"/>
        <v>0.36582061720052922</v>
      </c>
      <c r="O25" s="122">
        <f t="shared" si="10"/>
        <v>0.24594209188070931</v>
      </c>
      <c r="P25" s="122">
        <f t="shared" si="10"/>
        <v>0.11306634955469942</v>
      </c>
      <c r="Q25" s="122">
        <f t="shared" si="10"/>
        <v>0.17213527330706752</v>
      </c>
      <c r="R25" s="122">
        <f t="shared" ref="R25:V25" si="11">SUM(R26:R27)</f>
        <v>0.18419131312358877</v>
      </c>
      <c r="S25" s="122">
        <f t="shared" si="11"/>
        <v>0.197241975406101</v>
      </c>
      <c r="T25" s="122">
        <f t="shared" si="11"/>
        <v>0.16406882408431625</v>
      </c>
      <c r="U25" s="122">
        <f t="shared" si="11"/>
        <v>0.26378803424054781</v>
      </c>
      <c r="V25" s="122">
        <f t="shared" si="11"/>
        <v>0.24593390005387394</v>
      </c>
      <c r="W25" s="122">
        <f t="shared" ref="W25:Y25" si="12">SUM(W26:W27)</f>
        <v>0.46832042308969191</v>
      </c>
      <c r="X25" s="122">
        <f t="shared" si="12"/>
        <v>1.0161693747488754</v>
      </c>
      <c r="Y25" s="122">
        <f t="shared" si="12"/>
        <v>0.6472018244042872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0.43344141606341924</v>
      </c>
      <c r="D26" s="98">
        <v>0.21755764522518448</v>
      </c>
      <c r="E26" s="98">
        <v>0.20374655390446786</v>
      </c>
      <c r="F26" s="98">
        <v>0.17444163489197406</v>
      </c>
      <c r="G26" s="98">
        <v>0.28227187152640143</v>
      </c>
      <c r="H26" s="98">
        <v>0.34287640926616569</v>
      </c>
      <c r="I26" s="98">
        <v>0.4260404619418513</v>
      </c>
      <c r="J26" s="98">
        <v>0.3882845862645114</v>
      </c>
      <c r="K26" s="98">
        <v>0.35081860415335736</v>
      </c>
      <c r="L26" s="98">
        <v>0.33701052549380911</v>
      </c>
      <c r="M26" s="98">
        <v>0.24897505720187602</v>
      </c>
      <c r="N26" s="98">
        <v>0.35944144881855983</v>
      </c>
      <c r="O26" s="98">
        <v>0.24171830522258905</v>
      </c>
      <c r="P26" s="98">
        <v>0.11116266811573727</v>
      </c>
      <c r="Q26" s="98">
        <v>0.16927024107323455</v>
      </c>
      <c r="R26" s="98">
        <v>0.18113956055722699</v>
      </c>
      <c r="S26" s="98">
        <v>0.19400761515575776</v>
      </c>
      <c r="T26" s="98">
        <v>0.16134832875742794</v>
      </c>
      <c r="U26" s="98">
        <v>0.25950708868952282</v>
      </c>
      <c r="V26" s="98">
        <v>0.24196289088127546</v>
      </c>
      <c r="W26" s="98">
        <v>0.46094556505886591</v>
      </c>
      <c r="X26" s="98">
        <v>1.0008791432317736</v>
      </c>
      <c r="Y26" s="98">
        <v>0.63770882769441584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8.7649982712454805E-3</v>
      </c>
      <c r="D27" s="98">
        <v>4.3475805533324634E-3</v>
      </c>
      <c r="E27" s="98">
        <v>4.0609393632133504E-3</v>
      </c>
      <c r="F27" s="98">
        <v>3.4138544427134488E-3</v>
      </c>
      <c r="G27" s="98">
        <v>5.4369029662506788E-3</v>
      </c>
      <c r="H27" s="98">
        <v>6.5771693128609124E-3</v>
      </c>
      <c r="I27" s="98">
        <v>7.958355715805188E-3</v>
      </c>
      <c r="J27" s="98">
        <v>7.1835263406310511E-3</v>
      </c>
      <c r="K27" s="98">
        <v>6.4041073539834658E-3</v>
      </c>
      <c r="L27" s="98">
        <v>6.1708871296731228E-3</v>
      </c>
      <c r="M27" s="98">
        <v>4.4510052049845702E-3</v>
      </c>
      <c r="N27" s="98">
        <v>6.3791683819694094E-3</v>
      </c>
      <c r="O27" s="98">
        <v>4.2237866581202694E-3</v>
      </c>
      <c r="P27" s="98">
        <v>1.9036814389621422E-3</v>
      </c>
      <c r="Q27" s="98">
        <v>2.8650322338329573E-3</v>
      </c>
      <c r="R27" s="98">
        <v>3.051752566361793E-3</v>
      </c>
      <c r="S27" s="98">
        <v>3.2343602503432439E-3</v>
      </c>
      <c r="T27" s="98">
        <v>2.7204953268883214E-3</v>
      </c>
      <c r="U27" s="98">
        <v>4.2809455510249622E-3</v>
      </c>
      <c r="V27" s="98">
        <v>3.9710091725984869E-3</v>
      </c>
      <c r="W27" s="98">
        <v>7.37485803082597E-3</v>
      </c>
      <c r="X27" s="98">
        <v>1.5290231517101819E-2</v>
      </c>
      <c r="Y27" s="98">
        <v>9.4929967098713666E-3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2.210606995186555E-5</v>
      </c>
      <c r="F28" s="122">
        <f t="shared" si="13"/>
        <v>2.5186139041796542E-5</v>
      </c>
      <c r="G28" s="122">
        <f t="shared" si="13"/>
        <v>2.8548891765077532E-5</v>
      </c>
      <c r="H28" s="122">
        <f t="shared" si="13"/>
        <v>8.1821551096774553E-5</v>
      </c>
      <c r="I28" s="122">
        <f t="shared" si="13"/>
        <v>2.1850086971309023E-4</v>
      </c>
      <c r="J28" s="122">
        <f t="shared" si="13"/>
        <v>2.7271873883292998E-4</v>
      </c>
      <c r="K28" s="122">
        <f t="shared" si="13"/>
        <v>3.1849083123652302E-4</v>
      </c>
      <c r="L28" s="122">
        <f t="shared" si="13"/>
        <v>2.5049625603429111E-4</v>
      </c>
      <c r="M28" s="122">
        <f t="shared" si="13"/>
        <v>3.253621703470533E-4</v>
      </c>
      <c r="N28" s="122">
        <f t="shared" si="13"/>
        <v>4.6279005563253984E-4</v>
      </c>
      <c r="O28" s="122">
        <f t="shared" si="13"/>
        <v>5.9539927658064243E-4</v>
      </c>
      <c r="P28" s="122">
        <f t="shared" si="13"/>
        <v>4.1755495511682324E-4</v>
      </c>
      <c r="Q28" s="122">
        <f t="shared" si="13"/>
        <v>1.624747914989689E-3</v>
      </c>
      <c r="R28" s="122">
        <f t="shared" si="13"/>
        <v>1.1994964201280866E-3</v>
      </c>
      <c r="S28" s="122">
        <f t="shared" si="13"/>
        <v>1.1237158913529439E-3</v>
      </c>
      <c r="T28" s="122">
        <f t="shared" si="13"/>
        <v>1.0315649936639066E-3</v>
      </c>
      <c r="U28" s="122">
        <f t="shared" si="13"/>
        <v>1.7439230174655679E-3</v>
      </c>
      <c r="V28" s="122">
        <f t="shared" si="13"/>
        <v>1.0305635599994285E-3</v>
      </c>
      <c r="W28" s="122">
        <f t="shared" si="13"/>
        <v>1.0463789193621736E-3</v>
      </c>
      <c r="X28" s="122">
        <f t="shared" si="13"/>
        <v>1.1852214026451884E-3</v>
      </c>
      <c r="Y28" s="122">
        <f t="shared" si="13"/>
        <v>4.7690545305135095E-4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2.210606995186555E-5</v>
      </c>
      <c r="F29" s="98">
        <v>2.5186139041796542E-5</v>
      </c>
      <c r="G29" s="98">
        <v>2.8548891765077532E-5</v>
      </c>
      <c r="H29" s="98">
        <v>8.1821551096774553E-5</v>
      </c>
      <c r="I29" s="98">
        <v>2.1850086971309023E-4</v>
      </c>
      <c r="J29" s="98">
        <v>2.7271873883292998E-4</v>
      </c>
      <c r="K29" s="98">
        <v>3.1849083123652302E-4</v>
      </c>
      <c r="L29" s="98">
        <v>2.5049625603429111E-4</v>
      </c>
      <c r="M29" s="98">
        <v>3.253621703470533E-4</v>
      </c>
      <c r="N29" s="98">
        <v>4.6279005563253984E-4</v>
      </c>
      <c r="O29" s="98">
        <v>5.9539927658064243E-4</v>
      </c>
      <c r="P29" s="98">
        <v>4.1755495511682324E-4</v>
      </c>
      <c r="Q29" s="98">
        <v>1.624747914989689E-3</v>
      </c>
      <c r="R29" s="98">
        <v>1.1994964201280866E-3</v>
      </c>
      <c r="S29" s="98">
        <v>1.1237158913529439E-3</v>
      </c>
      <c r="T29" s="98">
        <v>1.0315649936639066E-3</v>
      </c>
      <c r="U29" s="98">
        <v>1.7439230174655679E-3</v>
      </c>
      <c r="V29" s="98">
        <v>1.0305635599994285E-3</v>
      </c>
      <c r="W29" s="98">
        <v>1.0463789193621736E-3</v>
      </c>
      <c r="X29" s="98">
        <v>1.1852214026451884E-3</v>
      </c>
      <c r="Y29" s="98">
        <v>4.7690545305135095E-4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3.7344655144101388E-2</v>
      </c>
      <c r="D30" s="122">
        <v>1.522583266806839E-2</v>
      </c>
      <c r="E30" s="122">
        <v>2.8558714988358779E-2</v>
      </c>
      <c r="F30" s="122">
        <v>2.3362393271210397E-2</v>
      </c>
      <c r="G30" s="122">
        <v>3.0214567422099388E-2</v>
      </c>
      <c r="H30" s="122">
        <v>3.9809278632668366E-2</v>
      </c>
      <c r="I30" s="122">
        <v>4.9180130000974397E-2</v>
      </c>
      <c r="J30" s="122">
        <v>4.645948189123663E-2</v>
      </c>
      <c r="K30" s="122">
        <v>4.3756058089601729E-2</v>
      </c>
      <c r="L30" s="122">
        <v>3.9860101604032007E-2</v>
      </c>
      <c r="M30" s="122">
        <v>3.3953282812365912E-2</v>
      </c>
      <c r="N30" s="122">
        <v>4.5779353719475717E-2</v>
      </c>
      <c r="O30" s="122">
        <v>3.4630629125277965E-2</v>
      </c>
      <c r="P30" s="122">
        <v>1.8186723293227687E-2</v>
      </c>
      <c r="Q30" s="122">
        <v>2.9179137728783611E-2</v>
      </c>
      <c r="R30" s="122">
        <v>3.055930843952772E-2</v>
      </c>
      <c r="S30" s="122">
        <v>3.3629785990508226E-2</v>
      </c>
      <c r="T30" s="122">
        <v>2.8083306306001206E-2</v>
      </c>
      <c r="U30" s="122">
        <v>4.8419488408566025E-2</v>
      </c>
      <c r="V30" s="122">
        <v>5.2668440760795902E-2</v>
      </c>
      <c r="W30" s="122">
        <v>0.12714367000167429</v>
      </c>
      <c r="X30" s="122">
        <v>0.20830933999016155</v>
      </c>
      <c r="Y30" s="122">
        <v>0.14532594890391903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1.37978063586605E-2</v>
      </c>
      <c r="D31" s="98">
        <v>3.352295670158479E-3</v>
      </c>
      <c r="E31" s="98">
        <v>1.5880637792149725E-3</v>
      </c>
      <c r="F31" s="98">
        <v>2.8488452783295409E-3</v>
      </c>
      <c r="G31" s="98">
        <v>7.4819009812908104E-3</v>
      </c>
      <c r="H31" s="98">
        <v>1.609595483825452E-2</v>
      </c>
      <c r="I31" s="98">
        <v>1.301672506880501E-2</v>
      </c>
      <c r="J31" s="98">
        <v>4.6937615670556701E-3</v>
      </c>
      <c r="K31" s="98">
        <v>4.3701147536776806E-3</v>
      </c>
      <c r="L31" s="98">
        <v>2.7959451456197296E-3</v>
      </c>
      <c r="M31" s="98">
        <v>2.537967292749444E-3</v>
      </c>
      <c r="N31" s="98">
        <v>5.85808542991489E-3</v>
      </c>
      <c r="O31" s="98">
        <v>4.1023490261792315E-3</v>
      </c>
      <c r="P31" s="98">
        <v>2.2617985133249279E-3</v>
      </c>
      <c r="Q31" s="98">
        <v>2.7924395635978935E-3</v>
      </c>
      <c r="R31" s="98">
        <v>3.1617212722532431E-3</v>
      </c>
      <c r="S31" s="98">
        <v>3.8988501245776266E-3</v>
      </c>
      <c r="T31" s="98">
        <v>3.0837576041959588E-3</v>
      </c>
      <c r="U31" s="98">
        <v>4.919699413381478E-3</v>
      </c>
      <c r="V31" s="98">
        <v>6.6222327315067853E-3</v>
      </c>
      <c r="W31" s="98">
        <v>9.9032174431732886E-3</v>
      </c>
      <c r="X31" s="98">
        <v>3.1183172694054819E-2</v>
      </c>
      <c r="Y31" s="98">
        <v>3.5861818693169983E-2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8.1054752224425598E-5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9.6462987726782321E-5</v>
      </c>
      <c r="U32" s="98">
        <v>1.0258369117595198E-4</v>
      </c>
      <c r="V32" s="98">
        <v>1.0354016648714392E-4</v>
      </c>
      <c r="W32" s="98">
        <v>1.0889088214404579E-4</v>
      </c>
      <c r="X32" s="98">
        <v>1.6144453583094118E-3</v>
      </c>
      <c r="Y32" s="98">
        <v>1.935188572362839E-3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3.8755530758883489E-5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5.2529382009782366E-5</v>
      </c>
      <c r="U33" s="101">
        <v>5.0559126824856987E-5</v>
      </c>
      <c r="V33" s="101">
        <v>4.9718127957631891E-5</v>
      </c>
      <c r="W33" s="101">
        <v>5.4235926498261586E-5</v>
      </c>
      <c r="X33" s="101">
        <v>6.277276294044073E-4</v>
      </c>
      <c r="Y33" s="101">
        <v>6.0235967060755442E-4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4.2299221465542102E-5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4.3933605716999955E-5</v>
      </c>
      <c r="U34" s="104">
        <v>5.2024564351094999E-5</v>
      </c>
      <c r="V34" s="104">
        <v>5.3822038529512033E-5</v>
      </c>
      <c r="W34" s="104">
        <v>5.4654955645784202E-5</v>
      </c>
      <c r="X34" s="104">
        <v>9.8671772890500452E-4</v>
      </c>
      <c r="Y34" s="104">
        <v>1.3328289017552847E-3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2.3546848785440888E-2</v>
      </c>
      <c r="D35" s="101">
        <v>1.1873536997909911E-2</v>
      </c>
      <c r="E35" s="101">
        <v>2.6970651209143808E-2</v>
      </c>
      <c r="F35" s="101">
        <v>2.0513547992880857E-2</v>
      </c>
      <c r="G35" s="101">
        <v>2.2732666440808576E-2</v>
      </c>
      <c r="H35" s="101">
        <v>2.3713323794413842E-2</v>
      </c>
      <c r="I35" s="101">
        <v>3.6163404932169387E-2</v>
      </c>
      <c r="J35" s="101">
        <v>4.1765720324180959E-2</v>
      </c>
      <c r="K35" s="101">
        <v>1.7962652794973635E-2</v>
      </c>
      <c r="L35" s="101">
        <v>3.2884777601232346E-2</v>
      </c>
      <c r="M35" s="101">
        <v>2.7894985617016126E-2</v>
      </c>
      <c r="N35" s="101">
        <v>3.3486359807139661E-2</v>
      </c>
      <c r="O35" s="101">
        <v>4.4168976217200786E-3</v>
      </c>
      <c r="P35" s="101">
        <v>2.2887744239398424E-3</v>
      </c>
      <c r="Q35" s="101">
        <v>5.1561112877912046E-3</v>
      </c>
      <c r="R35" s="101">
        <v>9.9198502572400895E-3</v>
      </c>
      <c r="S35" s="101">
        <v>1.8456260395871931E-2</v>
      </c>
      <c r="T35" s="101">
        <v>5.4392280218286794E-4</v>
      </c>
      <c r="U35" s="101">
        <v>8.9056410606219161E-3</v>
      </c>
      <c r="V35" s="101">
        <v>0</v>
      </c>
      <c r="W35" s="101">
        <v>6.2852006572129302E-4</v>
      </c>
      <c r="X35" s="101">
        <v>2.9986240426459788E-2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2.1342235788725988E-2</v>
      </c>
      <c r="L36" s="104">
        <v>4.1793788571799287E-3</v>
      </c>
      <c r="M36" s="104">
        <v>3.5203299026003443E-3</v>
      </c>
      <c r="N36" s="104">
        <v>6.4349084824211669E-3</v>
      </c>
      <c r="O36" s="104">
        <v>2.6111382477378653E-2</v>
      </c>
      <c r="P36" s="104">
        <v>1.3636150355962917E-2</v>
      </c>
      <c r="Q36" s="104">
        <v>2.1230586877394514E-2</v>
      </c>
      <c r="R36" s="104">
        <v>1.7477736910034389E-2</v>
      </c>
      <c r="S36" s="104">
        <v>1.1274675470058674E-2</v>
      </c>
      <c r="T36" s="104">
        <v>2.4359162911895597E-2</v>
      </c>
      <c r="U36" s="104">
        <v>3.4491564243386674E-2</v>
      </c>
      <c r="V36" s="104">
        <v>4.5942667862801975E-2</v>
      </c>
      <c r="W36" s="104">
        <v>0.11650304161063567</v>
      </c>
      <c r="X36" s="104">
        <v>0.14552548151133751</v>
      </c>
      <c r="Y36" s="104">
        <v>0.10752894163838621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1.0205715862707451E-2</v>
      </c>
      <c r="L37" s="98">
        <v>2.0944443737297893E-3</v>
      </c>
      <c r="M37" s="98">
        <v>1.6935737510761874E-3</v>
      </c>
      <c r="N37" s="98">
        <v>2.9777243768315661E-3</v>
      </c>
      <c r="O37" s="98">
        <v>1.2469240345046659E-2</v>
      </c>
      <c r="P37" s="98">
        <v>6.3783662360137449E-3</v>
      </c>
      <c r="Q37" s="98">
        <v>1.0091818169887214E-2</v>
      </c>
      <c r="R37" s="98">
        <v>8.2303253687854815E-3</v>
      </c>
      <c r="S37" s="98">
        <v>5.2122154157863646E-3</v>
      </c>
      <c r="T37" s="98">
        <v>1.3112127683922375E-2</v>
      </c>
      <c r="U37" s="98">
        <v>1.6988389060663116E-2</v>
      </c>
      <c r="V37" s="98">
        <v>2.2202007601030235E-2</v>
      </c>
      <c r="W37" s="98">
        <v>5.7961973093230069E-2</v>
      </c>
      <c r="X37" s="98">
        <v>5.3886387487284505E-2</v>
      </c>
      <c r="Y37" s="98">
        <v>2.8587848863344919E-2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1.1136519926018535E-2</v>
      </c>
      <c r="L38" s="98">
        <v>2.0849344834501394E-3</v>
      </c>
      <c r="M38" s="98">
        <v>1.8267561515241571E-3</v>
      </c>
      <c r="N38" s="98">
        <v>3.4571841055896003E-3</v>
      </c>
      <c r="O38" s="98">
        <v>1.3642142132331994E-2</v>
      </c>
      <c r="P38" s="98">
        <v>7.2577841199491719E-3</v>
      </c>
      <c r="Q38" s="98">
        <v>1.11387687075073E-2</v>
      </c>
      <c r="R38" s="98">
        <v>9.2474115412489091E-3</v>
      </c>
      <c r="S38" s="98">
        <v>6.0624600542723102E-3</v>
      </c>
      <c r="T38" s="98">
        <v>1.1247035227973224E-2</v>
      </c>
      <c r="U38" s="98">
        <v>1.7503175182723554E-2</v>
      </c>
      <c r="V38" s="98">
        <v>2.3740660261771736E-2</v>
      </c>
      <c r="W38" s="98">
        <v>5.8541068517405599E-2</v>
      </c>
      <c r="X38" s="98">
        <v>9.1639094024053E-2</v>
      </c>
      <c r="Y38" s="98">
        <v>7.8941092775041286E-2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1.9524842589768974E-2</v>
      </c>
      <c r="D39" s="122">
        <v>9.8447848592149965E-3</v>
      </c>
      <c r="E39" s="122">
        <v>1.7549653927610282E-2</v>
      </c>
      <c r="F39" s="122">
        <v>1.4097242324715147E-2</v>
      </c>
      <c r="G39" s="122">
        <v>1.9799235393703846E-2</v>
      </c>
      <c r="H39" s="122">
        <v>2.4284272087979897E-2</v>
      </c>
      <c r="I39" s="122">
        <v>3.1677686559185743E-2</v>
      </c>
      <c r="J39" s="122">
        <v>2.9720203361377165E-2</v>
      </c>
      <c r="K39" s="122">
        <v>2.7154307198786844E-2</v>
      </c>
      <c r="L39" s="122">
        <v>2.4674330682350393E-2</v>
      </c>
      <c r="M39" s="122">
        <v>1.998865975467054E-2</v>
      </c>
      <c r="N39" s="122">
        <v>2.6978813923951257E-2</v>
      </c>
      <c r="O39" s="122">
        <v>1.8823051953341646E-2</v>
      </c>
      <c r="P39" s="122">
        <v>9.6033872326775644E-3</v>
      </c>
      <c r="Q39" s="122">
        <v>1.4961125310209232E-2</v>
      </c>
      <c r="R39" s="122">
        <v>1.5750900326355875E-2</v>
      </c>
      <c r="S39" s="122">
        <v>1.7470669721136627E-2</v>
      </c>
      <c r="T39" s="122">
        <v>1.5177178729835006E-2</v>
      </c>
      <c r="U39" s="122">
        <v>2.5239233242988334E-2</v>
      </c>
      <c r="V39" s="122">
        <v>2.5060597109083663E-2</v>
      </c>
      <c r="W39" s="122">
        <v>5.5792914809771721E-2</v>
      </c>
      <c r="X39" s="122">
        <v>9.3579793132950284E-2</v>
      </c>
      <c r="Y39" s="122">
        <v>6.77953327529177E-2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1.537453265503981E-2</v>
      </c>
      <c r="D40" s="98">
        <v>7.106863995700278E-3</v>
      </c>
      <c r="E40" s="98">
        <v>5.6146739369528336E-3</v>
      </c>
      <c r="F40" s="98">
        <v>7.6045943389372369E-3</v>
      </c>
      <c r="G40" s="98">
        <v>1.5396988574073591E-2</v>
      </c>
      <c r="H40" s="98">
        <v>1.846068291946119E-2</v>
      </c>
      <c r="I40" s="98">
        <v>2.5127265802996825E-2</v>
      </c>
      <c r="J40" s="98">
        <v>1.7403776806867794E-2</v>
      </c>
      <c r="K40" s="98">
        <v>1.5588409605553867E-2</v>
      </c>
      <c r="L40" s="98">
        <v>1.1042095813628E-2</v>
      </c>
      <c r="M40" s="98">
        <v>1.0082567622484486E-2</v>
      </c>
      <c r="N40" s="98">
        <v>1.8018915915970921E-2</v>
      </c>
      <c r="O40" s="98">
        <v>1.2963228311692297E-2</v>
      </c>
      <c r="P40" s="98">
        <v>6.8665936244925539E-3</v>
      </c>
      <c r="Q40" s="98">
        <v>9.9526415245461183E-3</v>
      </c>
      <c r="R40" s="98">
        <v>9.3073677432290221E-3</v>
      </c>
      <c r="S40" s="98">
        <v>1.0912313975189597E-2</v>
      </c>
      <c r="T40" s="98">
        <v>1.0202863162651258E-2</v>
      </c>
      <c r="U40" s="98">
        <v>1.7313050891920489E-2</v>
      </c>
      <c r="V40" s="98">
        <v>1.8725266570556676E-2</v>
      </c>
      <c r="W40" s="98">
        <v>5.5792914809771721E-2</v>
      </c>
      <c r="X40" s="98">
        <v>9.3579793132950284E-2</v>
      </c>
      <c r="Y40" s="98">
        <v>6.77953327529177E-2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4.1503099347291626E-3</v>
      </c>
      <c r="D41" s="33">
        <v>2.7379208635147194E-3</v>
      </c>
      <c r="E41" s="33">
        <v>1.1934979990657449E-2</v>
      </c>
      <c r="F41" s="33">
        <v>6.4926479857779088E-3</v>
      </c>
      <c r="G41" s="33">
        <v>4.4022468196302546E-3</v>
      </c>
      <c r="H41" s="33">
        <v>5.8235891685187065E-3</v>
      </c>
      <c r="I41" s="33">
        <v>6.5504207561889165E-3</v>
      </c>
      <c r="J41" s="33">
        <v>1.2316426554509369E-2</v>
      </c>
      <c r="K41" s="33">
        <v>1.1565897593232977E-2</v>
      </c>
      <c r="L41" s="33">
        <v>1.3632234868722393E-2</v>
      </c>
      <c r="M41" s="33">
        <v>9.9060921321860555E-3</v>
      </c>
      <c r="N41" s="33">
        <v>8.959898007980336E-3</v>
      </c>
      <c r="O41" s="33">
        <v>5.8598236416493484E-3</v>
      </c>
      <c r="P41" s="33">
        <v>2.7367936081850101E-3</v>
      </c>
      <c r="Q41" s="33">
        <v>5.0084837856631129E-3</v>
      </c>
      <c r="R41" s="33">
        <v>6.4435325831268516E-3</v>
      </c>
      <c r="S41" s="33">
        <v>6.5583557459470291E-3</v>
      </c>
      <c r="T41" s="33">
        <v>4.9743155671837479E-3</v>
      </c>
      <c r="U41" s="33">
        <v>7.9261823510678453E-3</v>
      </c>
      <c r="V41" s="33">
        <v>6.3353305385269862E-3</v>
      </c>
      <c r="W41" s="33">
        <v>0</v>
      </c>
      <c r="X41" s="33">
        <v>0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7.8355595807440421</v>
      </c>
      <c r="D43" s="117">
        <f t="shared" si="14"/>
        <v>10.244672683988965</v>
      </c>
      <c r="E43" s="117">
        <f t="shared" si="14"/>
        <v>8.8065816237044583</v>
      </c>
      <c r="F43" s="117">
        <f t="shared" si="14"/>
        <v>5.7141869648663262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1.2321706785235162</v>
      </c>
      <c r="O43" s="117">
        <f t="shared" si="14"/>
        <v>3.4375947392821669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0.11074620449024833</v>
      </c>
      <c r="S43" s="117">
        <f t="shared" si="15"/>
        <v>1.4755045416973649</v>
      </c>
      <c r="T43" s="117">
        <f t="shared" si="15"/>
        <v>2.0572724500038468</v>
      </c>
      <c r="U43" s="117">
        <f t="shared" si="15"/>
        <v>1.6292780251179275</v>
      </c>
      <c r="V43" s="117">
        <f t="shared" si="15"/>
        <v>1.5158507867748794</v>
      </c>
      <c r="W43" s="117">
        <f t="shared" ref="W43:Y43" si="16">W44+W47+W49+W58</f>
        <v>0</v>
      </c>
      <c r="X43" s="117">
        <f t="shared" si="16"/>
        <v>3.1564287495953547</v>
      </c>
      <c r="Y43" s="117">
        <f t="shared" si="16"/>
        <v>0.25459899276714532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6.8994684364706291</v>
      </c>
      <c r="D44" s="122">
        <f t="shared" si="17"/>
        <v>9.0259928250358463</v>
      </c>
      <c r="E44" s="122">
        <f t="shared" si="17"/>
        <v>7.3878566249836464</v>
      </c>
      <c r="F44" s="122">
        <f t="shared" si="17"/>
        <v>4.7852706068007862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1.0146148017831604</v>
      </c>
      <c r="O44" s="122">
        <f t="shared" si="17"/>
        <v>2.8222995379745797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8.7547142398815683E-2</v>
      </c>
      <c r="S44" s="122">
        <f t="shared" si="18"/>
        <v>1.1640754606721748</v>
      </c>
      <c r="T44" s="122">
        <f t="shared" si="18"/>
        <v>1.6417059571500505</v>
      </c>
      <c r="U44" s="122">
        <f t="shared" si="18"/>
        <v>1.2598984379385876</v>
      </c>
      <c r="V44" s="122">
        <f t="shared" si="18"/>
        <v>1.1410714560155786</v>
      </c>
      <c r="W44" s="122">
        <f t="shared" ref="W44:Y44" si="19">SUM(W45:W46)</f>
        <v>0</v>
      </c>
      <c r="X44" s="122">
        <f t="shared" si="19"/>
        <v>2.3763110902149998</v>
      </c>
      <c r="Y44" s="122">
        <f t="shared" si="19"/>
        <v>0.1894440858980358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6.7627136835818327</v>
      </c>
      <c r="D45" s="98">
        <v>8.8491550297880188</v>
      </c>
      <c r="E45" s="98">
        <v>7.2434843633947592</v>
      </c>
      <c r="F45" s="98">
        <v>4.6934195350024259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0.99692198087835782</v>
      </c>
      <c r="O45" s="98">
        <v>2.7738296276694414</v>
      </c>
      <c r="P45" s="98">
        <v>0</v>
      </c>
      <c r="Q45" s="98">
        <v>0</v>
      </c>
      <c r="R45" s="98">
        <v>8.6096627648893906E-2</v>
      </c>
      <c r="S45" s="98">
        <v>1.1449870319001234</v>
      </c>
      <c r="T45" s="98">
        <v>1.614484128691914</v>
      </c>
      <c r="U45" s="98">
        <v>1.2394518827028103</v>
      </c>
      <c r="V45" s="98">
        <v>1.1226469719674845</v>
      </c>
      <c r="W45" s="98">
        <v>0</v>
      </c>
      <c r="X45" s="98">
        <v>2.3405548987483722</v>
      </c>
      <c r="Y45" s="98">
        <v>0.18666536677778306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0.13675475288879649</v>
      </c>
      <c r="D46" s="98">
        <v>0.17683779524782697</v>
      </c>
      <c r="E46" s="98">
        <v>0.14437226158888736</v>
      </c>
      <c r="F46" s="98">
        <v>9.1851071798360634E-2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1.7692820904802554E-2</v>
      </c>
      <c r="O46" s="98">
        <v>4.846991030513817E-2</v>
      </c>
      <c r="P46" s="98">
        <v>0</v>
      </c>
      <c r="Q46" s="98">
        <v>0</v>
      </c>
      <c r="R46" s="98">
        <v>1.4505147499217826E-3</v>
      </c>
      <c r="S46" s="98">
        <v>1.9088428772051448E-2</v>
      </c>
      <c r="T46" s="98">
        <v>2.7221828458136497E-2</v>
      </c>
      <c r="U46" s="98">
        <v>2.0446555235777385E-2</v>
      </c>
      <c r="V46" s="98">
        <v>1.842448404809412E-2</v>
      </c>
      <c r="W46" s="98">
        <v>0</v>
      </c>
      <c r="X46" s="98">
        <v>3.5756191466627528E-2</v>
      </c>
      <c r="Y46" s="98">
        <v>2.778719120252729E-3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5.2749484766510272E-5</v>
      </c>
      <c r="D47" s="122">
        <f t="shared" si="20"/>
        <v>1.4486943248534362E-4</v>
      </c>
      <c r="E47" s="122">
        <f t="shared" si="20"/>
        <v>4.2001532908544545E-4</v>
      </c>
      <c r="F47" s="122">
        <f t="shared" si="20"/>
        <v>6.8002575412850672E-4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1.3883701668976197E-3</v>
      </c>
      <c r="O47" s="122">
        <f t="shared" si="20"/>
        <v>6.869991652853567E-3</v>
      </c>
      <c r="P47" s="122">
        <f t="shared" si="20"/>
        <v>0</v>
      </c>
      <c r="Q47" s="122">
        <f t="shared" si="20"/>
        <v>0</v>
      </c>
      <c r="R47" s="122">
        <f t="shared" si="20"/>
        <v>5.997482100640433E-4</v>
      </c>
      <c r="S47" s="122">
        <f t="shared" si="20"/>
        <v>6.8172097408745261E-3</v>
      </c>
      <c r="T47" s="122">
        <f t="shared" si="20"/>
        <v>9.2015597434820465E-3</v>
      </c>
      <c r="U47" s="122">
        <f t="shared" si="20"/>
        <v>9.0466006531026363E-3</v>
      </c>
      <c r="V47" s="122">
        <f t="shared" si="20"/>
        <v>5.2134391858794623E-3</v>
      </c>
      <c r="W47" s="122">
        <f t="shared" si="20"/>
        <v>0</v>
      </c>
      <c r="X47" s="122">
        <f t="shared" si="20"/>
        <v>3.1516114570337961E-3</v>
      </c>
      <c r="Y47" s="122">
        <f t="shared" si="20"/>
        <v>1.6691690856797284E-4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5.2749484766510272E-5</v>
      </c>
      <c r="D48" s="98">
        <v>1.4486943248534362E-4</v>
      </c>
      <c r="E48" s="98">
        <v>4.2001532908544545E-4</v>
      </c>
      <c r="F48" s="98">
        <v>6.8002575412850672E-4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1.3883701668976197E-3</v>
      </c>
      <c r="O48" s="98">
        <v>6.869991652853567E-3</v>
      </c>
      <c r="P48" s="98">
        <v>0</v>
      </c>
      <c r="Q48" s="98">
        <v>0</v>
      </c>
      <c r="R48" s="98">
        <v>5.997482100640433E-4</v>
      </c>
      <c r="S48" s="98">
        <v>6.8172097408745261E-3</v>
      </c>
      <c r="T48" s="98">
        <v>9.2015597434820465E-3</v>
      </c>
      <c r="U48" s="98">
        <v>9.0466006531026363E-3</v>
      </c>
      <c r="V48" s="98">
        <v>5.2134391858794623E-3</v>
      </c>
      <c r="W48" s="98">
        <v>0</v>
      </c>
      <c r="X48" s="98">
        <v>3.1516114570337961E-3</v>
      </c>
      <c r="Y48" s="98">
        <v>1.6691690856797284E-4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0.62738003294320144</v>
      </c>
      <c r="D49" s="122">
        <v>0.84225934194425589</v>
      </c>
      <c r="E49" s="122">
        <v>0.84012717034955942</v>
      </c>
      <c r="F49" s="122">
        <v>0.56525963421716141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0.13371702282102005</v>
      </c>
      <c r="O49" s="122">
        <v>0.3913953289597164</v>
      </c>
      <c r="P49" s="122">
        <v>0</v>
      </c>
      <c r="Q49" s="122">
        <v>0</v>
      </c>
      <c r="R49" s="122">
        <v>1.458140062940262E-2</v>
      </c>
      <c r="S49" s="122">
        <v>0.19770927221529699</v>
      </c>
      <c r="T49" s="122">
        <v>0.27417030108529716</v>
      </c>
      <c r="U49" s="122">
        <v>0.22818506242131295</v>
      </c>
      <c r="V49" s="122">
        <v>0.24436762223525149</v>
      </c>
      <c r="W49" s="122">
        <v>0</v>
      </c>
      <c r="X49" s="122">
        <v>0.53077920752740604</v>
      </c>
      <c r="Y49" s="122">
        <v>4.3738706560373326E-2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0.58478467205067042</v>
      </c>
      <c r="D50" s="98">
        <v>0.81278602315511783</v>
      </c>
      <c r="E50" s="98">
        <v>0.78805512098537089</v>
      </c>
      <c r="F50" s="98">
        <v>0.53473745998581856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0.1253898004576201</v>
      </c>
      <c r="O50" s="98">
        <v>0.38083334772374772</v>
      </c>
      <c r="P50" s="98">
        <v>0</v>
      </c>
      <c r="Q50" s="98">
        <v>0</v>
      </c>
      <c r="R50" s="98">
        <v>1.1821392591147723E-2</v>
      </c>
      <c r="S50" s="98">
        <v>0.18839603633805965</v>
      </c>
      <c r="T50" s="98">
        <v>0.25701679380526371</v>
      </c>
      <c r="U50" s="98">
        <v>0.2155182726503031</v>
      </c>
      <c r="V50" s="98">
        <v>0.12945653438294968</v>
      </c>
      <c r="W50" s="98">
        <v>0</v>
      </c>
      <c r="X50" s="98">
        <v>4.8941662258359317E-2</v>
      </c>
      <c r="Y50" s="98">
        <v>3.2976405438032166E-3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7.9028762345673503E-5</v>
      </c>
      <c r="O51" s="98">
        <v>2.421048140040424E-3</v>
      </c>
      <c r="P51" s="98">
        <v>0</v>
      </c>
      <c r="Q51" s="98">
        <v>0</v>
      </c>
      <c r="R51" s="98">
        <v>8.5106547077696466E-5</v>
      </c>
      <c r="S51" s="98">
        <v>1.6946862747738902E-3</v>
      </c>
      <c r="T51" s="98">
        <v>6.6107048004188755E-3</v>
      </c>
      <c r="U51" s="98">
        <v>6.1742003899199988E-4</v>
      </c>
      <c r="V51" s="98">
        <v>2.9193237876484887E-3</v>
      </c>
      <c r="W51" s="98">
        <v>0</v>
      </c>
      <c r="X51" s="98">
        <v>0</v>
      </c>
      <c r="Y51" s="98">
        <v>5.671119743721894E-4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3.6599454002730517E-5</v>
      </c>
      <c r="O52" s="101">
        <v>1.154790162054032E-3</v>
      </c>
      <c r="P52" s="101">
        <v>0</v>
      </c>
      <c r="Q52" s="101">
        <v>0</v>
      </c>
      <c r="R52" s="101">
        <v>3.9856105808949688E-5</v>
      </c>
      <c r="S52" s="101">
        <v>7.7956811151918106E-4</v>
      </c>
      <c r="T52" s="101">
        <v>3.6083076432725683E-3</v>
      </c>
      <c r="U52" s="101">
        <v>3.028848145527137E-4</v>
      </c>
      <c r="V52" s="101">
        <v>1.3953565094337336E-3</v>
      </c>
      <c r="W52" s="101">
        <v>0</v>
      </c>
      <c r="X52" s="101">
        <v>0</v>
      </c>
      <c r="Y52" s="101">
        <v>1.8046914167585632E-4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4.2429308342942985E-5</v>
      </c>
      <c r="O53" s="104">
        <v>1.2662579779863922E-3</v>
      </c>
      <c r="P53" s="104">
        <v>0</v>
      </c>
      <c r="Q53" s="104">
        <v>0</v>
      </c>
      <c r="R53" s="104">
        <v>4.5250441268746778E-5</v>
      </c>
      <c r="S53" s="104">
        <v>9.1511816325470904E-4</v>
      </c>
      <c r="T53" s="104">
        <v>3.0023971571463072E-3</v>
      </c>
      <c r="U53" s="104">
        <v>3.1453522443928618E-4</v>
      </c>
      <c r="V53" s="104">
        <v>1.5239672782147553E-3</v>
      </c>
      <c r="W53" s="104">
        <v>0</v>
      </c>
      <c r="X53" s="104">
        <v>0</v>
      </c>
      <c r="Y53" s="104">
        <v>3.8664283269633309E-4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4.2595360892531034E-2</v>
      </c>
      <c r="D54" s="101">
        <v>2.9473318789138083E-2</v>
      </c>
      <c r="E54" s="101">
        <v>5.2072049364188543E-2</v>
      </c>
      <c r="F54" s="101">
        <v>3.0522174231342895E-2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6.9282123738909655E-3</v>
      </c>
      <c r="O54" s="101">
        <v>1.1483933816472205E-3</v>
      </c>
      <c r="P54" s="101">
        <v>0</v>
      </c>
      <c r="Q54" s="101">
        <v>0</v>
      </c>
      <c r="R54" s="101">
        <v>1.0103551187929719E-3</v>
      </c>
      <c r="S54" s="101">
        <v>4.7299963828616506E-3</v>
      </c>
      <c r="T54" s="101">
        <v>2.7196140109143397E-4</v>
      </c>
      <c r="U54" s="101">
        <v>2.4466046869840432E-3</v>
      </c>
      <c r="V54" s="101">
        <v>0</v>
      </c>
      <c r="W54" s="101">
        <v>0</v>
      </c>
      <c r="X54" s="101">
        <v>8.2289826457669815E-2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1.3199812271633164E-3</v>
      </c>
      <c r="O55" s="104">
        <v>6.9925397142810639E-3</v>
      </c>
      <c r="P55" s="104">
        <v>0</v>
      </c>
      <c r="Q55" s="104">
        <v>0</v>
      </c>
      <c r="R55" s="104">
        <v>1.6645463723842283E-3</v>
      </c>
      <c r="S55" s="104">
        <v>2.8885532196018088E-3</v>
      </c>
      <c r="T55" s="104">
        <v>1.0270841078523142E-2</v>
      </c>
      <c r="U55" s="104">
        <v>9.6027650450337849E-3</v>
      </c>
      <c r="V55" s="104">
        <v>0.11199176406465332</v>
      </c>
      <c r="W55" s="104">
        <v>0</v>
      </c>
      <c r="X55" s="104">
        <v>0.39954771881137685</v>
      </c>
      <c r="Y55" s="104">
        <v>3.9873954042197922E-2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6.108152567859623E-4</v>
      </c>
      <c r="O56" s="98">
        <v>3.3392202957921563E-3</v>
      </c>
      <c r="P56" s="98">
        <v>0</v>
      </c>
      <c r="Q56" s="98">
        <v>0</v>
      </c>
      <c r="R56" s="98">
        <v>7.8384051131290321E-4</v>
      </c>
      <c r="S56" s="98">
        <v>1.3353609742923743E-3</v>
      </c>
      <c r="T56" s="98">
        <v>5.5286210010568214E-3</v>
      </c>
      <c r="U56" s="98">
        <v>4.7297219543891615E-3</v>
      </c>
      <c r="V56" s="98">
        <v>5.4120540070538549E-2</v>
      </c>
      <c r="W56" s="98">
        <v>0</v>
      </c>
      <c r="X56" s="98">
        <v>0.14794785746064057</v>
      </c>
      <c r="Y56" s="98">
        <v>1.0600965232000244E-2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7.0916597037735398E-4</v>
      </c>
      <c r="O57" s="98">
        <v>3.6533194184889071E-3</v>
      </c>
      <c r="P57" s="98">
        <v>0</v>
      </c>
      <c r="Q57" s="98">
        <v>0</v>
      </c>
      <c r="R57" s="98">
        <v>8.8070586107132499E-4</v>
      </c>
      <c r="S57" s="98">
        <v>1.5531922453094346E-3</v>
      </c>
      <c r="T57" s="98">
        <v>4.7422200774663217E-3</v>
      </c>
      <c r="U57" s="98">
        <v>4.8730430906446243E-3</v>
      </c>
      <c r="V57" s="98">
        <v>5.7871223994114769E-2</v>
      </c>
      <c r="W57" s="98">
        <v>0</v>
      </c>
      <c r="X57" s="98">
        <v>0.25159986135073625</v>
      </c>
      <c r="Y57" s="98">
        <v>2.927298881019768E-2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0.30865836184544432</v>
      </c>
      <c r="D58" s="122">
        <v>0.37627564757637633</v>
      </c>
      <c r="E58" s="122">
        <v>0.57817781304216753</v>
      </c>
      <c r="F58" s="122">
        <v>0.36297669809424982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8.2450483752438269E-2</v>
      </c>
      <c r="O58" s="122">
        <v>0.21702988069501689</v>
      </c>
      <c r="P58" s="122">
        <v>0</v>
      </c>
      <c r="Q58" s="122">
        <v>0</v>
      </c>
      <c r="R58" s="122">
        <v>8.0179132519659756E-3</v>
      </c>
      <c r="S58" s="122">
        <v>0.10690259906901839</v>
      </c>
      <c r="T58" s="122">
        <v>0.13219463202501691</v>
      </c>
      <c r="U58" s="122">
        <v>0.13214792410492449</v>
      </c>
      <c r="V58" s="122">
        <v>0.12519826933816991</v>
      </c>
      <c r="W58" s="122">
        <v>0</v>
      </c>
      <c r="X58" s="122">
        <v>0.2461868403959154</v>
      </c>
      <c r="Y58" s="122">
        <v>2.1249283400168233E-2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0.24305048228121576</v>
      </c>
      <c r="D59" s="98">
        <v>0.27136547353630436</v>
      </c>
      <c r="E59" s="98">
        <v>0.18555812645295344</v>
      </c>
      <c r="F59" s="98">
        <v>0.1956579663951864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5.4989607155006635E-2</v>
      </c>
      <c r="O59" s="98">
        <v>0.14919497311456767</v>
      </c>
      <c r="P59" s="98">
        <v>0</v>
      </c>
      <c r="Q59" s="98">
        <v>0</v>
      </c>
      <c r="R59" s="98">
        <v>4.7245521539233618E-3</v>
      </c>
      <c r="S59" s="98">
        <v>6.6622548480104918E-2</v>
      </c>
      <c r="T59" s="98">
        <v>8.8854060746584251E-2</v>
      </c>
      <c r="U59" s="98">
        <v>9.0672554821349352E-2</v>
      </c>
      <c r="V59" s="98">
        <v>9.3626332852783364E-2</v>
      </c>
      <c r="W59" s="98">
        <v>0</v>
      </c>
      <c r="X59" s="98">
        <v>0.2461868403959154</v>
      </c>
      <c r="Y59" s="98">
        <v>2.1249283400168233E-2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6.5607879564228561E-2</v>
      </c>
      <c r="D60" s="33">
        <v>0.10491017404007195</v>
      </c>
      <c r="E60" s="33">
        <v>0.39261968658921403</v>
      </c>
      <c r="F60" s="33">
        <v>0.16731873169906344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2.7460876597431627E-2</v>
      </c>
      <c r="O60" s="33">
        <v>6.783490758044923E-2</v>
      </c>
      <c r="P60" s="33">
        <v>0</v>
      </c>
      <c r="Q60" s="33">
        <v>0</v>
      </c>
      <c r="R60" s="33">
        <v>3.2933610980426134E-3</v>
      </c>
      <c r="S60" s="33">
        <v>4.0280050588913478E-2</v>
      </c>
      <c r="T60" s="33">
        <v>4.334057127843266E-2</v>
      </c>
      <c r="U60" s="33">
        <v>4.1475369283575148E-2</v>
      </c>
      <c r="V60" s="33">
        <v>3.1571936485386552E-2</v>
      </c>
      <c r="W60" s="33">
        <v>0</v>
      </c>
      <c r="X60" s="33">
        <v>0</v>
      </c>
      <c r="Y60" s="33">
        <v>0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30.495040698365923</v>
      </c>
      <c r="D62" s="117">
        <f t="shared" si="21"/>
        <v>35.472658120736291</v>
      </c>
      <c r="E62" s="117">
        <f t="shared" si="21"/>
        <v>44.53089646935117</v>
      </c>
      <c r="F62" s="117">
        <f t="shared" si="21"/>
        <v>48.086077947366377</v>
      </c>
      <c r="G62" s="117">
        <f t="shared" si="21"/>
        <v>56.493906946128277</v>
      </c>
      <c r="H62" s="117">
        <f t="shared" si="21"/>
        <v>43.019756100395455</v>
      </c>
      <c r="I62" s="117">
        <f t="shared" si="21"/>
        <v>42.80081422945738</v>
      </c>
      <c r="J62" s="117">
        <f t="shared" si="21"/>
        <v>36.493942582633778</v>
      </c>
      <c r="K62" s="117">
        <f t="shared" si="21"/>
        <v>41.76203279899687</v>
      </c>
      <c r="L62" s="117">
        <f t="shared" si="21"/>
        <v>44.75033769261055</v>
      </c>
      <c r="M62" s="117">
        <f t="shared" si="21"/>
        <v>46.344219815350613</v>
      </c>
      <c r="N62" s="117">
        <f t="shared" si="21"/>
        <v>59.57504943156475</v>
      </c>
      <c r="O62" s="117">
        <f t="shared" si="21"/>
        <v>51.270480928911923</v>
      </c>
      <c r="P62" s="117">
        <f t="shared" si="21"/>
        <v>52.446853906076605</v>
      </c>
      <c r="Q62" s="117">
        <f t="shared" si="21"/>
        <v>53.133034719651384</v>
      </c>
      <c r="R62" s="117">
        <f t="shared" ref="R62:V62" si="22">R63+R66+R68+R77</f>
        <v>51.772829064865967</v>
      </c>
      <c r="S62" s="117">
        <f t="shared" si="22"/>
        <v>45.80356841320274</v>
      </c>
      <c r="T62" s="117">
        <f t="shared" si="22"/>
        <v>46.146674275838365</v>
      </c>
      <c r="U62" s="117">
        <f t="shared" si="22"/>
        <v>57.183825525762991</v>
      </c>
      <c r="V62" s="117">
        <f t="shared" si="22"/>
        <v>77.225123204782435</v>
      </c>
      <c r="W62" s="117">
        <f t="shared" ref="W62:Y62" si="23">W63+W66+W68+W77</f>
        <v>91.651591777081379</v>
      </c>
      <c r="X62" s="117">
        <f t="shared" si="23"/>
        <v>106.28058531752235</v>
      </c>
      <c r="Y62" s="117">
        <f t="shared" si="23"/>
        <v>67.706712296415475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26.851235519542456</v>
      </c>
      <c r="D63" s="122">
        <f t="shared" si="24"/>
        <v>31.078584827862546</v>
      </c>
      <c r="E63" s="122">
        <f t="shared" si="24"/>
        <v>37.33062855863696</v>
      </c>
      <c r="F63" s="122">
        <f t="shared" si="24"/>
        <v>40.211316223425442</v>
      </c>
      <c r="G63" s="122">
        <f t="shared" si="24"/>
        <v>47.9883454059635</v>
      </c>
      <c r="H63" s="122">
        <f t="shared" si="24"/>
        <v>36.493882906581611</v>
      </c>
      <c r="I63" s="122">
        <f t="shared" si="24"/>
        <v>35.937912353941144</v>
      </c>
      <c r="J63" s="122">
        <f t="shared" si="24"/>
        <v>30.483597546193206</v>
      </c>
      <c r="K63" s="122">
        <f t="shared" si="24"/>
        <v>34.75185743839716</v>
      </c>
      <c r="L63" s="122">
        <f t="shared" si="24"/>
        <v>37.721976362169904</v>
      </c>
      <c r="M63" s="122">
        <f t="shared" si="24"/>
        <v>38.315716558377396</v>
      </c>
      <c r="N63" s="122">
        <f t="shared" si="24"/>
        <v>49.415251788650735</v>
      </c>
      <c r="O63" s="122">
        <f t="shared" si="24"/>
        <v>42.126379978892523</v>
      </c>
      <c r="P63" s="122">
        <f t="shared" si="24"/>
        <v>42.124132819335856</v>
      </c>
      <c r="Q63" s="122">
        <f t="shared" si="24"/>
        <v>42.165482769616801</v>
      </c>
      <c r="R63" s="122">
        <f t="shared" ref="R63:V63" si="25">SUM(R64:R65)</f>
        <v>41.329393198071983</v>
      </c>
      <c r="S63" s="122">
        <f t="shared" si="25"/>
        <v>36.310499455217865</v>
      </c>
      <c r="T63" s="122">
        <f t="shared" si="25"/>
        <v>36.678585228681847</v>
      </c>
      <c r="U63" s="122">
        <f t="shared" si="25"/>
        <v>44.407761559753617</v>
      </c>
      <c r="V63" s="122">
        <f t="shared" si="25"/>
        <v>59.442588245123567</v>
      </c>
      <c r="W63" s="122">
        <f t="shared" ref="W63:Y63" si="26">SUM(W64:W65)</f>
        <v>69.20016284443912</v>
      </c>
      <c r="X63" s="122">
        <f t="shared" si="26"/>
        <v>79.389965285649922</v>
      </c>
      <c r="Y63" s="122">
        <f t="shared" si="26"/>
        <v>50.340977746882629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26.319015666368912</v>
      </c>
      <c r="D64" s="98">
        <v>30.469691321417734</v>
      </c>
      <c r="E64" s="98">
        <v>36.601119643518153</v>
      </c>
      <c r="F64" s="98">
        <v>39.439478474418031</v>
      </c>
      <c r="G64" s="98">
        <v>47.081497924710163</v>
      </c>
      <c r="H64" s="98">
        <v>35.807020726671134</v>
      </c>
      <c r="I64" s="98">
        <v>35.278908968310496</v>
      </c>
      <c r="J64" s="98">
        <v>29.929874707485052</v>
      </c>
      <c r="K64" s="98">
        <v>34.128843787202555</v>
      </c>
      <c r="L64" s="98">
        <v>37.043681880369</v>
      </c>
      <c r="M64" s="98">
        <v>37.642765038654638</v>
      </c>
      <c r="N64" s="98">
        <v>48.553550186894313</v>
      </c>
      <c r="O64" s="98">
        <v>41.402905439218955</v>
      </c>
      <c r="P64" s="98">
        <v>41.414895012540377</v>
      </c>
      <c r="Q64" s="98">
        <v>41.463677352463407</v>
      </c>
      <c r="R64" s="98">
        <v>40.644631904938883</v>
      </c>
      <c r="S64" s="98">
        <v>35.71508240027169</v>
      </c>
      <c r="T64" s="98">
        <v>36.07040192348412</v>
      </c>
      <c r="U64" s="98">
        <v>43.687079858525095</v>
      </c>
      <c r="V64" s="98">
        <v>58.482789441003142</v>
      </c>
      <c r="W64" s="98">
        <v>68.110435914913268</v>
      </c>
      <c r="X64" s="98">
        <v>78.195389873797694</v>
      </c>
      <c r="Y64" s="98">
        <v>49.602588703306104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0.53221985317354459</v>
      </c>
      <c r="D65" s="98">
        <v>0.60889350644481055</v>
      </c>
      <c r="E65" s="98">
        <v>0.72950891511880878</v>
      </c>
      <c r="F65" s="98">
        <v>0.77183774900740831</v>
      </c>
      <c r="G65" s="98">
        <v>0.90684748125333403</v>
      </c>
      <c r="H65" s="98">
        <v>0.68686217991047882</v>
      </c>
      <c r="I65" s="98">
        <v>0.65900338563064687</v>
      </c>
      <c r="J65" s="98">
        <v>0.55372283870815298</v>
      </c>
      <c r="K65" s="98">
        <v>0.62301365119460161</v>
      </c>
      <c r="L65" s="98">
        <v>0.67829448180090679</v>
      </c>
      <c r="M65" s="98">
        <v>0.6729515197227578</v>
      </c>
      <c r="N65" s="98">
        <v>0.86170160175641952</v>
      </c>
      <c r="O65" s="98">
        <v>0.72347453967357023</v>
      </c>
      <c r="P65" s="98">
        <v>0.70923780679547621</v>
      </c>
      <c r="Q65" s="98">
        <v>0.70180541715339584</v>
      </c>
      <c r="R65" s="98">
        <v>0.68476129313309675</v>
      </c>
      <c r="S65" s="98">
        <v>0.59541705494617569</v>
      </c>
      <c r="T65" s="98">
        <v>0.60818330519772756</v>
      </c>
      <c r="U65" s="98">
        <v>0.72068170122851816</v>
      </c>
      <c r="V65" s="98">
        <v>0.95979880412042651</v>
      </c>
      <c r="W65" s="98">
        <v>1.0897269295258496</v>
      </c>
      <c r="X65" s="98">
        <v>1.1945754118522327</v>
      </c>
      <c r="Y65" s="98">
        <v>0.73838904357652613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2.1099793906604109E-4</v>
      </c>
      <c r="D66" s="122">
        <f t="shared" si="27"/>
        <v>5.1739083030479861E-4</v>
      </c>
      <c r="E66" s="122">
        <f t="shared" si="27"/>
        <v>2.2548191350902861E-3</v>
      </c>
      <c r="F66" s="122">
        <f t="shared" si="27"/>
        <v>6.0194872309893739E-3</v>
      </c>
      <c r="G66" s="122">
        <f t="shared" si="27"/>
        <v>3.511513687104536E-3</v>
      </c>
      <c r="H66" s="122">
        <f t="shared" si="27"/>
        <v>6.668456414387125E-3</v>
      </c>
      <c r="I66" s="122">
        <f t="shared" si="27"/>
        <v>1.8244822621043034E-2</v>
      </c>
      <c r="J66" s="122">
        <f t="shared" si="27"/>
        <v>2.0897073363073258E-2</v>
      </c>
      <c r="K66" s="122">
        <f t="shared" si="27"/>
        <v>3.1424428682003597E-2</v>
      </c>
      <c r="L66" s="122">
        <f t="shared" si="27"/>
        <v>3.1499904196312101E-2</v>
      </c>
      <c r="M66" s="122">
        <f t="shared" si="27"/>
        <v>4.9346595835969766E-2</v>
      </c>
      <c r="N66" s="122">
        <f t="shared" si="27"/>
        <v>6.3263400604968198E-2</v>
      </c>
      <c r="O66" s="122">
        <f t="shared" si="27"/>
        <v>9.9935478576843234E-2</v>
      </c>
      <c r="P66" s="122">
        <f t="shared" si="27"/>
        <v>0.15825332798927599</v>
      </c>
      <c r="Q66" s="122">
        <f t="shared" si="27"/>
        <v>0.39700362096704578</v>
      </c>
      <c r="R66" s="122">
        <f t="shared" si="27"/>
        <v>0.27033650568636758</v>
      </c>
      <c r="S66" s="122">
        <f t="shared" si="27"/>
        <v>0.19773653968173968</v>
      </c>
      <c r="T66" s="122">
        <f t="shared" si="27"/>
        <v>0.23560944455283628</v>
      </c>
      <c r="U66" s="122">
        <f t="shared" si="27"/>
        <v>0.30693045107394001</v>
      </c>
      <c r="V66" s="122">
        <f t="shared" si="27"/>
        <v>0.25242745081397766</v>
      </c>
      <c r="W66" s="122">
        <f t="shared" si="27"/>
        <v>0.11915218017253142</v>
      </c>
      <c r="X66" s="122">
        <f t="shared" si="27"/>
        <v>0.10510758893458011</v>
      </c>
      <c r="Y66" s="122">
        <f t="shared" si="27"/>
        <v>3.6626338794343759E-2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2.1099793906604109E-4</v>
      </c>
      <c r="D67" s="98">
        <v>5.1739083030479861E-4</v>
      </c>
      <c r="E67" s="98">
        <v>2.2548191350902861E-3</v>
      </c>
      <c r="F67" s="98">
        <v>6.0194872309893739E-3</v>
      </c>
      <c r="G67" s="98">
        <v>3.511513687104536E-3</v>
      </c>
      <c r="H67" s="98">
        <v>6.668456414387125E-3</v>
      </c>
      <c r="I67" s="98">
        <v>1.8244822621043034E-2</v>
      </c>
      <c r="J67" s="98">
        <v>2.0897073363073258E-2</v>
      </c>
      <c r="K67" s="98">
        <v>3.1424428682003597E-2</v>
      </c>
      <c r="L67" s="98">
        <v>3.1499904196312101E-2</v>
      </c>
      <c r="M67" s="98">
        <v>4.9346595835969766E-2</v>
      </c>
      <c r="N67" s="98">
        <v>6.3263400604968198E-2</v>
      </c>
      <c r="O67" s="98">
        <v>9.9935478576843234E-2</v>
      </c>
      <c r="P67" s="98">
        <v>0.15825332798927599</v>
      </c>
      <c r="Q67" s="98">
        <v>0.39700362096704578</v>
      </c>
      <c r="R67" s="98">
        <v>0.27033650568636758</v>
      </c>
      <c r="S67" s="98">
        <v>0.19773653968173968</v>
      </c>
      <c r="T67" s="98">
        <v>0.23560944455283628</v>
      </c>
      <c r="U67" s="98">
        <v>0.30693045107394001</v>
      </c>
      <c r="V67" s="98">
        <v>0.25242745081397766</v>
      </c>
      <c r="W67" s="98">
        <v>0.11915218017253142</v>
      </c>
      <c r="X67" s="98">
        <v>0.10510758893458011</v>
      </c>
      <c r="Y67" s="98">
        <v>3.6626338794343759E-2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2.4424783354154331</v>
      </c>
      <c r="D68" s="122">
        <v>2.9085335537710706</v>
      </c>
      <c r="E68" s="122">
        <v>4.2864847953022727</v>
      </c>
      <c r="F68" s="122">
        <v>4.7650518246254805</v>
      </c>
      <c r="G68" s="122">
        <v>5.275375955299582</v>
      </c>
      <c r="H68" s="122">
        <v>4.0031384009387985</v>
      </c>
      <c r="I68" s="122">
        <v>4.2137150102554575</v>
      </c>
      <c r="J68" s="122">
        <v>3.6771842686784741</v>
      </c>
      <c r="K68" s="122">
        <v>4.3089860212548139</v>
      </c>
      <c r="L68" s="122">
        <v>4.2803375705494737</v>
      </c>
      <c r="M68" s="122">
        <v>5.0213950939763352</v>
      </c>
      <c r="N68" s="122">
        <v>6.4070113005481533</v>
      </c>
      <c r="O68" s="122">
        <v>5.8244135535614845</v>
      </c>
      <c r="P68" s="122">
        <v>6.649706620948713</v>
      </c>
      <c r="Q68" s="122">
        <v>6.9508063990698243</v>
      </c>
      <c r="R68" s="122">
        <v>6.6509485421477628</v>
      </c>
      <c r="S68" s="122">
        <v>6.0708863799359936</v>
      </c>
      <c r="T68" s="122">
        <v>6.1435460612486068</v>
      </c>
      <c r="U68" s="122">
        <v>8.0922002146680629</v>
      </c>
      <c r="V68" s="122">
        <v>11.499807860740818</v>
      </c>
      <c r="W68" s="122">
        <v>14.761545062363618</v>
      </c>
      <c r="X68" s="122">
        <v>18.498356461268884</v>
      </c>
      <c r="Y68" s="122">
        <v>11.830228197963793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2.2712083315137828</v>
      </c>
      <c r="D69" s="98">
        <v>2.8101347737564768</v>
      </c>
      <c r="E69" s="98">
        <v>3.8841503284199956</v>
      </c>
      <c r="F69" s="98">
        <v>4.445354796429978</v>
      </c>
      <c r="G69" s="98">
        <v>4.9924295969196049</v>
      </c>
      <c r="H69" s="98">
        <v>3.7057858012535831</v>
      </c>
      <c r="I69" s="98">
        <v>4.0397726130668641</v>
      </c>
      <c r="J69" s="98">
        <v>3.5542995680856673</v>
      </c>
      <c r="K69" s="98">
        <v>4.0425444661122176</v>
      </c>
      <c r="L69" s="98">
        <v>4.0522552863102543</v>
      </c>
      <c r="M69" s="98">
        <v>4.7533366805467079</v>
      </c>
      <c r="N69" s="98">
        <v>6.1171508406843005</v>
      </c>
      <c r="O69" s="98">
        <v>5.4899409439658422</v>
      </c>
      <c r="P69" s="98">
        <v>5.9475138906760723</v>
      </c>
      <c r="Q69" s="98">
        <v>6.4065010442164922</v>
      </c>
      <c r="R69" s="98">
        <v>6.1715288367822163</v>
      </c>
      <c r="S69" s="98">
        <v>5.6980804252762658</v>
      </c>
      <c r="T69" s="98">
        <v>5.7246441744336103</v>
      </c>
      <c r="U69" s="98">
        <v>7.479457752855561</v>
      </c>
      <c r="V69" s="98">
        <v>10.767599938152326</v>
      </c>
      <c r="W69" s="98">
        <v>13.691478091115073</v>
      </c>
      <c r="X69" s="98">
        <v>14.833693731306186</v>
      </c>
      <c r="Y69" s="98">
        <v>9.7819476578649578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5.5436632042650189E-2</v>
      </c>
      <c r="L70" s="98">
        <v>5.356371147904865E-3</v>
      </c>
      <c r="M70" s="98">
        <v>1.1457924377744514E-2</v>
      </c>
      <c r="N70" s="98">
        <v>1.4205783870468631E-2</v>
      </c>
      <c r="O70" s="98">
        <v>7.1487010147197383E-2</v>
      </c>
      <c r="P70" s="98">
        <v>0.16845037717879724</v>
      </c>
      <c r="Q70" s="98">
        <v>0.13249577706481108</v>
      </c>
      <c r="R70" s="98">
        <v>0.11550004611411739</v>
      </c>
      <c r="S70" s="98">
        <v>4.66944127326442E-2</v>
      </c>
      <c r="T70" s="98">
        <v>0.11742897867723023</v>
      </c>
      <c r="U70" s="98">
        <v>0.13086676882866005</v>
      </c>
      <c r="V70" s="98">
        <v>0.1739159564280478</v>
      </c>
      <c r="W70" s="98">
        <v>0.35036507192897587</v>
      </c>
      <c r="X70" s="98">
        <v>0.98832446214937053</v>
      </c>
      <c r="Y70" s="98">
        <v>1.2632212154319553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2.6515638298389616E-2</v>
      </c>
      <c r="L71" s="101">
        <v>2.6798126244551653E-3</v>
      </c>
      <c r="M71" s="101">
        <v>5.5119335297228126E-3</v>
      </c>
      <c r="N71" s="101">
        <v>6.5817245270346856E-3</v>
      </c>
      <c r="O71" s="101">
        <v>3.412032342547279E-2</v>
      </c>
      <c r="P71" s="101">
        <v>7.8767887930223032E-2</v>
      </c>
      <c r="Q71" s="101">
        <v>6.2819435688994132E-2</v>
      </c>
      <c r="R71" s="101">
        <v>5.4153870269880812E-2</v>
      </c>
      <c r="S71" s="101">
        <v>2.1527493259186861E-2</v>
      </c>
      <c r="T71" s="101">
        <v>6.3842965051412737E-2</v>
      </c>
      <c r="U71" s="101">
        <v>6.4257078350104191E-2</v>
      </c>
      <c r="V71" s="101">
        <v>8.3180930346029372E-2</v>
      </c>
      <c r="W71" s="101">
        <v>0.17437915708475152</v>
      </c>
      <c r="X71" s="101">
        <v>0.37664734555604568</v>
      </c>
      <c r="Y71" s="101">
        <v>0.37595953759292122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2.8920993744260576E-2</v>
      </c>
      <c r="L72" s="104">
        <v>2.6765585234496997E-3</v>
      </c>
      <c r="M72" s="104">
        <v>5.9459908480217023E-3</v>
      </c>
      <c r="N72" s="104">
        <v>7.6240593434339461E-3</v>
      </c>
      <c r="O72" s="104">
        <v>3.73666867217246E-2</v>
      </c>
      <c r="P72" s="104">
        <v>8.9682489248574221E-2</v>
      </c>
      <c r="Q72" s="104">
        <v>6.9676341375816964E-2</v>
      </c>
      <c r="R72" s="104">
        <v>6.1346175844236579E-2</v>
      </c>
      <c r="S72" s="104">
        <v>2.5166919473457342E-2</v>
      </c>
      <c r="T72" s="104">
        <v>5.358601362581749E-2</v>
      </c>
      <c r="U72" s="104">
        <v>6.6609690478555847E-2</v>
      </c>
      <c r="V72" s="104">
        <v>9.0735026082018444E-2</v>
      </c>
      <c r="W72" s="104">
        <v>0.17598591484422435</v>
      </c>
      <c r="X72" s="104">
        <v>0.61167711659332491</v>
      </c>
      <c r="Y72" s="104">
        <v>0.88726167783903409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0.17127000390165023</v>
      </c>
      <c r="D73" s="101">
        <v>9.8398780014593859E-2</v>
      </c>
      <c r="E73" s="101">
        <v>0.40233446688227736</v>
      </c>
      <c r="F73" s="101">
        <v>0.31969702819550216</v>
      </c>
      <c r="G73" s="101">
        <v>0.28294635837997761</v>
      </c>
      <c r="H73" s="101">
        <v>0.29735259968521566</v>
      </c>
      <c r="I73" s="101">
        <v>0.17394239718859297</v>
      </c>
      <c r="J73" s="101">
        <v>0.1228847005928068</v>
      </c>
      <c r="K73" s="101">
        <v>9.656912896412817E-2</v>
      </c>
      <c r="L73" s="101">
        <v>0.19747905305610508</v>
      </c>
      <c r="M73" s="101">
        <v>0.22751585866611351</v>
      </c>
      <c r="N73" s="101">
        <v>0.23135280605671613</v>
      </c>
      <c r="O73" s="101">
        <v>3.807365749922708E-2</v>
      </c>
      <c r="P73" s="101">
        <v>7.8082419770563086E-2</v>
      </c>
      <c r="Q73" s="101">
        <v>8.1140909213135298E-2</v>
      </c>
      <c r="R73" s="101">
        <v>0.13143801590843116</v>
      </c>
      <c r="S73" s="101">
        <v>0.20236964916478667</v>
      </c>
      <c r="T73" s="101">
        <v>6.5270736261944136E-3</v>
      </c>
      <c r="U73" s="101">
        <v>9.8744965166675983E-2</v>
      </c>
      <c r="V73" s="101">
        <v>0</v>
      </c>
      <c r="W73" s="101">
        <v>4.0853804271884057E-3</v>
      </c>
      <c r="X73" s="101">
        <v>0.45711783178841714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0.11443579413581804</v>
      </c>
      <c r="L74" s="104">
        <v>2.5246860035209366E-2</v>
      </c>
      <c r="M74" s="104">
        <v>2.9084630385769507E-2</v>
      </c>
      <c r="N74" s="104">
        <v>4.4301869936668799E-2</v>
      </c>
      <c r="O74" s="104">
        <v>0.22491194194921749</v>
      </c>
      <c r="P74" s="104">
        <v>0.45565993332328025</v>
      </c>
      <c r="Q74" s="104">
        <v>0.33066866857538502</v>
      </c>
      <c r="R74" s="104">
        <v>0.2324816433429972</v>
      </c>
      <c r="S74" s="104">
        <v>0.12374189276229686</v>
      </c>
      <c r="T74" s="104">
        <v>0.29494583451157169</v>
      </c>
      <c r="U74" s="104">
        <v>0.38313072781716434</v>
      </c>
      <c r="V74" s="104">
        <v>0.55829196616044396</v>
      </c>
      <c r="W74" s="104">
        <v>0.71561651889238076</v>
      </c>
      <c r="X74" s="104">
        <v>2.2192204360249104</v>
      </c>
      <c r="Y74" s="104">
        <v>0.78505932466688033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5.4722439159367933E-2</v>
      </c>
      <c r="L75" s="98">
        <v>1.2652153767837094E-2</v>
      </c>
      <c r="M75" s="98">
        <v>1.399214503865326E-2</v>
      </c>
      <c r="N75" s="98">
        <v>2.0500487055878858E-2</v>
      </c>
      <c r="O75" s="98">
        <v>0.10740454141275785</v>
      </c>
      <c r="P75" s="98">
        <v>0.21313683539303072</v>
      </c>
      <c r="Q75" s="98">
        <v>0.15718115080910172</v>
      </c>
      <c r="R75" s="98">
        <v>0.10947639141336882</v>
      </c>
      <c r="S75" s="98">
        <v>5.7205141092266883E-2</v>
      </c>
      <c r="T75" s="98">
        <v>0.15876438184450781</v>
      </c>
      <c r="U75" s="98">
        <v>0.18870625348634312</v>
      </c>
      <c r="V75" s="98">
        <v>0.26979718533768943</v>
      </c>
      <c r="W75" s="98">
        <v>0.35602972111008419</v>
      </c>
      <c r="X75" s="98">
        <v>0.82175142863912931</v>
      </c>
      <c r="Y75" s="98">
        <v>0.20871736464970966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5.9713354976450111E-2</v>
      </c>
      <c r="L76" s="98">
        <v>1.2594706267372274E-2</v>
      </c>
      <c r="M76" s="98">
        <v>1.5092485347116248E-2</v>
      </c>
      <c r="N76" s="98">
        <v>2.380138288078994E-2</v>
      </c>
      <c r="O76" s="98">
        <v>0.11750740053645962</v>
      </c>
      <c r="P76" s="98">
        <v>0.24252309793024954</v>
      </c>
      <c r="Q76" s="98">
        <v>0.17348751776628327</v>
      </c>
      <c r="R76" s="98">
        <v>0.1230052519296284</v>
      </c>
      <c r="S76" s="98">
        <v>6.6536751670029981E-2</v>
      </c>
      <c r="T76" s="98">
        <v>0.13618145266706388</v>
      </c>
      <c r="U76" s="98">
        <v>0.19442447433082122</v>
      </c>
      <c r="V76" s="98">
        <v>0.28849478082275448</v>
      </c>
      <c r="W76" s="98">
        <v>0.35958679778229657</v>
      </c>
      <c r="X76" s="98">
        <v>1.3974690073857809</v>
      </c>
      <c r="Y76" s="98">
        <v>0.57634196001717064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1.2011158454689645</v>
      </c>
      <c r="D77" s="122">
        <v>1.4850223482723768</v>
      </c>
      <c r="E77" s="122">
        <v>2.9115282962768458</v>
      </c>
      <c r="F77" s="122">
        <v>3.1036904120844686</v>
      </c>
      <c r="G77" s="122">
        <v>3.226674071178099</v>
      </c>
      <c r="H77" s="122">
        <v>2.5160663364606513</v>
      </c>
      <c r="I77" s="122">
        <v>2.6309420426397372</v>
      </c>
      <c r="J77" s="122">
        <v>2.3122636943990216</v>
      </c>
      <c r="K77" s="122">
        <v>2.6697649106628951</v>
      </c>
      <c r="L77" s="122">
        <v>2.7165238556948674</v>
      </c>
      <c r="M77" s="122">
        <v>2.957761567160905</v>
      </c>
      <c r="N77" s="122">
        <v>3.6895229417608881</v>
      </c>
      <c r="O77" s="122">
        <v>3.2197519178810707</v>
      </c>
      <c r="P77" s="122">
        <v>3.5147611378027577</v>
      </c>
      <c r="Q77" s="122">
        <v>3.6197419299977107</v>
      </c>
      <c r="R77" s="122">
        <v>3.522150818959854</v>
      </c>
      <c r="S77" s="122">
        <v>3.2244460383671396</v>
      </c>
      <c r="T77" s="122">
        <v>3.0889335413550763</v>
      </c>
      <c r="U77" s="122">
        <v>4.3769333002673765</v>
      </c>
      <c r="V77" s="122">
        <v>6.0302996481040703</v>
      </c>
      <c r="W77" s="122">
        <v>7.5707316901061033</v>
      </c>
      <c r="X77" s="122">
        <v>8.2871559816689597</v>
      </c>
      <c r="Y77" s="122">
        <v>5.4988800127747073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1.1393284498843874</v>
      </c>
      <c r="D78" s="98">
        <v>1.4496684018839765</v>
      </c>
      <c r="E78" s="98">
        <v>2.7135722488455962</v>
      </c>
      <c r="F78" s="98">
        <v>2.8577148465904894</v>
      </c>
      <c r="G78" s="98">
        <v>2.9966052467353665</v>
      </c>
      <c r="H78" s="98">
        <v>2.2600258228481507</v>
      </c>
      <c r="I78" s="98">
        <v>2.5017731292351626</v>
      </c>
      <c r="J78" s="98">
        <v>2.2513021567629421</v>
      </c>
      <c r="K78" s="98">
        <v>2.5765148613174542</v>
      </c>
      <c r="L78" s="98">
        <v>2.6098368002005183</v>
      </c>
      <c r="M78" s="98">
        <v>2.8171445893445242</v>
      </c>
      <c r="N78" s="98">
        <v>3.5188974245602678</v>
      </c>
      <c r="O78" s="98">
        <v>3.0617849771684726</v>
      </c>
      <c r="P78" s="98">
        <v>3.2844066113917956</v>
      </c>
      <c r="Q78" s="98">
        <v>3.4583110776098098</v>
      </c>
      <c r="R78" s="98">
        <v>3.389414047747441</v>
      </c>
      <c r="S78" s="98">
        <v>3.0908317757818007</v>
      </c>
      <c r="T78" s="98">
        <v>2.9453678989952681</v>
      </c>
      <c r="U78" s="98">
        <v>4.1503641255151544</v>
      </c>
      <c r="V78" s="98">
        <v>5.7637445425533196</v>
      </c>
      <c r="W78" s="98">
        <v>6.2152888950612564</v>
      </c>
      <c r="X78" s="98">
        <v>6.9408084201377633</v>
      </c>
      <c r="Y78" s="98">
        <v>4.8024759282336777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6.1787395584577208E-2</v>
      </c>
      <c r="D79" s="33">
        <v>3.5353946388400385E-2</v>
      </c>
      <c r="E79" s="33">
        <v>0.19795604743124945</v>
      </c>
      <c r="F79" s="33">
        <v>0.24597556549397942</v>
      </c>
      <c r="G79" s="33">
        <v>0.23006882444273255</v>
      </c>
      <c r="H79" s="33">
        <v>0.25604051361250041</v>
      </c>
      <c r="I79" s="33">
        <v>0.12916891340457462</v>
      </c>
      <c r="J79" s="33">
        <v>6.096153763607931E-2</v>
      </c>
      <c r="K79" s="33">
        <v>9.3250049345440858E-2</v>
      </c>
      <c r="L79" s="33">
        <v>0.10668705549434918</v>
      </c>
      <c r="M79" s="33">
        <v>0.14061697781638102</v>
      </c>
      <c r="N79" s="33">
        <v>0.17062551720062016</v>
      </c>
      <c r="O79" s="33">
        <v>0.15796694071259806</v>
      </c>
      <c r="P79" s="33">
        <v>0.23035452641096207</v>
      </c>
      <c r="Q79" s="33">
        <v>0.16143085238790095</v>
      </c>
      <c r="R79" s="33">
        <v>0.13273677121241312</v>
      </c>
      <c r="S79" s="33">
        <v>0.13361426258533873</v>
      </c>
      <c r="T79" s="33">
        <v>0.14356564235980818</v>
      </c>
      <c r="U79" s="33">
        <v>0.22656917475222241</v>
      </c>
      <c r="V79" s="33">
        <v>0.26655510555075107</v>
      </c>
      <c r="W79" s="33">
        <v>1.3554427950448469</v>
      </c>
      <c r="X79" s="33">
        <v>1.3463475615311955</v>
      </c>
      <c r="Y79" s="33">
        <v>0.6964040845410292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38.601721207011899</v>
      </c>
      <c r="D81" s="117">
        <f t="shared" si="28"/>
        <v>45.038363772451824</v>
      </c>
      <c r="E81" s="117">
        <f t="shared" si="28"/>
        <v>42.389743701281148</v>
      </c>
      <c r="F81" s="117">
        <f t="shared" si="28"/>
        <v>36.991958162986698</v>
      </c>
      <c r="G81" s="117">
        <f t="shared" si="28"/>
        <v>29.513346331638061</v>
      </c>
      <c r="H81" s="117">
        <f t="shared" si="28"/>
        <v>31.915103594577559</v>
      </c>
      <c r="I81" s="117">
        <f t="shared" si="28"/>
        <v>37.227785510932883</v>
      </c>
      <c r="J81" s="117">
        <f t="shared" si="28"/>
        <v>34.92164435288997</v>
      </c>
      <c r="K81" s="117">
        <f t="shared" si="28"/>
        <v>39.170878986295214</v>
      </c>
      <c r="L81" s="117">
        <f t="shared" si="28"/>
        <v>45.223856100304353</v>
      </c>
      <c r="M81" s="117">
        <f t="shared" si="28"/>
        <v>56.292510352625726</v>
      </c>
      <c r="N81" s="117">
        <f t="shared" si="28"/>
        <v>54.192470771947292</v>
      </c>
      <c r="O81" s="117">
        <f t="shared" si="28"/>
        <v>42.641170272633047</v>
      </c>
      <c r="P81" s="117">
        <f t="shared" si="28"/>
        <v>35.934502019576961</v>
      </c>
      <c r="Q81" s="117">
        <f t="shared" si="28"/>
        <v>37.68667439314725</v>
      </c>
      <c r="R81" s="117">
        <f t="shared" ref="R81:V81" si="29">R82+R85+R87+R100</f>
        <v>77.629633447936996</v>
      </c>
      <c r="S81" s="117">
        <f t="shared" si="29"/>
        <v>88.81332078957918</v>
      </c>
      <c r="T81" s="117">
        <f t="shared" si="29"/>
        <v>247.27006046075226</v>
      </c>
      <c r="U81" s="117">
        <f t="shared" si="29"/>
        <v>87.252209860373654</v>
      </c>
      <c r="V81" s="117">
        <f t="shared" si="29"/>
        <v>39.777544123487793</v>
      </c>
      <c r="W81" s="117">
        <f t="shared" ref="W81:Y81" si="30">W82+W85+W87+W100</f>
        <v>17.361702376559478</v>
      </c>
      <c r="X81" s="117">
        <f t="shared" si="30"/>
        <v>50.464109605663978</v>
      </c>
      <c r="Y81" s="117">
        <f t="shared" si="30"/>
        <v>66.877712483474468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33.982257839938384</v>
      </c>
      <c r="D82" s="122">
        <f t="shared" si="31"/>
        <v>39.841684690382422</v>
      </c>
      <c r="E82" s="122">
        <f t="shared" si="31"/>
        <v>35.098602968518918</v>
      </c>
      <c r="F82" s="122">
        <f t="shared" si="31"/>
        <v>30.936653866660009</v>
      </c>
      <c r="G82" s="122">
        <f t="shared" si="31"/>
        <v>25.019293592449149</v>
      </c>
      <c r="H82" s="122">
        <f t="shared" si="31"/>
        <v>27.055360802111945</v>
      </c>
      <c r="I82" s="122">
        <f t="shared" si="31"/>
        <v>31.273617182958045</v>
      </c>
      <c r="J82" s="122">
        <f t="shared" si="31"/>
        <v>29.187440107606378</v>
      </c>
      <c r="K82" s="122">
        <f t="shared" si="31"/>
        <v>32.549127407288061</v>
      </c>
      <c r="L82" s="122">
        <f t="shared" si="31"/>
        <v>37.943849975186232</v>
      </c>
      <c r="M82" s="122">
        <f t="shared" si="31"/>
        <v>46.678121229340718</v>
      </c>
      <c r="N82" s="122">
        <f t="shared" si="31"/>
        <v>44.971241987935898</v>
      </c>
      <c r="O82" s="122">
        <f t="shared" si="31"/>
        <v>35.092519704307527</v>
      </c>
      <c r="P82" s="122">
        <f t="shared" si="31"/>
        <v>28.812844497566626</v>
      </c>
      <c r="Q82" s="122">
        <f t="shared" si="31"/>
        <v>29.925134594875441</v>
      </c>
      <c r="R82" s="122">
        <f t="shared" ref="R82:V82" si="32">SUM(R83:R84)</f>
        <v>61.503117005023242</v>
      </c>
      <c r="S82" s="122">
        <f t="shared" si="32"/>
        <v>68.888058037820628</v>
      </c>
      <c r="T82" s="122">
        <f t="shared" si="32"/>
        <v>199.46050035672042</v>
      </c>
      <c r="U82" s="122">
        <f t="shared" si="32"/>
        <v>68.811963441636607</v>
      </c>
      <c r="V82" s="122">
        <f t="shared" si="32"/>
        <v>30.835887623046382</v>
      </c>
      <c r="W82" s="122">
        <f t="shared" ref="W82:Y82" si="33">SUM(W83:W84)</f>
        <v>13.041124436124404</v>
      </c>
      <c r="X82" s="122">
        <f t="shared" si="33"/>
        <v>37.11368421871849</v>
      </c>
      <c r="Y82" s="122">
        <f t="shared" si="33"/>
        <v>49.090201376042927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33.709589394499424</v>
      </c>
      <c r="D83" s="98">
        <v>39.525738392264607</v>
      </c>
      <c r="E83" s="98">
        <v>34.820991529291881</v>
      </c>
      <c r="F83" s="98">
        <v>30.69636052881933</v>
      </c>
      <c r="G83" s="98">
        <v>24.828006432184427</v>
      </c>
      <c r="H83" s="98">
        <v>26.849347556468491</v>
      </c>
      <c r="I83" s="98">
        <v>31.041676113883888</v>
      </c>
      <c r="J83" s="98">
        <v>28.973031866902172</v>
      </c>
      <c r="K83" s="98">
        <v>32.313179747045751</v>
      </c>
      <c r="L83" s="98">
        <v>37.667959804671113</v>
      </c>
      <c r="M83" s="98">
        <v>46.346699435144814</v>
      </c>
      <c r="N83" s="98">
        <v>44.65424245156732</v>
      </c>
      <c r="O83" s="98">
        <v>34.848939499536137</v>
      </c>
      <c r="P83" s="98">
        <v>28.61681716357085</v>
      </c>
      <c r="Q83" s="98">
        <v>29.723894459101004</v>
      </c>
      <c r="R83" s="98">
        <v>61.091421400883945</v>
      </c>
      <c r="S83" s="98">
        <v>68.431719592476924</v>
      </c>
      <c r="T83" s="98">
        <v>198.12427045938261</v>
      </c>
      <c r="U83" s="98">
        <v>68.360878731545938</v>
      </c>
      <c r="V83" s="98">
        <v>30.634780759176213</v>
      </c>
      <c r="W83" s="98">
        <v>12.958195035374503</v>
      </c>
      <c r="X83" s="98">
        <v>36.88827031249113</v>
      </c>
      <c r="Y83" s="98">
        <v>48.799626945881712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0.27266844543895757</v>
      </c>
      <c r="D84" s="98">
        <v>0.31594629811781688</v>
      </c>
      <c r="E84" s="98">
        <v>0.27761143922703513</v>
      </c>
      <c r="F84" s="98">
        <v>0.24029333784067869</v>
      </c>
      <c r="G84" s="98">
        <v>0.19128716026472198</v>
      </c>
      <c r="H84" s="98">
        <v>0.2060132456434558</v>
      </c>
      <c r="I84" s="98">
        <v>0.23194106907415654</v>
      </c>
      <c r="J84" s="98">
        <v>0.21440824070420453</v>
      </c>
      <c r="K84" s="98">
        <v>0.23594766024231087</v>
      </c>
      <c r="L84" s="98">
        <v>0.27589017051511583</v>
      </c>
      <c r="M84" s="98">
        <v>0.33142179419590567</v>
      </c>
      <c r="N84" s="98">
        <v>0.31699953636857897</v>
      </c>
      <c r="O84" s="98">
        <v>0.24358020477139367</v>
      </c>
      <c r="P84" s="98">
        <v>0.19602733399577599</v>
      </c>
      <c r="Q84" s="98">
        <v>0.20124013577443628</v>
      </c>
      <c r="R84" s="98">
        <v>0.41169560413930018</v>
      </c>
      <c r="S84" s="98">
        <v>0.45633844534369761</v>
      </c>
      <c r="T84" s="98">
        <v>1.3362298973377982</v>
      </c>
      <c r="U84" s="98">
        <v>0.45108471009067069</v>
      </c>
      <c r="V84" s="98">
        <v>0.20110686387016785</v>
      </c>
      <c r="W84" s="98">
        <v>8.2929400749901142E-2</v>
      </c>
      <c r="X84" s="98">
        <v>0.22541390622736177</v>
      </c>
      <c r="Y84" s="98">
        <v>0.29057443016121598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2.8133058542138817E-4</v>
      </c>
      <c r="D85" s="122">
        <f t="shared" si="34"/>
        <v>6.4156462957795039E-4</v>
      </c>
      <c r="E85" s="122">
        <f t="shared" si="34"/>
        <v>2.077970575475362E-3</v>
      </c>
      <c r="F85" s="122">
        <f t="shared" si="34"/>
        <v>4.4579466103979891E-3</v>
      </c>
      <c r="G85" s="122">
        <f t="shared" si="34"/>
        <v>1.9127757482601945E-3</v>
      </c>
      <c r="H85" s="122">
        <f t="shared" si="34"/>
        <v>5.0320253924516353E-3</v>
      </c>
      <c r="I85" s="122">
        <f t="shared" si="34"/>
        <v>1.5804896242580194E-2</v>
      </c>
      <c r="J85" s="122">
        <f t="shared" si="34"/>
        <v>1.973801872303331E-2</v>
      </c>
      <c r="K85" s="122">
        <f t="shared" si="34"/>
        <v>2.9973526006370554E-2</v>
      </c>
      <c r="L85" s="122">
        <f t="shared" si="34"/>
        <v>3.2815009540492122E-2</v>
      </c>
      <c r="M85" s="122">
        <f t="shared" si="34"/>
        <v>5.7372196037863754E-2</v>
      </c>
      <c r="N85" s="122">
        <f t="shared" si="34"/>
        <v>5.6876897837239156E-2</v>
      </c>
      <c r="O85" s="122">
        <f t="shared" si="34"/>
        <v>8.3172698943880533E-2</v>
      </c>
      <c r="P85" s="122">
        <f t="shared" si="34"/>
        <v>0.10889833229446751</v>
      </c>
      <c r="Q85" s="122">
        <f t="shared" si="34"/>
        <v>0.27415855035108622</v>
      </c>
      <c r="R85" s="122">
        <f t="shared" si="34"/>
        <v>0.44381367544739214</v>
      </c>
      <c r="S85" s="122">
        <f t="shared" si="34"/>
        <v>0.49960408529551886</v>
      </c>
      <c r="T85" s="122">
        <f t="shared" si="34"/>
        <v>0.96632882346460136</v>
      </c>
      <c r="U85" s="122">
        <f t="shared" si="34"/>
        <v>0.41102085617891604</v>
      </c>
      <c r="V85" s="122">
        <f t="shared" si="34"/>
        <v>0.12600155055640069</v>
      </c>
      <c r="W85" s="122">
        <f t="shared" si="34"/>
        <v>2.4100469304019094E-2</v>
      </c>
      <c r="X85" s="122">
        <f t="shared" si="34"/>
        <v>5.1260825664404396E-2</v>
      </c>
      <c r="Y85" s="122">
        <f t="shared" si="34"/>
        <v>3.9678533693872399E-2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2.8133058542138817E-4</v>
      </c>
      <c r="D86" s="98">
        <v>6.4156462957795039E-4</v>
      </c>
      <c r="E86" s="98">
        <v>2.077970575475362E-3</v>
      </c>
      <c r="F86" s="98">
        <v>4.4579466103979891E-3</v>
      </c>
      <c r="G86" s="98">
        <v>1.9127757482601945E-3</v>
      </c>
      <c r="H86" s="98">
        <v>5.0320253924516353E-3</v>
      </c>
      <c r="I86" s="98">
        <v>1.5804896242580194E-2</v>
      </c>
      <c r="J86" s="98">
        <v>1.973801872303331E-2</v>
      </c>
      <c r="K86" s="98">
        <v>2.9973526006370554E-2</v>
      </c>
      <c r="L86" s="98">
        <v>3.2815009540492122E-2</v>
      </c>
      <c r="M86" s="98">
        <v>5.7372196037863754E-2</v>
      </c>
      <c r="N86" s="98">
        <v>5.6876897837239156E-2</v>
      </c>
      <c r="O86" s="98">
        <v>8.3172698943880533E-2</v>
      </c>
      <c r="P86" s="98">
        <v>0.10889833229446751</v>
      </c>
      <c r="Q86" s="98">
        <v>0.27415855035108622</v>
      </c>
      <c r="R86" s="98">
        <v>0.44381367544739214</v>
      </c>
      <c r="S86" s="98">
        <v>0.49960408529551886</v>
      </c>
      <c r="T86" s="98">
        <v>0.96632882346460136</v>
      </c>
      <c r="U86" s="98">
        <v>0.41102085617891604</v>
      </c>
      <c r="V86" s="98">
        <v>0.12600155055640069</v>
      </c>
      <c r="W86" s="98">
        <v>2.4100469304019094E-2</v>
      </c>
      <c r="X86" s="98">
        <v>5.1260825664404396E-2</v>
      </c>
      <c r="Y86" s="98">
        <v>3.9678533693872399E-2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3.0827469124275226</v>
      </c>
      <c r="D87" s="122">
        <v>3.3941276195959245</v>
      </c>
      <c r="E87" s="122">
        <v>4.3914337483512398</v>
      </c>
      <c r="F87" s="122">
        <v>3.7028938516337062</v>
      </c>
      <c r="G87" s="122">
        <v>2.7602941946643655</v>
      </c>
      <c r="H87" s="122">
        <v>2.9825036991520837</v>
      </c>
      <c r="I87" s="122">
        <v>3.6562396338877154</v>
      </c>
      <c r="J87" s="122">
        <v>3.5118380642709304</v>
      </c>
      <c r="K87" s="122">
        <v>4.0574441403355372</v>
      </c>
      <c r="L87" s="122">
        <v>4.4029013303393558</v>
      </c>
      <c r="M87" s="122">
        <v>6.0540410129950262</v>
      </c>
      <c r="N87" s="122">
        <v>5.8292066383890759</v>
      </c>
      <c r="O87" s="122">
        <v>4.8360525471500573</v>
      </c>
      <c r="P87" s="122">
        <v>4.5785855211577253</v>
      </c>
      <c r="Q87" s="122">
        <v>4.9326402099576834</v>
      </c>
      <c r="R87" s="122">
        <v>10.080707184233445</v>
      </c>
      <c r="S87" s="122">
        <v>12.025201737496394</v>
      </c>
      <c r="T87" s="122">
        <v>32.067603147306578</v>
      </c>
      <c r="U87" s="122">
        <v>11.978656686551354</v>
      </c>
      <c r="V87" s="122">
        <v>5.8189842429019247</v>
      </c>
      <c r="W87" s="122">
        <v>2.9719509282116281</v>
      </c>
      <c r="X87" s="122">
        <v>9.310523523063214</v>
      </c>
      <c r="Y87" s="122">
        <v>11.902252820979893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2.5232805537095899</v>
      </c>
      <c r="D88" s="98">
        <v>2.1383067424046818</v>
      </c>
      <c r="E88" s="98">
        <v>1.5203561504611047</v>
      </c>
      <c r="F88" s="98">
        <v>2.0863530875523701</v>
      </c>
      <c r="G88" s="98">
        <v>2.0354528485234846</v>
      </c>
      <c r="H88" s="98">
        <v>2.1170806380525127</v>
      </c>
      <c r="I88" s="98">
        <v>2.9623419434254656</v>
      </c>
      <c r="J88" s="98">
        <v>2.630166199726153</v>
      </c>
      <c r="K88" s="98">
        <v>2.6123211699372315</v>
      </c>
      <c r="L88" s="98">
        <v>2.7244594708818264</v>
      </c>
      <c r="M88" s="98">
        <v>4.4554029771262904</v>
      </c>
      <c r="N88" s="98">
        <v>4.5605786513997186</v>
      </c>
      <c r="O88" s="98">
        <v>3.5349627197423148</v>
      </c>
      <c r="P88" s="98">
        <v>2.0938466727060758</v>
      </c>
      <c r="Q88" s="98">
        <v>2.4955749687406121</v>
      </c>
      <c r="R88" s="98">
        <v>7.2679279985217953</v>
      </c>
      <c r="S88" s="98">
        <v>8.8448638253684138</v>
      </c>
      <c r="T88" s="98">
        <v>26.801634314958488</v>
      </c>
      <c r="U88" s="98">
        <v>9.8308047237536922</v>
      </c>
      <c r="V88" s="98">
        <v>4.914248058491415</v>
      </c>
      <c r="W88" s="98">
        <v>0.30157752496710249</v>
      </c>
      <c r="X88" s="98">
        <v>8.6720709548131936</v>
      </c>
      <c r="Y88" s="98">
        <v>11.19588824869502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2.7859792986468894E-2</v>
      </c>
      <c r="L89" s="98">
        <v>2.7914923042947791E-3</v>
      </c>
      <c r="M89" s="98">
        <v>1.3473824185112412E-2</v>
      </c>
      <c r="N89" s="98">
        <v>9.6479981773017025E-3</v>
      </c>
      <c r="O89" s="98">
        <v>4.6317726268618617E-2</v>
      </c>
      <c r="P89" s="98">
        <v>7.3663667488012397E-2</v>
      </c>
      <c r="Q89" s="98">
        <v>6.8257834515389595E-2</v>
      </c>
      <c r="R89" s="98">
        <v>4.6521199777976016E-2</v>
      </c>
      <c r="S89" s="98">
        <v>1.1144423531533051E-2</v>
      </c>
      <c r="T89" s="98">
        <v>0.80210918736878167</v>
      </c>
      <c r="U89" s="98">
        <v>4.7158209706036042E-2</v>
      </c>
      <c r="V89" s="98">
        <v>3.5288331649719902E-2</v>
      </c>
      <c r="W89" s="98">
        <v>9.6137113207897945E-3</v>
      </c>
      <c r="X89" s="98">
        <v>0.63845256825002072</v>
      </c>
      <c r="Y89" s="98">
        <v>0.70636457228487193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1.3322132145804993E-2</v>
      </c>
      <c r="L90" s="101">
        <v>1.3961149837857444E-3</v>
      </c>
      <c r="M90" s="101">
        <v>6.4851658281353296E-3</v>
      </c>
      <c r="N90" s="101">
        <v>4.4707031580794535E-3</v>
      </c>
      <c r="O90" s="101">
        <v>2.2106655369196145E-2</v>
      </c>
      <c r="P90" s="101">
        <v>3.4444819810900744E-2</v>
      </c>
      <c r="Q90" s="101">
        <v>3.2406801313583665E-2</v>
      </c>
      <c r="R90" s="101">
        <v>2.1723923629172758E-2</v>
      </c>
      <c r="S90" s="101">
        <v>5.0855195894845837E-3</v>
      </c>
      <c r="T90" s="101">
        <v>0.43976607058395539</v>
      </c>
      <c r="U90" s="101">
        <v>2.3266336856703998E-2</v>
      </c>
      <c r="V90" s="101">
        <v>1.6887866896548167E-2</v>
      </c>
      <c r="W90" s="101">
        <v>4.7809819329774931E-3</v>
      </c>
      <c r="X90" s="101">
        <v>0.2442275989296068</v>
      </c>
      <c r="Y90" s="101">
        <v>0.20481382141738005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1.45376608406639E-2</v>
      </c>
      <c r="L91" s="104">
        <v>1.3953773205090346E-3</v>
      </c>
      <c r="M91" s="104">
        <v>6.9886583569770825E-3</v>
      </c>
      <c r="N91" s="104">
        <v>5.1772950192222498E-3</v>
      </c>
      <c r="O91" s="104">
        <v>2.4211070899422475E-2</v>
      </c>
      <c r="P91" s="104">
        <v>3.9218847677111646E-2</v>
      </c>
      <c r="Q91" s="104">
        <v>3.5851033201805931E-2</v>
      </c>
      <c r="R91" s="104">
        <v>2.4797276148803261E-2</v>
      </c>
      <c r="S91" s="104">
        <v>6.0589039420484679E-3</v>
      </c>
      <c r="T91" s="104">
        <v>0.36234311678482628</v>
      </c>
      <c r="U91" s="104">
        <v>2.389187284933204E-2</v>
      </c>
      <c r="V91" s="104">
        <v>1.8400464753171735E-2</v>
      </c>
      <c r="W91" s="104">
        <v>4.8327293878123005E-3</v>
      </c>
      <c r="X91" s="104">
        <v>0.3942249693204139</v>
      </c>
      <c r="Y91" s="104">
        <v>0.5015507508674919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0.20709665224712495</v>
      </c>
      <c r="D92" s="101">
        <v>0.27482251366534516</v>
      </c>
      <c r="E92" s="101">
        <v>0.15701117538847162</v>
      </c>
      <c r="F92" s="101">
        <v>0.19614299741298888</v>
      </c>
      <c r="G92" s="101">
        <v>0.17978144761774742</v>
      </c>
      <c r="H92" s="101">
        <v>0.35067232518069963</v>
      </c>
      <c r="I92" s="101">
        <v>0.18352821135022737</v>
      </c>
      <c r="J92" s="101">
        <v>8.9103240414606821E-2</v>
      </c>
      <c r="K92" s="101">
        <v>0.14380914661639327</v>
      </c>
      <c r="L92" s="101">
        <v>0.11751192979678214</v>
      </c>
      <c r="M92" s="101">
        <v>0.11920259284655452</v>
      </c>
      <c r="N92" s="101">
        <v>0.16187268415897174</v>
      </c>
      <c r="O92" s="101">
        <v>0.14853922098957298</v>
      </c>
      <c r="P92" s="101">
        <v>0.30012326426811547</v>
      </c>
      <c r="Q92" s="101">
        <v>0.22496591234235527</v>
      </c>
      <c r="R92" s="101">
        <v>0.28401290514183419</v>
      </c>
      <c r="S92" s="101">
        <v>0.36853416653745663</v>
      </c>
      <c r="T92" s="101">
        <v>0.49417215607240234</v>
      </c>
      <c r="U92" s="101">
        <v>0.21513435559766092</v>
      </c>
      <c r="V92" s="101">
        <v>0.10885295052414279</v>
      </c>
      <c r="W92" s="101">
        <v>0.20655282095761426</v>
      </c>
      <c r="X92" s="101">
        <v>0</v>
      </c>
      <c r="Y92" s="101">
        <v>0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1.3779307878152352E-3</v>
      </c>
      <c r="L93" s="104">
        <v>1.6466385558243973E-4</v>
      </c>
      <c r="M93" s="104">
        <v>1.6389437056237613E-4</v>
      </c>
      <c r="N93" s="104">
        <v>3.4483100538762479E-4</v>
      </c>
      <c r="O93" s="104">
        <v>1.19747851461107E-3</v>
      </c>
      <c r="P93" s="104">
        <v>2.877886913287035E-3</v>
      </c>
      <c r="Q93" s="104">
        <v>2.4496494164055046E-3</v>
      </c>
      <c r="R93" s="104">
        <v>3.5313722799495961E-3</v>
      </c>
      <c r="S93" s="104">
        <v>2.7902057775845129E-3</v>
      </c>
      <c r="T93" s="104">
        <v>9.5498357849514524E-3</v>
      </c>
      <c r="U93" s="104">
        <v>4.0007639558621282E-3</v>
      </c>
      <c r="V93" s="104">
        <v>1.8637229967685906E-3</v>
      </c>
      <c r="W93" s="104">
        <v>3.3756173464654197E-3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6.5884402290101952E-4</v>
      </c>
      <c r="L94" s="98">
        <v>8.2398354958827853E-5</v>
      </c>
      <c r="M94" s="98">
        <v>7.8827478375089401E-5</v>
      </c>
      <c r="N94" s="98">
        <v>1.5975787038558631E-4</v>
      </c>
      <c r="O94" s="98">
        <v>5.7120971033148432E-4</v>
      </c>
      <c r="P94" s="98">
        <v>1.3449468820889579E-3</v>
      </c>
      <c r="Q94" s="98">
        <v>1.1614449877707588E-3</v>
      </c>
      <c r="R94" s="98">
        <v>1.6553458664192485E-3</v>
      </c>
      <c r="S94" s="98">
        <v>1.2845123962009813E-3</v>
      </c>
      <c r="T94" s="98">
        <v>5.2004088189684557E-3</v>
      </c>
      <c r="U94" s="98">
        <v>1.9718059461694228E-3</v>
      </c>
      <c r="V94" s="98">
        <v>8.94926303237374E-4</v>
      </c>
      <c r="W94" s="98">
        <v>1.6813137214461095E-3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7.1908676491421581E-4</v>
      </c>
      <c r="L95" s="98">
        <v>8.2265500623611873E-5</v>
      </c>
      <c r="M95" s="98">
        <v>8.5066892187286738E-5</v>
      </c>
      <c r="N95" s="98">
        <v>1.8507313500203847E-4</v>
      </c>
      <c r="O95" s="98">
        <v>6.2626880427958567E-4</v>
      </c>
      <c r="P95" s="98">
        <v>1.5329400311980769E-3</v>
      </c>
      <c r="Q95" s="98">
        <v>1.2882044286347458E-3</v>
      </c>
      <c r="R95" s="98">
        <v>1.8760264135303474E-3</v>
      </c>
      <c r="S95" s="98">
        <v>1.5056933813835313E-3</v>
      </c>
      <c r="T95" s="98">
        <v>4.3494269659829967E-3</v>
      </c>
      <c r="U95" s="98">
        <v>2.0289580096927049E-3</v>
      </c>
      <c r="V95" s="98">
        <v>9.6879669353121657E-4</v>
      </c>
      <c r="W95" s="98">
        <v>1.69430362501931E-3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0.35236970647080768</v>
      </c>
      <c r="D96" s="101">
        <v>0.98099836352589753</v>
      </c>
      <c r="E96" s="101">
        <v>2.7140664225016633</v>
      </c>
      <c r="F96" s="101">
        <v>1.4203977666683474</v>
      </c>
      <c r="G96" s="101">
        <v>0.54505989852313341</v>
      </c>
      <c r="H96" s="101">
        <v>0.51475073591887155</v>
      </c>
      <c r="I96" s="101">
        <v>0.51036947911202235</v>
      </c>
      <c r="J96" s="101">
        <v>0.79256862413017037</v>
      </c>
      <c r="K96" s="101">
        <v>0.58235556207421157</v>
      </c>
      <c r="L96" s="101">
        <v>1.3813310467004694</v>
      </c>
      <c r="M96" s="101">
        <v>1.2998393147724903</v>
      </c>
      <c r="N96" s="101">
        <v>0.92054497982139349</v>
      </c>
      <c r="O96" s="101">
        <v>0.15980335595383247</v>
      </c>
      <c r="P96" s="101">
        <v>0.30845636851866182</v>
      </c>
      <c r="Q96" s="101">
        <v>0.42189654467119619</v>
      </c>
      <c r="R96" s="101">
        <v>0.8950827847852284</v>
      </c>
      <c r="S96" s="101">
        <v>1.7363723976458008</v>
      </c>
      <c r="T96" s="101">
        <v>8.5849148944529316E-2</v>
      </c>
      <c r="U96" s="101">
        <v>0.3854870344812058</v>
      </c>
      <c r="V96" s="101">
        <v>0</v>
      </c>
      <c r="W96" s="101">
        <v>1.393219479015533E-2</v>
      </c>
      <c r="X96" s="101">
        <v>0</v>
      </c>
      <c r="Y96" s="101">
        <v>0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0.68972053793341681</v>
      </c>
      <c r="L97" s="104">
        <v>0.17664272680040066</v>
      </c>
      <c r="M97" s="104">
        <v>0.16595840969401621</v>
      </c>
      <c r="N97" s="104">
        <v>0.17621749382630275</v>
      </c>
      <c r="O97" s="104">
        <v>0.94523204568110741</v>
      </c>
      <c r="P97" s="104">
        <v>1.7996176612635733</v>
      </c>
      <c r="Q97" s="104">
        <v>1.719495300271725</v>
      </c>
      <c r="R97" s="104">
        <v>1.5836309237266615</v>
      </c>
      <c r="S97" s="104">
        <v>1.0614967186356068</v>
      </c>
      <c r="T97" s="104">
        <v>3.8742885041774247</v>
      </c>
      <c r="U97" s="104">
        <v>1.4960715990568965</v>
      </c>
      <c r="V97" s="104">
        <v>0.75873117923987932</v>
      </c>
      <c r="W97" s="104">
        <v>2.4368990588295008</v>
      </c>
      <c r="X97" s="104">
        <v>0</v>
      </c>
      <c r="Y97" s="104">
        <v>0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0.32981979510040754</v>
      </c>
      <c r="L98" s="98">
        <v>8.8522332612130453E-2</v>
      </c>
      <c r="M98" s="98">
        <v>7.9839905407877387E-2</v>
      </c>
      <c r="N98" s="98">
        <v>8.1543836780925971E-2</v>
      </c>
      <c r="O98" s="98">
        <v>0.45138650049068907</v>
      </c>
      <c r="P98" s="98">
        <v>0.84177867130352835</v>
      </c>
      <c r="Q98" s="98">
        <v>0.81735064671219571</v>
      </c>
      <c r="R98" s="98">
        <v>0.74573715312408162</v>
      </c>
      <c r="S98" s="98">
        <v>0.49072361997221703</v>
      </c>
      <c r="T98" s="98">
        <v>2.0854643377880269</v>
      </c>
      <c r="U98" s="98">
        <v>0.73687137550626247</v>
      </c>
      <c r="V98" s="98">
        <v>0.36666036589184398</v>
      </c>
      <c r="W98" s="98">
        <v>1.2123930476498272</v>
      </c>
      <c r="X98" s="98">
        <v>0</v>
      </c>
      <c r="Y98" s="98">
        <v>0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0.35990074283300932</v>
      </c>
      <c r="L99" s="98">
        <v>8.8120394188270196E-2</v>
      </c>
      <c r="M99" s="98">
        <v>8.6118504286138819E-2</v>
      </c>
      <c r="N99" s="98">
        <v>9.467365704537678E-2</v>
      </c>
      <c r="O99" s="98">
        <v>0.49384554519041829</v>
      </c>
      <c r="P99" s="98">
        <v>0.95783898996004502</v>
      </c>
      <c r="Q99" s="98">
        <v>0.90214465355952922</v>
      </c>
      <c r="R99" s="98">
        <v>0.83789377060257986</v>
      </c>
      <c r="S99" s="98">
        <v>0.57077309866338977</v>
      </c>
      <c r="T99" s="98">
        <v>1.7888241663893978</v>
      </c>
      <c r="U99" s="98">
        <v>0.75920022355063399</v>
      </c>
      <c r="V99" s="98">
        <v>0.39207081334803534</v>
      </c>
      <c r="W99" s="98">
        <v>1.2245060111796733</v>
      </c>
      <c r="X99" s="98">
        <v>0</v>
      </c>
      <c r="Y99" s="98">
        <v>0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1.5364351240605703</v>
      </c>
      <c r="D100" s="122">
        <v>1.8019098978438981</v>
      </c>
      <c r="E100" s="122">
        <v>2.8976290138355152</v>
      </c>
      <c r="F100" s="122">
        <v>2.3479524980825834</v>
      </c>
      <c r="G100" s="122">
        <v>1.7318457687762905</v>
      </c>
      <c r="H100" s="122">
        <v>1.8722070679210789</v>
      </c>
      <c r="I100" s="122">
        <v>2.2821237978445423</v>
      </c>
      <c r="J100" s="122">
        <v>2.2026281622896242</v>
      </c>
      <c r="K100" s="122">
        <v>2.5343339126652413</v>
      </c>
      <c r="L100" s="122">
        <v>2.8442897852382738</v>
      </c>
      <c r="M100" s="122">
        <v>3.5029759142521173</v>
      </c>
      <c r="N100" s="122">
        <v>3.3351452477850811</v>
      </c>
      <c r="O100" s="122">
        <v>2.62942532223158</v>
      </c>
      <c r="P100" s="122">
        <v>2.4341736685581372</v>
      </c>
      <c r="Q100" s="122">
        <v>2.5547410379630437</v>
      </c>
      <c r="R100" s="122">
        <v>5.6019955832329256</v>
      </c>
      <c r="S100" s="122">
        <v>7.4004569289666478</v>
      </c>
      <c r="T100" s="122">
        <v>14.77562813326066</v>
      </c>
      <c r="U100" s="122">
        <v>6.050568876006766</v>
      </c>
      <c r="V100" s="122">
        <v>2.9966707069830867</v>
      </c>
      <c r="W100" s="122">
        <v>1.3245265429194308</v>
      </c>
      <c r="X100" s="122">
        <v>3.9886410382178608</v>
      </c>
      <c r="Y100" s="122">
        <v>5.845579752757768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0.10875627111983548</v>
      </c>
      <c r="D101" s="98">
        <v>0.19155029068155466</v>
      </c>
      <c r="E101" s="98">
        <v>0.24348353701582862</v>
      </c>
      <c r="F101" s="98">
        <v>0.35174840401349899</v>
      </c>
      <c r="G101" s="98">
        <v>0.31160404274446613</v>
      </c>
      <c r="H101" s="98">
        <v>0.30658186649559227</v>
      </c>
      <c r="I101" s="98">
        <v>0.33908900741791509</v>
      </c>
      <c r="J101" s="98">
        <v>0.48640346553648051</v>
      </c>
      <c r="K101" s="98">
        <v>0.51351300181634918</v>
      </c>
      <c r="L101" s="98">
        <v>0.49313516606233515</v>
      </c>
      <c r="M101" s="98">
        <v>0.84065770628064984</v>
      </c>
      <c r="N101" s="98">
        <v>0.86817455185754888</v>
      </c>
      <c r="O101" s="98">
        <v>0.71179493576353747</v>
      </c>
      <c r="P101" s="98">
        <v>0.47093510336760247</v>
      </c>
      <c r="Q101" s="98">
        <v>0.40889388110184099</v>
      </c>
      <c r="R101" s="98">
        <v>0.98721436114703132</v>
      </c>
      <c r="S101" s="98">
        <v>1.2928283656885291</v>
      </c>
      <c r="T101" s="98">
        <v>4.587304757736324</v>
      </c>
      <c r="U101" s="98">
        <v>1.7280458029135755</v>
      </c>
      <c r="V101" s="98">
        <v>0.69840861940313992</v>
      </c>
      <c r="W101" s="98">
        <v>0.19147275019604668</v>
      </c>
      <c r="X101" s="98">
        <v>0.30379671383188905</v>
      </c>
      <c r="Y101" s="98">
        <v>0.73906033411058059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1.1242389742691457</v>
      </c>
      <c r="D102" s="98">
        <v>1.1614057741379178</v>
      </c>
      <c r="E102" s="98">
        <v>0.85178711921577144</v>
      </c>
      <c r="F102" s="98">
        <v>1.0760042881503482</v>
      </c>
      <c r="G102" s="98">
        <v>1.1030331000565976</v>
      </c>
      <c r="H102" s="98">
        <v>1.1909413966170628</v>
      </c>
      <c r="I102" s="98">
        <v>1.5422926110137543</v>
      </c>
      <c r="J102" s="98">
        <v>1.00516588462362</v>
      </c>
      <c r="K102" s="98">
        <v>1.1606554685921613</v>
      </c>
      <c r="L102" s="98">
        <v>1.0513506597364513</v>
      </c>
      <c r="M102" s="98">
        <v>1.3440649974808085</v>
      </c>
      <c r="N102" s="98">
        <v>1.6457112877041671</v>
      </c>
      <c r="O102" s="98">
        <v>1.3182896107810427</v>
      </c>
      <c r="P102" s="98">
        <v>1.4035410791505289</v>
      </c>
      <c r="Q102" s="98">
        <v>1.425506613873192</v>
      </c>
      <c r="R102" s="98">
        <v>2.731121863618478</v>
      </c>
      <c r="S102" s="98">
        <v>3.8067224414239256</v>
      </c>
      <c r="T102" s="98">
        <v>6.8468145806063587</v>
      </c>
      <c r="U102" s="98">
        <v>2.9661987371947371</v>
      </c>
      <c r="V102" s="98">
        <v>1.7190767452891573</v>
      </c>
      <c r="W102" s="98">
        <v>1.1330537927233841</v>
      </c>
      <c r="X102" s="98">
        <v>3.6848443243859719</v>
      </c>
      <c r="Y102" s="98">
        <v>5.1065194186471876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0.30343987867158911</v>
      </c>
      <c r="D103" s="33">
        <v>0.4489538330244256</v>
      </c>
      <c r="E103" s="33">
        <v>1.8023583576039151</v>
      </c>
      <c r="F103" s="33">
        <v>0.92019980591873629</v>
      </c>
      <c r="G103" s="33">
        <v>0.31720862597522675</v>
      </c>
      <c r="H103" s="33">
        <v>0.37468380480842389</v>
      </c>
      <c r="I103" s="33">
        <v>0.40074217941287277</v>
      </c>
      <c r="J103" s="33">
        <v>0.71105881212952338</v>
      </c>
      <c r="K103" s="33">
        <v>0.86016544225673064</v>
      </c>
      <c r="L103" s="33">
        <v>1.2998039594394875</v>
      </c>
      <c r="M103" s="33">
        <v>1.318253210490659</v>
      </c>
      <c r="N103" s="33">
        <v>0.82125940822336518</v>
      </c>
      <c r="O103" s="33">
        <v>0.59934077568699984</v>
      </c>
      <c r="P103" s="33">
        <v>0.5596974860400058</v>
      </c>
      <c r="Q103" s="33">
        <v>0.72034054298801065</v>
      </c>
      <c r="R103" s="33">
        <v>1.8836593584674159</v>
      </c>
      <c r="S103" s="33">
        <v>2.3009061218541924</v>
      </c>
      <c r="T103" s="33">
        <v>3.3415087949179778</v>
      </c>
      <c r="U103" s="33">
        <v>1.3563243358984525</v>
      </c>
      <c r="V103" s="33">
        <v>0.57918534229078944</v>
      </c>
      <c r="W103" s="33">
        <v>0</v>
      </c>
      <c r="X103" s="33">
        <v>0</v>
      </c>
      <c r="Y103" s="33">
        <v>0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0.17365533142738851</v>
      </c>
      <c r="D105" s="117">
        <f t="shared" si="35"/>
        <v>0.52557903348150659</v>
      </c>
      <c r="E105" s="117">
        <f t="shared" si="35"/>
        <v>0.41456360881827137</v>
      </c>
      <c r="F105" s="117">
        <f t="shared" si="35"/>
        <v>0.34926783733659583</v>
      </c>
      <c r="G105" s="117">
        <f t="shared" si="35"/>
        <v>0.49000120187883373</v>
      </c>
      <c r="H105" s="117">
        <f t="shared" si="35"/>
        <v>0.261902896341004</v>
      </c>
      <c r="I105" s="117">
        <f t="shared" si="35"/>
        <v>9.9987845685441945E-2</v>
      </c>
      <c r="J105" s="117">
        <f t="shared" si="35"/>
        <v>0.11438559005951662</v>
      </c>
      <c r="K105" s="117">
        <f t="shared" si="35"/>
        <v>0.14108827067585974</v>
      </c>
      <c r="L105" s="117">
        <f t="shared" si="35"/>
        <v>7.6815683305493598E-2</v>
      </c>
      <c r="M105" s="117">
        <f t="shared" si="35"/>
        <v>0.18363535813612725</v>
      </c>
      <c r="N105" s="117">
        <f t="shared" si="35"/>
        <v>0.36550941828011058</v>
      </c>
      <c r="O105" s="117">
        <f t="shared" si="35"/>
        <v>0.4197075369906314</v>
      </c>
      <c r="P105" s="117">
        <f t="shared" si="35"/>
        <v>0.94641700631972392</v>
      </c>
      <c r="Q105" s="117">
        <f t="shared" si="35"/>
        <v>0.67835139652845189</v>
      </c>
      <c r="R105" s="117">
        <f t="shared" ref="R105:V105" si="36">R106+R109+R111+R120</f>
        <v>0.36969550293860615</v>
      </c>
      <c r="S105" s="117">
        <f t="shared" si="36"/>
        <v>0.26933439634285683</v>
      </c>
      <c r="T105" s="117">
        <f t="shared" si="36"/>
        <v>0.32058401499598405</v>
      </c>
      <c r="U105" s="117">
        <f t="shared" si="36"/>
        <v>0.35085181482466815</v>
      </c>
      <c r="V105" s="117">
        <f t="shared" si="36"/>
        <v>0.40005395005568989</v>
      </c>
      <c r="W105" s="117">
        <f t="shared" ref="W105:Y105" si="37">W106+W109+W111+W120</f>
        <v>0.49063895475637032</v>
      </c>
      <c r="X105" s="117">
        <f t="shared" si="37"/>
        <v>0.66970492036746232</v>
      </c>
      <c r="Y105" s="117">
        <f t="shared" si="37"/>
        <v>0.58985383093689803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0.15084025557858693</v>
      </c>
      <c r="D106" s="122">
        <f t="shared" si="38"/>
        <v>0.46302841523918764</v>
      </c>
      <c r="E106" s="122">
        <f t="shared" si="38"/>
        <v>0.34696163792631091</v>
      </c>
      <c r="F106" s="122">
        <f t="shared" si="38"/>
        <v>0.28972152174521754</v>
      </c>
      <c r="G106" s="122">
        <f t="shared" si="38"/>
        <v>0.41775482880364706</v>
      </c>
      <c r="H106" s="122">
        <f t="shared" si="38"/>
        <v>0.22366540908266266</v>
      </c>
      <c r="I106" s="122">
        <f t="shared" si="38"/>
        <v>8.3435415352801343E-2</v>
      </c>
      <c r="J106" s="122">
        <f t="shared" si="38"/>
        <v>9.5524542743706184E-2</v>
      </c>
      <c r="K106" s="122">
        <f t="shared" si="38"/>
        <v>0.11823894133848037</v>
      </c>
      <c r="L106" s="122">
        <f t="shared" si="38"/>
        <v>6.4042184693359941E-2</v>
      </c>
      <c r="M106" s="122">
        <f t="shared" si="38"/>
        <v>0.15108102278756771</v>
      </c>
      <c r="N106" s="122">
        <f t="shared" si="38"/>
        <v>0.30263627094161399</v>
      </c>
      <c r="O106" s="122">
        <f t="shared" si="38"/>
        <v>0.34422519643531491</v>
      </c>
      <c r="P106" s="122">
        <f t="shared" si="38"/>
        <v>0.7632196776591057</v>
      </c>
      <c r="Q106" s="122">
        <f t="shared" si="38"/>
        <v>0.54303525513305306</v>
      </c>
      <c r="R106" s="122">
        <f t="shared" ref="R106:V106" si="39">SUM(R107:R108)</f>
        <v>0.29564913732744386</v>
      </c>
      <c r="S106" s="122">
        <f t="shared" si="39"/>
        <v>0.21407142955375022</v>
      </c>
      <c r="T106" s="122">
        <f t="shared" si="39"/>
        <v>0.25352093813938587</v>
      </c>
      <c r="U106" s="122">
        <f t="shared" si="39"/>
        <v>0.27385061282395989</v>
      </c>
      <c r="V106" s="122">
        <f t="shared" si="39"/>
        <v>0.30805482502208187</v>
      </c>
      <c r="W106" s="122">
        <f t="shared" ref="W106:Y106" si="40">SUM(W107:W108)</f>
        <v>0.37427792854348008</v>
      </c>
      <c r="X106" s="122">
        <f t="shared" si="40"/>
        <v>0.5035614944349075</v>
      </c>
      <c r="Y106" s="122">
        <f t="shared" si="40"/>
        <v>0.43921110772838984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0.15023265836151314</v>
      </c>
      <c r="D107" s="98">
        <v>0.46118518903835909</v>
      </c>
      <c r="E107" s="98">
        <v>0.34558404813402016</v>
      </c>
      <c r="F107" s="98">
        <v>0.2885919623331511</v>
      </c>
      <c r="G107" s="98">
        <v>0.41615171018239305</v>
      </c>
      <c r="H107" s="98">
        <v>0.22281060366275807</v>
      </c>
      <c r="I107" s="98">
        <v>8.312486398712951E-2</v>
      </c>
      <c r="J107" s="98">
        <v>9.5172392074042975E-2</v>
      </c>
      <c r="K107" s="98">
        <v>0.11780882710446212</v>
      </c>
      <c r="L107" s="98">
        <v>6.380850943407633E-2</v>
      </c>
      <c r="M107" s="98">
        <v>0.15054276274811221</v>
      </c>
      <c r="N107" s="98">
        <v>0.30156586604308805</v>
      </c>
      <c r="O107" s="98">
        <v>0.34302638753441939</v>
      </c>
      <c r="P107" s="98">
        <v>0.76061454445202858</v>
      </c>
      <c r="Q107" s="98">
        <v>0.5412031970055956</v>
      </c>
      <c r="R107" s="98">
        <v>0.29465629170978441</v>
      </c>
      <c r="S107" s="98">
        <v>0.21336003149411989</v>
      </c>
      <c r="T107" s="98">
        <v>0.25266888775413693</v>
      </c>
      <c r="U107" s="98">
        <v>0.27295007141695243</v>
      </c>
      <c r="V107" s="98">
        <v>0.30704699573714472</v>
      </c>
      <c r="W107" s="98">
        <v>0.37308410328347469</v>
      </c>
      <c r="X107" s="98">
        <v>0.50202761922572792</v>
      </c>
      <c r="Y107" s="98">
        <v>0.43790736126630653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6.0759721707378731E-4</v>
      </c>
      <c r="D108" s="98">
        <v>1.8432262008285633E-3</v>
      </c>
      <c r="E108" s="98">
        <v>1.3775897922907495E-3</v>
      </c>
      <c r="F108" s="98">
        <v>1.1295594120664238E-3</v>
      </c>
      <c r="G108" s="98">
        <v>1.6031186212539933E-3</v>
      </c>
      <c r="H108" s="98">
        <v>8.5480541990458618E-4</v>
      </c>
      <c r="I108" s="98">
        <v>3.1055136567183228E-4</v>
      </c>
      <c r="J108" s="98">
        <v>3.5215066966321146E-4</v>
      </c>
      <c r="K108" s="98">
        <v>4.3011423401824298E-4</v>
      </c>
      <c r="L108" s="98">
        <v>2.3367525928361598E-4</v>
      </c>
      <c r="M108" s="98">
        <v>5.3826003945551518E-4</v>
      </c>
      <c r="N108" s="98">
        <v>1.0704048985259694E-3</v>
      </c>
      <c r="O108" s="98">
        <v>1.1988089008954988E-3</v>
      </c>
      <c r="P108" s="98">
        <v>2.6051332070770681E-3</v>
      </c>
      <c r="Q108" s="98">
        <v>1.8320581274574184E-3</v>
      </c>
      <c r="R108" s="98">
        <v>9.9284561765942405E-4</v>
      </c>
      <c r="S108" s="98">
        <v>7.1139805963032414E-4</v>
      </c>
      <c r="T108" s="98">
        <v>8.5205038524894454E-4</v>
      </c>
      <c r="U108" s="98">
        <v>9.0054140700744818E-4</v>
      </c>
      <c r="V108" s="98">
        <v>1.007829284937152E-3</v>
      </c>
      <c r="W108" s="98">
        <v>1.1938252600053802E-3</v>
      </c>
      <c r="X108" s="98">
        <v>1.5338752091796268E-3</v>
      </c>
      <c r="Y108" s="98">
        <v>1.3037464620833249E-3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2.210606995186555E-5</v>
      </c>
      <c r="F109" s="122">
        <f t="shared" si="41"/>
        <v>5.0372278083593084E-5</v>
      </c>
      <c r="G109" s="122">
        <f t="shared" si="41"/>
        <v>2.8548891765077532E-5</v>
      </c>
      <c r="H109" s="122">
        <f t="shared" si="41"/>
        <v>4.0910775548387277E-5</v>
      </c>
      <c r="I109" s="122">
        <f t="shared" si="41"/>
        <v>3.6416811618848373E-5</v>
      </c>
      <c r="J109" s="122">
        <f t="shared" si="41"/>
        <v>6.8179684708232494E-5</v>
      </c>
      <c r="K109" s="122">
        <f t="shared" si="41"/>
        <v>1.0616361041217432E-4</v>
      </c>
      <c r="L109" s="122">
        <f t="shared" si="41"/>
        <v>6.2624064008572777E-5</v>
      </c>
      <c r="M109" s="122">
        <f t="shared" si="41"/>
        <v>2.1690811356470224E-4</v>
      </c>
      <c r="N109" s="122">
        <f t="shared" si="41"/>
        <v>3.7023204450603196E-4</v>
      </c>
      <c r="O109" s="122">
        <f t="shared" si="41"/>
        <v>8.2439899834242788E-4</v>
      </c>
      <c r="P109" s="122">
        <f t="shared" si="41"/>
        <v>2.7558627037710332E-3</v>
      </c>
      <c r="Q109" s="122">
        <f t="shared" si="41"/>
        <v>4.7329613175786595E-3</v>
      </c>
      <c r="R109" s="122">
        <f t="shared" si="41"/>
        <v>1.8742131564501356E-3</v>
      </c>
      <c r="S109" s="122">
        <f t="shared" si="41"/>
        <v>1.1986302841098067E-3</v>
      </c>
      <c r="T109" s="122">
        <f t="shared" si="41"/>
        <v>1.5679787903691382E-3</v>
      </c>
      <c r="U109" s="122">
        <f t="shared" si="41"/>
        <v>1.7984206117613673E-3</v>
      </c>
      <c r="V109" s="122">
        <f t="shared" si="41"/>
        <v>1.3033597964698656E-3</v>
      </c>
      <c r="W109" s="122">
        <f t="shared" si="41"/>
        <v>7.0883733247114982E-4</v>
      </c>
      <c r="X109" s="122">
        <f t="shared" si="41"/>
        <v>6.4648440144283005E-4</v>
      </c>
      <c r="Y109" s="122">
        <f t="shared" si="41"/>
        <v>3.0998854448337812E-4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2.210606995186555E-5</v>
      </c>
      <c r="F110" s="98">
        <v>5.0372278083593084E-5</v>
      </c>
      <c r="G110" s="98">
        <v>2.8548891765077532E-5</v>
      </c>
      <c r="H110" s="98">
        <v>4.0910775548387277E-5</v>
      </c>
      <c r="I110" s="98">
        <v>3.6416811618848373E-5</v>
      </c>
      <c r="J110" s="98">
        <v>6.8179684708232494E-5</v>
      </c>
      <c r="K110" s="98">
        <v>1.0616361041217432E-4</v>
      </c>
      <c r="L110" s="98">
        <v>6.2624064008572777E-5</v>
      </c>
      <c r="M110" s="98">
        <v>2.1690811356470224E-4</v>
      </c>
      <c r="N110" s="98">
        <v>3.7023204450603196E-4</v>
      </c>
      <c r="O110" s="98">
        <v>8.2439899834242788E-4</v>
      </c>
      <c r="P110" s="98">
        <v>2.7558627037710332E-3</v>
      </c>
      <c r="Q110" s="98">
        <v>4.7329613175786595E-3</v>
      </c>
      <c r="R110" s="98">
        <v>1.8742131564501356E-3</v>
      </c>
      <c r="S110" s="98">
        <v>1.1986302841098067E-3</v>
      </c>
      <c r="T110" s="98">
        <v>1.5679787903691382E-3</v>
      </c>
      <c r="U110" s="98">
        <v>1.7984206117613673E-3</v>
      </c>
      <c r="V110" s="98">
        <v>1.3033597964698656E-3</v>
      </c>
      <c r="W110" s="98">
        <v>7.0883733247114982E-4</v>
      </c>
      <c r="X110" s="98">
        <v>6.4648440144283005E-4</v>
      </c>
      <c r="Y110" s="98">
        <v>3.0998854448337812E-4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1.3832372255810087E-2</v>
      </c>
      <c r="D111" s="122">
        <v>4.4023578860861681E-2</v>
      </c>
      <c r="E111" s="122">
        <v>3.9061767343878881E-2</v>
      </c>
      <c r="F111" s="122">
        <v>3.3846588316470153E-2</v>
      </c>
      <c r="G111" s="122">
        <v>4.6756820090731815E-2</v>
      </c>
      <c r="H111" s="122">
        <v>2.4295530963261529E-2</v>
      </c>
      <c r="I111" s="122">
        <v>9.8626679197352414E-3</v>
      </c>
      <c r="J111" s="122">
        <v>1.1532197948893649E-2</v>
      </c>
      <c r="K111" s="122">
        <v>1.4384460854077583E-2</v>
      </c>
      <c r="L111" s="122">
        <v>7.6596764687297337E-3</v>
      </c>
      <c r="M111" s="122">
        <v>2.0029228689935692E-2</v>
      </c>
      <c r="N111" s="122">
        <v>3.9532144654612224E-2</v>
      </c>
      <c r="O111" s="122">
        <v>4.7786989552928108E-2</v>
      </c>
      <c r="P111" s="122">
        <v>0.11885846778801275</v>
      </c>
      <c r="Q111" s="122">
        <v>8.6907941018288609E-2</v>
      </c>
      <c r="R111" s="122">
        <v>4.7692234306067359E-2</v>
      </c>
      <c r="S111" s="122">
        <v>3.5435264810803939E-2</v>
      </c>
      <c r="T111" s="122">
        <v>4.2655176184931913E-2</v>
      </c>
      <c r="U111" s="122">
        <v>4.9142394546613934E-2</v>
      </c>
      <c r="V111" s="122">
        <v>5.9840443240136834E-2</v>
      </c>
      <c r="W111" s="122">
        <v>7.7563239581950258E-2</v>
      </c>
      <c r="X111" s="122">
        <v>0.11430799486009638</v>
      </c>
      <c r="Y111" s="122">
        <v>0.10447214606611947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1.3832372255810087E-2</v>
      </c>
      <c r="D112" s="98">
        <v>4.250780818027744E-2</v>
      </c>
      <c r="E112" s="98">
        <v>3.5323261235680727E-2</v>
      </c>
      <c r="F112" s="98">
        <v>3.235770176859977E-2</v>
      </c>
      <c r="G112" s="98">
        <v>4.6756820090731815E-2</v>
      </c>
      <c r="H112" s="98">
        <v>2.359349177197954E-2</v>
      </c>
      <c r="I112" s="98">
        <v>9.2181715942114308E-3</v>
      </c>
      <c r="J112" s="98">
        <v>9.2705163428910709E-3</v>
      </c>
      <c r="K112" s="98">
        <v>1.0781306823833492E-2</v>
      </c>
      <c r="L112" s="98">
        <v>3.8254602641842844E-3</v>
      </c>
      <c r="M112" s="98">
        <v>1.6682456103098653E-2</v>
      </c>
      <c r="N112" s="98">
        <v>3.5571055842104474E-2</v>
      </c>
      <c r="O112" s="98">
        <v>4.196443834846858E-2</v>
      </c>
      <c r="P112" s="98">
        <v>0.1062588343872599</v>
      </c>
      <c r="Q112" s="98">
        <v>7.7599812564249721E-2</v>
      </c>
      <c r="R112" s="98">
        <v>4.5841785187301094E-2</v>
      </c>
      <c r="S112" s="98">
        <v>2.7910715688004652E-2</v>
      </c>
      <c r="T112" s="98">
        <v>2.972611612496075E-2</v>
      </c>
      <c r="U112" s="98">
        <v>3.0640474075953689E-2</v>
      </c>
      <c r="V112" s="98">
        <v>4.1674767885961514E-2</v>
      </c>
      <c r="W112" s="98">
        <v>6.8018257570034921E-2</v>
      </c>
      <c r="X112" s="98">
        <v>0.10737933505054881</v>
      </c>
      <c r="Y112" s="98">
        <v>9.5368479067553094E-2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2.6140971539460889E-4</v>
      </c>
      <c r="L113" s="98">
        <v>0</v>
      </c>
      <c r="M113" s="98">
        <v>7.9597677121796855E-5</v>
      </c>
      <c r="N113" s="98">
        <v>8.4428168190998752E-5</v>
      </c>
      <c r="O113" s="98">
        <v>4.2482526365605124E-4</v>
      </c>
      <c r="P113" s="98">
        <v>1.5406291566344367E-3</v>
      </c>
      <c r="Q113" s="98">
        <v>1.2104764825147567E-3</v>
      </c>
      <c r="R113" s="98">
        <v>7.4324886966067546E-4</v>
      </c>
      <c r="S113" s="98">
        <v>9.1923683566947546E-5</v>
      </c>
      <c r="T113" s="98">
        <v>9.319791975568449E-4</v>
      </c>
      <c r="U113" s="98">
        <v>7.7076016162931421E-4</v>
      </c>
      <c r="V113" s="98">
        <v>5.595282593600611E-4</v>
      </c>
      <c r="W113" s="98">
        <v>9.3069038696302203E-4</v>
      </c>
      <c r="X113" s="98">
        <v>6.9286598095475785E-3</v>
      </c>
      <c r="Y113" s="98">
        <v>9.1036669985663787E-3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1.2489624594862168E-4</v>
      </c>
      <c r="L114" s="101">
        <v>0</v>
      </c>
      <c r="M114" s="101">
        <v>3.8263145319904177E-5</v>
      </c>
      <c r="N114" s="101">
        <v>3.9094244110685539E-5</v>
      </c>
      <c r="O114" s="101">
        <v>2.0238891380734673E-4</v>
      </c>
      <c r="P114" s="101">
        <v>7.2018520742835675E-4</v>
      </c>
      <c r="Q114" s="101">
        <v>5.7455365263027957E-4</v>
      </c>
      <c r="R114" s="101">
        <v>3.4829548487126443E-4</v>
      </c>
      <c r="S114" s="101">
        <v>4.2270052972175373E-5</v>
      </c>
      <c r="T114" s="101">
        <v>5.0693688076168368E-4</v>
      </c>
      <c r="U114" s="101">
        <v>3.7902380094064321E-4</v>
      </c>
      <c r="V114" s="101">
        <v>2.6739557346327266E-4</v>
      </c>
      <c r="W114" s="101">
        <v>4.6059223209596063E-4</v>
      </c>
      <c r="X114" s="101">
        <v>2.6278405933471438E-3</v>
      </c>
      <c r="Y114" s="101">
        <v>2.7158880944987561E-3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1.3651346944598721E-4</v>
      </c>
      <c r="L115" s="104">
        <v>0</v>
      </c>
      <c r="M115" s="104">
        <v>4.1334531801892671E-5</v>
      </c>
      <c r="N115" s="104">
        <v>4.5333924080313206E-5</v>
      </c>
      <c r="O115" s="104">
        <v>2.2243634984870451E-4</v>
      </c>
      <c r="P115" s="104">
        <v>8.2044394920607997E-4</v>
      </c>
      <c r="Q115" s="104">
        <v>6.3592282988447714E-4</v>
      </c>
      <c r="R115" s="104">
        <v>3.9495338478941108E-4</v>
      </c>
      <c r="S115" s="104">
        <v>4.9653630594772174E-5</v>
      </c>
      <c r="T115" s="104">
        <v>4.2504231679516116E-4</v>
      </c>
      <c r="U115" s="104">
        <v>3.9173636068867099E-4</v>
      </c>
      <c r="V115" s="104">
        <v>2.9213268589678838E-4</v>
      </c>
      <c r="W115" s="104">
        <v>4.7009815486706141E-4</v>
      </c>
      <c r="X115" s="104">
        <v>4.3008192162004352E-3</v>
      </c>
      <c r="Y115" s="104">
        <v>6.3877789040676222E-3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1.5157706805842444E-3</v>
      </c>
      <c r="E116" s="101">
        <v>3.7385061081981513E-3</v>
      </c>
      <c r="F116" s="101">
        <v>1.4888865478703849E-3</v>
      </c>
      <c r="G116" s="101">
        <v>0</v>
      </c>
      <c r="H116" s="101">
        <v>7.0203919128198873E-4</v>
      </c>
      <c r="I116" s="101">
        <v>6.4449632552381108E-4</v>
      </c>
      <c r="J116" s="101">
        <v>2.2616816060025786E-3</v>
      </c>
      <c r="K116" s="101">
        <v>1.5101345270110581E-3</v>
      </c>
      <c r="L116" s="101">
        <v>3.4077489742209673E-3</v>
      </c>
      <c r="M116" s="101">
        <v>2.9319053951818749E-3</v>
      </c>
      <c r="N116" s="101">
        <v>3.2166700307350912E-3</v>
      </c>
      <c r="O116" s="101">
        <v>7.9504157190961398E-4</v>
      </c>
      <c r="P116" s="101">
        <v>1.5845361396506601E-3</v>
      </c>
      <c r="Q116" s="101">
        <v>1.6282456698288018E-3</v>
      </c>
      <c r="R116" s="101">
        <v>3.6740186137926252E-4</v>
      </c>
      <c r="S116" s="101">
        <v>4.6372513557467162E-3</v>
      </c>
      <c r="T116" s="101">
        <v>2.7196140109143397E-4</v>
      </c>
      <c r="U116" s="101">
        <v>3.6209749367363837E-3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1.8316097878384237E-3</v>
      </c>
      <c r="L117" s="104">
        <v>4.2646723032448256E-4</v>
      </c>
      <c r="M117" s="104">
        <v>3.3526951453336607E-4</v>
      </c>
      <c r="N117" s="104">
        <v>6.5999061358165819E-4</v>
      </c>
      <c r="O117" s="104">
        <v>4.6026843688938644E-3</v>
      </c>
      <c r="P117" s="104">
        <v>9.4744681044677398E-3</v>
      </c>
      <c r="Q117" s="104">
        <v>6.4694063016953254E-3</v>
      </c>
      <c r="R117" s="104">
        <v>7.3979838772632355E-4</v>
      </c>
      <c r="S117" s="104">
        <v>2.7953740834856218E-3</v>
      </c>
      <c r="T117" s="104">
        <v>1.1725119461322882E-2</v>
      </c>
      <c r="U117" s="104">
        <v>1.4110185372294545E-2</v>
      </c>
      <c r="V117" s="104">
        <v>1.7606147094815262E-2</v>
      </c>
      <c r="W117" s="104">
        <v>8.6142916249523221E-3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8.7586367478459468E-4</v>
      </c>
      <c r="L118" s="98">
        <v>2.1371881364589686E-4</v>
      </c>
      <c r="M118" s="98">
        <v>1.6129273819773208E-4</v>
      </c>
      <c r="N118" s="98">
        <v>3.0540762839298115E-4</v>
      </c>
      <c r="O118" s="98">
        <v>2.1979677896353431E-3</v>
      </c>
      <c r="P118" s="98">
        <v>4.4317219951524071E-3</v>
      </c>
      <c r="Q118" s="98">
        <v>3.0751892277338729E-3</v>
      </c>
      <c r="R118" s="98">
        <v>3.4837356058351252E-4</v>
      </c>
      <c r="S118" s="98">
        <v>1.2922848138313301E-3</v>
      </c>
      <c r="T118" s="98">
        <v>6.311434594126814E-3</v>
      </c>
      <c r="U118" s="98">
        <v>6.9497955248167282E-3</v>
      </c>
      <c r="V118" s="98">
        <v>8.5082523459730358E-3</v>
      </c>
      <c r="W118" s="98">
        <v>4.2857365136563276E-3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9.5574611305382904E-4</v>
      </c>
      <c r="L119" s="98">
        <v>2.127484166785857E-4</v>
      </c>
      <c r="M119" s="98">
        <v>1.7397677633563399E-4</v>
      </c>
      <c r="N119" s="98">
        <v>3.5458298518867699E-4</v>
      </c>
      <c r="O119" s="98">
        <v>2.4047165792585212E-3</v>
      </c>
      <c r="P119" s="98">
        <v>5.0427461093153327E-3</v>
      </c>
      <c r="Q119" s="98">
        <v>3.3942170739614526E-3</v>
      </c>
      <c r="R119" s="98">
        <v>3.9142482714281108E-4</v>
      </c>
      <c r="S119" s="98">
        <v>1.5030892696542919E-3</v>
      </c>
      <c r="T119" s="98">
        <v>5.4136848671960669E-3</v>
      </c>
      <c r="U119" s="98">
        <v>7.1603898474778167E-3</v>
      </c>
      <c r="V119" s="98">
        <v>9.0978947488422283E-3</v>
      </c>
      <c r="W119" s="98">
        <v>4.3285551112959954E-3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8.9827035929915013E-3</v>
      </c>
      <c r="D120" s="122">
        <v>1.8527039381457312E-2</v>
      </c>
      <c r="E120" s="122">
        <v>2.8518097478129743E-2</v>
      </c>
      <c r="F120" s="122">
        <v>2.5649354996824563E-2</v>
      </c>
      <c r="G120" s="122">
        <v>2.5461004092689737E-2</v>
      </c>
      <c r="H120" s="122">
        <v>1.3901045519531429E-2</v>
      </c>
      <c r="I120" s="122">
        <v>6.6533456012865151E-3</v>
      </c>
      <c r="J120" s="122">
        <v>7.2606696822085474E-3</v>
      </c>
      <c r="K120" s="122">
        <v>8.3587048728896093E-3</v>
      </c>
      <c r="L120" s="122">
        <v>5.051198079395346E-3</v>
      </c>
      <c r="M120" s="122">
        <v>1.2308198545059133E-2</v>
      </c>
      <c r="N120" s="122">
        <v>2.2970770639378295E-2</v>
      </c>
      <c r="O120" s="122">
        <v>2.6870952004045986E-2</v>
      </c>
      <c r="P120" s="122">
        <v>6.1582998168834363E-2</v>
      </c>
      <c r="Q120" s="122">
        <v>4.3675239059531593E-2</v>
      </c>
      <c r="R120" s="122">
        <v>2.4479918148644808E-2</v>
      </c>
      <c r="S120" s="122">
        <v>1.862907169419287E-2</v>
      </c>
      <c r="T120" s="122">
        <v>2.2839921881297146E-2</v>
      </c>
      <c r="U120" s="122">
        <v>2.6060386842332903E-2</v>
      </c>
      <c r="V120" s="122">
        <v>3.0855321997001351E-2</v>
      </c>
      <c r="W120" s="122">
        <v>3.8088949298468851E-2</v>
      </c>
      <c r="X120" s="122">
        <v>5.1188946671015534E-2</v>
      </c>
      <c r="Y120" s="122">
        <v>4.5860588597905323E-2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7.0862043512940689E-3</v>
      </c>
      <c r="D121" s="98">
        <v>1.3355411083707289E-2</v>
      </c>
      <c r="E121" s="98">
        <v>9.1751988725814592E-3</v>
      </c>
      <c r="F121" s="98">
        <v>1.3834864399753287E-2</v>
      </c>
      <c r="G121" s="98">
        <v>1.978333997017595E-2</v>
      </c>
      <c r="H121" s="98">
        <v>1.0594431330626741E-2</v>
      </c>
      <c r="I121" s="98">
        <v>5.262502837986128E-3</v>
      </c>
      <c r="J121" s="98">
        <v>4.2531701747120735E-3</v>
      </c>
      <c r="K121" s="98">
        <v>4.7925531149761091E-3</v>
      </c>
      <c r="L121" s="98">
        <v>2.2493158138871855E-3</v>
      </c>
      <c r="M121" s="98">
        <v>6.2159518837647098E-3</v>
      </c>
      <c r="N121" s="98">
        <v>1.5318533421751846E-2</v>
      </c>
      <c r="O121" s="98">
        <v>1.8478492720666834E-2</v>
      </c>
      <c r="P121" s="98">
        <v>4.4048964543513452E-2</v>
      </c>
      <c r="Q121" s="98">
        <v>2.9020786501480263E-2</v>
      </c>
      <c r="R121" s="98">
        <v>1.4504375112544722E-2</v>
      </c>
      <c r="S121" s="98">
        <v>1.1630229368294175E-2</v>
      </c>
      <c r="T121" s="98">
        <v>1.5353823205931504E-2</v>
      </c>
      <c r="U121" s="98">
        <v>1.7884953473935879E-2</v>
      </c>
      <c r="V121" s="98">
        <v>2.3053964556997045E-2</v>
      </c>
      <c r="W121" s="98">
        <v>3.8088949298468851E-2</v>
      </c>
      <c r="X121" s="98">
        <v>5.1188946671015534E-2</v>
      </c>
      <c r="Y121" s="98">
        <v>4.5860588597905323E-2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1.8964992416974323E-3</v>
      </c>
      <c r="D122" s="33">
        <v>5.1716282977500253E-3</v>
      </c>
      <c r="E122" s="33">
        <v>1.9342898605548282E-2</v>
      </c>
      <c r="F122" s="33">
        <v>1.1814490597071277E-2</v>
      </c>
      <c r="G122" s="33">
        <v>5.6776641225137862E-3</v>
      </c>
      <c r="H122" s="33">
        <v>3.3066141889046886E-3</v>
      </c>
      <c r="I122" s="33">
        <v>1.3908427633003866E-3</v>
      </c>
      <c r="J122" s="33">
        <v>3.0074995074964739E-3</v>
      </c>
      <c r="K122" s="33">
        <v>3.5661517579135002E-3</v>
      </c>
      <c r="L122" s="33">
        <v>2.8018822655081601E-3</v>
      </c>
      <c r="M122" s="33">
        <v>6.0922466612944237E-3</v>
      </c>
      <c r="N122" s="33">
        <v>7.6522372176264491E-3</v>
      </c>
      <c r="O122" s="33">
        <v>8.3924592833791514E-3</v>
      </c>
      <c r="P122" s="33">
        <v>1.7534033625320911E-2</v>
      </c>
      <c r="Q122" s="33">
        <v>1.4654452558051333E-2</v>
      </c>
      <c r="R122" s="33">
        <v>9.9755430361000881E-3</v>
      </c>
      <c r="S122" s="33">
        <v>6.9988423258986951E-3</v>
      </c>
      <c r="T122" s="33">
        <v>7.4860986753656411E-3</v>
      </c>
      <c r="U122" s="33">
        <v>8.175433368397024E-3</v>
      </c>
      <c r="V122" s="33">
        <v>7.8013574400043056E-3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110.37361433186312</v>
      </c>
      <c r="D124" s="117">
        <f t="shared" si="42"/>
        <v>49.88842034637527</v>
      </c>
      <c r="E124" s="117">
        <f t="shared" si="42"/>
        <v>66.747351210648262</v>
      </c>
      <c r="F124" s="117">
        <f t="shared" si="42"/>
        <v>56.54663881798411</v>
      </c>
      <c r="G124" s="117">
        <f t="shared" si="42"/>
        <v>60.94517993475263</v>
      </c>
      <c r="H124" s="117">
        <f t="shared" si="42"/>
        <v>54.891190362211226</v>
      </c>
      <c r="I124" s="117">
        <f t="shared" si="42"/>
        <v>82.898523215623669</v>
      </c>
      <c r="J124" s="117">
        <f t="shared" si="42"/>
        <v>74.170771764127579</v>
      </c>
      <c r="K124" s="117">
        <f t="shared" si="42"/>
        <v>86.08070136186528</v>
      </c>
      <c r="L124" s="117">
        <f t="shared" si="42"/>
        <v>88.617483342657039</v>
      </c>
      <c r="M124" s="117">
        <f t="shared" si="42"/>
        <v>85.707003090306941</v>
      </c>
      <c r="N124" s="117">
        <f t="shared" si="42"/>
        <v>106.88759530163256</v>
      </c>
      <c r="O124" s="117">
        <f t="shared" si="42"/>
        <v>83.248490707279416</v>
      </c>
      <c r="P124" s="117">
        <f t="shared" si="42"/>
        <v>44.80771988639097</v>
      </c>
      <c r="Q124" s="117">
        <f t="shared" si="42"/>
        <v>40.842062985297986</v>
      </c>
      <c r="R124" s="117">
        <f t="shared" ref="R124:V124" si="43">R125+R128+R130+R139</f>
        <v>20.767688206194787</v>
      </c>
      <c r="S124" s="117">
        <f t="shared" si="43"/>
        <v>25.05853733651773</v>
      </c>
      <c r="T124" s="117">
        <f t="shared" si="43"/>
        <v>4.4526488095183696</v>
      </c>
      <c r="U124" s="117">
        <f t="shared" si="43"/>
        <v>45.019317033748841</v>
      </c>
      <c r="V124" s="117">
        <f t="shared" si="43"/>
        <v>50.478804489577826</v>
      </c>
      <c r="W124" s="117">
        <f t="shared" ref="W124:Y124" si="44">W125+W128+W130+W139</f>
        <v>72.415807307924126</v>
      </c>
      <c r="X124" s="117">
        <f t="shared" si="44"/>
        <v>66.274148909778035</v>
      </c>
      <c r="Y124" s="117">
        <f t="shared" si="44"/>
        <v>70.769748929087257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97.2341192643227</v>
      </c>
      <c r="D125" s="122">
        <f t="shared" si="45"/>
        <v>43.754496465271991</v>
      </c>
      <c r="E125" s="122">
        <f t="shared" si="45"/>
        <v>55.642227920137785</v>
      </c>
      <c r="F125" s="122">
        <f t="shared" si="45"/>
        <v>47.276469514485406</v>
      </c>
      <c r="G125" s="122">
        <f t="shared" si="45"/>
        <v>51.764563219765535</v>
      </c>
      <c r="H125" s="122">
        <f t="shared" si="45"/>
        <v>46.460445798676844</v>
      </c>
      <c r="I125" s="122">
        <f t="shared" si="45"/>
        <v>69.61077598204723</v>
      </c>
      <c r="J125" s="122">
        <f t="shared" si="45"/>
        <v>61.920195574440314</v>
      </c>
      <c r="K125" s="122">
        <f t="shared" si="45"/>
        <v>71.626789921994927</v>
      </c>
      <c r="L125" s="122">
        <f t="shared" si="45"/>
        <v>74.630161532866225</v>
      </c>
      <c r="M125" s="122">
        <f t="shared" si="45"/>
        <v>70.849316457300844</v>
      </c>
      <c r="N125" s="122">
        <f t="shared" si="45"/>
        <v>88.641177251355458</v>
      </c>
      <c r="O125" s="122">
        <f t="shared" si="45"/>
        <v>68.406683404757572</v>
      </c>
      <c r="P125" s="122">
        <f t="shared" si="45"/>
        <v>35.994199452535149</v>
      </c>
      <c r="Q125" s="122">
        <f t="shared" si="45"/>
        <v>32.423444694666124</v>
      </c>
      <c r="R125" s="122">
        <f t="shared" ref="R125:V125" si="46">SUM(R126:R127)</f>
        <v>16.540445238212943</v>
      </c>
      <c r="S125" s="122">
        <f t="shared" si="46"/>
        <v>19.851675067225869</v>
      </c>
      <c r="T125" s="122">
        <f t="shared" si="46"/>
        <v>3.5106624316029231</v>
      </c>
      <c r="U125" s="122">
        <f t="shared" si="46"/>
        <v>34.754727555819258</v>
      </c>
      <c r="V125" s="122">
        <f t="shared" si="46"/>
        <v>38.629867090426075</v>
      </c>
      <c r="W125" s="122">
        <f t="shared" ref="W125:Y125" si="47">SUM(W126:W127)</f>
        <v>54.8671263234233</v>
      </c>
      <c r="X125" s="122">
        <f t="shared" si="47"/>
        <v>49.126674381121425</v>
      </c>
      <c r="Y125" s="122">
        <f t="shared" si="47"/>
        <v>52.429658403481568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96.842452066179803</v>
      </c>
      <c r="D126" s="98">
        <v>43.580318311978331</v>
      </c>
      <c r="E126" s="98">
        <v>55.421303884670273</v>
      </c>
      <c r="F126" s="98">
        <v>47.0921491340467</v>
      </c>
      <c r="G126" s="98">
        <v>51.565918633283232</v>
      </c>
      <c r="H126" s="98">
        <v>46.282883067618975</v>
      </c>
      <c r="I126" s="98">
        <v>69.351680711108727</v>
      </c>
      <c r="J126" s="98">
        <v>61.691927134614119</v>
      </c>
      <c r="K126" s="98">
        <v>71.366235306622556</v>
      </c>
      <c r="L126" s="98">
        <v>74.357853171899606</v>
      </c>
      <c r="M126" s="98">
        <v>70.596899872027095</v>
      </c>
      <c r="N126" s="98">
        <v>88.327659145790165</v>
      </c>
      <c r="O126" s="98">
        <v>68.168448255803938</v>
      </c>
      <c r="P126" s="98">
        <v>35.871338778209299</v>
      </c>
      <c r="Q126" s="98">
        <v>32.314056519936152</v>
      </c>
      <c r="R126" s="98">
        <v>16.484899300493169</v>
      </c>
      <c r="S126" s="98">
        <v>19.785704362248211</v>
      </c>
      <c r="T126" s="98">
        <v>3.4988635588972627</v>
      </c>
      <c r="U126" s="98">
        <v>34.640438707127153</v>
      </c>
      <c r="V126" s="98">
        <v>38.50348597847897</v>
      </c>
      <c r="W126" s="98">
        <v>54.692117977075675</v>
      </c>
      <c r="X126" s="98">
        <v>48.97703190691437</v>
      </c>
      <c r="Y126" s="98">
        <v>52.274027135398867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0.39166719814289414</v>
      </c>
      <c r="D127" s="98">
        <v>0.17417815329365652</v>
      </c>
      <c r="E127" s="98">
        <v>0.22092403546750855</v>
      </c>
      <c r="F127" s="98">
        <v>0.18432038043870261</v>
      </c>
      <c r="G127" s="98">
        <v>0.19864458648230288</v>
      </c>
      <c r="H127" s="98">
        <v>0.17756273105786519</v>
      </c>
      <c r="I127" s="98">
        <v>0.25909527093850482</v>
      </c>
      <c r="J127" s="98">
        <v>0.22826843982619177</v>
      </c>
      <c r="K127" s="98">
        <v>0.26055461537237412</v>
      </c>
      <c r="L127" s="98">
        <v>0.27230836096662397</v>
      </c>
      <c r="M127" s="98">
        <v>0.25241658527374722</v>
      </c>
      <c r="N127" s="98">
        <v>0.31351810556529314</v>
      </c>
      <c r="O127" s="98">
        <v>0.23823514895364165</v>
      </c>
      <c r="P127" s="98">
        <v>0.1228606743258486</v>
      </c>
      <c r="Q127" s="98">
        <v>0.10938817472997174</v>
      </c>
      <c r="R127" s="98">
        <v>5.5545937719775028E-2</v>
      </c>
      <c r="S127" s="98">
        <v>6.5970704977659E-2</v>
      </c>
      <c r="T127" s="98">
        <v>1.1798872705660591E-2</v>
      </c>
      <c r="U127" s="98">
        <v>0.11428884869210582</v>
      </c>
      <c r="V127" s="98">
        <v>0.12638111194710419</v>
      </c>
      <c r="W127" s="98">
        <v>0.17500834634762463</v>
      </c>
      <c r="X127" s="98">
        <v>0.14964247420705562</v>
      </c>
      <c r="Y127" s="98">
        <v>0.15563126808269931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7.5607594831998074E-4</v>
      </c>
      <c r="D128" s="122">
        <f t="shared" si="48"/>
        <v>7.243471624267182E-4</v>
      </c>
      <c r="E128" s="122">
        <f t="shared" si="48"/>
        <v>3.3380165627316986E-3</v>
      </c>
      <c r="F128" s="122">
        <f t="shared" si="48"/>
        <v>6.9513743755358452E-3</v>
      </c>
      <c r="G128" s="122">
        <f t="shared" si="48"/>
        <v>3.8541003882854663E-3</v>
      </c>
      <c r="H128" s="122">
        <f t="shared" si="48"/>
        <v>8.8367275184516505E-3</v>
      </c>
      <c r="I128" s="122">
        <f t="shared" si="48"/>
        <v>3.5142223212188677E-2</v>
      </c>
      <c r="J128" s="122">
        <f t="shared" si="48"/>
        <v>4.2510033415582966E-2</v>
      </c>
      <c r="K128" s="122">
        <f t="shared" si="48"/>
        <v>6.5007517442388071E-2</v>
      </c>
      <c r="L128" s="122">
        <f t="shared" si="48"/>
        <v>6.2060447432495607E-2</v>
      </c>
      <c r="M128" s="122">
        <f t="shared" si="48"/>
        <v>9.0703742822306324E-2</v>
      </c>
      <c r="N128" s="122">
        <f t="shared" si="48"/>
        <v>0.11310588959659273</v>
      </c>
      <c r="O128" s="122">
        <f t="shared" si="48"/>
        <v>0.16515459933459975</v>
      </c>
      <c r="P128" s="122">
        <f t="shared" si="48"/>
        <v>0.13390987410596519</v>
      </c>
      <c r="Q128" s="122">
        <f t="shared" si="48"/>
        <v>0.29747015087050355</v>
      </c>
      <c r="R128" s="122">
        <f t="shared" si="48"/>
        <v>0.11087845033559003</v>
      </c>
      <c r="S128" s="122">
        <f t="shared" si="48"/>
        <v>0.11068601529826495</v>
      </c>
      <c r="T128" s="122">
        <f t="shared" si="48"/>
        <v>2.2446854262126607E-2</v>
      </c>
      <c r="U128" s="122">
        <f t="shared" si="48"/>
        <v>0.24436721282236276</v>
      </c>
      <c r="V128" s="122">
        <f t="shared" si="48"/>
        <v>0.167830306815201</v>
      </c>
      <c r="W128" s="122">
        <f t="shared" si="48"/>
        <v>9.9676030608919317E-2</v>
      </c>
      <c r="X128" s="122">
        <f t="shared" si="48"/>
        <v>6.8688967653300695E-2</v>
      </c>
      <c r="Y128" s="122">
        <f t="shared" si="48"/>
        <v>3.9678533693872399E-2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7.5607594831998074E-4</v>
      </c>
      <c r="D129" s="98">
        <v>7.243471624267182E-4</v>
      </c>
      <c r="E129" s="98">
        <v>3.3380165627316986E-3</v>
      </c>
      <c r="F129" s="98">
        <v>6.9513743755358452E-3</v>
      </c>
      <c r="G129" s="98">
        <v>3.8541003882854663E-3</v>
      </c>
      <c r="H129" s="98">
        <v>8.8367275184516505E-3</v>
      </c>
      <c r="I129" s="98">
        <v>3.5142223212188677E-2</v>
      </c>
      <c r="J129" s="98">
        <v>4.2510033415582966E-2</v>
      </c>
      <c r="K129" s="98">
        <v>6.5007517442388071E-2</v>
      </c>
      <c r="L129" s="98">
        <v>6.2060447432495607E-2</v>
      </c>
      <c r="M129" s="98">
        <v>9.0703742822306324E-2</v>
      </c>
      <c r="N129" s="98">
        <v>0.11310588959659273</v>
      </c>
      <c r="O129" s="98">
        <v>0.16515459933459975</v>
      </c>
      <c r="P129" s="98">
        <v>0.13390987410596519</v>
      </c>
      <c r="Q129" s="98">
        <v>0.29747015087050355</v>
      </c>
      <c r="R129" s="98">
        <v>0.11087845033559003</v>
      </c>
      <c r="S129" s="98">
        <v>0.11068601529826495</v>
      </c>
      <c r="T129" s="98">
        <v>2.2446854262126607E-2</v>
      </c>
      <c r="U129" s="98">
        <v>0.24436721282236276</v>
      </c>
      <c r="V129" s="98">
        <v>0.167830306815201</v>
      </c>
      <c r="W129" s="98">
        <v>9.9676030608919317E-2</v>
      </c>
      <c r="X129" s="98">
        <v>6.8688967653300695E-2</v>
      </c>
      <c r="Y129" s="98">
        <v>3.9678533693872399E-2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8.8820935644472989</v>
      </c>
      <c r="D130" s="122">
        <v>4.1519992714476146</v>
      </c>
      <c r="E130" s="122">
        <v>6.3945427752880697</v>
      </c>
      <c r="F130" s="122">
        <v>5.5910985951635634</v>
      </c>
      <c r="G130" s="122">
        <v>5.6806781962157986</v>
      </c>
      <c r="H130" s="122">
        <v>5.1534358259546833</v>
      </c>
      <c r="I130" s="122">
        <v>8.1867891762158216</v>
      </c>
      <c r="J130" s="122">
        <v>7.480317657378504</v>
      </c>
      <c r="K130" s="122">
        <v>8.8908047121832574</v>
      </c>
      <c r="L130" s="122">
        <v>8.4611896831979951</v>
      </c>
      <c r="M130" s="122">
        <v>9.2843583369317528</v>
      </c>
      <c r="N130" s="122">
        <v>11.497866412098595</v>
      </c>
      <c r="O130" s="122">
        <v>9.4566839834630816</v>
      </c>
      <c r="P130" s="122">
        <v>5.6882976850624942</v>
      </c>
      <c r="Q130" s="122">
        <v>5.3622681019342533</v>
      </c>
      <c r="R130" s="122">
        <v>2.6886916155690037</v>
      </c>
      <c r="S130" s="122">
        <v>3.3610264211725878</v>
      </c>
      <c r="T130" s="122">
        <v>0.59721013792346189</v>
      </c>
      <c r="U130" s="122">
        <v>6.4613998497756846</v>
      </c>
      <c r="V130" s="122">
        <v>7.6626265895429162</v>
      </c>
      <c r="W130" s="122">
        <v>12.043887211939769</v>
      </c>
      <c r="X130" s="122">
        <v>11.708305219286633</v>
      </c>
      <c r="Y130" s="122">
        <v>12.485648408569009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8.6355736074695351</v>
      </c>
      <c r="D131" s="98">
        <v>4.1519992714476146</v>
      </c>
      <c r="E131" s="98">
        <v>5.7604209296975073</v>
      </c>
      <c r="F131" s="98">
        <v>5.28918548962318</v>
      </c>
      <c r="G131" s="98">
        <v>5.6806781962157986</v>
      </c>
      <c r="H131" s="98">
        <v>4.2420329469614879</v>
      </c>
      <c r="I131" s="98">
        <v>8.1685284469926476</v>
      </c>
      <c r="J131" s="98">
        <v>7.4319176710100487</v>
      </c>
      <c r="K131" s="98">
        <v>8.6367161565346997</v>
      </c>
      <c r="L131" s="98">
        <v>8.2645138141518366</v>
      </c>
      <c r="M131" s="98">
        <v>8.9885256883825253</v>
      </c>
      <c r="N131" s="98">
        <v>11.239932080526629</v>
      </c>
      <c r="O131" s="98">
        <v>9.1115850378892631</v>
      </c>
      <c r="P131" s="98">
        <v>4.7026970223835578</v>
      </c>
      <c r="Q131" s="98">
        <v>5.001685109819884</v>
      </c>
      <c r="R131" s="98">
        <v>2.4537049677706761</v>
      </c>
      <c r="S131" s="98">
        <v>3.1604232628614848</v>
      </c>
      <c r="T131" s="98">
        <v>0.33517453891014604</v>
      </c>
      <c r="U131" s="98">
        <v>6.0312393022537716</v>
      </c>
      <c r="V131" s="98">
        <v>7.1840932423036188</v>
      </c>
      <c r="W131" s="98">
        <v>11.30893704352756</v>
      </c>
      <c r="X131" s="98">
        <v>10.390544587580733</v>
      </c>
      <c r="Y131" s="98">
        <v>11.011485580613387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0.11341860691526112</v>
      </c>
      <c r="L132" s="98">
        <v>9.0544573096600287E-3</v>
      </c>
      <c r="M132" s="98">
        <v>1.8707508098540333E-2</v>
      </c>
      <c r="N132" s="98">
        <v>2.1128660308641641E-2</v>
      </c>
      <c r="O132" s="98">
        <v>0.11405731117399912</v>
      </c>
      <c r="P132" s="98">
        <v>0.27810242983632871</v>
      </c>
      <c r="Q132" s="98">
        <v>0.21691371643077134</v>
      </c>
      <c r="R132" s="98">
        <v>8.674363287333077E-2</v>
      </c>
      <c r="S132" s="98">
        <v>2.3982737393712206E-2</v>
      </c>
      <c r="T132" s="98">
        <v>7.9352375510790468E-2</v>
      </c>
      <c r="U132" s="98">
        <v>0.1073753603272567</v>
      </c>
      <c r="V132" s="98">
        <v>0.12943157851310769</v>
      </c>
      <c r="W132" s="98">
        <v>0.26012137947860547</v>
      </c>
      <c r="X132" s="98">
        <v>0.80106233336496424</v>
      </c>
      <c r="Y132" s="98">
        <v>1.1389601454500635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5.4247198935214042E-2</v>
      </c>
      <c r="L133" s="101">
        <v>4.5300807349566534E-3</v>
      </c>
      <c r="M133" s="101">
        <v>9.0000648262777028E-3</v>
      </c>
      <c r="N133" s="101">
        <v>9.7896448955553331E-3</v>
      </c>
      <c r="O133" s="101">
        <v>5.4421673688774111E-2</v>
      </c>
      <c r="P133" s="101">
        <v>0.13010747676345974</v>
      </c>
      <c r="Q133" s="101">
        <v>0.10299822544610733</v>
      </c>
      <c r="R133" s="101">
        <v>4.0640083985740524E-2</v>
      </c>
      <c r="S133" s="101">
        <v>1.1052497671576461E-2</v>
      </c>
      <c r="T133" s="101">
        <v>4.3179093163393849E-2</v>
      </c>
      <c r="U133" s="101">
        <v>5.272766470674798E-2</v>
      </c>
      <c r="V133" s="101">
        <v>6.1906497066552484E-2</v>
      </c>
      <c r="W133" s="101">
        <v>0.12931675024678962</v>
      </c>
      <c r="X133" s="101">
        <v>0.30369443994043638</v>
      </c>
      <c r="Y133" s="101">
        <v>0.33580226836885047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5.9171407980047074E-2</v>
      </c>
      <c r="L134" s="104">
        <v>4.5243765747033761E-3</v>
      </c>
      <c r="M134" s="104">
        <v>9.7074432722626287E-3</v>
      </c>
      <c r="N134" s="104">
        <v>1.1339015413086306E-2</v>
      </c>
      <c r="O134" s="104">
        <v>5.9635637485225004E-2</v>
      </c>
      <c r="P134" s="104">
        <v>0.14799495307286895</v>
      </c>
      <c r="Q134" s="104">
        <v>0.113915490984664</v>
      </c>
      <c r="R134" s="104">
        <v>4.6103548887590245E-2</v>
      </c>
      <c r="S134" s="104">
        <v>1.2930239722135747E-2</v>
      </c>
      <c r="T134" s="104">
        <v>3.6173282347396626E-2</v>
      </c>
      <c r="U134" s="104">
        <v>5.464769562050871E-2</v>
      </c>
      <c r="V134" s="104">
        <v>6.7525081446555196E-2</v>
      </c>
      <c r="W134" s="104">
        <v>0.13080462923181585</v>
      </c>
      <c r="X134" s="104">
        <v>0.49736789342452781</v>
      </c>
      <c r="Y134" s="104">
        <v>0.803157877081213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0.24651995697776444</v>
      </c>
      <c r="D135" s="101">
        <v>0</v>
      </c>
      <c r="E135" s="101">
        <v>0.63412184559056262</v>
      </c>
      <c r="F135" s="101">
        <v>0.30191310554038359</v>
      </c>
      <c r="G135" s="101">
        <v>0</v>
      </c>
      <c r="H135" s="101">
        <v>0.91140287899319516</v>
      </c>
      <c r="I135" s="101">
        <v>1.8260729223174645E-2</v>
      </c>
      <c r="J135" s="101">
        <v>4.8399986368455189E-2</v>
      </c>
      <c r="K135" s="101">
        <v>6.4379419309418789E-2</v>
      </c>
      <c r="L135" s="101">
        <v>0.16638334366633878</v>
      </c>
      <c r="M135" s="101">
        <v>0.24577744084181777</v>
      </c>
      <c r="N135" s="101">
        <v>0.19877371215568124</v>
      </c>
      <c r="O135" s="101">
        <v>3.3391746020203797E-2</v>
      </c>
      <c r="P135" s="101">
        <v>0.10352302779050981</v>
      </c>
      <c r="Q135" s="101">
        <v>2.8313383036467497E-2</v>
      </c>
      <c r="R135" s="101">
        <v>5.3548821296027505E-2</v>
      </c>
      <c r="S135" s="101">
        <v>0.10962462204985238</v>
      </c>
      <c r="T135" s="101">
        <v>3.9887672160076977E-3</v>
      </c>
      <c r="U135" s="101">
        <v>6.6156190736048517E-2</v>
      </c>
      <c r="V135" s="101">
        <v>0</v>
      </c>
      <c r="W135" s="101">
        <v>2.7235869514589369E-3</v>
      </c>
      <c r="X135" s="101">
        <v>8.8235374128433408E-2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7.6290529423878692E-2</v>
      </c>
      <c r="L136" s="104">
        <v>2.1238068070159231E-2</v>
      </c>
      <c r="M136" s="104">
        <v>3.1347699608869725E-2</v>
      </c>
      <c r="N136" s="104">
        <v>3.8031959107643051E-2</v>
      </c>
      <c r="O136" s="104">
        <v>0.19764988837961533</v>
      </c>
      <c r="P136" s="104">
        <v>0.60397520505209767</v>
      </c>
      <c r="Q136" s="104">
        <v>0.11535589264713074</v>
      </c>
      <c r="R136" s="104">
        <v>9.4694193628969414E-2</v>
      </c>
      <c r="S136" s="104">
        <v>6.6995798867538731E-2</v>
      </c>
      <c r="T136" s="104">
        <v>0.1786944562865177</v>
      </c>
      <c r="U136" s="104">
        <v>0.25662899645860698</v>
      </c>
      <c r="V136" s="104">
        <v>0.34910176872618909</v>
      </c>
      <c r="W136" s="104">
        <v>0.47210520198214312</v>
      </c>
      <c r="X136" s="104">
        <v>0.42846292421250265</v>
      </c>
      <c r="Y136" s="104">
        <v>0.33520268250555885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3.6481626106245293E-2</v>
      </c>
      <c r="L137" s="98">
        <v>1.0643196919565666E-2</v>
      </c>
      <c r="M137" s="98">
        <v>1.5080871021487951E-2</v>
      </c>
      <c r="N137" s="98">
        <v>1.7599114586145541E-2</v>
      </c>
      <c r="O137" s="98">
        <v>9.4385809120302325E-2</v>
      </c>
      <c r="P137" s="98">
        <v>0.2825119227003231</v>
      </c>
      <c r="Q137" s="98">
        <v>5.4833655807198359E-2</v>
      </c>
      <c r="R137" s="98">
        <v>4.4591815754689602E-2</v>
      </c>
      <c r="S137" s="98">
        <v>3.0971759371490881E-2</v>
      </c>
      <c r="T137" s="98">
        <v>9.6188220248475315E-2</v>
      </c>
      <c r="U137" s="98">
        <v>0.12639940610760425</v>
      </c>
      <c r="V137" s="98">
        <v>0.16870505095476715</v>
      </c>
      <c r="W137" s="98">
        <v>0.23487926698014064</v>
      </c>
      <c r="X137" s="98">
        <v>0.15865482057347588</v>
      </c>
      <c r="Y137" s="98">
        <v>8.9117622474913533E-2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3.9808903317633398E-2</v>
      </c>
      <c r="L138" s="98">
        <v>1.0594871150593566E-2</v>
      </c>
      <c r="M138" s="98">
        <v>1.6266828587381776E-2</v>
      </c>
      <c r="N138" s="98">
        <v>2.043284452149751E-2</v>
      </c>
      <c r="O138" s="98">
        <v>0.10326407925931302</v>
      </c>
      <c r="P138" s="98">
        <v>0.32146328235177452</v>
      </c>
      <c r="Q138" s="98">
        <v>6.0522236839932381E-2</v>
      </c>
      <c r="R138" s="98">
        <v>5.0102377874279819E-2</v>
      </c>
      <c r="S138" s="98">
        <v>3.6024039496047849E-2</v>
      </c>
      <c r="T138" s="98">
        <v>8.2506236038042385E-2</v>
      </c>
      <c r="U138" s="98">
        <v>0.13022959035100273</v>
      </c>
      <c r="V138" s="98">
        <v>0.18039671777142194</v>
      </c>
      <c r="W138" s="98">
        <v>0.23722593500200248</v>
      </c>
      <c r="X138" s="98">
        <v>0.2698081036390268</v>
      </c>
      <c r="Y138" s="98">
        <v>0.24608506003064534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4.2566454271448082</v>
      </c>
      <c r="D139" s="122">
        <v>1.9812002624932417</v>
      </c>
      <c r="E139" s="122">
        <v>4.7072424986596806</v>
      </c>
      <c r="F139" s="122">
        <v>3.6721193339595994</v>
      </c>
      <c r="G139" s="122">
        <v>3.4960844183830035</v>
      </c>
      <c r="H139" s="122">
        <v>3.2684720100612523</v>
      </c>
      <c r="I139" s="122">
        <v>5.0658158341484203</v>
      </c>
      <c r="J139" s="122">
        <v>4.7277484988931802</v>
      </c>
      <c r="K139" s="122">
        <v>5.4980992102447157</v>
      </c>
      <c r="L139" s="122">
        <v>5.4640716791603099</v>
      </c>
      <c r="M139" s="122">
        <v>5.4826245532520286</v>
      </c>
      <c r="N139" s="122">
        <v>6.6354457485819012</v>
      </c>
      <c r="O139" s="122">
        <v>5.2199687197241582</v>
      </c>
      <c r="P139" s="122">
        <v>2.9913128746873618</v>
      </c>
      <c r="Q139" s="122">
        <v>2.7588800378271032</v>
      </c>
      <c r="R139" s="122">
        <v>1.4276729020772521</v>
      </c>
      <c r="S139" s="122">
        <v>1.73514983282101</v>
      </c>
      <c r="T139" s="122">
        <v>0.3223293857298577</v>
      </c>
      <c r="U139" s="122">
        <v>3.5588224153315426</v>
      </c>
      <c r="V139" s="122">
        <v>4.0184805027936337</v>
      </c>
      <c r="W139" s="122">
        <v>5.4051177419521359</v>
      </c>
      <c r="X139" s="122">
        <v>5.3704803417166778</v>
      </c>
      <c r="Y139" s="122">
        <v>5.8147635833428097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3.351932832366364</v>
      </c>
      <c r="D140" s="98">
        <v>1.4288573225751411</v>
      </c>
      <c r="E140" s="98">
        <v>1.5106668233294072</v>
      </c>
      <c r="F140" s="98">
        <v>1.9793476361594051</v>
      </c>
      <c r="G140" s="98">
        <v>2.7152410315627922</v>
      </c>
      <c r="H140" s="98">
        <v>2.4862356683576805</v>
      </c>
      <c r="I140" s="98">
        <v>4.0209788576406975</v>
      </c>
      <c r="J140" s="98">
        <v>2.7689115577645649</v>
      </c>
      <c r="K140" s="98">
        <v>3.1577880234939948</v>
      </c>
      <c r="L140" s="98">
        <v>2.4433193028349551</v>
      </c>
      <c r="M140" s="98">
        <v>2.7679095348871008</v>
      </c>
      <c r="N140" s="98">
        <v>4.4265160823874403</v>
      </c>
      <c r="O140" s="98">
        <v>3.5885044307486833</v>
      </c>
      <c r="P140" s="98">
        <v>2.1385001545775073</v>
      </c>
      <c r="Q140" s="98">
        <v>1.8327742859780998</v>
      </c>
      <c r="R140" s="98">
        <v>0.84493890720765408</v>
      </c>
      <c r="S140" s="98">
        <v>1.0814677481727373</v>
      </c>
      <c r="T140" s="98">
        <v>0.21663749258949808</v>
      </c>
      <c r="U140" s="98">
        <v>2.4421280074933613</v>
      </c>
      <c r="V140" s="98">
        <v>3.0057700624945518</v>
      </c>
      <c r="W140" s="98">
        <v>5.4051177419521359</v>
      </c>
      <c r="X140" s="98">
        <v>5.3704803417166778</v>
      </c>
      <c r="Y140" s="98">
        <v>5.8147635833428097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0.90471259477844446</v>
      </c>
      <c r="D141" s="33">
        <v>0.55234293991810046</v>
      </c>
      <c r="E141" s="33">
        <v>3.1965756753302736</v>
      </c>
      <c r="F141" s="33">
        <v>1.6927716978001943</v>
      </c>
      <c r="G141" s="33">
        <v>0.78084338682021137</v>
      </c>
      <c r="H141" s="33">
        <v>0.78223634170357192</v>
      </c>
      <c r="I141" s="33">
        <v>1.0448369765077226</v>
      </c>
      <c r="J141" s="33">
        <v>1.9588369411286155</v>
      </c>
      <c r="K141" s="33">
        <v>2.3403111867507205</v>
      </c>
      <c r="L141" s="33">
        <v>3.0207523763253548</v>
      </c>
      <c r="M141" s="33">
        <v>2.7147150183649273</v>
      </c>
      <c r="N141" s="33">
        <v>2.2089296661944604</v>
      </c>
      <c r="O141" s="33">
        <v>1.6314642889754749</v>
      </c>
      <c r="P141" s="33">
        <v>0.85281272010985454</v>
      </c>
      <c r="Q141" s="33">
        <v>0.92610575184900346</v>
      </c>
      <c r="R141" s="33">
        <v>0.58273399486959798</v>
      </c>
      <c r="S141" s="33">
        <v>0.65368208464827271</v>
      </c>
      <c r="T141" s="33">
        <v>0.10569189314035965</v>
      </c>
      <c r="U141" s="33">
        <v>1.1166944078381813</v>
      </c>
      <c r="V141" s="33">
        <v>1.0127104402990821</v>
      </c>
      <c r="W141" s="33">
        <v>0</v>
      </c>
      <c r="X141" s="33">
        <v>0</v>
      </c>
      <c r="Y141" s="33">
        <v>0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5.8052797107189073E-2</v>
      </c>
      <c r="D143" s="117">
        <f t="shared" si="49"/>
        <v>0.1969363397577763</v>
      </c>
      <c r="E143" s="117">
        <f t="shared" si="49"/>
        <v>0.59664285613616508</v>
      </c>
      <c r="F143" s="117">
        <f t="shared" si="49"/>
        <v>1.098969902636006</v>
      </c>
      <c r="G143" s="117">
        <f t="shared" si="49"/>
        <v>1.8116041301096681</v>
      </c>
      <c r="H143" s="117">
        <f t="shared" si="49"/>
        <v>2.8871130859234007</v>
      </c>
      <c r="I143" s="117">
        <f t="shared" si="49"/>
        <v>3.0267928510844886</v>
      </c>
      <c r="J143" s="117">
        <f t="shared" si="49"/>
        <v>4.0703167054423233</v>
      </c>
      <c r="K143" s="117">
        <f t="shared" si="49"/>
        <v>4.3142236279875439</v>
      </c>
      <c r="L143" s="117">
        <f t="shared" si="49"/>
        <v>4.2975978489860367</v>
      </c>
      <c r="M143" s="117">
        <f t="shared" si="49"/>
        <v>5.1136119881353457</v>
      </c>
      <c r="N143" s="117">
        <f t="shared" si="49"/>
        <v>6.2949900213645194</v>
      </c>
      <c r="O143" s="117">
        <f t="shared" si="49"/>
        <v>7.432504210058366</v>
      </c>
      <c r="P143" s="117">
        <f t="shared" si="49"/>
        <v>18.927731999259986</v>
      </c>
      <c r="Q143" s="117">
        <f t="shared" si="49"/>
        <v>15.241066447276149</v>
      </c>
      <c r="R143" s="117">
        <f t="shared" ref="R143:V143" si="50">R144+R146+R148+R157</f>
        <v>11.001826412012887</v>
      </c>
      <c r="S143" s="117">
        <f t="shared" si="50"/>
        <v>9.6033480408575969</v>
      </c>
      <c r="T143" s="117">
        <f t="shared" si="50"/>
        <v>10.510591649698148</v>
      </c>
      <c r="U143" s="117">
        <f t="shared" si="50"/>
        <v>16.647275524263989</v>
      </c>
      <c r="V143" s="117">
        <f t="shared" si="50"/>
        <v>21.036025819968941</v>
      </c>
      <c r="W143" s="117">
        <f t="shared" ref="W143:Y143" si="51">W144+W146+W148+W157</f>
        <v>29.865333023582082</v>
      </c>
      <c r="X143" s="117">
        <f t="shared" si="51"/>
        <v>49.2145160182585</v>
      </c>
      <c r="Y143" s="117">
        <f t="shared" si="51"/>
        <v>41.322287528025399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5.1175077233620407E-2</v>
      </c>
      <c r="D144" s="122">
        <f t="shared" si="52"/>
        <v>0.15971966152481412</v>
      </c>
      <c r="E144" s="122">
        <f t="shared" si="52"/>
        <v>0.46316489584884396</v>
      </c>
      <c r="F144" s="122">
        <f t="shared" si="52"/>
        <v>0.8702215101619647</v>
      </c>
      <c r="G144" s="122">
        <f t="shared" si="52"/>
        <v>1.5084626723629313</v>
      </c>
      <c r="H144" s="122">
        <f t="shared" si="52"/>
        <v>2.4430059409442015</v>
      </c>
      <c r="I144" s="122">
        <f t="shared" si="52"/>
        <v>2.5031064252553472</v>
      </c>
      <c r="J144" s="122">
        <f t="shared" si="52"/>
        <v>3.424564827679816</v>
      </c>
      <c r="K144" s="122">
        <f t="shared" si="52"/>
        <v>3.6056953431658068</v>
      </c>
      <c r="L144" s="122">
        <f t="shared" si="52"/>
        <v>3.5737347788709313</v>
      </c>
      <c r="M144" s="122">
        <f t="shared" si="52"/>
        <v>4.2483760473396464</v>
      </c>
      <c r="N144" s="122">
        <f t="shared" si="52"/>
        <v>5.1890779360977888</v>
      </c>
      <c r="O144" s="122">
        <f t="shared" si="52"/>
        <v>6.0598141617650629</v>
      </c>
      <c r="P144" s="122">
        <f t="shared" si="52"/>
        <v>15.325834686542789</v>
      </c>
      <c r="Q144" s="122">
        <f t="shared" si="52"/>
        <v>12.197944589781345</v>
      </c>
      <c r="R144" s="122">
        <f t="shared" si="52"/>
        <v>8.7941362533315335</v>
      </c>
      <c r="S144" s="122">
        <f t="shared" si="52"/>
        <v>7.6315332616037352</v>
      </c>
      <c r="T144" s="122">
        <f t="shared" si="52"/>
        <v>8.3232212613336838</v>
      </c>
      <c r="U144" s="122">
        <f t="shared" si="52"/>
        <v>12.848861562115282</v>
      </c>
      <c r="V144" s="122">
        <f t="shared" si="52"/>
        <v>15.857939293839856</v>
      </c>
      <c r="W144" s="122">
        <f t="shared" si="52"/>
        <v>21.882395216962259</v>
      </c>
      <c r="X144" s="122">
        <f t="shared" si="52"/>
        <v>37.213254666789062</v>
      </c>
      <c r="Y144" s="122">
        <f t="shared" si="52"/>
        <v>31.631985104182952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5.1175077233620407E-2</v>
      </c>
      <c r="D145" s="98">
        <v>0.15971966152481412</v>
      </c>
      <c r="E145" s="98">
        <v>0.46316489584884396</v>
      </c>
      <c r="F145" s="98">
        <v>0.8702215101619647</v>
      </c>
      <c r="G145" s="98">
        <v>1.5084626723629313</v>
      </c>
      <c r="H145" s="98">
        <v>2.4430059409442015</v>
      </c>
      <c r="I145" s="98">
        <v>2.5031064252553472</v>
      </c>
      <c r="J145" s="98">
        <v>3.424564827679816</v>
      </c>
      <c r="K145" s="98">
        <v>3.6056953431658068</v>
      </c>
      <c r="L145" s="98">
        <v>3.5737347788709313</v>
      </c>
      <c r="M145" s="98">
        <v>4.2483760473396464</v>
      </c>
      <c r="N145" s="98">
        <v>5.1890779360977888</v>
      </c>
      <c r="O145" s="98">
        <v>6.0598141617650629</v>
      </c>
      <c r="P145" s="98">
        <v>15.325834686542789</v>
      </c>
      <c r="Q145" s="98">
        <v>12.197944589781345</v>
      </c>
      <c r="R145" s="98">
        <v>8.7941362533315335</v>
      </c>
      <c r="S145" s="98">
        <v>7.6315332616037352</v>
      </c>
      <c r="T145" s="98">
        <v>8.3232212613336838</v>
      </c>
      <c r="U145" s="98">
        <v>12.848861562115282</v>
      </c>
      <c r="V145" s="98">
        <v>15.857939293839856</v>
      </c>
      <c r="W145" s="98">
        <v>21.882395216962259</v>
      </c>
      <c r="X145" s="98">
        <v>37.213254666789062</v>
      </c>
      <c r="Y145" s="98">
        <v>31.631985104182952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4.1391266424383901E-5</v>
      </c>
      <c r="E146" s="122">
        <f t="shared" si="53"/>
        <v>8.8424279807462199E-5</v>
      </c>
      <c r="F146" s="122">
        <f t="shared" si="53"/>
        <v>2.0148911233437234E-4</v>
      </c>
      <c r="G146" s="122">
        <f t="shared" si="53"/>
        <v>3.9968448471108537E-4</v>
      </c>
      <c r="H146" s="122">
        <f t="shared" si="53"/>
        <v>8.5912628651613285E-4</v>
      </c>
      <c r="I146" s="122">
        <f t="shared" si="53"/>
        <v>1.456672464753935E-3</v>
      </c>
      <c r="J146" s="122">
        <f t="shared" si="53"/>
        <v>2.3181092800799051E-3</v>
      </c>
      <c r="K146" s="122">
        <f t="shared" si="53"/>
        <v>3.2910719227774035E-3</v>
      </c>
      <c r="L146" s="122">
        <f t="shared" si="53"/>
        <v>6.1371582728401309E-3</v>
      </c>
      <c r="M146" s="122">
        <f t="shared" si="53"/>
        <v>5.495005543639124E-3</v>
      </c>
      <c r="N146" s="122">
        <f t="shared" si="53"/>
        <v>1.0829287301801434E-2</v>
      </c>
      <c r="O146" s="122">
        <f t="shared" si="53"/>
        <v>1.6350580133791488E-2</v>
      </c>
      <c r="P146" s="122">
        <f t="shared" si="53"/>
        <v>5.778960578816833E-2</v>
      </c>
      <c r="Q146" s="122">
        <f t="shared" si="53"/>
        <v>0.11606351410121996</v>
      </c>
      <c r="R146" s="122">
        <f t="shared" si="53"/>
        <v>6.1249285952790423E-2</v>
      </c>
      <c r="S146" s="122">
        <f t="shared" si="53"/>
        <v>6.1879288417168776E-2</v>
      </c>
      <c r="T146" s="122">
        <f t="shared" si="53"/>
        <v>8.7930600059911379E-2</v>
      </c>
      <c r="U146" s="122">
        <f t="shared" si="53"/>
        <v>0.21226812978213713</v>
      </c>
      <c r="V146" s="122">
        <f t="shared" si="53"/>
        <v>0.18492553763401506</v>
      </c>
      <c r="W146" s="122">
        <f t="shared" si="53"/>
        <v>0.34398863120064227</v>
      </c>
      <c r="X146" s="122">
        <f t="shared" si="53"/>
        <v>0.45393979721310707</v>
      </c>
      <c r="Y146" s="122">
        <f t="shared" si="53"/>
        <v>0.20452090354107186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4.1391266424383901E-5</v>
      </c>
      <c r="E147" s="98">
        <v>8.8424279807462199E-5</v>
      </c>
      <c r="F147" s="98">
        <v>2.0148911233437234E-4</v>
      </c>
      <c r="G147" s="98">
        <v>3.9968448471108537E-4</v>
      </c>
      <c r="H147" s="98">
        <v>8.5912628651613285E-4</v>
      </c>
      <c r="I147" s="98">
        <v>1.456672464753935E-3</v>
      </c>
      <c r="J147" s="98">
        <v>2.3181092800799051E-3</v>
      </c>
      <c r="K147" s="98">
        <v>3.2910719227774035E-3</v>
      </c>
      <c r="L147" s="98">
        <v>6.1371582728401309E-3</v>
      </c>
      <c r="M147" s="98">
        <v>5.495005543639124E-3</v>
      </c>
      <c r="N147" s="98">
        <v>1.0829287301801434E-2</v>
      </c>
      <c r="O147" s="98">
        <v>1.6350580133791488E-2</v>
      </c>
      <c r="P147" s="98">
        <v>5.778960578816833E-2</v>
      </c>
      <c r="Q147" s="98">
        <v>0.11606351410121996</v>
      </c>
      <c r="R147" s="98">
        <v>6.1249285952790423E-2</v>
      </c>
      <c r="S147" s="98">
        <v>6.1879288417168776E-2</v>
      </c>
      <c r="T147" s="98">
        <v>8.7930600059911379E-2</v>
      </c>
      <c r="U147" s="98">
        <v>0.21226812978213713</v>
      </c>
      <c r="V147" s="98">
        <v>0.18492553763401506</v>
      </c>
      <c r="W147" s="98">
        <v>0.34398863120064227</v>
      </c>
      <c r="X147" s="98">
        <v>0.45393979721310707</v>
      </c>
      <c r="Y147" s="98">
        <v>0.20452090354107186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4.5165253305664566E-3</v>
      </c>
      <c r="D148" s="122">
        <v>2.2571733106117983E-2</v>
      </c>
      <c r="E148" s="122">
        <v>8.2640586403944463E-2</v>
      </c>
      <c r="F148" s="122">
        <v>0.14253863692561655</v>
      </c>
      <c r="G148" s="122">
        <v>0.18290469814130014</v>
      </c>
      <c r="H148" s="122">
        <v>0.27530537267941418</v>
      </c>
      <c r="I148" s="122">
        <v>0.31763191660395018</v>
      </c>
      <c r="J148" s="122">
        <v>0.392409226391156</v>
      </c>
      <c r="K148" s="122">
        <v>0.43517372842355934</v>
      </c>
      <c r="L148" s="122">
        <v>0.44330325720999114</v>
      </c>
      <c r="M148" s="122">
        <v>0.54115478111746307</v>
      </c>
      <c r="N148" s="122">
        <v>0.68903650464529753</v>
      </c>
      <c r="O148" s="122">
        <v>0.87869258597643718</v>
      </c>
      <c r="P148" s="122">
        <v>2.3193506426528754</v>
      </c>
      <c r="Q148" s="122">
        <v>1.9349339705051949</v>
      </c>
      <c r="R148" s="122">
        <v>1.4164029936858937</v>
      </c>
      <c r="S148" s="122">
        <v>1.2569380405462607</v>
      </c>
      <c r="T148" s="122">
        <v>1.3628779053020206</v>
      </c>
      <c r="U148" s="122">
        <v>2.3573621380923657</v>
      </c>
      <c r="V148" s="122">
        <v>3.3833828055440103</v>
      </c>
      <c r="W148" s="122">
        <v>5.3091905181471803</v>
      </c>
      <c r="X148" s="122">
        <v>7.9677744928272167</v>
      </c>
      <c r="Y148" s="122">
        <v>6.4682200725358543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1.6842392738271035E-3</v>
      </c>
      <c r="D149" s="98">
        <v>4.9298465737624688E-3</v>
      </c>
      <c r="E149" s="98">
        <v>4.4880063325640519E-3</v>
      </c>
      <c r="F149" s="98">
        <v>1.7306735065851959E-2</v>
      </c>
      <c r="G149" s="98">
        <v>4.5394995376870202E-2</v>
      </c>
      <c r="H149" s="98">
        <v>0.11157423240153702</v>
      </c>
      <c r="I149" s="98">
        <v>8.4037803952986753E-2</v>
      </c>
      <c r="J149" s="98">
        <v>3.966228524162041E-2</v>
      </c>
      <c r="K149" s="98">
        <v>4.418671584274099E-2</v>
      </c>
      <c r="L149" s="98">
        <v>3.1166565005584634E-2</v>
      </c>
      <c r="M149" s="98">
        <v>4.0689346596660438E-2</v>
      </c>
      <c r="N149" s="98">
        <v>8.8560467969889797E-2</v>
      </c>
      <c r="O149" s="98">
        <v>0.10401164093458594</v>
      </c>
      <c r="P149" s="98">
        <v>0.28864028720046581</v>
      </c>
      <c r="Q149" s="98">
        <v>0.18377742877928632</v>
      </c>
      <c r="R149" s="98">
        <v>0.14543917852364921</v>
      </c>
      <c r="S149" s="98">
        <v>0.14611404990679011</v>
      </c>
      <c r="T149" s="98">
        <v>0.15091138775533974</v>
      </c>
      <c r="U149" s="98">
        <v>0.24147524620680758</v>
      </c>
      <c r="V149" s="98">
        <v>0.42351247765714495</v>
      </c>
      <c r="W149" s="98">
        <v>0.41201737626213264</v>
      </c>
      <c r="X149" s="98">
        <v>1.1896755438123592</v>
      </c>
      <c r="Y149" s="98">
        <v>1.5939266391356988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4.0527376112212805E-4</v>
      </c>
      <c r="L150" s="98">
        <v>0</v>
      </c>
      <c r="M150" s="98">
        <v>8.1947185281188063E-5</v>
      </c>
      <c r="N150" s="98">
        <v>1.7241550269381239E-4</v>
      </c>
      <c r="O150" s="98">
        <v>8.5534179615076426E-4</v>
      </c>
      <c r="P150" s="98">
        <v>2.7906782189450036E-3</v>
      </c>
      <c r="Q150" s="98">
        <v>2.0122120206188072E-3</v>
      </c>
      <c r="R150" s="98">
        <v>1.8109601435638951E-3</v>
      </c>
      <c r="S150" s="98">
        <v>1.1160823110338046E-3</v>
      </c>
      <c r="T150" s="98">
        <v>2.89388963180347E-3</v>
      </c>
      <c r="U150" s="98">
        <v>4.4110987205659355E-3</v>
      </c>
      <c r="V150" s="98">
        <v>7.4548919870743623E-3</v>
      </c>
      <c r="W150" s="98">
        <v>6.7512346929308395E-3</v>
      </c>
      <c r="X150" s="98">
        <v>6.3178628355174987E-2</v>
      </c>
      <c r="Y150" s="98">
        <v>8.7523301340955678E-2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1.9377765379441749E-4</v>
      </c>
      <c r="L151" s="101">
        <v>0</v>
      </c>
      <c r="M151" s="101">
        <v>3.9413739187544701E-5</v>
      </c>
      <c r="N151" s="101">
        <v>7.9878935192793157E-5</v>
      </c>
      <c r="O151" s="101">
        <v>4.0800693595106024E-4</v>
      </c>
      <c r="P151" s="101">
        <v>1.3041909159650503E-3</v>
      </c>
      <c r="Q151" s="101">
        <v>9.5404409709740892E-4</v>
      </c>
      <c r="R151" s="101">
        <v>8.4889531611243507E-4</v>
      </c>
      <c r="S151" s="101">
        <v>5.1380495848039236E-4</v>
      </c>
      <c r="T151" s="101">
        <v>1.5758814602934712E-3</v>
      </c>
      <c r="U151" s="101">
        <v>2.1740424534688507E-3</v>
      </c>
      <c r="V151" s="101">
        <v>3.579705212949496E-3</v>
      </c>
      <c r="W151" s="101">
        <v>3.362627442892219E-3</v>
      </c>
      <c r="X151" s="101">
        <v>2.4565074564025808E-2</v>
      </c>
      <c r="Y151" s="101">
        <v>2.7243085102478026E-2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2.1149610732771056E-4</v>
      </c>
      <c r="L152" s="104">
        <v>0</v>
      </c>
      <c r="M152" s="104">
        <v>4.2533446093643369E-5</v>
      </c>
      <c r="N152" s="104">
        <v>9.2536567501019237E-5</v>
      </c>
      <c r="O152" s="104">
        <v>4.4733486019970403E-4</v>
      </c>
      <c r="P152" s="104">
        <v>1.4864873029799533E-3</v>
      </c>
      <c r="Q152" s="104">
        <v>1.0581679235213983E-3</v>
      </c>
      <c r="R152" s="104">
        <v>9.6206482745145999E-4</v>
      </c>
      <c r="S152" s="104">
        <v>6.0227735255341237E-4</v>
      </c>
      <c r="T152" s="104">
        <v>1.3180081715099985E-3</v>
      </c>
      <c r="U152" s="104">
        <v>2.2370562670970843E-3</v>
      </c>
      <c r="V152" s="104">
        <v>3.8751867741248663E-3</v>
      </c>
      <c r="W152" s="104">
        <v>3.3886072500386201E-3</v>
      </c>
      <c r="X152" s="104">
        <v>3.8613553791149176E-2</v>
      </c>
      <c r="Y152" s="104">
        <v>6.0280216238477659E-2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2.8322860567393526E-3</v>
      </c>
      <c r="D153" s="101">
        <v>1.7641886532355513E-2</v>
      </c>
      <c r="E153" s="101">
        <v>7.8152580071380415E-2</v>
      </c>
      <c r="F153" s="101">
        <v>0.1252319018597646</v>
      </c>
      <c r="G153" s="101">
        <v>0.13750970276442995</v>
      </c>
      <c r="H153" s="101">
        <v>0.16373114027787716</v>
      </c>
      <c r="I153" s="101">
        <v>0.23359411265096344</v>
      </c>
      <c r="J153" s="101">
        <v>0.35274694114953559</v>
      </c>
      <c r="K153" s="101">
        <v>0.17883172030394104</v>
      </c>
      <c r="L153" s="101">
        <v>0.36539588376084325</v>
      </c>
      <c r="M153" s="101">
        <v>0.44372293937938256</v>
      </c>
      <c r="N153" s="101">
        <v>0.50386249276309414</v>
      </c>
      <c r="O153" s="101">
        <v>0.11192418573438678</v>
      </c>
      <c r="P153" s="101">
        <v>0.29674840704235417</v>
      </c>
      <c r="Q153" s="101">
        <v>0.34464533344709636</v>
      </c>
      <c r="R153" s="101">
        <v>0.45833382207063</v>
      </c>
      <c r="S153" s="101">
        <v>0.68872457135550225</v>
      </c>
      <c r="T153" s="101">
        <v>2.6198948305141467E-2</v>
      </c>
      <c r="U153" s="101">
        <v>0.43255970865877874</v>
      </c>
      <c r="V153" s="101">
        <v>0</v>
      </c>
      <c r="W153" s="101">
        <v>2.786438958031066E-2</v>
      </c>
      <c r="X153" s="101">
        <v>1.1468875289545395</v>
      </c>
      <c r="Y153" s="101">
        <v>0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0.21175001851575517</v>
      </c>
      <c r="L154" s="104">
        <v>4.6740808443563278E-2</v>
      </c>
      <c r="M154" s="104">
        <v>5.6660547956138868E-2</v>
      </c>
      <c r="N154" s="104">
        <v>9.6441128409619811E-2</v>
      </c>
      <c r="O154" s="104">
        <v>0.66190141751131371</v>
      </c>
      <c r="P154" s="104">
        <v>1.7311712701911104</v>
      </c>
      <c r="Q154" s="104">
        <v>1.4044989962581935</v>
      </c>
      <c r="R154" s="104">
        <v>0.81081903294805058</v>
      </c>
      <c r="S154" s="104">
        <v>0.42098333697293461</v>
      </c>
      <c r="T154" s="104">
        <v>1.1828736796097359</v>
      </c>
      <c r="U154" s="104">
        <v>1.6789160845062134</v>
      </c>
      <c r="V154" s="104">
        <v>2.9524154358997912</v>
      </c>
      <c r="W154" s="104">
        <v>4.8625575176118065</v>
      </c>
      <c r="X154" s="104">
        <v>5.5680327917051429</v>
      </c>
      <c r="Y154" s="104">
        <v>4.7867701320591998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0.10125745701096685</v>
      </c>
      <c r="L155" s="98">
        <v>2.3423581975590295E-2</v>
      </c>
      <c r="M155" s="98">
        <v>2.7258472755416721E-2</v>
      </c>
      <c r="N155" s="98">
        <v>4.4627689698924375E-2</v>
      </c>
      <c r="O155" s="98">
        <v>0.31608467559409797</v>
      </c>
      <c r="P155" s="98">
        <v>0.80976258623574515</v>
      </c>
      <c r="Q155" s="98">
        <v>0.66761925008859035</v>
      </c>
      <c r="R155" s="98">
        <v>0.3818174223995297</v>
      </c>
      <c r="S155" s="98">
        <v>0.19461809296299831</v>
      </c>
      <c r="T155" s="98">
        <v>0.63672100626330486</v>
      </c>
      <c r="U155" s="98">
        <v>0.82692914251534611</v>
      </c>
      <c r="V155" s="98">
        <v>1.4267684703247097</v>
      </c>
      <c r="W155" s="98">
        <v>2.4191937318001271</v>
      </c>
      <c r="X155" s="98">
        <v>2.0617775625250512</v>
      </c>
      <c r="Y155" s="98">
        <v>1.2726198081543376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0.11049256150478833</v>
      </c>
      <c r="L156" s="98">
        <v>2.3317226467972987E-2</v>
      </c>
      <c r="M156" s="98">
        <v>2.9402075200722144E-2</v>
      </c>
      <c r="N156" s="98">
        <v>5.1813438710695436E-2</v>
      </c>
      <c r="O156" s="98">
        <v>0.34581674191721573</v>
      </c>
      <c r="P156" s="98">
        <v>0.92140868395536524</v>
      </c>
      <c r="Q156" s="98">
        <v>0.73687974616960328</v>
      </c>
      <c r="R156" s="98">
        <v>0.42900161054852087</v>
      </c>
      <c r="S156" s="98">
        <v>0.2263652440099363</v>
      </c>
      <c r="T156" s="98">
        <v>0.54615267334643114</v>
      </c>
      <c r="U156" s="98">
        <v>0.85198694199086733</v>
      </c>
      <c r="V156" s="98">
        <v>1.5256469655750815</v>
      </c>
      <c r="W156" s="98">
        <v>2.4433637858116795</v>
      </c>
      <c r="X156" s="98">
        <v>3.5062552291800917</v>
      </c>
      <c r="Y156" s="98">
        <v>3.5141503239048619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2.3611945430022127E-3</v>
      </c>
      <c r="D157" s="122">
        <v>1.4603553860419807E-2</v>
      </c>
      <c r="E157" s="122">
        <v>5.0748949603569085E-2</v>
      </c>
      <c r="F157" s="122">
        <v>8.6008266436090317E-2</v>
      </c>
      <c r="G157" s="122">
        <v>0.11983707512072567</v>
      </c>
      <c r="H157" s="122">
        <v>0.16794264601326866</v>
      </c>
      <c r="I157" s="122">
        <v>0.20459783676043761</v>
      </c>
      <c r="J157" s="122">
        <v>0.25102454209127145</v>
      </c>
      <c r="K157" s="122">
        <v>0.27006348447540041</v>
      </c>
      <c r="L157" s="122">
        <v>0.27442265463227433</v>
      </c>
      <c r="M157" s="122">
        <v>0.31858615413459707</v>
      </c>
      <c r="N157" s="122">
        <v>0.40604629331963138</v>
      </c>
      <c r="O157" s="122">
        <v>0.47764688218307433</v>
      </c>
      <c r="P157" s="122">
        <v>1.2247570642761536</v>
      </c>
      <c r="Q157" s="122">
        <v>0.99212437288838695</v>
      </c>
      <c r="R157" s="122">
        <v>0.7300378790426687</v>
      </c>
      <c r="S157" s="122">
        <v>0.65299745029043077</v>
      </c>
      <c r="T157" s="122">
        <v>0.73656188300253189</v>
      </c>
      <c r="U157" s="122">
        <v>1.228783694274203</v>
      </c>
      <c r="V157" s="122">
        <v>1.6097781829510591</v>
      </c>
      <c r="W157" s="122">
        <v>2.3297586572720008</v>
      </c>
      <c r="X157" s="122">
        <v>3.5795470614291092</v>
      </c>
      <c r="Y157" s="122">
        <v>3.0175614477655186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1.8664556103854912E-3</v>
      </c>
      <c r="D158" s="98">
        <v>1.0540131626473359E-2</v>
      </c>
      <c r="E158" s="98">
        <v>1.6296248743838716E-2</v>
      </c>
      <c r="F158" s="98">
        <v>4.6360538981954733E-2</v>
      </c>
      <c r="G158" s="98">
        <v>9.3053311760171495E-2</v>
      </c>
      <c r="H158" s="98">
        <v>0.12776975124060572</v>
      </c>
      <c r="I158" s="98">
        <v>0.16237902900993231</v>
      </c>
      <c r="J158" s="98">
        <v>0.14700324960182995</v>
      </c>
      <c r="K158" s="98">
        <v>0.15512737714264771</v>
      </c>
      <c r="L158" s="98">
        <v>0.12268995348475555</v>
      </c>
      <c r="M158" s="98">
        <v>0.16083163692953414</v>
      </c>
      <c r="N158" s="98">
        <v>0.27087291310193889</v>
      </c>
      <c r="O158" s="98">
        <v>0.32837035788817653</v>
      </c>
      <c r="P158" s="98">
        <v>0.87556075440468306</v>
      </c>
      <c r="Q158" s="98">
        <v>0.65906020114178987</v>
      </c>
      <c r="R158" s="98">
        <v>0.43206029447629146</v>
      </c>
      <c r="S158" s="98">
        <v>0.4070101668640892</v>
      </c>
      <c r="T158" s="98">
        <v>0.49498744877444983</v>
      </c>
      <c r="U158" s="98">
        <v>0.8431923704659654</v>
      </c>
      <c r="V158" s="98">
        <v>1.2041075960708352</v>
      </c>
      <c r="W158" s="98">
        <v>2.3297586572720008</v>
      </c>
      <c r="X158" s="98">
        <v>3.5795470614291092</v>
      </c>
      <c r="Y158" s="98">
        <v>3.0175614477655186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4.9473893261672136E-4</v>
      </c>
      <c r="D159" s="33">
        <v>4.0634222339464487E-3</v>
      </c>
      <c r="E159" s="33">
        <v>3.4452700859730373E-2</v>
      </c>
      <c r="F159" s="33">
        <v>3.9647727454135584E-2</v>
      </c>
      <c r="G159" s="33">
        <v>2.6783763360554168E-2</v>
      </c>
      <c r="H159" s="33">
        <v>4.0172894772662941E-2</v>
      </c>
      <c r="I159" s="33">
        <v>4.2218807750505287E-2</v>
      </c>
      <c r="J159" s="33">
        <v>0.10402129248944153</v>
      </c>
      <c r="K159" s="33">
        <v>0.11493610733275268</v>
      </c>
      <c r="L159" s="33">
        <v>0.1517327011475188</v>
      </c>
      <c r="M159" s="33">
        <v>0.15775451720506292</v>
      </c>
      <c r="N159" s="33">
        <v>0.13517338021769251</v>
      </c>
      <c r="O159" s="33">
        <v>0.14927652429489779</v>
      </c>
      <c r="P159" s="33">
        <v>0.34919630987147049</v>
      </c>
      <c r="Q159" s="33">
        <v>0.33306417174659708</v>
      </c>
      <c r="R159" s="33">
        <v>0.2979775845663773</v>
      </c>
      <c r="S159" s="33">
        <v>0.24598728342634157</v>
      </c>
      <c r="T159" s="33">
        <v>0.24157443422808203</v>
      </c>
      <c r="U159" s="33">
        <v>0.38559132380823768</v>
      </c>
      <c r="V159" s="33">
        <v>0.40567058688022384</v>
      </c>
      <c r="W159" s="33">
        <v>0</v>
      </c>
      <c r="X159" s="33">
        <v>0</v>
      </c>
      <c r="Y159" s="33">
        <v>0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0.10158289862391434</v>
      </c>
      <c r="D161" s="117">
        <f t="shared" si="54"/>
        <v>0.16959957130816328</v>
      </c>
      <c r="E161" s="117">
        <f t="shared" si="54"/>
        <v>0.23027127170004139</v>
      </c>
      <c r="F161" s="117">
        <f t="shared" si="54"/>
        <v>0.23704303297915194</v>
      </c>
      <c r="G161" s="117">
        <f t="shared" si="54"/>
        <v>0.25151004146269307</v>
      </c>
      <c r="H161" s="117">
        <f t="shared" si="54"/>
        <v>0.29031043307799648</v>
      </c>
      <c r="I161" s="117">
        <f t="shared" si="54"/>
        <v>0.37934712252890118</v>
      </c>
      <c r="J161" s="117">
        <f t="shared" si="54"/>
        <v>0.34581441476196517</v>
      </c>
      <c r="K161" s="117">
        <f t="shared" si="54"/>
        <v>0.30925761024213649</v>
      </c>
      <c r="L161" s="117">
        <f t="shared" si="54"/>
        <v>0.20884090799207708</v>
      </c>
      <c r="M161" s="117">
        <f t="shared" si="54"/>
        <v>0.12709840508704826</v>
      </c>
      <c r="N161" s="117">
        <f t="shared" si="54"/>
        <v>0.11580548972912581</v>
      </c>
      <c r="O161" s="117">
        <f t="shared" si="54"/>
        <v>0.11313987184223337</v>
      </c>
      <c r="P161" s="117">
        <f t="shared" si="54"/>
        <v>0.1486117297197595</v>
      </c>
      <c r="Q161" s="117">
        <f t="shared" si="54"/>
        <v>0.14708535252399627</v>
      </c>
      <c r="R161" s="117">
        <f t="shared" ref="R161:V161" si="55">R162+R164+R166+R175</f>
        <v>6.5536783425305598E-2</v>
      </c>
      <c r="S161" s="117">
        <f t="shared" si="55"/>
        <v>0.10436922483447614</v>
      </c>
      <c r="T161" s="117">
        <f t="shared" si="55"/>
        <v>8.003179152125954E-2</v>
      </c>
      <c r="U161" s="117">
        <f t="shared" si="55"/>
        <v>0.21119926460309399</v>
      </c>
      <c r="V161" s="117">
        <f t="shared" si="55"/>
        <v>0.148132355364921</v>
      </c>
      <c r="W161" s="117">
        <f t="shared" ref="W161:Y161" si="56">W162+W164+W166+W175</f>
        <v>9.1590829187793793E-2</v>
      </c>
      <c r="X161" s="117">
        <f t="shared" si="56"/>
        <v>0</v>
      </c>
      <c r="Y161" s="117">
        <f t="shared" si="56"/>
        <v>0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8.9885566273106843E-2</v>
      </c>
      <c r="D162" s="122">
        <f t="shared" si="57"/>
        <v>0.15069257396714786</v>
      </c>
      <c r="E162" s="122">
        <f t="shared" si="57"/>
        <v>0.18880072314328852</v>
      </c>
      <c r="F162" s="122">
        <f t="shared" si="57"/>
        <v>0.19707993204084262</v>
      </c>
      <c r="G162" s="122">
        <f t="shared" si="57"/>
        <v>0.21297480882484626</v>
      </c>
      <c r="H162" s="122">
        <f t="shared" si="57"/>
        <v>0.24362563904283877</v>
      </c>
      <c r="I162" s="122">
        <f t="shared" si="57"/>
        <v>0.32035366790708747</v>
      </c>
      <c r="J162" s="122">
        <f t="shared" si="57"/>
        <v>0.29039676792715469</v>
      </c>
      <c r="K162" s="122">
        <f t="shared" si="57"/>
        <v>0.25944646364087826</v>
      </c>
      <c r="L162" s="122">
        <f t="shared" si="57"/>
        <v>0.17597821708026645</v>
      </c>
      <c r="M162" s="122">
        <f t="shared" si="57"/>
        <v>0.10516522508492698</v>
      </c>
      <c r="N162" s="122">
        <f t="shared" si="57"/>
        <v>9.6113863649011547E-2</v>
      </c>
      <c r="O162" s="122">
        <f t="shared" si="57"/>
        <v>9.3052937383553108E-2</v>
      </c>
      <c r="P162" s="122">
        <f t="shared" si="57"/>
        <v>0.11914855021178702</v>
      </c>
      <c r="Q162" s="122">
        <f t="shared" si="57"/>
        <v>0.11675634297361158</v>
      </c>
      <c r="R162" s="122">
        <f t="shared" si="57"/>
        <v>5.1808138084712137E-2</v>
      </c>
      <c r="S162" s="122">
        <f t="shared" si="57"/>
        <v>8.2520268652932979E-2</v>
      </c>
      <c r="T162" s="122">
        <f t="shared" si="57"/>
        <v>6.3028103831363605E-2</v>
      </c>
      <c r="U162" s="122">
        <f t="shared" si="57"/>
        <v>0.16030791207051218</v>
      </c>
      <c r="V162" s="122">
        <f t="shared" si="57"/>
        <v>0.11168031879148507</v>
      </c>
      <c r="W162" s="122">
        <f t="shared" si="57"/>
        <v>7.2137474775637589E-2</v>
      </c>
      <c r="X162" s="122">
        <f t="shared" si="57"/>
        <v>0</v>
      </c>
      <c r="Y162" s="122">
        <f t="shared" si="57"/>
        <v>0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8.9885566273106843E-2</v>
      </c>
      <c r="D163" s="33">
        <v>0.15069257396714786</v>
      </c>
      <c r="E163" s="33">
        <v>0.18880072314328852</v>
      </c>
      <c r="F163" s="33">
        <v>0.19707993204084262</v>
      </c>
      <c r="G163" s="33">
        <v>0.21297480882484626</v>
      </c>
      <c r="H163" s="33">
        <v>0.24362563904283877</v>
      </c>
      <c r="I163" s="33">
        <v>0.32035366790708747</v>
      </c>
      <c r="J163" s="33">
        <v>0.29039676792715469</v>
      </c>
      <c r="K163" s="33">
        <v>0.25944646364087826</v>
      </c>
      <c r="L163" s="33">
        <v>0.17597821708026645</v>
      </c>
      <c r="M163" s="33">
        <v>0.10516522508492698</v>
      </c>
      <c r="N163" s="33">
        <v>9.6113863649011547E-2</v>
      </c>
      <c r="O163" s="33">
        <v>9.3052937383553108E-2</v>
      </c>
      <c r="P163" s="33">
        <v>0.11914855021178702</v>
      </c>
      <c r="Q163" s="33">
        <v>0.11675634297361158</v>
      </c>
      <c r="R163" s="33">
        <v>5.1808138084712137E-2</v>
      </c>
      <c r="S163" s="33">
        <v>8.2520268652932979E-2</v>
      </c>
      <c r="T163" s="33">
        <v>6.3028103831363605E-2</v>
      </c>
      <c r="U163" s="33">
        <v>0.16030791207051218</v>
      </c>
      <c r="V163" s="33">
        <v>0.11168031879148507</v>
      </c>
      <c r="W163" s="33">
        <v>7.2137474775637589E-2</v>
      </c>
      <c r="X163" s="33">
        <v>0</v>
      </c>
      <c r="Y163" s="33">
        <v>0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2.0695633212191951E-5</v>
      </c>
      <c r="E164" s="122">
        <f t="shared" si="58"/>
        <v>2.210606995186555E-5</v>
      </c>
      <c r="F164" s="122">
        <f t="shared" si="58"/>
        <v>2.5186139041796542E-5</v>
      </c>
      <c r="G164" s="122">
        <f t="shared" si="58"/>
        <v>5.7097783530155063E-5</v>
      </c>
      <c r="H164" s="122">
        <f t="shared" si="58"/>
        <v>8.1821551096774553E-5</v>
      </c>
      <c r="I164" s="122">
        <f t="shared" si="58"/>
        <v>1.4566724647539349E-4</v>
      </c>
      <c r="J164" s="122">
        <f t="shared" si="58"/>
        <v>2.0453905412469748E-4</v>
      </c>
      <c r="K164" s="122">
        <f t="shared" si="58"/>
        <v>2.1232722082434864E-4</v>
      </c>
      <c r="L164" s="122">
        <f t="shared" si="58"/>
        <v>2.5049625603429111E-4</v>
      </c>
      <c r="M164" s="122">
        <f t="shared" si="58"/>
        <v>1.4460540904313483E-4</v>
      </c>
      <c r="N164" s="122">
        <f t="shared" si="58"/>
        <v>1.8511602225301598E-4</v>
      </c>
      <c r="O164" s="122">
        <f t="shared" si="58"/>
        <v>2.2899972176178559E-4</v>
      </c>
      <c r="P164" s="122">
        <f t="shared" si="58"/>
        <v>4.5931045062850559E-4</v>
      </c>
      <c r="Q164" s="122">
        <f t="shared" si="58"/>
        <v>1.1302594191232619E-3</v>
      </c>
      <c r="R164" s="122">
        <f t="shared" si="58"/>
        <v>3.373583681610244E-4</v>
      </c>
      <c r="S164" s="122">
        <f t="shared" si="58"/>
        <v>6.742295348117662E-4</v>
      </c>
      <c r="T164" s="122">
        <f t="shared" si="58"/>
        <v>6.6020159594490022E-4</v>
      </c>
      <c r="U164" s="122">
        <f t="shared" si="58"/>
        <v>2.8338749033815485E-3</v>
      </c>
      <c r="V164" s="122">
        <f t="shared" si="58"/>
        <v>1.2730491035287056E-3</v>
      </c>
      <c r="W164" s="122">
        <f t="shared" si="58"/>
        <v>5.0631238033653568E-4</v>
      </c>
      <c r="X164" s="122">
        <f t="shared" si="58"/>
        <v>0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2.0695633212191951E-5</v>
      </c>
      <c r="E165" s="98">
        <v>2.210606995186555E-5</v>
      </c>
      <c r="F165" s="98">
        <v>2.5186139041796542E-5</v>
      </c>
      <c r="G165" s="98">
        <v>5.7097783530155063E-5</v>
      </c>
      <c r="H165" s="98">
        <v>8.1821551096774553E-5</v>
      </c>
      <c r="I165" s="98">
        <v>1.4566724647539349E-4</v>
      </c>
      <c r="J165" s="98">
        <v>2.0453905412469748E-4</v>
      </c>
      <c r="K165" s="98">
        <v>2.1232722082434864E-4</v>
      </c>
      <c r="L165" s="98">
        <v>2.5049625603429111E-4</v>
      </c>
      <c r="M165" s="98">
        <v>1.4460540904313483E-4</v>
      </c>
      <c r="N165" s="98">
        <v>1.8511602225301598E-4</v>
      </c>
      <c r="O165" s="98">
        <v>2.2899972176178559E-4</v>
      </c>
      <c r="P165" s="98">
        <v>4.5931045062850559E-4</v>
      </c>
      <c r="Q165" s="98">
        <v>1.1302594191232619E-3</v>
      </c>
      <c r="R165" s="98">
        <v>3.373583681610244E-4</v>
      </c>
      <c r="S165" s="98">
        <v>6.742295348117662E-4</v>
      </c>
      <c r="T165" s="98">
        <v>6.6020159594490022E-4</v>
      </c>
      <c r="U165" s="98">
        <v>2.8338749033815485E-3</v>
      </c>
      <c r="V165" s="98">
        <v>1.2730491035287056E-3</v>
      </c>
      <c r="W165" s="98">
        <v>5.0631238033653568E-4</v>
      </c>
      <c r="X165" s="98">
        <v>0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7.68179788145734E-3</v>
      </c>
      <c r="D166" s="122">
        <v>1.1466098790829764E-2</v>
      </c>
      <c r="E166" s="122">
        <v>2.5681214728692305E-2</v>
      </c>
      <c r="F166" s="122">
        <v>2.4911006163671132E-2</v>
      </c>
      <c r="G166" s="122">
        <v>2.3247014325232913E-2</v>
      </c>
      <c r="H166" s="122">
        <v>2.8945111336978184E-2</v>
      </c>
      <c r="I166" s="122">
        <v>3.579176734850472E-2</v>
      </c>
      <c r="J166" s="122">
        <v>3.3673235949408631E-2</v>
      </c>
      <c r="K166" s="122">
        <v>3.0605938719540902E-2</v>
      </c>
      <c r="L166" s="122">
        <v>2.0143084973759499E-2</v>
      </c>
      <c r="M166" s="122">
        <v>1.3714213528735935E-2</v>
      </c>
      <c r="N166" s="122">
        <v>1.2273325375587278E-2</v>
      </c>
      <c r="O166" s="122">
        <v>1.2864736523559902E-2</v>
      </c>
      <c r="P166" s="122">
        <v>1.8981053700109739E-2</v>
      </c>
      <c r="Q166" s="122">
        <v>1.9302179375581031E-2</v>
      </c>
      <c r="R166" s="122">
        <v>8.8368272762372573E-3</v>
      </c>
      <c r="S166" s="122">
        <v>1.3934984796910108E-2</v>
      </c>
      <c r="T166" s="122">
        <v>1.0608741392649428E-2</v>
      </c>
      <c r="U166" s="122">
        <v>3.1590978259904284E-2</v>
      </c>
      <c r="V166" s="122">
        <v>2.3836444021805705E-2</v>
      </c>
      <c r="W166" s="122">
        <v>1.3168985402804369E-2</v>
      </c>
      <c r="X166" s="122">
        <v>0</v>
      </c>
      <c r="Y166" s="122">
        <v>0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2.8502510787843287E-3</v>
      </c>
      <c r="D167" s="98">
        <v>2.4977889307063175E-3</v>
      </c>
      <c r="E167" s="98">
        <v>1.3809250254043239E-3</v>
      </c>
      <c r="F167" s="98">
        <v>2.9912875422460181E-3</v>
      </c>
      <c r="G167" s="98">
        <v>5.7553084471467768E-3</v>
      </c>
      <c r="H167" s="98">
        <v>1.1706148973276015E-2</v>
      </c>
      <c r="I167" s="98">
        <v>9.4390287048644536E-3</v>
      </c>
      <c r="J167" s="98">
        <v>3.4420918158408254E-3</v>
      </c>
      <c r="K167" s="98">
        <v>3.1561939887672129E-3</v>
      </c>
      <c r="L167" s="98">
        <v>1.3979725728098648E-3</v>
      </c>
      <c r="M167" s="98">
        <v>1.0643088647013796E-3</v>
      </c>
      <c r="N167" s="98">
        <v>1.5506696726245296E-3</v>
      </c>
      <c r="O167" s="98">
        <v>1.5383808848172115E-3</v>
      </c>
      <c r="P167" s="98">
        <v>2.3487907638374251E-3</v>
      </c>
      <c r="Q167" s="98">
        <v>1.8325384636111177E-3</v>
      </c>
      <c r="R167" s="98">
        <v>9.0334893492949829E-4</v>
      </c>
      <c r="S167" s="98">
        <v>1.6709357676761255E-3</v>
      </c>
      <c r="T167" s="98">
        <v>1.1564091015734844E-3</v>
      </c>
      <c r="U167" s="98">
        <v>3.1773058711422044E-3</v>
      </c>
      <c r="V167" s="98">
        <v>2.8972268200342182E-3</v>
      </c>
      <c r="W167" s="98">
        <v>1.0882656530959659E-3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1.0258369117595198E-4</v>
      </c>
      <c r="V168" s="98">
        <v>1.0354016648714392E-4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5.0559126824856987E-5</v>
      </c>
      <c r="V169" s="101">
        <v>4.9718127957631891E-5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5.2024564351094999E-5</v>
      </c>
      <c r="V170" s="104">
        <v>5.3822038529512033E-5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4.8315468026730113E-3</v>
      </c>
      <c r="D171" s="101">
        <v>8.9683098601234454E-3</v>
      </c>
      <c r="E171" s="101">
        <v>2.4300289703287983E-2</v>
      </c>
      <c r="F171" s="101">
        <v>2.1919718621425114E-2</v>
      </c>
      <c r="G171" s="101">
        <v>1.7491705878086135E-2</v>
      </c>
      <c r="H171" s="101">
        <v>1.7238962363702169E-2</v>
      </c>
      <c r="I171" s="101">
        <v>2.6352738643640267E-2</v>
      </c>
      <c r="J171" s="101">
        <v>3.0231144133567804E-2</v>
      </c>
      <c r="K171" s="101">
        <v>1.2557960803565636E-2</v>
      </c>
      <c r="L171" s="101">
        <v>1.6612776249327221E-2</v>
      </c>
      <c r="M171" s="101">
        <v>1.1225009227267749E-2</v>
      </c>
      <c r="N171" s="101">
        <v>8.9901803423108953E-3</v>
      </c>
      <c r="O171" s="101">
        <v>1.6784210962536301E-3</v>
      </c>
      <c r="P171" s="101">
        <v>2.4648339950121383E-3</v>
      </c>
      <c r="Q171" s="101">
        <v>3.4374075251941364E-3</v>
      </c>
      <c r="R171" s="101">
        <v>2.8473644256892848E-3</v>
      </c>
      <c r="S171" s="101">
        <v>7.6050922234246155E-3</v>
      </c>
      <c r="T171" s="101">
        <v>1.8130760072762264E-4</v>
      </c>
      <c r="U171" s="101">
        <v>5.7739870612823416E-3</v>
      </c>
      <c r="V171" s="101">
        <v>0</v>
      </c>
      <c r="W171" s="101">
        <v>1.0475334428688218E-4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1.4891783927208052E-2</v>
      </c>
      <c r="L172" s="104">
        <v>2.132336151622412E-3</v>
      </c>
      <c r="M172" s="104">
        <v>1.4248954367668061E-3</v>
      </c>
      <c r="N172" s="104">
        <v>1.7324753606518528E-3</v>
      </c>
      <c r="O172" s="104">
        <v>9.647934542489061E-3</v>
      </c>
      <c r="P172" s="104">
        <v>1.4167428941260173E-2</v>
      </c>
      <c r="Q172" s="104">
        <v>1.4032233386775776E-2</v>
      </c>
      <c r="R172" s="104">
        <v>5.0861139156184749E-3</v>
      </c>
      <c r="S172" s="104">
        <v>4.6589568058093686E-3</v>
      </c>
      <c r="T172" s="104">
        <v>9.2710246903483211E-3</v>
      </c>
      <c r="U172" s="104">
        <v>2.2537101636303788E-2</v>
      </c>
      <c r="V172" s="104">
        <v>2.0835677035284342E-2</v>
      </c>
      <c r="W172" s="104">
        <v>1.197596640542152E-2</v>
      </c>
      <c r="X172" s="104">
        <v>0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7.121152486292138E-3</v>
      </c>
      <c r="L173" s="98">
        <v>1.0685940682294841E-3</v>
      </c>
      <c r="M173" s="98">
        <v>6.8549413734036156E-4</v>
      </c>
      <c r="N173" s="98">
        <v>8.0169502453157561E-4</v>
      </c>
      <c r="O173" s="98">
        <v>4.6072786359663926E-3</v>
      </c>
      <c r="P173" s="98">
        <v>6.6268740114428515E-3</v>
      </c>
      <c r="Q173" s="98">
        <v>6.6701287474791038E-3</v>
      </c>
      <c r="R173" s="98">
        <v>2.3950682290116488E-3</v>
      </c>
      <c r="S173" s="98">
        <v>2.1538080230522169E-3</v>
      </c>
      <c r="T173" s="98">
        <v>4.9904366558212003E-3</v>
      </c>
      <c r="U173" s="98">
        <v>1.1100367852137831E-2</v>
      </c>
      <c r="V173" s="98">
        <v>1.0068937687542058E-2</v>
      </c>
      <c r="W173" s="98">
        <v>5.9582190555709904E-3</v>
      </c>
      <c r="X173" s="98">
        <v>0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7.7706314409159141E-3</v>
      </c>
      <c r="L174" s="33">
        <v>1.0637420833929281E-3</v>
      </c>
      <c r="M174" s="33">
        <v>7.3940129942644446E-4</v>
      </c>
      <c r="N174" s="33">
        <v>9.3078033612027709E-4</v>
      </c>
      <c r="O174" s="33">
        <v>5.0406559065226684E-3</v>
      </c>
      <c r="P174" s="33">
        <v>7.5405549298173209E-3</v>
      </c>
      <c r="Q174" s="33">
        <v>7.3621046392966715E-3</v>
      </c>
      <c r="R174" s="33">
        <v>2.6910456866068265E-3</v>
      </c>
      <c r="S174" s="33">
        <v>2.5051487827571516E-3</v>
      </c>
      <c r="T174" s="33">
        <v>4.2805880345271208E-3</v>
      </c>
      <c r="U174" s="33">
        <v>1.1436733784165957E-2</v>
      </c>
      <c r="V174" s="33">
        <v>1.0766739347742284E-2</v>
      </c>
      <c r="W174" s="33">
        <v>6.01774734985053E-3</v>
      </c>
      <c r="X174" s="33">
        <v>0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4.015534469350158E-3</v>
      </c>
      <c r="D175" s="122">
        <v>7.4202029169734554E-3</v>
      </c>
      <c r="E175" s="122">
        <v>1.5767227758108692E-2</v>
      </c>
      <c r="F175" s="122">
        <v>1.5026908635596383E-2</v>
      </c>
      <c r="G175" s="122">
        <v>1.5231120529083729E-2</v>
      </c>
      <c r="H175" s="122">
        <v>1.7657861147082805E-2</v>
      </c>
      <c r="I175" s="122">
        <v>2.305602002683358E-2</v>
      </c>
      <c r="J175" s="122">
        <v>2.1539871831277171E-2</v>
      </c>
      <c r="K175" s="122">
        <v>1.8992880660892969E-2</v>
      </c>
      <c r="L175" s="122">
        <v>1.2469109682016838E-2</v>
      </c>
      <c r="M175" s="122">
        <v>8.0743610643422108E-3</v>
      </c>
      <c r="N175" s="122">
        <v>7.2331846822739822E-3</v>
      </c>
      <c r="O175" s="122">
        <v>6.9931982133585695E-3</v>
      </c>
      <c r="P175" s="122">
        <v>1.0022815357234229E-2</v>
      </c>
      <c r="Q175" s="122">
        <v>9.8965707556804058E-3</v>
      </c>
      <c r="R175" s="122">
        <v>4.5544596961951843E-3</v>
      </c>
      <c r="S175" s="122">
        <v>7.2397418498212837E-3</v>
      </c>
      <c r="T175" s="122">
        <v>5.7347447013015957E-3</v>
      </c>
      <c r="U175" s="122">
        <v>1.6466499369295982E-2</v>
      </c>
      <c r="V175" s="122">
        <v>1.1342543448101514E-2</v>
      </c>
      <c r="W175" s="122">
        <v>5.7780566290152983E-3</v>
      </c>
      <c r="X175" s="122">
        <v>0</v>
      </c>
      <c r="Y175" s="122">
        <v>0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3.1634840853991377E-3</v>
      </c>
      <c r="D176" s="98">
        <v>5.355897504006008E-3</v>
      </c>
      <c r="E176" s="98">
        <v>5.0669008699330458E-3</v>
      </c>
      <c r="F176" s="98">
        <v>8.1085132409150079E-3</v>
      </c>
      <c r="G176" s="98">
        <v>1.1816293556847176E-2</v>
      </c>
      <c r="H176" s="98">
        <v>1.3413550397145441E-2</v>
      </c>
      <c r="I176" s="98">
        <v>1.8300235094258065E-2</v>
      </c>
      <c r="J176" s="98">
        <v>1.2612849483628908E-2</v>
      </c>
      <c r="K176" s="98">
        <v>1.0896752345629887E-2</v>
      </c>
      <c r="L176" s="98">
        <v>5.5721687207659822E-3</v>
      </c>
      <c r="M176" s="98">
        <v>4.0623937508068577E-3</v>
      </c>
      <c r="N176" s="98">
        <v>4.8115906260630809E-3</v>
      </c>
      <c r="O176" s="98">
        <v>4.8081792283367793E-3</v>
      </c>
      <c r="P176" s="98">
        <v>7.1468627520228619E-3</v>
      </c>
      <c r="Q176" s="98">
        <v>6.5575815652383299E-3</v>
      </c>
      <c r="R176" s="98">
        <v>2.6929947277363163E-3</v>
      </c>
      <c r="S176" s="98">
        <v>4.4989364634553603E-3</v>
      </c>
      <c r="T176" s="98">
        <v>3.8632200324601853E-3</v>
      </c>
      <c r="U176" s="98">
        <v>1.1282078208849088E-2</v>
      </c>
      <c r="V176" s="98">
        <v>8.4628477487710668E-3</v>
      </c>
      <c r="W176" s="98">
        <v>5.7780566290152983E-3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8.520503839510202E-4</v>
      </c>
      <c r="D177" s="33">
        <v>2.0643054129674474E-3</v>
      </c>
      <c r="E177" s="33">
        <v>1.0700326888175645E-2</v>
      </c>
      <c r="F177" s="33">
        <v>6.918395394681376E-3</v>
      </c>
      <c r="G177" s="33">
        <v>3.4148269722365527E-3</v>
      </c>
      <c r="H177" s="33">
        <v>4.2443107499373625E-3</v>
      </c>
      <c r="I177" s="33">
        <v>4.7557849325755158E-3</v>
      </c>
      <c r="J177" s="33">
        <v>8.9270223476482623E-3</v>
      </c>
      <c r="K177" s="33">
        <v>8.0961283152630823E-3</v>
      </c>
      <c r="L177" s="33">
        <v>6.8969409612508548E-3</v>
      </c>
      <c r="M177" s="33">
        <v>4.0119673135353522E-3</v>
      </c>
      <c r="N177" s="33">
        <v>2.4215940562109014E-3</v>
      </c>
      <c r="O177" s="33">
        <v>2.1850189850217906E-3</v>
      </c>
      <c r="P177" s="33">
        <v>2.8759526052113669E-3</v>
      </c>
      <c r="Q177" s="33">
        <v>3.3389891904420758E-3</v>
      </c>
      <c r="R177" s="33">
        <v>1.8614649684588682E-3</v>
      </c>
      <c r="S177" s="33">
        <v>2.740805386365923E-3</v>
      </c>
      <c r="T177" s="33">
        <v>1.8715246688414103E-3</v>
      </c>
      <c r="U177" s="33">
        <v>5.1844211604468934E-3</v>
      </c>
      <c r="V177" s="33">
        <v>2.8796956993304484E-3</v>
      </c>
      <c r="W177" s="33">
        <v>0</v>
      </c>
      <c r="X177" s="33">
        <v>0</v>
      </c>
      <c r="Y177" s="33">
        <v>0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0.62657543649826375</v>
      </c>
      <c r="D3" s="119">
        <f>IF(RES_hhdet_in_tes!D3=0,"",RES_hhdet_in_tes!D3/RES_hhdet_in_fec!D3)</f>
        <v>0.63132202254101077</v>
      </c>
      <c r="E3" s="119">
        <f>IF(RES_hhdet_in_tes!E3=0,"",RES_hhdet_in_tes!E3/RES_hhdet_in_fec!E3)</f>
        <v>0.63967315702711003</v>
      </c>
      <c r="F3" s="119">
        <f>IF(RES_hhdet_in_tes!F3=0,"",RES_hhdet_in_tes!F3/RES_hhdet_in_fec!F3)</f>
        <v>0.64173891787733484</v>
      </c>
      <c r="G3" s="119">
        <f>IF(RES_hhdet_in_tes!G3=0,"",RES_hhdet_in_tes!G3/RES_hhdet_in_fec!G3)</f>
        <v>0.64414768074588513</v>
      </c>
      <c r="H3" s="119">
        <f>IF(RES_hhdet_in_tes!H3=0,"",RES_hhdet_in_tes!H3/RES_hhdet_in_fec!H3)</f>
        <v>0.64927756362866018</v>
      </c>
      <c r="I3" s="119">
        <f>IF(RES_hhdet_in_tes!I3=0,"",RES_hhdet_in_tes!I3/RES_hhdet_in_fec!I3)</f>
        <v>0.65370043269748468</v>
      </c>
      <c r="J3" s="119">
        <f>IF(RES_hhdet_in_tes!J3=0,"",RES_hhdet_in_tes!J3/RES_hhdet_in_fec!J3)</f>
        <v>0.66071898919328553</v>
      </c>
      <c r="K3" s="119">
        <f>IF(RES_hhdet_in_tes!K3=0,"",RES_hhdet_in_tes!K3/RES_hhdet_in_fec!K3)</f>
        <v>0.66819523261570846</v>
      </c>
      <c r="L3" s="119">
        <f>IF(RES_hhdet_in_tes!L3=0,"",RES_hhdet_in_tes!L3/RES_hhdet_in_fec!L3)</f>
        <v>0.67278240073787177</v>
      </c>
      <c r="M3" s="119">
        <f>IF(RES_hhdet_in_tes!M3=0,"",RES_hhdet_in_tes!M3/RES_hhdet_in_fec!M3)</f>
        <v>0.67774202697179697</v>
      </c>
      <c r="N3" s="119">
        <f>IF(RES_hhdet_in_tes!N3=0,"",RES_hhdet_in_tes!N3/RES_hhdet_in_fec!N3)</f>
        <v>0.68162246513900882</v>
      </c>
      <c r="O3" s="119">
        <f>IF(RES_hhdet_in_tes!O3=0,"",RES_hhdet_in_tes!O3/RES_hhdet_in_fec!O3)</f>
        <v>0.68936169962474902</v>
      </c>
      <c r="P3" s="119">
        <f>IF(RES_hhdet_in_tes!P3=0,"",RES_hhdet_in_tes!P3/RES_hhdet_in_fec!P3)</f>
        <v>0.69620886476720123</v>
      </c>
      <c r="Q3" s="119">
        <f>IF(RES_hhdet_in_tes!Q3=0,"",RES_hhdet_in_tes!Q3/RES_hhdet_in_fec!Q3)</f>
        <v>0.70696382989272377</v>
      </c>
      <c r="R3" s="119">
        <f>IF(RES_hhdet_in_tes!R3=0,"",RES_hhdet_in_tes!R3/RES_hhdet_in_fec!R3)</f>
        <v>0.71975071404656388</v>
      </c>
      <c r="S3" s="119">
        <f>IF(RES_hhdet_in_tes!S3=0,"",RES_hhdet_in_tes!S3/RES_hhdet_in_fec!S3)</f>
        <v>0.73486985010468109</v>
      </c>
      <c r="T3" s="119">
        <f>IF(RES_hhdet_in_tes!T3=0,"",RES_hhdet_in_tes!T3/RES_hhdet_in_fec!T3)</f>
        <v>0.75500075415305123</v>
      </c>
      <c r="U3" s="119">
        <f>IF(RES_hhdet_in_tes!U3=0,"",RES_hhdet_in_tes!U3/RES_hhdet_in_fec!U3)</f>
        <v>0.77135067541893421</v>
      </c>
      <c r="V3" s="119">
        <f>IF(RES_hhdet_in_tes!V3=0,"",RES_hhdet_in_tes!V3/RES_hhdet_in_fec!V3)</f>
        <v>0.78025293736525791</v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>
        <f>IF(RES_hhdet_in_tes!Y3=0,"",RES_hhdet_in_tes!Y3/RES_hhdet_in_fec!Y3)</f>
        <v>0.79464483885234094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0.62609109363178872</v>
      </c>
      <c r="D4" s="124">
        <f>IF(RES_hhdet_in_tes!D4=0,"",RES_hhdet_in_tes!D4/RES_hhdet_in_fec!D4)</f>
        <v>0.63050721691245271</v>
      </c>
      <c r="E4" s="124">
        <f>IF(RES_hhdet_in_tes!E4=0,"",RES_hhdet_in_tes!E4/RES_hhdet_in_fec!E4)</f>
        <v>0.63514518664402309</v>
      </c>
      <c r="F4" s="124">
        <f>IF(RES_hhdet_in_tes!F4=0,"",RES_hhdet_in_tes!F4/RES_hhdet_in_fec!F4)</f>
        <v>0.63990856223825554</v>
      </c>
      <c r="G4" s="124">
        <f>IF(RES_hhdet_in_tes!G4=0,"",RES_hhdet_in_tes!G4/RES_hhdet_in_fec!G4)</f>
        <v>0.64485801340514559</v>
      </c>
      <c r="H4" s="124">
        <f>IF(RES_hhdet_in_tes!H4=0,"",RES_hhdet_in_tes!H4/RES_hhdet_in_fec!H4)</f>
        <v>0.6499931748211385</v>
      </c>
      <c r="I4" s="124">
        <f>IF(RES_hhdet_in_tes!I4=0,"",RES_hhdet_in_tes!I4/RES_hhdet_in_fec!I4)</f>
        <v>0.65524861816275892</v>
      </c>
      <c r="J4" s="124">
        <f>IF(RES_hhdet_in_tes!J4=0,"",RES_hhdet_in_tes!J4/RES_hhdet_in_fec!J4)</f>
        <v>0.66069563691716671</v>
      </c>
      <c r="K4" s="124">
        <f>IF(RES_hhdet_in_tes!K4=0,"",RES_hhdet_in_tes!K4/RES_hhdet_in_fec!K4)</f>
        <v>0.66628631574052488</v>
      </c>
      <c r="L4" s="124">
        <f>IF(RES_hhdet_in_tes!L4=0,"",RES_hhdet_in_tes!L4/RES_hhdet_in_fec!L4)</f>
        <v>0.67202138234112818</v>
      </c>
      <c r="M4" s="124">
        <f>IF(RES_hhdet_in_tes!M4=0,"",RES_hhdet_in_tes!M4/RES_hhdet_in_fec!M4)</f>
        <v>0.67770064304024036</v>
      </c>
      <c r="N4" s="124">
        <f>IF(RES_hhdet_in_tes!N4=0,"",RES_hhdet_in_tes!N4/RES_hhdet_in_fec!N4)</f>
        <v>0.68302956767898759</v>
      </c>
      <c r="O4" s="124">
        <f>IF(RES_hhdet_in_tes!O4=0,"",RES_hhdet_in_tes!O4/RES_hhdet_in_fec!O4)</f>
        <v>0.68777692490054965</v>
      </c>
      <c r="P4" s="124">
        <f>IF(RES_hhdet_in_tes!P4=0,"",RES_hhdet_in_tes!P4/RES_hhdet_in_fec!P4)</f>
        <v>0.69249752657610675</v>
      </c>
      <c r="Q4" s="124">
        <f>IF(RES_hhdet_in_tes!Q4=0,"",RES_hhdet_in_tes!Q4/RES_hhdet_in_fec!Q4)</f>
        <v>0.70021950843002967</v>
      </c>
      <c r="R4" s="124">
        <f>IF(RES_hhdet_in_tes!R4=0,"",RES_hhdet_in_tes!R4/RES_hhdet_in_fec!R4)</f>
        <v>0.71530123874913221</v>
      </c>
      <c r="S4" s="124">
        <f>IF(RES_hhdet_in_tes!S4=0,"",RES_hhdet_in_tes!S4/RES_hhdet_in_fec!S4)</f>
        <v>0.73489998232388087</v>
      </c>
      <c r="T4" s="124">
        <f>IF(RES_hhdet_in_tes!T4=0,"",RES_hhdet_in_tes!T4/RES_hhdet_in_fec!T4)</f>
        <v>0.75569651125619353</v>
      </c>
      <c r="U4" s="124">
        <f>IF(RES_hhdet_in_tes!U4=0,"",RES_hhdet_in_tes!U4/RES_hhdet_in_fec!U4)</f>
        <v>0.77470936298633497</v>
      </c>
      <c r="V4" s="124">
        <f>IF(RES_hhdet_in_tes!V4=0,"",RES_hhdet_in_tes!V4/RES_hhdet_in_fec!V4)</f>
        <v>0.78980138654350152</v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>
        <f>IF(RES_hhdet_in_tes!Y4=0,"",RES_hhdet_in_tes!Y4/RES_hhdet_in_fec!Y4)</f>
        <v>0.8141288719708093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0.62420321864094674</v>
      </c>
      <c r="D5" s="111">
        <f>IF(RES_hhdet_in_tes!D5=0,"",RES_hhdet_in_tes!D5/RES_hhdet_in_fec!D5)</f>
        <v>0.62865048801552015</v>
      </c>
      <c r="E5" s="111">
        <f>IF(RES_hhdet_in_tes!E5=0,"",RES_hhdet_in_tes!E5/RES_hhdet_in_fec!E5)</f>
        <v>0.63330302444544517</v>
      </c>
      <c r="F5" s="111">
        <f>IF(RES_hhdet_in_tes!F5=0,"",RES_hhdet_in_tes!F5/RES_hhdet_in_fec!F5)</f>
        <v>0.63810984423060246</v>
      </c>
      <c r="G5" s="111">
        <f>IF(RES_hhdet_in_tes!G5=0,"",RES_hhdet_in_tes!G5/RES_hhdet_in_fec!G5)</f>
        <v>0.64309837511927637</v>
      </c>
      <c r="H5" s="111">
        <f>IF(RES_hhdet_in_tes!H5=0,"",RES_hhdet_in_tes!H5/RES_hhdet_in_fec!H5)</f>
        <v>0.64825224225871403</v>
      </c>
      <c r="I5" s="111">
        <f>IF(RES_hhdet_in_tes!I5=0,"",RES_hhdet_in_tes!I5/RES_hhdet_in_fec!I5)</f>
        <v>0.65356506305963147</v>
      </c>
      <c r="J5" s="111">
        <f>IF(RES_hhdet_in_tes!J5=0,"",RES_hhdet_in_tes!J5/RES_hhdet_in_fec!J5)</f>
        <v>0.65904082252227736</v>
      </c>
      <c r="K5" s="111">
        <f>IF(RES_hhdet_in_tes!K5=0,"",RES_hhdet_in_tes!K5/RES_hhdet_in_fec!K5)</f>
        <v>0.66466669283313529</v>
      </c>
      <c r="L5" s="111">
        <f>IF(RES_hhdet_in_tes!L5=0,"",RES_hhdet_in_tes!L5/RES_hhdet_in_fec!L5)</f>
        <v>0.67041091938478869</v>
      </c>
      <c r="M5" s="111">
        <f>IF(RES_hhdet_in_tes!M5=0,"",RES_hhdet_in_tes!M5/RES_hhdet_in_fec!M5)</f>
        <v>0.6761423116973001</v>
      </c>
      <c r="N5" s="111">
        <f>IF(RES_hhdet_in_tes!N5=0,"",RES_hhdet_in_tes!N5/RES_hhdet_in_fec!N5)</f>
        <v>0.68149608801733019</v>
      </c>
      <c r="O5" s="111">
        <f>IF(RES_hhdet_in_tes!O5=0,"",RES_hhdet_in_tes!O5/RES_hhdet_in_fec!O5)</f>
        <v>0.68627924746049396</v>
      </c>
      <c r="P5" s="111">
        <f>IF(RES_hhdet_in_tes!P5=0,"",RES_hhdet_in_tes!P5/RES_hhdet_in_fec!P5)</f>
        <v>0.69104190560964318</v>
      </c>
      <c r="Q5" s="111">
        <f>IF(RES_hhdet_in_tes!Q5=0,"",RES_hhdet_in_tes!Q5/RES_hhdet_in_fec!Q5)</f>
        <v>0.69880121559057518</v>
      </c>
      <c r="R5" s="111">
        <f>IF(RES_hhdet_in_tes!R5=0,"",RES_hhdet_in_tes!R5/RES_hhdet_in_fec!R5)</f>
        <v>0.71393149880421669</v>
      </c>
      <c r="S5" s="111">
        <f>IF(RES_hhdet_in_tes!S5=0,"",RES_hhdet_in_tes!S5/RES_hhdet_in_fec!S5)</f>
        <v>0.73360310015279273</v>
      </c>
      <c r="T5" s="111">
        <f>IF(RES_hhdet_in_tes!T5=0,"",RES_hhdet_in_tes!T5/RES_hhdet_in_fec!T5)</f>
        <v>0.75445341259013443</v>
      </c>
      <c r="U5" s="111">
        <f>IF(RES_hhdet_in_tes!U5=0,"",RES_hhdet_in_tes!U5/RES_hhdet_in_fec!U5)</f>
        <v>0.77355939096086013</v>
      </c>
      <c r="V5" s="111">
        <f>IF(RES_hhdet_in_tes!V5=0,"",RES_hhdet_in_tes!V5/RES_hhdet_in_fec!V5)</f>
        <v>0.78871305555896387</v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>
        <f>IF(RES_hhdet_in_tes!Y5=0,"",RES_hhdet_in_tes!Y5/RES_hhdet_in_fec!Y5)</f>
        <v>0.81322882413738518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2.2667410380430577</v>
      </c>
      <c r="D7" s="124">
        <f>IF(RES_hhdet_in_tes!D7=0,"",RES_hhdet_in_tes!D7/RES_hhdet_in_fec!D7)</f>
        <v>2.3612284950817353</v>
      </c>
      <c r="E7" s="124">
        <f>IF(RES_hhdet_in_tes!E7=0,"",RES_hhdet_in_tes!E7/RES_hhdet_in_fec!E7)</f>
        <v>2.4571325007913911</v>
      </c>
      <c r="F7" s="124">
        <f>IF(RES_hhdet_in_tes!F7=0,"",RES_hhdet_in_tes!F7/RES_hhdet_in_fec!F7)</f>
        <v>2.5538067651711773</v>
      </c>
      <c r="G7" s="124">
        <f>IF(RES_hhdet_in_tes!G7=0,"",RES_hhdet_in_tes!G7/RES_hhdet_in_fec!G7)</f>
        <v>2.6518113536192072</v>
      </c>
      <c r="H7" s="124">
        <f>IF(RES_hhdet_in_tes!H7=0,"",RES_hhdet_in_tes!H7/RES_hhdet_in_fec!H7)</f>
        <v>2.751058245353335</v>
      </c>
      <c r="I7" s="124">
        <f>IF(RES_hhdet_in_tes!I7=0,"",RES_hhdet_in_tes!I7/RES_hhdet_in_fec!I7)</f>
        <v>2.8516648407263725</v>
      </c>
      <c r="J7" s="124">
        <f>IF(RES_hhdet_in_tes!J7=0,"",RES_hhdet_in_tes!J7/RES_hhdet_in_fec!J7)</f>
        <v>2.9541573192931225</v>
      </c>
      <c r="K7" s="124">
        <f>IF(RES_hhdet_in_tes!K7=0,"",RES_hhdet_in_tes!K7/RES_hhdet_in_fec!K7)</f>
        <v>3.0589524591337436</v>
      </c>
      <c r="L7" s="124">
        <f>IF(RES_hhdet_in_tes!L7=0,"",RES_hhdet_in_tes!L7/RES_hhdet_in_fec!L7)</f>
        <v>3.1661055295072873</v>
      </c>
      <c r="M7" s="124">
        <f>IF(RES_hhdet_in_tes!M7=0,"",RES_hhdet_in_tes!M7/RES_hhdet_in_fec!M7)</f>
        <v>3.2888950499190894</v>
      </c>
      <c r="N7" s="124">
        <f>IF(RES_hhdet_in_tes!N7=0,"",RES_hhdet_in_tes!N7/RES_hhdet_in_fec!N7)</f>
        <v>3.4312628031919363</v>
      </c>
      <c r="O7" s="124">
        <f>IF(RES_hhdet_in_tes!O7=0,"",RES_hhdet_in_tes!O7/RES_hhdet_in_fec!O7)</f>
        <v>3.5929548193350791</v>
      </c>
      <c r="P7" s="124">
        <f>IF(RES_hhdet_in_tes!P7=0,"",RES_hhdet_in_tes!P7/RES_hhdet_in_fec!P7)</f>
        <v>3.7582352308246971</v>
      </c>
      <c r="Q7" s="124">
        <f>IF(RES_hhdet_in_tes!Q7=0,"",RES_hhdet_in_tes!Q7/RES_hhdet_in_fec!Q7)</f>
        <v>3.8850854125310388</v>
      </c>
      <c r="R7" s="124">
        <f>IF(RES_hhdet_in_tes!R7=0,"",RES_hhdet_in_tes!R7/RES_hhdet_in_fec!R7)</f>
        <v>3.9125710712894088</v>
      </c>
      <c r="S7" s="124">
        <f>IF(RES_hhdet_in_tes!S7=0,"",RES_hhdet_in_tes!S7/RES_hhdet_in_fec!S7)</f>
        <v>3.9156250333736717</v>
      </c>
      <c r="T7" s="124">
        <f>IF(RES_hhdet_in_tes!T7=0,"",RES_hhdet_in_tes!T7/RES_hhdet_in_fec!T7)</f>
        <v>3.9190183245784089</v>
      </c>
      <c r="U7" s="124">
        <f>IF(RES_hhdet_in_tes!U7=0,"",RES_hhdet_in_tes!U7/RES_hhdet_in_fec!U7)</f>
        <v>3.9227886481392282</v>
      </c>
      <c r="V7" s="124">
        <f>IF(RES_hhdet_in_tes!V7=0,"",RES_hhdet_in_tes!V7/RES_hhdet_in_fec!V7)</f>
        <v>3.9335624852676254</v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>
        <f>IF(RES_hhdet_in_tes!Y7=0,"",RES_hhdet_in_tes!Y7/RES_hhdet_in_fec!Y7)</f>
        <v>4.0606819531873128</v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2.2667410380430577</v>
      </c>
      <c r="D8" s="111">
        <f>IF(RES_hhdet_in_tes!D8=0,"",RES_hhdet_in_tes!D8/RES_hhdet_in_fec!D8)</f>
        <v>2.3612284950817353</v>
      </c>
      <c r="E8" s="111">
        <f>IF(RES_hhdet_in_tes!E8=0,"",RES_hhdet_in_tes!E8/RES_hhdet_in_fec!E8)</f>
        <v>2.4571325007913911</v>
      </c>
      <c r="F8" s="111">
        <f>IF(RES_hhdet_in_tes!F8=0,"",RES_hhdet_in_tes!F8/RES_hhdet_in_fec!F8)</f>
        <v>2.5538067651711773</v>
      </c>
      <c r="G8" s="111">
        <f>IF(RES_hhdet_in_tes!G8=0,"",RES_hhdet_in_tes!G8/RES_hhdet_in_fec!G8)</f>
        <v>2.6518113536192072</v>
      </c>
      <c r="H8" s="111">
        <f>IF(RES_hhdet_in_tes!H8=0,"",RES_hhdet_in_tes!H8/RES_hhdet_in_fec!H8)</f>
        <v>2.751058245353335</v>
      </c>
      <c r="I8" s="111">
        <f>IF(RES_hhdet_in_tes!I8=0,"",RES_hhdet_in_tes!I8/RES_hhdet_in_fec!I8)</f>
        <v>2.8516648407263725</v>
      </c>
      <c r="J8" s="111">
        <f>IF(RES_hhdet_in_tes!J8=0,"",RES_hhdet_in_tes!J8/RES_hhdet_in_fec!J8)</f>
        <v>2.9541573192931225</v>
      </c>
      <c r="K8" s="111">
        <f>IF(RES_hhdet_in_tes!K8=0,"",RES_hhdet_in_tes!K8/RES_hhdet_in_fec!K8)</f>
        <v>3.0589524591337436</v>
      </c>
      <c r="L8" s="111">
        <f>IF(RES_hhdet_in_tes!L8=0,"",RES_hhdet_in_tes!L8/RES_hhdet_in_fec!L8)</f>
        <v>3.1661055295072873</v>
      </c>
      <c r="M8" s="111">
        <f>IF(RES_hhdet_in_tes!M8=0,"",RES_hhdet_in_tes!M8/RES_hhdet_in_fec!M8)</f>
        <v>3.2888950499190894</v>
      </c>
      <c r="N8" s="111">
        <f>IF(RES_hhdet_in_tes!N8=0,"",RES_hhdet_in_tes!N8/RES_hhdet_in_fec!N8)</f>
        <v>3.4312628031919363</v>
      </c>
      <c r="O8" s="111">
        <f>IF(RES_hhdet_in_tes!O8=0,"",RES_hhdet_in_tes!O8/RES_hhdet_in_fec!O8)</f>
        <v>3.5929548193350791</v>
      </c>
      <c r="P8" s="111">
        <f>IF(RES_hhdet_in_tes!P8=0,"",RES_hhdet_in_tes!P8/RES_hhdet_in_fec!P8)</f>
        <v>3.7582352308246971</v>
      </c>
      <c r="Q8" s="111">
        <f>IF(RES_hhdet_in_tes!Q8=0,"",RES_hhdet_in_tes!Q8/RES_hhdet_in_fec!Q8)</f>
        <v>3.8850854125310388</v>
      </c>
      <c r="R8" s="111">
        <f>IF(RES_hhdet_in_tes!R8=0,"",RES_hhdet_in_tes!R8/RES_hhdet_in_fec!R8)</f>
        <v>3.9125710712894088</v>
      </c>
      <c r="S8" s="111">
        <f>IF(RES_hhdet_in_tes!S8=0,"",RES_hhdet_in_tes!S8/RES_hhdet_in_fec!S8)</f>
        <v>3.9156250333736717</v>
      </c>
      <c r="T8" s="111">
        <f>IF(RES_hhdet_in_tes!T8=0,"",RES_hhdet_in_tes!T8/RES_hhdet_in_fec!T8)</f>
        <v>3.9190183245784089</v>
      </c>
      <c r="U8" s="111">
        <f>IF(RES_hhdet_in_tes!U8=0,"",RES_hhdet_in_tes!U8/RES_hhdet_in_fec!U8)</f>
        <v>3.9227886481392282</v>
      </c>
      <c r="V8" s="111">
        <f>IF(RES_hhdet_in_tes!V8=0,"",RES_hhdet_in_tes!V8/RES_hhdet_in_fec!V8)</f>
        <v>3.9335624852676254</v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>
        <f>IF(RES_hhdet_in_tes!Y8=0,"",RES_hhdet_in_tes!Y8/RES_hhdet_in_fec!Y8)</f>
        <v>4.0606819531873128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0.63813103021535367</v>
      </c>
      <c r="D9" s="124">
        <f>IF(RES_hhdet_in_tes!D9=0,"",RES_hhdet_in_tes!D9/RES_hhdet_in_fec!D9)</f>
        <v>0.64413228466514127</v>
      </c>
      <c r="E9" s="124">
        <f>IF(RES_hhdet_in_tes!E9=0,"",RES_hhdet_in_tes!E9/RES_hhdet_in_fec!E9)</f>
        <v>0.64711192343734403</v>
      </c>
      <c r="F9" s="124">
        <f>IF(RES_hhdet_in_tes!F9=0,"",RES_hhdet_in_tes!F9/RES_hhdet_in_fec!F9)</f>
        <v>0.65140756041040504</v>
      </c>
      <c r="G9" s="124">
        <f>IF(RES_hhdet_in_tes!G9=0,"",RES_hhdet_in_tes!G9/RES_hhdet_in_fec!G9)</f>
        <v>0.65511484572646683</v>
      </c>
      <c r="H9" s="124">
        <f>IF(RES_hhdet_in_tes!H9=0,"",RES_hhdet_in_tes!H9/RES_hhdet_in_fec!H9)</f>
        <v>0.66105945365286112</v>
      </c>
      <c r="I9" s="124">
        <f>IF(RES_hhdet_in_tes!I9=0,"",RES_hhdet_in_tes!I9/RES_hhdet_in_fec!I9)</f>
        <v>0.66392309175617781</v>
      </c>
      <c r="J9" s="124">
        <f>IF(RES_hhdet_in_tes!J9=0,"",RES_hhdet_in_tes!J9/RES_hhdet_in_fec!J9)</f>
        <v>0.66905628144011642</v>
      </c>
      <c r="K9" s="124">
        <f>IF(RES_hhdet_in_tes!K9=0,"",RES_hhdet_in_tes!K9/RES_hhdet_in_fec!K9)</f>
        <v>0.69471204363453787</v>
      </c>
      <c r="L9" s="124">
        <f>IF(RES_hhdet_in_tes!L9=0,"",RES_hhdet_in_tes!L9/RES_hhdet_in_fec!L9)</f>
        <v>0.67937708535677088</v>
      </c>
      <c r="M9" s="124">
        <f>IF(RES_hhdet_in_tes!M9=0,"",RES_hhdet_in_tes!M9/RES_hhdet_in_fec!M9)</f>
        <v>0.68551255060170824</v>
      </c>
      <c r="N9" s="124">
        <f>IF(RES_hhdet_in_tes!N9=0,"",RES_hhdet_in_tes!N9/RES_hhdet_in_fec!N9)</f>
        <v>0.69516819185559142</v>
      </c>
      <c r="O9" s="124">
        <f>IF(RES_hhdet_in_tes!O9=0,"",RES_hhdet_in_tes!O9/RES_hhdet_in_fec!O9)</f>
        <v>0.7280245873668475</v>
      </c>
      <c r="P9" s="124">
        <f>IF(RES_hhdet_in_tes!P9=0,"",RES_hhdet_in_tes!P9/RES_hhdet_in_fec!P9)</f>
        <v>0.74861629890365755</v>
      </c>
      <c r="Q9" s="124">
        <f>IF(RES_hhdet_in_tes!Q9=0,"",RES_hhdet_in_tes!Q9/RES_hhdet_in_fec!Q9)</f>
        <v>0.75610468445447243</v>
      </c>
      <c r="R9" s="124">
        <f>IF(RES_hhdet_in_tes!R9=0,"",RES_hhdet_in_tes!R9/RES_hhdet_in_fec!R9)</f>
        <v>0.76184536090316279</v>
      </c>
      <c r="S9" s="124">
        <f>IF(RES_hhdet_in_tes!S9=0,"",RES_hhdet_in_tes!S9/RES_hhdet_in_fec!S9)</f>
        <v>0.76007198960032074</v>
      </c>
      <c r="T9" s="124">
        <f>IF(RES_hhdet_in_tes!T9=0,"",RES_hhdet_in_tes!T9/RES_hhdet_in_fec!T9)</f>
        <v>0.7908050186989477</v>
      </c>
      <c r="U9" s="124">
        <f>IF(RES_hhdet_in_tes!U9=0,"",RES_hhdet_in_tes!U9/RES_hhdet_in_fec!U9)</f>
        <v>0.80413859933731668</v>
      </c>
      <c r="V9" s="124">
        <f>IF(RES_hhdet_in_tes!V9=0,"",RES_hhdet_in_tes!V9/RES_hhdet_in_fec!V9)</f>
        <v>0.80246061879921815</v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>
        <f>IF(RES_hhdet_in_tes!Y9=0,"",RES_hhdet_in_tes!Y9/RES_hhdet_in_fec!Y9)</f>
        <v>0.82624702250932713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0.64236157333301702</v>
      </c>
      <c r="D10" s="111">
        <f>IF(RES_hhdet_in_tes!D10=0,"",RES_hhdet_in_tes!D10/RES_hhdet_in_fec!D10)</f>
        <v>0.64662269812237705</v>
      </c>
      <c r="E10" s="111">
        <f>IF(RES_hhdet_in_tes!E10=0,"",RES_hhdet_in_tes!E10/RES_hhdet_in_fec!E10)</f>
        <v>0.65108049832406922</v>
      </c>
      <c r="F10" s="111">
        <f>IF(RES_hhdet_in_tes!F10=0,"",RES_hhdet_in_tes!F10/RES_hhdet_in_fec!F10)</f>
        <v>0.65568612420803862</v>
      </c>
      <c r="G10" s="111">
        <f>IF(RES_hhdet_in_tes!G10=0,"",RES_hhdet_in_tes!G10/RES_hhdet_in_fec!G10)</f>
        <v>0.66046585550872117</v>
      </c>
      <c r="H10" s="111">
        <f>IF(RES_hhdet_in_tes!H10=0,"",RES_hhdet_in_tes!H10/RES_hhdet_in_fec!H10)</f>
        <v>0.66540400275801659</v>
      </c>
      <c r="I10" s="111">
        <f>IF(RES_hhdet_in_tes!I10=0,"",RES_hhdet_in_tes!I10/RES_hhdet_in_fec!I10)</f>
        <v>0.67049445051583589</v>
      </c>
      <c r="J10" s="111">
        <f>IF(RES_hhdet_in_tes!J10=0,"",RES_hhdet_in_tes!J10/RES_hhdet_in_fec!J10)</f>
        <v>0.67574101698654598</v>
      </c>
      <c r="K10" s="111">
        <f>IF(RES_hhdet_in_tes!K10=0,"",RES_hhdet_in_tes!K10/RES_hhdet_in_fec!K10)</f>
        <v>0.68113141127666477</v>
      </c>
      <c r="L10" s="111">
        <f>IF(RES_hhdet_in_tes!L10=0,"",RES_hhdet_in_tes!L10/RES_hhdet_in_fec!L10)</f>
        <v>0.68663520789732646</v>
      </c>
      <c r="M10" s="111">
        <f>IF(RES_hhdet_in_tes!M10=0,"",RES_hhdet_in_tes!M10/RES_hhdet_in_fec!M10)</f>
        <v>0.69212670746783134</v>
      </c>
      <c r="N10" s="111">
        <f>IF(RES_hhdet_in_tes!N10=0,"",RES_hhdet_in_tes!N10/RES_hhdet_in_fec!N10)</f>
        <v>0.69725639651351812</v>
      </c>
      <c r="O10" s="111">
        <f>IF(RES_hhdet_in_tes!O10=0,"",RES_hhdet_in_tes!O10/RES_hhdet_in_fec!O10)</f>
        <v>0.70183935238105677</v>
      </c>
      <c r="P10" s="111">
        <f>IF(RES_hhdet_in_tes!P10=0,"",RES_hhdet_in_tes!P10/RES_hhdet_in_fec!P10)</f>
        <v>0.70640266505525995</v>
      </c>
      <c r="Q10" s="111">
        <f>IF(RES_hhdet_in_tes!Q10=0,"",RES_hhdet_in_tes!Q10/RES_hhdet_in_fec!Q10)</f>
        <v>0.71383720191896149</v>
      </c>
      <c r="R10" s="111">
        <f>IF(RES_hhdet_in_tes!R10=0,"",RES_hhdet_in_tes!R10/RES_hhdet_in_fec!R10)</f>
        <v>0.72833419309298231</v>
      </c>
      <c r="S10" s="111">
        <f>IF(RES_hhdet_in_tes!S10=0,"",RES_hhdet_in_tes!S10/RES_hhdet_in_fec!S10)</f>
        <v>0.74718242131861401</v>
      </c>
      <c r="T10" s="111">
        <f>IF(RES_hhdet_in_tes!T10=0,"",RES_hhdet_in_tes!T10/RES_hhdet_in_fec!T10)</f>
        <v>0.76716002458695165</v>
      </c>
      <c r="U10" s="111">
        <f>IF(RES_hhdet_in_tes!U10=0,"",RES_hhdet_in_tes!U10/RES_hhdet_in_fec!U10)</f>
        <v>0.78546630450917543</v>
      </c>
      <c r="V10" s="111">
        <f>IF(RES_hhdet_in_tes!V10=0,"",RES_hhdet_in_tes!V10/RES_hhdet_in_fec!V10)</f>
        <v>0.79998569841812173</v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>
        <f>IF(RES_hhdet_in_tes!Y10=0,"",RES_hhdet_in_tes!Y10/RES_hhdet_in_fec!Y10)</f>
        <v>0.82353961729170944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0.57487261886067709</v>
      </c>
      <c r="D11" s="111">
        <f>IF(RES_hhdet_in_tes!D11=0,"",RES_hhdet_in_tes!D11/RES_hhdet_in_fec!D11)</f>
        <v>0.57692030899895741</v>
      </c>
      <c r="E11" s="111">
        <f>IF(RES_hhdet_in_tes!E11=0,"",RES_hhdet_in_tes!E11/RES_hhdet_in_fec!E11)</f>
        <v>0.57925263712967301</v>
      </c>
      <c r="F11" s="111">
        <f>IF(RES_hhdet_in_tes!F11=0,"",RES_hhdet_in_tes!F11/RES_hhdet_in_fec!F11)</f>
        <v>0.58162377953208444</v>
      </c>
      <c r="G11" s="111">
        <f>IF(RES_hhdet_in_tes!G11=0,"",RES_hhdet_in_tes!G11/RES_hhdet_in_fec!G11)</f>
        <v>0.58425705678339424</v>
      </c>
      <c r="H11" s="111">
        <f>IF(RES_hhdet_in_tes!H11=0,"",RES_hhdet_in_tes!H11/RES_hhdet_in_fec!H11)</f>
        <v>0.58712513728798277</v>
      </c>
      <c r="I11" s="111">
        <f>IF(RES_hhdet_in_tes!I11=0,"",RES_hhdet_in_tes!I11/RES_hhdet_in_fec!I11)</f>
        <v>0.5902830472425985</v>
      </c>
      <c r="J11" s="111">
        <f>IF(RES_hhdet_in_tes!J11=0,"",RES_hhdet_in_tes!J11/RES_hhdet_in_fec!J11)</f>
        <v>0.59395620955281869</v>
      </c>
      <c r="K11" s="111">
        <f>IF(RES_hhdet_in_tes!K11=0,"",RES_hhdet_in_tes!K11/RES_hhdet_in_fec!K11)</f>
        <v>0.59833629298166058</v>
      </c>
      <c r="L11" s="111">
        <f>IF(RES_hhdet_in_tes!L11=0,"",RES_hhdet_in_tes!L11/RES_hhdet_in_fec!L11)</f>
        <v>0.60347457678125171</v>
      </c>
      <c r="M11" s="111">
        <f>IF(RES_hhdet_in_tes!M11=0,"",RES_hhdet_in_tes!M11/RES_hhdet_in_fec!M11)</f>
        <v>0.61394929411683863</v>
      </c>
      <c r="N11" s="111">
        <f>IF(RES_hhdet_in_tes!N11=0,"",RES_hhdet_in_tes!N11/RES_hhdet_in_fec!N11)</f>
        <v>0.63121568902687697</v>
      </c>
      <c r="O11" s="111">
        <f>IF(RES_hhdet_in_tes!O11=0,"",RES_hhdet_in_tes!O11/RES_hhdet_in_fec!O11)</f>
        <v>0.65645813893602045</v>
      </c>
      <c r="P11" s="111">
        <f>IF(RES_hhdet_in_tes!P11=0,"",RES_hhdet_in_tes!P11/RES_hhdet_in_fec!P11)</f>
        <v>0.68706733253853314</v>
      </c>
      <c r="Q11" s="111">
        <f>IF(RES_hhdet_in_tes!Q11=0,"",RES_hhdet_in_tes!Q11/RES_hhdet_in_fec!Q11)</f>
        <v>0.71462667449908845</v>
      </c>
      <c r="R11" s="111">
        <f>IF(RES_hhdet_in_tes!R11=0,"",RES_hhdet_in_tes!R11/RES_hhdet_in_fec!R11)</f>
        <v>0.73250656741337328</v>
      </c>
      <c r="S11" s="111">
        <f>IF(RES_hhdet_in_tes!S11=0,"",RES_hhdet_in_tes!S11/RES_hhdet_in_fec!S11)</f>
        <v>0.74915445176106688</v>
      </c>
      <c r="T11" s="111">
        <f>IF(RES_hhdet_in_tes!T11=0,"",RES_hhdet_in_tes!T11/RES_hhdet_in_fec!T11)</f>
        <v>0.76407945184505233</v>
      </c>
      <c r="U11" s="111">
        <f>IF(RES_hhdet_in_tes!U11=0,"",RES_hhdet_in_tes!U11/RES_hhdet_in_fec!U11)</f>
        <v>0.77679069196826489</v>
      </c>
      <c r="V11" s="111">
        <f>IF(RES_hhdet_in_tes!V11=0,"",RES_hhdet_in_tes!V11/RES_hhdet_in_fec!V11)</f>
        <v>0.78679729643361795</v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>
        <f>IF(RES_hhdet_in_tes!Y11=0,"",RES_hhdet_in_tes!Y11/RES_hhdet_in_fec!Y11)</f>
        <v>0.79814410492400512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>
        <f>IF(RES_hhdet_in_tes!K12=0,"",RES_hhdet_in_tes!K12/RES_hhdet_in_fec!K12)</f>
        <v>0.7570160704544423</v>
      </c>
      <c r="L12" s="111">
        <f>IF(RES_hhdet_in_tes!L12=0,"",RES_hhdet_in_tes!L12/RES_hhdet_in_fec!L12)</f>
        <v>0.75255848056008345</v>
      </c>
      <c r="M12" s="111">
        <f>IF(RES_hhdet_in_tes!M12=0,"",RES_hhdet_in_tes!M12/RES_hhdet_in_fec!M12)</f>
        <v>0.76779534629360202</v>
      </c>
      <c r="N12" s="111">
        <f>IF(RES_hhdet_in_tes!N12=0,"",RES_hhdet_in_tes!N12/RES_hhdet_in_fec!N12)</f>
        <v>0.78698234641121168</v>
      </c>
      <c r="O12" s="111">
        <f>IF(RES_hhdet_in_tes!O12=0,"",RES_hhdet_in_tes!O12/RES_hhdet_in_fec!O12)</f>
        <v>0.80023550752943096</v>
      </c>
      <c r="P12" s="111">
        <f>IF(RES_hhdet_in_tes!P12=0,"",RES_hhdet_in_tes!P12/RES_hhdet_in_fec!P12)</f>
        <v>0.82450114965960619</v>
      </c>
      <c r="Q12" s="111">
        <f>IF(RES_hhdet_in_tes!Q12=0,"",RES_hhdet_in_tes!Q12/RES_hhdet_in_fec!Q12)</f>
        <v>0.84080662565532394</v>
      </c>
      <c r="R12" s="111">
        <f>IF(RES_hhdet_in_tes!R12=0,"",RES_hhdet_in_tes!R12/RES_hhdet_in_fec!R12)</f>
        <v>0.85384149190094172</v>
      </c>
      <c r="S12" s="111">
        <f>IF(RES_hhdet_in_tes!S12=0,"",RES_hhdet_in_tes!S12/RES_hhdet_in_fec!S12)</f>
        <v>0.866440217743908</v>
      </c>
      <c r="T12" s="111" t="str">
        <f>IF(RES_hhdet_in_tes!T12=0,"",RES_hhdet_in_tes!T12/RES_hhdet_in_fec!T12)</f>
        <v/>
      </c>
      <c r="U12" s="111">
        <f>IF(RES_hhdet_in_tes!U12=0,"",RES_hhdet_in_tes!U12/RES_hhdet_in_fec!U12)</f>
        <v>0.87594697761449225</v>
      </c>
      <c r="V12" s="111">
        <f>IF(RES_hhdet_in_tes!V12=0,"",RES_hhdet_in_tes!V12/RES_hhdet_in_fec!V12)</f>
        <v>0.88486373102521165</v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>
        <f>IF(RES_hhdet_in_tes!Y12=0,"",RES_hhdet_in_tes!Y12/RES_hhdet_in_fec!Y12)</f>
        <v>0.92702343201626591</v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>
        <f>IF(RES_hhdet_in_tes!K13=0,"",RES_hhdet_in_tes!K13/RES_hhdet_in_fec!K13)</f>
        <v>0.59833629298166058</v>
      </c>
      <c r="L13" s="112">
        <f>IF(RES_hhdet_in_tes!L13=0,"",RES_hhdet_in_tes!L13/RES_hhdet_in_fec!L13)</f>
        <v>0.60347457678125171</v>
      </c>
      <c r="M13" s="112">
        <f>IF(RES_hhdet_in_tes!M13=0,"",RES_hhdet_in_tes!M13/RES_hhdet_in_fec!M13)</f>
        <v>0.61394929411683863</v>
      </c>
      <c r="N13" s="112">
        <f>IF(RES_hhdet_in_tes!N13=0,"",RES_hhdet_in_tes!N13/RES_hhdet_in_fec!N13)</f>
        <v>0.63121568902687697</v>
      </c>
      <c r="O13" s="112">
        <f>IF(RES_hhdet_in_tes!O13=0,"",RES_hhdet_in_tes!O13/RES_hhdet_in_fec!O13)</f>
        <v>0.65645813893602045</v>
      </c>
      <c r="P13" s="112">
        <f>IF(RES_hhdet_in_tes!P13=0,"",RES_hhdet_in_tes!P13/RES_hhdet_in_fec!P13)</f>
        <v>0.68706733253853314</v>
      </c>
      <c r="Q13" s="112">
        <f>IF(RES_hhdet_in_tes!Q13=0,"",RES_hhdet_in_tes!Q13/RES_hhdet_in_fec!Q13)</f>
        <v>0.71462667449908845</v>
      </c>
      <c r="R13" s="112">
        <f>IF(RES_hhdet_in_tes!R13=0,"",RES_hhdet_in_tes!R13/RES_hhdet_in_fec!R13)</f>
        <v>0.73250656741337328</v>
      </c>
      <c r="S13" s="112">
        <f>IF(RES_hhdet_in_tes!S13=0,"",RES_hhdet_in_tes!S13/RES_hhdet_in_fec!S13)</f>
        <v>0.74915445176106688</v>
      </c>
      <c r="T13" s="112" t="str">
        <f>IF(RES_hhdet_in_tes!T13=0,"",RES_hhdet_in_tes!T13/RES_hhdet_in_fec!T13)</f>
        <v/>
      </c>
      <c r="U13" s="112">
        <f>IF(RES_hhdet_in_tes!U13=0,"",RES_hhdet_in_tes!U13/RES_hhdet_in_fec!U13)</f>
        <v>0.77679069196826489</v>
      </c>
      <c r="V13" s="112">
        <f>IF(RES_hhdet_in_tes!V13=0,"",RES_hhdet_in_tes!V13/RES_hhdet_in_fec!V13)</f>
        <v>0.78679729643361795</v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>
        <f>IF(RES_hhdet_in_tes!Y13=0,"",RES_hhdet_in_tes!Y13/RES_hhdet_in_fec!Y13)</f>
        <v>0.79814410492400512</v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>
        <f>IF(RES_hhdet_in_tes!S14=0,"",RES_hhdet_in_tes!S14/RES_hhdet_in_fec!S14)</f>
        <v>1</v>
      </c>
      <c r="T14" s="113" t="str">
        <f>IF(RES_hhdet_in_tes!T14=0,"",RES_hhdet_in_tes!T14/RES_hhdet_in_fec!T14)</f>
        <v/>
      </c>
      <c r="U14" s="113">
        <f>IF(RES_hhdet_in_tes!U14=0,"",RES_hhdet_in_tes!U14/RES_hhdet_in_fec!U14)</f>
        <v>1</v>
      </c>
      <c r="V14" s="113">
        <f>IF(RES_hhdet_in_tes!V14=0,"",RES_hhdet_in_tes!V14/RES_hhdet_in_fec!V14)</f>
        <v>1</v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>
        <f>IF(RES_hhdet_in_tes!Y14=0,"",RES_hhdet_in_tes!Y14/RES_hhdet_in_fec!Y14)</f>
        <v>1</v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0.64386064978934698</v>
      </c>
      <c r="D15" s="112">
        <f>IF(RES_hhdet_in_tes!D15=0,"",RES_hhdet_in_tes!D15/RES_hhdet_in_fec!D15)</f>
        <v>0.64538513236961514</v>
      </c>
      <c r="E15" s="112">
        <f>IF(RES_hhdet_in_tes!E15=0,"",RES_hhdet_in_tes!E15/RES_hhdet_in_fec!E15)</f>
        <v>0.64705406322829517</v>
      </c>
      <c r="F15" s="112">
        <f>IF(RES_hhdet_in_tes!F15=0,"",RES_hhdet_in_tes!F15/RES_hhdet_in_fec!F15)</f>
        <v>0.64874313053569066</v>
      </c>
      <c r="G15" s="112">
        <f>IF(RES_hhdet_in_tes!G15=0,"",RES_hhdet_in_tes!G15/RES_hhdet_in_fec!G15)</f>
        <v>0.65056635334077051</v>
      </c>
      <c r="H15" s="112">
        <f>IF(RES_hhdet_in_tes!H15=0,"",RES_hhdet_in_tes!H15/RES_hhdet_in_fec!H15)</f>
        <v>0.65251086133984482</v>
      </c>
      <c r="I15" s="112">
        <f>IF(RES_hhdet_in_tes!I15=0,"",RES_hhdet_in_tes!I15/RES_hhdet_in_fec!I15)</f>
        <v>0.65460622513077849</v>
      </c>
      <c r="J15" s="112">
        <f>IF(RES_hhdet_in_tes!J15=0,"",RES_hhdet_in_tes!J15/RES_hhdet_in_fec!J15)</f>
        <v>0.65697101385177326</v>
      </c>
      <c r="K15" s="112">
        <f>IF(RES_hhdet_in_tes!K15=0,"",RES_hhdet_in_tes!K15/RES_hhdet_in_fec!K15)</f>
        <v>0.65970997320763625</v>
      </c>
      <c r="L15" s="112">
        <f>IF(RES_hhdet_in_tes!L15=0,"",RES_hhdet_in_tes!L15/RES_hhdet_in_fec!L15)</f>
        <v>0.66285911668540043</v>
      </c>
      <c r="M15" s="112">
        <f>IF(RES_hhdet_in_tes!M15=0,"",RES_hhdet_in_tes!M15/RES_hhdet_in_fec!M15)</f>
        <v>0.6688460177335549</v>
      </c>
      <c r="N15" s="112">
        <f>IF(RES_hhdet_in_tes!N15=0,"",RES_hhdet_in_tes!N15/RES_hhdet_in_fec!N15)</f>
        <v>0.67871787836957387</v>
      </c>
      <c r="O15" s="112">
        <f>IF(RES_hhdet_in_tes!O15=0,"",RES_hhdet_in_tes!O15/RES_hhdet_in_fec!O15)</f>
        <v>0.69377118258448744</v>
      </c>
      <c r="P15" s="112">
        <f>IF(RES_hhdet_in_tes!P15=0,"",RES_hhdet_in_tes!P15/RES_hhdet_in_fec!P15)</f>
        <v>0.71329224893598875</v>
      </c>
      <c r="Q15" s="112">
        <f>IF(RES_hhdet_in_tes!Q15=0,"",RES_hhdet_in_tes!Q15/RES_hhdet_in_fec!Q15)</f>
        <v>0.73212592467340099</v>
      </c>
      <c r="R15" s="112">
        <f>IF(RES_hhdet_in_tes!R15=0,"",RES_hhdet_in_tes!R15/RES_hhdet_in_fec!R15)</f>
        <v>0.74487141424417691</v>
      </c>
      <c r="S15" s="112">
        <f>IF(RES_hhdet_in_tes!S15=0,"",RES_hhdet_in_tes!S15/RES_hhdet_in_fec!S15)</f>
        <v>0.75721959671544337</v>
      </c>
      <c r="T15" s="112">
        <f>IF(RES_hhdet_in_tes!T15=0,"",RES_hhdet_in_tes!T15/RES_hhdet_in_fec!T15)</f>
        <v>0.76947195068566365</v>
      </c>
      <c r="U15" s="112">
        <f>IF(RES_hhdet_in_tes!U15=0,"",RES_hhdet_in_tes!U15/RES_hhdet_in_fec!U15)</f>
        <v>0.78175164568205457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>
        <f>IF(RES_hhdet_in_tes!K16=0,"",RES_hhdet_in_tes!K16/RES_hhdet_in_fec!K16)</f>
        <v>0.80214296023921228</v>
      </c>
      <c r="L16" s="113">
        <f>IF(RES_hhdet_in_tes!L16=0,"",RES_hhdet_in_tes!L16/RES_hhdet_in_fec!L16)</f>
        <v>0.79688465318406365</v>
      </c>
      <c r="M16" s="113">
        <f>IF(RES_hhdet_in_tes!M16=0,"",RES_hhdet_in_tes!M16/RES_hhdet_in_fec!M16)</f>
        <v>0.80763011328912182</v>
      </c>
      <c r="N16" s="113">
        <f>IF(RES_hhdet_in_tes!N16=0,"",RES_hhdet_in_tes!N16/RES_hhdet_in_fec!N16)</f>
        <v>0.82031221002398713</v>
      </c>
      <c r="O16" s="113">
        <f>IF(RES_hhdet_in_tes!O16=0,"",RES_hhdet_in_tes!O16/RES_hhdet_in_fec!O16)</f>
        <v>0.8259103874362671</v>
      </c>
      <c r="P16" s="113">
        <f>IF(RES_hhdet_in_tes!P16=0,"",RES_hhdet_in_tes!P16/RES_hhdet_in_fec!P16)</f>
        <v>0.841741102859765</v>
      </c>
      <c r="Q16" s="113">
        <f>IF(RES_hhdet_in_tes!Q16=0,"",RES_hhdet_in_tes!Q16/RES_hhdet_in_fec!Q16)</f>
        <v>0.85184599309038844</v>
      </c>
      <c r="R16" s="113">
        <f>IF(RES_hhdet_in_tes!R16=0,"",RES_hhdet_in_tes!R16/RES_hhdet_in_fec!R16)</f>
        <v>0.8611107503099108</v>
      </c>
      <c r="S16" s="113">
        <f>IF(RES_hhdet_in_tes!S16=0,"",RES_hhdet_in_tes!S16/RES_hhdet_in_fec!S16)</f>
        <v>0.87091239027917744</v>
      </c>
      <c r="T16" s="113">
        <f>IF(RES_hhdet_in_tes!T16=0,"",RES_hhdet_in_tes!T16/RES_hhdet_in_fec!T16)</f>
        <v>0.86112942842740781</v>
      </c>
      <c r="U16" s="113">
        <f>IF(RES_hhdet_in_tes!U16=0,"",RES_hhdet_in_tes!U16/RES_hhdet_in_fec!U16)</f>
        <v>0.87911628302748046</v>
      </c>
      <c r="V16" s="113">
        <f>IF(RES_hhdet_in_tes!V16=0,"",RES_hhdet_in_tes!V16/RES_hhdet_in_fec!V16)</f>
        <v>0.88847802930915165</v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>
        <f>IF(RES_hhdet_in_tes!Y16=0,"",RES_hhdet_in_tes!Y16/RES_hhdet_in_fec!Y16)</f>
        <v>0.94785694768909257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>
        <f>IF(RES_hhdet_in_tes!K17=0,"",RES_hhdet_in_tes!K17/RES_hhdet_in_fec!K17)</f>
        <v>0.65970997320763625</v>
      </c>
      <c r="L17" s="111">
        <f>IF(RES_hhdet_in_tes!L17=0,"",RES_hhdet_in_tes!L17/RES_hhdet_in_fec!L17)</f>
        <v>0.66285911668540043</v>
      </c>
      <c r="M17" s="111">
        <f>IF(RES_hhdet_in_tes!M17=0,"",RES_hhdet_in_tes!M17/RES_hhdet_in_fec!M17)</f>
        <v>0.6688460177335549</v>
      </c>
      <c r="N17" s="111">
        <f>IF(RES_hhdet_in_tes!N17=0,"",RES_hhdet_in_tes!N17/RES_hhdet_in_fec!N17)</f>
        <v>0.67871787836957398</v>
      </c>
      <c r="O17" s="111">
        <f>IF(RES_hhdet_in_tes!O17=0,"",RES_hhdet_in_tes!O17/RES_hhdet_in_fec!O17)</f>
        <v>0.69377118258448744</v>
      </c>
      <c r="P17" s="111">
        <f>IF(RES_hhdet_in_tes!P17=0,"",RES_hhdet_in_tes!P17/RES_hhdet_in_fec!P17)</f>
        <v>0.71329224893598875</v>
      </c>
      <c r="Q17" s="111">
        <f>IF(RES_hhdet_in_tes!Q17=0,"",RES_hhdet_in_tes!Q17/RES_hhdet_in_fec!Q17)</f>
        <v>0.73212592467340087</v>
      </c>
      <c r="R17" s="111">
        <f>IF(RES_hhdet_in_tes!R17=0,"",RES_hhdet_in_tes!R17/RES_hhdet_in_fec!R17)</f>
        <v>0.74487141424417691</v>
      </c>
      <c r="S17" s="111">
        <f>IF(RES_hhdet_in_tes!S17=0,"",RES_hhdet_in_tes!S17/RES_hhdet_in_fec!S17)</f>
        <v>0.75721959671544337</v>
      </c>
      <c r="T17" s="111">
        <f>IF(RES_hhdet_in_tes!T17=0,"",RES_hhdet_in_tes!T17/RES_hhdet_in_fec!T17)</f>
        <v>0.76947195068566354</v>
      </c>
      <c r="U17" s="111">
        <f>IF(RES_hhdet_in_tes!U17=0,"",RES_hhdet_in_tes!U17/RES_hhdet_in_fec!U17)</f>
        <v>0.78175164568205457</v>
      </c>
      <c r="V17" s="111">
        <f>IF(RES_hhdet_in_tes!V17=0,"",RES_hhdet_in_tes!V17/RES_hhdet_in_fec!V17)</f>
        <v>0.79381502254422476</v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>
        <f>IF(RES_hhdet_in_tes!Y17=0,"",RES_hhdet_in_tes!Y17/RES_hhdet_in_fec!Y17)</f>
        <v>0.82855694138993319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0.61465525647605135</v>
      </c>
      <c r="D19" s="124">
        <f>IF(RES_hhdet_in_tes!D19=0,"",RES_hhdet_in_tes!D19/RES_hhdet_in_fec!D19)</f>
        <v>0.62333131354063986</v>
      </c>
      <c r="E19" s="124">
        <f>IF(RES_hhdet_in_tes!E19=0,"",RES_hhdet_in_tes!E19/RES_hhdet_in_fec!E19)</f>
        <v>0.68570438165048297</v>
      </c>
      <c r="F19" s="124">
        <f>IF(RES_hhdet_in_tes!F19=0,"",RES_hhdet_in_tes!F19/RES_hhdet_in_fec!F19)</f>
        <v>0.64984275741305075</v>
      </c>
      <c r="G19" s="124">
        <f>IF(RES_hhdet_in_tes!G19=0,"",RES_hhdet_in_tes!G19/RES_hhdet_in_fec!G19)</f>
        <v>0.61671826455786094</v>
      </c>
      <c r="H19" s="124">
        <f>IF(RES_hhdet_in_tes!H19=0,"",RES_hhdet_in_tes!H19/RES_hhdet_in_fec!H19)</f>
        <v>0.61933906437230257</v>
      </c>
      <c r="I19" s="124">
        <f>IF(RES_hhdet_in_tes!I19=0,"",RES_hhdet_in_tes!I19/RES_hhdet_in_fec!I19)</f>
        <v>0.61621327199412668</v>
      </c>
      <c r="J19" s="124">
        <f>IF(RES_hhdet_in_tes!J19=0,"",RES_hhdet_in_tes!J19/RES_hhdet_in_fec!J19)</f>
        <v>0.64373575481525958</v>
      </c>
      <c r="K19" s="124">
        <f>IF(RES_hhdet_in_tes!K19=0,"",RES_hhdet_in_tes!K19/RES_hhdet_in_fec!K19)</f>
        <v>0.64652492742484069</v>
      </c>
      <c r="L19" s="124">
        <f>IF(RES_hhdet_in_tes!L19=0,"",RES_hhdet_in_tes!L19/RES_hhdet_in_fec!L19)</f>
        <v>0.66709735197789011</v>
      </c>
      <c r="M19" s="124">
        <f>IF(RES_hhdet_in_tes!M19=0,"",RES_hhdet_in_tes!M19/RES_hhdet_in_fec!M19)</f>
        <v>0.65704032342562468</v>
      </c>
      <c r="N19" s="124">
        <f>IF(RES_hhdet_in_tes!N19=0,"",RES_hhdet_in_tes!N19/RES_hhdet_in_fec!N19)</f>
        <v>0.63411326288531267</v>
      </c>
      <c r="O19" s="124">
        <f>IF(RES_hhdet_in_tes!O19=0,"",RES_hhdet_in_tes!O19/RES_hhdet_in_fec!O19)</f>
        <v>0.63118651081566957</v>
      </c>
      <c r="P19" s="124">
        <f>IF(RES_hhdet_in_tes!P19=0,"",RES_hhdet_in_tes!P19/RES_hhdet_in_fec!P19)</f>
        <v>0.63015033152962707</v>
      </c>
      <c r="Q19" s="124">
        <f>IF(RES_hhdet_in_tes!Q19=0,"",RES_hhdet_in_tes!Q19/RES_hhdet_in_fec!Q19)</f>
        <v>0.64127405304220098</v>
      </c>
      <c r="R19" s="124">
        <f>IF(RES_hhdet_in_tes!R19=0,"",RES_hhdet_in_tes!R19/RES_hhdet_in_fec!R19)</f>
        <v>0.65698293996774115</v>
      </c>
      <c r="S19" s="124">
        <f>IF(RES_hhdet_in_tes!S19=0,"",RES_hhdet_in_tes!S19/RES_hhdet_in_fec!S19)</f>
        <v>0.65801331827294363</v>
      </c>
      <c r="T19" s="124">
        <f>IF(RES_hhdet_in_tes!T19=0,"",RES_hhdet_in_tes!T19/RES_hhdet_in_fec!T19)</f>
        <v>0.65331722802354508</v>
      </c>
      <c r="U19" s="124">
        <f>IF(RES_hhdet_in_tes!U19=0,"",RES_hhdet_in_tes!U19/RES_hhdet_in_fec!U19)</f>
        <v>0.66178749248812352</v>
      </c>
      <c r="V19" s="124">
        <f>IF(RES_hhdet_in_tes!V19=0,"",RES_hhdet_in_tes!V19/RES_hhdet_in_fec!V19)</f>
        <v>0.65030893445559623</v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>
        <f>IF(RES_hhdet_in_tes!Y19=0,"",RES_hhdet_in_tes!Y19/RES_hhdet_in_fec!Y19)</f>
        <v>0.61006793947153681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0.59116732629460034</v>
      </c>
      <c r="D20" s="111">
        <f>IF(RES_hhdet_in_tes!D20=0,"",RES_hhdet_in_tes!D20/RES_hhdet_in_fec!D20)</f>
        <v>0.59125650435793486</v>
      </c>
      <c r="E20" s="111">
        <f>IF(RES_hhdet_in_tes!E20=0,"",RES_hhdet_in_tes!E20/RES_hhdet_in_fec!E20)</f>
        <v>0.59134569045430463</v>
      </c>
      <c r="F20" s="111">
        <f>IF(RES_hhdet_in_tes!F20=0,"",RES_hhdet_in_tes!F20/RES_hhdet_in_fec!F20)</f>
        <v>0.59143487764608826</v>
      </c>
      <c r="G20" s="111">
        <f>IF(RES_hhdet_in_tes!G20=0,"",RES_hhdet_in_tes!G20/RES_hhdet_in_fec!G20)</f>
        <v>0.5915240722358247</v>
      </c>
      <c r="H20" s="111">
        <f>IF(RES_hhdet_in_tes!H20=0,"",RES_hhdet_in_tes!H20/RES_hhdet_in_fec!H20)</f>
        <v>0.59161327345216363</v>
      </c>
      <c r="I20" s="111">
        <f>IF(RES_hhdet_in_tes!I20=0,"",RES_hhdet_in_tes!I20/RES_hhdet_in_fec!I20)</f>
        <v>0.59170248284805071</v>
      </c>
      <c r="J20" s="111">
        <f>IF(RES_hhdet_in_tes!J20=0,"",RES_hhdet_in_tes!J20/RES_hhdet_in_fec!J20)</f>
        <v>0.59179170678535675</v>
      </c>
      <c r="K20" s="111">
        <f>IF(RES_hhdet_in_tes!K20=0,"",RES_hhdet_in_tes!K20/RES_hhdet_in_fec!K20)</f>
        <v>0.59188095067334534</v>
      </c>
      <c r="L20" s="111">
        <f>IF(RES_hhdet_in_tes!L20=0,"",RES_hhdet_in_tes!L20/RES_hhdet_in_fec!L20)</f>
        <v>0.59197021595921617</v>
      </c>
      <c r="M20" s="111">
        <f>IF(RES_hhdet_in_tes!M20=0,"",RES_hhdet_in_tes!M20/RES_hhdet_in_fec!M20)</f>
        <v>0.59203800784913008</v>
      </c>
      <c r="N20" s="111">
        <f>IF(RES_hhdet_in_tes!N20=0,"",RES_hhdet_in_tes!N20/RES_hhdet_in_fec!N20)</f>
        <v>0.59207590032677193</v>
      </c>
      <c r="O20" s="111">
        <f>IF(RES_hhdet_in_tes!O20=0,"",RES_hhdet_in_tes!O20/RES_hhdet_in_fec!O20)</f>
        <v>0.59209854766527081</v>
      </c>
      <c r="P20" s="111">
        <f>IF(RES_hhdet_in_tes!P20=0,"",RES_hhdet_in_tes!P20/RES_hhdet_in_fec!P20)</f>
        <v>0.59216174131946742</v>
      </c>
      <c r="Q20" s="111">
        <f>IF(RES_hhdet_in_tes!Q20=0,"",RES_hhdet_in_tes!Q20/RES_hhdet_in_fec!Q20)</f>
        <v>0.59241895425436941</v>
      </c>
      <c r="R20" s="111">
        <f>IF(RES_hhdet_in_tes!R20=0,"",RES_hhdet_in_tes!R20/RES_hhdet_in_fec!R20)</f>
        <v>0.59309458858642516</v>
      </c>
      <c r="S20" s="111">
        <f>IF(RES_hhdet_in_tes!S20=0,"",RES_hhdet_in_tes!S20/RES_hhdet_in_fec!S20)</f>
        <v>0.59404764801619059</v>
      </c>
      <c r="T20" s="111">
        <f>IF(RES_hhdet_in_tes!T20=0,"",RES_hhdet_in_tes!T20/RES_hhdet_in_fec!T20)</f>
        <v>0.59509334107858824</v>
      </c>
      <c r="U20" s="111">
        <f>IF(RES_hhdet_in_tes!U20=0,"",RES_hhdet_in_tes!U20/RES_hhdet_in_fec!U20)</f>
        <v>0.59604687630854358</v>
      </c>
      <c r="V20" s="111">
        <f>IF(RES_hhdet_in_tes!V20=0,"",RES_hhdet_in_tes!V20/RES_hhdet_in_fec!V20)</f>
        <v>0.59672346224098072</v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>
        <f>IF(RES_hhdet_in_tes!Y20=0,"",RES_hhdet_in_tes!Y20/RES_hhdet_in_fec!Y20)</f>
        <v>0.59747717290897429</v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0.5869851274922212</v>
      </c>
      <c r="D21" s="111">
        <f>IF(RES_hhdet_in_tes!D21=0,"",RES_hhdet_in_tes!D21/RES_hhdet_in_fec!D21)</f>
        <v>0.58734895024691236</v>
      </c>
      <c r="E21" s="111">
        <f>IF(RES_hhdet_in_tes!E21=0,"",RES_hhdet_in_tes!E21/RES_hhdet_in_fec!E21)</f>
        <v>0.58771280577424856</v>
      </c>
      <c r="F21" s="111">
        <f>IF(RES_hhdet_in_tes!F21=0,"",RES_hhdet_in_tes!F21/RES_hhdet_in_fec!F21)</f>
        <v>0.5880766657705816</v>
      </c>
      <c r="G21" s="111">
        <f>IF(RES_hhdet_in_tes!G21=0,"",RES_hhdet_in_tes!G21/RES_hhdet_in_fec!G21)</f>
        <v>0.58844055594859279</v>
      </c>
      <c r="H21" s="111">
        <f>IF(RES_hhdet_in_tes!H21=0,"",RES_hhdet_in_tes!H21/RES_hhdet_in_fec!H21)</f>
        <v>0.58880447316137741</v>
      </c>
      <c r="I21" s="111">
        <f>IF(RES_hhdet_in_tes!I21=0,"",RES_hhdet_in_tes!I21/RES_hhdet_in_fec!I21)</f>
        <v>0.58916842374454059</v>
      </c>
      <c r="J21" s="111">
        <f>IF(RES_hhdet_in_tes!J21=0,"",RES_hhdet_in_tes!J21/RES_hhdet_in_fec!J21)</f>
        <v>0.58953243365282182</v>
      </c>
      <c r="K21" s="111">
        <f>IF(RES_hhdet_in_tes!K21=0,"",RES_hhdet_in_tes!K21/RES_hhdet_in_fec!K21)</f>
        <v>0.58989652495457567</v>
      </c>
      <c r="L21" s="111">
        <f>IF(RES_hhdet_in_tes!L21=0,"",RES_hhdet_in_tes!L21/RES_hhdet_in_fec!L21)</f>
        <v>0.59026070355399185</v>
      </c>
      <c r="M21" s="111">
        <f>IF(RES_hhdet_in_tes!M21=0,"",RES_hhdet_in_tes!M21/RES_hhdet_in_fec!M21)</f>
        <v>0.5905372764152087</v>
      </c>
      <c r="N21" s="111">
        <f>IF(RES_hhdet_in_tes!N21=0,"",RES_hhdet_in_tes!N21/RES_hhdet_in_fec!N21)</f>
        <v>0.59069186763509229</v>
      </c>
      <c r="O21" s="111">
        <f>IF(RES_hhdet_in_tes!O21=0,"",RES_hhdet_in_tes!O21/RES_hhdet_in_fec!O21)</f>
        <v>0.59078426274630003</v>
      </c>
      <c r="P21" s="111">
        <f>IF(RES_hhdet_in_tes!P21=0,"",RES_hhdet_in_tes!P21/RES_hhdet_in_fec!P21)</f>
        <v>0.5910420760300733</v>
      </c>
      <c r="Q21" s="111">
        <f>IF(RES_hhdet_in_tes!Q21=0,"",RES_hhdet_in_tes!Q21/RES_hhdet_in_fec!Q21)</f>
        <v>0.59209143632137295</v>
      </c>
      <c r="R21" s="111">
        <f>IF(RES_hhdet_in_tes!R21=0,"",RES_hhdet_in_tes!R21/RES_hhdet_in_fec!R21)</f>
        <v>0.59484784450810835</v>
      </c>
      <c r="S21" s="111">
        <f>IF(RES_hhdet_in_tes!S21=0,"",RES_hhdet_in_tes!S21/RES_hhdet_in_fec!S21)</f>
        <v>0.59873607322889766</v>
      </c>
      <c r="T21" s="111">
        <f>IF(RES_hhdet_in_tes!T21=0,"",RES_hhdet_in_tes!T21/RES_hhdet_in_fec!T21)</f>
        <v>0.60300222250706581</v>
      </c>
      <c r="U21" s="111">
        <f>IF(RES_hhdet_in_tes!U21=0,"",RES_hhdet_in_tes!U21/RES_hhdet_in_fec!U21)</f>
        <v>0.60689239236594827</v>
      </c>
      <c r="V21" s="111">
        <f>IF(RES_hhdet_in_tes!V21=0,"",RES_hhdet_in_tes!V21/RES_hhdet_in_fec!V21)</f>
        <v>0.6096526828288753</v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>
        <f>IF(RES_hhdet_in_tes!Y21=0,"",RES_hhdet_in_tes!Y21/RES_hhdet_in_fec!Y21)</f>
        <v>0.61141989818512632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0.75148005138005769</v>
      </c>
      <c r="D22" s="45">
        <f>IF(RES_hhdet_in_tes!D22=0,"",RES_hhdet_in_tes!D22/RES_hhdet_in_fec!D22)</f>
        <v>0.75272351385861047</v>
      </c>
      <c r="E22" s="45">
        <f>IF(RES_hhdet_in_tes!E22=0,"",RES_hhdet_in_tes!E22/RES_hhdet_in_fec!E22)</f>
        <v>0.75402560588067802</v>
      </c>
      <c r="F22" s="45">
        <f>IF(RES_hhdet_in_tes!F22=0,"",RES_hhdet_in_tes!F22/RES_hhdet_in_fec!F22)</f>
        <v>0.75533569284049762</v>
      </c>
      <c r="G22" s="45">
        <f>IF(RES_hhdet_in_tes!G22=0,"",RES_hhdet_in_tes!G22/RES_hhdet_in_fec!G22)</f>
        <v>0.75669977416136025</v>
      </c>
      <c r="H22" s="45">
        <f>IF(RES_hhdet_in_tes!H22=0,"",RES_hhdet_in_tes!H22/RES_hhdet_in_fec!H22)</f>
        <v>0.758112220099461</v>
      </c>
      <c r="I22" s="45">
        <f>IF(RES_hhdet_in_tes!I22=0,"",RES_hhdet_in_tes!I22/RES_hhdet_in_fec!I22)</f>
        <v>0.75958436491404302</v>
      </c>
      <c r="J22" s="45">
        <f>IF(RES_hhdet_in_tes!J22=0,"",RES_hhdet_in_tes!J22/RES_hhdet_in_fec!J22)</f>
        <v>0.76116264106459108</v>
      </c>
      <c r="K22" s="45">
        <f>IF(RES_hhdet_in_tes!K22=0,"",RES_hhdet_in_tes!K22/RES_hhdet_in_fec!K22)</f>
        <v>0.76288652835485771</v>
      </c>
      <c r="L22" s="45">
        <f>IF(RES_hhdet_in_tes!L22=0,"",RES_hhdet_in_tes!L22/RES_hhdet_in_fec!L22)</f>
        <v>0.76476658925093599</v>
      </c>
      <c r="M22" s="45">
        <f>IF(RES_hhdet_in_tes!M22=0,"",RES_hhdet_in_tes!M22/RES_hhdet_in_fec!M22)</f>
        <v>0.767454660880866</v>
      </c>
      <c r="N22" s="45">
        <f>IF(RES_hhdet_in_tes!N22=0,"",RES_hhdet_in_tes!N22/RES_hhdet_in_fec!N22)</f>
        <v>0.77113631507966196</v>
      </c>
      <c r="O22" s="45">
        <f>IF(RES_hhdet_in_tes!O22=0,"",RES_hhdet_in_tes!O22/RES_hhdet_in_fec!O22)</f>
        <v>0.7762516051470395</v>
      </c>
      <c r="P22" s="45">
        <f>IF(RES_hhdet_in_tes!P22=0,"",RES_hhdet_in_tes!P22/RES_hhdet_in_fec!P22)</f>
        <v>0.78301636369515593</v>
      </c>
      <c r="Q22" s="45">
        <f>IF(RES_hhdet_in_tes!Q22=0,"",RES_hhdet_in_tes!Q22/RES_hhdet_in_fec!Q22)</f>
        <v>0.79177002723761325</v>
      </c>
      <c r="R22" s="45">
        <f>IF(RES_hhdet_in_tes!R22=0,"",RES_hhdet_in_tes!R22/RES_hhdet_in_fec!R22)</f>
        <v>0.80368167046080086</v>
      </c>
      <c r="S22" s="45">
        <f>IF(RES_hhdet_in_tes!S22=0,"",RES_hhdet_in_tes!S22/RES_hhdet_in_fec!S22)</f>
        <v>0.81858702457680244</v>
      </c>
      <c r="T22" s="45">
        <f>IF(RES_hhdet_in_tes!T22=0,"",RES_hhdet_in_tes!T22/RES_hhdet_in_fec!T22)</f>
        <v>0.83463345679618539</v>
      </c>
      <c r="U22" s="45">
        <f>IF(RES_hhdet_in_tes!U22=0,"",RES_hhdet_in_tes!U22/RES_hhdet_in_fec!U22)</f>
        <v>0.84996833432956076</v>
      </c>
      <c r="V22" s="45">
        <f>IF(RES_hhdet_in_tes!V22=0,"",RES_hhdet_in_tes!V22/RES_hhdet_in_fec!V22)</f>
        <v>0.86273902438751937</v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0.5505127644055634</v>
      </c>
      <c r="D24" s="119">
        <f>IF(RES_hhdet_in_tes!D24=0,"",RES_hhdet_in_tes!D24/RES_hhdet_in_fec!D24)</f>
        <v>0.55499855886400173</v>
      </c>
      <c r="E24" s="119">
        <f>IF(RES_hhdet_in_tes!E24=0,"",RES_hhdet_in_tes!E24/RES_hhdet_in_fec!E24)</f>
        <v>0.56980396970018155</v>
      </c>
      <c r="F24" s="119">
        <f>IF(RES_hhdet_in_tes!F24=0,"",RES_hhdet_in_tes!F24/RES_hhdet_in_fec!F24)</f>
        <v>0.57140261761089861</v>
      </c>
      <c r="G24" s="119">
        <f>IF(RES_hhdet_in_tes!G24=0,"",RES_hhdet_in_tes!G24/RES_hhdet_in_fec!G24)</f>
        <v>0.57178681622448679</v>
      </c>
      <c r="H24" s="119">
        <f>IF(RES_hhdet_in_tes!H24=0,"",RES_hhdet_in_tes!H24/RES_hhdet_in_fec!H24)</f>
        <v>0.5765072236362232</v>
      </c>
      <c r="I24" s="119">
        <f>IF(RES_hhdet_in_tes!I24=0,"",RES_hhdet_in_tes!I24/RES_hhdet_in_fec!I24)</f>
        <v>0.5822967457914231</v>
      </c>
      <c r="J24" s="119">
        <f>IF(RES_hhdet_in_tes!J24=0,"",RES_hhdet_in_tes!J24/RES_hhdet_in_fec!J24)</f>
        <v>0.59083171710381621</v>
      </c>
      <c r="K24" s="119">
        <f>IF(RES_hhdet_in_tes!K24=0,"",RES_hhdet_in_tes!K24/RES_hhdet_in_fec!K24)</f>
        <v>0.60235038684403419</v>
      </c>
      <c r="L24" s="119">
        <f>IF(RES_hhdet_in_tes!L24=0,"",RES_hhdet_in_tes!L24/RES_hhdet_in_fec!L24)</f>
        <v>0.60619824385696042</v>
      </c>
      <c r="M24" s="119">
        <f>IF(RES_hhdet_in_tes!M24=0,"",RES_hhdet_in_tes!M24/RES_hhdet_in_fec!M24)</f>
        <v>0.61955112772054188</v>
      </c>
      <c r="N24" s="119">
        <f>IF(RES_hhdet_in_tes!N24=0,"",RES_hhdet_in_tes!N24/RES_hhdet_in_fec!N24)</f>
        <v>0.63716953594781101</v>
      </c>
      <c r="O24" s="119">
        <f>IF(RES_hhdet_in_tes!O24=0,"",RES_hhdet_in_tes!O24/RES_hhdet_in_fec!O24)</f>
        <v>0.67241212924385318</v>
      </c>
      <c r="P24" s="119">
        <f>IF(RES_hhdet_in_tes!P24=0,"",RES_hhdet_in_tes!P24/RES_hhdet_in_fec!P24)</f>
        <v>0.70469907312883895</v>
      </c>
      <c r="Q24" s="119">
        <f>IF(RES_hhdet_in_tes!Q24=0,"",RES_hhdet_in_tes!Q24/RES_hhdet_in_fec!Q24)</f>
        <v>0.732766179834487</v>
      </c>
      <c r="R24" s="119">
        <f>IF(RES_hhdet_in_tes!R24=0,"",RES_hhdet_in_tes!R24/RES_hhdet_in_fec!R24)</f>
        <v>0.74060782792109492</v>
      </c>
      <c r="S24" s="119">
        <f>IF(RES_hhdet_in_tes!S24=0,"",RES_hhdet_in_tes!S24/RES_hhdet_in_fec!S24)</f>
        <v>0.74239408311909216</v>
      </c>
      <c r="T24" s="119">
        <f>IF(RES_hhdet_in_tes!T24=0,"",RES_hhdet_in_tes!T24/RES_hhdet_in_fec!T24)</f>
        <v>0.74978776393566471</v>
      </c>
      <c r="U24" s="119">
        <f>IF(RES_hhdet_in_tes!U24=0,"",RES_hhdet_in_tes!U24/RES_hhdet_in_fec!U24)</f>
        <v>0.75132606815391989</v>
      </c>
      <c r="V24" s="119">
        <f>IF(RES_hhdet_in_tes!V24=0,"",RES_hhdet_in_tes!V24/RES_hhdet_in_fec!V24)</f>
        <v>0.75547858418153935</v>
      </c>
      <c r="W24" s="119">
        <f>IF(RES_hhdet_in_tes!W24=0,"",RES_hhdet_in_tes!W24/RES_hhdet_in_fec!W24)</f>
        <v>0.75489761833917945</v>
      </c>
      <c r="X24" s="119">
        <f>IF(RES_hhdet_in_tes!X24=0,"",RES_hhdet_in_tes!X24/RES_hhdet_in_fec!X24)</f>
        <v>0.75437830269456618</v>
      </c>
      <c r="Y24" s="119">
        <f>IF(RES_hhdet_in_tes!Y24=0,"",RES_hhdet_in_tes!Y24/RES_hhdet_in_fec!Y24)</f>
        <v>0.75792484058302179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0.54306599089423546</v>
      </c>
      <c r="D25" s="124">
        <f>IF(RES_hhdet_in_tes!D25=0,"",RES_hhdet_in_tes!D25/RES_hhdet_in_fec!D25)</f>
        <v>0.54783683363160995</v>
      </c>
      <c r="E25" s="124">
        <f>IF(RES_hhdet_in_tes!E25=0,"",RES_hhdet_in_tes!E25/RES_hhdet_in_fec!E25)</f>
        <v>0.55290904464532331</v>
      </c>
      <c r="F25" s="124">
        <f>IF(RES_hhdet_in_tes!F25=0,"",RES_hhdet_in_tes!F25/RES_hhdet_in_fec!F25)</f>
        <v>0.55787780161239064</v>
      </c>
      <c r="G25" s="124">
        <f>IF(RES_hhdet_in_tes!G25=0,"",RES_hhdet_in_tes!G25/RES_hhdet_in_fec!G25)</f>
        <v>0.563084627612079</v>
      </c>
      <c r="H25" s="124">
        <f>IF(RES_hhdet_in_tes!H25=0,"",RES_hhdet_in_tes!H25/RES_hhdet_in_fec!H25)</f>
        <v>0.56853777081741796</v>
      </c>
      <c r="I25" s="124">
        <f>IF(RES_hhdet_in_tes!I25=0,"",RES_hhdet_in_tes!I25/RES_hhdet_in_fec!I25)</f>
        <v>0.57413887258710805</v>
      </c>
      <c r="J25" s="124">
        <f>IF(RES_hhdet_in_tes!J25=0,"",RES_hhdet_in_tes!J25/RES_hhdet_in_fec!J25)</f>
        <v>0.58031717961465079</v>
      </c>
      <c r="K25" s="124">
        <f>IF(RES_hhdet_in_tes!K25=0,"",RES_hhdet_in_tes!K25/RES_hhdet_in_fec!K25)</f>
        <v>0.58718620537643584</v>
      </c>
      <c r="L25" s="124">
        <f>IF(RES_hhdet_in_tes!L25=0,"",RES_hhdet_in_tes!L25/RES_hhdet_in_fec!L25)</f>
        <v>0.59488006445998043</v>
      </c>
      <c r="M25" s="124">
        <f>IF(RES_hhdet_in_tes!M25=0,"",RES_hhdet_in_tes!M25/RES_hhdet_in_fec!M25)</f>
        <v>0.60867028737476958</v>
      </c>
      <c r="N25" s="124">
        <f>IF(RES_hhdet_in_tes!N25=0,"",RES_hhdet_in_tes!N25/RES_hhdet_in_fec!N25)</f>
        <v>0.63036833121776525</v>
      </c>
      <c r="O25" s="124">
        <f>IF(RES_hhdet_in_tes!O25=0,"",RES_hhdet_in_tes!O25/RES_hhdet_in_fec!O25)</f>
        <v>0.6606838341493827</v>
      </c>
      <c r="P25" s="124">
        <f>IF(RES_hhdet_in_tes!P25=0,"",RES_hhdet_in_tes!P25/RES_hhdet_in_fec!P25)</f>
        <v>0.69558089891849939</v>
      </c>
      <c r="Q25" s="124">
        <f>IF(RES_hhdet_in_tes!Q25=0,"",RES_hhdet_in_tes!Q25/RES_hhdet_in_fec!Q25)</f>
        <v>0.72343888264882839</v>
      </c>
      <c r="R25" s="124">
        <f>IF(RES_hhdet_in_tes!R25=0,"",RES_hhdet_in_tes!R25/RES_hhdet_in_fec!R25)</f>
        <v>0.73397261089987309</v>
      </c>
      <c r="S25" s="124">
        <f>IF(RES_hhdet_in_tes!S25=0,"",RES_hhdet_in_tes!S25/RES_hhdet_in_fec!S25)</f>
        <v>0.73878646904668188</v>
      </c>
      <c r="T25" s="124">
        <f>IF(RES_hhdet_in_tes!T25=0,"",RES_hhdet_in_tes!T25/RES_hhdet_in_fec!T25)</f>
        <v>0.74035940274363232</v>
      </c>
      <c r="U25" s="124">
        <f>IF(RES_hhdet_in_tes!U25=0,"",RES_hhdet_in_tes!U25/RES_hhdet_in_fec!U25)</f>
        <v>0.74080684488211768</v>
      </c>
      <c r="V25" s="124">
        <f>IF(RES_hhdet_in_tes!V25=0,"",RES_hhdet_in_tes!V25/RES_hhdet_in_fec!V25)</f>
        <v>0.74250436937536257</v>
      </c>
      <c r="W25" s="124">
        <f>IF(RES_hhdet_in_tes!W25=0,"",RES_hhdet_in_tes!W25/RES_hhdet_in_fec!W25)</f>
        <v>0.74506548799765948</v>
      </c>
      <c r="X25" s="124">
        <f>IF(RES_hhdet_in_tes!X25=0,"",RES_hhdet_in_tes!X25/RES_hhdet_in_fec!X25)</f>
        <v>0.74706865910251319</v>
      </c>
      <c r="Y25" s="124">
        <f>IF(RES_hhdet_in_tes!Y25=0,"",RES_hhdet_in_tes!Y25/RES_hhdet_in_fec!Y25)</f>
        <v>0.74884205409748272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0.53809396895868766</v>
      </c>
      <c r="D26" s="111">
        <f>IF(RES_hhdet_in_tes!D26=0,"",RES_hhdet_in_tes!D26/RES_hhdet_in_fec!D26)</f>
        <v>0.54293099672291167</v>
      </c>
      <c r="E26" s="111">
        <f>IF(RES_hhdet_in_tes!E26=0,"",RES_hhdet_in_tes!E26/RES_hhdet_in_fec!E26)</f>
        <v>0.54802552539407567</v>
      </c>
      <c r="F26" s="111">
        <f>IF(RES_hhdet_in_tes!F26=0,"",RES_hhdet_in_tes!F26/RES_hhdet_in_fec!F26)</f>
        <v>0.55309222005294723</v>
      </c>
      <c r="G26" s="111">
        <f>IF(RES_hhdet_in_tes!G26=0,"",RES_hhdet_in_tes!G26/RES_hhdet_in_fec!G26)</f>
        <v>0.55838551934016045</v>
      </c>
      <c r="H26" s="111">
        <f>IF(RES_hhdet_in_tes!H26=0,"",RES_hhdet_in_tes!H26/RES_hhdet_in_fec!H26)</f>
        <v>0.5638709202280473</v>
      </c>
      <c r="I26" s="111">
        <f>IF(RES_hhdet_in_tes!I26=0,"",RES_hhdet_in_tes!I26/RES_hhdet_in_fec!I26)</f>
        <v>0.56960764051418566</v>
      </c>
      <c r="J26" s="111">
        <f>IF(RES_hhdet_in_tes!J26=0,"",RES_hhdet_in_tes!J26/RES_hhdet_in_fec!J26)</f>
        <v>0.57584607184191716</v>
      </c>
      <c r="K26" s="111">
        <f>IF(RES_hhdet_in_tes!K26=0,"",RES_hhdet_in_tes!K26/RES_hhdet_in_fec!K26)</f>
        <v>0.58279437518317689</v>
      </c>
      <c r="L26" s="111">
        <f>IF(RES_hhdet_in_tes!L26=0,"",RES_hhdet_in_tes!L26/RES_hhdet_in_fec!L26)</f>
        <v>0.59049972815831353</v>
      </c>
      <c r="M26" s="111">
        <f>IF(RES_hhdet_in_tes!M26=0,"",RES_hhdet_in_tes!M26/RES_hhdet_in_fec!M26)</f>
        <v>0.60444165943939721</v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0.65678958938491405</v>
      </c>
      <c r="P26" s="111">
        <f>IF(RES_hhdet_in_tes!P26=0,"",RES_hhdet_in_tes!P26/RES_hhdet_in_fec!P26)</f>
        <v>0.69197347930236996</v>
      </c>
      <c r="Q26" s="111">
        <f>IF(RES_hhdet_in_tes!Q26=0,"",RES_hhdet_in_tes!Q26/RES_hhdet_in_fec!Q26)</f>
        <v>0.72006823254350083</v>
      </c>
      <c r="R26" s="111">
        <f>IF(RES_hhdet_in_tes!R26=0,"",RES_hhdet_in_tes!R26/RES_hhdet_in_fec!R26)</f>
        <v>0.73069769540248652</v>
      </c>
      <c r="S26" s="111">
        <f>IF(RES_hhdet_in_tes!S26=0,"",RES_hhdet_in_tes!S26/RES_hhdet_in_fec!S26)</f>
        <v>0.73558317306050514</v>
      </c>
      <c r="T26" s="111">
        <f>IF(RES_hhdet_in_tes!T26=0,"",RES_hhdet_in_tes!T26/RES_hhdet_in_fec!T26)</f>
        <v>0.73713238314447871</v>
      </c>
      <c r="U26" s="111">
        <f>IF(RES_hhdet_in_tes!U26=0,"",RES_hhdet_in_tes!U26/RES_hhdet_in_fec!U26)</f>
        <v>0.73765281350043876</v>
      </c>
      <c r="V26" s="111">
        <f>IF(RES_hhdet_in_tes!V26=0,"",RES_hhdet_in_tes!V26/RES_hhdet_in_fec!V26)</f>
        <v>0.73937980430461026</v>
      </c>
      <c r="W26" s="111">
        <f>IF(RES_hhdet_in_tes!W26=0,"",RES_hhdet_in_tes!W26/RES_hhdet_in_fec!W26)</f>
        <v>0.74203885819257098</v>
      </c>
      <c r="X26" s="111">
        <f>IF(RES_hhdet_in_tes!X26=0,"",RES_hhdet_in_tes!X26/RES_hhdet_in_fec!X26)</f>
        <v>0.74419311049256531</v>
      </c>
      <c r="Y26" s="111">
        <f>IF(RES_hhdet_in_tes!Y26=0,"",RES_hhdet_in_tes!Y26/RES_hhdet_in_fec!Y26)</f>
        <v>0.74605274043573522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>
        <f>IF(RES_hhdet_in_tes!E28=0,"",RES_hhdet_in_tes!E28/RES_hhdet_in_fec!E28)</f>
        <v>2.4571325007913911</v>
      </c>
      <c r="F28" s="124">
        <f>IF(RES_hhdet_in_tes!F28=0,"",RES_hhdet_in_tes!F28/RES_hhdet_in_fec!F28)</f>
        <v>2.5538067651711773</v>
      </c>
      <c r="G28" s="124">
        <f>IF(RES_hhdet_in_tes!G28=0,"",RES_hhdet_in_tes!G28/RES_hhdet_in_fec!G28)</f>
        <v>2.6518113536192072</v>
      </c>
      <c r="H28" s="124">
        <f>IF(RES_hhdet_in_tes!H28=0,"",RES_hhdet_in_tes!H28/RES_hhdet_in_fec!H28)</f>
        <v>2.751058245353335</v>
      </c>
      <c r="I28" s="124">
        <f>IF(RES_hhdet_in_tes!I28=0,"",RES_hhdet_in_tes!I28/RES_hhdet_in_fec!I28)</f>
        <v>2.8516648407263725</v>
      </c>
      <c r="J28" s="124">
        <f>IF(RES_hhdet_in_tes!J28=0,"",RES_hhdet_in_tes!J28/RES_hhdet_in_fec!J28)</f>
        <v>2.9541573192931225</v>
      </c>
      <c r="K28" s="124">
        <f>IF(RES_hhdet_in_tes!K28=0,"",RES_hhdet_in_tes!K28/RES_hhdet_in_fec!K28)</f>
        <v>3.0589524591337431</v>
      </c>
      <c r="L28" s="124">
        <f>IF(RES_hhdet_in_tes!L28=0,"",RES_hhdet_in_tes!L28/RES_hhdet_in_fec!L28)</f>
        <v>3.1661055295072873</v>
      </c>
      <c r="M28" s="124">
        <f>IF(RES_hhdet_in_tes!M28=0,"",RES_hhdet_in_tes!M28/RES_hhdet_in_fec!M28)</f>
        <v>3.288895049919089</v>
      </c>
      <c r="N28" s="124">
        <f>IF(RES_hhdet_in_tes!N28=0,"",RES_hhdet_in_tes!N28/RES_hhdet_in_fec!N28)</f>
        <v>3.4312628031919363</v>
      </c>
      <c r="O28" s="124">
        <f>IF(RES_hhdet_in_tes!O28=0,"",RES_hhdet_in_tes!O28/RES_hhdet_in_fec!O28)</f>
        <v>3.5929548193350787</v>
      </c>
      <c r="P28" s="124">
        <f>IF(RES_hhdet_in_tes!P28=0,"",RES_hhdet_in_tes!P28/RES_hhdet_in_fec!P28)</f>
        <v>3.7582352308246976</v>
      </c>
      <c r="Q28" s="124">
        <f>IF(RES_hhdet_in_tes!Q28=0,"",RES_hhdet_in_tes!Q28/RES_hhdet_in_fec!Q28)</f>
        <v>3.8850854125310388</v>
      </c>
      <c r="R28" s="124">
        <f>IF(RES_hhdet_in_tes!R28=0,"",RES_hhdet_in_tes!R28/RES_hhdet_in_fec!R28)</f>
        <v>3.9125710712894084</v>
      </c>
      <c r="S28" s="124">
        <f>IF(RES_hhdet_in_tes!S28=0,"",RES_hhdet_in_tes!S28/RES_hhdet_in_fec!S28)</f>
        <v>3.9156250333736717</v>
      </c>
      <c r="T28" s="124">
        <f>IF(RES_hhdet_in_tes!T28=0,"",RES_hhdet_in_tes!T28/RES_hhdet_in_fec!T28)</f>
        <v>3.9190183245784085</v>
      </c>
      <c r="U28" s="124">
        <f>IF(RES_hhdet_in_tes!U28=0,"",RES_hhdet_in_tes!U28/RES_hhdet_in_fec!U28)</f>
        <v>3.9227886481392282</v>
      </c>
      <c r="V28" s="124">
        <f>IF(RES_hhdet_in_tes!V28=0,"",RES_hhdet_in_tes!V28/RES_hhdet_in_fec!V28)</f>
        <v>3.9335624852676254</v>
      </c>
      <c r="W28" s="124">
        <f>IF(RES_hhdet_in_tes!W28=0,"",RES_hhdet_in_tes!W28/RES_hhdet_in_fec!W28)</f>
        <v>3.968924307913416</v>
      </c>
      <c r="X28" s="124">
        <f>IF(RES_hhdet_in_tes!X28=0,"",RES_hhdet_in_tes!X28/RES_hhdet_in_fec!X28)</f>
        <v>4.0120601695056139</v>
      </c>
      <c r="Y28" s="124">
        <f>IF(RES_hhdet_in_tes!Y28=0,"",RES_hhdet_in_tes!Y28/RES_hhdet_in_fec!Y28)</f>
        <v>4.0606819531873128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>
        <f>IF(RES_hhdet_in_tes!E29=0,"",RES_hhdet_in_tes!E29/RES_hhdet_in_fec!E29)</f>
        <v>2.4571325007913911</v>
      </c>
      <c r="F29" s="111">
        <f>IF(RES_hhdet_in_tes!F29=0,"",RES_hhdet_in_tes!F29/RES_hhdet_in_fec!F29)</f>
        <v>2.5538067651711773</v>
      </c>
      <c r="G29" s="111">
        <f>IF(RES_hhdet_in_tes!G29=0,"",RES_hhdet_in_tes!G29/RES_hhdet_in_fec!G29)</f>
        <v>2.6518113536192072</v>
      </c>
      <c r="H29" s="111">
        <f>IF(RES_hhdet_in_tes!H29=0,"",RES_hhdet_in_tes!H29/RES_hhdet_in_fec!H29)</f>
        <v>2.751058245353335</v>
      </c>
      <c r="I29" s="111">
        <f>IF(RES_hhdet_in_tes!I29=0,"",RES_hhdet_in_tes!I29/RES_hhdet_in_fec!I29)</f>
        <v>2.8516648407263725</v>
      </c>
      <c r="J29" s="111">
        <f>IF(RES_hhdet_in_tes!J29=0,"",RES_hhdet_in_tes!J29/RES_hhdet_in_fec!J29)</f>
        <v>2.9541573192931225</v>
      </c>
      <c r="K29" s="111">
        <f>IF(RES_hhdet_in_tes!K29=0,"",RES_hhdet_in_tes!K29/RES_hhdet_in_fec!K29)</f>
        <v>3.0589524591337431</v>
      </c>
      <c r="L29" s="111">
        <f>IF(RES_hhdet_in_tes!L29=0,"",RES_hhdet_in_tes!L29/RES_hhdet_in_fec!L29)</f>
        <v>3.1661055295072873</v>
      </c>
      <c r="M29" s="111">
        <f>IF(RES_hhdet_in_tes!M29=0,"",RES_hhdet_in_tes!M29/RES_hhdet_in_fec!M29)</f>
        <v>3.288895049919089</v>
      </c>
      <c r="N29" s="111">
        <f>IF(RES_hhdet_in_tes!N29=0,"",RES_hhdet_in_tes!N29/RES_hhdet_in_fec!N29)</f>
        <v>3.4312628031919363</v>
      </c>
      <c r="O29" s="111">
        <f>IF(RES_hhdet_in_tes!O29=0,"",RES_hhdet_in_tes!O29/RES_hhdet_in_fec!O29)</f>
        <v>3.5929548193350787</v>
      </c>
      <c r="P29" s="111">
        <f>IF(RES_hhdet_in_tes!P29=0,"",RES_hhdet_in_tes!P29/RES_hhdet_in_fec!P29)</f>
        <v>3.7582352308246976</v>
      </c>
      <c r="Q29" s="111">
        <f>IF(RES_hhdet_in_tes!Q29=0,"",RES_hhdet_in_tes!Q29/RES_hhdet_in_fec!Q29)</f>
        <v>3.8850854125310388</v>
      </c>
      <c r="R29" s="111">
        <f>IF(RES_hhdet_in_tes!R29=0,"",RES_hhdet_in_tes!R29/RES_hhdet_in_fec!R29)</f>
        <v>3.9125710712894084</v>
      </c>
      <c r="S29" s="111">
        <f>IF(RES_hhdet_in_tes!S29=0,"",RES_hhdet_in_tes!S29/RES_hhdet_in_fec!S29)</f>
        <v>3.9156250333736717</v>
      </c>
      <c r="T29" s="111">
        <f>IF(RES_hhdet_in_tes!T29=0,"",RES_hhdet_in_tes!T29/RES_hhdet_in_fec!T29)</f>
        <v>3.9190183245784085</v>
      </c>
      <c r="U29" s="111">
        <f>IF(RES_hhdet_in_tes!U29=0,"",RES_hhdet_in_tes!U29/RES_hhdet_in_fec!U29)</f>
        <v>3.9227886481392282</v>
      </c>
      <c r="V29" s="111">
        <f>IF(RES_hhdet_in_tes!V29=0,"",RES_hhdet_in_tes!V29/RES_hhdet_in_fec!V29)</f>
        <v>3.9335624852676254</v>
      </c>
      <c r="W29" s="111">
        <f>IF(RES_hhdet_in_tes!W29=0,"",RES_hhdet_in_tes!W29/RES_hhdet_in_fec!W29)</f>
        <v>3.968924307913416</v>
      </c>
      <c r="X29" s="111">
        <f>IF(RES_hhdet_in_tes!X29=0,"",RES_hhdet_in_tes!X29/RES_hhdet_in_fec!X29)</f>
        <v>4.0120601695056139</v>
      </c>
      <c r="Y29" s="111">
        <f>IF(RES_hhdet_in_tes!Y29=0,"",RES_hhdet_in_tes!Y29/RES_hhdet_in_fec!Y29)</f>
        <v>4.0606819531873128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0.61652469816384803</v>
      </c>
      <c r="D30" s="124">
        <f>IF(RES_hhdet_in_tes!D30=0,"",RES_hhdet_in_tes!D30/RES_hhdet_in_fec!D30)</f>
        <v>0.628951628400375</v>
      </c>
      <c r="E30" s="124">
        <f>IF(RES_hhdet_in_tes!E30=0,"",RES_hhdet_in_tes!E30/RES_hhdet_in_fec!E30)</f>
        <v>0.64286976062109213</v>
      </c>
      <c r="F30" s="124">
        <f>IF(RES_hhdet_in_tes!F30=0,"",RES_hhdet_in_tes!F30/RES_hhdet_in_fec!F30)</f>
        <v>0.63974067282566671</v>
      </c>
      <c r="G30" s="124">
        <f>IF(RES_hhdet_in_tes!G30=0,"",RES_hhdet_in_tes!G30/RES_hhdet_in_fec!G30)</f>
        <v>0.63278271423052845</v>
      </c>
      <c r="H30" s="124">
        <f>IF(RES_hhdet_in_tes!H30=0,"",RES_hhdet_in_tes!H30/RES_hhdet_in_fec!H30)</f>
        <v>0.62439545078836511</v>
      </c>
      <c r="I30" s="124">
        <f>IF(RES_hhdet_in_tes!I30=0,"",RES_hhdet_in_tes!I30/RES_hhdet_in_fec!I30)</f>
        <v>0.63625560016511129</v>
      </c>
      <c r="J30" s="124">
        <f>IF(RES_hhdet_in_tes!J30=0,"",RES_hhdet_in_tes!J30/RES_hhdet_in_fec!J30)</f>
        <v>0.65000393361818876</v>
      </c>
      <c r="K30" s="124">
        <f>IF(RES_hhdet_in_tes!K30=0,"",RES_hhdet_in_tes!K30/RES_hhdet_in_fec!K30)</f>
        <v>0.71443737233968629</v>
      </c>
      <c r="L30" s="124">
        <f>IF(RES_hhdet_in_tes!L30=0,"",RES_hhdet_in_tes!L30/RES_hhdet_in_fec!L30)</f>
        <v>0.67005017589760862</v>
      </c>
      <c r="M30" s="124">
        <f>IF(RES_hhdet_in_tes!M30=0,"",RES_hhdet_in_tes!M30/RES_hhdet_in_fec!M30)</f>
        <v>0.67637614284151071</v>
      </c>
      <c r="N30" s="124">
        <f>IF(RES_hhdet_in_tes!N30=0,"",RES_hhdet_in_tes!N30/RES_hhdet_in_fec!N30)</f>
        <v>0.68879691503714524</v>
      </c>
      <c r="O30" s="124">
        <f>IF(RES_hhdet_in_tes!O30=0,"",RES_hhdet_in_tes!O30/RES_hhdet_in_fec!O30)</f>
        <v>0.78294936655304781</v>
      </c>
      <c r="P30" s="124">
        <f>IF(RES_hhdet_in_tes!P30=0,"",RES_hhdet_in_tes!P30/RES_hhdet_in_fec!P30)</f>
        <v>0.80115459251034871</v>
      </c>
      <c r="Q30" s="124">
        <f>IF(RES_hhdet_in_tes!Q30=0,"",RES_hhdet_in_tes!Q30/RES_hhdet_in_fec!Q30)</f>
        <v>0.81339564296387212</v>
      </c>
      <c r="R30" s="124">
        <f>IF(RES_hhdet_in_tes!R30=0,"",RES_hhdet_in_tes!R30/RES_hhdet_in_fec!R30)</f>
        <v>0.80566428868883144</v>
      </c>
      <c r="S30" s="124">
        <f>IF(RES_hhdet_in_tes!S30=0,"",RES_hhdet_in_tes!S30/RES_hhdet_in_fec!S30)</f>
        <v>0.79084477105962647</v>
      </c>
      <c r="T30" s="124">
        <f>IF(RES_hhdet_in_tes!T30=0,"",RES_hhdet_in_tes!T30/RES_hhdet_in_fec!T30)</f>
        <v>0.84733925372757957</v>
      </c>
      <c r="U30" s="124">
        <f>IF(RES_hhdet_in_tes!U30=0,"",RES_hhdet_in_tes!U30/RES_hhdet_in_fec!U30)</f>
        <v>0.84832256160941777</v>
      </c>
      <c r="V30" s="124">
        <f>IF(RES_hhdet_in_tes!V30=0,"",RES_hhdet_in_tes!V30/RES_hhdet_in_fec!V30)</f>
        <v>0.87426497456055141</v>
      </c>
      <c r="W30" s="124">
        <f>IF(RES_hhdet_in_tes!W30=0,"",RES_hhdet_in_tes!W30/RES_hhdet_in_fec!W30)</f>
        <v>0.88323920211570384</v>
      </c>
      <c r="X30" s="124">
        <f>IF(RES_hhdet_in_tes!X30=0,"",RES_hhdet_in_tes!X30/RES_hhdet_in_fec!X30)</f>
        <v>0.88561167210673197</v>
      </c>
      <c r="Y30" s="124">
        <f>IF(RES_hhdet_in_tes!Y30=0,"",RES_hhdet_in_tes!Y30/RES_hhdet_in_fec!Y30)</f>
        <v>0.90566465808072949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0.57487261886067709</v>
      </c>
      <c r="D31" s="111">
        <f>IF(RES_hhdet_in_tes!D31=0,"",RES_hhdet_in_tes!D31/RES_hhdet_in_fec!D31)</f>
        <v>0.57692030899895741</v>
      </c>
      <c r="E31" s="111">
        <f>IF(RES_hhdet_in_tes!E31=0,"",RES_hhdet_in_tes!E31/RES_hhdet_in_fec!E31)</f>
        <v>0.57925263712967301</v>
      </c>
      <c r="F31" s="111">
        <f>IF(RES_hhdet_in_tes!F31=0,"",RES_hhdet_in_tes!F31/RES_hhdet_in_fec!F31)</f>
        <v>0.58162377953208444</v>
      </c>
      <c r="G31" s="111">
        <f>IF(RES_hhdet_in_tes!G31=0,"",RES_hhdet_in_tes!G31/RES_hhdet_in_fec!G31)</f>
        <v>0.58425705678339424</v>
      </c>
      <c r="H31" s="111">
        <f>IF(RES_hhdet_in_tes!H31=0,"",RES_hhdet_in_tes!H31/RES_hhdet_in_fec!H31)</f>
        <v>0.58712513728798277</v>
      </c>
      <c r="I31" s="111">
        <f>IF(RES_hhdet_in_tes!I31=0,"",RES_hhdet_in_tes!I31/RES_hhdet_in_fec!I31)</f>
        <v>0.5902830472425985</v>
      </c>
      <c r="J31" s="111">
        <f>IF(RES_hhdet_in_tes!J31=0,"",RES_hhdet_in_tes!J31/RES_hhdet_in_fec!J31)</f>
        <v>0.59395620955281869</v>
      </c>
      <c r="K31" s="111">
        <f>IF(RES_hhdet_in_tes!K31=0,"",RES_hhdet_in_tes!K31/RES_hhdet_in_fec!K31)</f>
        <v>0.59833629298166058</v>
      </c>
      <c r="L31" s="111">
        <f>IF(RES_hhdet_in_tes!L31=0,"",RES_hhdet_in_tes!L31/RES_hhdet_in_fec!L31)</f>
        <v>0.60347457678125171</v>
      </c>
      <c r="M31" s="111">
        <f>IF(RES_hhdet_in_tes!M31=0,"",RES_hhdet_in_tes!M31/RES_hhdet_in_fec!M31)</f>
        <v>0.61394929411683863</v>
      </c>
      <c r="N31" s="111">
        <f>IF(RES_hhdet_in_tes!N31=0,"",RES_hhdet_in_tes!N31/RES_hhdet_in_fec!N31)</f>
        <v>0.63121568902687697</v>
      </c>
      <c r="O31" s="111">
        <f>IF(RES_hhdet_in_tes!O31=0,"",RES_hhdet_in_tes!O31/RES_hhdet_in_fec!O31)</f>
        <v>0.65645813893602034</v>
      </c>
      <c r="P31" s="111">
        <f>IF(RES_hhdet_in_tes!P31=0,"",RES_hhdet_in_tes!P31/RES_hhdet_in_fec!P31)</f>
        <v>0.68706733253853314</v>
      </c>
      <c r="Q31" s="111">
        <f>IF(RES_hhdet_in_tes!Q31=0,"",RES_hhdet_in_tes!Q31/RES_hhdet_in_fec!Q31)</f>
        <v>0.71462667449908845</v>
      </c>
      <c r="R31" s="111">
        <f>IF(RES_hhdet_in_tes!R31=0,"",RES_hhdet_in_tes!R31/RES_hhdet_in_fec!R31)</f>
        <v>0.73250656741337328</v>
      </c>
      <c r="S31" s="111">
        <f>IF(RES_hhdet_in_tes!S31=0,"",RES_hhdet_in_tes!S31/RES_hhdet_in_fec!S31)</f>
        <v>0.74915445176106688</v>
      </c>
      <c r="T31" s="111">
        <f>IF(RES_hhdet_in_tes!T31=0,"",RES_hhdet_in_tes!T31/RES_hhdet_in_fec!T31)</f>
        <v>0.76407945184505244</v>
      </c>
      <c r="U31" s="111">
        <f>IF(RES_hhdet_in_tes!U31=0,"",RES_hhdet_in_tes!U31/RES_hhdet_in_fec!U31)</f>
        <v>0.776790691968265</v>
      </c>
      <c r="V31" s="111">
        <f>IF(RES_hhdet_in_tes!V31=0,"",RES_hhdet_in_tes!V31/RES_hhdet_in_fec!V31)</f>
        <v>0.78679729643361795</v>
      </c>
      <c r="W31" s="111">
        <f>IF(RES_hhdet_in_tes!W31=0,"",RES_hhdet_in_tes!W31/RES_hhdet_in_fec!W31)</f>
        <v>0.79294788586506026</v>
      </c>
      <c r="X31" s="111">
        <f>IF(RES_hhdet_in_tes!X31=0,"",RES_hhdet_in_tes!X31/RES_hhdet_in_fec!X31)</f>
        <v>0.79639737038906977</v>
      </c>
      <c r="Y31" s="111">
        <f>IF(RES_hhdet_in_tes!Y31=0,"",RES_hhdet_in_tes!Y31/RES_hhdet_in_fec!Y31)</f>
        <v>0.79814410492400512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0.7570160704544423</v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>
        <f>IF(RES_hhdet_in_tes!T32=0,"",RES_hhdet_in_tes!T32/RES_hhdet_in_fec!T32)</f>
        <v>0.85606240117138166</v>
      </c>
      <c r="U32" s="111">
        <f>IF(RES_hhdet_in_tes!U32=0,"",RES_hhdet_in_tes!U32/RES_hhdet_in_fec!U32)</f>
        <v>0.87594697761449214</v>
      </c>
      <c r="V32" s="111">
        <f>IF(RES_hhdet_in_tes!V32=0,"",RES_hhdet_in_tes!V32/RES_hhdet_in_fec!V32)</f>
        <v>0.88486373102521176</v>
      </c>
      <c r="W32" s="111">
        <f>IF(RES_hhdet_in_tes!W32=0,"",RES_hhdet_in_tes!W32/RES_hhdet_in_fec!W32)</f>
        <v>0.88491185633722258</v>
      </c>
      <c r="X32" s="111">
        <f>IF(RES_hhdet_in_tes!X32=0,"",RES_hhdet_in_tes!X32/RES_hhdet_in_fec!X32)</f>
        <v>0.90958419284949832</v>
      </c>
      <c r="Y32" s="111">
        <f>IF(RES_hhdet_in_tes!Y32=0,"",RES_hhdet_in_tes!Y32/RES_hhdet_in_fec!Y32)</f>
        <v>0.92702343201626602</v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0.59833629298166058</v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>
        <f>IF(RES_hhdet_in_tes!T33=0,"",RES_hhdet_in_tes!T33/RES_hhdet_in_fec!T33)</f>
        <v>0.76407945184505244</v>
      </c>
      <c r="U33" s="112">
        <f>IF(RES_hhdet_in_tes!U33=0,"",RES_hhdet_in_tes!U33/RES_hhdet_in_fec!U33)</f>
        <v>0.77679069196826489</v>
      </c>
      <c r="V33" s="112">
        <f>IF(RES_hhdet_in_tes!V33=0,"",RES_hhdet_in_tes!V33/RES_hhdet_in_fec!V33)</f>
        <v>0.78679729643361795</v>
      </c>
      <c r="W33" s="112">
        <f>IF(RES_hhdet_in_tes!W33=0,"",RES_hhdet_in_tes!W33/RES_hhdet_in_fec!W33)</f>
        <v>0.79294788586506026</v>
      </c>
      <c r="X33" s="112">
        <f>IF(RES_hhdet_in_tes!X33=0,"",RES_hhdet_in_tes!X33/RES_hhdet_in_fec!X33)</f>
        <v>0.79639737038906977</v>
      </c>
      <c r="Y33" s="112">
        <f>IF(RES_hhdet_in_tes!Y33=0,"",RES_hhdet_in_tes!Y33/RES_hhdet_in_fec!Y33)</f>
        <v>0.79814410492400512</v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X34" s="113">
        <f>IF(RES_hhdet_in_tes!X34=0,"",RES_hhdet_in_tes!X34/RES_hhdet_in_fec!X34)</f>
        <v>1</v>
      </c>
      <c r="Y34" s="113">
        <f>IF(RES_hhdet_in_tes!Y34=0,"",RES_hhdet_in_tes!Y34/RES_hhdet_in_fec!Y34)</f>
        <v>1</v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0.64386064978934698</v>
      </c>
      <c r="D35" s="112">
        <f>IF(RES_hhdet_in_tes!D35=0,"",RES_hhdet_in_tes!D35/RES_hhdet_in_fec!D35)</f>
        <v>0.64538513236961514</v>
      </c>
      <c r="E35" s="112">
        <f>IF(RES_hhdet_in_tes!E35=0,"",RES_hhdet_in_tes!E35/RES_hhdet_in_fec!E35)</f>
        <v>0.64705406322829517</v>
      </c>
      <c r="F35" s="112">
        <f>IF(RES_hhdet_in_tes!F35=0,"",RES_hhdet_in_tes!F35/RES_hhdet_in_fec!F35)</f>
        <v>0.64874313053569066</v>
      </c>
      <c r="G35" s="112">
        <f>IF(RES_hhdet_in_tes!G35=0,"",RES_hhdet_in_tes!G35/RES_hhdet_in_fec!G35)</f>
        <v>0.65056635334077051</v>
      </c>
      <c r="H35" s="112">
        <f>IF(RES_hhdet_in_tes!H35=0,"",RES_hhdet_in_tes!H35/RES_hhdet_in_fec!H35)</f>
        <v>0.65251086133984482</v>
      </c>
      <c r="I35" s="112">
        <f>IF(RES_hhdet_in_tes!I35=0,"",RES_hhdet_in_tes!I35/RES_hhdet_in_fec!I35)</f>
        <v>0.65460622513077849</v>
      </c>
      <c r="J35" s="112">
        <f>IF(RES_hhdet_in_tes!J35=0,"",RES_hhdet_in_tes!J35/RES_hhdet_in_fec!J35)</f>
        <v>0.65697101385177326</v>
      </c>
      <c r="K35" s="112">
        <f>IF(RES_hhdet_in_tes!K35=0,"",RES_hhdet_in_tes!K35/RES_hhdet_in_fec!K35)</f>
        <v>0.65970997320763625</v>
      </c>
      <c r="L35" s="112">
        <f>IF(RES_hhdet_in_tes!L35=0,"",RES_hhdet_in_tes!L35/RES_hhdet_in_fec!L35)</f>
        <v>0.66285911668540054</v>
      </c>
      <c r="M35" s="112">
        <f>IF(RES_hhdet_in_tes!M35=0,"",RES_hhdet_in_tes!M35/RES_hhdet_in_fec!M35)</f>
        <v>0.6688460177335549</v>
      </c>
      <c r="N35" s="112">
        <f>IF(RES_hhdet_in_tes!N35=0,"",RES_hhdet_in_tes!N35/RES_hhdet_in_fec!N35)</f>
        <v>0.67871787836957398</v>
      </c>
      <c r="O35" s="112">
        <f>IF(RES_hhdet_in_tes!O35=0,"",RES_hhdet_in_tes!O35/RES_hhdet_in_fec!O35)</f>
        <v>0.69377118258448733</v>
      </c>
      <c r="P35" s="112">
        <f>IF(RES_hhdet_in_tes!P35=0,"",RES_hhdet_in_tes!P35/RES_hhdet_in_fec!P35)</f>
        <v>0.71329224893598886</v>
      </c>
      <c r="Q35" s="112">
        <f>IF(RES_hhdet_in_tes!Q35=0,"",RES_hhdet_in_tes!Q35/RES_hhdet_in_fec!Q35)</f>
        <v>0.73212592467340087</v>
      </c>
      <c r="R35" s="112">
        <f>IF(RES_hhdet_in_tes!R35=0,"",RES_hhdet_in_tes!R35/RES_hhdet_in_fec!R35)</f>
        <v>0.74487141424417702</v>
      </c>
      <c r="S35" s="112">
        <f>IF(RES_hhdet_in_tes!S35=0,"",RES_hhdet_in_tes!S35/RES_hhdet_in_fec!S35)</f>
        <v>0.75721959671544337</v>
      </c>
      <c r="T35" s="112">
        <f>IF(RES_hhdet_in_tes!T35=0,"",RES_hhdet_in_tes!T35/RES_hhdet_in_fec!T35)</f>
        <v>0.76947195068566365</v>
      </c>
      <c r="U35" s="112">
        <f>IF(RES_hhdet_in_tes!U35=0,"",RES_hhdet_in_tes!U35/RES_hhdet_in_fec!U35)</f>
        <v>0.78175164568205457</v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0.80483288762769756</v>
      </c>
      <c r="X35" s="112">
        <f>IF(RES_hhdet_in_tes!X35=0,"",RES_hhdet_in_tes!X35/RES_hhdet_in_fec!X35)</f>
        <v>0.81710645190655096</v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>
        <f>IF(RES_hhdet_in_tes!K36=0,"",RES_hhdet_in_tes!K36/RES_hhdet_in_fec!K36)</f>
        <v>0.80214296023921228</v>
      </c>
      <c r="L36" s="113">
        <f>IF(RES_hhdet_in_tes!L36=0,"",RES_hhdet_in_tes!L36/RES_hhdet_in_fec!L36)</f>
        <v>0.79688465318406343</v>
      </c>
      <c r="M36" s="113">
        <f>IF(RES_hhdet_in_tes!M36=0,"",RES_hhdet_in_tes!M36/RES_hhdet_in_fec!M36)</f>
        <v>0.80763011328912171</v>
      </c>
      <c r="N36" s="113">
        <f>IF(RES_hhdet_in_tes!N36=0,"",RES_hhdet_in_tes!N36/RES_hhdet_in_fec!N36)</f>
        <v>0.82031221002398713</v>
      </c>
      <c r="O36" s="113">
        <f>IF(RES_hhdet_in_tes!O36=0,"",RES_hhdet_in_tes!O36/RES_hhdet_in_fec!O36)</f>
        <v>0.82591038743626721</v>
      </c>
      <c r="P36" s="113">
        <f>IF(RES_hhdet_in_tes!P36=0,"",RES_hhdet_in_tes!P36/RES_hhdet_in_fec!P36)</f>
        <v>0.84174110285976478</v>
      </c>
      <c r="Q36" s="113">
        <f>IF(RES_hhdet_in_tes!Q36=0,"",RES_hhdet_in_tes!Q36/RES_hhdet_in_fec!Q36)</f>
        <v>0.85184599309038833</v>
      </c>
      <c r="R36" s="113">
        <f>IF(RES_hhdet_in_tes!R36=0,"",RES_hhdet_in_tes!R36/RES_hhdet_in_fec!R36)</f>
        <v>0.86111075030991058</v>
      </c>
      <c r="S36" s="113">
        <f>IF(RES_hhdet_in_tes!S36=0,"",RES_hhdet_in_tes!S36/RES_hhdet_in_fec!S36)</f>
        <v>0.87091239027917744</v>
      </c>
      <c r="T36" s="113">
        <f>IF(RES_hhdet_in_tes!T36=0,"",RES_hhdet_in_tes!T36/RES_hhdet_in_fec!T36)</f>
        <v>0.86112942842740758</v>
      </c>
      <c r="U36" s="113">
        <f>IF(RES_hhdet_in_tes!U36=0,"",RES_hhdet_in_tes!U36/RES_hhdet_in_fec!U36)</f>
        <v>0.87911628302748057</v>
      </c>
      <c r="V36" s="113">
        <f>IF(RES_hhdet_in_tes!V36=0,"",RES_hhdet_in_tes!V36/RES_hhdet_in_fec!V36)</f>
        <v>0.88847802930915176</v>
      </c>
      <c r="W36" s="113">
        <f>IF(RES_hhdet_in_tes!W36=0,"",RES_hhdet_in_tes!W36/RES_hhdet_in_fec!W36)</f>
        <v>0.8923438036851693</v>
      </c>
      <c r="X36" s="113">
        <f>IF(RES_hhdet_in_tes!X36=0,"",RES_hhdet_in_tes!X36/RES_hhdet_in_fec!X36)</f>
        <v>0.92346172498431889</v>
      </c>
      <c r="Y36" s="113">
        <f>IF(RES_hhdet_in_tes!Y36=0,"",RES_hhdet_in_tes!Y36/RES_hhdet_in_fec!Y36)</f>
        <v>0.94785694768909257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>
        <f>IF(RES_hhdet_in_tes!K37=0,"",RES_hhdet_in_tes!K37/RES_hhdet_in_fec!K37)</f>
        <v>0.65970997320763625</v>
      </c>
      <c r="L37" s="111">
        <f>IF(RES_hhdet_in_tes!L37=0,"",RES_hhdet_in_tes!L37/RES_hhdet_in_fec!L37)</f>
        <v>0.66285911668540043</v>
      </c>
      <c r="M37" s="111">
        <f>IF(RES_hhdet_in_tes!M37=0,"",RES_hhdet_in_tes!M37/RES_hhdet_in_fec!M37)</f>
        <v>0.6688460177335549</v>
      </c>
      <c r="N37" s="111">
        <f>IF(RES_hhdet_in_tes!N37=0,"",RES_hhdet_in_tes!N37/RES_hhdet_in_fec!N37)</f>
        <v>0.67871787836957398</v>
      </c>
      <c r="O37" s="111">
        <f>IF(RES_hhdet_in_tes!O37=0,"",RES_hhdet_in_tes!O37/RES_hhdet_in_fec!O37)</f>
        <v>0.69377118258448744</v>
      </c>
      <c r="P37" s="111">
        <f>IF(RES_hhdet_in_tes!P37=0,"",RES_hhdet_in_tes!P37/RES_hhdet_in_fec!P37)</f>
        <v>0.71329224893598875</v>
      </c>
      <c r="Q37" s="111">
        <f>IF(RES_hhdet_in_tes!Q37=0,"",RES_hhdet_in_tes!Q37/RES_hhdet_in_fec!Q37)</f>
        <v>0.73212592467340087</v>
      </c>
      <c r="R37" s="111">
        <f>IF(RES_hhdet_in_tes!R37=0,"",RES_hhdet_in_tes!R37/RES_hhdet_in_fec!R37)</f>
        <v>0.74487141424417691</v>
      </c>
      <c r="S37" s="111">
        <f>IF(RES_hhdet_in_tes!S37=0,"",RES_hhdet_in_tes!S37/RES_hhdet_in_fec!S37)</f>
        <v>0.75721959671544337</v>
      </c>
      <c r="T37" s="111">
        <f>IF(RES_hhdet_in_tes!T37=0,"",RES_hhdet_in_tes!T37/RES_hhdet_in_fec!T37)</f>
        <v>0.76947195068566354</v>
      </c>
      <c r="U37" s="111">
        <f>IF(RES_hhdet_in_tes!U37=0,"",RES_hhdet_in_tes!U37/RES_hhdet_in_fec!U37)</f>
        <v>0.78175164568205457</v>
      </c>
      <c r="V37" s="111">
        <f>IF(RES_hhdet_in_tes!V37=0,"",RES_hhdet_in_tes!V37/RES_hhdet_in_fec!V37)</f>
        <v>0.79381502254422465</v>
      </c>
      <c r="W37" s="111">
        <f>IF(RES_hhdet_in_tes!W37=0,"",RES_hhdet_in_tes!W37/RES_hhdet_in_fec!W37)</f>
        <v>0.80483288762769756</v>
      </c>
      <c r="X37" s="111">
        <f>IF(RES_hhdet_in_tes!X37=0,"",RES_hhdet_in_tes!X37/RES_hhdet_in_fec!X37)</f>
        <v>0.81710645190655096</v>
      </c>
      <c r="Y37" s="111">
        <f>IF(RES_hhdet_in_tes!Y37=0,"",RES_hhdet_in_tes!Y37/RES_hhdet_in_fec!Y37)</f>
        <v>0.82855694138993319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0.61563006325754532</v>
      </c>
      <c r="D39" s="124">
        <f>IF(RES_hhdet_in_tes!D39=0,"",RES_hhdet_in_tes!D39/RES_hhdet_in_fec!D39)</f>
        <v>0.62557198648381351</v>
      </c>
      <c r="E39" s="124">
        <f>IF(RES_hhdet_in_tes!E39=0,"",RES_hhdet_in_tes!E39/RES_hhdet_in_fec!E39)</f>
        <v>0.69142724071143247</v>
      </c>
      <c r="F39" s="124">
        <f>IF(RES_hhdet_in_tes!F39=0,"",RES_hhdet_in_tes!F39/RES_hhdet_in_fec!F39)</f>
        <v>0.65486301671753944</v>
      </c>
      <c r="G39" s="124">
        <f>IF(RES_hhdet_in_tes!G39=0,"",RES_hhdet_in_tes!G39/RES_hhdet_in_fec!G39)</f>
        <v>0.61904640541539524</v>
      </c>
      <c r="H39" s="124">
        <f>IF(RES_hhdet_in_tes!H39=0,"",RES_hhdet_in_tes!H39/RES_hhdet_in_fec!H39)</f>
        <v>0.62212295454062905</v>
      </c>
      <c r="I39" s="124">
        <f>IF(RES_hhdet_in_tes!I39=0,"",RES_hhdet_in_tes!I39/RES_hhdet_in_fec!I39)</f>
        <v>0.61783130540703857</v>
      </c>
      <c r="J39" s="124">
        <f>IF(RES_hhdet_in_tes!J39=0,"",RES_hhdet_in_tes!J39/RES_hhdet_in_fec!J39)</f>
        <v>0.65029862908679836</v>
      </c>
      <c r="K39" s="124">
        <f>IF(RES_hhdet_in_tes!K39=0,"",RES_hhdet_in_tes!K39/RES_hhdet_in_fec!K39)</f>
        <v>0.65296166459442895</v>
      </c>
      <c r="L39" s="124">
        <f>IF(RES_hhdet_in_tes!L39=0,"",RES_hhdet_in_tes!L39/RES_hhdet_in_fec!L39)</f>
        <v>0.67540759381052418</v>
      </c>
      <c r="M39" s="124">
        <f>IF(RES_hhdet_in_tes!M39=0,"",RES_hhdet_in_tes!M39/RES_hhdet_in_fec!M39)</f>
        <v>0.66670484270297081</v>
      </c>
      <c r="N39" s="124">
        <f>IF(RES_hhdet_in_tes!N39=0,"",RES_hhdet_in_tes!N39/RES_hhdet_in_fec!N39)</f>
        <v>0.64046413123624624</v>
      </c>
      <c r="O39" s="124">
        <f>IF(RES_hhdet_in_tes!O39=0,"",RES_hhdet_in_tes!O39/RES_hhdet_in_fec!O39)</f>
        <v>0.63825827015083347</v>
      </c>
      <c r="P39" s="124">
        <f>IF(RES_hhdet_in_tes!P39=0,"",RES_hhdet_in_tes!P39/RES_hhdet_in_fec!P39)</f>
        <v>0.63544018891654253</v>
      </c>
      <c r="Q39" s="124">
        <f>IF(RES_hhdet_in_tes!Q39=0,"",RES_hhdet_in_tes!Q39/RES_hhdet_in_fec!Q39)</f>
        <v>0.64668854247794616</v>
      </c>
      <c r="R39" s="124">
        <f>IF(RES_hhdet_in_tes!R39=0,"",RES_hhdet_in_tes!R39/RES_hhdet_in_fec!R39)</f>
        <v>0.66560165252119974</v>
      </c>
      <c r="S39" s="124">
        <f>IF(RES_hhdet_in_tes!S39=0,"",RES_hhdet_in_tes!S39/RES_hhdet_in_fec!S39)</f>
        <v>0.66586936529677054</v>
      </c>
      <c r="T39" s="124">
        <f>IF(RES_hhdet_in_tes!T39=0,"",RES_hhdet_in_tes!T39/RES_hhdet_in_fec!T39)</f>
        <v>0.66333854711733131</v>
      </c>
      <c r="U39" s="124">
        <f>IF(RES_hhdet_in_tes!U39=0,"",RES_hhdet_in_tes!U39/RES_hhdet_in_fec!U39)</f>
        <v>0.66677586923229748</v>
      </c>
      <c r="V39" s="124">
        <f>IF(RES_hhdet_in_tes!V39=0,"",RES_hhdet_in_tes!V39/RES_hhdet_in_fec!V39)</f>
        <v>0.65848569015451108</v>
      </c>
      <c r="W39" s="124">
        <f>IF(RES_hhdet_in_tes!W39=0,"",RES_hhdet_in_tes!W39/RES_hhdet_in_fec!W39)</f>
        <v>0.61097929938264905</v>
      </c>
      <c r="X39" s="124">
        <f>IF(RES_hhdet_in_tes!X39=0,"",RES_hhdet_in_tes!X39/RES_hhdet_in_fec!X39)</f>
        <v>0.61137984374853738</v>
      </c>
      <c r="Y39" s="124">
        <f>IF(RES_hhdet_in_tes!Y39=0,"",RES_hhdet_in_tes!Y39/RES_hhdet_in_fec!Y39)</f>
        <v>0.61141989818512621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0.5869851274922212</v>
      </c>
      <c r="D40" s="111">
        <f>IF(RES_hhdet_in_tes!D40=0,"",RES_hhdet_in_tes!D40/RES_hhdet_in_fec!D40)</f>
        <v>0.58734895024691236</v>
      </c>
      <c r="E40" s="111">
        <f>IF(RES_hhdet_in_tes!E40=0,"",RES_hhdet_in_tes!E40/RES_hhdet_in_fec!E40)</f>
        <v>0.58771280577424856</v>
      </c>
      <c r="F40" s="111">
        <f>IF(RES_hhdet_in_tes!F40=0,"",RES_hhdet_in_tes!F40/RES_hhdet_in_fec!F40)</f>
        <v>0.5880766657705816</v>
      </c>
      <c r="G40" s="111">
        <f>IF(RES_hhdet_in_tes!G40=0,"",RES_hhdet_in_tes!G40/RES_hhdet_in_fec!G40)</f>
        <v>0.58844055594859279</v>
      </c>
      <c r="H40" s="111">
        <f>IF(RES_hhdet_in_tes!H40=0,"",RES_hhdet_in_tes!H40/RES_hhdet_in_fec!H40)</f>
        <v>0.58880447316137741</v>
      </c>
      <c r="I40" s="111">
        <f>IF(RES_hhdet_in_tes!I40=0,"",RES_hhdet_in_tes!I40/RES_hhdet_in_fec!I40)</f>
        <v>0.58916842374454059</v>
      </c>
      <c r="J40" s="111">
        <f>IF(RES_hhdet_in_tes!J40=0,"",RES_hhdet_in_tes!J40/RES_hhdet_in_fec!J40)</f>
        <v>0.58953243365282182</v>
      </c>
      <c r="K40" s="111">
        <f>IF(RES_hhdet_in_tes!K40=0,"",RES_hhdet_in_tes!K40/RES_hhdet_in_fec!K40)</f>
        <v>0.58989652495457567</v>
      </c>
      <c r="L40" s="111">
        <f>IF(RES_hhdet_in_tes!L40=0,"",RES_hhdet_in_tes!L40/RES_hhdet_in_fec!L40)</f>
        <v>0.59026070355399185</v>
      </c>
      <c r="M40" s="111">
        <f>IF(RES_hhdet_in_tes!M40=0,"",RES_hhdet_in_tes!M40/RES_hhdet_in_fec!M40)</f>
        <v>0.5905372764152087</v>
      </c>
      <c r="N40" s="111">
        <f>IF(RES_hhdet_in_tes!N40=0,"",RES_hhdet_in_tes!N40/RES_hhdet_in_fec!N40)</f>
        <v>0.59069186763509229</v>
      </c>
      <c r="O40" s="111">
        <f>IF(RES_hhdet_in_tes!O40=0,"",RES_hhdet_in_tes!O40/RES_hhdet_in_fec!O40)</f>
        <v>0.59078426274630003</v>
      </c>
      <c r="P40" s="111">
        <f>IF(RES_hhdet_in_tes!P40=0,"",RES_hhdet_in_tes!P40/RES_hhdet_in_fec!P40)</f>
        <v>0.5910420760300733</v>
      </c>
      <c r="Q40" s="111">
        <f>IF(RES_hhdet_in_tes!Q40=0,"",RES_hhdet_in_tes!Q40/RES_hhdet_in_fec!Q40)</f>
        <v>0.59209143632137295</v>
      </c>
      <c r="R40" s="111">
        <f>IF(RES_hhdet_in_tes!R40=0,"",RES_hhdet_in_tes!R40/RES_hhdet_in_fec!R40)</f>
        <v>0.59484784450810835</v>
      </c>
      <c r="S40" s="111">
        <f>IF(RES_hhdet_in_tes!S40=0,"",RES_hhdet_in_tes!S40/RES_hhdet_in_fec!S40)</f>
        <v>0.59873607322889766</v>
      </c>
      <c r="T40" s="111">
        <f>IF(RES_hhdet_in_tes!T40=0,"",RES_hhdet_in_tes!T40/RES_hhdet_in_fec!T40)</f>
        <v>0.60300222250706581</v>
      </c>
      <c r="U40" s="111">
        <f>IF(RES_hhdet_in_tes!U40=0,"",RES_hhdet_in_tes!U40/RES_hhdet_in_fec!U40)</f>
        <v>0.60689239236594827</v>
      </c>
      <c r="V40" s="111">
        <f>IF(RES_hhdet_in_tes!V40=0,"",RES_hhdet_in_tes!V40/RES_hhdet_in_fec!V40)</f>
        <v>0.6096526828288753</v>
      </c>
      <c r="W40" s="111">
        <f>IF(RES_hhdet_in_tes!W40=0,"",RES_hhdet_in_tes!W40/RES_hhdet_in_fec!W40)</f>
        <v>0.61097929938264905</v>
      </c>
      <c r="X40" s="111">
        <f>IF(RES_hhdet_in_tes!X40=0,"",RES_hhdet_in_tes!X40/RES_hhdet_in_fec!X40)</f>
        <v>0.61137984374853738</v>
      </c>
      <c r="Y40" s="111">
        <f>IF(RES_hhdet_in_tes!Y40=0,"",RES_hhdet_in_tes!Y40/RES_hhdet_in_fec!Y40)</f>
        <v>0.61141989818512621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0.75148005138005758</v>
      </c>
      <c r="D41" s="45">
        <f>IF(RES_hhdet_in_tes!D41=0,"",RES_hhdet_in_tes!D41/RES_hhdet_in_fec!D41)</f>
        <v>0.75272351385861047</v>
      </c>
      <c r="E41" s="45">
        <f>IF(RES_hhdet_in_tes!E41=0,"",RES_hhdet_in_tes!E41/RES_hhdet_in_fec!E41)</f>
        <v>0.75402560588067802</v>
      </c>
      <c r="F41" s="45">
        <f>IF(RES_hhdet_in_tes!F41=0,"",RES_hhdet_in_tes!F41/RES_hhdet_in_fec!F41)</f>
        <v>0.75533569284049751</v>
      </c>
      <c r="G41" s="45">
        <f>IF(RES_hhdet_in_tes!G41=0,"",RES_hhdet_in_tes!G41/RES_hhdet_in_fec!G41)</f>
        <v>0.75669977416136025</v>
      </c>
      <c r="H41" s="45">
        <f>IF(RES_hhdet_in_tes!H41=0,"",RES_hhdet_in_tes!H41/RES_hhdet_in_fec!H41)</f>
        <v>0.758112220099461</v>
      </c>
      <c r="I41" s="45">
        <f>IF(RES_hhdet_in_tes!I41=0,"",RES_hhdet_in_tes!I41/RES_hhdet_in_fec!I41)</f>
        <v>0.75958436491404291</v>
      </c>
      <c r="J41" s="45">
        <f>IF(RES_hhdet_in_tes!J41=0,"",RES_hhdet_in_tes!J41/RES_hhdet_in_fec!J41)</f>
        <v>0.76116264106459108</v>
      </c>
      <c r="K41" s="45">
        <f>IF(RES_hhdet_in_tes!K41=0,"",RES_hhdet_in_tes!K41/RES_hhdet_in_fec!K41)</f>
        <v>0.76288652835485771</v>
      </c>
      <c r="L41" s="45">
        <f>IF(RES_hhdet_in_tes!L41=0,"",RES_hhdet_in_tes!L41/RES_hhdet_in_fec!L41)</f>
        <v>0.76476658925093599</v>
      </c>
      <c r="M41" s="45">
        <f>IF(RES_hhdet_in_tes!M41=0,"",RES_hhdet_in_tes!M41/RES_hhdet_in_fec!M41)</f>
        <v>0.767454660880866</v>
      </c>
      <c r="N41" s="45">
        <f>IF(RES_hhdet_in_tes!N41=0,"",RES_hhdet_in_tes!N41/RES_hhdet_in_fec!N41)</f>
        <v>0.77113631507966196</v>
      </c>
      <c r="O41" s="45">
        <f>IF(RES_hhdet_in_tes!O41=0,"",RES_hhdet_in_tes!O41/RES_hhdet_in_fec!O41)</f>
        <v>0.7762516051470395</v>
      </c>
      <c r="P41" s="45">
        <f>IF(RES_hhdet_in_tes!P41=0,"",RES_hhdet_in_tes!P41/RES_hhdet_in_fec!P41)</f>
        <v>0.78301636369515593</v>
      </c>
      <c r="Q41" s="45">
        <f>IF(RES_hhdet_in_tes!Q41=0,"",RES_hhdet_in_tes!Q41/RES_hhdet_in_fec!Q41)</f>
        <v>0.79177002723761314</v>
      </c>
      <c r="R41" s="45">
        <f>IF(RES_hhdet_in_tes!R41=0,"",RES_hhdet_in_tes!R41/RES_hhdet_in_fec!R41)</f>
        <v>0.80368167046080086</v>
      </c>
      <c r="S41" s="45">
        <f>IF(RES_hhdet_in_tes!S41=0,"",RES_hhdet_in_tes!S41/RES_hhdet_in_fec!S41)</f>
        <v>0.81858702457680244</v>
      </c>
      <c r="T41" s="45">
        <f>IF(RES_hhdet_in_tes!T41=0,"",RES_hhdet_in_tes!T41/RES_hhdet_in_fec!T41)</f>
        <v>0.83463345679618528</v>
      </c>
      <c r="U41" s="45">
        <f>IF(RES_hhdet_in_tes!U41=0,"",RES_hhdet_in_tes!U41/RES_hhdet_in_fec!U41)</f>
        <v>0.84996833432956076</v>
      </c>
      <c r="V41" s="45">
        <f>IF(RES_hhdet_in_tes!V41=0,"",RES_hhdet_in_tes!V41/RES_hhdet_in_fec!V41)</f>
        <v>0.86273902438751937</v>
      </c>
      <c r="W41" s="45" t="str">
        <f>IF(RES_hhdet_in_tes!W41=0,"",RES_hhdet_in_tes!W41/RES_hhdet_in_fec!W41)</f>
        <v/>
      </c>
      <c r="X41" s="45" t="str">
        <f>IF(RES_hhdet_in_tes!X41=0,"",RES_hhdet_in_tes!X41/RES_hhdet_in_fec!X41)</f>
        <v/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0.49669987631481505</v>
      </c>
      <c r="D43" s="119">
        <f>IF(RES_hhdet_in_tes!D43=0,"",RES_hhdet_in_tes!D43/RES_hhdet_in_fec!D43)</f>
        <v>0.50100838780873702</v>
      </c>
      <c r="E43" s="119">
        <f>IF(RES_hhdet_in_tes!E43=0,"",RES_hhdet_in_tes!E43/RES_hhdet_in_fec!E43)</f>
        <v>0.51202597076567558</v>
      </c>
      <c r="F43" s="119">
        <f>IF(RES_hhdet_in_tes!F43=0,"",RES_hhdet_in_tes!F43/RES_hhdet_in_fec!F43)</f>
        <v>0.51506508059898437</v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>
        <f>IF(RES_hhdet_in_tes!N43=0,"",RES_hhdet_in_tes!N43/RES_hhdet_in_fec!N43)</f>
        <v>0.58374495927287084</v>
      </c>
      <c r="O43" s="119">
        <f>IF(RES_hhdet_in_tes!O43=0,"",RES_hhdet_in_tes!O43/RES_hhdet_in_fec!O43)</f>
        <v>0.61252801890813557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>
        <f>IF(RES_hhdet_in_tes!R43=0,"",RES_hhdet_in_tes!R43/RES_hhdet_in_fec!R43)</f>
        <v>0.68945997564445172</v>
      </c>
      <c r="S43" s="119">
        <f>IF(RES_hhdet_in_tes!S43=0,"",RES_hhdet_in_tes!S43/RES_hhdet_in_fec!S43)</f>
        <v>0.69381629383038412</v>
      </c>
      <c r="T43" s="119">
        <f>IF(RES_hhdet_in_tes!T43=0,"",RES_hhdet_in_tes!T43/RES_hhdet_in_fec!T43)</f>
        <v>0.69748064062042348</v>
      </c>
      <c r="U43" s="119">
        <f>IF(RES_hhdet_in_tes!U43=0,"",RES_hhdet_in_tes!U43/RES_hhdet_in_fec!U43)</f>
        <v>0.70038347747502061</v>
      </c>
      <c r="V43" s="119">
        <f>IF(RES_hhdet_in_tes!V43=0,"",RES_hhdet_in_tes!V43/RES_hhdet_in_fec!V43)</f>
        <v>0.70815326624713604</v>
      </c>
      <c r="W43" s="119" t="str">
        <f>IF(RES_hhdet_in_tes!W43=0,"",RES_hhdet_in_tes!W43/RES_hhdet_in_fec!W43)</f>
        <v/>
      </c>
      <c r="X43" s="119">
        <f>IF(RES_hhdet_in_tes!X43=0,"",RES_hhdet_in_tes!X43/RES_hhdet_in_fec!X43)</f>
        <v>0.71304561855072957</v>
      </c>
      <c r="Y43" s="119">
        <f>IF(RES_hhdet_in_tes!Y43=0,"",RES_hhdet_in_tes!Y43/RES_hhdet_in_fec!Y43)</f>
        <v>0.71784348570522072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0.49000935696590692</v>
      </c>
      <c r="D44" s="124">
        <f>IF(RES_hhdet_in_tes!D44=0,"",RES_hhdet_in_tes!D44/RES_hhdet_in_fec!D44)</f>
        <v>0.49480704515884777</v>
      </c>
      <c r="E44" s="124">
        <f>IF(RES_hhdet_in_tes!E44=0,"",RES_hhdet_in_tes!E44/RES_hhdet_in_fec!E44)</f>
        <v>0.49990780807058416</v>
      </c>
      <c r="F44" s="124">
        <f>IF(RES_hhdet_in_tes!F44=0,"",RES_hhdet_in_tes!F44/RES_hhdet_in_fec!F44)</f>
        <v>0.50490388627130256</v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>
        <f>IF(RES_hhdet_in_tes!N44=0,"",RES_hhdet_in_tes!N44/RES_hhdet_in_fec!N44)</f>
        <v>0.57778250608673531</v>
      </c>
      <c r="O44" s="124">
        <f>IF(RES_hhdet_in_tes!O44=0,"",RES_hhdet_in_tes!O44/RES_hhdet_in_fec!O44)</f>
        <v>0.60825806977195207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>
        <f>IF(RES_hhdet_in_tes!R44=0,"",RES_hhdet_in_tes!R44/RES_hhdet_in_fec!R44)</f>
        <v>0.68200060389695139</v>
      </c>
      <c r="S44" s="124">
        <f>IF(RES_hhdet_in_tes!S44=0,"",RES_hhdet_in_tes!S44/RES_hhdet_in_fec!S44)</f>
        <v>0.68698839280023816</v>
      </c>
      <c r="T44" s="124">
        <f>IF(RES_hhdet_in_tes!T44=0,"",RES_hhdet_in_tes!T44/RES_hhdet_in_fec!T44)</f>
        <v>0.6886963714954969</v>
      </c>
      <c r="U44" s="124">
        <f>IF(RES_hhdet_in_tes!U44=0,"",RES_hhdet_in_tes!U44/RES_hhdet_in_fec!U44)</f>
        <v>0.68910837117857393</v>
      </c>
      <c r="V44" s="124">
        <f>IF(RES_hhdet_in_tes!V44=0,"",RES_hhdet_in_tes!V44/RES_hhdet_in_fec!V44)</f>
        <v>0.69049445609352555</v>
      </c>
      <c r="W44" s="124" t="str">
        <f>IF(RES_hhdet_in_tes!W44=0,"",RES_hhdet_in_tes!W44/RES_hhdet_in_fec!W44)</f>
        <v/>
      </c>
      <c r="X44" s="124">
        <f>IF(RES_hhdet_in_tes!X44=0,"",RES_hhdet_in_tes!X44/RES_hhdet_in_fec!X44)</f>
        <v>0.69330126682401794</v>
      </c>
      <c r="Y44" s="124">
        <f>IF(RES_hhdet_in_tes!Y44=0,"",RES_hhdet_in_tes!Y44/RES_hhdet_in_fec!Y44)</f>
        <v>0.69392586585930893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0.48500749062605458</v>
      </c>
      <c r="D45" s="111">
        <f>IF(RES_hhdet_in_tes!D45=0,"",RES_hhdet_in_tes!D45/RES_hhdet_in_fec!D45)</f>
        <v>0.48986161600943995</v>
      </c>
      <c r="E45" s="111">
        <f>IF(RES_hhdet_in_tes!E45=0,"",RES_hhdet_in_tes!E45/RES_hhdet_in_fec!E45)</f>
        <v>0.49497415249765009</v>
      </c>
      <c r="F45" s="111">
        <f>IF(RES_hhdet_in_tes!F45=0,"",RES_hhdet_in_tes!F45/RES_hhdet_in_fec!F45)</f>
        <v>0.50005875658766552</v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>
        <f>IF(RES_hhdet_in_tes!N45=0,"",RES_hhdet_in_tes!N45/RES_hhdet_in_fec!N45)</f>
        <v>0.5734852190606563</v>
      </c>
      <c r="O45" s="111">
        <f>IF(RES_hhdet_in_tes!O45=0,"",RES_hhdet_in_tes!O45/RES_hhdet_in_fec!O45)</f>
        <v>0.60412266880821763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>
        <f>IF(RES_hhdet_in_tes!R45=0,"",RES_hhdet_in_tes!R45/RES_hhdet_in_fec!R45)</f>
        <v>0.6783662556432063</v>
      </c>
      <c r="S45" s="111">
        <f>IF(RES_hhdet_in_tes!S45=0,"",RES_hhdet_in_tes!S45/RES_hhdet_in_fec!S45)</f>
        <v>0.68342208302368612</v>
      </c>
      <c r="T45" s="111">
        <f>IF(RES_hhdet_in_tes!T45=0,"",RES_hhdet_in_tes!T45/RES_hhdet_in_fec!T45)</f>
        <v>0.68510035324570873</v>
      </c>
      <c r="U45" s="111">
        <f>IF(RES_hhdet_in_tes!U45=0,"",RES_hhdet_in_tes!U45/RES_hhdet_in_fec!U45)</f>
        <v>0.68559223733449381</v>
      </c>
      <c r="V45" s="111">
        <f>IF(RES_hhdet_in_tes!V45=0,"",RES_hhdet_in_tes!V45/RES_hhdet_in_fec!V45)</f>
        <v>0.68700481838489302</v>
      </c>
      <c r="W45" s="111" t="str">
        <f>IF(RES_hhdet_in_tes!W45=0,"",RES_hhdet_in_tes!W45/RES_hhdet_in_fec!W45)</f>
        <v/>
      </c>
      <c r="X45" s="111">
        <f>IF(RES_hhdet_in_tes!X45=0,"",RES_hhdet_in_tes!X45/RES_hhdet_in_fec!X45)</f>
        <v>0.69006803892723467</v>
      </c>
      <c r="Y45" s="111">
        <f>IF(RES_hhdet_in_tes!Y45=0,"",RES_hhdet_in_tes!Y45/RES_hhdet_in_fec!Y45)</f>
        <v>0.69077850639549243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 t="str">
        <f>IF(RES_hhdet_in_tes!W46=0,"",RES_hhdet_in_tes!W46/RES_hhdet_in_fec!W46)</f>
        <v/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2.2667410380430577</v>
      </c>
      <c r="D47" s="124">
        <f>IF(RES_hhdet_in_tes!D47=0,"",RES_hhdet_in_tes!D47/RES_hhdet_in_fec!D47)</f>
        <v>2.3612284950817353</v>
      </c>
      <c r="E47" s="124">
        <f>IF(RES_hhdet_in_tes!E47=0,"",RES_hhdet_in_tes!E47/RES_hhdet_in_fec!E47)</f>
        <v>2.4571325007913911</v>
      </c>
      <c r="F47" s="124">
        <f>IF(RES_hhdet_in_tes!F47=0,"",RES_hhdet_in_tes!F47/RES_hhdet_in_fec!F47)</f>
        <v>2.5538067651711773</v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>
        <f>IF(RES_hhdet_in_tes!N47=0,"",RES_hhdet_in_tes!N47/RES_hhdet_in_fec!N47)</f>
        <v>3.4312628031919368</v>
      </c>
      <c r="O47" s="124">
        <f>IF(RES_hhdet_in_tes!O47=0,"",RES_hhdet_in_tes!O47/RES_hhdet_in_fec!O47)</f>
        <v>3.5929548193350791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>
        <f>IF(RES_hhdet_in_tes!R47=0,"",RES_hhdet_in_tes!R47/RES_hhdet_in_fec!R47)</f>
        <v>3.9125710712894084</v>
      </c>
      <c r="S47" s="124">
        <f>IF(RES_hhdet_in_tes!S47=0,"",RES_hhdet_in_tes!S47/RES_hhdet_in_fec!S47)</f>
        <v>3.9156250333736717</v>
      </c>
      <c r="T47" s="124">
        <f>IF(RES_hhdet_in_tes!T47=0,"",RES_hhdet_in_tes!T47/RES_hhdet_in_fec!T47)</f>
        <v>3.9190183245784094</v>
      </c>
      <c r="U47" s="124">
        <f>IF(RES_hhdet_in_tes!U47=0,"",RES_hhdet_in_tes!U47/RES_hhdet_in_fec!U47)</f>
        <v>3.9227886481392282</v>
      </c>
      <c r="V47" s="124">
        <f>IF(RES_hhdet_in_tes!V47=0,"",RES_hhdet_in_tes!V47/RES_hhdet_in_fec!V47)</f>
        <v>3.9335624852676254</v>
      </c>
      <c r="W47" s="124" t="str">
        <f>IF(RES_hhdet_in_tes!W47=0,"",RES_hhdet_in_tes!W47/RES_hhdet_in_fec!W47)</f>
        <v/>
      </c>
      <c r="X47" s="124">
        <f>IF(RES_hhdet_in_tes!X47=0,"",RES_hhdet_in_tes!X47/RES_hhdet_in_fec!X47)</f>
        <v>4.0120601695056139</v>
      </c>
      <c r="Y47" s="124">
        <f>IF(RES_hhdet_in_tes!Y47=0,"",RES_hhdet_in_tes!Y47/RES_hhdet_in_fec!Y47)</f>
        <v>4.0606819531873128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2.2667410380430577</v>
      </c>
      <c r="D48" s="111">
        <f>IF(RES_hhdet_in_tes!D48=0,"",RES_hhdet_in_tes!D48/RES_hhdet_in_fec!D48)</f>
        <v>2.3612284950817353</v>
      </c>
      <c r="E48" s="111">
        <f>IF(RES_hhdet_in_tes!E48=0,"",RES_hhdet_in_tes!E48/RES_hhdet_in_fec!E48)</f>
        <v>2.4571325007913911</v>
      </c>
      <c r="F48" s="111">
        <f>IF(RES_hhdet_in_tes!F48=0,"",RES_hhdet_in_tes!F48/RES_hhdet_in_fec!F48)</f>
        <v>2.5538067651711773</v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>
        <f>IF(RES_hhdet_in_tes!N48=0,"",RES_hhdet_in_tes!N48/RES_hhdet_in_fec!N48)</f>
        <v>3.4312628031919368</v>
      </c>
      <c r="O48" s="111">
        <f>IF(RES_hhdet_in_tes!O48=0,"",RES_hhdet_in_tes!O48/RES_hhdet_in_fec!O48)</f>
        <v>3.5929548193350791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>
        <f>IF(RES_hhdet_in_tes!R48=0,"",RES_hhdet_in_tes!R48/RES_hhdet_in_fec!R48)</f>
        <v>3.9125710712894084</v>
      </c>
      <c r="S48" s="111">
        <f>IF(RES_hhdet_in_tes!S48=0,"",RES_hhdet_in_tes!S48/RES_hhdet_in_fec!S48)</f>
        <v>3.9156250333736717</v>
      </c>
      <c r="T48" s="111">
        <f>IF(RES_hhdet_in_tes!T48=0,"",RES_hhdet_in_tes!T48/RES_hhdet_in_fec!T48)</f>
        <v>3.9190183245784094</v>
      </c>
      <c r="U48" s="111">
        <f>IF(RES_hhdet_in_tes!U48=0,"",RES_hhdet_in_tes!U48/RES_hhdet_in_fec!U48)</f>
        <v>3.9227886481392282</v>
      </c>
      <c r="V48" s="111">
        <f>IF(RES_hhdet_in_tes!V48=0,"",RES_hhdet_in_tes!V48/RES_hhdet_in_fec!V48)</f>
        <v>3.9335624852676254</v>
      </c>
      <c r="W48" s="111" t="str">
        <f>IF(RES_hhdet_in_tes!W48=0,"",RES_hhdet_in_tes!W48/RES_hhdet_in_fec!W48)</f>
        <v/>
      </c>
      <c r="X48" s="111">
        <f>IF(RES_hhdet_in_tes!X48=0,"",RES_hhdet_in_tes!X48/RES_hhdet_in_fec!X48)</f>
        <v>4.0120601695056139</v>
      </c>
      <c r="Y48" s="111">
        <f>IF(RES_hhdet_in_tes!Y48=0,"",RES_hhdet_in_tes!Y48/RES_hhdet_in_fec!Y48)</f>
        <v>4.0606819531873128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0.52563466202880393</v>
      </c>
      <c r="D49" s="124">
        <f>IF(RES_hhdet_in_tes!D49=0,"",RES_hhdet_in_tes!D49/RES_hhdet_in_fec!D49)</f>
        <v>0.52470234706148744</v>
      </c>
      <c r="E49" s="124">
        <f>IF(RES_hhdet_in_tes!E49=0,"",RES_hhdet_in_tes!E49/RES_hhdet_in_fec!E49)</f>
        <v>0.53023406074346324</v>
      </c>
      <c r="F49" s="124">
        <f>IF(RES_hhdet_in_tes!F49=0,"",RES_hhdet_in_tes!F49/RES_hhdet_in_fec!F49)</f>
        <v>0.53224488491570776</v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>
        <f>IF(RES_hhdet_in_tes!N49=0,"",RES_hhdet_in_tes!N49/RES_hhdet_in_fec!N49)</f>
        <v>0.59260093003061198</v>
      </c>
      <c r="O49" s="124">
        <f>IF(RES_hhdet_in_tes!O49=0,"",RES_hhdet_in_tes!O49/RES_hhdet_in_fec!O49)</f>
        <v>0.6209319744881433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>
        <f>IF(RES_hhdet_in_tes!R49=0,"",RES_hhdet_in_tes!R49/RES_hhdet_in_fec!R49)</f>
        <v>0.72668127234184765</v>
      </c>
      <c r="S49" s="124">
        <f>IF(RES_hhdet_in_tes!S49=0,"",RES_hhdet_in_tes!S49/RES_hhdet_in_fec!S49)</f>
        <v>0.73234132744519143</v>
      </c>
      <c r="T49" s="124">
        <f>IF(RES_hhdet_in_tes!T49=0,"",RES_hhdet_in_tes!T49/RES_hhdet_in_fec!T49)</f>
        <v>0.75288354204950425</v>
      </c>
      <c r="U49" s="124">
        <f>IF(RES_hhdet_in_tes!U49=0,"",RES_hhdet_in_tes!U49/RES_hhdet_in_fec!U49)</f>
        <v>0.76712175433846364</v>
      </c>
      <c r="V49" s="124">
        <f>IF(RES_hhdet_in_tes!V49=0,"",RES_hhdet_in_tes!V49/RES_hhdet_in_fec!V49)</f>
        <v>0.82408332889030267</v>
      </c>
      <c r="W49" s="124" t="str">
        <f>IF(RES_hhdet_in_tes!W49=0,"",RES_hhdet_in_tes!W49/RES_hhdet_in_fec!W49)</f>
        <v/>
      </c>
      <c r="X49" s="124">
        <f>IF(RES_hhdet_in_tes!X49=0,"",RES_hhdet_in_tes!X49/RES_hhdet_in_fec!X49)</f>
        <v>0.89102417918390076</v>
      </c>
      <c r="Y49" s="124">
        <f>IF(RES_hhdet_in_tes!Y49=0,"",RES_hhdet_in_tes!Y49/RES_hhdet_in_fec!Y49)</f>
        <v>0.93312103570836646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0.51869718938103515</v>
      </c>
      <c r="D50" s="111">
        <f>IF(RES_hhdet_in_tes!D50=0,"",RES_hhdet_in_tes!D50/RES_hhdet_in_fec!D50)</f>
        <v>0.52116842247652551</v>
      </c>
      <c r="E50" s="111">
        <f>IF(RES_hhdet_in_tes!E50=0,"",RES_hhdet_in_tes!E50/RES_hhdet_in_fec!E50)</f>
        <v>0.52398316791013311</v>
      </c>
      <c r="F50" s="111">
        <f>IF(RES_hhdet_in_tes!F50=0,"",RES_hhdet_in_tes!F50/RES_hhdet_in_fec!F50)</f>
        <v>0.52684475593530211</v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>
        <f>IF(RES_hhdet_in_tes!N50=0,"",RES_hhdet_in_tes!N50/RES_hhdet_in_fec!N50)</f>
        <v>0.58669422520852954</v>
      </c>
      <c r="O50" s="111">
        <f>IF(RES_hhdet_in_tes!O50=0,"",RES_hhdet_in_tes!O50/RES_hhdet_in_fec!O50)</f>
        <v>0.61715780778900875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>
        <f>IF(RES_hhdet_in_tes!R50=0,"",RES_hhdet_in_tes!R50/RES_hhdet_in_fec!R50)</f>
        <v>0.70893604600971061</v>
      </c>
      <c r="S50" s="111">
        <f>IF(RES_hhdet_in_tes!S50=0,"",RES_hhdet_in_tes!S50/RES_hhdet_in_fec!S50)</f>
        <v>0.7290273684226164</v>
      </c>
      <c r="T50" s="111">
        <f>IF(RES_hhdet_in_tes!T50=0,"",RES_hhdet_in_tes!T50/RES_hhdet_in_fec!T50)</f>
        <v>0.74703944626009533</v>
      </c>
      <c r="U50" s="111">
        <f>IF(RES_hhdet_in_tes!U50=0,"",RES_hhdet_in_tes!U50/RES_hhdet_in_fec!U50)</f>
        <v>0.76237987140058527</v>
      </c>
      <c r="V50" s="111">
        <f>IF(RES_hhdet_in_tes!V50=0,"",RES_hhdet_in_tes!V50/RES_hhdet_in_fec!V50)</f>
        <v>0.77445623572249889</v>
      </c>
      <c r="W50" s="111" t="str">
        <f>IF(RES_hhdet_in_tes!W50=0,"",RES_hhdet_in_tes!W50/RES_hhdet_in_fec!W50)</f>
        <v/>
      </c>
      <c r="X50" s="111">
        <f>IF(RES_hhdet_in_tes!X50=0,"",RES_hhdet_in_tes!X50/RES_hhdet_in_fec!X50)</f>
        <v>0.78528034191455054</v>
      </c>
      <c r="Y50" s="111">
        <f>IF(RES_hhdet_in_tes!Y50=0,"",RES_hhdet_in_tes!Y50/RES_hhdet_in_fec!Y50)</f>
        <v>0.78700269352422225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0.75400626770076185</v>
      </c>
      <c r="O51" s="111">
        <f>IF(RES_hhdet_in_tes!O51=0,"",RES_hhdet_in_tes!O51/RES_hhdet_in_fec!O51)</f>
        <v>0.77167330363987097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>
        <f>IF(RES_hhdet_in_tes!R51=0,"",RES_hhdet_in_tes!R51/RES_hhdet_in_fec!R51)</f>
        <v>0.83873565284858731</v>
      </c>
      <c r="S51" s="111">
        <f>IF(RES_hhdet_in_tes!S51=0,"",RES_hhdet_in_tes!S51/RES_hhdet_in_fec!S51)</f>
        <v>0.85398525266335579</v>
      </c>
      <c r="T51" s="111">
        <f>IF(RES_hhdet_in_tes!T51=0,"",RES_hhdet_in_tes!T51/RES_hhdet_in_fec!T51)</f>
        <v>0.84400518079625575</v>
      </c>
      <c r="U51" s="111">
        <f>IF(RES_hhdet_in_tes!U51=0,"",RES_hhdet_in_tes!U51/RES_hhdet_in_fec!U51)</f>
        <v>0.86737762546053587</v>
      </c>
      <c r="V51" s="111">
        <f>IF(RES_hhdet_in_tes!V51=0,"",RES_hhdet_in_tes!V51/RES_hhdet_in_fec!V51)</f>
        <v>0.87780957535953896</v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>
        <f>IF(RES_hhdet_in_tes!Y51=0,"",RES_hhdet_in_tes!Y51/RES_hhdet_in_fec!Y51)</f>
        <v>0.92070386925261283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0.58669422520852954</v>
      </c>
      <c r="O52" s="112">
        <f>IF(RES_hhdet_in_tes!O52=0,"",RES_hhdet_in_tes!O52/RES_hhdet_in_fec!O52)</f>
        <v>0.61715780778900875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>
        <f>IF(RES_hhdet_in_tes!R52=0,"",RES_hhdet_in_tes!R52/RES_hhdet_in_fec!R52)</f>
        <v>0.70893604600971061</v>
      </c>
      <c r="S52" s="112">
        <f>IF(RES_hhdet_in_tes!S52=0,"",RES_hhdet_in_tes!S52/RES_hhdet_in_fec!S52)</f>
        <v>0.7290273684226164</v>
      </c>
      <c r="T52" s="112">
        <f>IF(RES_hhdet_in_tes!T52=0,"",RES_hhdet_in_tes!T52/RES_hhdet_in_fec!T52)</f>
        <v>0.74703944626009533</v>
      </c>
      <c r="U52" s="112">
        <f>IF(RES_hhdet_in_tes!U52=0,"",RES_hhdet_in_tes!U52/RES_hhdet_in_fec!U52)</f>
        <v>0.76237987140058527</v>
      </c>
      <c r="V52" s="112">
        <f>IF(RES_hhdet_in_tes!V52=0,"",RES_hhdet_in_tes!V52/RES_hhdet_in_fec!V52)</f>
        <v>0.774456235722499</v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>
        <f>IF(RES_hhdet_in_tes!Y52=0,"",RES_hhdet_in_tes!Y52/RES_hhdet_in_fec!Y52)</f>
        <v>0.78700269352422225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0.64386064978934698</v>
      </c>
      <c r="D54" s="112">
        <f>IF(RES_hhdet_in_tes!D54=0,"",RES_hhdet_in_tes!D54/RES_hhdet_in_fec!D54)</f>
        <v>0.64538513236961514</v>
      </c>
      <c r="E54" s="112">
        <f>IF(RES_hhdet_in_tes!E54=0,"",RES_hhdet_in_tes!E54/RES_hhdet_in_fec!E54)</f>
        <v>0.64705406322829517</v>
      </c>
      <c r="F54" s="112">
        <f>IF(RES_hhdet_in_tes!F54=0,"",RES_hhdet_in_tes!F54/RES_hhdet_in_fec!F54)</f>
        <v>0.64874313053569066</v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>
        <f>IF(RES_hhdet_in_tes!N54=0,"",RES_hhdet_in_tes!N54/RES_hhdet_in_fec!N54)</f>
        <v>0.67871787836957398</v>
      </c>
      <c r="O54" s="112">
        <f>IF(RES_hhdet_in_tes!O54=0,"",RES_hhdet_in_tes!O54/RES_hhdet_in_fec!O54)</f>
        <v>0.69377118258448744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>
        <f>IF(RES_hhdet_in_tes!R54=0,"",RES_hhdet_in_tes!R54/RES_hhdet_in_fec!R54)</f>
        <v>0.7448714142441768</v>
      </c>
      <c r="S54" s="112">
        <f>IF(RES_hhdet_in_tes!S54=0,"",RES_hhdet_in_tes!S54/RES_hhdet_in_fec!S54)</f>
        <v>0.75721959671544348</v>
      </c>
      <c r="T54" s="112">
        <f>IF(RES_hhdet_in_tes!T54=0,"",RES_hhdet_in_tes!T54/RES_hhdet_in_fec!T54)</f>
        <v>0.76947195068566365</v>
      </c>
      <c r="U54" s="112">
        <f>IF(RES_hhdet_in_tes!U54=0,"",RES_hhdet_in_tes!U54/RES_hhdet_in_fec!U54)</f>
        <v>0.78175164568205457</v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>
        <f>IF(RES_hhdet_in_tes!X54=0,"",RES_hhdet_in_tes!X54/RES_hhdet_in_fec!X54)</f>
        <v>0.81710645190655096</v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>
        <f>IF(RES_hhdet_in_tes!N55=0,"",RES_hhdet_in_tes!N55/RES_hhdet_in_fec!N55)</f>
        <v>0.82031221002398713</v>
      </c>
      <c r="O55" s="113">
        <f>IF(RES_hhdet_in_tes!O55=0,"",RES_hhdet_in_tes!O55/RES_hhdet_in_fec!O55)</f>
        <v>0.82591038743626721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>
        <f>IF(RES_hhdet_in_tes!R55=0,"",RES_hhdet_in_tes!R55/RES_hhdet_in_fec!R55)</f>
        <v>0.8611107503099108</v>
      </c>
      <c r="S55" s="113">
        <f>IF(RES_hhdet_in_tes!S55=0,"",RES_hhdet_in_tes!S55/RES_hhdet_in_fec!S55)</f>
        <v>0.87091239027917744</v>
      </c>
      <c r="T55" s="113">
        <f>IF(RES_hhdet_in_tes!T55=0,"",RES_hhdet_in_tes!T55/RES_hhdet_in_fec!T55)</f>
        <v>0.86112942842740769</v>
      </c>
      <c r="U55" s="113">
        <f>IF(RES_hhdet_in_tes!U55=0,"",RES_hhdet_in_tes!U55/RES_hhdet_in_fec!U55)</f>
        <v>0.87911628302748035</v>
      </c>
      <c r="V55" s="113">
        <f>IF(RES_hhdet_in_tes!V55=0,"",RES_hhdet_in_tes!V55/RES_hhdet_in_fec!V55)</f>
        <v>0.88847802930915154</v>
      </c>
      <c r="W55" s="113" t="str">
        <f>IF(RES_hhdet_in_tes!W55=0,"",RES_hhdet_in_tes!W55/RES_hhdet_in_fec!W55)</f>
        <v/>
      </c>
      <c r="X55" s="113">
        <f>IF(RES_hhdet_in_tes!X55=0,"",RES_hhdet_in_tes!X55/RES_hhdet_in_fec!X55)</f>
        <v>0.92346172498431878</v>
      </c>
      <c r="Y55" s="113">
        <f>IF(RES_hhdet_in_tes!Y55=0,"",RES_hhdet_in_tes!Y55/RES_hhdet_in_fec!Y55)</f>
        <v>0.94785694768909268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>
        <f>IF(RES_hhdet_in_tes!N56=0,"",RES_hhdet_in_tes!N56/RES_hhdet_in_fec!N56)</f>
        <v>0.67871787836957398</v>
      </c>
      <c r="O56" s="111">
        <f>IF(RES_hhdet_in_tes!O56=0,"",RES_hhdet_in_tes!O56/RES_hhdet_in_fec!O56)</f>
        <v>0.69377118258448744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>
        <f>IF(RES_hhdet_in_tes!R56=0,"",RES_hhdet_in_tes!R56/RES_hhdet_in_fec!R56)</f>
        <v>0.74487141424417691</v>
      </c>
      <c r="S56" s="111">
        <f>IF(RES_hhdet_in_tes!S56=0,"",RES_hhdet_in_tes!S56/RES_hhdet_in_fec!S56)</f>
        <v>0.75721959671544337</v>
      </c>
      <c r="T56" s="111">
        <f>IF(RES_hhdet_in_tes!T56=0,"",RES_hhdet_in_tes!T56/RES_hhdet_in_fec!T56)</f>
        <v>0.76947195068566354</v>
      </c>
      <c r="U56" s="111">
        <f>IF(RES_hhdet_in_tes!U56=0,"",RES_hhdet_in_tes!U56/RES_hhdet_in_fec!U56)</f>
        <v>0.78175164568205457</v>
      </c>
      <c r="V56" s="111">
        <f>IF(RES_hhdet_in_tes!V56=0,"",RES_hhdet_in_tes!V56/RES_hhdet_in_fec!V56)</f>
        <v>0.79381502254422465</v>
      </c>
      <c r="W56" s="111" t="str">
        <f>IF(RES_hhdet_in_tes!W56=0,"",RES_hhdet_in_tes!W56/RES_hhdet_in_fec!W56)</f>
        <v/>
      </c>
      <c r="X56" s="111">
        <f>IF(RES_hhdet_in_tes!X56=0,"",RES_hhdet_in_tes!X56/RES_hhdet_in_fec!X56)</f>
        <v>0.81710645190655096</v>
      </c>
      <c r="Y56" s="111">
        <f>IF(RES_hhdet_in_tes!Y56=0,"",RES_hhdet_in_tes!Y56/RES_hhdet_in_fec!Y56)</f>
        <v>0.82855694138993319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 t="str">
        <f>IF(RES_hhdet_in_tes!W57=0,"",RES_hhdet_in_tes!W57/RES_hhdet_in_fec!W57)</f>
        <v/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0.61562902328786717</v>
      </c>
      <c r="D58" s="124">
        <f>IF(RES_hhdet_in_tes!D58=0,"",RES_hhdet_in_tes!D58/RES_hhdet_in_fec!D58)</f>
        <v>0.62567494991099537</v>
      </c>
      <c r="E58" s="124">
        <f>IF(RES_hhdet_in_tes!E58=0,"",RES_hhdet_in_tes!E58/RES_hhdet_in_fec!E58)</f>
        <v>0.69124691108043834</v>
      </c>
      <c r="F58" s="124">
        <f>IF(RES_hhdet_in_tes!F58=0,"",RES_hhdet_in_tes!F58/RES_hhdet_in_fec!F58)</f>
        <v>0.65492780383759353</v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>
        <f>IF(RES_hhdet_in_tes!N58=0,"",RES_hhdet_in_tes!N58/RES_hhdet_in_fec!N58)</f>
        <v>0.64061859455440073</v>
      </c>
      <c r="O58" s="124">
        <f>IF(RES_hhdet_in_tes!O58=0,"",RES_hhdet_in_tes!O58/RES_hhdet_in_fec!O58)</f>
        <v>0.63846414292539089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>
        <f>IF(RES_hhdet_in_tes!R58=0,"",RES_hhdet_in_tes!R58/RES_hhdet_in_fec!R58)</f>
        <v>0.66592317884325891</v>
      </c>
      <c r="S58" s="124">
        <f>IF(RES_hhdet_in_tes!S58=0,"",RES_hhdet_in_tes!S58/RES_hhdet_in_fec!S58)</f>
        <v>0.66614786600194675</v>
      </c>
      <c r="T58" s="124">
        <f>IF(RES_hhdet_in_tes!T58=0,"",RES_hhdet_in_tes!T58/RES_hhdet_in_fec!T58)</f>
        <v>0.66335972229857409</v>
      </c>
      <c r="U58" s="124">
        <f>IF(RES_hhdet_in_tes!U58=0,"",RES_hhdet_in_tes!U58/RES_hhdet_in_fec!U58)</f>
        <v>0.66673680017924442</v>
      </c>
      <c r="V58" s="124">
        <f>IF(RES_hhdet_in_tes!V58=0,"",RES_hhdet_in_tes!V58/RES_hhdet_in_fec!V58)</f>
        <v>0.65835532376378181</v>
      </c>
      <c r="W58" s="124" t="str">
        <f>IF(RES_hhdet_in_tes!W58=0,"",RES_hhdet_in_tes!W58/RES_hhdet_in_fec!W58)</f>
        <v/>
      </c>
      <c r="X58" s="124">
        <f>IF(RES_hhdet_in_tes!X58=0,"",RES_hhdet_in_tes!X58/RES_hhdet_in_fec!X58)</f>
        <v>0.61137984374853738</v>
      </c>
      <c r="Y58" s="124">
        <f>IF(RES_hhdet_in_tes!Y58=0,"",RES_hhdet_in_tes!Y58/RES_hhdet_in_fec!Y58)</f>
        <v>0.61141989818512621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0.5869851274922212</v>
      </c>
      <c r="D59" s="111">
        <f>IF(RES_hhdet_in_tes!D59=0,"",RES_hhdet_in_tes!D59/RES_hhdet_in_fec!D59)</f>
        <v>0.58734895024691236</v>
      </c>
      <c r="E59" s="111">
        <f>IF(RES_hhdet_in_tes!E59=0,"",RES_hhdet_in_tes!E59/RES_hhdet_in_fec!E59)</f>
        <v>0.58771280577424856</v>
      </c>
      <c r="F59" s="111">
        <f>IF(RES_hhdet_in_tes!F59=0,"",RES_hhdet_in_tes!F59/RES_hhdet_in_fec!F59)</f>
        <v>0.5880766657705816</v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>
        <f>IF(RES_hhdet_in_tes!N59=0,"",RES_hhdet_in_tes!N59/RES_hhdet_in_fec!N59)</f>
        <v>0.59069186763509229</v>
      </c>
      <c r="O59" s="111">
        <f>IF(RES_hhdet_in_tes!O59=0,"",RES_hhdet_in_tes!O59/RES_hhdet_in_fec!O59)</f>
        <v>0.59078426274630003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>
        <f>IF(RES_hhdet_in_tes!R59=0,"",RES_hhdet_in_tes!R59/RES_hhdet_in_fec!R59)</f>
        <v>0.59484784450810835</v>
      </c>
      <c r="S59" s="111">
        <f>IF(RES_hhdet_in_tes!S59=0,"",RES_hhdet_in_tes!S59/RES_hhdet_in_fec!S59)</f>
        <v>0.59873607322889766</v>
      </c>
      <c r="T59" s="111">
        <f>IF(RES_hhdet_in_tes!T59=0,"",RES_hhdet_in_tes!T59/RES_hhdet_in_fec!T59)</f>
        <v>0.60300222250706581</v>
      </c>
      <c r="U59" s="111">
        <f>IF(RES_hhdet_in_tes!U59=0,"",RES_hhdet_in_tes!U59/RES_hhdet_in_fec!U59)</f>
        <v>0.60689239236594827</v>
      </c>
      <c r="V59" s="111">
        <f>IF(RES_hhdet_in_tes!V59=0,"",RES_hhdet_in_tes!V59/RES_hhdet_in_fec!V59)</f>
        <v>0.6096526828288753</v>
      </c>
      <c r="W59" s="111" t="str">
        <f>IF(RES_hhdet_in_tes!W59=0,"",RES_hhdet_in_tes!W59/RES_hhdet_in_fec!W59)</f>
        <v/>
      </c>
      <c r="X59" s="111">
        <f>IF(RES_hhdet_in_tes!X59=0,"",RES_hhdet_in_tes!X59/RES_hhdet_in_fec!X59)</f>
        <v>0.61137984374853738</v>
      </c>
      <c r="Y59" s="111">
        <f>IF(RES_hhdet_in_tes!Y59=0,"",RES_hhdet_in_tes!Y59/RES_hhdet_in_fec!Y59)</f>
        <v>0.61141989818512621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0.75148005138005769</v>
      </c>
      <c r="D60" s="45">
        <f>IF(RES_hhdet_in_tes!D60=0,"",RES_hhdet_in_tes!D60/RES_hhdet_in_fec!D60)</f>
        <v>0.75272351385861047</v>
      </c>
      <c r="E60" s="45">
        <f>IF(RES_hhdet_in_tes!E60=0,"",RES_hhdet_in_tes!E60/RES_hhdet_in_fec!E60)</f>
        <v>0.75402560588067802</v>
      </c>
      <c r="F60" s="45">
        <f>IF(RES_hhdet_in_tes!F60=0,"",RES_hhdet_in_tes!F60/RES_hhdet_in_fec!F60)</f>
        <v>0.75533569284049751</v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>
        <f>IF(RES_hhdet_in_tes!N60=0,"",RES_hhdet_in_tes!N60/RES_hhdet_in_fec!N60)</f>
        <v>0.77113631507966196</v>
      </c>
      <c r="O60" s="45">
        <f>IF(RES_hhdet_in_tes!O60=0,"",RES_hhdet_in_tes!O60/RES_hhdet_in_fec!O60)</f>
        <v>0.77625160514703939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>
        <f>IF(RES_hhdet_in_tes!R60=0,"",RES_hhdet_in_tes!R60/RES_hhdet_in_fec!R60)</f>
        <v>0.80368167046080086</v>
      </c>
      <c r="S60" s="45">
        <f>IF(RES_hhdet_in_tes!S60=0,"",RES_hhdet_in_tes!S60/RES_hhdet_in_fec!S60)</f>
        <v>0.81858702457680255</v>
      </c>
      <c r="T60" s="45">
        <f>IF(RES_hhdet_in_tes!T60=0,"",RES_hhdet_in_tes!T60/RES_hhdet_in_fec!T60)</f>
        <v>0.83463345679618539</v>
      </c>
      <c r="U60" s="45">
        <f>IF(RES_hhdet_in_tes!U60=0,"",RES_hhdet_in_tes!U60/RES_hhdet_in_fec!U60)</f>
        <v>0.84996833432956076</v>
      </c>
      <c r="V60" s="45">
        <f>IF(RES_hhdet_in_tes!V60=0,"",RES_hhdet_in_tes!V60/RES_hhdet_in_fec!V60)</f>
        <v>0.86273902438751948</v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 t="str">
        <f>IF(RES_hhdet_in_tes!Y60=0,"",RES_hhdet_in_tes!Y60/RES_hhdet_in_fec!Y60)</f>
        <v/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0.53941915937072293</v>
      </c>
      <c r="D62" s="119">
        <f>IF(RES_hhdet_in_tes!D62=0,"",RES_hhdet_in_tes!D62/RES_hhdet_in_fec!D62)</f>
        <v>0.54431228554097832</v>
      </c>
      <c r="E62" s="119">
        <f>IF(RES_hhdet_in_tes!E62=0,"",RES_hhdet_in_tes!E62/RES_hhdet_in_fec!E62)</f>
        <v>0.55185318585823184</v>
      </c>
      <c r="F62" s="119">
        <f>IF(RES_hhdet_in_tes!F62=0,"",RES_hhdet_in_tes!F62/RES_hhdet_in_fec!F62)</f>
        <v>0.5570825098421911</v>
      </c>
      <c r="G62" s="119">
        <f>IF(RES_hhdet_in_tes!G62=0,"",RES_hhdet_in_tes!G62/RES_hhdet_in_fec!G62)</f>
        <v>0.56183238603603025</v>
      </c>
      <c r="H62" s="119">
        <f>IF(RES_hhdet_in_tes!H62=0,"",RES_hhdet_in_tes!H62/RES_hhdet_in_fec!H62)</f>
        <v>0.56794677416410699</v>
      </c>
      <c r="I62" s="119">
        <f>IF(RES_hhdet_in_tes!I62=0,"",RES_hhdet_in_tes!I62/RES_hhdet_in_fec!I62)</f>
        <v>0.57385852139435689</v>
      </c>
      <c r="J62" s="119">
        <f>IF(RES_hhdet_in_tes!J62=0,"",RES_hhdet_in_tes!J62/RES_hhdet_in_fec!J62)</f>
        <v>0.58045499484816421</v>
      </c>
      <c r="K62" s="119">
        <f>IF(RES_hhdet_in_tes!K62=0,"",RES_hhdet_in_tes!K62/RES_hhdet_in_fec!K62)</f>
        <v>0.5885359752142203</v>
      </c>
      <c r="L62" s="119">
        <f>IF(RES_hhdet_in_tes!L62=0,"",RES_hhdet_in_tes!L62/RES_hhdet_in_fec!L62)</f>
        <v>0.59611844758350818</v>
      </c>
      <c r="M62" s="119">
        <f>IF(RES_hhdet_in_tes!M62=0,"",RES_hhdet_in_tes!M62/RES_hhdet_in_fec!M62)</f>
        <v>0.61190208090514064</v>
      </c>
      <c r="N62" s="119">
        <f>IF(RES_hhdet_in_tes!N62=0,"",RES_hhdet_in_tes!N62/RES_hhdet_in_fec!N62)</f>
        <v>0.63527407922760493</v>
      </c>
      <c r="O62" s="119">
        <f>IF(RES_hhdet_in_tes!O62=0,"",RES_hhdet_in_tes!O62/RES_hhdet_in_fec!O62)</f>
        <v>0.66928138784534175</v>
      </c>
      <c r="P62" s="119">
        <f>IF(RES_hhdet_in_tes!P62=0,"",RES_hhdet_in_tes!P62/RES_hhdet_in_fec!P62)</f>
        <v>0.70872129187715305</v>
      </c>
      <c r="Q62" s="119">
        <f>IF(RES_hhdet_in_tes!Q62=0,"",RES_hhdet_in_tes!Q62/RES_hhdet_in_fec!Q62)</f>
        <v>0.74264672799669729</v>
      </c>
      <c r="R62" s="119">
        <f>IF(RES_hhdet_in_tes!R62=0,"",RES_hhdet_in_tes!R62/RES_hhdet_in_fec!R62)</f>
        <v>0.75784149622169261</v>
      </c>
      <c r="S62" s="119">
        <f>IF(RES_hhdet_in_tes!S62=0,"",RES_hhdet_in_tes!S62/RES_hhdet_in_fec!S62)</f>
        <v>0.77007234018084425</v>
      </c>
      <c r="T62" s="119">
        <f>IF(RES_hhdet_in_tes!T62=0,"",RES_hhdet_in_tes!T62/RES_hhdet_in_fec!T62)</f>
        <v>0.78296221628040763</v>
      </c>
      <c r="U62" s="119">
        <f>IF(RES_hhdet_in_tes!U62=0,"",RES_hhdet_in_tes!U62/RES_hhdet_in_fec!U62)</f>
        <v>0.79104129339461204</v>
      </c>
      <c r="V62" s="119">
        <f>IF(RES_hhdet_in_tes!V62=0,"",RES_hhdet_in_tes!V62/RES_hhdet_in_fec!V62)</f>
        <v>0.79808423180856536</v>
      </c>
      <c r="W62" s="119">
        <f>IF(RES_hhdet_in_tes!W62=0,"",RES_hhdet_in_tes!W62/RES_hhdet_in_fec!W62)</f>
        <v>0.80568977625681903</v>
      </c>
      <c r="X62" s="119">
        <f>IF(RES_hhdet_in_tes!X62=0,"",RES_hhdet_in_tes!X62/RES_hhdet_in_fec!X62)</f>
        <v>0.81104538094432255</v>
      </c>
      <c r="Y62" s="119">
        <f>IF(RES_hhdet_in_tes!Y62=0,"",RES_hhdet_in_tes!Y62/RES_hhdet_in_fec!Y62)</f>
        <v>0.81214711791496097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0.53425965578373136</v>
      </c>
      <c r="D63" s="124">
        <f>IF(RES_hhdet_in_tes!D63=0,"",RES_hhdet_in_tes!D63/RES_hhdet_in_fec!D63)</f>
        <v>0.5392815745200179</v>
      </c>
      <c r="E63" s="124">
        <f>IF(RES_hhdet_in_tes!E63=0,"",RES_hhdet_in_tes!E63/RES_hhdet_in_fec!E63)</f>
        <v>0.54466815751390973</v>
      </c>
      <c r="F63" s="124">
        <f>IF(RES_hhdet_in_tes!F63=0,"",RES_hhdet_in_tes!F63/RES_hhdet_in_fec!F63)</f>
        <v>0.54995902930167206</v>
      </c>
      <c r="G63" s="124">
        <f>IF(RES_hhdet_in_tes!G63=0,"",RES_hhdet_in_tes!G63/RES_hhdet_in_fec!G63)</f>
        <v>0.55554850900260611</v>
      </c>
      <c r="H63" s="124">
        <f>IF(RES_hhdet_in_tes!H63=0,"",RES_hhdet_in_tes!H63/RES_hhdet_in_fec!H63)</f>
        <v>0.56144025416209797</v>
      </c>
      <c r="I63" s="124">
        <f>IF(RES_hhdet_in_tes!I63=0,"",RES_hhdet_in_tes!I63/RES_hhdet_in_fec!I63)</f>
        <v>0.56754995306219336</v>
      </c>
      <c r="J63" s="124">
        <f>IF(RES_hhdet_in_tes!J63=0,"",RES_hhdet_in_tes!J63/RES_hhdet_in_fec!J63)</f>
        <v>0.57436361588284357</v>
      </c>
      <c r="K63" s="124">
        <f>IF(RES_hhdet_in_tes!K63=0,"",RES_hhdet_in_tes!K63/RES_hhdet_in_fec!K63)</f>
        <v>0.58204423581309261</v>
      </c>
      <c r="L63" s="124">
        <f>IF(RES_hhdet_in_tes!L63=0,"",RES_hhdet_in_tes!L63/RES_hhdet_in_fec!L63)</f>
        <v>0.59074334240989235</v>
      </c>
      <c r="M63" s="124">
        <f>IF(RES_hhdet_in_tes!M63=0,"",RES_hhdet_in_tes!M63/RES_hhdet_in_fec!M63)</f>
        <v>0.60670615908113967</v>
      </c>
      <c r="N63" s="124">
        <f>IF(RES_hhdet_in_tes!N63=0,"",RES_hhdet_in_tes!N63/RES_hhdet_in_fec!N63)</f>
        <v>0.63210921053703284</v>
      </c>
      <c r="O63" s="124">
        <f>IF(RES_hhdet_in_tes!O63=0,"",RES_hhdet_in_tes!O63/RES_hhdet_in_fec!O63)</f>
        <v>0.6681584963394005</v>
      </c>
      <c r="P63" s="124">
        <f>IF(RES_hhdet_in_tes!P63=0,"",RES_hhdet_in_tes!P63/RES_hhdet_in_fec!P63)</f>
        <v>0.71057162657994621</v>
      </c>
      <c r="Q63" s="124">
        <f>IF(RES_hhdet_in_tes!Q63=0,"",RES_hhdet_in_tes!Q63/RES_hhdet_in_fec!Q63)</f>
        <v>0.74633135477135415</v>
      </c>
      <c r="R63" s="124">
        <f>IF(RES_hhdet_in_tes!R63=0,"",RES_hhdet_in_tes!R63/RES_hhdet_in_fec!R63)</f>
        <v>0.76450132180145713</v>
      </c>
      <c r="S63" s="124">
        <f>IF(RES_hhdet_in_tes!S63=0,"",RES_hhdet_in_tes!S63/RES_hhdet_in_fec!S63)</f>
        <v>0.77839721595298561</v>
      </c>
      <c r="T63" s="124">
        <f>IF(RES_hhdet_in_tes!T63=0,"",RES_hhdet_in_tes!T63/RES_hhdet_in_fec!T63)</f>
        <v>0.78975994880985334</v>
      </c>
      <c r="U63" s="124">
        <f>IF(RES_hhdet_in_tes!U63=0,"",RES_hhdet_in_tes!U63/RES_hhdet_in_fec!U63)</f>
        <v>0.79958719069577211</v>
      </c>
      <c r="V63" s="124">
        <f>IF(RES_hhdet_in_tes!V63=0,"",RES_hhdet_in_tes!V63/RES_hhdet_in_fec!V63)</f>
        <v>0.80858565764010493</v>
      </c>
      <c r="W63" s="124">
        <f>IF(RES_hhdet_in_tes!W63=0,"",RES_hhdet_in_tes!W63/RES_hhdet_in_fec!W63)</f>
        <v>0.81531969141863725</v>
      </c>
      <c r="X63" s="124">
        <f>IF(RES_hhdet_in_tes!X63=0,"",RES_hhdet_in_tes!X63/RES_hhdet_in_fec!X63)</f>
        <v>0.81922020009901486</v>
      </c>
      <c r="Y63" s="124">
        <f>IF(RES_hhdet_in_tes!Y63=0,"",RES_hhdet_in_tes!Y63/RES_hhdet_in_fec!Y63)</f>
        <v>0.82199346877773427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0.52927486928895873</v>
      </c>
      <c r="D64" s="111">
        <f>IF(RES_hhdet_in_tes!D64=0,"",RES_hhdet_in_tes!D64/RES_hhdet_in_fec!D64)</f>
        <v>0.53436181038871688</v>
      </c>
      <c r="E64" s="111">
        <f>IF(RES_hhdet_in_tes!E64=0,"",RES_hhdet_in_tes!E64/RES_hhdet_in_fec!E64)</f>
        <v>0.53976955008700001</v>
      </c>
      <c r="F64" s="111">
        <f>IF(RES_hhdet_in_tes!F64=0,"",RES_hhdet_in_tes!F64/RES_hhdet_in_fec!F64)</f>
        <v>0.54515761712978728</v>
      </c>
      <c r="G64" s="111">
        <f>IF(RES_hhdet_in_tes!G64=0,"",RES_hhdet_in_tes!G64/RES_hhdet_in_fec!G64)</f>
        <v>0.55083300302361049</v>
      </c>
      <c r="H64" s="111">
        <f>IF(RES_hhdet_in_tes!H64=0,"",RES_hhdet_in_tes!H64/RES_hhdet_in_fec!H64)</f>
        <v>0.55675648516941934</v>
      </c>
      <c r="I64" s="111">
        <f>IF(RES_hhdet_in_tes!I64=0,"",RES_hhdet_in_tes!I64/RES_hhdet_in_fec!I64)</f>
        <v>0.56300197493916426</v>
      </c>
      <c r="J64" s="111">
        <f>IF(RES_hhdet_in_tes!J64=0,"",RES_hhdet_in_tes!J64/RES_hhdet_in_fec!J64)</f>
        <v>0.56987609253868632</v>
      </c>
      <c r="K64" s="111">
        <f>IF(RES_hhdet_in_tes!K64=0,"",RES_hhdet_in_tes!K64/RES_hhdet_in_fec!K64)</f>
        <v>0.57763705013674482</v>
      </c>
      <c r="L64" s="111">
        <f>IF(RES_hhdet_in_tes!L64=0,"",RES_hhdet_in_tes!L64/RES_hhdet_in_fec!L64)</f>
        <v>0.58634937975870094</v>
      </c>
      <c r="M64" s="111">
        <f>IF(RES_hhdet_in_tes!M64=0,"",RES_hhdet_in_tes!M64/RES_hhdet_in_fec!M64)</f>
        <v>0.60247016880600057</v>
      </c>
      <c r="N64" s="111">
        <f>IF(RES_hhdet_in_tes!N64=0,"",RES_hhdet_in_tes!N64/RES_hhdet_in_fec!N64)</f>
        <v>0.62800886366302677</v>
      </c>
      <c r="O64" s="111">
        <f>IF(RES_hhdet_in_tes!O64=0,"",RES_hhdet_in_tes!O64/RES_hhdet_in_fec!O64)</f>
        <v>0.66430644909802761</v>
      </c>
      <c r="P64" s="111">
        <f>IF(RES_hhdet_in_tes!P64=0,"",RES_hhdet_in_tes!P64/RES_hhdet_in_fec!P64)</f>
        <v>0.70706703825965844</v>
      </c>
      <c r="Q64" s="111">
        <f>IF(RES_hhdet_in_tes!Q64=0,"",RES_hhdet_in_tes!Q64/RES_hhdet_in_fec!Q64)</f>
        <v>0.74314064937498892</v>
      </c>
      <c r="R64" s="111">
        <f>IF(RES_hhdet_in_tes!R64=0,"",RES_hhdet_in_tes!R64/RES_hhdet_in_fec!R64)</f>
        <v>0.76148009701466912</v>
      </c>
      <c r="S64" s="111">
        <f>IF(RES_hhdet_in_tes!S64=0,"",RES_hhdet_in_tes!S64/RES_hhdet_in_fec!S64)</f>
        <v>0.77553208421430186</v>
      </c>
      <c r="T64" s="111">
        <f>IF(RES_hhdet_in_tes!T64=0,"",RES_hhdet_in_tes!T64/RES_hhdet_in_fec!T64)</f>
        <v>0.78697025022849298</v>
      </c>
      <c r="U64" s="111">
        <f>IF(RES_hhdet_in_tes!U64=0,"",RES_hhdet_in_tes!U64/RES_hhdet_in_fec!U64)</f>
        <v>0.79695238659947876</v>
      </c>
      <c r="V64" s="111">
        <f>IF(RES_hhdet_in_tes!V64=0,"",RES_hhdet_in_tes!V64/RES_hhdet_in_fec!V64)</f>
        <v>0.80605350156929889</v>
      </c>
      <c r="W64" s="111">
        <f>IF(RES_hhdet_in_tes!W64=0,"",RES_hhdet_in_tes!W64/RES_hhdet_in_fec!W64)</f>
        <v>0.81291770141540742</v>
      </c>
      <c r="X64" s="111">
        <f>IF(RES_hhdet_in_tes!X64=0,"",RES_hhdet_in_tes!X64/RES_hhdet_in_fec!X64)</f>
        <v>0.81696396047581921</v>
      </c>
      <c r="Y64" s="111">
        <f>IF(RES_hhdet_in_tes!Y64=0,"",RES_hhdet_in_tes!Y64/RES_hhdet_in_fec!Y64)</f>
        <v>0.81982108813581978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2.2667410380430577</v>
      </c>
      <c r="D66" s="124">
        <f>IF(RES_hhdet_in_tes!D66=0,"",RES_hhdet_in_tes!D66/RES_hhdet_in_fec!D66)</f>
        <v>2.3612284950817353</v>
      </c>
      <c r="E66" s="124">
        <f>IF(RES_hhdet_in_tes!E66=0,"",RES_hhdet_in_tes!E66/RES_hhdet_in_fec!E66)</f>
        <v>2.4571325007913911</v>
      </c>
      <c r="F66" s="124">
        <f>IF(RES_hhdet_in_tes!F66=0,"",RES_hhdet_in_tes!F66/RES_hhdet_in_fec!F66)</f>
        <v>2.5538067651711773</v>
      </c>
      <c r="G66" s="124">
        <f>IF(RES_hhdet_in_tes!G66=0,"",RES_hhdet_in_tes!G66/RES_hhdet_in_fec!G66)</f>
        <v>2.6518113536192072</v>
      </c>
      <c r="H66" s="124">
        <f>IF(RES_hhdet_in_tes!H66=0,"",RES_hhdet_in_tes!H66/RES_hhdet_in_fec!H66)</f>
        <v>2.751058245353335</v>
      </c>
      <c r="I66" s="124">
        <f>IF(RES_hhdet_in_tes!I66=0,"",RES_hhdet_in_tes!I66/RES_hhdet_in_fec!I66)</f>
        <v>2.8516648407263725</v>
      </c>
      <c r="J66" s="124">
        <f>IF(RES_hhdet_in_tes!J66=0,"",RES_hhdet_in_tes!J66/RES_hhdet_in_fec!J66)</f>
        <v>2.9541573192931225</v>
      </c>
      <c r="K66" s="124">
        <f>IF(RES_hhdet_in_tes!K66=0,"",RES_hhdet_in_tes!K66/RES_hhdet_in_fec!K66)</f>
        <v>3.0589524591337431</v>
      </c>
      <c r="L66" s="124">
        <f>IF(RES_hhdet_in_tes!L66=0,"",RES_hhdet_in_tes!L66/RES_hhdet_in_fec!L66)</f>
        <v>3.1661055295072869</v>
      </c>
      <c r="M66" s="124">
        <f>IF(RES_hhdet_in_tes!M66=0,"",RES_hhdet_in_tes!M66/RES_hhdet_in_fec!M66)</f>
        <v>3.2888950499190894</v>
      </c>
      <c r="N66" s="124">
        <f>IF(RES_hhdet_in_tes!N66=0,"",RES_hhdet_in_tes!N66/RES_hhdet_in_fec!N66)</f>
        <v>3.4312628031919359</v>
      </c>
      <c r="O66" s="124">
        <f>IF(RES_hhdet_in_tes!O66=0,"",RES_hhdet_in_tes!O66/RES_hhdet_in_fec!O66)</f>
        <v>3.5929548193350791</v>
      </c>
      <c r="P66" s="124">
        <f>IF(RES_hhdet_in_tes!P66=0,"",RES_hhdet_in_tes!P66/RES_hhdet_in_fec!P66)</f>
        <v>3.7582352308246976</v>
      </c>
      <c r="Q66" s="124">
        <f>IF(RES_hhdet_in_tes!Q66=0,"",RES_hhdet_in_tes!Q66/RES_hhdet_in_fec!Q66)</f>
        <v>3.8850854125310383</v>
      </c>
      <c r="R66" s="124">
        <f>IF(RES_hhdet_in_tes!R66=0,"",RES_hhdet_in_tes!R66/RES_hhdet_in_fec!R66)</f>
        <v>3.9125710712894084</v>
      </c>
      <c r="S66" s="124">
        <f>IF(RES_hhdet_in_tes!S66=0,"",RES_hhdet_in_tes!S66/RES_hhdet_in_fec!S66)</f>
        <v>3.9156250333736717</v>
      </c>
      <c r="T66" s="124">
        <f>IF(RES_hhdet_in_tes!T66=0,"",RES_hhdet_in_tes!T66/RES_hhdet_in_fec!T66)</f>
        <v>3.9190183245784089</v>
      </c>
      <c r="U66" s="124">
        <f>IF(RES_hhdet_in_tes!U66=0,"",RES_hhdet_in_tes!U66/RES_hhdet_in_fec!U66)</f>
        <v>3.9227886481392282</v>
      </c>
      <c r="V66" s="124">
        <f>IF(RES_hhdet_in_tes!V66=0,"",RES_hhdet_in_tes!V66/RES_hhdet_in_fec!V66)</f>
        <v>3.933562485267625</v>
      </c>
      <c r="W66" s="124">
        <f>IF(RES_hhdet_in_tes!W66=0,"",RES_hhdet_in_tes!W66/RES_hhdet_in_fec!W66)</f>
        <v>3.9689243079134164</v>
      </c>
      <c r="X66" s="124">
        <f>IF(RES_hhdet_in_tes!X66=0,"",RES_hhdet_in_tes!X66/RES_hhdet_in_fec!X66)</f>
        <v>4.0120601695056139</v>
      </c>
      <c r="Y66" s="124">
        <f>IF(RES_hhdet_in_tes!Y66=0,"",RES_hhdet_in_tes!Y66/RES_hhdet_in_fec!Y66)</f>
        <v>4.0606819531873128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2.2667410380430577</v>
      </c>
      <c r="D67" s="111">
        <f>IF(RES_hhdet_in_tes!D67=0,"",RES_hhdet_in_tes!D67/RES_hhdet_in_fec!D67)</f>
        <v>2.3612284950817353</v>
      </c>
      <c r="E67" s="111">
        <f>IF(RES_hhdet_in_tes!E67=0,"",RES_hhdet_in_tes!E67/RES_hhdet_in_fec!E67)</f>
        <v>2.4571325007913911</v>
      </c>
      <c r="F67" s="111">
        <f>IF(RES_hhdet_in_tes!F67=0,"",RES_hhdet_in_tes!F67/RES_hhdet_in_fec!F67)</f>
        <v>2.5538067651711773</v>
      </c>
      <c r="G67" s="111">
        <f>IF(RES_hhdet_in_tes!G67=0,"",RES_hhdet_in_tes!G67/RES_hhdet_in_fec!G67)</f>
        <v>2.6518113536192072</v>
      </c>
      <c r="H67" s="111">
        <f>IF(RES_hhdet_in_tes!H67=0,"",RES_hhdet_in_tes!H67/RES_hhdet_in_fec!H67)</f>
        <v>2.751058245353335</v>
      </c>
      <c r="I67" s="111">
        <f>IF(RES_hhdet_in_tes!I67=0,"",RES_hhdet_in_tes!I67/RES_hhdet_in_fec!I67)</f>
        <v>2.8516648407263725</v>
      </c>
      <c r="J67" s="111">
        <f>IF(RES_hhdet_in_tes!J67=0,"",RES_hhdet_in_tes!J67/RES_hhdet_in_fec!J67)</f>
        <v>2.9541573192931225</v>
      </c>
      <c r="K67" s="111">
        <f>IF(RES_hhdet_in_tes!K67=0,"",RES_hhdet_in_tes!K67/RES_hhdet_in_fec!K67)</f>
        <v>3.0589524591337431</v>
      </c>
      <c r="L67" s="111">
        <f>IF(RES_hhdet_in_tes!L67=0,"",RES_hhdet_in_tes!L67/RES_hhdet_in_fec!L67)</f>
        <v>3.1661055295072869</v>
      </c>
      <c r="M67" s="111">
        <f>IF(RES_hhdet_in_tes!M67=0,"",RES_hhdet_in_tes!M67/RES_hhdet_in_fec!M67)</f>
        <v>3.2888950499190894</v>
      </c>
      <c r="N67" s="111">
        <f>IF(RES_hhdet_in_tes!N67=0,"",RES_hhdet_in_tes!N67/RES_hhdet_in_fec!N67)</f>
        <v>3.4312628031919359</v>
      </c>
      <c r="O67" s="111">
        <f>IF(RES_hhdet_in_tes!O67=0,"",RES_hhdet_in_tes!O67/RES_hhdet_in_fec!O67)</f>
        <v>3.5929548193350791</v>
      </c>
      <c r="P67" s="111">
        <f>IF(RES_hhdet_in_tes!P67=0,"",RES_hhdet_in_tes!P67/RES_hhdet_in_fec!P67)</f>
        <v>3.7582352308246976</v>
      </c>
      <c r="Q67" s="111">
        <f>IF(RES_hhdet_in_tes!Q67=0,"",RES_hhdet_in_tes!Q67/RES_hhdet_in_fec!Q67)</f>
        <v>3.8850854125310383</v>
      </c>
      <c r="R67" s="111">
        <f>IF(RES_hhdet_in_tes!R67=0,"",RES_hhdet_in_tes!R67/RES_hhdet_in_fec!R67)</f>
        <v>3.9125710712894084</v>
      </c>
      <c r="S67" s="111">
        <f>IF(RES_hhdet_in_tes!S67=0,"",RES_hhdet_in_tes!S67/RES_hhdet_in_fec!S67)</f>
        <v>3.9156250333736717</v>
      </c>
      <c r="T67" s="111">
        <f>IF(RES_hhdet_in_tes!T67=0,"",RES_hhdet_in_tes!T67/RES_hhdet_in_fec!T67)</f>
        <v>3.9190183245784089</v>
      </c>
      <c r="U67" s="111">
        <f>IF(RES_hhdet_in_tes!U67=0,"",RES_hhdet_in_tes!U67/RES_hhdet_in_fec!U67)</f>
        <v>3.9227886481392282</v>
      </c>
      <c r="V67" s="111">
        <f>IF(RES_hhdet_in_tes!V67=0,"",RES_hhdet_in_tes!V67/RES_hhdet_in_fec!V67)</f>
        <v>3.933562485267625</v>
      </c>
      <c r="W67" s="111">
        <f>IF(RES_hhdet_in_tes!W67=0,"",RES_hhdet_in_tes!W67/RES_hhdet_in_fec!W67)</f>
        <v>3.9689243079134164</v>
      </c>
      <c r="X67" s="111">
        <f>IF(RES_hhdet_in_tes!X67=0,"",RES_hhdet_in_tes!X67/RES_hhdet_in_fec!X67)</f>
        <v>4.0120601695056139</v>
      </c>
      <c r="Y67" s="111">
        <f>IF(RES_hhdet_in_tes!Y67=0,"",RES_hhdet_in_tes!Y67/RES_hhdet_in_fec!Y67)</f>
        <v>4.0606819531873128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0.57488082743989333</v>
      </c>
      <c r="D68" s="124">
        <f>IF(RES_hhdet_in_tes!D68=0,"",RES_hhdet_in_tes!D68/RES_hhdet_in_fec!D68)</f>
        <v>0.579093531913629</v>
      </c>
      <c r="E68" s="124">
        <f>IF(RES_hhdet_in_tes!E68=0,"",RES_hhdet_in_tes!E68/RES_hhdet_in_fec!E68)</f>
        <v>0.58945388018327816</v>
      </c>
      <c r="F68" s="124">
        <f>IF(RES_hhdet_in_tes!F68=0,"",RES_hhdet_in_tes!F68/RES_hhdet_in_fec!F68)</f>
        <v>0.59471343487815187</v>
      </c>
      <c r="G68" s="124">
        <f>IF(RES_hhdet_in_tes!G68=0,"",RES_hhdet_in_tes!G68/RES_hhdet_in_fec!G68)</f>
        <v>0.6011337347675314</v>
      </c>
      <c r="H68" s="124">
        <f>IF(RES_hhdet_in_tes!H68=0,"",RES_hhdet_in_tes!H68/RES_hhdet_in_fec!H68)</f>
        <v>0.60940240406057045</v>
      </c>
      <c r="I68" s="124">
        <f>IF(RES_hhdet_in_tes!I68=0,"",RES_hhdet_in_tes!I68/RES_hhdet_in_fec!I68)</f>
        <v>0.61569584296436441</v>
      </c>
      <c r="J68" s="124">
        <f>IF(RES_hhdet_in_tes!J68=0,"",RES_hhdet_in_tes!J68/RES_hhdet_in_fec!J68)</f>
        <v>0.62367499927144998</v>
      </c>
      <c r="K68" s="124">
        <f>IF(RES_hhdet_in_tes!K68=0,"",RES_hhdet_in_tes!K68/RES_hhdet_in_fec!K68)</f>
        <v>0.63753273496480678</v>
      </c>
      <c r="L68" s="124">
        <f>IF(RES_hhdet_in_tes!L68=0,"",RES_hhdet_in_tes!L68/RES_hhdet_in_fec!L68)</f>
        <v>0.64351334599467569</v>
      </c>
      <c r="M68" s="124">
        <f>IF(RES_hhdet_in_tes!M68=0,"",RES_hhdet_in_tes!M68/RES_hhdet_in_fec!M68)</f>
        <v>0.65850326818907534</v>
      </c>
      <c r="N68" s="124">
        <f>IF(RES_hhdet_in_tes!N68=0,"",RES_hhdet_in_tes!N68/RES_hhdet_in_fec!N68)</f>
        <v>0.68018321899432332</v>
      </c>
      <c r="O68" s="124">
        <f>IF(RES_hhdet_in_tes!O68=0,"",RES_hhdet_in_tes!O68/RES_hhdet_in_fec!O68)</f>
        <v>0.71423221282463112</v>
      </c>
      <c r="P68" s="124">
        <f>IF(RES_hhdet_in_tes!P68=0,"",RES_hhdet_in_tes!P68/RES_hhdet_in_fec!P68)</f>
        <v>0.75215759121031878</v>
      </c>
      <c r="Q68" s="124">
        <f>IF(RES_hhdet_in_tes!Q68=0,"",RES_hhdet_in_tes!Q68/RES_hhdet_in_fec!Q68)</f>
        <v>0.77906669459074218</v>
      </c>
      <c r="R68" s="124">
        <f>IF(RES_hhdet_in_tes!R68=0,"",RES_hhdet_in_tes!R68/RES_hhdet_in_fec!R68)</f>
        <v>0.79581246095437397</v>
      </c>
      <c r="S68" s="124">
        <f>IF(RES_hhdet_in_tes!S68=0,"",RES_hhdet_in_tes!S68/RES_hhdet_in_fec!S68)</f>
        <v>0.80896848774243069</v>
      </c>
      <c r="T68" s="124">
        <f>IF(RES_hhdet_in_tes!T68=0,"",RES_hhdet_in_tes!T68/RES_hhdet_in_fec!T68)</f>
        <v>0.82536753960030218</v>
      </c>
      <c r="U68" s="124">
        <f>IF(RES_hhdet_in_tes!U68=0,"",RES_hhdet_in_tes!U68/RES_hhdet_in_fec!U68)</f>
        <v>0.83597732227382571</v>
      </c>
      <c r="V68" s="124">
        <f>IF(RES_hhdet_in_tes!V68=0,"",RES_hhdet_in_tes!V68/RES_hhdet_in_fec!V68)</f>
        <v>0.84563918506583746</v>
      </c>
      <c r="W68" s="124">
        <f>IF(RES_hhdet_in_tes!W68=0,"",RES_hhdet_in_tes!W68/RES_hhdet_in_fec!W68)</f>
        <v>0.8519855149941844</v>
      </c>
      <c r="X68" s="124">
        <f>IF(RES_hhdet_in_tes!X68=0,"",RES_hhdet_in_tes!X68/RES_hhdet_in_fec!X68)</f>
        <v>0.8624370981892453</v>
      </c>
      <c r="Y68" s="124">
        <f>IF(RES_hhdet_in_tes!Y68=0,"",RES_hhdet_in_tes!Y68/RES_hhdet_in_fec!Y68)</f>
        <v>0.86782424888963372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0.57027361959614142</v>
      </c>
      <c r="D69" s="111">
        <f>IF(RES_hhdet_in_tes!D69=0,"",RES_hhdet_in_tes!D69/RES_hhdet_in_fec!D69)</f>
        <v>0.5770181806697402</v>
      </c>
      <c r="E69" s="111">
        <f>IF(RES_hhdet_in_tes!E69=0,"",RES_hhdet_in_tes!E69/RES_hhdet_in_fec!E69)</f>
        <v>0.58406823065886737</v>
      </c>
      <c r="F69" s="111">
        <f>IF(RES_hhdet_in_tes!F69=0,"",RES_hhdet_in_tes!F69/RES_hhdet_in_fec!F69)</f>
        <v>0.59117259560980528</v>
      </c>
      <c r="G69" s="111">
        <f>IF(RES_hhdet_in_tes!G69=0,"",RES_hhdet_in_tes!G69/RES_hhdet_in_fec!G69)</f>
        <v>0.5985561138387101</v>
      </c>
      <c r="H69" s="111">
        <f>IF(RES_hhdet_in_tes!H69=0,"",RES_hhdet_in_tes!H69/RES_hhdet_in_fec!H69)</f>
        <v>0.60618893467128265</v>
      </c>
      <c r="I69" s="111">
        <f>IF(RES_hhdet_in_tes!I69=0,"",RES_hhdet_in_tes!I69/RES_hhdet_in_fec!I69)</f>
        <v>0.6141240692749721</v>
      </c>
      <c r="J69" s="111">
        <f>IF(RES_hhdet_in_tes!J69=0,"",RES_hhdet_in_tes!J69/RES_hhdet_in_fec!J69)</f>
        <v>0.62258409196381437</v>
      </c>
      <c r="K69" s="111">
        <f>IF(RES_hhdet_in_tes!K69=0,"",RES_hhdet_in_tes!K69/RES_hhdet_in_fec!K69)</f>
        <v>0.63175511540049856</v>
      </c>
      <c r="L69" s="111">
        <f>IF(RES_hhdet_in_tes!L69=0,"",RES_hhdet_in_tes!L69/RES_hhdet_in_fec!L69)</f>
        <v>0.64168135936574322</v>
      </c>
      <c r="M69" s="111">
        <f>IF(RES_hhdet_in_tes!M69=0,"",RES_hhdet_in_tes!M69/RES_hhdet_in_fec!M69)</f>
        <v>0.65699579554969367</v>
      </c>
      <c r="N69" s="111">
        <f>IF(RES_hhdet_in_tes!N69=0,"",RES_hhdet_in_tes!N69/RES_hhdet_in_fec!N69)</f>
        <v>0.67912892214758624</v>
      </c>
      <c r="O69" s="111">
        <f>IF(RES_hhdet_in_tes!O69=0,"",RES_hhdet_in_tes!O69/RES_hhdet_in_fec!O69)</f>
        <v>0.70910174239110024</v>
      </c>
      <c r="P69" s="111">
        <f>IF(RES_hhdet_in_tes!P69=0,"",RES_hhdet_in_tes!P69/RES_hhdet_in_fec!P69)</f>
        <v>0.7439521685510444</v>
      </c>
      <c r="Q69" s="111">
        <f>IF(RES_hhdet_in_tes!Q69=0,"",RES_hhdet_in_tes!Q69/RES_hhdet_in_fec!Q69)</f>
        <v>0.77446457398352075</v>
      </c>
      <c r="R69" s="111">
        <f>IF(RES_hhdet_in_tes!R69=0,"",RES_hhdet_in_tes!R69/RES_hhdet_in_fec!R69)</f>
        <v>0.79311598936686933</v>
      </c>
      <c r="S69" s="111">
        <f>IF(RES_hhdet_in_tes!S69=0,"",RES_hhdet_in_tes!S69/RES_hhdet_in_fec!S69)</f>
        <v>0.80899977822047275</v>
      </c>
      <c r="T69" s="111">
        <f>IF(RES_hhdet_in_tes!T69=0,"",RES_hhdet_in_tes!T69/RES_hhdet_in_fec!T69)</f>
        <v>0.82236525802007132</v>
      </c>
      <c r="U69" s="111">
        <f>IF(RES_hhdet_in_tes!U69=0,"",RES_hhdet_in_tes!U69/RES_hhdet_in_fec!U69)</f>
        <v>0.83344984725157967</v>
      </c>
      <c r="V69" s="111">
        <f>IF(RES_hhdet_in_tes!V69=0,"",RES_hhdet_in_tes!V69/RES_hhdet_in_fec!V69)</f>
        <v>0.84246177757030105</v>
      </c>
      <c r="W69" s="111">
        <f>IF(RES_hhdet_in_tes!W69=0,"",RES_hhdet_in_tes!W69/RES_hhdet_in_fec!W69)</f>
        <v>0.84842592541898343</v>
      </c>
      <c r="X69" s="111">
        <f>IF(RES_hhdet_in_tes!X69=0,"",RES_hhdet_in_tes!X69/RES_hhdet_in_fec!X69)</f>
        <v>0.85094395680143964</v>
      </c>
      <c r="Y69" s="111">
        <f>IF(RES_hhdet_in_tes!Y69=0,"",RES_hhdet_in_tes!Y69/RES_hhdet_in_fec!Y69)</f>
        <v>0.85242034948231371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>
        <f>IF(RES_hhdet_in_tes!K70=0,"",RES_hhdet_in_tes!K70/RES_hhdet_in_fec!K70)</f>
        <v>0.78198293854845413</v>
      </c>
      <c r="L70" s="111">
        <f>IF(RES_hhdet_in_tes!L70=0,"",RES_hhdet_in_tes!L70/RES_hhdet_in_fec!L70)</f>
        <v>0.78163314768951642</v>
      </c>
      <c r="M70" s="111">
        <f>IF(RES_hhdet_in_tes!M70=0,"",RES_hhdet_in_tes!M70/RES_hhdet_in_fec!M70)</f>
        <v>0.79926405187164351</v>
      </c>
      <c r="N70" s="111">
        <f>IF(RES_hhdet_in_tes!N70=0,"",RES_hhdet_in_tes!N70/RES_hhdet_in_fec!N70)</f>
        <v>0.82040944356146051</v>
      </c>
      <c r="O70" s="111">
        <f>IF(RES_hhdet_in_tes!O70=0,"",RES_hhdet_in_tes!O70/RES_hhdet_in_fec!O70)</f>
        <v>0.83625838852750622</v>
      </c>
      <c r="P70" s="111">
        <f>IF(RES_hhdet_in_tes!P70=0,"",RES_hhdet_in_tes!P70/RES_hhdet_in_fec!P70)</f>
        <v>0.86137389896829153</v>
      </c>
      <c r="Q70" s="111">
        <f>IF(RES_hhdet_in_tes!Q70=0,"",RES_hhdet_in_tes!Q70/RES_hhdet_in_fec!Q70)</f>
        <v>0.87867912969804884</v>
      </c>
      <c r="R70" s="111">
        <f>IF(RES_hhdet_in_tes!R70=0,"",RES_hhdet_in_tes!R70/RES_hhdet_in_fec!R70)</f>
        <v>0.89102487127029861</v>
      </c>
      <c r="S70" s="111">
        <f>IF(RES_hhdet_in_tes!S70=0,"",RES_hhdet_in_tes!S70/RES_hhdet_in_fec!S70)</f>
        <v>0.90183817414209355</v>
      </c>
      <c r="T70" s="111">
        <f>IF(RES_hhdet_in_tes!T70=0,"",RES_hhdet_in_tes!T70/RES_hhdet_in_fec!T70)</f>
        <v>0.89490590956079008</v>
      </c>
      <c r="U70" s="111">
        <f>IF(RES_hhdet_in_tes!U70=0,"",RES_hhdet_in_tes!U70/RES_hhdet_in_fec!U70)</f>
        <v>0.91064735929035223</v>
      </c>
      <c r="V70" s="111">
        <f>IF(RES_hhdet_in_tes!V70=0,"",RES_hhdet_in_tes!V70/RES_hhdet_in_fec!V70)</f>
        <v>0.91790480790065587</v>
      </c>
      <c r="W70" s="111">
        <f>IF(RES_hhdet_in_tes!W70=0,"",RES_hhdet_in_tes!W70/RES_hhdet_in_fec!W70)</f>
        <v>0.91834364515306666</v>
      </c>
      <c r="X70" s="111">
        <f>IF(RES_hhdet_in_tes!X70=0,"",RES_hhdet_in_tes!X70/RES_hhdet_in_fec!X70)</f>
        <v>0.93742234322854134</v>
      </c>
      <c r="Y70" s="111">
        <f>IF(RES_hhdet_in_tes!Y70=0,"",RES_hhdet_in_tes!Y70/RES_hhdet_in_fec!Y70)</f>
        <v>0.95099798260144874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>
        <f>IF(RES_hhdet_in_tes!K71=0,"",RES_hhdet_in_tes!K71/RES_hhdet_in_fec!K71)</f>
        <v>0.63175511540049856</v>
      </c>
      <c r="L71" s="112">
        <f>IF(RES_hhdet_in_tes!L71=0,"",RES_hhdet_in_tes!L71/RES_hhdet_in_fec!L71)</f>
        <v>0.64168135936574322</v>
      </c>
      <c r="M71" s="112">
        <f>IF(RES_hhdet_in_tes!M71=0,"",RES_hhdet_in_tes!M71/RES_hhdet_in_fec!M71)</f>
        <v>0.65699579554969367</v>
      </c>
      <c r="N71" s="112">
        <f>IF(RES_hhdet_in_tes!N71=0,"",RES_hhdet_in_tes!N71/RES_hhdet_in_fec!N71)</f>
        <v>0.67912892214758624</v>
      </c>
      <c r="O71" s="112">
        <f>IF(RES_hhdet_in_tes!O71=0,"",RES_hhdet_in_tes!O71/RES_hhdet_in_fec!O71)</f>
        <v>0.70910174239110035</v>
      </c>
      <c r="P71" s="112">
        <f>IF(RES_hhdet_in_tes!P71=0,"",RES_hhdet_in_tes!P71/RES_hhdet_in_fec!P71)</f>
        <v>0.7439521685510444</v>
      </c>
      <c r="Q71" s="112">
        <f>IF(RES_hhdet_in_tes!Q71=0,"",RES_hhdet_in_tes!Q71/RES_hhdet_in_fec!Q71)</f>
        <v>0.77446457398352075</v>
      </c>
      <c r="R71" s="112">
        <f>IF(RES_hhdet_in_tes!R71=0,"",RES_hhdet_in_tes!R71/RES_hhdet_in_fec!R71)</f>
        <v>0.79311598936686933</v>
      </c>
      <c r="S71" s="112">
        <f>IF(RES_hhdet_in_tes!S71=0,"",RES_hhdet_in_tes!S71/RES_hhdet_in_fec!S71)</f>
        <v>0.80899977822047275</v>
      </c>
      <c r="T71" s="112">
        <f>IF(RES_hhdet_in_tes!T71=0,"",RES_hhdet_in_tes!T71/RES_hhdet_in_fec!T71)</f>
        <v>0.82236525802007121</v>
      </c>
      <c r="U71" s="112">
        <f>IF(RES_hhdet_in_tes!U71=0,"",RES_hhdet_in_tes!U71/RES_hhdet_in_fec!U71)</f>
        <v>0.83344984725157967</v>
      </c>
      <c r="V71" s="112">
        <f>IF(RES_hhdet_in_tes!V71=0,"",RES_hhdet_in_tes!V71/RES_hhdet_in_fec!V71)</f>
        <v>0.84246177757030094</v>
      </c>
      <c r="W71" s="112">
        <f>IF(RES_hhdet_in_tes!W71=0,"",RES_hhdet_in_tes!W71/RES_hhdet_in_fec!W71)</f>
        <v>0.84842592541898343</v>
      </c>
      <c r="X71" s="112">
        <f>IF(RES_hhdet_in_tes!X71=0,"",RES_hhdet_in_tes!X71/RES_hhdet_in_fec!X71)</f>
        <v>0.85094395680143964</v>
      </c>
      <c r="Y71" s="112">
        <f>IF(RES_hhdet_in_tes!Y71=0,"",RES_hhdet_in_tes!Y71/RES_hhdet_in_fec!Y71)</f>
        <v>0.85242034948231371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0.64386064978934698</v>
      </c>
      <c r="D73" s="112">
        <f>IF(RES_hhdet_in_tes!D73=0,"",RES_hhdet_in_tes!D73/RES_hhdet_in_fec!D73)</f>
        <v>0.64538513236961514</v>
      </c>
      <c r="E73" s="112">
        <f>IF(RES_hhdet_in_tes!E73=0,"",RES_hhdet_in_tes!E73/RES_hhdet_in_fec!E73)</f>
        <v>0.64705406322829517</v>
      </c>
      <c r="F73" s="112">
        <f>IF(RES_hhdet_in_tes!F73=0,"",RES_hhdet_in_tes!F73/RES_hhdet_in_fec!F73)</f>
        <v>0.64874313053569066</v>
      </c>
      <c r="G73" s="112">
        <f>IF(RES_hhdet_in_tes!G73=0,"",RES_hhdet_in_tes!G73/RES_hhdet_in_fec!G73)</f>
        <v>0.65056635334077051</v>
      </c>
      <c r="H73" s="112">
        <f>IF(RES_hhdet_in_tes!H73=0,"",RES_hhdet_in_tes!H73/RES_hhdet_in_fec!H73)</f>
        <v>0.65251086133984482</v>
      </c>
      <c r="I73" s="112">
        <f>IF(RES_hhdet_in_tes!I73=0,"",RES_hhdet_in_tes!I73/RES_hhdet_in_fec!I73)</f>
        <v>0.65460622513077849</v>
      </c>
      <c r="J73" s="112">
        <f>IF(RES_hhdet_in_tes!J73=0,"",RES_hhdet_in_tes!J73/RES_hhdet_in_fec!J73)</f>
        <v>0.65697101385177326</v>
      </c>
      <c r="K73" s="112">
        <f>IF(RES_hhdet_in_tes!K73=0,"",RES_hhdet_in_tes!K73/RES_hhdet_in_fec!K73)</f>
        <v>0.65970997320763625</v>
      </c>
      <c r="L73" s="112">
        <f>IF(RES_hhdet_in_tes!L73=0,"",RES_hhdet_in_tes!L73/RES_hhdet_in_fec!L73)</f>
        <v>0.66285911668540043</v>
      </c>
      <c r="M73" s="112">
        <f>IF(RES_hhdet_in_tes!M73=0,"",RES_hhdet_in_tes!M73/RES_hhdet_in_fec!M73)</f>
        <v>0.6688460177335549</v>
      </c>
      <c r="N73" s="112">
        <f>IF(RES_hhdet_in_tes!N73=0,"",RES_hhdet_in_tes!N73/RES_hhdet_in_fec!N73)</f>
        <v>0.67871787836957398</v>
      </c>
      <c r="O73" s="112">
        <f>IF(RES_hhdet_in_tes!O73=0,"",RES_hhdet_in_tes!O73/RES_hhdet_in_fec!O73)</f>
        <v>0.69377118258448744</v>
      </c>
      <c r="P73" s="112">
        <f>IF(RES_hhdet_in_tes!P73=0,"",RES_hhdet_in_tes!P73/RES_hhdet_in_fec!P73)</f>
        <v>0.71329224893598864</v>
      </c>
      <c r="Q73" s="112">
        <f>IF(RES_hhdet_in_tes!Q73=0,"",RES_hhdet_in_tes!Q73/RES_hhdet_in_fec!Q73)</f>
        <v>0.73212592467340087</v>
      </c>
      <c r="R73" s="112">
        <f>IF(RES_hhdet_in_tes!R73=0,"",RES_hhdet_in_tes!R73/RES_hhdet_in_fec!R73)</f>
        <v>0.74487141424417691</v>
      </c>
      <c r="S73" s="112">
        <f>IF(RES_hhdet_in_tes!S73=0,"",RES_hhdet_in_tes!S73/RES_hhdet_in_fec!S73)</f>
        <v>0.75721959671544337</v>
      </c>
      <c r="T73" s="112">
        <f>IF(RES_hhdet_in_tes!T73=0,"",RES_hhdet_in_tes!T73/RES_hhdet_in_fec!T73)</f>
        <v>0.76947195068566354</v>
      </c>
      <c r="U73" s="112">
        <f>IF(RES_hhdet_in_tes!U73=0,"",RES_hhdet_in_tes!U73/RES_hhdet_in_fec!U73)</f>
        <v>0.78175164568205457</v>
      </c>
      <c r="V73" s="112" t="str">
        <f>IF(RES_hhdet_in_tes!V73=0,"",RES_hhdet_in_tes!V73/RES_hhdet_in_fec!V73)</f>
        <v/>
      </c>
      <c r="W73" s="112">
        <f>IF(RES_hhdet_in_tes!W73=0,"",RES_hhdet_in_tes!W73/RES_hhdet_in_fec!W73)</f>
        <v>0.80483288762769756</v>
      </c>
      <c r="X73" s="112">
        <f>IF(RES_hhdet_in_tes!X73=0,"",RES_hhdet_in_tes!X73/RES_hhdet_in_fec!X73)</f>
        <v>0.81710645190655096</v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>
        <f>IF(RES_hhdet_in_tes!K74=0,"",RES_hhdet_in_tes!K74/RES_hhdet_in_fec!K74)</f>
        <v>0.80214296023921206</v>
      </c>
      <c r="L74" s="113">
        <f>IF(RES_hhdet_in_tes!L74=0,"",RES_hhdet_in_tes!L74/RES_hhdet_in_fec!L74)</f>
        <v>0.79688465318406365</v>
      </c>
      <c r="M74" s="113">
        <f>IF(RES_hhdet_in_tes!M74=0,"",RES_hhdet_in_tes!M74/RES_hhdet_in_fec!M74)</f>
        <v>0.80763011328912171</v>
      </c>
      <c r="N74" s="113">
        <f>IF(RES_hhdet_in_tes!N74=0,"",RES_hhdet_in_tes!N74/RES_hhdet_in_fec!N74)</f>
        <v>0.82031221002398702</v>
      </c>
      <c r="O74" s="113">
        <f>IF(RES_hhdet_in_tes!O74=0,"",RES_hhdet_in_tes!O74/RES_hhdet_in_fec!O74)</f>
        <v>0.8259103874362671</v>
      </c>
      <c r="P74" s="113">
        <f>IF(RES_hhdet_in_tes!P74=0,"",RES_hhdet_in_tes!P74/RES_hhdet_in_fec!P74)</f>
        <v>0.84174110285976489</v>
      </c>
      <c r="Q74" s="113">
        <f>IF(RES_hhdet_in_tes!Q74=0,"",RES_hhdet_in_tes!Q74/RES_hhdet_in_fec!Q74)</f>
        <v>0.85184599309038833</v>
      </c>
      <c r="R74" s="113">
        <f>IF(RES_hhdet_in_tes!R74=0,"",RES_hhdet_in_tes!R74/RES_hhdet_in_fec!R74)</f>
        <v>0.86111075030991058</v>
      </c>
      <c r="S74" s="113">
        <f>IF(RES_hhdet_in_tes!S74=0,"",RES_hhdet_in_tes!S74/RES_hhdet_in_fec!S74)</f>
        <v>0.87091239027917733</v>
      </c>
      <c r="T74" s="113">
        <f>IF(RES_hhdet_in_tes!T74=0,"",RES_hhdet_in_tes!T74/RES_hhdet_in_fec!T74)</f>
        <v>0.86112942842740769</v>
      </c>
      <c r="U74" s="113">
        <f>IF(RES_hhdet_in_tes!U74=0,"",RES_hhdet_in_tes!U74/RES_hhdet_in_fec!U74)</f>
        <v>0.87911628302748035</v>
      </c>
      <c r="V74" s="113">
        <f>IF(RES_hhdet_in_tes!V74=0,"",RES_hhdet_in_tes!V74/RES_hhdet_in_fec!V74)</f>
        <v>0.88847802930915187</v>
      </c>
      <c r="W74" s="113">
        <f>IF(RES_hhdet_in_tes!W74=0,"",RES_hhdet_in_tes!W74/RES_hhdet_in_fec!W74)</f>
        <v>0.89234380368516941</v>
      </c>
      <c r="X74" s="113">
        <f>IF(RES_hhdet_in_tes!X74=0,"",RES_hhdet_in_tes!X74/RES_hhdet_in_fec!X74)</f>
        <v>0.923461724984319</v>
      </c>
      <c r="Y74" s="113">
        <f>IF(RES_hhdet_in_tes!Y74=0,"",RES_hhdet_in_tes!Y74/RES_hhdet_in_fec!Y74)</f>
        <v>0.94785694768909257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>
        <f>IF(RES_hhdet_in_tes!K75=0,"",RES_hhdet_in_tes!K75/RES_hhdet_in_fec!K75)</f>
        <v>0.65970997320763625</v>
      </c>
      <c r="L75" s="111">
        <f>IF(RES_hhdet_in_tes!L75=0,"",RES_hhdet_in_tes!L75/RES_hhdet_in_fec!L75)</f>
        <v>0.66285911668540043</v>
      </c>
      <c r="M75" s="111">
        <f>IF(RES_hhdet_in_tes!M75=0,"",RES_hhdet_in_tes!M75/RES_hhdet_in_fec!M75)</f>
        <v>0.6688460177335549</v>
      </c>
      <c r="N75" s="111">
        <f>IF(RES_hhdet_in_tes!N75=0,"",RES_hhdet_in_tes!N75/RES_hhdet_in_fec!N75)</f>
        <v>0.67871787836957398</v>
      </c>
      <c r="O75" s="111">
        <f>IF(RES_hhdet_in_tes!O75=0,"",RES_hhdet_in_tes!O75/RES_hhdet_in_fec!O75)</f>
        <v>0.69377118258448744</v>
      </c>
      <c r="P75" s="111">
        <f>IF(RES_hhdet_in_tes!P75=0,"",RES_hhdet_in_tes!P75/RES_hhdet_in_fec!P75)</f>
        <v>0.71329224893598875</v>
      </c>
      <c r="Q75" s="111">
        <f>IF(RES_hhdet_in_tes!Q75=0,"",RES_hhdet_in_tes!Q75/RES_hhdet_in_fec!Q75)</f>
        <v>0.73212592467340087</v>
      </c>
      <c r="R75" s="111">
        <f>IF(RES_hhdet_in_tes!R75=0,"",RES_hhdet_in_tes!R75/RES_hhdet_in_fec!R75)</f>
        <v>0.74487141424417691</v>
      </c>
      <c r="S75" s="111">
        <f>IF(RES_hhdet_in_tes!S75=0,"",RES_hhdet_in_tes!S75/RES_hhdet_in_fec!S75)</f>
        <v>0.75721959671544337</v>
      </c>
      <c r="T75" s="111">
        <f>IF(RES_hhdet_in_tes!T75=0,"",RES_hhdet_in_tes!T75/RES_hhdet_in_fec!T75)</f>
        <v>0.76947195068566343</v>
      </c>
      <c r="U75" s="111">
        <f>IF(RES_hhdet_in_tes!U75=0,"",RES_hhdet_in_tes!U75/RES_hhdet_in_fec!U75)</f>
        <v>0.78175164568205457</v>
      </c>
      <c r="V75" s="111">
        <f>IF(RES_hhdet_in_tes!V75=0,"",RES_hhdet_in_tes!V75/RES_hhdet_in_fec!V75)</f>
        <v>0.79381502254422476</v>
      </c>
      <c r="W75" s="111">
        <f>IF(RES_hhdet_in_tes!W75=0,"",RES_hhdet_in_tes!W75/RES_hhdet_in_fec!W75)</f>
        <v>0.80483288762769756</v>
      </c>
      <c r="X75" s="111">
        <f>IF(RES_hhdet_in_tes!X75=0,"",RES_hhdet_in_tes!X75/RES_hhdet_in_fec!X75)</f>
        <v>0.81710645190655096</v>
      </c>
      <c r="Y75" s="111">
        <f>IF(RES_hhdet_in_tes!Y75=0,"",RES_hhdet_in_tes!Y75/RES_hhdet_in_fec!Y75)</f>
        <v>0.82855694138993319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0.59297675485817281</v>
      </c>
      <c r="D77" s="124">
        <f>IF(RES_hhdet_in_tes!D77=0,"",RES_hhdet_in_tes!D77/RES_hhdet_in_fec!D77)</f>
        <v>0.58992826260671682</v>
      </c>
      <c r="E77" s="124">
        <f>IF(RES_hhdet_in_tes!E77=0,"",RES_hhdet_in_tes!E77/RES_hhdet_in_fec!E77)</f>
        <v>0.59635575963799969</v>
      </c>
      <c r="F77" s="124">
        <f>IF(RES_hhdet_in_tes!F77=0,"",RES_hhdet_in_tes!F77/RES_hhdet_in_fec!F77)</f>
        <v>0.59846818819537784</v>
      </c>
      <c r="G77" s="124">
        <f>IF(RES_hhdet_in_tes!G77=0,"",RES_hhdet_in_tes!G77/RES_hhdet_in_fec!G77)</f>
        <v>0.59799701591245924</v>
      </c>
      <c r="H77" s="124">
        <f>IF(RES_hhdet_in_tes!H77=0,"",RES_hhdet_in_tes!H77/RES_hhdet_in_fec!H77)</f>
        <v>0.60275898403801909</v>
      </c>
      <c r="I77" s="124">
        <f>IF(RES_hhdet_in_tes!I77=0,"",RES_hhdet_in_tes!I77/RES_hhdet_in_fec!I77)</f>
        <v>0.59619423217695311</v>
      </c>
      <c r="J77" s="124">
        <f>IF(RES_hhdet_in_tes!J77=0,"",RES_hhdet_in_tes!J77/RES_hhdet_in_fec!J77)</f>
        <v>0.59372393264790002</v>
      </c>
      <c r="K77" s="124">
        <f>IF(RES_hhdet_in_tes!K77=0,"",RES_hhdet_in_tes!K77/RES_hhdet_in_fec!K77)</f>
        <v>0.59546345015078916</v>
      </c>
      <c r="L77" s="124">
        <f>IF(RES_hhdet_in_tes!L77=0,"",RES_hhdet_in_tes!L77/RES_hhdet_in_fec!L77)</f>
        <v>0.59664799817379488</v>
      </c>
      <c r="M77" s="124">
        <f>IF(RES_hhdet_in_tes!M77=0,"",RES_hhdet_in_tes!M77/RES_hhdet_in_fec!M77)</f>
        <v>0.59827299043921478</v>
      </c>
      <c r="N77" s="124">
        <f>IF(RES_hhdet_in_tes!N77=0,"",RES_hhdet_in_tes!N77/RES_hhdet_in_fec!N77)</f>
        <v>0.59842945213330945</v>
      </c>
      <c r="O77" s="124">
        <f>IF(RES_hhdet_in_tes!O77=0,"",RES_hhdet_in_tes!O77/RES_hhdet_in_fec!O77)</f>
        <v>0.5991148318982028</v>
      </c>
      <c r="P77" s="124">
        <f>IF(RES_hhdet_in_tes!P77=0,"",RES_hhdet_in_tes!P77/RES_hhdet_in_fec!P77)</f>
        <v>0.60214176209452774</v>
      </c>
      <c r="Q77" s="124">
        <f>IF(RES_hhdet_in_tes!Q77=0,"",RES_hhdet_in_tes!Q77/RES_hhdet_in_fec!Q77)</f>
        <v>0.60085169579734199</v>
      </c>
      <c r="R77" s="124">
        <f>IF(RES_hhdet_in_tes!R77=0,"",RES_hhdet_in_tes!R77/RES_hhdet_in_fec!R77)</f>
        <v>0.60424060524343626</v>
      </c>
      <c r="S77" s="124">
        <f>IF(RES_hhdet_in_tes!S77=0,"",RES_hhdet_in_tes!S77/RES_hhdet_in_fec!S77)</f>
        <v>0.61105953409673175</v>
      </c>
      <c r="T77" s="124">
        <f>IF(RES_hhdet_in_tes!T77=0,"",RES_hhdet_in_tes!T77/RES_hhdet_in_fec!T77)</f>
        <v>0.61873410152531672</v>
      </c>
      <c r="U77" s="124">
        <f>IF(RES_hhdet_in_tes!U77=0,"",RES_hhdet_in_tes!U77/RES_hhdet_in_fec!U77)</f>
        <v>0.62592231380631691</v>
      </c>
      <c r="V77" s="124">
        <f>IF(RES_hhdet_in_tes!V77=0,"",RES_hhdet_in_tes!V77/RES_hhdet_in_fec!V77)</f>
        <v>0.62909180938452658</v>
      </c>
      <c r="W77" s="124">
        <f>IF(RES_hhdet_in_tes!W77=0,"",RES_hhdet_in_tes!W77/RES_hhdet_in_fec!W77)</f>
        <v>0.65692605671099236</v>
      </c>
      <c r="X77" s="124">
        <f>IF(RES_hhdet_in_tes!X77=0,"",RES_hhdet_in_tes!X77/RES_hhdet_in_fec!X77)</f>
        <v>0.65474072397144423</v>
      </c>
      <c r="Y77" s="124">
        <f>IF(RES_hhdet_in_tes!Y77=0,"",RES_hhdet_in_tes!Y77/RES_hhdet_in_fec!Y77)</f>
        <v>0.64815328929160432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0.58627065605900419</v>
      </c>
      <c r="D78" s="111">
        <f>IF(RES_hhdet_in_tes!D78=0,"",RES_hhdet_in_tes!D78/RES_hhdet_in_fec!D78)</f>
        <v>0.58683305315429846</v>
      </c>
      <c r="E78" s="111">
        <f>IF(RES_hhdet_in_tes!E78=0,"",RES_hhdet_in_tes!E78/RES_hhdet_in_fec!E78)</f>
        <v>0.58739550090953652</v>
      </c>
      <c r="F78" s="111">
        <f>IF(RES_hhdet_in_tes!F78=0,"",RES_hhdet_in_tes!F78/RES_hhdet_in_fec!F78)</f>
        <v>0.58795795557294861</v>
      </c>
      <c r="G78" s="111">
        <f>IF(RES_hhdet_in_tes!G78=0,"",RES_hhdet_in_tes!G78/RES_hhdet_in_fec!G78)</f>
        <v>0.58852045689118881</v>
      </c>
      <c r="H78" s="111">
        <f>IF(RES_hhdet_in_tes!H78=0,"",RES_hhdet_in_tes!H78/RES_hhdet_in_fec!H78)</f>
        <v>0.58908299999977298</v>
      </c>
      <c r="I78" s="111">
        <f>IF(RES_hhdet_in_tes!I78=0,"",RES_hhdet_in_tes!I78/RES_hhdet_in_fec!I78)</f>
        <v>0.58964559469227751</v>
      </c>
      <c r="J78" s="111">
        <f>IF(RES_hhdet_in_tes!J78=0,"",RES_hhdet_in_tes!J78/RES_hhdet_in_fec!J78)</f>
        <v>0.59020828108952983</v>
      </c>
      <c r="K78" s="111">
        <f>IF(RES_hhdet_in_tes!K78=0,"",RES_hhdet_in_tes!K78/RES_hhdet_in_fec!K78)</f>
        <v>0.59077109330478583</v>
      </c>
      <c r="L78" s="111">
        <f>IF(RES_hhdet_in_tes!L78=0,"",RES_hhdet_in_tes!L78/RES_hhdet_in_fec!L78)</f>
        <v>0.59133404046473981</v>
      </c>
      <c r="M78" s="111">
        <f>IF(RES_hhdet_in_tes!M78=0,"",RES_hhdet_in_tes!M78/RES_hhdet_in_fec!M78)</f>
        <v>0.591761566703217</v>
      </c>
      <c r="N78" s="111">
        <f>IF(RES_hhdet_in_tes!N78=0,"",RES_hhdet_in_tes!N78/RES_hhdet_in_fec!N78)</f>
        <v>0.59200053376038853</v>
      </c>
      <c r="O78" s="111">
        <f>IF(RES_hhdet_in_tes!O78=0,"",RES_hhdet_in_tes!O78/RES_hhdet_in_fec!O78)</f>
        <v>0.59214335809309593</v>
      </c>
      <c r="P78" s="111">
        <f>IF(RES_hhdet_in_tes!P78=0,"",RES_hhdet_in_tes!P78/RES_hhdet_in_fec!P78)</f>
        <v>0.59254188578289202</v>
      </c>
      <c r="Q78" s="111">
        <f>IF(RES_hhdet_in_tes!Q78=0,"",RES_hhdet_in_tes!Q78/RES_hhdet_in_fec!Q78)</f>
        <v>0.59416398657822311</v>
      </c>
      <c r="R78" s="111">
        <f>IF(RES_hhdet_in_tes!R78=0,"",RES_hhdet_in_tes!R78/RES_hhdet_in_fec!R78)</f>
        <v>0.59842484145240771</v>
      </c>
      <c r="S78" s="111">
        <f>IF(RES_hhdet_in_tes!S78=0,"",RES_hhdet_in_tes!S78/RES_hhdet_in_fec!S78)</f>
        <v>0.60443526413822224</v>
      </c>
      <c r="T78" s="111">
        <f>IF(RES_hhdet_in_tes!T78=0,"",RES_hhdet_in_tes!T78/RES_hhdet_in_fec!T78)</f>
        <v>0.61102987629811822</v>
      </c>
      <c r="U78" s="111">
        <f>IF(RES_hhdet_in_tes!U78=0,"",RES_hhdet_in_tes!U78/RES_hhdet_in_fec!U78)</f>
        <v>0.61704329959456283</v>
      </c>
      <c r="V78" s="111">
        <f>IF(RES_hhdet_in_tes!V78=0,"",RES_hhdet_in_tes!V78/RES_hhdet_in_fec!V78)</f>
        <v>0.62131015569001558</v>
      </c>
      <c r="W78" s="111">
        <f>IF(RES_hhdet_in_tes!W78=0,"",RES_hhdet_in_tes!W78/RES_hhdet_in_fec!W78)</f>
        <v>0.62336083912526397</v>
      </c>
      <c r="X78" s="111">
        <f>IF(RES_hhdet_in_tes!X78=0,"",RES_hhdet_in_tes!X78/RES_hhdet_in_fec!X78)</f>
        <v>0.62377298278306126</v>
      </c>
      <c r="Y78" s="111">
        <f>IF(RES_hhdet_in_tes!Y78=0,"",RES_hhdet_in_tes!Y78/RES_hhdet_in_fec!Y78)</f>
        <v>0.62381419714884101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0.75148005138005769</v>
      </c>
      <c r="D79" s="45">
        <f>IF(RES_hhdet_in_tes!D79=0,"",RES_hhdet_in_tes!D79/RES_hhdet_in_fec!D79)</f>
        <v>0.75272351385861047</v>
      </c>
      <c r="E79" s="45">
        <f>IF(RES_hhdet_in_tes!E79=0,"",RES_hhdet_in_tes!E79/RES_hhdet_in_fec!E79)</f>
        <v>0.75402560588067802</v>
      </c>
      <c r="F79" s="45">
        <f>IF(RES_hhdet_in_tes!F79=0,"",RES_hhdet_in_tes!F79/RES_hhdet_in_fec!F79)</f>
        <v>0.75533569284049751</v>
      </c>
      <c r="G79" s="45">
        <f>IF(RES_hhdet_in_tes!G79=0,"",RES_hhdet_in_tes!G79/RES_hhdet_in_fec!G79)</f>
        <v>0.75669977416136025</v>
      </c>
      <c r="H79" s="45">
        <f>IF(RES_hhdet_in_tes!H79=0,"",RES_hhdet_in_tes!H79/RES_hhdet_in_fec!H79)</f>
        <v>0.758112220099461</v>
      </c>
      <c r="I79" s="45">
        <f>IF(RES_hhdet_in_tes!I79=0,"",RES_hhdet_in_tes!I79/RES_hhdet_in_fec!I79)</f>
        <v>0.75958436491404291</v>
      </c>
      <c r="J79" s="45">
        <f>IF(RES_hhdet_in_tes!J79=0,"",RES_hhdet_in_tes!J79/RES_hhdet_in_fec!J79)</f>
        <v>0.76116264106459108</v>
      </c>
      <c r="K79" s="45">
        <f>IF(RES_hhdet_in_tes!K79=0,"",RES_hhdet_in_tes!K79/RES_hhdet_in_fec!K79)</f>
        <v>0.76288652835485771</v>
      </c>
      <c r="L79" s="45">
        <f>IF(RES_hhdet_in_tes!L79=0,"",RES_hhdet_in_tes!L79/RES_hhdet_in_fec!L79)</f>
        <v>0.76476658925093599</v>
      </c>
      <c r="M79" s="45">
        <f>IF(RES_hhdet_in_tes!M79=0,"",RES_hhdet_in_tes!M79/RES_hhdet_in_fec!M79)</f>
        <v>0.76745466088086589</v>
      </c>
      <c r="N79" s="45">
        <f>IF(RES_hhdet_in_tes!N79=0,"",RES_hhdet_in_tes!N79/RES_hhdet_in_fec!N79)</f>
        <v>0.77113631507966207</v>
      </c>
      <c r="O79" s="45">
        <f>IF(RES_hhdet_in_tes!O79=0,"",RES_hhdet_in_tes!O79/RES_hhdet_in_fec!O79)</f>
        <v>0.7762516051470395</v>
      </c>
      <c r="P79" s="45">
        <f>IF(RES_hhdet_in_tes!P79=0,"",RES_hhdet_in_tes!P79/RES_hhdet_in_fec!P79)</f>
        <v>0.78301636369515593</v>
      </c>
      <c r="Q79" s="45">
        <f>IF(RES_hhdet_in_tes!Q79=0,"",RES_hhdet_in_tes!Q79/RES_hhdet_in_fec!Q79)</f>
        <v>0.79177002723761314</v>
      </c>
      <c r="R79" s="45">
        <f>IF(RES_hhdet_in_tes!R79=0,"",RES_hhdet_in_tes!R79/RES_hhdet_in_fec!R79)</f>
        <v>0.80368167046080075</v>
      </c>
      <c r="S79" s="45">
        <f>IF(RES_hhdet_in_tes!S79=0,"",RES_hhdet_in_tes!S79/RES_hhdet_in_fec!S79)</f>
        <v>0.81858702457680244</v>
      </c>
      <c r="T79" s="45">
        <f>IF(RES_hhdet_in_tes!T79=0,"",RES_hhdet_in_tes!T79/RES_hhdet_in_fec!T79)</f>
        <v>0.83463345679618539</v>
      </c>
      <c r="U79" s="45">
        <f>IF(RES_hhdet_in_tes!U79=0,"",RES_hhdet_in_tes!U79/RES_hhdet_in_fec!U79)</f>
        <v>0.84996833432956087</v>
      </c>
      <c r="V79" s="45">
        <f>IF(RES_hhdet_in_tes!V79=0,"",RES_hhdet_in_tes!V79/RES_hhdet_in_fec!V79)</f>
        <v>0.86273902438751937</v>
      </c>
      <c r="W79" s="45">
        <f>IF(RES_hhdet_in_tes!W79=0,"",RES_hhdet_in_tes!W79/RES_hhdet_in_fec!W79)</f>
        <v>0.87230183779289139</v>
      </c>
      <c r="X79" s="45">
        <f>IF(RES_hhdet_in_tes!X79=0,"",RES_hhdet_in_tes!X79/RES_hhdet_in_fec!X79)</f>
        <v>0.87995526787919409</v>
      </c>
      <c r="Y79" s="45">
        <f>IF(RES_hhdet_in_tes!Y79=0,"",RES_hhdet_in_tes!Y79/RES_hhdet_in_fec!Y79)</f>
        <v>0.88674229772236779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0.55695246115487695</v>
      </c>
      <c r="D81" s="119">
        <f>IF(RES_hhdet_in_tes!D81=0,"",RES_hhdet_in_tes!D81/RES_hhdet_in_fec!D81)</f>
        <v>0.56827763947749133</v>
      </c>
      <c r="E81" s="119">
        <f>IF(RES_hhdet_in_tes!E81=0,"",RES_hhdet_in_tes!E81/RES_hhdet_in_fec!E81)</f>
        <v>0.58580637993378737</v>
      </c>
      <c r="F81" s="119">
        <f>IF(RES_hhdet_in_tes!F81=0,"",RES_hhdet_in_tes!F81/RES_hhdet_in_fec!F81)</f>
        <v>0.59261054181411776</v>
      </c>
      <c r="G81" s="119">
        <f>IF(RES_hhdet_in_tes!G81=0,"",RES_hhdet_in_tes!G81/RES_hhdet_in_fec!G81)</f>
        <v>0.60041410081795532</v>
      </c>
      <c r="H81" s="119">
        <f>IF(RES_hhdet_in_tes!H81=0,"",RES_hhdet_in_tes!H81/RES_hhdet_in_fec!H81)</f>
        <v>0.61089157955466156</v>
      </c>
      <c r="I81" s="119">
        <f>IF(RES_hhdet_in_tes!I81=0,"",RES_hhdet_in_tes!I81/RES_hhdet_in_fec!I81)</f>
        <v>0.62193329952761411</v>
      </c>
      <c r="J81" s="119">
        <f>IF(RES_hhdet_in_tes!J81=0,"",RES_hhdet_in_tes!J81/RES_hhdet_in_fec!J81)</f>
        <v>0.63410536836212805</v>
      </c>
      <c r="K81" s="119">
        <f>IF(RES_hhdet_in_tes!K81=0,"",RES_hhdet_in_tes!K81/RES_hhdet_in_fec!K81)</f>
        <v>0.6467676185542971</v>
      </c>
      <c r="L81" s="119">
        <f>IF(RES_hhdet_in_tes!L81=0,"",RES_hhdet_in_tes!L81/RES_hhdet_in_fec!L81)</f>
        <v>0.65655017557904127</v>
      </c>
      <c r="M81" s="119">
        <f>IF(RES_hhdet_in_tes!M81=0,"",RES_hhdet_in_tes!M81/RES_hhdet_in_fec!M81)</f>
        <v>0.66621880829096503</v>
      </c>
      <c r="N81" s="119">
        <f>IF(RES_hhdet_in_tes!N81=0,"",RES_hhdet_in_tes!N81/RES_hhdet_in_fec!N81)</f>
        <v>0.6735665205112723</v>
      </c>
      <c r="O81" s="119">
        <f>IF(RES_hhdet_in_tes!O81=0,"",RES_hhdet_in_tes!O81/RES_hhdet_in_fec!O81)</f>
        <v>0.68311772263185988</v>
      </c>
      <c r="P81" s="119">
        <f>IF(RES_hhdet_in_tes!P81=0,"",RES_hhdet_in_tes!P81/RES_hhdet_in_fec!P81)</f>
        <v>0.69230404211758512</v>
      </c>
      <c r="Q81" s="119">
        <f>IF(RES_hhdet_in_tes!Q81=0,"",RES_hhdet_in_tes!Q81/RES_hhdet_in_fec!Q81)</f>
        <v>0.70292309909902306</v>
      </c>
      <c r="R81" s="119">
        <f>IF(RES_hhdet_in_tes!R81=0,"",RES_hhdet_in_tes!R81/RES_hhdet_in_fec!R81)</f>
        <v>0.71143160854471932</v>
      </c>
      <c r="S81" s="119">
        <f>IF(RES_hhdet_in_tes!S81=0,"",RES_hhdet_in_tes!S81/RES_hhdet_in_fec!S81)</f>
        <v>0.72197979689602299</v>
      </c>
      <c r="T81" s="119">
        <f>IF(RES_hhdet_in_tes!T81=0,"",RES_hhdet_in_tes!T81/RES_hhdet_in_fec!T81)</f>
        <v>0.7341941350782063</v>
      </c>
      <c r="U81" s="119">
        <f>IF(RES_hhdet_in_tes!U81=0,"",RES_hhdet_in_tes!U81/RES_hhdet_in_fec!U81)</f>
        <v>0.74548880504589254</v>
      </c>
      <c r="V81" s="119">
        <f>IF(RES_hhdet_in_tes!V81=0,"",RES_hhdet_in_tes!V81/RES_hhdet_in_fec!V81)</f>
        <v>0.75371382309213653</v>
      </c>
      <c r="W81" s="119">
        <f>IF(RES_hhdet_in_tes!W81=0,"",RES_hhdet_in_tes!W81/RES_hhdet_in_fec!W81)</f>
        <v>0.7627589229735251</v>
      </c>
      <c r="X81" s="119">
        <f>IF(RES_hhdet_in_tes!X81=0,"",RES_hhdet_in_tes!X81/RES_hhdet_in_fec!X81)</f>
        <v>0.76443271618121478</v>
      </c>
      <c r="Y81" s="119">
        <f>IF(RES_hhdet_in_tes!Y81=0,"",RES_hhdet_in_tes!Y81/RES_hhdet_in_fec!Y81)</f>
        <v>0.76772796871047921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0.55259815529110512</v>
      </c>
      <c r="D82" s="124">
        <f>IF(RES_hhdet_in_tes!D82=0,"",RES_hhdet_in_tes!D82/RES_hhdet_in_fec!D82)</f>
        <v>0.56344548616439949</v>
      </c>
      <c r="E82" s="124">
        <f>IF(RES_hhdet_in_tes!E82=0,"",RES_hhdet_in_tes!E82/RES_hhdet_in_fec!E82)</f>
        <v>0.57441270463756788</v>
      </c>
      <c r="F82" s="124">
        <f>IF(RES_hhdet_in_tes!F82=0,"",RES_hhdet_in_tes!F82/RES_hhdet_in_fec!F82)</f>
        <v>0.58544104016891296</v>
      </c>
      <c r="G82" s="124">
        <f>IF(RES_hhdet_in_tes!G82=0,"",RES_hhdet_in_tes!G82/RES_hhdet_in_fec!G82)</f>
        <v>0.59655477826683867</v>
      </c>
      <c r="H82" s="124">
        <f>IF(RES_hhdet_in_tes!H82=0,"",RES_hhdet_in_tes!H82/RES_hhdet_in_fec!H82)</f>
        <v>0.6077578316589598</v>
      </c>
      <c r="I82" s="124">
        <f>IF(RES_hhdet_in_tes!I82=0,"",RES_hhdet_in_tes!I82/RES_hhdet_in_fec!I82)</f>
        <v>0.61897141761753571</v>
      </c>
      <c r="J82" s="124">
        <f>IF(RES_hhdet_in_tes!J82=0,"",RES_hhdet_in_tes!J82/RES_hhdet_in_fec!J82)</f>
        <v>0.63022945493844107</v>
      </c>
      <c r="K82" s="124">
        <f>IF(RES_hhdet_in_tes!K82=0,"",RES_hhdet_in_tes!K82/RES_hhdet_in_fec!K82)</f>
        <v>0.64144689354719853</v>
      </c>
      <c r="L82" s="124">
        <f>IF(RES_hhdet_in_tes!L82=0,"",RES_hhdet_in_tes!L82/RES_hhdet_in_fec!L82)</f>
        <v>0.65261430107119733</v>
      </c>
      <c r="M82" s="124">
        <f>IF(RES_hhdet_in_tes!M82=0,"",RES_hhdet_in_tes!M82/RES_hhdet_in_fec!M82)</f>
        <v>0.66282772885978736</v>
      </c>
      <c r="N82" s="124">
        <f>IF(RES_hhdet_in_tes!N82=0,"",RES_hhdet_in_tes!N82/RES_hhdet_in_fec!N82)</f>
        <v>0.67170321139057487</v>
      </c>
      <c r="O82" s="124">
        <f>IF(RES_hhdet_in_tes!O82=0,"",RES_hhdet_in_tes!O82/RES_hhdet_in_fec!O82)</f>
        <v>0.67893836850333011</v>
      </c>
      <c r="P82" s="124">
        <f>IF(RES_hhdet_in_tes!P82=0,"",RES_hhdet_in_tes!P82/RES_hhdet_in_fec!P82)</f>
        <v>0.68516863050501564</v>
      </c>
      <c r="Q82" s="124">
        <f>IF(RES_hhdet_in_tes!Q82=0,"",RES_hhdet_in_tes!Q82/RES_hhdet_in_fec!Q82)</f>
        <v>0.69262097285030899</v>
      </c>
      <c r="R82" s="124">
        <f>IF(RES_hhdet_in_tes!R82=0,"",RES_hhdet_in_tes!R82/RES_hhdet_in_fec!R82)</f>
        <v>0.70380132226653658</v>
      </c>
      <c r="S82" s="124">
        <f>IF(RES_hhdet_in_tes!S82=0,"",RES_hhdet_in_tes!S82/RES_hhdet_in_fec!S82)</f>
        <v>0.71637588412627828</v>
      </c>
      <c r="T82" s="124">
        <f>IF(RES_hhdet_in_tes!T82=0,"",RES_hhdet_in_tes!T82/RES_hhdet_in_fec!T82)</f>
        <v>0.72908707317114108</v>
      </c>
      <c r="U82" s="124">
        <f>IF(RES_hhdet_in_tes!U82=0,"",RES_hhdet_in_tes!U82/RES_hhdet_in_fec!U82)</f>
        <v>0.74078513126178891</v>
      </c>
      <c r="V82" s="124">
        <f>IF(RES_hhdet_in_tes!V82=0,"",RES_hhdet_in_tes!V82/RES_hhdet_in_fec!V82)</f>
        <v>0.75061401996826504</v>
      </c>
      <c r="W82" s="124">
        <f>IF(RES_hhdet_in_tes!W82=0,"",RES_hhdet_in_tes!W82/RES_hhdet_in_fec!W82)</f>
        <v>0.75848409298677177</v>
      </c>
      <c r="X82" s="124">
        <f>IF(RES_hhdet_in_tes!X82=0,"",RES_hhdet_in_tes!X82/RES_hhdet_in_fec!X82)</f>
        <v>0.76569092938562389</v>
      </c>
      <c r="Y82" s="124">
        <f>IF(RES_hhdet_in_tes!Y82=0,"",RES_hhdet_in_tes!Y82/RES_hhdet_in_fec!Y82)</f>
        <v>0.7725043821783828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0.55060555687806234</v>
      </c>
      <c r="D83" s="111">
        <f>IF(RES_hhdet_in_tes!D83=0,"",RES_hhdet_in_tes!D83/RES_hhdet_in_fec!D83)</f>
        <v>0.56148614165588029</v>
      </c>
      <c r="E83" s="111">
        <f>IF(RES_hhdet_in_tes!E83=0,"",RES_hhdet_in_tes!E83/RES_hhdet_in_fec!E83)</f>
        <v>0.57247030832212864</v>
      </c>
      <c r="F83" s="111">
        <f>IF(RES_hhdet_in_tes!F83=0,"",RES_hhdet_in_tes!F83/RES_hhdet_in_fec!F83)</f>
        <v>0.58354731381384928</v>
      </c>
      <c r="G83" s="111">
        <f>IF(RES_hhdet_in_tes!G83=0,"",RES_hhdet_in_tes!G83/RES_hhdet_in_fec!G83)</f>
        <v>0.59470622898071346</v>
      </c>
      <c r="H83" s="111">
        <f>IF(RES_hhdet_in_tes!H83=0,"",RES_hhdet_in_tes!H83/RES_hhdet_in_fec!H83)</f>
        <v>0.60593418312421243</v>
      </c>
      <c r="I83" s="111">
        <f>IF(RES_hhdet_in_tes!I83=0,"",RES_hhdet_in_tes!I83/RES_hhdet_in_fec!I83)</f>
        <v>0.61721419835901525</v>
      </c>
      <c r="J83" s="111">
        <f>IF(RES_hhdet_in_tes!J83=0,"",RES_hhdet_in_tes!J83/RES_hhdet_in_fec!J83)</f>
        <v>0.62850960023511759</v>
      </c>
      <c r="K83" s="111">
        <f>IF(RES_hhdet_in_tes!K83=0,"",RES_hhdet_in_tes!K83/RES_hhdet_in_fec!K83)</f>
        <v>0.63977189426463221</v>
      </c>
      <c r="L83" s="111">
        <f>IF(RES_hhdet_in_tes!L83=0,"",RES_hhdet_in_tes!L83/RES_hhdet_in_fec!L83)</f>
        <v>0.65095803898851223</v>
      </c>
      <c r="M83" s="111">
        <f>IF(RES_hhdet_in_tes!M83=0,"",RES_hhdet_in_tes!M83/RES_hhdet_in_fec!M83)</f>
        <v>0.66123343303765691</v>
      </c>
      <c r="N83" s="111">
        <f>IF(RES_hhdet_in_tes!N83=0,"",RES_hhdet_in_tes!N83/RES_hhdet_in_fec!N83)</f>
        <v>0.67014139857137955</v>
      </c>
      <c r="O83" s="111">
        <f>IF(RES_hhdet_in_tes!O83=0,"",RES_hhdet_in_tes!O83/RES_hhdet_in_fec!O83)</f>
        <v>0.6774181791724383</v>
      </c>
      <c r="P83" s="111">
        <f>IF(RES_hhdet_in_tes!P83=0,"",RES_hhdet_in_tes!P83/RES_hhdet_in_fec!P83)</f>
        <v>0.68369416310302633</v>
      </c>
      <c r="Q83" s="111">
        <f>IF(RES_hhdet_in_tes!Q83=0,"",RES_hhdet_in_tes!Q83/RES_hhdet_in_fec!Q83)</f>
        <v>0.69118258531753296</v>
      </c>
      <c r="R83" s="111">
        <f>IF(RES_hhdet_in_tes!R83=0,"",RES_hhdet_in_tes!R83/RES_hhdet_in_fec!R83)</f>
        <v>0.70239927334066021</v>
      </c>
      <c r="S83" s="111">
        <f>IF(RES_hhdet_in_tes!S83=0,"",RES_hhdet_in_tes!S83/RES_hhdet_in_fec!S83)</f>
        <v>0.71502352172145089</v>
      </c>
      <c r="T83" s="111">
        <f>IF(RES_hhdet_in_tes!T83=0,"",RES_hhdet_in_tes!T83/RES_hhdet_in_fec!T83)</f>
        <v>0.7277573542905682</v>
      </c>
      <c r="U83" s="111">
        <f>IF(RES_hhdet_in_tes!U83=0,"",RES_hhdet_in_tes!U83/RES_hhdet_in_fec!U83)</f>
        <v>0.73952021891535735</v>
      </c>
      <c r="V83" s="111">
        <f>IF(RES_hhdet_in_tes!V83=0,"",RES_hhdet_in_tes!V83/RES_hhdet_in_fec!V83)</f>
        <v>0.74938717296414348</v>
      </c>
      <c r="W83" s="111">
        <f>IF(RES_hhdet_in_tes!W83=0,"",RES_hhdet_in_tes!W83/RES_hhdet_in_fec!W83)</f>
        <v>0.75731355507257447</v>
      </c>
      <c r="X83" s="111">
        <f>IF(RES_hhdet_in_tes!X83=0,"",RES_hhdet_in_tes!X83/RES_hhdet_in_fec!X83)</f>
        <v>0.76459618269707152</v>
      </c>
      <c r="Y83" s="111">
        <f>IF(RES_hhdet_in_tes!Y83=0,"",RES_hhdet_in_tes!Y83/RES_hhdet_in_fec!Y83)</f>
        <v>0.77145935645967478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2.2667410380430577</v>
      </c>
      <c r="D85" s="124">
        <f>IF(RES_hhdet_in_tes!D85=0,"",RES_hhdet_in_tes!D85/RES_hhdet_in_fec!D85)</f>
        <v>2.3612284950817353</v>
      </c>
      <c r="E85" s="124">
        <f>IF(RES_hhdet_in_tes!E85=0,"",RES_hhdet_in_tes!E85/RES_hhdet_in_fec!E85)</f>
        <v>2.4571325007913911</v>
      </c>
      <c r="F85" s="124">
        <f>IF(RES_hhdet_in_tes!F85=0,"",RES_hhdet_in_tes!F85/RES_hhdet_in_fec!F85)</f>
        <v>2.5538067651711778</v>
      </c>
      <c r="G85" s="124">
        <f>IF(RES_hhdet_in_tes!G85=0,"",RES_hhdet_in_tes!G85/RES_hhdet_in_fec!G85)</f>
        <v>2.6518113536192072</v>
      </c>
      <c r="H85" s="124">
        <f>IF(RES_hhdet_in_tes!H85=0,"",RES_hhdet_in_tes!H85/RES_hhdet_in_fec!H85)</f>
        <v>2.751058245353335</v>
      </c>
      <c r="I85" s="124">
        <f>IF(RES_hhdet_in_tes!I85=0,"",RES_hhdet_in_tes!I85/RES_hhdet_in_fec!I85)</f>
        <v>2.8516648407263725</v>
      </c>
      <c r="J85" s="124">
        <f>IF(RES_hhdet_in_tes!J85=0,"",RES_hhdet_in_tes!J85/RES_hhdet_in_fec!J85)</f>
        <v>2.9541573192931225</v>
      </c>
      <c r="K85" s="124">
        <f>IF(RES_hhdet_in_tes!K85=0,"",RES_hhdet_in_tes!K85/RES_hhdet_in_fec!K85)</f>
        <v>3.0589524591337431</v>
      </c>
      <c r="L85" s="124">
        <f>IF(RES_hhdet_in_tes!L85=0,"",RES_hhdet_in_tes!L85/RES_hhdet_in_fec!L85)</f>
        <v>3.1661055295072869</v>
      </c>
      <c r="M85" s="124">
        <f>IF(RES_hhdet_in_tes!M85=0,"",RES_hhdet_in_tes!M85/RES_hhdet_in_fec!M85)</f>
        <v>3.2888950499190894</v>
      </c>
      <c r="N85" s="124">
        <f>IF(RES_hhdet_in_tes!N85=0,"",RES_hhdet_in_tes!N85/RES_hhdet_in_fec!N85)</f>
        <v>3.4312628031919363</v>
      </c>
      <c r="O85" s="124">
        <f>IF(RES_hhdet_in_tes!O85=0,"",RES_hhdet_in_tes!O85/RES_hhdet_in_fec!O85)</f>
        <v>3.5929548193350791</v>
      </c>
      <c r="P85" s="124">
        <f>IF(RES_hhdet_in_tes!P85=0,"",RES_hhdet_in_tes!P85/RES_hhdet_in_fec!P85)</f>
        <v>3.7582352308246971</v>
      </c>
      <c r="Q85" s="124">
        <f>IF(RES_hhdet_in_tes!Q85=0,"",RES_hhdet_in_tes!Q85/RES_hhdet_in_fec!Q85)</f>
        <v>3.8850854125310392</v>
      </c>
      <c r="R85" s="124">
        <f>IF(RES_hhdet_in_tes!R85=0,"",RES_hhdet_in_tes!R85/RES_hhdet_in_fec!R85)</f>
        <v>3.9125710712894084</v>
      </c>
      <c r="S85" s="124">
        <f>IF(RES_hhdet_in_tes!S85=0,"",RES_hhdet_in_tes!S85/RES_hhdet_in_fec!S85)</f>
        <v>3.9156250333736717</v>
      </c>
      <c r="T85" s="124">
        <f>IF(RES_hhdet_in_tes!T85=0,"",RES_hhdet_in_tes!T85/RES_hhdet_in_fec!T85)</f>
        <v>3.9190183245784089</v>
      </c>
      <c r="U85" s="124">
        <f>IF(RES_hhdet_in_tes!U85=0,"",RES_hhdet_in_tes!U85/RES_hhdet_in_fec!U85)</f>
        <v>3.9227886481392287</v>
      </c>
      <c r="V85" s="124">
        <f>IF(RES_hhdet_in_tes!V85=0,"",RES_hhdet_in_tes!V85/RES_hhdet_in_fec!V85)</f>
        <v>3.9335624852676254</v>
      </c>
      <c r="W85" s="124">
        <f>IF(RES_hhdet_in_tes!W85=0,"",RES_hhdet_in_tes!W85/RES_hhdet_in_fec!W85)</f>
        <v>3.9689243079134164</v>
      </c>
      <c r="X85" s="124">
        <f>IF(RES_hhdet_in_tes!X85=0,"",RES_hhdet_in_tes!X85/RES_hhdet_in_fec!X85)</f>
        <v>4.0120601695056139</v>
      </c>
      <c r="Y85" s="124">
        <f>IF(RES_hhdet_in_tes!Y85=0,"",RES_hhdet_in_tes!Y85/RES_hhdet_in_fec!Y85)</f>
        <v>4.0606819531873128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2.2667410380430577</v>
      </c>
      <c r="D86" s="111">
        <f>IF(RES_hhdet_in_tes!D86=0,"",RES_hhdet_in_tes!D86/RES_hhdet_in_fec!D86)</f>
        <v>2.3612284950817353</v>
      </c>
      <c r="E86" s="111">
        <f>IF(RES_hhdet_in_tes!E86=0,"",RES_hhdet_in_tes!E86/RES_hhdet_in_fec!E86)</f>
        <v>2.4571325007913911</v>
      </c>
      <c r="F86" s="111">
        <f>IF(RES_hhdet_in_tes!F86=0,"",RES_hhdet_in_tes!F86/RES_hhdet_in_fec!F86)</f>
        <v>2.5538067651711778</v>
      </c>
      <c r="G86" s="111">
        <f>IF(RES_hhdet_in_tes!G86=0,"",RES_hhdet_in_tes!G86/RES_hhdet_in_fec!G86)</f>
        <v>2.6518113536192072</v>
      </c>
      <c r="H86" s="111">
        <f>IF(RES_hhdet_in_tes!H86=0,"",RES_hhdet_in_tes!H86/RES_hhdet_in_fec!H86)</f>
        <v>2.751058245353335</v>
      </c>
      <c r="I86" s="111">
        <f>IF(RES_hhdet_in_tes!I86=0,"",RES_hhdet_in_tes!I86/RES_hhdet_in_fec!I86)</f>
        <v>2.8516648407263725</v>
      </c>
      <c r="J86" s="111">
        <f>IF(RES_hhdet_in_tes!J86=0,"",RES_hhdet_in_tes!J86/RES_hhdet_in_fec!J86)</f>
        <v>2.9541573192931225</v>
      </c>
      <c r="K86" s="111">
        <f>IF(RES_hhdet_in_tes!K86=0,"",RES_hhdet_in_tes!K86/RES_hhdet_in_fec!K86)</f>
        <v>3.0589524591337431</v>
      </c>
      <c r="L86" s="111">
        <f>IF(RES_hhdet_in_tes!L86=0,"",RES_hhdet_in_tes!L86/RES_hhdet_in_fec!L86)</f>
        <v>3.1661055295072869</v>
      </c>
      <c r="M86" s="111">
        <f>IF(RES_hhdet_in_tes!M86=0,"",RES_hhdet_in_tes!M86/RES_hhdet_in_fec!M86)</f>
        <v>3.2888950499190894</v>
      </c>
      <c r="N86" s="111">
        <f>IF(RES_hhdet_in_tes!N86=0,"",RES_hhdet_in_tes!N86/RES_hhdet_in_fec!N86)</f>
        <v>3.4312628031919363</v>
      </c>
      <c r="O86" s="111">
        <f>IF(RES_hhdet_in_tes!O86=0,"",RES_hhdet_in_tes!O86/RES_hhdet_in_fec!O86)</f>
        <v>3.5929548193350791</v>
      </c>
      <c r="P86" s="111">
        <f>IF(RES_hhdet_in_tes!P86=0,"",RES_hhdet_in_tes!P86/RES_hhdet_in_fec!P86)</f>
        <v>3.7582352308246971</v>
      </c>
      <c r="Q86" s="111">
        <f>IF(RES_hhdet_in_tes!Q86=0,"",RES_hhdet_in_tes!Q86/RES_hhdet_in_fec!Q86)</f>
        <v>3.8850854125310392</v>
      </c>
      <c r="R86" s="111">
        <f>IF(RES_hhdet_in_tes!R86=0,"",RES_hhdet_in_tes!R86/RES_hhdet_in_fec!R86)</f>
        <v>3.9125710712894084</v>
      </c>
      <c r="S86" s="111">
        <f>IF(RES_hhdet_in_tes!S86=0,"",RES_hhdet_in_tes!S86/RES_hhdet_in_fec!S86)</f>
        <v>3.9156250333736717</v>
      </c>
      <c r="T86" s="111">
        <f>IF(RES_hhdet_in_tes!T86=0,"",RES_hhdet_in_tes!T86/RES_hhdet_in_fec!T86)</f>
        <v>3.9190183245784089</v>
      </c>
      <c r="U86" s="111">
        <f>IF(RES_hhdet_in_tes!U86=0,"",RES_hhdet_in_tes!U86/RES_hhdet_in_fec!U86)</f>
        <v>3.9227886481392287</v>
      </c>
      <c r="V86" s="111">
        <f>IF(RES_hhdet_in_tes!V86=0,"",RES_hhdet_in_tes!V86/RES_hhdet_in_fec!V86)</f>
        <v>3.9335624852676254</v>
      </c>
      <c r="W86" s="111">
        <f>IF(RES_hhdet_in_tes!W86=0,"",RES_hhdet_in_tes!W86/RES_hhdet_in_fec!W86)</f>
        <v>3.9689243079134164</v>
      </c>
      <c r="X86" s="111">
        <f>IF(RES_hhdet_in_tes!X86=0,"",RES_hhdet_in_tes!X86/RES_hhdet_in_fec!X86)</f>
        <v>4.0120601695056139</v>
      </c>
      <c r="Y86" s="111">
        <f>IF(RES_hhdet_in_tes!Y86=0,"",RES_hhdet_in_tes!Y86/RES_hhdet_in_fec!Y86)</f>
        <v>4.0606819531873128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0.5811496964986046</v>
      </c>
      <c r="D87" s="124">
        <f>IF(RES_hhdet_in_tes!D87=0,"",RES_hhdet_in_tes!D87/RES_hhdet_in_fec!D87)</f>
        <v>0.6022852313749133</v>
      </c>
      <c r="E87" s="124">
        <f>IF(RES_hhdet_in_tes!E87=0,"",RES_hhdet_in_tes!E87/RES_hhdet_in_fec!E87)</f>
        <v>0.62795260978606793</v>
      </c>
      <c r="F87" s="124">
        <f>IF(RES_hhdet_in_tes!F87=0,"",RES_hhdet_in_tes!F87/RES_hhdet_in_fec!F87)</f>
        <v>0.62585379506360184</v>
      </c>
      <c r="G87" s="124">
        <f>IF(RES_hhdet_in_tes!G87=0,"",RES_hhdet_in_tes!G87/RES_hhdet_in_fec!G87)</f>
        <v>0.63039998931961039</v>
      </c>
      <c r="H87" s="124">
        <f>IF(RES_hhdet_in_tes!H87=0,"",RES_hhdet_in_tes!H87/RES_hhdet_in_fec!H87)</f>
        <v>0.63799287678398708</v>
      </c>
      <c r="I87" s="124">
        <f>IF(RES_hhdet_in_tes!I87=0,"",RES_hhdet_in_tes!I87/RES_hhdet_in_fec!I87)</f>
        <v>0.65376009208079722</v>
      </c>
      <c r="J87" s="124">
        <f>IF(RES_hhdet_in_tes!J87=0,"",RES_hhdet_in_tes!J87/RES_hhdet_in_fec!J87)</f>
        <v>0.66653382035797992</v>
      </c>
      <c r="K87" s="124">
        <f>IF(RES_hhdet_in_tes!K87=0,"",RES_hhdet_in_tes!K87/RES_hhdet_in_fec!K87)</f>
        <v>0.69667352954202721</v>
      </c>
      <c r="L87" s="124">
        <f>IF(RES_hhdet_in_tes!L87=0,"",RES_hhdet_in_tes!L87/RES_hhdet_in_fec!L87)</f>
        <v>0.68875747054899161</v>
      </c>
      <c r="M87" s="124">
        <f>IF(RES_hhdet_in_tes!M87=0,"",RES_hhdet_in_tes!M87/RES_hhdet_in_fec!M87)</f>
        <v>0.70372211211930669</v>
      </c>
      <c r="N87" s="124">
        <f>IF(RES_hhdet_in_tes!N87=0,"",RES_hhdet_in_tes!N87/RES_hhdet_in_fec!N87)</f>
        <v>0.71690541218908332</v>
      </c>
      <c r="O87" s="124">
        <f>IF(RES_hhdet_in_tes!O87=0,"",RES_hhdet_in_tes!O87/RES_hhdet_in_fec!O87)</f>
        <v>0.74715351964213694</v>
      </c>
      <c r="P87" s="124">
        <f>IF(RES_hhdet_in_tes!P87=0,"",RES_hhdet_in_tes!P87/RES_hhdet_in_fec!P87)</f>
        <v>0.77362428651840243</v>
      </c>
      <c r="Q87" s="124">
        <f>IF(RES_hhdet_in_tes!Q87=0,"",RES_hhdet_in_tes!Q87/RES_hhdet_in_fec!Q87)</f>
        <v>0.78139639869326749</v>
      </c>
      <c r="R87" s="124">
        <f>IF(RES_hhdet_in_tes!R87=0,"",RES_hhdet_in_tes!R87/RES_hhdet_in_fec!R87)</f>
        <v>0.77670268118310082</v>
      </c>
      <c r="S87" s="124">
        <f>IF(RES_hhdet_in_tes!S87=0,"",RES_hhdet_in_tes!S87/RES_hhdet_in_fec!S87)</f>
        <v>0.78407755008415025</v>
      </c>
      <c r="T87" s="124">
        <f>IF(RES_hhdet_in_tes!T87=0,"",RES_hhdet_in_tes!T87/RES_hhdet_in_fec!T87)</f>
        <v>0.80604891464955297</v>
      </c>
      <c r="U87" s="124">
        <f>IF(RES_hhdet_in_tes!U87=0,"",RES_hhdet_in_tes!U87/RES_hhdet_in_fec!U87)</f>
        <v>0.8188563922464881</v>
      </c>
      <c r="V87" s="124">
        <f>IF(RES_hhdet_in_tes!V87=0,"",RES_hhdet_in_tes!V87/RES_hhdet_in_fec!V87)</f>
        <v>0.83243933157745054</v>
      </c>
      <c r="W87" s="124">
        <f>IF(RES_hhdet_in_tes!W87=0,"",RES_hhdet_in_tes!W87/RES_hhdet_in_fec!W87)</f>
        <v>0.87817047568451989</v>
      </c>
      <c r="X87" s="124">
        <f>IF(RES_hhdet_in_tes!X87=0,"",RES_hhdet_in_tes!X87/RES_hhdet_in_fec!X87)</f>
        <v>0.84703693172607641</v>
      </c>
      <c r="Y87" s="124">
        <f>IF(RES_hhdet_in_tes!Y87=0,"",RES_hhdet_in_tes!Y87/RES_hhdet_in_fec!Y87)</f>
        <v>0.85284394245435691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0.57385867687046122</v>
      </c>
      <c r="D88" s="111">
        <f>IF(RES_hhdet_in_tes!D88=0,"",RES_hhdet_in_tes!D88/RES_hhdet_in_fec!D88)</f>
        <v>0.58760280638426199</v>
      </c>
      <c r="E88" s="111">
        <f>IF(RES_hhdet_in_tes!E88=0,"",RES_hhdet_in_tes!E88/RES_hhdet_in_fec!E88)</f>
        <v>0.60147777839586447</v>
      </c>
      <c r="F88" s="111">
        <f>IF(RES_hhdet_in_tes!F88=0,"",RES_hhdet_in_tes!F88/RES_hhdet_in_fec!F88)</f>
        <v>0.615470022490471</v>
      </c>
      <c r="G88" s="111">
        <f>IF(RES_hhdet_in_tes!G88=0,"",RES_hhdet_in_tes!G88/RES_hhdet_in_fec!G88)</f>
        <v>0.6295657331915695</v>
      </c>
      <c r="H88" s="111">
        <f>IF(RES_hhdet_in_tes!H88=0,"",RES_hhdet_in_tes!H88/RES_hhdet_in_fec!H88)</f>
        <v>0.6437486524991668</v>
      </c>
      <c r="I88" s="111">
        <f>IF(RES_hhdet_in_tes!I88=0,"",RES_hhdet_in_tes!I88/RES_hhdet_in_fec!I88)</f>
        <v>0.65799733429987683</v>
      </c>
      <c r="J88" s="111">
        <f>IF(RES_hhdet_in_tes!J88=0,"",RES_hhdet_in_tes!J88/RES_hhdet_in_fec!J88)</f>
        <v>0.67226545218744438</v>
      </c>
      <c r="K88" s="111">
        <f>IF(RES_hhdet_in_tes!K88=0,"",RES_hhdet_in_tes!K88/RES_hhdet_in_fec!K88)</f>
        <v>0.68649174892838083</v>
      </c>
      <c r="L88" s="111">
        <f>IF(RES_hhdet_in_tes!L88=0,"",RES_hhdet_in_tes!L88/RES_hhdet_in_fec!L88)</f>
        <v>0.70062185544237632</v>
      </c>
      <c r="M88" s="111">
        <f>IF(RES_hhdet_in_tes!M88=0,"",RES_hhdet_in_tes!M88/RES_hhdet_in_fec!M88)</f>
        <v>0.7136015205523526</v>
      </c>
      <c r="N88" s="111">
        <f>IF(RES_hhdet_in_tes!N88=0,"",RES_hhdet_in_tes!N88/RES_hhdet_in_fec!N88)</f>
        <v>0.72485387826106307</v>
      </c>
      <c r="O88" s="111">
        <f>IF(RES_hhdet_in_tes!O88=0,"",RES_hhdet_in_tes!O88/RES_hhdet_in_fec!O88)</f>
        <v>0.73404575692077989</v>
      </c>
      <c r="P88" s="111">
        <f>IF(RES_hhdet_in_tes!P88=0,"",RES_hhdet_in_tes!P88/RES_hhdet_in_fec!P88)</f>
        <v>0.74197344993819803</v>
      </c>
      <c r="Q88" s="111">
        <f>IF(RES_hhdet_in_tes!Q88=0,"",RES_hhdet_in_tes!Q88/RES_hhdet_in_fec!Q88)</f>
        <v>0.75143266990402435</v>
      </c>
      <c r="R88" s="111">
        <f>IF(RES_hhdet_in_tes!R88=0,"",RES_hhdet_in_tes!R88/RES_hhdet_in_fec!R88)</f>
        <v>0.76560135808152463</v>
      </c>
      <c r="S88" s="111">
        <f>IF(RES_hhdet_in_tes!S88=0,"",RES_hhdet_in_tes!S88/RES_hhdet_in_fec!S88)</f>
        <v>0.78154804737286743</v>
      </c>
      <c r="T88" s="111">
        <f>IF(RES_hhdet_in_tes!T88=0,"",RES_hhdet_in_tes!T88/RES_hhdet_in_fec!T88)</f>
        <v>0.79763316114302107</v>
      </c>
      <c r="U88" s="111">
        <f>IF(RES_hhdet_in_tes!U88=0,"",RES_hhdet_in_tes!U88/RES_hhdet_in_fec!U88)</f>
        <v>0.81249176830042336</v>
      </c>
      <c r="V88" s="111">
        <f>IF(RES_hhdet_in_tes!V88=0,"",RES_hhdet_in_tes!V88/RES_hhdet_in_fec!V88)</f>
        <v>0.82495550045475641</v>
      </c>
      <c r="W88" s="111">
        <f>IF(RES_hhdet_in_tes!W88=0,"",RES_hhdet_in_tes!W88/RES_hhdet_in_fec!W88)</f>
        <v>0.8349679422948536</v>
      </c>
      <c r="X88" s="111">
        <f>IF(RES_hhdet_in_tes!X88=0,"",RES_hhdet_in_tes!X88/RES_hhdet_in_fec!X88)</f>
        <v>0.84134681510368137</v>
      </c>
      <c r="Y88" s="111">
        <f>IF(RES_hhdet_in_tes!Y88=0,"",RES_hhdet_in_tes!Y88/RES_hhdet_in_fec!Y88)</f>
        <v>0.84735828716484618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>
        <f>IF(RES_hhdet_in_tes!K89=0,"",RES_hhdet_in_tes!K89/RES_hhdet_in_fec!K89)</f>
        <v>0.82076313220837538</v>
      </c>
      <c r="L89" s="111">
        <f>IF(RES_hhdet_in_tes!L89=0,"",RES_hhdet_in_tes!L89/RES_hhdet_in_fec!L89)</f>
        <v>0.82392127586869168</v>
      </c>
      <c r="M89" s="111">
        <f>IF(RES_hhdet_in_tes!M89=0,"",RES_hhdet_in_tes!M89/RES_hhdet_in_fec!M89)</f>
        <v>0.83810183006242656</v>
      </c>
      <c r="N89" s="111">
        <f>IF(RES_hhdet_in_tes!N89=0,"",RES_hhdet_in_tes!N89/RES_hhdet_in_fec!N89)</f>
        <v>0.85041663529958011</v>
      </c>
      <c r="O89" s="111">
        <f>IF(RES_hhdet_in_tes!O89=0,"",RES_hhdet_in_tes!O89/RES_hhdet_in_fec!O89)</f>
        <v>0.85256890562993237</v>
      </c>
      <c r="P89" s="111">
        <f>IF(RES_hhdet_in_tes!P89=0,"",RES_hhdet_in_tes!P89/RES_hhdet_in_fec!P89)</f>
        <v>0.860133841877042</v>
      </c>
      <c r="Q89" s="111">
        <f>IF(RES_hhdet_in_tes!Q89=0,"",RES_hhdet_in_tes!Q89/RES_hhdet_in_fec!Q89)</f>
        <v>0.86426696820820781</v>
      </c>
      <c r="R89" s="111">
        <f>IF(RES_hhdet_in_tes!R89=0,"",RES_hhdet_in_tes!R89/RES_hhdet_in_fec!R89)</f>
        <v>0.87491490269346195</v>
      </c>
      <c r="S89" s="111">
        <f>IF(RES_hhdet_in_tes!S89=0,"",RES_hhdet_in_tes!S89/RES_hhdet_in_fec!S89)</f>
        <v>0.88687920618441884</v>
      </c>
      <c r="T89" s="111">
        <f>IF(RES_hhdet_in_tes!T89=0,"",RES_hhdet_in_tes!T89/RES_hhdet_in_fec!T89)</f>
        <v>0.87788673050292698</v>
      </c>
      <c r="U89" s="111">
        <f>IF(RES_hhdet_in_tes!U89=0,"",RES_hhdet_in_tes!U89/RES_hhdet_in_fec!U89)</f>
        <v>0.8977787066571844</v>
      </c>
      <c r="V89" s="111">
        <f>IF(RES_hhdet_in_tes!V89=0,"",RES_hhdet_in_tes!V89/RES_hhdet_in_fec!V89)</f>
        <v>0.90781524835325123</v>
      </c>
      <c r="W89" s="111">
        <f>IF(RES_hhdet_in_tes!W89=0,"",RES_hhdet_in_tes!W89/RES_hhdet_in_fec!W89)</f>
        <v>0.91050347995537673</v>
      </c>
      <c r="X89" s="111">
        <f>IF(RES_hhdet_in_tes!X89=0,"",RES_hhdet_in_tes!X89/RES_hhdet_in_fec!X89)</f>
        <v>0.93271925617122575</v>
      </c>
      <c r="Y89" s="111">
        <f>IF(RES_hhdet_in_tes!Y89=0,"",RES_hhdet_in_tes!Y89/RES_hhdet_in_fec!Y89)</f>
        <v>0.95036077371971428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>
        <f>IF(RES_hhdet_in_tes!K90=0,"",RES_hhdet_in_tes!K90/RES_hhdet_in_fec!K90)</f>
        <v>0.68649174892838083</v>
      </c>
      <c r="L90" s="112">
        <f>IF(RES_hhdet_in_tes!L90=0,"",RES_hhdet_in_tes!L90/RES_hhdet_in_fec!L90)</f>
        <v>0.70062185544237632</v>
      </c>
      <c r="M90" s="112">
        <f>IF(RES_hhdet_in_tes!M90=0,"",RES_hhdet_in_tes!M90/RES_hhdet_in_fec!M90)</f>
        <v>0.7136015205523526</v>
      </c>
      <c r="N90" s="112">
        <f>IF(RES_hhdet_in_tes!N90=0,"",RES_hhdet_in_tes!N90/RES_hhdet_in_fec!N90)</f>
        <v>0.72485387826106307</v>
      </c>
      <c r="O90" s="112">
        <f>IF(RES_hhdet_in_tes!O90=0,"",RES_hhdet_in_tes!O90/RES_hhdet_in_fec!O90)</f>
        <v>0.73404575692077989</v>
      </c>
      <c r="P90" s="112">
        <f>IF(RES_hhdet_in_tes!P90=0,"",RES_hhdet_in_tes!P90/RES_hhdet_in_fec!P90)</f>
        <v>0.74197344993819803</v>
      </c>
      <c r="Q90" s="112">
        <f>IF(RES_hhdet_in_tes!Q90=0,"",RES_hhdet_in_tes!Q90/RES_hhdet_in_fec!Q90)</f>
        <v>0.75143266990402435</v>
      </c>
      <c r="R90" s="112">
        <f>IF(RES_hhdet_in_tes!R90=0,"",RES_hhdet_in_tes!R90/RES_hhdet_in_fec!R90)</f>
        <v>0.76560135808152463</v>
      </c>
      <c r="S90" s="112">
        <f>IF(RES_hhdet_in_tes!S90=0,"",RES_hhdet_in_tes!S90/RES_hhdet_in_fec!S90)</f>
        <v>0.78154804737286754</v>
      </c>
      <c r="T90" s="112">
        <f>IF(RES_hhdet_in_tes!T90=0,"",RES_hhdet_in_tes!T90/RES_hhdet_in_fec!T90)</f>
        <v>0.79763316114302107</v>
      </c>
      <c r="U90" s="112">
        <f>IF(RES_hhdet_in_tes!U90=0,"",RES_hhdet_in_tes!U90/RES_hhdet_in_fec!U90)</f>
        <v>0.81249176830042347</v>
      </c>
      <c r="V90" s="112">
        <f>IF(RES_hhdet_in_tes!V90=0,"",RES_hhdet_in_tes!V90/RES_hhdet_in_fec!V90)</f>
        <v>0.8249555004547563</v>
      </c>
      <c r="W90" s="112">
        <f>IF(RES_hhdet_in_tes!W90=0,"",RES_hhdet_in_tes!W90/RES_hhdet_in_fec!W90)</f>
        <v>0.83496794229485349</v>
      </c>
      <c r="X90" s="112">
        <f>IF(RES_hhdet_in_tes!X90=0,"",RES_hhdet_in_tes!X90/RES_hhdet_in_fec!X90)</f>
        <v>0.84134681510368137</v>
      </c>
      <c r="Y90" s="112">
        <f>IF(RES_hhdet_in_tes!Y90=0,"",RES_hhdet_in_tes!Y90/RES_hhdet_in_fec!Y90)</f>
        <v>0.84735828716484607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0.57487261886067709</v>
      </c>
      <c r="D92" s="112">
        <f>IF(RES_hhdet_in_tes!D92=0,"",RES_hhdet_in_tes!D92/RES_hhdet_in_fec!D92)</f>
        <v>0.57692030899895741</v>
      </c>
      <c r="E92" s="112">
        <f>IF(RES_hhdet_in_tes!E92=0,"",RES_hhdet_in_tes!E92/RES_hhdet_in_fec!E92)</f>
        <v>0.57925263712967301</v>
      </c>
      <c r="F92" s="112">
        <f>IF(RES_hhdet_in_tes!F92=0,"",RES_hhdet_in_tes!F92/RES_hhdet_in_fec!F92)</f>
        <v>0.58162377953208444</v>
      </c>
      <c r="G92" s="112">
        <f>IF(RES_hhdet_in_tes!G92=0,"",RES_hhdet_in_tes!G92/RES_hhdet_in_fec!G92)</f>
        <v>0.58425705678339424</v>
      </c>
      <c r="H92" s="112">
        <f>IF(RES_hhdet_in_tes!H92=0,"",RES_hhdet_in_tes!H92/RES_hhdet_in_fec!H92)</f>
        <v>0.58712513728798277</v>
      </c>
      <c r="I92" s="112">
        <f>IF(RES_hhdet_in_tes!I92=0,"",RES_hhdet_in_tes!I92/RES_hhdet_in_fec!I92)</f>
        <v>0.5902830472425985</v>
      </c>
      <c r="J92" s="112">
        <f>IF(RES_hhdet_in_tes!J92=0,"",RES_hhdet_in_tes!J92/RES_hhdet_in_fec!J92)</f>
        <v>0.59395620955281869</v>
      </c>
      <c r="K92" s="112">
        <f>IF(RES_hhdet_in_tes!K92=0,"",RES_hhdet_in_tes!K92/RES_hhdet_in_fec!K92)</f>
        <v>0.59833629298166058</v>
      </c>
      <c r="L92" s="112">
        <f>IF(RES_hhdet_in_tes!L92=0,"",RES_hhdet_in_tes!L92/RES_hhdet_in_fec!L92)</f>
        <v>0.60347457678125171</v>
      </c>
      <c r="M92" s="112">
        <f>IF(RES_hhdet_in_tes!M92=0,"",RES_hhdet_in_tes!M92/RES_hhdet_in_fec!M92)</f>
        <v>0.61394929411683863</v>
      </c>
      <c r="N92" s="112">
        <f>IF(RES_hhdet_in_tes!N92=0,"",RES_hhdet_in_tes!N92/RES_hhdet_in_fec!N92)</f>
        <v>0.63121568902687697</v>
      </c>
      <c r="O92" s="112">
        <f>IF(RES_hhdet_in_tes!O92=0,"",RES_hhdet_in_tes!O92/RES_hhdet_in_fec!O92)</f>
        <v>0.65645813893602045</v>
      </c>
      <c r="P92" s="112">
        <f>IF(RES_hhdet_in_tes!P92=0,"",RES_hhdet_in_tes!P92/RES_hhdet_in_fec!P92)</f>
        <v>0.68706733253853314</v>
      </c>
      <c r="Q92" s="112">
        <f>IF(RES_hhdet_in_tes!Q92=0,"",RES_hhdet_in_tes!Q92/RES_hhdet_in_fec!Q92)</f>
        <v>0.71462667449908845</v>
      </c>
      <c r="R92" s="112">
        <f>IF(RES_hhdet_in_tes!R92=0,"",RES_hhdet_in_tes!R92/RES_hhdet_in_fec!R92)</f>
        <v>0.73250656741337328</v>
      </c>
      <c r="S92" s="112">
        <f>IF(RES_hhdet_in_tes!S92=0,"",RES_hhdet_in_tes!S92/RES_hhdet_in_fec!S92)</f>
        <v>0.74915445176106688</v>
      </c>
      <c r="T92" s="112">
        <f>IF(RES_hhdet_in_tes!T92=0,"",RES_hhdet_in_tes!T92/RES_hhdet_in_fec!T92)</f>
        <v>0.76407945184505244</v>
      </c>
      <c r="U92" s="112">
        <f>IF(RES_hhdet_in_tes!U92=0,"",RES_hhdet_in_tes!U92/RES_hhdet_in_fec!U92)</f>
        <v>0.77679069196826489</v>
      </c>
      <c r="V92" s="112">
        <f>IF(RES_hhdet_in_tes!V92=0,"",RES_hhdet_in_tes!V92/RES_hhdet_in_fec!V92)</f>
        <v>0.78679729643361795</v>
      </c>
      <c r="W92" s="112">
        <f>IF(RES_hhdet_in_tes!W92=0,"",RES_hhdet_in_tes!W92/RES_hhdet_in_fec!W92)</f>
        <v>0.79294788586506026</v>
      </c>
      <c r="X92" s="112" t="str">
        <f>IF(RES_hhdet_in_tes!X92=0,"",RES_hhdet_in_tes!X92/RES_hhdet_in_fec!X92)</f>
        <v/>
      </c>
      <c r="Y92" s="112" t="str">
        <f>IF(RES_hhdet_in_tes!Y92=0,"",RES_hhdet_in_tes!Y92/RES_hhdet_in_fec!Y92)</f>
        <v/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>
        <f>IF(RES_hhdet_in_tes!K93=0,"",RES_hhdet_in_tes!K93/RES_hhdet_in_fec!K93)</f>
        <v>0.75701607045444219</v>
      </c>
      <c r="L93" s="113">
        <f>IF(RES_hhdet_in_tes!L93=0,"",RES_hhdet_in_tes!L93/RES_hhdet_in_fec!L93)</f>
        <v>0.75255848056008345</v>
      </c>
      <c r="M93" s="113">
        <f>IF(RES_hhdet_in_tes!M93=0,"",RES_hhdet_in_tes!M93/RES_hhdet_in_fec!M93)</f>
        <v>0.76779534629360202</v>
      </c>
      <c r="N93" s="113">
        <f>IF(RES_hhdet_in_tes!N93=0,"",RES_hhdet_in_tes!N93/RES_hhdet_in_fec!N93)</f>
        <v>0.78698234641121156</v>
      </c>
      <c r="O93" s="113">
        <f>IF(RES_hhdet_in_tes!O93=0,"",RES_hhdet_in_tes!O93/RES_hhdet_in_fec!O93)</f>
        <v>0.80023550752943096</v>
      </c>
      <c r="P93" s="113">
        <f>IF(RES_hhdet_in_tes!P93=0,"",RES_hhdet_in_tes!P93/RES_hhdet_in_fec!P93)</f>
        <v>0.82450114965960619</v>
      </c>
      <c r="Q93" s="113">
        <f>IF(RES_hhdet_in_tes!Q93=0,"",RES_hhdet_in_tes!Q93/RES_hhdet_in_fec!Q93)</f>
        <v>0.84080662565532405</v>
      </c>
      <c r="R93" s="113">
        <f>IF(RES_hhdet_in_tes!R93=0,"",RES_hhdet_in_tes!R93/RES_hhdet_in_fec!R93)</f>
        <v>0.85384149190094161</v>
      </c>
      <c r="S93" s="113">
        <f>IF(RES_hhdet_in_tes!S93=0,"",RES_hhdet_in_tes!S93/RES_hhdet_in_fec!S93)</f>
        <v>0.86644021774390823</v>
      </c>
      <c r="T93" s="113">
        <f>IF(RES_hhdet_in_tes!T93=0,"",RES_hhdet_in_tes!T93/RES_hhdet_in_fec!T93)</f>
        <v>0.85606240117138166</v>
      </c>
      <c r="U93" s="113">
        <f>IF(RES_hhdet_in_tes!U93=0,"",RES_hhdet_in_tes!U93/RES_hhdet_in_fec!U93)</f>
        <v>0.87594697761449247</v>
      </c>
      <c r="V93" s="113">
        <f>IF(RES_hhdet_in_tes!V93=0,"",RES_hhdet_in_tes!V93/RES_hhdet_in_fec!V93)</f>
        <v>0.88486373102521165</v>
      </c>
      <c r="W93" s="113">
        <f>IF(RES_hhdet_in_tes!W93=0,"",RES_hhdet_in_tes!W93/RES_hhdet_in_fec!W93)</f>
        <v>0.88491185633722258</v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>
        <f>IF(RES_hhdet_in_tes!K94=0,"",RES_hhdet_in_tes!K94/RES_hhdet_in_fec!K94)</f>
        <v>0.59833629298166058</v>
      </c>
      <c r="L94" s="111">
        <f>IF(RES_hhdet_in_tes!L94=0,"",RES_hhdet_in_tes!L94/RES_hhdet_in_fec!L94)</f>
        <v>0.60347457678125171</v>
      </c>
      <c r="M94" s="111">
        <f>IF(RES_hhdet_in_tes!M94=0,"",RES_hhdet_in_tes!M94/RES_hhdet_in_fec!M94)</f>
        <v>0.61394929411683863</v>
      </c>
      <c r="N94" s="111">
        <f>IF(RES_hhdet_in_tes!N94=0,"",RES_hhdet_in_tes!N94/RES_hhdet_in_fec!N94)</f>
        <v>0.63121568902687697</v>
      </c>
      <c r="O94" s="111">
        <f>IF(RES_hhdet_in_tes!O94=0,"",RES_hhdet_in_tes!O94/RES_hhdet_in_fec!O94)</f>
        <v>0.65645813893602045</v>
      </c>
      <c r="P94" s="111">
        <f>IF(RES_hhdet_in_tes!P94=0,"",RES_hhdet_in_tes!P94/RES_hhdet_in_fec!P94)</f>
        <v>0.68706733253853314</v>
      </c>
      <c r="Q94" s="111">
        <f>IF(RES_hhdet_in_tes!Q94=0,"",RES_hhdet_in_tes!Q94/RES_hhdet_in_fec!Q94)</f>
        <v>0.71462667449908845</v>
      </c>
      <c r="R94" s="111">
        <f>IF(RES_hhdet_in_tes!R94=0,"",RES_hhdet_in_tes!R94/RES_hhdet_in_fec!R94)</f>
        <v>0.73250656741337328</v>
      </c>
      <c r="S94" s="111">
        <f>IF(RES_hhdet_in_tes!S94=0,"",RES_hhdet_in_tes!S94/RES_hhdet_in_fec!S94)</f>
        <v>0.74915445176106688</v>
      </c>
      <c r="T94" s="111">
        <f>IF(RES_hhdet_in_tes!T94=0,"",RES_hhdet_in_tes!T94/RES_hhdet_in_fec!T94)</f>
        <v>0.76407945184505244</v>
      </c>
      <c r="U94" s="111">
        <f>IF(RES_hhdet_in_tes!U94=0,"",RES_hhdet_in_tes!U94/RES_hhdet_in_fec!U94)</f>
        <v>0.776790691968265</v>
      </c>
      <c r="V94" s="111">
        <f>IF(RES_hhdet_in_tes!V94=0,"",RES_hhdet_in_tes!V94/RES_hhdet_in_fec!V94)</f>
        <v>0.78679729643361795</v>
      </c>
      <c r="W94" s="111">
        <f>IF(RES_hhdet_in_tes!W94=0,"",RES_hhdet_in_tes!W94/RES_hhdet_in_fec!W94)</f>
        <v>0.79294788586506026</v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0.64386064978934698</v>
      </c>
      <c r="D96" s="112">
        <f>IF(RES_hhdet_in_tes!D96=0,"",RES_hhdet_in_tes!D96/RES_hhdet_in_fec!D96)</f>
        <v>0.64538513236961514</v>
      </c>
      <c r="E96" s="112">
        <f>IF(RES_hhdet_in_tes!E96=0,"",RES_hhdet_in_tes!E96/RES_hhdet_in_fec!E96)</f>
        <v>0.64705406322829517</v>
      </c>
      <c r="F96" s="112">
        <f>IF(RES_hhdet_in_tes!F96=0,"",RES_hhdet_in_tes!F96/RES_hhdet_in_fec!F96)</f>
        <v>0.64874313053569066</v>
      </c>
      <c r="G96" s="112">
        <f>IF(RES_hhdet_in_tes!G96=0,"",RES_hhdet_in_tes!G96/RES_hhdet_in_fec!G96)</f>
        <v>0.65056635334077051</v>
      </c>
      <c r="H96" s="112">
        <f>IF(RES_hhdet_in_tes!H96=0,"",RES_hhdet_in_tes!H96/RES_hhdet_in_fec!H96)</f>
        <v>0.65251086133984482</v>
      </c>
      <c r="I96" s="112">
        <f>IF(RES_hhdet_in_tes!I96=0,"",RES_hhdet_in_tes!I96/RES_hhdet_in_fec!I96)</f>
        <v>0.6546062251307786</v>
      </c>
      <c r="J96" s="112">
        <f>IF(RES_hhdet_in_tes!J96=0,"",RES_hhdet_in_tes!J96/RES_hhdet_in_fec!J96)</f>
        <v>0.65697101385177326</v>
      </c>
      <c r="K96" s="112">
        <f>IF(RES_hhdet_in_tes!K96=0,"",RES_hhdet_in_tes!K96/RES_hhdet_in_fec!K96)</f>
        <v>0.65970997320763625</v>
      </c>
      <c r="L96" s="112">
        <f>IF(RES_hhdet_in_tes!L96=0,"",RES_hhdet_in_tes!L96/RES_hhdet_in_fec!L96)</f>
        <v>0.66285911668540043</v>
      </c>
      <c r="M96" s="112">
        <f>IF(RES_hhdet_in_tes!M96=0,"",RES_hhdet_in_tes!M96/RES_hhdet_in_fec!M96)</f>
        <v>0.6688460177335549</v>
      </c>
      <c r="N96" s="112">
        <f>IF(RES_hhdet_in_tes!N96=0,"",RES_hhdet_in_tes!N96/RES_hhdet_in_fec!N96)</f>
        <v>0.67871787836957398</v>
      </c>
      <c r="O96" s="112">
        <f>IF(RES_hhdet_in_tes!O96=0,"",RES_hhdet_in_tes!O96/RES_hhdet_in_fec!O96)</f>
        <v>0.69377118258448744</v>
      </c>
      <c r="P96" s="112">
        <f>IF(RES_hhdet_in_tes!P96=0,"",RES_hhdet_in_tes!P96/RES_hhdet_in_fec!P96)</f>
        <v>0.71329224893598875</v>
      </c>
      <c r="Q96" s="112">
        <f>IF(RES_hhdet_in_tes!Q96=0,"",RES_hhdet_in_tes!Q96/RES_hhdet_in_fec!Q96)</f>
        <v>0.73212592467340087</v>
      </c>
      <c r="R96" s="112">
        <f>IF(RES_hhdet_in_tes!R96=0,"",RES_hhdet_in_tes!R96/RES_hhdet_in_fec!R96)</f>
        <v>0.74487141424417691</v>
      </c>
      <c r="S96" s="112">
        <f>IF(RES_hhdet_in_tes!S96=0,"",RES_hhdet_in_tes!S96/RES_hhdet_in_fec!S96)</f>
        <v>0.75721959671544337</v>
      </c>
      <c r="T96" s="112">
        <f>IF(RES_hhdet_in_tes!T96=0,"",RES_hhdet_in_tes!T96/RES_hhdet_in_fec!T96)</f>
        <v>0.76947195068566354</v>
      </c>
      <c r="U96" s="112">
        <f>IF(RES_hhdet_in_tes!U96=0,"",RES_hhdet_in_tes!U96/RES_hhdet_in_fec!U96)</f>
        <v>0.78175164568205457</v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0.80483288762769756</v>
      </c>
      <c r="X96" s="112" t="str">
        <f>IF(RES_hhdet_in_tes!X96=0,"",RES_hhdet_in_tes!X96/RES_hhdet_in_fec!X96)</f>
        <v/>
      </c>
      <c r="Y96" s="112" t="str">
        <f>IF(RES_hhdet_in_tes!Y96=0,"",RES_hhdet_in_tes!Y96/RES_hhdet_in_fec!Y96)</f>
        <v/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>
        <f>IF(RES_hhdet_in_tes!K97=0,"",RES_hhdet_in_tes!K97/RES_hhdet_in_fec!K97)</f>
        <v>0.80214296023921206</v>
      </c>
      <c r="L97" s="113">
        <f>IF(RES_hhdet_in_tes!L97=0,"",RES_hhdet_in_tes!L97/RES_hhdet_in_fec!L97)</f>
        <v>0.79688465318406365</v>
      </c>
      <c r="M97" s="113">
        <f>IF(RES_hhdet_in_tes!M97=0,"",RES_hhdet_in_tes!M97/RES_hhdet_in_fec!M97)</f>
        <v>0.80763011328912182</v>
      </c>
      <c r="N97" s="113">
        <f>IF(RES_hhdet_in_tes!N97=0,"",RES_hhdet_in_tes!N97/RES_hhdet_in_fec!N97)</f>
        <v>0.82031221002398713</v>
      </c>
      <c r="O97" s="113">
        <f>IF(RES_hhdet_in_tes!O97=0,"",RES_hhdet_in_tes!O97/RES_hhdet_in_fec!O97)</f>
        <v>0.8259103874362671</v>
      </c>
      <c r="P97" s="113">
        <f>IF(RES_hhdet_in_tes!P97=0,"",RES_hhdet_in_tes!P97/RES_hhdet_in_fec!P97)</f>
        <v>0.84174110285976489</v>
      </c>
      <c r="Q97" s="113">
        <f>IF(RES_hhdet_in_tes!Q97=0,"",RES_hhdet_in_tes!Q97/RES_hhdet_in_fec!Q97)</f>
        <v>0.85184599309038844</v>
      </c>
      <c r="R97" s="113">
        <f>IF(RES_hhdet_in_tes!R97=0,"",RES_hhdet_in_tes!R97/RES_hhdet_in_fec!R97)</f>
        <v>0.8611107503099108</v>
      </c>
      <c r="S97" s="113">
        <f>IF(RES_hhdet_in_tes!S97=0,"",RES_hhdet_in_tes!S97/RES_hhdet_in_fec!S97)</f>
        <v>0.87091239027917744</v>
      </c>
      <c r="T97" s="113">
        <f>IF(RES_hhdet_in_tes!T97=0,"",RES_hhdet_in_tes!T97/RES_hhdet_in_fec!T97)</f>
        <v>0.86112942842740769</v>
      </c>
      <c r="U97" s="113">
        <f>IF(RES_hhdet_in_tes!U97=0,"",RES_hhdet_in_tes!U97/RES_hhdet_in_fec!U97)</f>
        <v>0.87911628302748046</v>
      </c>
      <c r="V97" s="113">
        <f>IF(RES_hhdet_in_tes!V97=0,"",RES_hhdet_in_tes!V97/RES_hhdet_in_fec!V97)</f>
        <v>0.88847802930915165</v>
      </c>
      <c r="W97" s="113">
        <f>IF(RES_hhdet_in_tes!W97=0,"",RES_hhdet_in_tes!W97/RES_hhdet_in_fec!W97)</f>
        <v>0.89234380368516952</v>
      </c>
      <c r="X97" s="113" t="str">
        <f>IF(RES_hhdet_in_tes!X97=0,"",RES_hhdet_in_tes!X97/RES_hhdet_in_fec!X97)</f>
        <v/>
      </c>
      <c r="Y97" s="113" t="str">
        <f>IF(RES_hhdet_in_tes!Y97=0,"",RES_hhdet_in_tes!Y97/RES_hhdet_in_fec!Y97)</f>
        <v/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>
        <f>IF(RES_hhdet_in_tes!K98=0,"",RES_hhdet_in_tes!K98/RES_hhdet_in_fec!K98)</f>
        <v>0.65970997320763625</v>
      </c>
      <c r="L98" s="111">
        <f>IF(RES_hhdet_in_tes!L98=0,"",RES_hhdet_in_tes!L98/RES_hhdet_in_fec!L98)</f>
        <v>0.66285911668540043</v>
      </c>
      <c r="M98" s="111">
        <f>IF(RES_hhdet_in_tes!M98=0,"",RES_hhdet_in_tes!M98/RES_hhdet_in_fec!M98)</f>
        <v>0.6688460177335549</v>
      </c>
      <c r="N98" s="111">
        <f>IF(RES_hhdet_in_tes!N98=0,"",RES_hhdet_in_tes!N98/RES_hhdet_in_fec!N98)</f>
        <v>0.67871787836957398</v>
      </c>
      <c r="O98" s="111">
        <f>IF(RES_hhdet_in_tes!O98=0,"",RES_hhdet_in_tes!O98/RES_hhdet_in_fec!O98)</f>
        <v>0.69377118258448744</v>
      </c>
      <c r="P98" s="111">
        <f>IF(RES_hhdet_in_tes!P98=0,"",RES_hhdet_in_tes!P98/RES_hhdet_in_fec!P98)</f>
        <v>0.71329224893598875</v>
      </c>
      <c r="Q98" s="111">
        <f>IF(RES_hhdet_in_tes!Q98=0,"",RES_hhdet_in_tes!Q98/RES_hhdet_in_fec!Q98)</f>
        <v>0.73212592467340087</v>
      </c>
      <c r="R98" s="111">
        <f>IF(RES_hhdet_in_tes!R98=0,"",RES_hhdet_in_tes!R98/RES_hhdet_in_fec!R98)</f>
        <v>0.74487141424417691</v>
      </c>
      <c r="S98" s="111">
        <f>IF(RES_hhdet_in_tes!S98=0,"",RES_hhdet_in_tes!S98/RES_hhdet_in_fec!S98)</f>
        <v>0.75721959671544337</v>
      </c>
      <c r="T98" s="111">
        <f>IF(RES_hhdet_in_tes!T98=0,"",RES_hhdet_in_tes!T98/RES_hhdet_in_fec!T98)</f>
        <v>0.76947195068566354</v>
      </c>
      <c r="U98" s="111">
        <f>IF(RES_hhdet_in_tes!U98=0,"",RES_hhdet_in_tes!U98/RES_hhdet_in_fec!U98)</f>
        <v>0.78175164568205457</v>
      </c>
      <c r="V98" s="111">
        <f>IF(RES_hhdet_in_tes!V98=0,"",RES_hhdet_in_tes!V98/RES_hhdet_in_fec!V98)</f>
        <v>0.79381502254422465</v>
      </c>
      <c r="W98" s="111">
        <f>IF(RES_hhdet_in_tes!W98=0,"",RES_hhdet_in_tes!W98/RES_hhdet_in_fec!W98)</f>
        <v>0.80483288762769756</v>
      </c>
      <c r="X98" s="111" t="str">
        <f>IF(RES_hhdet_in_tes!X98=0,"",RES_hhdet_in_tes!X98/RES_hhdet_in_fec!X98)</f>
        <v/>
      </c>
      <c r="Y98" s="111" t="str">
        <f>IF(RES_hhdet_in_tes!Y98=0,"",RES_hhdet_in_tes!Y98/RES_hhdet_in_fec!Y98)</f>
        <v/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 t="str">
        <f>IF(RES_hhdet_in_tes!X99=0,"",RES_hhdet_in_tes!X99/RES_hhdet_in_fec!X99)</f>
        <v/>
      </c>
      <c r="Y99" s="111" t="str">
        <f>IF(RES_hhdet_in_tes!Y99=0,"",RES_hhdet_in_tes!Y99/RES_hhdet_in_fec!Y99)</f>
        <v/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0.61243983966936788</v>
      </c>
      <c r="D100" s="124">
        <f>IF(RES_hhdet_in_tes!D100=0,"",RES_hhdet_in_tes!D100/RES_hhdet_in_fec!D100)</f>
        <v>0.61971121516569228</v>
      </c>
      <c r="E100" s="124">
        <f>IF(RES_hhdet_in_tes!E100=0,"",RES_hhdet_in_tes!E100/RES_hhdet_in_fec!E100)</f>
        <v>0.67958927879924591</v>
      </c>
      <c r="F100" s="124">
        <f>IF(RES_hhdet_in_tes!F100=0,"",RES_hhdet_in_tes!F100/RES_hhdet_in_fec!F100)</f>
        <v>0.64144422024108061</v>
      </c>
      <c r="G100" s="124">
        <f>IF(RES_hhdet_in_tes!G100=0,"",RES_hhdet_in_tes!G100/RES_hhdet_in_fec!G100)</f>
        <v>0.61066857724411316</v>
      </c>
      <c r="H100" s="124">
        <f>IF(RES_hhdet_in_tes!H100=0,"",RES_hhdet_in_tes!H100/RES_hhdet_in_fec!H100)</f>
        <v>0.61380804460657734</v>
      </c>
      <c r="I100" s="124">
        <f>IF(RES_hhdet_in_tes!I100=0,"",RES_hhdet_in_tes!I100/RES_hhdet_in_fec!I100)</f>
        <v>0.61103487784809651</v>
      </c>
      <c r="J100" s="124">
        <f>IF(RES_hhdet_in_tes!J100=0,"",RES_hhdet_in_tes!J100/RES_hhdet_in_fec!J100)</f>
        <v>0.63213726827363614</v>
      </c>
      <c r="K100" s="124">
        <f>IF(RES_hhdet_in_tes!K100=0,"",RES_hhdet_in_tes!K100/RES_hhdet_in_fec!K100)</f>
        <v>0.63565681155801435</v>
      </c>
      <c r="L100" s="124">
        <f>IF(RES_hhdet_in_tes!L100=0,"",RES_hhdet_in_tes!L100/RES_hhdet_in_fec!L100)</f>
        <v>0.65584474215112087</v>
      </c>
      <c r="M100" s="124">
        <f>IF(RES_hhdet_in_tes!M100=0,"",RES_hhdet_in_tes!M100/RES_hhdet_in_fec!M100)</f>
        <v>0.64245386925894865</v>
      </c>
      <c r="N100" s="124">
        <f>IF(RES_hhdet_in_tes!N100=0,"",RES_hhdet_in_tes!N100/RES_hhdet_in_fec!N100)</f>
        <v>0.62254217050644278</v>
      </c>
      <c r="O100" s="124">
        <f>IF(RES_hhdet_in_tes!O100=0,"",RES_hhdet_in_tes!O100/RES_hhdet_in_fec!O100)</f>
        <v>0.62039890799518826</v>
      </c>
      <c r="P100" s="124">
        <f>IF(RES_hhdet_in_tes!P100=0,"",RES_hhdet_in_tes!P100/RES_hhdet_in_fec!P100)</f>
        <v>0.62316648045987089</v>
      </c>
      <c r="Q100" s="124">
        <f>IF(RES_hhdet_in_tes!Q100=0,"",RES_hhdet_in_tes!Q100/RES_hhdet_in_fec!Q100)</f>
        <v>0.63465293138885159</v>
      </c>
      <c r="R100" s="124">
        <f>IF(RES_hhdet_in_tes!R100=0,"",RES_hhdet_in_tes!R100/RES_hhdet_in_fec!R100)</f>
        <v>0.64851671991779203</v>
      </c>
      <c r="S100" s="124">
        <f>IF(RES_hhdet_in_tes!S100=0,"",RES_hhdet_in_tes!S100/RES_hhdet_in_fec!S100)</f>
        <v>0.64988402131433454</v>
      </c>
      <c r="T100" s="124">
        <f>IF(RES_hhdet_in_tes!T100=0,"",RES_hhdet_in_tes!T100/RES_hhdet_in_fec!T100)</f>
        <v>0.63728832943614178</v>
      </c>
      <c r="U100" s="124">
        <f>IF(RES_hhdet_in_tes!U100=0,"",RES_hhdet_in_tes!U100/RES_hhdet_in_fec!U100)</f>
        <v>0.64255735321528307</v>
      </c>
      <c r="V100" s="124">
        <f>IF(RES_hhdet_in_tes!V100=0,"",RES_hhdet_in_tes!V100/RES_hhdet_in_fec!V100)</f>
        <v>0.64138359594035232</v>
      </c>
      <c r="W100" s="124">
        <f>IF(RES_hhdet_in_tes!W100=0,"",RES_hhdet_in_tes!W100/RES_hhdet_in_fec!W100)</f>
        <v>0.60821643404193237</v>
      </c>
      <c r="X100" s="124">
        <f>IF(RES_hhdet_in_tes!X100=0,"",RES_hhdet_in_tes!X100/RES_hhdet_in_fec!X100)</f>
        <v>0.60991972129496841</v>
      </c>
      <c r="Y100" s="124">
        <f>IF(RES_hhdet_in_tes!Y100=0,"",RES_hhdet_in_tes!Y100/RES_hhdet_in_fec!Y100)</f>
        <v>0.6089997707668745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0.57347143650566779</v>
      </c>
      <c r="D101" s="111">
        <f>IF(RES_hhdet_in_tes!D101=0,"",RES_hhdet_in_tes!D101/RES_hhdet_in_fec!D101)</f>
        <v>0.57375792021022887</v>
      </c>
      <c r="E101" s="111">
        <f>IF(RES_hhdet_in_tes!E101=0,"",RES_hhdet_in_tes!E101/RES_hhdet_in_fec!E101)</f>
        <v>0.57404442972084146</v>
      </c>
      <c r="F101" s="111">
        <f>IF(RES_hhdet_in_tes!F101=0,"",RES_hhdet_in_tes!F101/RES_hhdet_in_fec!F101)</f>
        <v>0.57433094275046082</v>
      </c>
      <c r="G101" s="111">
        <f>IF(RES_hhdet_in_tes!G101=0,"",RES_hhdet_in_tes!G101/RES_hhdet_in_fec!G101)</f>
        <v>0.57461747954593567</v>
      </c>
      <c r="H101" s="111">
        <f>IF(RES_hhdet_in_tes!H101=0,"",RES_hhdet_in_tes!H101/RES_hhdet_in_fec!H101)</f>
        <v>0.57490403762930931</v>
      </c>
      <c r="I101" s="111">
        <f>IF(RES_hhdet_in_tes!I101=0,"",RES_hhdet_in_tes!I101/RES_hhdet_in_fec!I101)</f>
        <v>0.57519062198940585</v>
      </c>
      <c r="J101" s="111">
        <f>IF(RES_hhdet_in_tes!J101=0,"",RES_hhdet_in_tes!J101/RES_hhdet_in_fec!J101)</f>
        <v>0.5754772530636767</v>
      </c>
      <c r="K101" s="111">
        <f>IF(RES_hhdet_in_tes!K101=0,"",RES_hhdet_in_tes!K101/RES_hhdet_in_fec!K101)</f>
        <v>0.57576394822933075</v>
      </c>
      <c r="L101" s="111">
        <f>IF(RES_hhdet_in_tes!L101=0,"",RES_hhdet_in_tes!L101/RES_hhdet_in_fec!L101)</f>
        <v>0.57605071213548387</v>
      </c>
      <c r="M101" s="111">
        <f>IF(RES_hhdet_in_tes!M101=0,"",RES_hhdet_in_tes!M101/RES_hhdet_in_fec!M101)</f>
        <v>0.57626849295551441</v>
      </c>
      <c r="N101" s="111">
        <f>IF(RES_hhdet_in_tes!N101=0,"",RES_hhdet_in_tes!N101/RES_hhdet_in_fec!N101)</f>
        <v>0.5763902221898568</v>
      </c>
      <c r="O101" s="111">
        <f>IF(RES_hhdet_in_tes!O101=0,"",RES_hhdet_in_tes!O101/RES_hhdet_in_fec!O101)</f>
        <v>0.57646297655554946</v>
      </c>
      <c r="P101" s="111">
        <f>IF(RES_hhdet_in_tes!P101=0,"",RES_hhdet_in_tes!P101/RES_hhdet_in_fec!P101)</f>
        <v>0.57666598558582061</v>
      </c>
      <c r="Q101" s="111">
        <f>IF(RES_hhdet_in_tes!Q101=0,"",RES_hhdet_in_tes!Q101/RES_hhdet_in_fec!Q101)</f>
        <v>0.57749227976284634</v>
      </c>
      <c r="R101" s="111">
        <f>IF(RES_hhdet_in_tes!R101=0,"",RES_hhdet_in_tes!R101/RES_hhdet_in_fec!R101)</f>
        <v>0.57966274881250379</v>
      </c>
      <c r="S101" s="111">
        <f>IF(RES_hhdet_in_tes!S101=0,"",RES_hhdet_in_tes!S101/RES_hhdet_in_fec!S101)</f>
        <v>0.58272444342546947</v>
      </c>
      <c r="T101" s="111">
        <f>IF(RES_hhdet_in_tes!T101=0,"",RES_hhdet_in_tes!T101/RES_hhdet_in_fec!T101)</f>
        <v>0.58608372272744014</v>
      </c>
      <c r="U101" s="111">
        <f>IF(RES_hhdet_in_tes!U101=0,"",RES_hhdet_in_tes!U101/RES_hhdet_in_fec!U101)</f>
        <v>0.58914694584412042</v>
      </c>
      <c r="V101" s="111">
        <f>IF(RES_hhdet_in_tes!V101=0,"",RES_hhdet_in_tes!V101/RES_hhdet_in_fec!V101)</f>
        <v>0.59132047190121118</v>
      </c>
      <c r="W101" s="111">
        <f>IF(RES_hhdet_in_tes!W101=0,"",RES_hhdet_in_tes!W101/RES_hhdet_in_fec!W101)</f>
        <v>0.59236508502657692</v>
      </c>
      <c r="X101" s="111">
        <f>IF(RES_hhdet_in_tes!X101=0,"",RES_hhdet_in_tes!X101/RES_hhdet_in_fec!X101)</f>
        <v>0.59274913345536195</v>
      </c>
      <c r="Y101" s="111">
        <f>IF(RES_hhdet_in_tes!Y101=0,"",RES_hhdet_in_tes!Y101/RES_hhdet_in_fec!Y101)</f>
        <v>0.59278753829824049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0.5869851274922212</v>
      </c>
      <c r="D102" s="111">
        <f>IF(RES_hhdet_in_tes!D102=0,"",RES_hhdet_in_tes!D102/RES_hhdet_in_fec!D102)</f>
        <v>0.58734895024691236</v>
      </c>
      <c r="E102" s="111">
        <f>IF(RES_hhdet_in_tes!E102=0,"",RES_hhdet_in_tes!E102/RES_hhdet_in_fec!E102)</f>
        <v>0.58771280577424856</v>
      </c>
      <c r="F102" s="111">
        <f>IF(RES_hhdet_in_tes!F102=0,"",RES_hhdet_in_tes!F102/RES_hhdet_in_fec!F102)</f>
        <v>0.5880766657705816</v>
      </c>
      <c r="G102" s="111">
        <f>IF(RES_hhdet_in_tes!G102=0,"",RES_hhdet_in_tes!G102/RES_hhdet_in_fec!G102)</f>
        <v>0.58844055594859279</v>
      </c>
      <c r="H102" s="111">
        <f>IF(RES_hhdet_in_tes!H102=0,"",RES_hhdet_in_tes!H102/RES_hhdet_in_fec!H102)</f>
        <v>0.58880447316137741</v>
      </c>
      <c r="I102" s="111">
        <f>IF(RES_hhdet_in_tes!I102=0,"",RES_hhdet_in_tes!I102/RES_hhdet_in_fec!I102)</f>
        <v>0.58916842374454059</v>
      </c>
      <c r="J102" s="111">
        <f>IF(RES_hhdet_in_tes!J102=0,"",RES_hhdet_in_tes!J102/RES_hhdet_in_fec!J102)</f>
        <v>0.58953243365282182</v>
      </c>
      <c r="K102" s="111">
        <f>IF(RES_hhdet_in_tes!K102=0,"",RES_hhdet_in_tes!K102/RES_hhdet_in_fec!K102)</f>
        <v>0.58989652495457567</v>
      </c>
      <c r="L102" s="111">
        <f>IF(RES_hhdet_in_tes!L102=0,"",RES_hhdet_in_tes!L102/RES_hhdet_in_fec!L102)</f>
        <v>0.59026070355399185</v>
      </c>
      <c r="M102" s="111">
        <f>IF(RES_hhdet_in_tes!M102=0,"",RES_hhdet_in_tes!M102/RES_hhdet_in_fec!M102)</f>
        <v>0.5905372764152087</v>
      </c>
      <c r="N102" s="111">
        <f>IF(RES_hhdet_in_tes!N102=0,"",RES_hhdet_in_tes!N102/RES_hhdet_in_fec!N102)</f>
        <v>0.59069186763509229</v>
      </c>
      <c r="O102" s="111">
        <f>IF(RES_hhdet_in_tes!O102=0,"",RES_hhdet_in_tes!O102/RES_hhdet_in_fec!O102)</f>
        <v>0.59078426274630003</v>
      </c>
      <c r="P102" s="111">
        <f>IF(RES_hhdet_in_tes!P102=0,"",RES_hhdet_in_tes!P102/RES_hhdet_in_fec!P102)</f>
        <v>0.5910420760300733</v>
      </c>
      <c r="Q102" s="111">
        <f>IF(RES_hhdet_in_tes!Q102=0,"",RES_hhdet_in_tes!Q102/RES_hhdet_in_fec!Q102)</f>
        <v>0.59209143632137295</v>
      </c>
      <c r="R102" s="111">
        <f>IF(RES_hhdet_in_tes!R102=0,"",RES_hhdet_in_tes!R102/RES_hhdet_in_fec!R102)</f>
        <v>0.59484784450810835</v>
      </c>
      <c r="S102" s="111">
        <f>IF(RES_hhdet_in_tes!S102=0,"",RES_hhdet_in_tes!S102/RES_hhdet_in_fec!S102)</f>
        <v>0.59873607322889766</v>
      </c>
      <c r="T102" s="111">
        <f>IF(RES_hhdet_in_tes!T102=0,"",RES_hhdet_in_tes!T102/RES_hhdet_in_fec!T102)</f>
        <v>0.60300222250706581</v>
      </c>
      <c r="U102" s="111">
        <f>IF(RES_hhdet_in_tes!U102=0,"",RES_hhdet_in_tes!U102/RES_hhdet_in_fec!U102)</f>
        <v>0.60689239236594827</v>
      </c>
      <c r="V102" s="111">
        <f>IF(RES_hhdet_in_tes!V102=0,"",RES_hhdet_in_tes!V102/RES_hhdet_in_fec!V102)</f>
        <v>0.6096526828288753</v>
      </c>
      <c r="W102" s="111">
        <f>IF(RES_hhdet_in_tes!W102=0,"",RES_hhdet_in_tes!W102/RES_hhdet_in_fec!W102)</f>
        <v>0.61097929938264905</v>
      </c>
      <c r="X102" s="111">
        <f>IF(RES_hhdet_in_tes!X102=0,"",RES_hhdet_in_tes!X102/RES_hhdet_in_fec!X102)</f>
        <v>0.61137984374853738</v>
      </c>
      <c r="Y102" s="111">
        <f>IF(RES_hhdet_in_tes!Y102=0,"",RES_hhdet_in_tes!Y102/RES_hhdet_in_fec!Y102)</f>
        <v>0.61141989818512621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0.75148005138005758</v>
      </c>
      <c r="D103" s="45">
        <f>IF(RES_hhdet_in_tes!D103=0,"",RES_hhdet_in_tes!D103/RES_hhdet_in_fec!D103)</f>
        <v>0.75272351385861047</v>
      </c>
      <c r="E103" s="45">
        <f>IF(RES_hhdet_in_tes!E103=0,"",RES_hhdet_in_tes!E103/RES_hhdet_in_fec!E103)</f>
        <v>0.75402560588067802</v>
      </c>
      <c r="F103" s="45">
        <f>IF(RES_hhdet_in_tes!F103=0,"",RES_hhdet_in_tes!F103/RES_hhdet_in_fec!F103)</f>
        <v>0.75533569284049751</v>
      </c>
      <c r="G103" s="45">
        <f>IF(RES_hhdet_in_tes!G103=0,"",RES_hhdet_in_tes!G103/RES_hhdet_in_fec!G103)</f>
        <v>0.75669977416136025</v>
      </c>
      <c r="H103" s="45">
        <f>IF(RES_hhdet_in_tes!H103=0,"",RES_hhdet_in_tes!H103/RES_hhdet_in_fec!H103)</f>
        <v>0.758112220099461</v>
      </c>
      <c r="I103" s="45">
        <f>IF(RES_hhdet_in_tes!I103=0,"",RES_hhdet_in_tes!I103/RES_hhdet_in_fec!I103)</f>
        <v>0.75958436491404291</v>
      </c>
      <c r="J103" s="45">
        <f>IF(RES_hhdet_in_tes!J103=0,"",RES_hhdet_in_tes!J103/RES_hhdet_in_fec!J103)</f>
        <v>0.76116264106459108</v>
      </c>
      <c r="K103" s="45">
        <f>IF(RES_hhdet_in_tes!K103=0,"",RES_hhdet_in_tes!K103/RES_hhdet_in_fec!K103)</f>
        <v>0.76288652835485771</v>
      </c>
      <c r="L103" s="45">
        <f>IF(RES_hhdet_in_tes!L103=0,"",RES_hhdet_in_tes!L103/RES_hhdet_in_fec!L103)</f>
        <v>0.76476658925093599</v>
      </c>
      <c r="M103" s="45">
        <f>IF(RES_hhdet_in_tes!M103=0,"",RES_hhdet_in_tes!M103/RES_hhdet_in_fec!M103)</f>
        <v>0.767454660880866</v>
      </c>
      <c r="N103" s="45">
        <f>IF(RES_hhdet_in_tes!N103=0,"",RES_hhdet_in_tes!N103/RES_hhdet_in_fec!N103)</f>
        <v>0.77113631507966196</v>
      </c>
      <c r="O103" s="45">
        <f>IF(RES_hhdet_in_tes!O103=0,"",RES_hhdet_in_tes!O103/RES_hhdet_in_fec!O103)</f>
        <v>0.7762516051470395</v>
      </c>
      <c r="P103" s="45">
        <f>IF(RES_hhdet_in_tes!P103=0,"",RES_hhdet_in_tes!P103/RES_hhdet_in_fec!P103)</f>
        <v>0.78301636369515593</v>
      </c>
      <c r="Q103" s="45">
        <f>IF(RES_hhdet_in_tes!Q103=0,"",RES_hhdet_in_tes!Q103/RES_hhdet_in_fec!Q103)</f>
        <v>0.79177002723761314</v>
      </c>
      <c r="R103" s="45">
        <f>IF(RES_hhdet_in_tes!R103=0,"",RES_hhdet_in_tes!R103/RES_hhdet_in_fec!R103)</f>
        <v>0.80368167046080086</v>
      </c>
      <c r="S103" s="45">
        <f>IF(RES_hhdet_in_tes!S103=0,"",RES_hhdet_in_tes!S103/RES_hhdet_in_fec!S103)</f>
        <v>0.81858702457680255</v>
      </c>
      <c r="T103" s="45">
        <f>IF(RES_hhdet_in_tes!T103=0,"",RES_hhdet_in_tes!T103/RES_hhdet_in_fec!T103)</f>
        <v>0.83463345679618539</v>
      </c>
      <c r="U103" s="45">
        <f>IF(RES_hhdet_in_tes!U103=0,"",RES_hhdet_in_tes!U103/RES_hhdet_in_fec!U103)</f>
        <v>0.84996833432956087</v>
      </c>
      <c r="V103" s="45">
        <f>IF(RES_hhdet_in_tes!V103=0,"",RES_hhdet_in_tes!V103/RES_hhdet_in_fec!V103)</f>
        <v>0.86273902438751937</v>
      </c>
      <c r="W103" s="45" t="str">
        <f>IF(RES_hhdet_in_tes!W103=0,"",RES_hhdet_in_tes!W103/RES_hhdet_in_fec!W103)</f>
        <v/>
      </c>
      <c r="X103" s="45" t="str">
        <f>IF(RES_hhdet_in_tes!X103=0,"",RES_hhdet_in_tes!X103/RES_hhdet_in_fec!X103)</f>
        <v/>
      </c>
      <c r="Y103" s="45" t="str">
        <f>IF(RES_hhdet_in_tes!Y103=0,"",RES_hhdet_in_tes!Y103/RES_hhdet_in_fec!Y103)</f>
        <v/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>
        <f>IF(RES_hhdet_in_tes!C105=0,"",RES_hhdet_in_tes!C105/RES_hhdet_in_fec!C105)</f>
        <v>0.75066978861445066</v>
      </c>
      <c r="D105" s="119">
        <f>IF(RES_hhdet_in_tes!D105=0,"",RES_hhdet_in_tes!D105/RES_hhdet_in_fec!D105)</f>
        <v>0.75916749165071074</v>
      </c>
      <c r="E105" s="119">
        <f>IF(RES_hhdet_in_tes!E105=0,"",RES_hhdet_in_tes!E105/RES_hhdet_in_fec!E105)</f>
        <v>0.76439761515469751</v>
      </c>
      <c r="F105" s="119">
        <f>IF(RES_hhdet_in_tes!F105=0,"",RES_hhdet_in_tes!F105/RES_hhdet_in_fec!F105)</f>
        <v>0.76691762331315583</v>
      </c>
      <c r="G105" s="119">
        <f>IF(RES_hhdet_in_tes!G105=0,"",RES_hhdet_in_tes!G105/RES_hhdet_in_fec!G105)</f>
        <v>0.77320138210493128</v>
      </c>
      <c r="H105" s="119">
        <f>IF(RES_hhdet_in_tes!H105=0,"",RES_hhdet_in_tes!H105/RES_hhdet_in_fec!H105)</f>
        <v>0.77784652570905888</v>
      </c>
      <c r="I105" s="119">
        <f>IF(RES_hhdet_in_tes!I105=0,"",RES_hhdet_in_tes!I105/RES_hhdet_in_fec!I105)</f>
        <v>0.77956688190112122</v>
      </c>
      <c r="J105" s="119">
        <f>IF(RES_hhdet_in_tes!J105=0,"",RES_hhdet_in_tes!J105/RES_hhdet_in_fec!J105)</f>
        <v>0.78587373227328394</v>
      </c>
      <c r="K105" s="119">
        <f>IF(RES_hhdet_in_tes!K105=0,"",RES_hhdet_in_tes!K105/RES_hhdet_in_fec!K105)</f>
        <v>0.79364222729171086</v>
      </c>
      <c r="L105" s="119">
        <f>IF(RES_hhdet_in_tes!L105=0,"",RES_hhdet_in_tes!L105/RES_hhdet_in_fec!L105)</f>
        <v>0.79246773780962931</v>
      </c>
      <c r="M105" s="119">
        <f>IF(RES_hhdet_in_tes!M105=0,"",RES_hhdet_in_tes!M105/RES_hhdet_in_fec!M105)</f>
        <v>0.80402162518708797</v>
      </c>
      <c r="N105" s="119">
        <f>IF(RES_hhdet_in_tes!N105=0,"",RES_hhdet_in_tes!N105/RES_hhdet_in_fec!N105)</f>
        <v>0.80914948500713069</v>
      </c>
      <c r="O105" s="119">
        <f>IF(RES_hhdet_in_tes!O105=0,"",RES_hhdet_in_tes!O105/RES_hhdet_in_fec!O105)</f>
        <v>0.81602169851798612</v>
      </c>
      <c r="P105" s="119">
        <f>IF(RES_hhdet_in_tes!P105=0,"",RES_hhdet_in_tes!P105/RES_hhdet_in_fec!P105)</f>
        <v>0.82218761010388197</v>
      </c>
      <c r="Q105" s="119">
        <f>IF(RES_hhdet_in_tes!Q105=0,"",RES_hhdet_in_tes!Q105/RES_hhdet_in_fec!Q105)</f>
        <v>0.83123985548891988</v>
      </c>
      <c r="R105" s="119">
        <f>IF(RES_hhdet_in_tes!R105=0,"",RES_hhdet_in_tes!R105/RES_hhdet_in_fec!R105)</f>
        <v>0.83639714496439976</v>
      </c>
      <c r="S105" s="119">
        <f>IF(RES_hhdet_in_tes!S105=0,"",RES_hhdet_in_tes!S105/RES_hhdet_in_fec!S105)</f>
        <v>0.83686334601678736</v>
      </c>
      <c r="T105" s="119">
        <f>IF(RES_hhdet_in_tes!T105=0,"",RES_hhdet_in_tes!T105/RES_hhdet_in_fec!T105)</f>
        <v>0.84149802884166514</v>
      </c>
      <c r="U105" s="119">
        <f>IF(RES_hhdet_in_tes!U105=0,"",RES_hhdet_in_tes!U105/RES_hhdet_in_fec!U105)</f>
        <v>0.84432944000197985</v>
      </c>
      <c r="V105" s="119">
        <f>IF(RES_hhdet_in_tes!V105=0,"",RES_hhdet_in_tes!V105/RES_hhdet_in_fec!V105)</f>
        <v>0.84652330747169879</v>
      </c>
      <c r="W105" s="119">
        <f>IF(RES_hhdet_in_tes!W105=0,"",RES_hhdet_in_tes!W105/RES_hhdet_in_fec!W105)</f>
        <v>0.84254516945411684</v>
      </c>
      <c r="X105" s="119">
        <f>IF(RES_hhdet_in_tes!X105=0,"",RES_hhdet_in_tes!X105/RES_hhdet_in_fec!X105)</f>
        <v>0.84614706347828772</v>
      </c>
      <c r="Y105" s="119">
        <f>IF(RES_hhdet_in_tes!Y105=0,"",RES_hhdet_in_tes!Y105/RES_hhdet_in_fec!Y105)</f>
        <v>0.84813298793044578</v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0.75455281477340663</v>
      </c>
      <c r="D106" s="124">
        <f>IF(RES_hhdet_in_tes!D106=0,"",RES_hhdet_in_tes!D106/RES_hhdet_in_fec!D106)</f>
        <v>0.76039499615384143</v>
      </c>
      <c r="E106" s="124">
        <f>IF(RES_hhdet_in_tes!E106=0,"",RES_hhdet_in_tes!E106/RES_hhdet_in_fec!E106)</f>
        <v>0.76624472192773441</v>
      </c>
      <c r="F106" s="124">
        <f>IF(RES_hhdet_in_tes!F106=0,"",RES_hhdet_in_tes!F106/RES_hhdet_in_fec!F106)</f>
        <v>0.77208353290703258</v>
      </c>
      <c r="G106" s="124">
        <f>IF(RES_hhdet_in_tes!G106=0,"",RES_hhdet_in_tes!G106/RES_hhdet_in_fec!G106)</f>
        <v>0.77792514965954052</v>
      </c>
      <c r="H106" s="124">
        <f>IF(RES_hhdet_in_tes!H106=0,"",RES_hhdet_in_tes!H106/RES_hhdet_in_fec!H106)</f>
        <v>0.78377540511160959</v>
      </c>
      <c r="I106" s="124">
        <f>IF(RES_hhdet_in_tes!I106=0,"",RES_hhdet_in_tes!I106/RES_hhdet_in_fec!I106)</f>
        <v>0.78961238764710484</v>
      </c>
      <c r="J106" s="124">
        <f>IF(RES_hhdet_in_tes!J106=0,"",RES_hhdet_in_tes!J106/RES_hhdet_in_fec!J106)</f>
        <v>0.79546188789753169</v>
      </c>
      <c r="K106" s="124">
        <f>IF(RES_hhdet_in_tes!K106=0,"",RES_hhdet_in_tes!K106/RES_hhdet_in_fec!K106)</f>
        <v>0.80131147470983044</v>
      </c>
      <c r="L106" s="124">
        <f>IF(RES_hhdet_in_tes!L106=0,"",RES_hhdet_in_tes!L106/RES_hhdet_in_fec!L106)</f>
        <v>0.80717289093312095</v>
      </c>
      <c r="M106" s="124">
        <f>IF(RES_hhdet_in_tes!M106=0,"",RES_hhdet_in_tes!M106/RES_hhdet_in_fec!M106)</f>
        <v>0.81308177100932977</v>
      </c>
      <c r="N106" s="124">
        <f>IF(RES_hhdet_in_tes!N106=0,"",RES_hhdet_in_tes!N106/RES_hhdet_in_fec!N106)</f>
        <v>0.81908515078778998</v>
      </c>
      <c r="O106" s="124">
        <f>IF(RES_hhdet_in_tes!O106=0,"",RES_hhdet_in_tes!O106/RES_hhdet_in_fec!O106)</f>
        <v>0.8251421349019108</v>
      </c>
      <c r="P106" s="124">
        <f>IF(RES_hhdet_in_tes!P106=0,"",RES_hhdet_in_tes!P106/RES_hhdet_in_fec!P106)</f>
        <v>0.83112820147096711</v>
      </c>
      <c r="Q106" s="124">
        <f>IF(RES_hhdet_in_tes!Q106=0,"",RES_hhdet_in_tes!Q106/RES_hhdet_in_fec!Q106)</f>
        <v>0.83669698000694248</v>
      </c>
      <c r="R106" s="124">
        <f>IF(RES_hhdet_in_tes!R106=0,"",RES_hhdet_in_tes!R106/RES_hhdet_in_fec!R106)</f>
        <v>0.8415579945067766</v>
      </c>
      <c r="S106" s="124">
        <f>IF(RES_hhdet_in_tes!S106=0,"",RES_hhdet_in_tes!S106/RES_hhdet_in_fec!S106)</f>
        <v>0.8460316403322713</v>
      </c>
      <c r="T106" s="124">
        <f>IF(RES_hhdet_in_tes!T106=0,"",RES_hhdet_in_tes!T106/RES_hhdet_in_fec!T106)</f>
        <v>0.85020841901868538</v>
      </c>
      <c r="U106" s="124">
        <f>IF(RES_hhdet_in_tes!U106=0,"",RES_hhdet_in_tes!U106/RES_hhdet_in_fec!U106)</f>
        <v>0.85414341237081592</v>
      </c>
      <c r="V106" s="124">
        <f>IF(RES_hhdet_in_tes!V106=0,"",RES_hhdet_in_tes!V106/RES_hhdet_in_fec!V106)</f>
        <v>0.8579363316470654</v>
      </c>
      <c r="W106" s="124">
        <f>IF(RES_hhdet_in_tes!W106=0,"",RES_hhdet_in_tes!W106/RES_hhdet_in_fec!W106)</f>
        <v>0.86147469594752646</v>
      </c>
      <c r="X106" s="124">
        <f>IF(RES_hhdet_in_tes!X106=0,"",RES_hhdet_in_tes!X106/RES_hhdet_in_fec!X106)</f>
        <v>0.86403499937787753</v>
      </c>
      <c r="Y106" s="124">
        <f>IF(RES_hhdet_in_tes!Y106=0,"",RES_hhdet_in_tes!Y106/RES_hhdet_in_fec!Y106)</f>
        <v>0.86649701266245616</v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>
        <f>IF(RES_hhdet_in_tes!C107=0,"",RES_hhdet_in_tes!C107/RES_hhdet_in_fec!C107)</f>
        <v>0.75380452773665829</v>
      </c>
      <c r="D107" s="111">
        <f>IF(RES_hhdet_in_tes!D107=0,"",RES_hhdet_in_tes!D107/RES_hhdet_in_fec!D107)</f>
        <v>0.75966751336726657</v>
      </c>
      <c r="E107" s="111">
        <f>IF(RES_hhdet_in_tes!E107=0,"",RES_hhdet_in_tes!E107/RES_hhdet_in_fec!E107)</f>
        <v>0.76553139164968231</v>
      </c>
      <c r="F107" s="111">
        <f>IF(RES_hhdet_in_tes!F107=0,"",RES_hhdet_in_tes!F107/RES_hhdet_in_fec!F107)</f>
        <v>0.77139539165734439</v>
      </c>
      <c r="G107" s="111">
        <f>IF(RES_hhdet_in_tes!G107=0,"",RES_hhdet_in_tes!G107/RES_hhdet_in_fec!G107)</f>
        <v>0.77726021374481691</v>
      </c>
      <c r="H107" s="111">
        <f>IF(RES_hhdet_in_tes!H107=0,"",RES_hhdet_in_tes!H107/RES_hhdet_in_fec!H107)</f>
        <v>0.78312577219761703</v>
      </c>
      <c r="I107" s="111">
        <f>IF(RES_hhdet_in_tes!I107=0,"",RES_hhdet_in_tes!I107/RES_hhdet_in_fec!I107)</f>
        <v>0.78899223958313036</v>
      </c>
      <c r="J107" s="111">
        <f>IF(RES_hhdet_in_tes!J107=0,"",RES_hhdet_in_tes!J107/RES_hhdet_in_fec!J107)</f>
        <v>0.7948603228490233</v>
      </c>
      <c r="K107" s="111">
        <f>IF(RES_hhdet_in_tes!K107=0,"",RES_hhdet_in_tes!K107/RES_hhdet_in_fec!K107)</f>
        <v>0.80073062308675846</v>
      </c>
      <c r="L107" s="111">
        <f>IF(RES_hhdet_in_tes!L107=0,"",RES_hhdet_in_tes!L107/RES_hhdet_in_fec!L107)</f>
        <v>0.80660330111294642</v>
      </c>
      <c r="M107" s="111">
        <f>IF(RES_hhdet_in_tes!M107=0,"",RES_hhdet_in_tes!M107/RES_hhdet_in_fec!M107)</f>
        <v>0.81253873580088842</v>
      </c>
      <c r="N107" s="111">
        <f>IF(RES_hhdet_in_tes!N107=0,"",RES_hhdet_in_tes!N107/RES_hhdet_in_fec!N107)</f>
        <v>0.81855950840238101</v>
      </c>
      <c r="O107" s="111">
        <f>IF(RES_hhdet_in_tes!O107=0,"",RES_hhdet_in_tes!O107/RES_hhdet_in_fec!O107)</f>
        <v>0.8246382039293918</v>
      </c>
      <c r="P107" s="111">
        <f>IF(RES_hhdet_in_tes!P107=0,"",RES_hhdet_in_tes!P107/RES_hhdet_in_fec!P107)</f>
        <v>0.83064776127357498</v>
      </c>
      <c r="Q107" s="111">
        <f>IF(RES_hhdet_in_tes!Q107=0,"",RES_hhdet_in_tes!Q107/RES_hhdet_in_fec!Q107)</f>
        <v>0.83623470405808453</v>
      </c>
      <c r="R107" s="111">
        <f>IF(RES_hhdet_in_tes!R107=0,"",RES_hhdet_in_tes!R107/RES_hhdet_in_fec!R107)</f>
        <v>0.84110895082525006</v>
      </c>
      <c r="S107" s="111">
        <f>IF(RES_hhdet_in_tes!S107=0,"",RES_hhdet_in_tes!S107/RES_hhdet_in_fec!S107)</f>
        <v>0.8455975353194104</v>
      </c>
      <c r="T107" s="111">
        <f>IF(RES_hhdet_in_tes!T107=0,"",RES_hhdet_in_tes!T107/RES_hhdet_in_fec!T107)</f>
        <v>0.84977917228843403</v>
      </c>
      <c r="U107" s="111">
        <f>IF(RES_hhdet_in_tes!U107=0,"",RES_hhdet_in_tes!U107/RES_hhdet_in_fec!U107)</f>
        <v>0.8537325764802044</v>
      </c>
      <c r="V107" s="111">
        <f>IF(RES_hhdet_in_tes!V107=0,"",RES_hhdet_in_tes!V107/RES_hhdet_in_fec!V107)</f>
        <v>0.85753646264259764</v>
      </c>
      <c r="W107" s="111">
        <f>IF(RES_hhdet_in_tes!W107=0,"",RES_hhdet_in_tes!W107/RES_hhdet_in_fec!W107)</f>
        <v>0.86109300382933474</v>
      </c>
      <c r="X107" s="111">
        <f>IF(RES_hhdet_in_tes!X107=0,"",RES_hhdet_in_tes!X107/RES_hhdet_in_fec!X107)</f>
        <v>0.86367620923472044</v>
      </c>
      <c r="Y107" s="111">
        <f>IF(RES_hhdet_in_tes!Y107=0,"",RES_hhdet_in_tes!Y107/RES_hhdet_in_fec!Y107)</f>
        <v>0.86615274489199556</v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X108" s="111">
        <f>IF(RES_hhdet_in_tes!X108=0,"",RES_hhdet_in_tes!X108/RES_hhdet_in_fec!X108)</f>
        <v>1</v>
      </c>
      <c r="Y108" s="111">
        <f>IF(RES_hhdet_in_tes!Y108=0,"",RES_hhdet_in_tes!Y108/RES_hhdet_in_fec!Y108)</f>
        <v>1</v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>
        <f>IF(RES_hhdet_in_tes!E109=0,"",RES_hhdet_in_tes!E109/RES_hhdet_in_fec!E109)</f>
        <v>2.4571325007913911</v>
      </c>
      <c r="F109" s="124">
        <f>IF(RES_hhdet_in_tes!F109=0,"",RES_hhdet_in_tes!F109/RES_hhdet_in_fec!F109)</f>
        <v>2.5538067651711773</v>
      </c>
      <c r="G109" s="124">
        <f>IF(RES_hhdet_in_tes!G109=0,"",RES_hhdet_in_tes!G109/RES_hhdet_in_fec!G109)</f>
        <v>2.6518113536192072</v>
      </c>
      <c r="H109" s="124">
        <f>IF(RES_hhdet_in_tes!H109=0,"",RES_hhdet_in_tes!H109/RES_hhdet_in_fec!H109)</f>
        <v>2.751058245353335</v>
      </c>
      <c r="I109" s="124">
        <f>IF(RES_hhdet_in_tes!I109=0,"",RES_hhdet_in_tes!I109/RES_hhdet_in_fec!I109)</f>
        <v>2.8516648407263725</v>
      </c>
      <c r="J109" s="124">
        <f>IF(RES_hhdet_in_tes!J109=0,"",RES_hhdet_in_tes!J109/RES_hhdet_in_fec!J109)</f>
        <v>2.9541573192931225</v>
      </c>
      <c r="K109" s="124">
        <f>IF(RES_hhdet_in_tes!K109=0,"",RES_hhdet_in_tes!K109/RES_hhdet_in_fec!K109)</f>
        <v>3.0589524591337431</v>
      </c>
      <c r="L109" s="124">
        <f>IF(RES_hhdet_in_tes!L109=0,"",RES_hhdet_in_tes!L109/RES_hhdet_in_fec!L109)</f>
        <v>3.1661055295072873</v>
      </c>
      <c r="M109" s="124">
        <f>IF(RES_hhdet_in_tes!M109=0,"",RES_hhdet_in_tes!M109/RES_hhdet_in_fec!M109)</f>
        <v>3.2888950499190894</v>
      </c>
      <c r="N109" s="124">
        <f>IF(RES_hhdet_in_tes!N109=0,"",RES_hhdet_in_tes!N109/RES_hhdet_in_fec!N109)</f>
        <v>3.4312628031919363</v>
      </c>
      <c r="O109" s="124">
        <f>IF(RES_hhdet_in_tes!O109=0,"",RES_hhdet_in_tes!O109/RES_hhdet_in_fec!O109)</f>
        <v>3.5929548193350791</v>
      </c>
      <c r="P109" s="124">
        <f>IF(RES_hhdet_in_tes!P109=0,"",RES_hhdet_in_tes!P109/RES_hhdet_in_fec!P109)</f>
        <v>3.7582352308246971</v>
      </c>
      <c r="Q109" s="124">
        <f>IF(RES_hhdet_in_tes!Q109=0,"",RES_hhdet_in_tes!Q109/RES_hhdet_in_fec!Q109)</f>
        <v>3.8850854125310383</v>
      </c>
      <c r="R109" s="124">
        <f>IF(RES_hhdet_in_tes!R109=0,"",RES_hhdet_in_tes!R109/RES_hhdet_in_fec!R109)</f>
        <v>3.9125710712894084</v>
      </c>
      <c r="S109" s="124">
        <f>IF(RES_hhdet_in_tes!S109=0,"",RES_hhdet_in_tes!S109/RES_hhdet_in_fec!S109)</f>
        <v>3.9156250333736717</v>
      </c>
      <c r="T109" s="124">
        <f>IF(RES_hhdet_in_tes!T109=0,"",RES_hhdet_in_tes!T109/RES_hhdet_in_fec!T109)</f>
        <v>3.9190183245784089</v>
      </c>
      <c r="U109" s="124">
        <f>IF(RES_hhdet_in_tes!U109=0,"",RES_hhdet_in_tes!U109/RES_hhdet_in_fec!U109)</f>
        <v>3.9227886481392282</v>
      </c>
      <c r="V109" s="124">
        <f>IF(RES_hhdet_in_tes!V109=0,"",RES_hhdet_in_tes!V109/RES_hhdet_in_fec!V109)</f>
        <v>3.9335624852676254</v>
      </c>
      <c r="W109" s="124">
        <f>IF(RES_hhdet_in_tes!W109=0,"",RES_hhdet_in_tes!W109/RES_hhdet_in_fec!W109)</f>
        <v>3.9689243079134164</v>
      </c>
      <c r="X109" s="124">
        <f>IF(RES_hhdet_in_tes!X109=0,"",RES_hhdet_in_tes!X109/RES_hhdet_in_fec!X109)</f>
        <v>4.0120601695056139</v>
      </c>
      <c r="Y109" s="124">
        <f>IF(RES_hhdet_in_tes!Y109=0,"",RES_hhdet_in_tes!Y109/RES_hhdet_in_fec!Y109)</f>
        <v>4.0606819531873128</v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>
        <f>IF(RES_hhdet_in_tes!E110=0,"",RES_hhdet_in_tes!E110/RES_hhdet_in_fec!E110)</f>
        <v>2.4571325007913911</v>
      </c>
      <c r="F110" s="111">
        <f>IF(RES_hhdet_in_tes!F110=0,"",RES_hhdet_in_tes!F110/RES_hhdet_in_fec!F110)</f>
        <v>2.5538067651711773</v>
      </c>
      <c r="G110" s="111">
        <f>IF(RES_hhdet_in_tes!G110=0,"",RES_hhdet_in_tes!G110/RES_hhdet_in_fec!G110)</f>
        <v>2.6518113536192072</v>
      </c>
      <c r="H110" s="111">
        <f>IF(RES_hhdet_in_tes!H110=0,"",RES_hhdet_in_tes!H110/RES_hhdet_in_fec!H110)</f>
        <v>2.751058245353335</v>
      </c>
      <c r="I110" s="111">
        <f>IF(RES_hhdet_in_tes!I110=0,"",RES_hhdet_in_tes!I110/RES_hhdet_in_fec!I110)</f>
        <v>2.8516648407263725</v>
      </c>
      <c r="J110" s="111">
        <f>IF(RES_hhdet_in_tes!J110=0,"",RES_hhdet_in_tes!J110/RES_hhdet_in_fec!J110)</f>
        <v>2.9541573192931225</v>
      </c>
      <c r="K110" s="111">
        <f>IF(RES_hhdet_in_tes!K110=0,"",RES_hhdet_in_tes!K110/RES_hhdet_in_fec!K110)</f>
        <v>3.0589524591337431</v>
      </c>
      <c r="L110" s="111">
        <f>IF(RES_hhdet_in_tes!L110=0,"",RES_hhdet_in_tes!L110/RES_hhdet_in_fec!L110)</f>
        <v>3.1661055295072873</v>
      </c>
      <c r="M110" s="111">
        <f>IF(RES_hhdet_in_tes!M110=0,"",RES_hhdet_in_tes!M110/RES_hhdet_in_fec!M110)</f>
        <v>3.2888950499190894</v>
      </c>
      <c r="N110" s="111">
        <f>IF(RES_hhdet_in_tes!N110=0,"",RES_hhdet_in_tes!N110/RES_hhdet_in_fec!N110)</f>
        <v>3.4312628031919363</v>
      </c>
      <c r="O110" s="111">
        <f>IF(RES_hhdet_in_tes!O110=0,"",RES_hhdet_in_tes!O110/RES_hhdet_in_fec!O110)</f>
        <v>3.5929548193350791</v>
      </c>
      <c r="P110" s="111">
        <f>IF(RES_hhdet_in_tes!P110=0,"",RES_hhdet_in_tes!P110/RES_hhdet_in_fec!P110)</f>
        <v>3.7582352308246971</v>
      </c>
      <c r="Q110" s="111">
        <f>IF(RES_hhdet_in_tes!Q110=0,"",RES_hhdet_in_tes!Q110/RES_hhdet_in_fec!Q110)</f>
        <v>3.8850854125310383</v>
      </c>
      <c r="R110" s="111">
        <f>IF(RES_hhdet_in_tes!R110=0,"",RES_hhdet_in_tes!R110/RES_hhdet_in_fec!R110)</f>
        <v>3.9125710712894084</v>
      </c>
      <c r="S110" s="111">
        <f>IF(RES_hhdet_in_tes!S110=0,"",RES_hhdet_in_tes!S110/RES_hhdet_in_fec!S110)</f>
        <v>3.9156250333736717</v>
      </c>
      <c r="T110" s="111">
        <f>IF(RES_hhdet_in_tes!T110=0,"",RES_hhdet_in_tes!T110/RES_hhdet_in_fec!T110)</f>
        <v>3.9190183245784089</v>
      </c>
      <c r="U110" s="111">
        <f>IF(RES_hhdet_in_tes!U110=0,"",RES_hhdet_in_tes!U110/RES_hhdet_in_fec!U110)</f>
        <v>3.9227886481392282</v>
      </c>
      <c r="V110" s="111">
        <f>IF(RES_hhdet_in_tes!V110=0,"",RES_hhdet_in_tes!V110/RES_hhdet_in_fec!V110)</f>
        <v>3.9335624852676254</v>
      </c>
      <c r="W110" s="111">
        <f>IF(RES_hhdet_in_tes!W110=0,"",RES_hhdet_in_tes!W110/RES_hhdet_in_fec!W110)</f>
        <v>3.9689243079134164</v>
      </c>
      <c r="X110" s="111">
        <f>IF(RES_hhdet_in_tes!X110=0,"",RES_hhdet_in_tes!X110/RES_hhdet_in_fec!X110)</f>
        <v>4.0120601695056139</v>
      </c>
      <c r="Y110" s="111">
        <f>IF(RES_hhdet_in_tes!Y110=0,"",RES_hhdet_in_tes!Y110/RES_hhdet_in_fec!Y110)</f>
        <v>4.0606819531873128</v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0.82183232567830855</v>
      </c>
      <c r="D111" s="124">
        <f>IF(RES_hhdet_in_tes!D111=0,"",RES_hhdet_in_tes!D111/RES_hhdet_in_fec!D111)</f>
        <v>0.8187497916856179</v>
      </c>
      <c r="E111" s="124">
        <f>IF(RES_hhdet_in_tes!E111=0,"",RES_hhdet_in_tes!E111/RES_hhdet_in_fec!E111)</f>
        <v>0.80942165963205792</v>
      </c>
      <c r="F111" s="124">
        <f>IF(RES_hhdet_in_tes!F111=0,"",RES_hhdet_in_tes!F111/RES_hhdet_in_fec!F111)</f>
        <v>0.82583648276032717</v>
      </c>
      <c r="G111" s="124">
        <f>IF(RES_hhdet_in_tes!G111=0,"",RES_hhdet_in_tes!G111/RES_hhdet_in_fec!G111)</f>
        <v>0.84117889174837424</v>
      </c>
      <c r="H111" s="124">
        <f>IF(RES_hhdet_in_tes!H111=0,"",RES_hhdet_in_tes!H111/RES_hhdet_in_fec!H111)</f>
        <v>0.83882876840107257</v>
      </c>
      <c r="I111" s="124">
        <f>IF(RES_hhdet_in_tes!I111=0,"",RES_hhdet_in_tes!I111/RES_hhdet_in_fec!I111)</f>
        <v>0.83450688934437312</v>
      </c>
      <c r="J111" s="124">
        <f>IF(RES_hhdet_in_tes!J111=0,"",RES_hhdet_in_tes!J111/RES_hhdet_in_fec!J111)</f>
        <v>0.80777580724606501</v>
      </c>
      <c r="K111" s="124">
        <f>IF(RES_hhdet_in_tes!K111=0,"",RES_hhdet_in_tes!K111/RES_hhdet_in_fec!K111)</f>
        <v>0.82751559838099331</v>
      </c>
      <c r="L111" s="124">
        <f>IF(RES_hhdet_in_tes!L111=0,"",RES_hhdet_in_tes!L111/RES_hhdet_in_fec!L111)</f>
        <v>0.75863157868627074</v>
      </c>
      <c r="M111" s="124">
        <f>IF(RES_hhdet_in_tes!M111=0,"",RES_hhdet_in_tes!M111/RES_hhdet_in_fec!M111)</f>
        <v>0.83270922449245055</v>
      </c>
      <c r="N111" s="124">
        <f>IF(RES_hhdet_in_tes!N111=0,"",RES_hhdet_in_tes!N111/RES_hhdet_in_fec!N111)</f>
        <v>0.85428291194761186</v>
      </c>
      <c r="O111" s="124">
        <f>IF(RES_hhdet_in_tes!O111=0,"",RES_hhdet_in_tes!O111/RES_hhdet_in_fec!O111)</f>
        <v>0.87132362494668669</v>
      </c>
      <c r="P111" s="124">
        <f>IF(RES_hhdet_in_tes!P111=0,"",RES_hhdet_in_tes!P111/RES_hhdet_in_fec!P111)</f>
        <v>0.87946402776325605</v>
      </c>
      <c r="Q111" s="124">
        <f>IF(RES_hhdet_in_tes!Q111=0,"",RES_hhdet_in_tes!Q111/RES_hhdet_in_fec!Q111)</f>
        <v>0.88403332250690714</v>
      </c>
      <c r="R111" s="124">
        <f>IF(RES_hhdet_in_tes!R111=0,"",RES_hhdet_in_tes!R111/RES_hhdet_in_fec!R111)</f>
        <v>0.8927252317992761</v>
      </c>
      <c r="S111" s="124">
        <f>IF(RES_hhdet_in_tes!S111=0,"",RES_hhdet_in_tes!S111/RES_hhdet_in_fec!S111)</f>
        <v>0.87435633271982105</v>
      </c>
      <c r="T111" s="124">
        <f>IF(RES_hhdet_in_tes!T111=0,"",RES_hhdet_in_tes!T111/RES_hhdet_in_fec!T111)</f>
        <v>0.88958172866730445</v>
      </c>
      <c r="U111" s="124">
        <f>IF(RES_hhdet_in_tes!U111=0,"",RES_hhdet_in_tes!U111/RES_hhdet_in_fec!U111)</f>
        <v>0.88739950520957867</v>
      </c>
      <c r="V111" s="124">
        <f>IF(RES_hhdet_in_tes!V111=0,"",RES_hhdet_in_tes!V111/RES_hhdet_in_fec!V111)</f>
        <v>0.90214927669895595</v>
      </c>
      <c r="W111" s="124">
        <f>IF(RES_hhdet_in_tes!W111=0,"",RES_hhdet_in_tes!W111/RES_hhdet_in_fec!W111)</f>
        <v>0.9087853862961548</v>
      </c>
      <c r="X111" s="124">
        <f>IF(RES_hhdet_in_tes!X111=0,"",RES_hhdet_in_tes!X111/RES_hhdet_in_fec!X111)</f>
        <v>0.91603548962333781</v>
      </c>
      <c r="Y111" s="124">
        <f>IF(RES_hhdet_in_tes!Y111=0,"",RES_hhdet_in_tes!Y111/RES_hhdet_in_fec!Y111)</f>
        <v>0.92038670080600116</v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0.82183232567830855</v>
      </c>
      <c r="D112" s="111">
        <f>IF(RES_hhdet_in_tes!D112=0,"",RES_hhdet_in_tes!D112/RES_hhdet_in_fec!D112)</f>
        <v>0.82666819527645019</v>
      </c>
      <c r="E112" s="111">
        <f>IF(RES_hhdet_in_tes!E112=0,"",RES_hhdet_in_tes!E112/RES_hhdet_in_fec!E112)</f>
        <v>0.83150480114583813</v>
      </c>
      <c r="F112" s="111">
        <f>IF(RES_hhdet_in_tes!F112=0,"",RES_hhdet_in_tes!F112/RES_hhdet_in_fec!F112)</f>
        <v>0.83634150741585034</v>
      </c>
      <c r="G112" s="111">
        <f>IF(RES_hhdet_in_tes!G112=0,"",RES_hhdet_in_tes!G112/RES_hhdet_in_fec!G112)</f>
        <v>0.84117889174837424</v>
      </c>
      <c r="H112" s="111">
        <f>IF(RES_hhdet_in_tes!H112=0,"",RES_hhdet_in_tes!H112/RES_hhdet_in_fec!H112)</f>
        <v>0.84601688344494863</v>
      </c>
      <c r="I112" s="111">
        <f>IF(RES_hhdet_in_tes!I112=0,"",RES_hhdet_in_tes!I112/RES_hhdet_in_fec!I112)</f>
        <v>0.85085562484148003</v>
      </c>
      <c r="J112" s="111">
        <f>IF(RES_hhdet_in_tes!J112=0,"",RES_hhdet_in_tes!J112/RES_hhdet_in_fec!J112)</f>
        <v>0.85569569903793508</v>
      </c>
      <c r="K112" s="111">
        <f>IF(RES_hhdet_in_tes!K112=0,"",RES_hhdet_in_tes!K112/RES_hhdet_in_fec!K112)</f>
        <v>0.86053760182265704</v>
      </c>
      <c r="L112" s="111">
        <f>IF(RES_hhdet_in_tes!L112=0,"",RES_hhdet_in_tes!L112/RES_hhdet_in_fec!L112)</f>
        <v>0.86538146583935427</v>
      </c>
      <c r="M112" s="111">
        <f>IF(RES_hhdet_in_tes!M112=0,"",RES_hhdet_in_tes!M112/RES_hhdet_in_fec!M112)</f>
        <v>0.87027709239680762</v>
      </c>
      <c r="N112" s="111">
        <f>IF(RES_hhdet_in_tes!N112=0,"",RES_hhdet_in_tes!N112/RES_hhdet_in_fec!N112)</f>
        <v>0.87524310681595963</v>
      </c>
      <c r="O112" s="111">
        <f>IF(RES_hhdet_in_tes!O112=0,"",RES_hhdet_in_tes!O112/RES_hhdet_in_fec!O112)</f>
        <v>0.88025689684504771</v>
      </c>
      <c r="P112" s="111">
        <f>IF(RES_hhdet_in_tes!P112=0,"",RES_hhdet_in_tes!P112/RES_hhdet_in_fec!P112)</f>
        <v>0.88521366076875674</v>
      </c>
      <c r="Q112" s="111">
        <f>IF(RES_hhdet_in_tes!Q112=0,"",RES_hhdet_in_tes!Q112/RES_hhdet_in_fec!Q112)</f>
        <v>0.88982184650557949</v>
      </c>
      <c r="R112" s="111">
        <f>IF(RES_hhdet_in_tes!R112=0,"",RES_hhdet_in_tes!R112/RES_hhdet_in_fec!R112)</f>
        <v>0.89384219095809181</v>
      </c>
      <c r="S112" s="111">
        <f>IF(RES_hhdet_in_tes!S112=0,"",RES_hhdet_in_tes!S112/RES_hhdet_in_fec!S112)</f>
        <v>0.89754443596798583</v>
      </c>
      <c r="T112" s="111">
        <f>IF(RES_hhdet_in_tes!T112=0,"",RES_hhdet_in_tes!T112/RES_hhdet_in_fec!T112)</f>
        <v>0.90099350652060606</v>
      </c>
      <c r="U112" s="111">
        <f>IF(RES_hhdet_in_tes!U112=0,"",RES_hhdet_in_tes!U112/RES_hhdet_in_fec!U112)</f>
        <v>0.90425432760130919</v>
      </c>
      <c r="V112" s="111">
        <f>IF(RES_hhdet_in_tes!V112=0,"",RES_hhdet_in_tes!V112/RES_hhdet_in_fec!V112)</f>
        <v>0.90739182419544639</v>
      </c>
      <c r="W112" s="111">
        <f>IF(RES_hhdet_in_tes!W112=0,"",RES_hhdet_in_tes!W112/RES_hhdet_in_fec!W112)</f>
        <v>0.91032530731873618</v>
      </c>
      <c r="X112" s="111">
        <f>IF(RES_hhdet_in_tes!X112=0,"",RES_hhdet_in_tes!X112/RES_hhdet_in_fec!X112)</f>
        <v>0.91303829513003787</v>
      </c>
      <c r="Y112" s="111">
        <f>IF(RES_hhdet_in_tes!Y112=0,"",RES_hhdet_in_tes!Y112/RES_hhdet_in_fec!Y112)</f>
        <v>0.91563925401562751</v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>
        <f>IF(RES_hhdet_in_tes!K113=0,"",RES_hhdet_in_tes!K113/RES_hhdet_in_fec!K113)</f>
        <v>0.92813367026494398</v>
      </c>
      <c r="L113" s="111" t="str">
        <f>IF(RES_hhdet_in_tes!L113=0,"",RES_hhdet_in_tes!L113/RES_hhdet_in_fec!L113)</f>
        <v/>
      </c>
      <c r="M113" s="111">
        <f>IF(RES_hhdet_in_tes!M113=0,"",RES_hhdet_in_tes!M113/RES_hhdet_in_fec!M113)</f>
        <v>0.93313715128586827</v>
      </c>
      <c r="N113" s="111">
        <f>IF(RES_hhdet_in_tes!N113=0,"",RES_hhdet_in_tes!N113/RES_hhdet_in_fec!N113)</f>
        <v>0.93808398089474199</v>
      </c>
      <c r="O113" s="111">
        <f>IF(RES_hhdet_in_tes!O113=0,"",RES_hhdet_in_tes!O113/RES_hhdet_in_fec!O113)</f>
        <v>0.93913791443148487</v>
      </c>
      <c r="P113" s="111">
        <f>IF(RES_hhdet_in_tes!P113=0,"",RES_hhdet_in_tes!P113/RES_hhdet_in_fec!P113)</f>
        <v>0.94284819436480616</v>
      </c>
      <c r="Q113" s="111">
        <f>IF(RES_hhdet_in_tes!Q113=0,"",RES_hhdet_in_tes!Q113/RES_hhdet_in_fec!Q113)</f>
        <v>0.94449086967770657</v>
      </c>
      <c r="R113" s="111">
        <f>IF(RES_hhdet_in_tes!R113=0,"",RES_hhdet_in_tes!R113/RES_hhdet_in_fec!R113)</f>
        <v>0.94727912029689587</v>
      </c>
      <c r="S113" s="111">
        <f>IF(RES_hhdet_in_tes!S113=0,"",RES_hhdet_in_tes!S113/RES_hhdet_in_fec!S113)</f>
        <v>0.9501268767923069</v>
      </c>
      <c r="T113" s="111">
        <f>IF(RES_hhdet_in_tes!T113=0,"",RES_hhdet_in_tes!T113/RES_hhdet_in_fec!T113)</f>
        <v>0.94360018183936878</v>
      </c>
      <c r="U113" s="111">
        <f>IF(RES_hhdet_in_tes!U113=0,"",RES_hhdet_in_tes!U113/RES_hhdet_in_fec!U113)</f>
        <v>0.95050837336009819</v>
      </c>
      <c r="V113" s="111">
        <f>IF(RES_hhdet_in_tes!V113=0,"",RES_hhdet_in_tes!V113/RES_hhdet_in_fec!V113)</f>
        <v>0.95349444591099219</v>
      </c>
      <c r="W113" s="111">
        <f>IF(RES_hhdet_in_tes!W113=0,"",RES_hhdet_in_tes!W113/RES_hhdet_in_fec!W113)</f>
        <v>0.95351506573758116</v>
      </c>
      <c r="X113" s="111">
        <f>IF(RES_hhdet_in_tes!X113=0,"",RES_hhdet_in_tes!X113/RES_hhdet_in_fec!X113)</f>
        <v>0.96513598968237924</v>
      </c>
      <c r="Y113" s="111">
        <f>IF(RES_hhdet_in_tes!Y113=0,"",RES_hhdet_in_tes!Y113/RES_hhdet_in_fec!Y113)</f>
        <v>0.97324927208631429</v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>
        <f>IF(RES_hhdet_in_tes!K114=0,"",RES_hhdet_in_tes!K114/RES_hhdet_in_fec!K114)</f>
        <v>0.86053760182265715</v>
      </c>
      <c r="L114" s="112" t="str">
        <f>IF(RES_hhdet_in_tes!L114=0,"",RES_hhdet_in_tes!L114/RES_hhdet_in_fec!L114)</f>
        <v/>
      </c>
      <c r="M114" s="112">
        <f>IF(RES_hhdet_in_tes!M114=0,"",RES_hhdet_in_tes!M114/RES_hhdet_in_fec!M114)</f>
        <v>0.87027709239680762</v>
      </c>
      <c r="N114" s="112">
        <f>IF(RES_hhdet_in_tes!N114=0,"",RES_hhdet_in_tes!N114/RES_hhdet_in_fec!N114)</f>
        <v>0.87524310681595963</v>
      </c>
      <c r="O114" s="112">
        <f>IF(RES_hhdet_in_tes!O114=0,"",RES_hhdet_in_tes!O114/RES_hhdet_in_fec!O114)</f>
        <v>0.88025689684504771</v>
      </c>
      <c r="P114" s="112">
        <f>IF(RES_hhdet_in_tes!P114=0,"",RES_hhdet_in_tes!P114/RES_hhdet_in_fec!P114)</f>
        <v>0.88521366076875674</v>
      </c>
      <c r="Q114" s="112">
        <f>IF(RES_hhdet_in_tes!Q114=0,"",RES_hhdet_in_tes!Q114/RES_hhdet_in_fec!Q114)</f>
        <v>0.88982184650557949</v>
      </c>
      <c r="R114" s="112">
        <f>IF(RES_hhdet_in_tes!R114=0,"",RES_hhdet_in_tes!R114/RES_hhdet_in_fec!R114)</f>
        <v>0.89384219095809181</v>
      </c>
      <c r="S114" s="112">
        <f>IF(RES_hhdet_in_tes!S114=0,"",RES_hhdet_in_tes!S114/RES_hhdet_in_fec!S114)</f>
        <v>0.89754443596798583</v>
      </c>
      <c r="T114" s="112">
        <f>IF(RES_hhdet_in_tes!T114=0,"",RES_hhdet_in_tes!T114/RES_hhdet_in_fec!T114)</f>
        <v>0.90099350652060606</v>
      </c>
      <c r="U114" s="112">
        <f>IF(RES_hhdet_in_tes!U114=0,"",RES_hhdet_in_tes!U114/RES_hhdet_in_fec!U114)</f>
        <v>0.90425432760130919</v>
      </c>
      <c r="V114" s="112">
        <f>IF(RES_hhdet_in_tes!V114=0,"",RES_hhdet_in_tes!V114/RES_hhdet_in_fec!V114)</f>
        <v>0.90739182419544639</v>
      </c>
      <c r="W114" s="112">
        <f>IF(RES_hhdet_in_tes!W114=0,"",RES_hhdet_in_tes!W114/RES_hhdet_in_fec!W114)</f>
        <v>0.91032530731873618</v>
      </c>
      <c r="X114" s="112">
        <f>IF(RES_hhdet_in_tes!X114=0,"",RES_hhdet_in_tes!X114/RES_hhdet_in_fec!X114)</f>
        <v>0.91303829513003787</v>
      </c>
      <c r="Y114" s="112">
        <f>IF(RES_hhdet_in_tes!Y114=0,"",RES_hhdet_in_tes!Y114/RES_hhdet_in_fec!Y114)</f>
        <v>0.91563925401562751</v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>
        <f>IF(RES_hhdet_in_tes!K115=0,"",RES_hhdet_in_tes!K115/RES_hhdet_in_fec!K115)</f>
        <v>1</v>
      </c>
      <c r="L115" s="113" t="str">
        <f>IF(RES_hhdet_in_tes!L115=0,"",RES_hhdet_in_tes!L115/RES_hhdet_in_fec!L115)</f>
        <v/>
      </c>
      <c r="M115" s="113">
        <f>IF(RES_hhdet_in_tes!M115=0,"",RES_hhdet_in_tes!M115/RES_hhdet_in_fec!M115)</f>
        <v>1</v>
      </c>
      <c r="N115" s="113">
        <f>IF(RES_hhdet_in_tes!N115=0,"",RES_hhdet_in_tes!N115/RES_hhdet_in_fec!N115)</f>
        <v>1</v>
      </c>
      <c r="O115" s="113">
        <f>IF(RES_hhdet_in_tes!O115=0,"",RES_hhdet_in_tes!O115/RES_hhdet_in_fec!O115)</f>
        <v>1</v>
      </c>
      <c r="P115" s="113">
        <f>IF(RES_hhdet_in_tes!P115=0,"",RES_hhdet_in_tes!P115/RES_hhdet_in_fec!P115)</f>
        <v>1</v>
      </c>
      <c r="Q115" s="113">
        <f>IF(RES_hhdet_in_tes!Q115=0,"",RES_hhdet_in_tes!Q115/RES_hhdet_in_fec!Q115)</f>
        <v>1</v>
      </c>
      <c r="R115" s="113">
        <f>IF(RES_hhdet_in_tes!R115=0,"",RES_hhdet_in_tes!R115/RES_hhdet_in_fec!R115)</f>
        <v>1</v>
      </c>
      <c r="S115" s="113">
        <f>IF(RES_hhdet_in_tes!S115=0,"",RES_hhdet_in_tes!S115/RES_hhdet_in_fec!S115)</f>
        <v>1</v>
      </c>
      <c r="T115" s="113">
        <f>IF(RES_hhdet_in_tes!T115=0,"",RES_hhdet_in_tes!T115/RES_hhdet_in_fec!T115)</f>
        <v>1</v>
      </c>
      <c r="U115" s="113">
        <f>IF(RES_hhdet_in_tes!U115=0,"",RES_hhdet_in_tes!U115/RES_hhdet_in_fec!U115)</f>
        <v>1</v>
      </c>
      <c r="V115" s="113">
        <f>IF(RES_hhdet_in_tes!V115=0,"",RES_hhdet_in_tes!V115/RES_hhdet_in_fec!V115)</f>
        <v>1</v>
      </c>
      <c r="W115" s="113">
        <f>IF(RES_hhdet_in_tes!W115=0,"",RES_hhdet_in_tes!W115/RES_hhdet_in_fec!W115)</f>
        <v>1</v>
      </c>
      <c r="X115" s="113">
        <f>IF(RES_hhdet_in_tes!X115=0,"",RES_hhdet_in_tes!X115/RES_hhdet_in_fec!X115)</f>
        <v>1</v>
      </c>
      <c r="Y115" s="113">
        <f>IF(RES_hhdet_in_tes!Y115=0,"",RES_hhdet_in_tes!Y115/RES_hhdet_in_fec!Y115)</f>
        <v>1</v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>
        <f>IF(RES_hhdet_in_tes!D116=0,"",RES_hhdet_in_tes!D116/RES_hhdet_in_fec!D116)</f>
        <v>0.64538513236961514</v>
      </c>
      <c r="E116" s="112">
        <f>IF(RES_hhdet_in_tes!E116=0,"",RES_hhdet_in_tes!E116/RES_hhdet_in_fec!E116)</f>
        <v>0.64705406322829517</v>
      </c>
      <c r="F116" s="112">
        <f>IF(RES_hhdet_in_tes!F116=0,"",RES_hhdet_in_tes!F116/RES_hhdet_in_fec!F116)</f>
        <v>0.64874313053569066</v>
      </c>
      <c r="G116" s="112" t="str">
        <f>IF(RES_hhdet_in_tes!G116=0,"",RES_hhdet_in_tes!G116/RES_hhdet_in_fec!G116)</f>
        <v/>
      </c>
      <c r="H116" s="112">
        <f>IF(RES_hhdet_in_tes!H116=0,"",RES_hhdet_in_tes!H116/RES_hhdet_in_fec!H116)</f>
        <v>0.65251086133984482</v>
      </c>
      <c r="I116" s="112">
        <f>IF(RES_hhdet_in_tes!I116=0,"",RES_hhdet_in_tes!I116/RES_hhdet_in_fec!I116)</f>
        <v>0.65460622513077849</v>
      </c>
      <c r="J116" s="112">
        <f>IF(RES_hhdet_in_tes!J116=0,"",RES_hhdet_in_tes!J116/RES_hhdet_in_fec!J116)</f>
        <v>0.65697101385177326</v>
      </c>
      <c r="K116" s="112">
        <f>IF(RES_hhdet_in_tes!K116=0,"",RES_hhdet_in_tes!K116/RES_hhdet_in_fec!K116)</f>
        <v>0.65970997320763625</v>
      </c>
      <c r="L116" s="112">
        <f>IF(RES_hhdet_in_tes!L116=0,"",RES_hhdet_in_tes!L116/RES_hhdet_in_fec!L116)</f>
        <v>0.66285911668540043</v>
      </c>
      <c r="M116" s="112">
        <f>IF(RES_hhdet_in_tes!M116=0,"",RES_hhdet_in_tes!M116/RES_hhdet_in_fec!M116)</f>
        <v>0.6688460177335549</v>
      </c>
      <c r="N116" s="112">
        <f>IF(RES_hhdet_in_tes!N116=0,"",RES_hhdet_in_tes!N116/RES_hhdet_in_fec!N116)</f>
        <v>0.67871787836957398</v>
      </c>
      <c r="O116" s="112">
        <f>IF(RES_hhdet_in_tes!O116=0,"",RES_hhdet_in_tes!O116/RES_hhdet_in_fec!O116)</f>
        <v>0.69377118258448744</v>
      </c>
      <c r="P116" s="112">
        <f>IF(RES_hhdet_in_tes!P116=0,"",RES_hhdet_in_tes!P116/RES_hhdet_in_fec!P116)</f>
        <v>0.71329224893598875</v>
      </c>
      <c r="Q116" s="112">
        <f>IF(RES_hhdet_in_tes!Q116=0,"",RES_hhdet_in_tes!Q116/RES_hhdet_in_fec!Q116)</f>
        <v>0.73212592467340087</v>
      </c>
      <c r="R116" s="112">
        <f>IF(RES_hhdet_in_tes!R116=0,"",RES_hhdet_in_tes!R116/RES_hhdet_in_fec!R116)</f>
        <v>0.74487141424417691</v>
      </c>
      <c r="S116" s="112">
        <f>IF(RES_hhdet_in_tes!S116=0,"",RES_hhdet_in_tes!S116/RES_hhdet_in_fec!S116)</f>
        <v>0.75721959671544337</v>
      </c>
      <c r="T116" s="112">
        <f>IF(RES_hhdet_in_tes!T116=0,"",RES_hhdet_in_tes!T116/RES_hhdet_in_fec!T116)</f>
        <v>0.76947195068566365</v>
      </c>
      <c r="U116" s="112">
        <f>IF(RES_hhdet_in_tes!U116=0,"",RES_hhdet_in_tes!U116/RES_hhdet_in_fec!U116)</f>
        <v>0.78175164568205457</v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>
        <f>IF(RES_hhdet_in_tes!K117=0,"",RES_hhdet_in_tes!K117/RES_hhdet_in_fec!K117)</f>
        <v>0.80214296023921217</v>
      </c>
      <c r="L117" s="113">
        <f>IF(RES_hhdet_in_tes!L117=0,"",RES_hhdet_in_tes!L117/RES_hhdet_in_fec!L117)</f>
        <v>0.79688465318406354</v>
      </c>
      <c r="M117" s="113">
        <f>IF(RES_hhdet_in_tes!M117=0,"",RES_hhdet_in_tes!M117/RES_hhdet_in_fec!M117)</f>
        <v>0.80763011328912182</v>
      </c>
      <c r="N117" s="113">
        <f>IF(RES_hhdet_in_tes!N117=0,"",RES_hhdet_in_tes!N117/RES_hhdet_in_fec!N117)</f>
        <v>0.82031221002398713</v>
      </c>
      <c r="O117" s="113">
        <f>IF(RES_hhdet_in_tes!O117=0,"",RES_hhdet_in_tes!O117/RES_hhdet_in_fec!O117)</f>
        <v>0.8259103874362671</v>
      </c>
      <c r="P117" s="113">
        <f>IF(RES_hhdet_in_tes!P117=0,"",RES_hhdet_in_tes!P117/RES_hhdet_in_fec!P117)</f>
        <v>0.84174110285976489</v>
      </c>
      <c r="Q117" s="113">
        <f>IF(RES_hhdet_in_tes!Q117=0,"",RES_hhdet_in_tes!Q117/RES_hhdet_in_fec!Q117)</f>
        <v>0.85184599309038822</v>
      </c>
      <c r="R117" s="113">
        <f>IF(RES_hhdet_in_tes!R117=0,"",RES_hhdet_in_tes!R117/RES_hhdet_in_fec!R117)</f>
        <v>0.86111075030991069</v>
      </c>
      <c r="S117" s="113">
        <f>IF(RES_hhdet_in_tes!S117=0,"",RES_hhdet_in_tes!S117/RES_hhdet_in_fec!S117)</f>
        <v>0.87091239027917733</v>
      </c>
      <c r="T117" s="113">
        <f>IF(RES_hhdet_in_tes!T117=0,"",RES_hhdet_in_tes!T117/RES_hhdet_in_fec!T117)</f>
        <v>0.86112942842740781</v>
      </c>
      <c r="U117" s="113">
        <f>IF(RES_hhdet_in_tes!U117=0,"",RES_hhdet_in_tes!U117/RES_hhdet_in_fec!U117)</f>
        <v>0.87911628302748046</v>
      </c>
      <c r="V117" s="113">
        <f>IF(RES_hhdet_in_tes!V117=0,"",RES_hhdet_in_tes!V117/RES_hhdet_in_fec!V117)</f>
        <v>0.88847802930915154</v>
      </c>
      <c r="W117" s="113">
        <f>IF(RES_hhdet_in_tes!W117=0,"",RES_hhdet_in_tes!W117/RES_hhdet_in_fec!W117)</f>
        <v>0.89234380368516919</v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>
        <f>IF(RES_hhdet_in_tes!K118=0,"",RES_hhdet_in_tes!K118/RES_hhdet_in_fec!K118)</f>
        <v>0.65970997320763625</v>
      </c>
      <c r="L118" s="111">
        <f>IF(RES_hhdet_in_tes!L118=0,"",RES_hhdet_in_tes!L118/RES_hhdet_in_fec!L118)</f>
        <v>0.66285911668540043</v>
      </c>
      <c r="M118" s="111">
        <f>IF(RES_hhdet_in_tes!M118=0,"",RES_hhdet_in_tes!M118/RES_hhdet_in_fec!M118)</f>
        <v>0.6688460177335549</v>
      </c>
      <c r="N118" s="111">
        <f>IF(RES_hhdet_in_tes!N118=0,"",RES_hhdet_in_tes!N118/RES_hhdet_in_fec!N118)</f>
        <v>0.67871787836957398</v>
      </c>
      <c r="O118" s="111">
        <f>IF(RES_hhdet_in_tes!O118=0,"",RES_hhdet_in_tes!O118/RES_hhdet_in_fec!O118)</f>
        <v>0.69377118258448733</v>
      </c>
      <c r="P118" s="111">
        <f>IF(RES_hhdet_in_tes!P118=0,"",RES_hhdet_in_tes!P118/RES_hhdet_in_fec!P118)</f>
        <v>0.71329224893598875</v>
      </c>
      <c r="Q118" s="111">
        <f>IF(RES_hhdet_in_tes!Q118=0,"",RES_hhdet_in_tes!Q118/RES_hhdet_in_fec!Q118)</f>
        <v>0.73212592467340087</v>
      </c>
      <c r="R118" s="111">
        <f>IF(RES_hhdet_in_tes!R118=0,"",RES_hhdet_in_tes!R118/RES_hhdet_in_fec!R118)</f>
        <v>0.74487141424417691</v>
      </c>
      <c r="S118" s="111">
        <f>IF(RES_hhdet_in_tes!S118=0,"",RES_hhdet_in_tes!S118/RES_hhdet_in_fec!S118)</f>
        <v>0.75721959671544325</v>
      </c>
      <c r="T118" s="111">
        <f>IF(RES_hhdet_in_tes!T118=0,"",RES_hhdet_in_tes!T118/RES_hhdet_in_fec!T118)</f>
        <v>0.76947195068566354</v>
      </c>
      <c r="U118" s="111">
        <f>IF(RES_hhdet_in_tes!U118=0,"",RES_hhdet_in_tes!U118/RES_hhdet_in_fec!U118)</f>
        <v>0.78175164568205457</v>
      </c>
      <c r="V118" s="111">
        <f>IF(RES_hhdet_in_tes!V118=0,"",RES_hhdet_in_tes!V118/RES_hhdet_in_fec!V118)</f>
        <v>0.79381502254422454</v>
      </c>
      <c r="W118" s="111">
        <f>IF(RES_hhdet_in_tes!W118=0,"",RES_hhdet_in_tes!W118/RES_hhdet_in_fec!W118)</f>
        <v>0.80483288762769756</v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0.61542693193877118</v>
      </c>
      <c r="D120" s="124">
        <f>IF(RES_hhdet_in_tes!D120=0,"",RES_hhdet_in_tes!D120/RES_hhdet_in_fec!D120)</f>
        <v>0.62572290504919059</v>
      </c>
      <c r="E120" s="124">
        <f>IF(RES_hhdet_in_tes!E120=0,"",RES_hhdet_in_tes!E120/RES_hhdet_in_fec!E120)</f>
        <v>0.69110412382485453</v>
      </c>
      <c r="F120" s="124">
        <f>IF(RES_hhdet_in_tes!F120=0,"",RES_hhdet_in_tes!F120/RES_hhdet_in_fec!F120)</f>
        <v>0.65487172698880447</v>
      </c>
      <c r="G120" s="124">
        <f>IF(RES_hhdet_in_tes!G120=0,"",RES_hhdet_in_tes!G120/RES_hhdet_in_fec!G120)</f>
        <v>0.61914057901104302</v>
      </c>
      <c r="H120" s="124">
        <f>IF(RES_hhdet_in_tes!H120=0,"",RES_hhdet_in_tes!H120/RES_hhdet_in_fec!H120)</f>
        <v>0.62183813711314384</v>
      </c>
      <c r="I120" s="124">
        <f>IF(RES_hhdet_in_tes!I120=0,"",RES_hhdet_in_tes!I120/RES_hhdet_in_fec!I120)</f>
        <v>0.61816008570972758</v>
      </c>
      <c r="J120" s="124">
        <f>IF(RES_hhdet_in_tes!J120=0,"",RES_hhdet_in_tes!J120/RES_hhdet_in_fec!J120)</f>
        <v>0.65026714321083523</v>
      </c>
      <c r="K120" s="124">
        <f>IF(RES_hhdet_in_tes!K120=0,"",RES_hhdet_in_tes!K120/RES_hhdet_in_fec!K120)</f>
        <v>0.65307754641461335</v>
      </c>
      <c r="L120" s="124">
        <f>IF(RES_hhdet_in_tes!L120=0,"",RES_hhdet_in_tes!L120/RES_hhdet_in_fec!L120)</f>
        <v>0.67579755768576266</v>
      </c>
      <c r="M120" s="124">
        <f>IF(RES_hhdet_in_tes!M120=0,"",RES_hhdet_in_tes!M120/RES_hhdet_in_fec!M120)</f>
        <v>0.66659885427542553</v>
      </c>
      <c r="N120" s="124">
        <f>IF(RES_hhdet_in_tes!N120=0,"",RES_hhdet_in_tes!N120/RES_hhdet_in_fec!N120)</f>
        <v>0.6406300252165954</v>
      </c>
      <c r="O120" s="124">
        <f>IF(RES_hhdet_in_tes!O120=0,"",RES_hhdet_in_tes!O120/RES_hhdet_in_fec!O120)</f>
        <v>0.63842530096402128</v>
      </c>
      <c r="P120" s="124">
        <f>IF(RES_hhdet_in_tes!P120=0,"",RES_hhdet_in_tes!P120/RES_hhdet_in_fec!P120)</f>
        <v>0.63539662162791732</v>
      </c>
      <c r="Q120" s="124">
        <f>IF(RES_hhdet_in_tes!Q120=0,"",RES_hhdet_in_tes!Q120/RES_hhdet_in_fec!Q120)</f>
        <v>0.64682497601946465</v>
      </c>
      <c r="R120" s="124">
        <f>IF(RES_hhdet_in_tes!R120=0,"",RES_hhdet_in_tes!R120/RES_hhdet_in_fec!R120)</f>
        <v>0.66529394131211173</v>
      </c>
      <c r="S120" s="124">
        <f>IF(RES_hhdet_in_tes!S120=0,"",RES_hhdet_in_tes!S120/RES_hhdet_in_fec!S120)</f>
        <v>0.66592949181459704</v>
      </c>
      <c r="T120" s="124">
        <f>IF(RES_hhdet_in_tes!T120=0,"",RES_hhdet_in_tes!T120/RES_hhdet_in_fec!T120)</f>
        <v>0.66334139725533736</v>
      </c>
      <c r="U120" s="124">
        <f>IF(RES_hhdet_in_tes!U120=0,"",RES_hhdet_in_tes!U120/RES_hhdet_in_fec!U120)</f>
        <v>0.6667065329262104</v>
      </c>
      <c r="V120" s="124">
        <f>IF(RES_hhdet_in_tes!V120=0,"",RES_hhdet_in_tes!V120/RES_hhdet_in_fec!V120)</f>
        <v>0.65849324850138846</v>
      </c>
      <c r="W120" s="124">
        <f>IF(RES_hhdet_in_tes!W120=0,"",RES_hhdet_in_tes!W120/RES_hhdet_in_fec!W120)</f>
        <v>0.61097929938264905</v>
      </c>
      <c r="X120" s="124">
        <f>IF(RES_hhdet_in_tes!X120=0,"",RES_hhdet_in_tes!X120/RES_hhdet_in_fec!X120)</f>
        <v>0.61137984374853738</v>
      </c>
      <c r="Y120" s="124">
        <f>IF(RES_hhdet_in_tes!Y120=0,"",RES_hhdet_in_tes!Y120/RES_hhdet_in_fec!Y120)</f>
        <v>0.61141989818512621</v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0.5869851274922212</v>
      </c>
      <c r="D121" s="111">
        <f>IF(RES_hhdet_in_tes!D121=0,"",RES_hhdet_in_tes!D121/RES_hhdet_in_fec!D121)</f>
        <v>0.58734895024691236</v>
      </c>
      <c r="E121" s="111">
        <f>IF(RES_hhdet_in_tes!E121=0,"",RES_hhdet_in_tes!E121/RES_hhdet_in_fec!E121)</f>
        <v>0.58771280577424856</v>
      </c>
      <c r="F121" s="111">
        <f>IF(RES_hhdet_in_tes!F121=0,"",RES_hhdet_in_tes!F121/RES_hhdet_in_fec!F121)</f>
        <v>0.5880766657705816</v>
      </c>
      <c r="G121" s="111">
        <f>IF(RES_hhdet_in_tes!G121=0,"",RES_hhdet_in_tes!G121/RES_hhdet_in_fec!G121)</f>
        <v>0.58844055594859279</v>
      </c>
      <c r="H121" s="111">
        <f>IF(RES_hhdet_in_tes!H121=0,"",RES_hhdet_in_tes!H121/RES_hhdet_in_fec!H121)</f>
        <v>0.58880447316137741</v>
      </c>
      <c r="I121" s="111">
        <f>IF(RES_hhdet_in_tes!I121=0,"",RES_hhdet_in_tes!I121/RES_hhdet_in_fec!I121)</f>
        <v>0.58916842374454059</v>
      </c>
      <c r="J121" s="111">
        <f>IF(RES_hhdet_in_tes!J121=0,"",RES_hhdet_in_tes!J121/RES_hhdet_in_fec!J121)</f>
        <v>0.58953243365282182</v>
      </c>
      <c r="K121" s="111">
        <f>IF(RES_hhdet_in_tes!K121=0,"",RES_hhdet_in_tes!K121/RES_hhdet_in_fec!K121)</f>
        <v>0.58989652495457567</v>
      </c>
      <c r="L121" s="111">
        <f>IF(RES_hhdet_in_tes!L121=0,"",RES_hhdet_in_tes!L121/RES_hhdet_in_fec!L121)</f>
        <v>0.59026070355399185</v>
      </c>
      <c r="M121" s="111">
        <f>IF(RES_hhdet_in_tes!M121=0,"",RES_hhdet_in_tes!M121/RES_hhdet_in_fec!M121)</f>
        <v>0.5905372764152087</v>
      </c>
      <c r="N121" s="111">
        <f>IF(RES_hhdet_in_tes!N121=0,"",RES_hhdet_in_tes!N121/RES_hhdet_in_fec!N121)</f>
        <v>0.59069186763509229</v>
      </c>
      <c r="O121" s="111">
        <f>IF(RES_hhdet_in_tes!O121=0,"",RES_hhdet_in_tes!O121/RES_hhdet_in_fec!O121)</f>
        <v>0.59078426274630003</v>
      </c>
      <c r="P121" s="111">
        <f>IF(RES_hhdet_in_tes!P121=0,"",RES_hhdet_in_tes!P121/RES_hhdet_in_fec!P121)</f>
        <v>0.5910420760300733</v>
      </c>
      <c r="Q121" s="111">
        <f>IF(RES_hhdet_in_tes!Q121=0,"",RES_hhdet_in_tes!Q121/RES_hhdet_in_fec!Q121)</f>
        <v>0.59209143632137295</v>
      </c>
      <c r="R121" s="111">
        <f>IF(RES_hhdet_in_tes!R121=0,"",RES_hhdet_in_tes!R121/RES_hhdet_in_fec!R121)</f>
        <v>0.59484784450810835</v>
      </c>
      <c r="S121" s="111">
        <f>IF(RES_hhdet_in_tes!S121=0,"",RES_hhdet_in_tes!S121/RES_hhdet_in_fec!S121)</f>
        <v>0.59873607322889766</v>
      </c>
      <c r="T121" s="111">
        <f>IF(RES_hhdet_in_tes!T121=0,"",RES_hhdet_in_tes!T121/RES_hhdet_in_fec!T121)</f>
        <v>0.60300222250706581</v>
      </c>
      <c r="U121" s="111">
        <f>IF(RES_hhdet_in_tes!U121=0,"",RES_hhdet_in_tes!U121/RES_hhdet_in_fec!U121)</f>
        <v>0.60689239236594827</v>
      </c>
      <c r="V121" s="111">
        <f>IF(RES_hhdet_in_tes!V121=0,"",RES_hhdet_in_tes!V121/RES_hhdet_in_fec!V121)</f>
        <v>0.6096526828288753</v>
      </c>
      <c r="W121" s="111">
        <f>IF(RES_hhdet_in_tes!W121=0,"",RES_hhdet_in_tes!W121/RES_hhdet_in_fec!W121)</f>
        <v>0.61097929938264905</v>
      </c>
      <c r="X121" s="111">
        <f>IF(RES_hhdet_in_tes!X121=0,"",RES_hhdet_in_tes!X121/RES_hhdet_in_fec!X121)</f>
        <v>0.61137984374853738</v>
      </c>
      <c r="Y121" s="111">
        <f>IF(RES_hhdet_in_tes!Y121=0,"",RES_hhdet_in_tes!Y121/RES_hhdet_in_fec!Y121)</f>
        <v>0.61141989818512621</v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0.75148005138005769</v>
      </c>
      <c r="D122" s="45">
        <f>IF(RES_hhdet_in_tes!D122=0,"",RES_hhdet_in_tes!D122/RES_hhdet_in_fec!D122)</f>
        <v>0.75272351385861036</v>
      </c>
      <c r="E122" s="45">
        <f>IF(RES_hhdet_in_tes!E122=0,"",RES_hhdet_in_tes!E122/RES_hhdet_in_fec!E122)</f>
        <v>0.75402560588067802</v>
      </c>
      <c r="F122" s="45">
        <f>IF(RES_hhdet_in_tes!F122=0,"",RES_hhdet_in_tes!F122/RES_hhdet_in_fec!F122)</f>
        <v>0.75533569284049751</v>
      </c>
      <c r="G122" s="45">
        <f>IF(RES_hhdet_in_tes!G122=0,"",RES_hhdet_in_tes!G122/RES_hhdet_in_fec!G122)</f>
        <v>0.75669977416136025</v>
      </c>
      <c r="H122" s="45">
        <f>IF(RES_hhdet_in_tes!H122=0,"",RES_hhdet_in_tes!H122/RES_hhdet_in_fec!H122)</f>
        <v>0.758112220099461</v>
      </c>
      <c r="I122" s="45">
        <f>IF(RES_hhdet_in_tes!I122=0,"",RES_hhdet_in_tes!I122/RES_hhdet_in_fec!I122)</f>
        <v>0.75958436491404291</v>
      </c>
      <c r="J122" s="45">
        <f>IF(RES_hhdet_in_tes!J122=0,"",RES_hhdet_in_tes!J122/RES_hhdet_in_fec!J122)</f>
        <v>0.76116264106459108</v>
      </c>
      <c r="K122" s="45">
        <f>IF(RES_hhdet_in_tes!K122=0,"",RES_hhdet_in_tes!K122/RES_hhdet_in_fec!K122)</f>
        <v>0.76288652835485771</v>
      </c>
      <c r="L122" s="45">
        <f>IF(RES_hhdet_in_tes!L122=0,"",RES_hhdet_in_tes!L122/RES_hhdet_in_fec!L122)</f>
        <v>0.76476658925093599</v>
      </c>
      <c r="M122" s="45">
        <f>IF(RES_hhdet_in_tes!M122=0,"",RES_hhdet_in_tes!M122/RES_hhdet_in_fec!M122)</f>
        <v>0.767454660880866</v>
      </c>
      <c r="N122" s="45">
        <f>IF(RES_hhdet_in_tes!N122=0,"",RES_hhdet_in_tes!N122/RES_hhdet_in_fec!N122)</f>
        <v>0.77113631507966196</v>
      </c>
      <c r="O122" s="45">
        <f>IF(RES_hhdet_in_tes!O122=0,"",RES_hhdet_in_tes!O122/RES_hhdet_in_fec!O122)</f>
        <v>0.7762516051470395</v>
      </c>
      <c r="P122" s="45">
        <f>IF(RES_hhdet_in_tes!P122=0,"",RES_hhdet_in_tes!P122/RES_hhdet_in_fec!P122)</f>
        <v>0.78301636369515581</v>
      </c>
      <c r="Q122" s="45">
        <f>IF(RES_hhdet_in_tes!Q122=0,"",RES_hhdet_in_tes!Q122/RES_hhdet_in_fec!Q122)</f>
        <v>0.79177002723761314</v>
      </c>
      <c r="R122" s="45">
        <f>IF(RES_hhdet_in_tes!R122=0,"",RES_hhdet_in_tes!R122/RES_hhdet_in_fec!R122)</f>
        <v>0.80368167046080086</v>
      </c>
      <c r="S122" s="45">
        <f>IF(RES_hhdet_in_tes!S122=0,"",RES_hhdet_in_tes!S122/RES_hhdet_in_fec!S122)</f>
        <v>0.81858702457680244</v>
      </c>
      <c r="T122" s="45">
        <f>IF(RES_hhdet_in_tes!T122=0,"",RES_hhdet_in_tes!T122/RES_hhdet_in_fec!T122)</f>
        <v>0.83463345679618539</v>
      </c>
      <c r="U122" s="45">
        <f>IF(RES_hhdet_in_tes!U122=0,"",RES_hhdet_in_tes!U122/RES_hhdet_in_fec!U122)</f>
        <v>0.84996833432956087</v>
      </c>
      <c r="V122" s="45">
        <f>IF(RES_hhdet_in_tes!V122=0,"",RES_hhdet_in_tes!V122/RES_hhdet_in_fec!V122)</f>
        <v>0.86273902438751937</v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0.76073707673152691</v>
      </c>
      <c r="D124" s="119">
        <f>IF(RES_hhdet_in_tes!D124=0,"",RES_hhdet_in_tes!D124/RES_hhdet_in_fec!D124)</f>
        <v>0.76284712327641901</v>
      </c>
      <c r="E124" s="119">
        <f>IF(RES_hhdet_in_tes!E124=0,"",RES_hhdet_in_tes!E124/RES_hhdet_in_fec!E124)</f>
        <v>0.76380555215309565</v>
      </c>
      <c r="F124" s="119">
        <f>IF(RES_hhdet_in_tes!F124=0,"",RES_hhdet_in_tes!F124/RES_hhdet_in_fec!F124)</f>
        <v>0.76336093151250783</v>
      </c>
      <c r="G124" s="119">
        <f>IF(RES_hhdet_in_tes!G124=0,"",RES_hhdet_in_tes!G124/RES_hhdet_in_fec!G124)</f>
        <v>0.76338380491691882</v>
      </c>
      <c r="H124" s="119">
        <f>IF(RES_hhdet_in_tes!H124=0,"",RES_hhdet_in_tes!H124/RES_hhdet_in_fec!H124)</f>
        <v>0.76168640080854155</v>
      </c>
      <c r="I124" s="119">
        <f>IF(RES_hhdet_in_tes!I124=0,"",RES_hhdet_in_tes!I124/RES_hhdet_in_fec!I124)</f>
        <v>0.76551851625189382</v>
      </c>
      <c r="J124" s="119">
        <f>IF(RES_hhdet_in_tes!J124=0,"",RES_hhdet_in_tes!J124/RES_hhdet_in_fec!J124)</f>
        <v>0.76952177444450842</v>
      </c>
      <c r="K124" s="119">
        <f>IF(RES_hhdet_in_tes!K124=0,"",RES_hhdet_in_tes!K124/RES_hhdet_in_fec!K124)</f>
        <v>0.77146235991970535</v>
      </c>
      <c r="L124" s="119">
        <f>IF(RES_hhdet_in_tes!L124=0,"",RES_hhdet_in_tes!L124/RES_hhdet_in_fec!L124)</f>
        <v>0.77461519267839496</v>
      </c>
      <c r="M124" s="119">
        <f>IF(RES_hhdet_in_tes!M124=0,"",RES_hhdet_in_tes!M124/RES_hhdet_in_fec!M124)</f>
        <v>0.77632758853811545</v>
      </c>
      <c r="N124" s="119">
        <f>IF(RES_hhdet_in_tes!N124=0,"",RES_hhdet_in_tes!N124/RES_hhdet_in_fec!N124)</f>
        <v>0.77737227121973629</v>
      </c>
      <c r="O124" s="119">
        <f>IF(RES_hhdet_in_tes!O124=0,"",RES_hhdet_in_tes!O124/RES_hhdet_in_fec!O124)</f>
        <v>0.7819994147868965</v>
      </c>
      <c r="P124" s="119">
        <f>IF(RES_hhdet_in_tes!P124=0,"",RES_hhdet_in_tes!P124/RES_hhdet_in_fec!P124)</f>
        <v>0.78669255120004511</v>
      </c>
      <c r="Q124" s="119">
        <f>IF(RES_hhdet_in_tes!Q124=0,"",RES_hhdet_in_tes!Q124/RES_hhdet_in_fec!Q124)</f>
        <v>0.7949762727015498</v>
      </c>
      <c r="R124" s="119">
        <f>IF(RES_hhdet_in_tes!R124=0,"",RES_hhdet_in_tes!R124/RES_hhdet_in_fec!R124)</f>
        <v>0.79829947133452783</v>
      </c>
      <c r="S124" s="119">
        <f>IF(RES_hhdet_in_tes!S124=0,"",RES_hhdet_in_tes!S124/RES_hhdet_in_fec!S124)</f>
        <v>0.80072785553220627</v>
      </c>
      <c r="T124" s="119">
        <f>IF(RES_hhdet_in_tes!T124=0,"",RES_hhdet_in_tes!T124/RES_hhdet_in_fec!T124)</f>
        <v>0.80439969573887904</v>
      </c>
      <c r="U124" s="119">
        <f>IF(RES_hhdet_in_tes!U124=0,"",RES_hhdet_in_tes!U124/RES_hhdet_in_fec!U124)</f>
        <v>0.80658585930651017</v>
      </c>
      <c r="V124" s="119">
        <f>IF(RES_hhdet_in_tes!V124=0,"",RES_hhdet_in_tes!V124/RES_hhdet_in_fec!V124)</f>
        <v>0.80748907486345534</v>
      </c>
      <c r="W124" s="119">
        <f>IF(RES_hhdet_in_tes!W124=0,"",RES_hhdet_in_tes!W124/RES_hhdet_in_fec!W124)</f>
        <v>0.80479288494515433</v>
      </c>
      <c r="X124" s="119">
        <f>IF(RES_hhdet_in_tes!X124=0,"",RES_hhdet_in_tes!X124/RES_hhdet_in_fec!X124)</f>
        <v>0.80787155008390499</v>
      </c>
      <c r="Y124" s="119">
        <f>IF(RES_hhdet_in_tes!Y124=0,"",RES_hhdet_in_tes!Y124/RES_hhdet_in_fec!Y124)</f>
        <v>0.81129292442799483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0.765406452309914</v>
      </c>
      <c r="D125" s="124">
        <f>IF(RES_hhdet_in_tes!D125=0,"",RES_hhdet_in_tes!D125/RES_hhdet_in_fec!D125)</f>
        <v>0.7666546836945668</v>
      </c>
      <c r="E125" s="124">
        <f>IF(RES_hhdet_in_tes!E125=0,"",RES_hhdet_in_tes!E125/RES_hhdet_in_fec!E125)</f>
        <v>0.76794349962004016</v>
      </c>
      <c r="F125" s="124">
        <f>IF(RES_hhdet_in_tes!F125=0,"",RES_hhdet_in_tes!F125/RES_hhdet_in_fec!F125)</f>
        <v>0.76922601972195082</v>
      </c>
      <c r="G125" s="124">
        <f>IF(RES_hhdet_in_tes!G125=0,"",RES_hhdet_in_tes!G125/RES_hhdet_in_fec!G125)</f>
        <v>0.77054171240125602</v>
      </c>
      <c r="H125" s="124">
        <f>IF(RES_hhdet_in_tes!H125=0,"",RES_hhdet_in_tes!H125/RES_hhdet_in_fec!H125)</f>
        <v>0.77189354018062828</v>
      </c>
      <c r="I125" s="124">
        <f>IF(RES_hhdet_in_tes!I125=0,"",RES_hhdet_in_tes!I125/RES_hhdet_in_fec!I125)</f>
        <v>0.77326512796851943</v>
      </c>
      <c r="J125" s="124">
        <f>IF(RES_hhdet_in_tes!J125=0,"",RES_hhdet_in_tes!J125/RES_hhdet_in_fec!J125)</f>
        <v>0.77470952431776463</v>
      </c>
      <c r="K125" s="124">
        <f>IF(RES_hhdet_in_tes!K125=0,"",RES_hhdet_in_tes!K125/RES_hhdet_in_fec!K125)</f>
        <v>0.7762359244032071</v>
      </c>
      <c r="L125" s="124">
        <f>IF(RES_hhdet_in_tes!L125=0,"",RES_hhdet_in_tes!L125/RES_hhdet_in_fec!L125)</f>
        <v>0.7778631723649263</v>
      </c>
      <c r="M125" s="124">
        <f>IF(RES_hhdet_in_tes!M125=0,"",RES_hhdet_in_tes!M125/RES_hhdet_in_fec!M125)</f>
        <v>0.78009877495933488</v>
      </c>
      <c r="N125" s="124">
        <f>IF(RES_hhdet_in_tes!N125=0,"",RES_hhdet_in_tes!N125/RES_hhdet_in_fec!N125)</f>
        <v>0.78313908369772778</v>
      </c>
      <c r="O125" s="124">
        <f>IF(RES_hhdet_in_tes!O125=0,"",RES_hhdet_in_tes!O125/RES_hhdet_in_fec!O125)</f>
        <v>0.78711705302378554</v>
      </c>
      <c r="P125" s="124">
        <f>IF(RES_hhdet_in_tes!P125=0,"",RES_hhdet_in_tes!P125/RES_hhdet_in_fec!P125)</f>
        <v>0.79175313435661809</v>
      </c>
      <c r="Q125" s="124">
        <f>IF(RES_hhdet_in_tes!Q125=0,"",RES_hhdet_in_tes!Q125/RES_hhdet_in_fec!Q125)</f>
        <v>0.79613157576769522</v>
      </c>
      <c r="R125" s="124">
        <f>IF(RES_hhdet_in_tes!R125=0,"",RES_hhdet_in_tes!R125/RES_hhdet_in_fec!R125)</f>
        <v>0.79948906181971546</v>
      </c>
      <c r="S125" s="124">
        <f>IF(RES_hhdet_in_tes!S125=0,"",RES_hhdet_in_tes!S125/RES_hhdet_in_fec!S125)</f>
        <v>0.80275216310888886</v>
      </c>
      <c r="T125" s="124">
        <f>IF(RES_hhdet_in_tes!T125=0,"",RES_hhdet_in_tes!T125/RES_hhdet_in_fec!T125)</f>
        <v>0.80591362012298551</v>
      </c>
      <c r="U125" s="124">
        <f>IF(RES_hhdet_in_tes!U125=0,"",RES_hhdet_in_tes!U125/RES_hhdet_in_fec!U125)</f>
        <v>0.80892283831980283</v>
      </c>
      <c r="V125" s="124">
        <f>IF(RES_hhdet_in_tes!V125=0,"",RES_hhdet_in_tes!V125/RES_hhdet_in_fec!V125)</f>
        <v>0.81178398530007145</v>
      </c>
      <c r="W125" s="124">
        <f>IF(RES_hhdet_in_tes!W125=0,"",RES_hhdet_in_tes!W125/RES_hhdet_in_fec!W125)</f>
        <v>0.81440959164042137</v>
      </c>
      <c r="X125" s="124">
        <f>IF(RES_hhdet_in_tes!X125=0,"",RES_hhdet_in_tes!X125/RES_hhdet_in_fec!X125)</f>
        <v>0.81871179058162968</v>
      </c>
      <c r="Y125" s="124">
        <f>IF(RES_hhdet_in_tes!Y125=0,"",RES_hhdet_in_tes!Y125/RES_hhdet_in_fec!Y125)</f>
        <v>0.82285543250495785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0.76468093504871315</v>
      </c>
      <c r="D126" s="111">
        <f>IF(RES_hhdet_in_tes!D126=0,"",RES_hhdet_in_tes!D126/RES_hhdet_in_fec!D126)</f>
        <v>0.7659403562694298</v>
      </c>
      <c r="E126" s="111">
        <f>IF(RES_hhdet_in_tes!E126=0,"",RES_hhdet_in_tes!E126/RES_hhdet_in_fec!E126)</f>
        <v>0.76723377857738373</v>
      </c>
      <c r="F126" s="111">
        <f>IF(RES_hhdet_in_tes!F126=0,"",RES_hhdet_in_tes!F126/RES_hhdet_in_fec!F126)</f>
        <v>0.76853183739723363</v>
      </c>
      <c r="G126" s="111">
        <f>IF(RES_hhdet_in_tes!G126=0,"",RES_hhdet_in_tes!G126/RES_hhdet_in_fec!G126)</f>
        <v>0.76986120921851775</v>
      </c>
      <c r="H126" s="111">
        <f>IF(RES_hhdet_in_tes!H126=0,"",RES_hhdet_in_tes!H126/RES_hhdet_in_fec!H126)</f>
        <v>0.77121862917852746</v>
      </c>
      <c r="I126" s="111">
        <f>IF(RES_hhdet_in_tes!I126=0,"",RES_hhdet_in_tes!I126/RES_hhdet_in_fec!I126)</f>
        <v>0.77261067036506448</v>
      </c>
      <c r="J126" s="111">
        <f>IF(RES_hhdet_in_tes!J126=0,"",RES_hhdet_in_tes!J126/RES_hhdet_in_fec!J126)</f>
        <v>0.77406426039876108</v>
      </c>
      <c r="K126" s="111">
        <f>IF(RES_hhdet_in_tes!K126=0,"",RES_hhdet_in_tes!K126/RES_hhdet_in_fec!K126)</f>
        <v>0.77560229483996124</v>
      </c>
      <c r="L126" s="111">
        <f>IF(RES_hhdet_in_tes!L126=0,"",RES_hhdet_in_tes!L126/RES_hhdet_in_fec!L126)</f>
        <v>0.77723089918972721</v>
      </c>
      <c r="M126" s="111">
        <f>IF(RES_hhdet_in_tes!M126=0,"",RES_hhdet_in_tes!M126/RES_hhdet_in_fec!M126)</f>
        <v>0.7794859052285511</v>
      </c>
      <c r="N126" s="111">
        <f>IF(RES_hhdet_in_tes!N126=0,"",RES_hhdet_in_tes!N126/RES_hhdet_in_fec!N126)</f>
        <v>0.78253672952289022</v>
      </c>
      <c r="O126" s="111">
        <f>IF(RES_hhdet_in_tes!O126=0,"",RES_hhdet_in_tes!O126/RES_hhdet_in_fec!O126)</f>
        <v>0.78653188627978898</v>
      </c>
      <c r="P126" s="111">
        <f>IF(RES_hhdet_in_tes!P126=0,"",RES_hhdet_in_tes!P126/RES_hhdet_in_fec!P126)</f>
        <v>0.79118881633170535</v>
      </c>
      <c r="Q126" s="111">
        <f>IF(RES_hhdet_in_tes!Q126=0,"",RES_hhdet_in_tes!Q126/RES_hhdet_in_fec!Q126)</f>
        <v>0.79558252298659149</v>
      </c>
      <c r="R126" s="111">
        <f>IF(RES_hhdet_in_tes!R126=0,"",RES_hhdet_in_tes!R126/RES_hhdet_in_fec!R126)</f>
        <v>0.79894927375245983</v>
      </c>
      <c r="S126" s="111">
        <f>IF(RES_hhdet_in_tes!S126=0,"",RES_hhdet_in_tes!S126/RES_hhdet_in_fec!S126)</f>
        <v>0.80222455943363202</v>
      </c>
      <c r="T126" s="111">
        <f>IF(RES_hhdet_in_tes!T126=0,"",RES_hhdet_in_tes!T126/RES_hhdet_in_fec!T126)</f>
        <v>0.8053864959755489</v>
      </c>
      <c r="U126" s="111">
        <f>IF(RES_hhdet_in_tes!U126=0,"",RES_hhdet_in_tes!U126/RES_hhdet_in_fec!U126)</f>
        <v>0.8084131993236614</v>
      </c>
      <c r="V126" s="111">
        <f>IF(RES_hhdet_in_tes!V126=0,"",RES_hhdet_in_tes!V126/RES_hhdet_in_fec!V126)</f>
        <v>0.81128278542341659</v>
      </c>
      <c r="W126" s="111">
        <f>IF(RES_hhdet_in_tes!W126=0,"",RES_hhdet_in_tes!W126/RES_hhdet_in_fec!W126)</f>
        <v>0.81392622732012765</v>
      </c>
      <c r="X126" s="111">
        <f>IF(RES_hhdet_in_tes!X126=0,"",RES_hhdet_in_tes!X126/RES_hhdet_in_fec!X126)</f>
        <v>0.81825855652848234</v>
      </c>
      <c r="Y126" s="111">
        <f>IF(RES_hhdet_in_tes!Y126=0,"",RES_hhdet_in_tes!Y126/RES_hhdet_in_fec!Y126)</f>
        <v>0.82242168869457921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2.2667410380430577</v>
      </c>
      <c r="D128" s="124">
        <f>IF(RES_hhdet_in_tes!D128=0,"",RES_hhdet_in_tes!D128/RES_hhdet_in_fec!D128)</f>
        <v>2.3612284950817353</v>
      </c>
      <c r="E128" s="124">
        <f>IF(RES_hhdet_in_tes!E128=0,"",RES_hhdet_in_tes!E128/RES_hhdet_in_fec!E128)</f>
        <v>2.4571325007913911</v>
      </c>
      <c r="F128" s="124">
        <f>IF(RES_hhdet_in_tes!F128=0,"",RES_hhdet_in_tes!F128/RES_hhdet_in_fec!F128)</f>
        <v>2.5538067651711773</v>
      </c>
      <c r="G128" s="124">
        <f>IF(RES_hhdet_in_tes!G128=0,"",RES_hhdet_in_tes!G128/RES_hhdet_in_fec!G128)</f>
        <v>2.6518113536192072</v>
      </c>
      <c r="H128" s="124">
        <f>IF(RES_hhdet_in_tes!H128=0,"",RES_hhdet_in_tes!H128/RES_hhdet_in_fec!H128)</f>
        <v>2.751058245353335</v>
      </c>
      <c r="I128" s="124">
        <f>IF(RES_hhdet_in_tes!I128=0,"",RES_hhdet_in_tes!I128/RES_hhdet_in_fec!I128)</f>
        <v>2.8516648407263725</v>
      </c>
      <c r="J128" s="124">
        <f>IF(RES_hhdet_in_tes!J128=0,"",RES_hhdet_in_tes!J128/RES_hhdet_in_fec!J128)</f>
        <v>2.9541573192931225</v>
      </c>
      <c r="K128" s="124">
        <f>IF(RES_hhdet_in_tes!K128=0,"",RES_hhdet_in_tes!K128/RES_hhdet_in_fec!K128)</f>
        <v>3.0589524591337431</v>
      </c>
      <c r="L128" s="124">
        <f>IF(RES_hhdet_in_tes!L128=0,"",RES_hhdet_in_tes!L128/RES_hhdet_in_fec!L128)</f>
        <v>3.1661055295072873</v>
      </c>
      <c r="M128" s="124">
        <f>IF(RES_hhdet_in_tes!M128=0,"",RES_hhdet_in_tes!M128/RES_hhdet_in_fec!M128)</f>
        <v>3.2888950499190894</v>
      </c>
      <c r="N128" s="124">
        <f>IF(RES_hhdet_in_tes!N128=0,"",RES_hhdet_in_tes!N128/RES_hhdet_in_fec!N128)</f>
        <v>3.4312628031919363</v>
      </c>
      <c r="O128" s="124">
        <f>IF(RES_hhdet_in_tes!O128=0,"",RES_hhdet_in_tes!O128/RES_hhdet_in_fec!O128)</f>
        <v>3.5929548193350791</v>
      </c>
      <c r="P128" s="124">
        <f>IF(RES_hhdet_in_tes!P128=0,"",RES_hhdet_in_tes!P128/RES_hhdet_in_fec!P128)</f>
        <v>3.7582352308246971</v>
      </c>
      <c r="Q128" s="124">
        <f>IF(RES_hhdet_in_tes!Q128=0,"",RES_hhdet_in_tes!Q128/RES_hhdet_in_fec!Q128)</f>
        <v>3.8850854125310383</v>
      </c>
      <c r="R128" s="124">
        <f>IF(RES_hhdet_in_tes!R128=0,"",RES_hhdet_in_tes!R128/RES_hhdet_in_fec!R128)</f>
        <v>3.9125710712894084</v>
      </c>
      <c r="S128" s="124">
        <f>IF(RES_hhdet_in_tes!S128=0,"",RES_hhdet_in_tes!S128/RES_hhdet_in_fec!S128)</f>
        <v>3.9156250333736717</v>
      </c>
      <c r="T128" s="124">
        <f>IF(RES_hhdet_in_tes!T128=0,"",RES_hhdet_in_tes!T128/RES_hhdet_in_fec!T128)</f>
        <v>3.9190183245784085</v>
      </c>
      <c r="U128" s="124">
        <f>IF(RES_hhdet_in_tes!U128=0,"",RES_hhdet_in_tes!U128/RES_hhdet_in_fec!U128)</f>
        <v>3.9227886481392282</v>
      </c>
      <c r="V128" s="124">
        <f>IF(RES_hhdet_in_tes!V128=0,"",RES_hhdet_in_tes!V128/RES_hhdet_in_fec!V128)</f>
        <v>3.9335624852676254</v>
      </c>
      <c r="W128" s="124">
        <f>IF(RES_hhdet_in_tes!W128=0,"",RES_hhdet_in_tes!W128/RES_hhdet_in_fec!W128)</f>
        <v>3.9689243079134164</v>
      </c>
      <c r="X128" s="124">
        <f>IF(RES_hhdet_in_tes!X128=0,"",RES_hhdet_in_tes!X128/RES_hhdet_in_fec!X128)</f>
        <v>4.0120601695056139</v>
      </c>
      <c r="Y128" s="124">
        <f>IF(RES_hhdet_in_tes!Y128=0,"",RES_hhdet_in_tes!Y128/RES_hhdet_in_fec!Y128)</f>
        <v>4.0606819531873128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2.2667410380430577</v>
      </c>
      <c r="D129" s="111">
        <f>IF(RES_hhdet_in_tes!D129=0,"",RES_hhdet_in_tes!D129/RES_hhdet_in_fec!D129)</f>
        <v>2.3612284950817353</v>
      </c>
      <c r="E129" s="111">
        <f>IF(RES_hhdet_in_tes!E129=0,"",RES_hhdet_in_tes!E129/RES_hhdet_in_fec!E129)</f>
        <v>2.4571325007913911</v>
      </c>
      <c r="F129" s="111">
        <f>IF(RES_hhdet_in_tes!F129=0,"",RES_hhdet_in_tes!F129/RES_hhdet_in_fec!F129)</f>
        <v>2.5538067651711773</v>
      </c>
      <c r="G129" s="111">
        <f>IF(RES_hhdet_in_tes!G129=0,"",RES_hhdet_in_tes!G129/RES_hhdet_in_fec!G129)</f>
        <v>2.6518113536192072</v>
      </c>
      <c r="H129" s="111">
        <f>IF(RES_hhdet_in_tes!H129=0,"",RES_hhdet_in_tes!H129/RES_hhdet_in_fec!H129)</f>
        <v>2.751058245353335</v>
      </c>
      <c r="I129" s="111">
        <f>IF(RES_hhdet_in_tes!I129=0,"",RES_hhdet_in_tes!I129/RES_hhdet_in_fec!I129)</f>
        <v>2.8516648407263725</v>
      </c>
      <c r="J129" s="111">
        <f>IF(RES_hhdet_in_tes!J129=0,"",RES_hhdet_in_tes!J129/RES_hhdet_in_fec!J129)</f>
        <v>2.9541573192931225</v>
      </c>
      <c r="K129" s="111">
        <f>IF(RES_hhdet_in_tes!K129=0,"",RES_hhdet_in_tes!K129/RES_hhdet_in_fec!K129)</f>
        <v>3.0589524591337431</v>
      </c>
      <c r="L129" s="111">
        <f>IF(RES_hhdet_in_tes!L129=0,"",RES_hhdet_in_tes!L129/RES_hhdet_in_fec!L129)</f>
        <v>3.1661055295072873</v>
      </c>
      <c r="M129" s="111">
        <f>IF(RES_hhdet_in_tes!M129=0,"",RES_hhdet_in_tes!M129/RES_hhdet_in_fec!M129)</f>
        <v>3.2888950499190894</v>
      </c>
      <c r="N129" s="111">
        <f>IF(RES_hhdet_in_tes!N129=0,"",RES_hhdet_in_tes!N129/RES_hhdet_in_fec!N129)</f>
        <v>3.4312628031919363</v>
      </c>
      <c r="O129" s="111">
        <f>IF(RES_hhdet_in_tes!O129=0,"",RES_hhdet_in_tes!O129/RES_hhdet_in_fec!O129)</f>
        <v>3.5929548193350791</v>
      </c>
      <c r="P129" s="111">
        <f>IF(RES_hhdet_in_tes!P129=0,"",RES_hhdet_in_tes!P129/RES_hhdet_in_fec!P129)</f>
        <v>3.7582352308246971</v>
      </c>
      <c r="Q129" s="111">
        <f>IF(RES_hhdet_in_tes!Q129=0,"",RES_hhdet_in_tes!Q129/RES_hhdet_in_fec!Q129)</f>
        <v>3.8850854125310383</v>
      </c>
      <c r="R129" s="111">
        <f>IF(RES_hhdet_in_tes!R129=0,"",RES_hhdet_in_tes!R129/RES_hhdet_in_fec!R129)</f>
        <v>3.9125710712894084</v>
      </c>
      <c r="S129" s="111">
        <f>IF(RES_hhdet_in_tes!S129=0,"",RES_hhdet_in_tes!S129/RES_hhdet_in_fec!S129)</f>
        <v>3.9156250333736717</v>
      </c>
      <c r="T129" s="111">
        <f>IF(RES_hhdet_in_tes!T129=0,"",RES_hhdet_in_tes!T129/RES_hhdet_in_fec!T129)</f>
        <v>3.9190183245784085</v>
      </c>
      <c r="U129" s="111">
        <f>IF(RES_hhdet_in_tes!U129=0,"",RES_hhdet_in_tes!U129/RES_hhdet_in_fec!U129)</f>
        <v>3.9227886481392282</v>
      </c>
      <c r="V129" s="111">
        <f>IF(RES_hhdet_in_tes!V129=0,"",RES_hhdet_in_tes!V129/RES_hhdet_in_fec!V129)</f>
        <v>3.9335624852676254</v>
      </c>
      <c r="W129" s="111">
        <f>IF(RES_hhdet_in_tes!W129=0,"",RES_hhdet_in_tes!W129/RES_hhdet_in_fec!W129)</f>
        <v>3.9689243079134164</v>
      </c>
      <c r="X129" s="111">
        <f>IF(RES_hhdet_in_tes!X129=0,"",RES_hhdet_in_tes!X129/RES_hhdet_in_fec!X129)</f>
        <v>4.0120601695056139</v>
      </c>
      <c r="Y129" s="111">
        <f>IF(RES_hhdet_in_tes!Y129=0,"",RES_hhdet_in_tes!Y129/RES_hhdet_in_fec!Y129)</f>
        <v>4.0606819531873128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0.79752038930155444</v>
      </c>
      <c r="D130" s="124">
        <f>IF(RES_hhdet_in_tes!D130=0,"",RES_hhdet_in_tes!D130/RES_hhdet_in_fec!D130)</f>
        <v>0.8048276047066677</v>
      </c>
      <c r="E130" s="124">
        <f>IF(RES_hhdet_in_tes!E130=0,"",RES_hhdet_in_tes!E130/RES_hhdet_in_fec!E130)</f>
        <v>0.78744565899283891</v>
      </c>
      <c r="F130" s="124">
        <f>IF(RES_hhdet_in_tes!F130=0,"",RES_hhdet_in_tes!F130/RES_hhdet_in_fec!F130)</f>
        <v>0.79798826814986923</v>
      </c>
      <c r="G130" s="124">
        <f>IF(RES_hhdet_in_tes!G130=0,"",RES_hhdet_in_tes!G130/RES_hhdet_in_fec!G130)</f>
        <v>0.81054519901025335</v>
      </c>
      <c r="H130" s="124">
        <f>IF(RES_hhdet_in_tes!H130=0,"",RES_hhdet_in_tes!H130/RES_hhdet_in_fec!H130)</f>
        <v>0.77875072412239033</v>
      </c>
      <c r="I130" s="124">
        <f>IF(RES_hhdet_in_tes!I130=0,"",RES_hhdet_in_tes!I130/RES_hhdet_in_fec!I130)</f>
        <v>0.81411090974004918</v>
      </c>
      <c r="J130" s="124">
        <f>IF(RES_hhdet_in_tes!J130=0,"",RES_hhdet_in_tes!J130/RES_hhdet_in_fec!J130)</f>
        <v>0.81539180421539381</v>
      </c>
      <c r="K130" s="124">
        <f>IF(RES_hhdet_in_tes!K130=0,"",RES_hhdet_in_tes!K130/RES_hhdet_in_fec!K130)</f>
        <v>0.81832651380531807</v>
      </c>
      <c r="L130" s="124">
        <f>IF(RES_hhdet_in_tes!L130=0,"",RES_hhdet_in_tes!L130/RES_hhdet_in_fec!L130)</f>
        <v>0.81746520967351644</v>
      </c>
      <c r="M130" s="124">
        <f>IF(RES_hhdet_in_tes!M130=0,"",RES_hhdet_in_tes!M130/RES_hhdet_in_fec!M130)</f>
        <v>0.81962070767241069</v>
      </c>
      <c r="N130" s="124">
        <f>IF(RES_hhdet_in_tes!N130=0,"",RES_hhdet_in_tes!N130/RES_hhdet_in_fec!N130)</f>
        <v>0.82597717585756358</v>
      </c>
      <c r="O130" s="124">
        <f>IF(RES_hhdet_in_tes!O130=0,"",RES_hhdet_in_tes!O130/RES_hhdet_in_fec!O130)</f>
        <v>0.83493625754503131</v>
      </c>
      <c r="P130" s="124">
        <f>IF(RES_hhdet_in_tes!P130=0,"",RES_hhdet_in_tes!P130/RES_hhdet_in_fec!P130)</f>
        <v>0.84236818025310967</v>
      </c>
      <c r="Q130" s="124">
        <f>IF(RES_hhdet_in_tes!Q130=0,"",RES_hhdet_in_tes!Q130/RES_hhdet_in_fec!Q130)</f>
        <v>0.85016829116479165</v>
      </c>
      <c r="R130" s="124">
        <f>IF(RES_hhdet_in_tes!R130=0,"",RES_hhdet_in_tes!R130/RES_hhdet_in_fec!R130)</f>
        <v>0.85293256300882658</v>
      </c>
      <c r="S130" s="124">
        <f>IF(RES_hhdet_in_tes!S130=0,"",RES_hhdet_in_tes!S130/RES_hhdet_in_fec!S130)</f>
        <v>0.85476373218587742</v>
      </c>
      <c r="T130" s="124">
        <f>IF(RES_hhdet_in_tes!T130=0,"",RES_hhdet_in_tes!T130/RES_hhdet_in_fec!T130)</f>
        <v>0.86852282056821883</v>
      </c>
      <c r="U130" s="124">
        <f>IF(RES_hhdet_in_tes!U130=0,"",RES_hhdet_in_tes!U130/RES_hhdet_in_fec!U130)</f>
        <v>0.86725939161119459</v>
      </c>
      <c r="V130" s="124">
        <f>IF(RES_hhdet_in_tes!V130=0,"",RES_hhdet_in_tes!V130/RES_hhdet_in_fec!V130)</f>
        <v>0.87272529553217115</v>
      </c>
      <c r="W130" s="124">
        <f>IF(RES_hhdet_in_tes!W130=0,"",RES_hhdet_in_tes!W130/RES_hhdet_in_fec!W130)</f>
        <v>0.87665338137073612</v>
      </c>
      <c r="X130" s="124">
        <f>IF(RES_hhdet_in_tes!X130=0,"",RES_hhdet_in_tes!X130/RES_hhdet_in_fec!X130)</f>
        <v>0.88502558141081666</v>
      </c>
      <c r="Y130" s="124">
        <f>IF(RES_hhdet_in_tes!Y130=0,"",RES_hhdet_in_tes!Y130/RES_hhdet_in_fec!Y130)</f>
        <v>0.89221074359473385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0.80299105034186824</v>
      </c>
      <c r="D131" s="111">
        <f>IF(RES_hhdet_in_tes!D131=0,"",RES_hhdet_in_tes!D131/RES_hhdet_in_fec!D131)</f>
        <v>0.8048276047066677</v>
      </c>
      <c r="E131" s="111">
        <f>IF(RES_hhdet_in_tes!E131=0,"",RES_hhdet_in_tes!E131/RES_hhdet_in_fec!E131)</f>
        <v>0.80671374124790385</v>
      </c>
      <c r="F131" s="111">
        <f>IF(RES_hhdet_in_tes!F131=0,"",RES_hhdet_in_tes!F131/RES_hhdet_in_fec!F131)</f>
        <v>0.80860663899501761</v>
      </c>
      <c r="G131" s="111">
        <f>IF(RES_hhdet_in_tes!G131=0,"",RES_hhdet_in_tes!G131/RES_hhdet_in_fec!G131)</f>
        <v>0.81054519901025335</v>
      </c>
      <c r="H131" s="111">
        <f>IF(RES_hhdet_in_tes!H131=0,"",RES_hhdet_in_tes!H131/RES_hhdet_in_fec!H131)</f>
        <v>0.81252466029883119</v>
      </c>
      <c r="I131" s="111">
        <f>IF(RES_hhdet_in_tes!I131=0,"",RES_hhdet_in_tes!I131/RES_hhdet_in_fec!I131)</f>
        <v>0.81455460808362412</v>
      </c>
      <c r="J131" s="111">
        <f>IF(RES_hhdet_in_tes!J131=0,"",RES_hhdet_in_tes!J131/RES_hhdet_in_fec!J131)</f>
        <v>0.81667430963946686</v>
      </c>
      <c r="K131" s="111">
        <f>IF(RES_hhdet_in_tes!K131=0,"",RES_hhdet_in_tes!K131/RES_hhdet_in_fec!K131)</f>
        <v>0.81891715247848995</v>
      </c>
      <c r="L131" s="111">
        <f>IF(RES_hhdet_in_tes!L131=0,"",RES_hhdet_in_tes!L131/RES_hhdet_in_fec!L131)</f>
        <v>0.82129206912900676</v>
      </c>
      <c r="M131" s="111">
        <f>IF(RES_hhdet_in_tes!M131=0,"",RES_hhdet_in_tes!M131/RES_hhdet_in_fec!M131)</f>
        <v>0.82458043771858369</v>
      </c>
      <c r="N131" s="111">
        <f>IF(RES_hhdet_in_tes!N131=0,"",RES_hhdet_in_tes!N131/RES_hhdet_in_fec!N131)</f>
        <v>0.82902931040854566</v>
      </c>
      <c r="O131" s="111">
        <f>IF(RES_hhdet_in_tes!O131=0,"",RES_hhdet_in_tes!O131/RES_hhdet_in_fec!O131)</f>
        <v>0.83485525843867769</v>
      </c>
      <c r="P131" s="111">
        <f>IF(RES_hhdet_in_tes!P131=0,"",RES_hhdet_in_tes!P131/RES_hhdet_in_fec!P131)</f>
        <v>0.84164623914689995</v>
      </c>
      <c r="Q131" s="111">
        <f>IF(RES_hhdet_in_tes!Q131=0,"",RES_hhdet_in_tes!Q131/RES_hhdet_in_fec!Q131)</f>
        <v>0.84805337363212652</v>
      </c>
      <c r="R131" s="111">
        <f>IF(RES_hhdet_in_tes!R131=0,"",RES_hhdet_in_tes!R131/RES_hhdet_in_fec!R131)</f>
        <v>0.85296294694448438</v>
      </c>
      <c r="S131" s="111">
        <f>IF(RES_hhdet_in_tes!S131=0,"",RES_hhdet_in_tes!S131/RES_hhdet_in_fec!S131)</f>
        <v>0.85773914105236126</v>
      </c>
      <c r="T131" s="111">
        <f>IF(RES_hhdet_in_tes!T131=0,"",RES_hhdet_in_tes!T131/RES_hhdet_in_fec!T131)</f>
        <v>0.86235004347464383</v>
      </c>
      <c r="U131" s="111">
        <f>IF(RES_hhdet_in_tes!U131=0,"",RES_hhdet_in_tes!U131/RES_hhdet_in_fec!U131)</f>
        <v>0.86676374173023329</v>
      </c>
      <c r="V131" s="111">
        <f>IF(RES_hhdet_in_tes!V131=0,"",RES_hhdet_in_tes!V131/RES_hhdet_in_fec!V131)</f>
        <v>0.87094832333802485</v>
      </c>
      <c r="W131" s="111">
        <f>IF(RES_hhdet_in_tes!W131=0,"",RES_hhdet_in_tes!W131/RES_hhdet_in_fec!W131)</f>
        <v>0.87480312955665918</v>
      </c>
      <c r="X131" s="111">
        <f>IF(RES_hhdet_in_tes!X131=0,"",RES_hhdet_in_tes!X131/RES_hhdet_in_fec!X131)</f>
        <v>0.87945949154933856</v>
      </c>
      <c r="Y131" s="111">
        <f>IF(RES_hhdet_in_tes!Y131=0,"",RES_hhdet_in_tes!Y131/RES_hhdet_in_fec!Y131)</f>
        <v>0.88393400155456425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>
        <f>IF(RES_hhdet_in_tes!K132=0,"",RES_hhdet_in_tes!K132/RES_hhdet_in_fec!K132)</f>
        <v>0.90435359992908804</v>
      </c>
      <c r="L132" s="111">
        <f>IF(RES_hhdet_in_tes!L132=0,"",RES_hhdet_in_tes!L132/RES_hhdet_in_fec!L132)</f>
        <v>0.90182274228157799</v>
      </c>
      <c r="M132" s="111">
        <f>IF(RES_hhdet_in_tes!M132=0,"",RES_hhdet_in_tes!M132/RES_hhdet_in_fec!M132)</f>
        <v>0.90715545199167069</v>
      </c>
      <c r="N132" s="111">
        <f>IF(RES_hhdet_in_tes!N132=0,"",RES_hhdet_in_tes!N132/RES_hhdet_in_fec!N132)</f>
        <v>0.91278058859134381</v>
      </c>
      <c r="O132" s="111">
        <f>IF(RES_hhdet_in_tes!O132=0,"",RES_hhdet_in_tes!O132/RES_hhdet_in_fec!O132)</f>
        <v>0.91375533253659746</v>
      </c>
      <c r="P132" s="111">
        <f>IF(RES_hhdet_in_tes!P132=0,"",RES_hhdet_in_tes!P132/RES_hhdet_in_fec!P132)</f>
        <v>0.91909820046866375</v>
      </c>
      <c r="Q132" s="111">
        <f>IF(RES_hhdet_in_tes!Q132=0,"",RES_hhdet_in_tes!Q132/RES_hhdet_in_fec!Q132)</f>
        <v>0.92159384305571002</v>
      </c>
      <c r="R132" s="111">
        <f>IF(RES_hhdet_in_tes!R132=0,"",RES_hhdet_in_tes!R132/RES_hhdet_in_fec!R132)</f>
        <v>0.92527205169567217</v>
      </c>
      <c r="S132" s="111">
        <f>IF(RES_hhdet_in_tes!S132=0,"",RES_hhdet_in_tes!S132/RES_hhdet_in_fec!S132)</f>
        <v>0.92899252075339533</v>
      </c>
      <c r="T132" s="111">
        <f>IF(RES_hhdet_in_tes!T132=0,"",RES_hhdet_in_tes!T132/RES_hhdet_in_fec!T132)</f>
        <v>0.92008403149306084</v>
      </c>
      <c r="U132" s="111">
        <f>IF(RES_hhdet_in_tes!U132=0,"",RES_hhdet_in_tes!U132/RES_hhdet_in_fec!U132)</f>
        <v>0.92981382213609909</v>
      </c>
      <c r="V132" s="111">
        <f>IF(RES_hhdet_in_tes!V132=0,"",RES_hhdet_in_tes!V132/RES_hhdet_in_fec!V132)</f>
        <v>0.93381947989486014</v>
      </c>
      <c r="W132" s="111">
        <f>IF(RES_hhdet_in_tes!W132=0,"",RES_hhdet_in_tes!W132/RES_hhdet_in_fec!W132)</f>
        <v>0.93357792301422604</v>
      </c>
      <c r="X132" s="111">
        <f>IF(RES_hhdet_in_tes!X132=0,"",RES_hhdet_in_tes!X132/RES_hhdet_in_fec!X132)</f>
        <v>0.9506044796538925</v>
      </c>
      <c r="Y132" s="111">
        <f>IF(RES_hhdet_in_tes!Y132=0,"",RES_hhdet_in_tes!Y132/RES_hhdet_in_fec!Y132)</f>
        <v>0.96272955531241011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>
        <f>IF(RES_hhdet_in_tes!K133=0,"",RES_hhdet_in_tes!K133/RES_hhdet_in_fec!K133)</f>
        <v>0.81891715247848995</v>
      </c>
      <c r="L133" s="112">
        <f>IF(RES_hhdet_in_tes!L133=0,"",RES_hhdet_in_tes!L133/RES_hhdet_in_fec!L133)</f>
        <v>0.82129206912900676</v>
      </c>
      <c r="M133" s="112">
        <f>IF(RES_hhdet_in_tes!M133=0,"",RES_hhdet_in_tes!M133/RES_hhdet_in_fec!M133)</f>
        <v>0.82458043771858369</v>
      </c>
      <c r="N133" s="112">
        <f>IF(RES_hhdet_in_tes!N133=0,"",RES_hhdet_in_tes!N133/RES_hhdet_in_fec!N133)</f>
        <v>0.82902931040854555</v>
      </c>
      <c r="O133" s="112">
        <f>IF(RES_hhdet_in_tes!O133=0,"",RES_hhdet_in_tes!O133/RES_hhdet_in_fec!O133)</f>
        <v>0.83485525843867758</v>
      </c>
      <c r="P133" s="112">
        <f>IF(RES_hhdet_in_tes!P133=0,"",RES_hhdet_in_tes!P133/RES_hhdet_in_fec!P133)</f>
        <v>0.84164623914689995</v>
      </c>
      <c r="Q133" s="112">
        <f>IF(RES_hhdet_in_tes!Q133=0,"",RES_hhdet_in_tes!Q133/RES_hhdet_in_fec!Q133)</f>
        <v>0.84805337363212652</v>
      </c>
      <c r="R133" s="112">
        <f>IF(RES_hhdet_in_tes!R133=0,"",RES_hhdet_in_tes!R133/RES_hhdet_in_fec!R133)</f>
        <v>0.85296294694448438</v>
      </c>
      <c r="S133" s="112">
        <f>IF(RES_hhdet_in_tes!S133=0,"",RES_hhdet_in_tes!S133/RES_hhdet_in_fec!S133)</f>
        <v>0.85773914105236149</v>
      </c>
      <c r="T133" s="112">
        <f>IF(RES_hhdet_in_tes!T133=0,"",RES_hhdet_in_tes!T133/RES_hhdet_in_fec!T133)</f>
        <v>0.86235004347464383</v>
      </c>
      <c r="U133" s="112">
        <f>IF(RES_hhdet_in_tes!U133=0,"",RES_hhdet_in_tes!U133/RES_hhdet_in_fec!U133)</f>
        <v>0.86676374173023329</v>
      </c>
      <c r="V133" s="112">
        <f>IF(RES_hhdet_in_tes!V133=0,"",RES_hhdet_in_tes!V133/RES_hhdet_in_fec!V133)</f>
        <v>0.87094832333802485</v>
      </c>
      <c r="W133" s="112">
        <f>IF(RES_hhdet_in_tes!W133=0,"",RES_hhdet_in_tes!W133/RES_hhdet_in_fec!W133)</f>
        <v>0.87480312955665918</v>
      </c>
      <c r="X133" s="112">
        <f>IF(RES_hhdet_in_tes!X133=0,"",RES_hhdet_in_tes!X133/RES_hhdet_in_fec!X133)</f>
        <v>0.87945949154933845</v>
      </c>
      <c r="Y133" s="112">
        <f>IF(RES_hhdet_in_tes!Y133=0,"",RES_hhdet_in_tes!Y133/RES_hhdet_in_fec!Y133)</f>
        <v>0.88393400155456425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0.64386064978934698</v>
      </c>
      <c r="D135" s="112" t="str">
        <f>IF(RES_hhdet_in_tes!D135=0,"",RES_hhdet_in_tes!D135/RES_hhdet_in_fec!D135)</f>
        <v/>
      </c>
      <c r="E135" s="112">
        <f>IF(RES_hhdet_in_tes!E135=0,"",RES_hhdet_in_tes!E135/RES_hhdet_in_fec!E135)</f>
        <v>0.64705406322829517</v>
      </c>
      <c r="F135" s="112">
        <f>IF(RES_hhdet_in_tes!F135=0,"",RES_hhdet_in_tes!F135/RES_hhdet_in_fec!F135)</f>
        <v>0.64874313053569066</v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0.65251086133984482</v>
      </c>
      <c r="I135" s="112">
        <f>IF(RES_hhdet_in_tes!I135=0,"",RES_hhdet_in_tes!I135/RES_hhdet_in_fec!I135)</f>
        <v>0.65460622513077849</v>
      </c>
      <c r="J135" s="112">
        <f>IF(RES_hhdet_in_tes!J135=0,"",RES_hhdet_in_tes!J135/RES_hhdet_in_fec!J135)</f>
        <v>0.65697101385177326</v>
      </c>
      <c r="K135" s="112">
        <f>IF(RES_hhdet_in_tes!K135=0,"",RES_hhdet_in_tes!K135/RES_hhdet_in_fec!K135)</f>
        <v>0.65970997320763636</v>
      </c>
      <c r="L135" s="112">
        <f>IF(RES_hhdet_in_tes!L135=0,"",RES_hhdet_in_tes!L135/RES_hhdet_in_fec!L135)</f>
        <v>0.66285911668540043</v>
      </c>
      <c r="M135" s="112">
        <f>IF(RES_hhdet_in_tes!M135=0,"",RES_hhdet_in_tes!M135/RES_hhdet_in_fec!M135)</f>
        <v>0.6688460177335549</v>
      </c>
      <c r="N135" s="112">
        <f>IF(RES_hhdet_in_tes!N135=0,"",RES_hhdet_in_tes!N135/RES_hhdet_in_fec!N135)</f>
        <v>0.67871787836957398</v>
      </c>
      <c r="O135" s="112">
        <f>IF(RES_hhdet_in_tes!O135=0,"",RES_hhdet_in_tes!O135/RES_hhdet_in_fec!O135)</f>
        <v>0.69377118258448744</v>
      </c>
      <c r="P135" s="112">
        <f>IF(RES_hhdet_in_tes!P135=0,"",RES_hhdet_in_tes!P135/RES_hhdet_in_fec!P135)</f>
        <v>0.71329224893598875</v>
      </c>
      <c r="Q135" s="112">
        <f>IF(RES_hhdet_in_tes!Q135=0,"",RES_hhdet_in_tes!Q135/RES_hhdet_in_fec!Q135)</f>
        <v>0.73212592467340087</v>
      </c>
      <c r="R135" s="112">
        <f>IF(RES_hhdet_in_tes!R135=0,"",RES_hhdet_in_tes!R135/RES_hhdet_in_fec!R135)</f>
        <v>0.74487141424417691</v>
      </c>
      <c r="S135" s="112">
        <f>IF(RES_hhdet_in_tes!S135=0,"",RES_hhdet_in_tes!S135/RES_hhdet_in_fec!S135)</f>
        <v>0.75721959671544337</v>
      </c>
      <c r="T135" s="112">
        <f>IF(RES_hhdet_in_tes!T135=0,"",RES_hhdet_in_tes!T135/RES_hhdet_in_fec!T135)</f>
        <v>0.76947195068566343</v>
      </c>
      <c r="U135" s="112">
        <f>IF(RES_hhdet_in_tes!U135=0,"",RES_hhdet_in_tes!U135/RES_hhdet_in_fec!U135)</f>
        <v>0.78175164568205457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0.80483288762769756</v>
      </c>
      <c r="X135" s="112">
        <f>IF(RES_hhdet_in_tes!X135=0,"",RES_hhdet_in_tes!X135/RES_hhdet_in_fec!X135)</f>
        <v>0.81710645190655096</v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>
        <f>IF(RES_hhdet_in_tes!K136=0,"",RES_hhdet_in_tes!K136/RES_hhdet_in_fec!K136)</f>
        <v>0.80214296023921217</v>
      </c>
      <c r="L136" s="113">
        <f>IF(RES_hhdet_in_tes!L136=0,"",RES_hhdet_in_tes!L136/RES_hhdet_in_fec!L136)</f>
        <v>0.79688465318406365</v>
      </c>
      <c r="M136" s="113">
        <f>IF(RES_hhdet_in_tes!M136=0,"",RES_hhdet_in_tes!M136/RES_hhdet_in_fec!M136)</f>
        <v>0.80763011328912182</v>
      </c>
      <c r="N136" s="113">
        <f>IF(RES_hhdet_in_tes!N136=0,"",RES_hhdet_in_tes!N136/RES_hhdet_in_fec!N136)</f>
        <v>0.82031221002398713</v>
      </c>
      <c r="O136" s="113">
        <f>IF(RES_hhdet_in_tes!O136=0,"",RES_hhdet_in_tes!O136/RES_hhdet_in_fec!O136)</f>
        <v>0.8259103874362671</v>
      </c>
      <c r="P136" s="113">
        <f>IF(RES_hhdet_in_tes!P136=0,"",RES_hhdet_in_tes!P136/RES_hhdet_in_fec!P136)</f>
        <v>0.84174110285976489</v>
      </c>
      <c r="Q136" s="113">
        <f>IF(RES_hhdet_in_tes!Q136=0,"",RES_hhdet_in_tes!Q136/RES_hhdet_in_fec!Q136)</f>
        <v>0.85184599309038833</v>
      </c>
      <c r="R136" s="113">
        <f>IF(RES_hhdet_in_tes!R136=0,"",RES_hhdet_in_tes!R136/RES_hhdet_in_fec!R136)</f>
        <v>0.86111075030991069</v>
      </c>
      <c r="S136" s="113">
        <f>IF(RES_hhdet_in_tes!S136=0,"",RES_hhdet_in_tes!S136/RES_hhdet_in_fec!S136)</f>
        <v>0.87091239027917733</v>
      </c>
      <c r="T136" s="113">
        <f>IF(RES_hhdet_in_tes!T136=0,"",RES_hhdet_in_tes!T136/RES_hhdet_in_fec!T136)</f>
        <v>0.86112942842740769</v>
      </c>
      <c r="U136" s="113">
        <f>IF(RES_hhdet_in_tes!U136=0,"",RES_hhdet_in_tes!U136/RES_hhdet_in_fec!U136)</f>
        <v>0.87911628302748046</v>
      </c>
      <c r="V136" s="113">
        <f>IF(RES_hhdet_in_tes!V136=0,"",RES_hhdet_in_tes!V136/RES_hhdet_in_fec!V136)</f>
        <v>0.88847802930915176</v>
      </c>
      <c r="W136" s="113">
        <f>IF(RES_hhdet_in_tes!W136=0,"",RES_hhdet_in_tes!W136/RES_hhdet_in_fec!W136)</f>
        <v>0.89234380368516941</v>
      </c>
      <c r="X136" s="113">
        <f>IF(RES_hhdet_in_tes!X136=0,"",RES_hhdet_in_tes!X136/RES_hhdet_in_fec!X136)</f>
        <v>0.92346172498431878</v>
      </c>
      <c r="Y136" s="113">
        <f>IF(RES_hhdet_in_tes!Y136=0,"",RES_hhdet_in_tes!Y136/RES_hhdet_in_fec!Y136)</f>
        <v>0.94785694768909257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>
        <f>IF(RES_hhdet_in_tes!K137=0,"",RES_hhdet_in_tes!K137/RES_hhdet_in_fec!K137)</f>
        <v>0.65970997320763625</v>
      </c>
      <c r="L137" s="111">
        <f>IF(RES_hhdet_in_tes!L137=0,"",RES_hhdet_in_tes!L137/RES_hhdet_in_fec!L137)</f>
        <v>0.66285911668540043</v>
      </c>
      <c r="M137" s="111">
        <f>IF(RES_hhdet_in_tes!M137=0,"",RES_hhdet_in_tes!M137/RES_hhdet_in_fec!M137)</f>
        <v>0.6688460177335549</v>
      </c>
      <c r="N137" s="111">
        <f>IF(RES_hhdet_in_tes!N137=0,"",RES_hhdet_in_tes!N137/RES_hhdet_in_fec!N137)</f>
        <v>0.67871787836957409</v>
      </c>
      <c r="O137" s="111">
        <f>IF(RES_hhdet_in_tes!O137=0,"",RES_hhdet_in_tes!O137/RES_hhdet_in_fec!O137)</f>
        <v>0.69377118258448744</v>
      </c>
      <c r="P137" s="111">
        <f>IF(RES_hhdet_in_tes!P137=0,"",RES_hhdet_in_tes!P137/RES_hhdet_in_fec!P137)</f>
        <v>0.71329224893598875</v>
      </c>
      <c r="Q137" s="111">
        <f>IF(RES_hhdet_in_tes!Q137=0,"",RES_hhdet_in_tes!Q137/RES_hhdet_in_fec!Q137)</f>
        <v>0.73212592467340087</v>
      </c>
      <c r="R137" s="111">
        <f>IF(RES_hhdet_in_tes!R137=0,"",RES_hhdet_in_tes!R137/RES_hhdet_in_fec!R137)</f>
        <v>0.74487141424417691</v>
      </c>
      <c r="S137" s="111">
        <f>IF(RES_hhdet_in_tes!S137=0,"",RES_hhdet_in_tes!S137/RES_hhdet_in_fec!S137)</f>
        <v>0.75721959671544337</v>
      </c>
      <c r="T137" s="111">
        <f>IF(RES_hhdet_in_tes!T137=0,"",RES_hhdet_in_tes!T137/RES_hhdet_in_fec!T137)</f>
        <v>0.76947195068566354</v>
      </c>
      <c r="U137" s="111">
        <f>IF(RES_hhdet_in_tes!U137=0,"",RES_hhdet_in_tes!U137/RES_hhdet_in_fec!U137)</f>
        <v>0.78175164568205457</v>
      </c>
      <c r="V137" s="111">
        <f>IF(RES_hhdet_in_tes!V137=0,"",RES_hhdet_in_tes!V137/RES_hhdet_in_fec!V137)</f>
        <v>0.79381502254422476</v>
      </c>
      <c r="W137" s="111">
        <f>IF(RES_hhdet_in_tes!W137=0,"",RES_hhdet_in_tes!W137/RES_hhdet_in_fec!W137)</f>
        <v>0.80483288762769756</v>
      </c>
      <c r="X137" s="111">
        <f>IF(RES_hhdet_in_tes!X137=0,"",RES_hhdet_in_tes!X137/RES_hhdet_in_fec!X137)</f>
        <v>0.81710645190655096</v>
      </c>
      <c r="Y137" s="111">
        <f>IF(RES_hhdet_in_tes!Y137=0,"",RES_hhdet_in_tes!Y137/RES_hhdet_in_fec!Y137)</f>
        <v>0.82855694138993319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0.61562661657211748</v>
      </c>
      <c r="D139" s="124">
        <f>IF(RES_hhdet_in_tes!D139=0,"",RES_hhdet_in_tes!D139/RES_hhdet_in_fec!D139)</f>
        <v>0.62567202966275925</v>
      </c>
      <c r="E139" s="124">
        <f>IF(RES_hhdet_in_tes!E139=0,"",RES_hhdet_in_tes!E139/RES_hhdet_in_fec!E139)</f>
        <v>0.69124908928917295</v>
      </c>
      <c r="F139" s="124">
        <f>IF(RES_hhdet_in_tes!F139=0,"",RES_hhdet_in_tes!F139/RES_hhdet_in_fec!F139)</f>
        <v>0.65493050987748247</v>
      </c>
      <c r="G139" s="124">
        <f>IF(RES_hhdet_in_tes!G139=0,"",RES_hhdet_in_tes!G139/RES_hhdet_in_fec!G139)</f>
        <v>0.61919178467949665</v>
      </c>
      <c r="H139" s="124">
        <f>IF(RES_hhdet_in_tes!H139=0,"",RES_hhdet_in_tes!H139/RES_hhdet_in_fec!H139)</f>
        <v>0.62205231521464932</v>
      </c>
      <c r="I139" s="124">
        <f>IF(RES_hhdet_in_tes!I139=0,"",RES_hhdet_in_tes!I139/RES_hhdet_in_fec!I139)</f>
        <v>0.61775413471015128</v>
      </c>
      <c r="J139" s="124">
        <f>IF(RES_hhdet_in_tes!J139=0,"",RES_hhdet_in_tes!J139/RES_hhdet_in_fec!J139)</f>
        <v>0.65028489062325578</v>
      </c>
      <c r="K139" s="124">
        <f>IF(RES_hhdet_in_tes!K139=0,"",RES_hhdet_in_tes!K139/RES_hhdet_in_fec!K139)</f>
        <v>0.6529167432889863</v>
      </c>
      <c r="L139" s="124">
        <f>IF(RES_hhdet_in_tes!L139=0,"",RES_hhdet_in_tes!L139/RES_hhdet_in_fec!L139)</f>
        <v>0.67546977470865099</v>
      </c>
      <c r="M139" s="124">
        <f>IF(RES_hhdet_in_tes!M139=0,"",RES_hhdet_in_tes!M139/RES_hhdet_in_fec!M139)</f>
        <v>0.66662905974418007</v>
      </c>
      <c r="N139" s="124">
        <f>IF(RES_hhdet_in_tes!N139=0,"",RES_hhdet_in_tes!N139/RES_hhdet_in_fec!N139)</f>
        <v>0.64059249407306218</v>
      </c>
      <c r="O139" s="124">
        <f>IF(RES_hhdet_in_tes!O139=0,"",RES_hhdet_in_tes!O139/RES_hhdet_in_fec!O139)</f>
        <v>0.63846129138171781</v>
      </c>
      <c r="P139" s="124">
        <f>IF(RES_hhdet_in_tes!P139=0,"",RES_hhdet_in_tes!P139/RES_hhdet_in_fec!P139)</f>
        <v>0.63545934220023692</v>
      </c>
      <c r="Q139" s="124">
        <f>IF(RES_hhdet_in_tes!Q139=0,"",RES_hhdet_in_tes!Q139/RES_hhdet_in_fec!Q139)</f>
        <v>0.64685161788298973</v>
      </c>
      <c r="R139" s="124">
        <f>IF(RES_hhdet_in_tes!R139=0,"",RES_hhdet_in_tes!R139/RES_hhdet_in_fec!R139)</f>
        <v>0.66542379687840747</v>
      </c>
      <c r="S139" s="124">
        <f>IF(RES_hhdet_in_tes!S139=0,"",RES_hhdet_in_tes!S139/RES_hhdet_in_fec!S139)</f>
        <v>0.66613540825635953</v>
      </c>
      <c r="T139" s="124">
        <f>IF(RES_hhdet_in_tes!T139=0,"",RES_hhdet_in_tes!T139/RES_hhdet_in_fec!T139)</f>
        <v>0.66336904401415564</v>
      </c>
      <c r="U139" s="124">
        <f>IF(RES_hhdet_in_tes!U139=0,"",RES_hhdet_in_tes!U139/RES_hhdet_in_fec!U139)</f>
        <v>0.66672137740692405</v>
      </c>
      <c r="V139" s="124">
        <f>IF(RES_hhdet_in_tes!V139=0,"",RES_hhdet_in_tes!V139/RES_hhdet_in_fec!V139)</f>
        <v>0.65832149203490586</v>
      </c>
      <c r="W139" s="124">
        <f>IF(RES_hhdet_in_tes!W139=0,"",RES_hhdet_in_tes!W139/RES_hhdet_in_fec!W139)</f>
        <v>0.61097929938264905</v>
      </c>
      <c r="X139" s="124">
        <f>IF(RES_hhdet_in_tes!X139=0,"",RES_hhdet_in_tes!X139/RES_hhdet_in_fec!X139)</f>
        <v>0.61137984374853738</v>
      </c>
      <c r="Y139" s="124">
        <f>IF(RES_hhdet_in_tes!Y139=0,"",RES_hhdet_in_tes!Y139/RES_hhdet_in_fec!Y139)</f>
        <v>0.61141989818512621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0.5869851274922212</v>
      </c>
      <c r="D140" s="111">
        <f>IF(RES_hhdet_in_tes!D140=0,"",RES_hhdet_in_tes!D140/RES_hhdet_in_fec!D140)</f>
        <v>0.58734895024691236</v>
      </c>
      <c r="E140" s="111">
        <f>IF(RES_hhdet_in_tes!E140=0,"",RES_hhdet_in_tes!E140/RES_hhdet_in_fec!E140)</f>
        <v>0.58771280577424856</v>
      </c>
      <c r="F140" s="111">
        <f>IF(RES_hhdet_in_tes!F140=0,"",RES_hhdet_in_tes!F140/RES_hhdet_in_fec!F140)</f>
        <v>0.5880766657705816</v>
      </c>
      <c r="G140" s="111">
        <f>IF(RES_hhdet_in_tes!G140=0,"",RES_hhdet_in_tes!G140/RES_hhdet_in_fec!G140)</f>
        <v>0.58844055594859279</v>
      </c>
      <c r="H140" s="111">
        <f>IF(RES_hhdet_in_tes!H140=0,"",RES_hhdet_in_tes!H140/RES_hhdet_in_fec!H140)</f>
        <v>0.58880447316137741</v>
      </c>
      <c r="I140" s="111">
        <f>IF(RES_hhdet_in_tes!I140=0,"",RES_hhdet_in_tes!I140/RES_hhdet_in_fec!I140)</f>
        <v>0.58916842374454059</v>
      </c>
      <c r="J140" s="111">
        <f>IF(RES_hhdet_in_tes!J140=0,"",RES_hhdet_in_tes!J140/RES_hhdet_in_fec!J140)</f>
        <v>0.58953243365282182</v>
      </c>
      <c r="K140" s="111">
        <f>IF(RES_hhdet_in_tes!K140=0,"",RES_hhdet_in_tes!K140/RES_hhdet_in_fec!K140)</f>
        <v>0.58989652495457567</v>
      </c>
      <c r="L140" s="111">
        <f>IF(RES_hhdet_in_tes!L140=0,"",RES_hhdet_in_tes!L140/RES_hhdet_in_fec!L140)</f>
        <v>0.59026070355399185</v>
      </c>
      <c r="M140" s="111">
        <f>IF(RES_hhdet_in_tes!M140=0,"",RES_hhdet_in_tes!M140/RES_hhdet_in_fec!M140)</f>
        <v>0.5905372764152087</v>
      </c>
      <c r="N140" s="111">
        <f>IF(RES_hhdet_in_tes!N140=0,"",RES_hhdet_in_tes!N140/RES_hhdet_in_fec!N140)</f>
        <v>0.59069186763509229</v>
      </c>
      <c r="O140" s="111">
        <f>IF(RES_hhdet_in_tes!O140=0,"",RES_hhdet_in_tes!O140/RES_hhdet_in_fec!O140)</f>
        <v>0.59078426274630003</v>
      </c>
      <c r="P140" s="111">
        <f>IF(RES_hhdet_in_tes!P140=0,"",RES_hhdet_in_tes!P140/RES_hhdet_in_fec!P140)</f>
        <v>0.59104207603007342</v>
      </c>
      <c r="Q140" s="111">
        <f>IF(RES_hhdet_in_tes!Q140=0,"",RES_hhdet_in_tes!Q140/RES_hhdet_in_fec!Q140)</f>
        <v>0.59209143632137295</v>
      </c>
      <c r="R140" s="111">
        <f>IF(RES_hhdet_in_tes!R140=0,"",RES_hhdet_in_tes!R140/RES_hhdet_in_fec!R140)</f>
        <v>0.59484784450810835</v>
      </c>
      <c r="S140" s="111">
        <f>IF(RES_hhdet_in_tes!S140=0,"",RES_hhdet_in_tes!S140/RES_hhdet_in_fec!S140)</f>
        <v>0.59873607322889766</v>
      </c>
      <c r="T140" s="111">
        <f>IF(RES_hhdet_in_tes!T140=0,"",RES_hhdet_in_tes!T140/RES_hhdet_in_fec!T140)</f>
        <v>0.60300222250706581</v>
      </c>
      <c r="U140" s="111">
        <f>IF(RES_hhdet_in_tes!U140=0,"",RES_hhdet_in_tes!U140/RES_hhdet_in_fec!U140)</f>
        <v>0.60689239236594827</v>
      </c>
      <c r="V140" s="111">
        <f>IF(RES_hhdet_in_tes!V140=0,"",RES_hhdet_in_tes!V140/RES_hhdet_in_fec!V140)</f>
        <v>0.6096526828288753</v>
      </c>
      <c r="W140" s="111">
        <f>IF(RES_hhdet_in_tes!W140=0,"",RES_hhdet_in_tes!W140/RES_hhdet_in_fec!W140)</f>
        <v>0.61097929938264905</v>
      </c>
      <c r="X140" s="111">
        <f>IF(RES_hhdet_in_tes!X140=0,"",RES_hhdet_in_tes!X140/RES_hhdet_in_fec!X140)</f>
        <v>0.61137984374853738</v>
      </c>
      <c r="Y140" s="111">
        <f>IF(RES_hhdet_in_tes!Y140=0,"",RES_hhdet_in_tes!Y140/RES_hhdet_in_fec!Y140)</f>
        <v>0.61141989818512621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0.75148005138005769</v>
      </c>
      <c r="D141" s="45">
        <f>IF(RES_hhdet_in_tes!D141=0,"",RES_hhdet_in_tes!D141/RES_hhdet_in_fec!D141)</f>
        <v>0.75272351385861058</v>
      </c>
      <c r="E141" s="45">
        <f>IF(RES_hhdet_in_tes!E141=0,"",RES_hhdet_in_tes!E141/RES_hhdet_in_fec!E141)</f>
        <v>0.75402560588067802</v>
      </c>
      <c r="F141" s="45">
        <f>IF(RES_hhdet_in_tes!F141=0,"",RES_hhdet_in_tes!F141/RES_hhdet_in_fec!F141)</f>
        <v>0.75533569284049751</v>
      </c>
      <c r="G141" s="45">
        <f>IF(RES_hhdet_in_tes!G141=0,"",RES_hhdet_in_tes!G141/RES_hhdet_in_fec!G141)</f>
        <v>0.75669977416136025</v>
      </c>
      <c r="H141" s="45">
        <f>IF(RES_hhdet_in_tes!H141=0,"",RES_hhdet_in_tes!H141/RES_hhdet_in_fec!H141)</f>
        <v>0.758112220099461</v>
      </c>
      <c r="I141" s="45">
        <f>IF(RES_hhdet_in_tes!I141=0,"",RES_hhdet_in_tes!I141/RES_hhdet_in_fec!I141)</f>
        <v>0.7595843649140428</v>
      </c>
      <c r="J141" s="45">
        <f>IF(RES_hhdet_in_tes!J141=0,"",RES_hhdet_in_tes!J141/RES_hhdet_in_fec!J141)</f>
        <v>0.76116264106459108</v>
      </c>
      <c r="K141" s="45">
        <f>IF(RES_hhdet_in_tes!K141=0,"",RES_hhdet_in_tes!K141/RES_hhdet_in_fec!K141)</f>
        <v>0.76288652835485771</v>
      </c>
      <c r="L141" s="45">
        <f>IF(RES_hhdet_in_tes!L141=0,"",RES_hhdet_in_tes!L141/RES_hhdet_in_fec!L141)</f>
        <v>0.76476658925093599</v>
      </c>
      <c r="M141" s="45">
        <f>IF(RES_hhdet_in_tes!M141=0,"",RES_hhdet_in_tes!M141/RES_hhdet_in_fec!M141)</f>
        <v>0.767454660880866</v>
      </c>
      <c r="N141" s="45">
        <f>IF(RES_hhdet_in_tes!N141=0,"",RES_hhdet_in_tes!N141/RES_hhdet_in_fec!N141)</f>
        <v>0.77113631507966207</v>
      </c>
      <c r="O141" s="45">
        <f>IF(RES_hhdet_in_tes!O141=0,"",RES_hhdet_in_tes!O141/RES_hhdet_in_fec!O141)</f>
        <v>0.7762516051470395</v>
      </c>
      <c r="P141" s="45">
        <f>IF(RES_hhdet_in_tes!P141=0,"",RES_hhdet_in_tes!P141/RES_hhdet_in_fec!P141)</f>
        <v>0.78301636369515593</v>
      </c>
      <c r="Q141" s="45">
        <f>IF(RES_hhdet_in_tes!Q141=0,"",RES_hhdet_in_tes!Q141/RES_hhdet_in_fec!Q141)</f>
        <v>0.79177002723761314</v>
      </c>
      <c r="R141" s="45">
        <f>IF(RES_hhdet_in_tes!R141=0,"",RES_hhdet_in_tes!R141/RES_hhdet_in_fec!R141)</f>
        <v>0.80368167046080086</v>
      </c>
      <c r="S141" s="45">
        <f>IF(RES_hhdet_in_tes!S141=0,"",RES_hhdet_in_tes!S141/RES_hhdet_in_fec!S141)</f>
        <v>0.81858702457680255</v>
      </c>
      <c r="T141" s="45">
        <f>IF(RES_hhdet_in_tes!T141=0,"",RES_hhdet_in_tes!T141/RES_hhdet_in_fec!T141)</f>
        <v>0.83463345679618539</v>
      </c>
      <c r="U141" s="45">
        <f>IF(RES_hhdet_in_tes!U141=0,"",RES_hhdet_in_tes!U141/RES_hhdet_in_fec!U141)</f>
        <v>0.84996833432956087</v>
      </c>
      <c r="V141" s="45">
        <f>IF(RES_hhdet_in_tes!V141=0,"",RES_hhdet_in_tes!V141/RES_hhdet_in_fec!V141)</f>
        <v>0.86273902438751937</v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 t="str">
        <f>IF(RES_hhdet_in_tes!Y141=0,"",RES_hhdet_in_tes!Y141/RES_hhdet_in_fec!Y141)</f>
        <v/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1.2820164188726264</v>
      </c>
      <c r="D143" s="119">
        <f>IF(RES_hhdet_in_tes!D143=0,"",RES_hhdet_in_tes!D143/RES_hhdet_in_fec!D143)</f>
        <v>1.2333958363224748</v>
      </c>
      <c r="E143" s="119">
        <f>IF(RES_hhdet_in_tes!E143=0,"",RES_hhdet_in_tes!E143/RES_hhdet_in_fec!E143)</f>
        <v>1.2500058578697919</v>
      </c>
      <c r="F143" s="119">
        <f>IF(RES_hhdet_in_tes!F143=0,"",RES_hhdet_in_tes!F143/RES_hhdet_in_fec!F143)</f>
        <v>1.3012708853025434</v>
      </c>
      <c r="G143" s="119">
        <f>IF(RES_hhdet_in_tes!G143=0,"",RES_hhdet_in_tes!G143/RES_hhdet_in_fec!G143)</f>
        <v>1.404359028906669</v>
      </c>
      <c r="H143" s="119">
        <f>IF(RES_hhdet_in_tes!H143=0,"",RES_hhdet_in_tes!H143/RES_hhdet_in_fec!H143)</f>
        <v>1.476644103567915</v>
      </c>
      <c r="I143" s="119">
        <f>IF(RES_hhdet_in_tes!I143=0,"",RES_hhdet_in_tes!I143/RES_hhdet_in_fec!I143)</f>
        <v>1.4796913865124637</v>
      </c>
      <c r="J143" s="119">
        <f>IF(RES_hhdet_in_tes!J143=0,"",RES_hhdet_in_tes!J143/RES_hhdet_in_fec!J143)</f>
        <v>1.5801053864765056</v>
      </c>
      <c r="K143" s="119">
        <f>IF(RES_hhdet_in_tes!K143=0,"",RES_hhdet_in_tes!K143/RES_hhdet_in_fec!K143)</f>
        <v>1.6478914802825453</v>
      </c>
      <c r="L143" s="119">
        <f>IF(RES_hhdet_in_tes!L143=0,"",RES_hhdet_in_tes!L143/RES_hhdet_in_fec!L143)</f>
        <v>1.6663189097334543</v>
      </c>
      <c r="M143" s="119">
        <f>IF(RES_hhdet_in_tes!M143=0,"",RES_hhdet_in_tes!M143/RES_hhdet_in_fec!M143)</f>
        <v>1.7153424090503944</v>
      </c>
      <c r="N143" s="119">
        <f>IF(RES_hhdet_in_tes!N143=0,"",RES_hhdet_in_tes!N143/RES_hhdet_in_fec!N143)</f>
        <v>1.7529780525482499</v>
      </c>
      <c r="O143" s="119">
        <f>IF(RES_hhdet_in_tes!O143=0,"",RES_hhdet_in_tes!O143/RES_hhdet_in_fec!O143)</f>
        <v>1.8570964742381033</v>
      </c>
      <c r="P143" s="119">
        <f>IF(RES_hhdet_in_tes!P143=0,"",RES_hhdet_in_tes!P143/RES_hhdet_in_fec!P143)</f>
        <v>1.9203569607433071</v>
      </c>
      <c r="Q143" s="119">
        <f>IF(RES_hhdet_in_tes!Q143=0,"",RES_hhdet_in_tes!Q143/RES_hhdet_in_fec!Q143)</f>
        <v>1.9698284534741393</v>
      </c>
      <c r="R143" s="119">
        <f>IF(RES_hhdet_in_tes!R143=0,"",RES_hhdet_in_tes!R143/RES_hhdet_in_fec!R143)</f>
        <v>1.9627272123581465</v>
      </c>
      <c r="S143" s="119">
        <f>IF(RES_hhdet_in_tes!S143=0,"",RES_hhdet_in_tes!S143/RES_hhdet_in_fec!S143)</f>
        <v>1.9366534946898231</v>
      </c>
      <c r="T143" s="119">
        <f>IF(RES_hhdet_in_tes!T143=0,"",RES_hhdet_in_tes!T143/RES_hhdet_in_fec!T143)</f>
        <v>1.9720634791993945</v>
      </c>
      <c r="U143" s="119">
        <f>IF(RES_hhdet_in_tes!U143=0,"",RES_hhdet_in_tes!U143/RES_hhdet_in_fec!U143)</f>
        <v>1.9196920955228904</v>
      </c>
      <c r="V143" s="119">
        <f>IF(RES_hhdet_in_tes!V143=0,"",RES_hhdet_in_tes!V143/RES_hhdet_in_fec!V143)</f>
        <v>1.8650575652079804</v>
      </c>
      <c r="W143" s="119">
        <f>IF(RES_hhdet_in_tes!W143=0,"",RES_hhdet_in_tes!W143/RES_hhdet_in_fec!W143)</f>
        <v>1.8000328335169273</v>
      </c>
      <c r="X143" s="119">
        <f>IF(RES_hhdet_in_tes!X143=0,"",RES_hhdet_in_tes!X143/RES_hhdet_in_fec!X143)</f>
        <v>1.8858796046149509</v>
      </c>
      <c r="Y143" s="119">
        <f>IF(RES_hhdet_in_tes!Y143=0,"",RES_hhdet_in_tes!Y143/RES_hhdet_in_fec!Y143)</f>
        <v>1.9331670049877516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1.5000467160812754</v>
      </c>
      <c r="D144" s="124">
        <f>IF(RES_hhdet_in_tes!D144=0,"",RES_hhdet_in_tes!D144/RES_hhdet_in_fec!D144)</f>
        <v>1.590383618087776</v>
      </c>
      <c r="E144" s="124">
        <f>IF(RES_hhdet_in_tes!E144=0,"",RES_hhdet_in_tes!E144/RES_hhdet_in_fec!E144)</f>
        <v>1.6822414608794665</v>
      </c>
      <c r="F144" s="124">
        <f>IF(RES_hhdet_in_tes!F144=0,"",RES_hhdet_in_tes!F144/RES_hhdet_in_fec!F144)</f>
        <v>1.7747346667783193</v>
      </c>
      <c r="G144" s="124">
        <f>IF(RES_hhdet_in_tes!G144=0,"",RES_hhdet_in_tes!G144/RES_hhdet_in_fec!G144)</f>
        <v>1.8686701104196826</v>
      </c>
      <c r="H144" s="124">
        <f>IF(RES_hhdet_in_tes!H144=0,"",RES_hhdet_in_tes!H144/RES_hhdet_in_fec!H144)</f>
        <v>1.9639507258989715</v>
      </c>
      <c r="I144" s="124">
        <f>IF(RES_hhdet_in_tes!I144=0,"",RES_hhdet_in_tes!I144/RES_hhdet_in_fec!I144)</f>
        <v>2.0607770919221995</v>
      </c>
      <c r="J144" s="124">
        <f>IF(RES_hhdet_in_tes!J144=0,"",RES_hhdet_in_tes!J144/RES_hhdet_in_fec!J144)</f>
        <v>2.1599669975483811</v>
      </c>
      <c r="K144" s="124">
        <f>IF(RES_hhdet_in_tes!K144=0,"",RES_hhdet_in_tes!K144/RES_hhdet_in_fec!K144)</f>
        <v>2.2622183075965618</v>
      </c>
      <c r="L144" s="124">
        <f>IF(RES_hhdet_in_tes!L144=0,"",RES_hhdet_in_tes!L144/RES_hhdet_in_fec!L144)</f>
        <v>2.3677223338866118</v>
      </c>
      <c r="M144" s="124">
        <f>IF(RES_hhdet_in_tes!M144=0,"",RES_hhdet_in_tes!M144/RES_hhdet_in_fec!M144)</f>
        <v>2.496731921430186</v>
      </c>
      <c r="N144" s="124">
        <f>IF(RES_hhdet_in_tes!N144=0,"",RES_hhdet_in_tes!N144/RES_hhdet_in_fec!N144)</f>
        <v>2.6562310473718647</v>
      </c>
      <c r="O144" s="124">
        <f>IF(RES_hhdet_in_tes!O144=0,"",RES_hhdet_in_tes!O144/RES_hhdet_in_fec!O144)</f>
        <v>2.8486190835904877</v>
      </c>
      <c r="P144" s="124">
        <f>IF(RES_hhdet_in_tes!P144=0,"",RES_hhdet_in_tes!P144/RES_hhdet_in_fec!P144)</f>
        <v>3.0544972456722581</v>
      </c>
      <c r="Q144" s="124">
        <f>IF(RES_hhdet_in_tes!Q144=0,"",RES_hhdet_in_tes!Q144/RES_hhdet_in_fec!Q144)</f>
        <v>3.2146021090289918</v>
      </c>
      <c r="R144" s="124">
        <f>IF(RES_hhdet_in_tes!R144=0,"",RES_hhdet_in_tes!R144/RES_hhdet_in_fec!R144)</f>
        <v>3.2153680723381912</v>
      </c>
      <c r="S144" s="124">
        <f>IF(RES_hhdet_in_tes!S144=0,"",RES_hhdet_in_tes!S144/RES_hhdet_in_fec!S144)</f>
        <v>3.2154531793725467</v>
      </c>
      <c r="T144" s="124">
        <f>IF(RES_hhdet_in_tes!T144=0,"",RES_hhdet_in_tes!T144/RES_hhdet_in_fec!T144)</f>
        <v>3.2155477427440524</v>
      </c>
      <c r="U144" s="124">
        <f>IF(RES_hhdet_in_tes!U144=0,"",RES_hhdet_in_tes!U144/RES_hhdet_in_fec!U144)</f>
        <v>3.2156528131568369</v>
      </c>
      <c r="V144" s="124">
        <f>IF(RES_hhdet_in_tes!V144=0,"",RES_hhdet_in_tes!V144/RES_hhdet_in_fec!V144)</f>
        <v>3.2251091503074401</v>
      </c>
      <c r="W144" s="124">
        <f>IF(RES_hhdet_in_tes!W144=0,"",RES_hhdet_in_tes!W144/RES_hhdet_in_fec!W144)</f>
        <v>3.2754773490316347</v>
      </c>
      <c r="X144" s="124">
        <f>IF(RES_hhdet_in_tes!X144=0,"",RES_hhdet_in_tes!X144/RES_hhdet_in_fec!X144)</f>
        <v>3.342935052968139</v>
      </c>
      <c r="Y144" s="124">
        <f>IF(RES_hhdet_in_tes!Y144=0,"",RES_hhdet_in_tes!Y144/RES_hhdet_in_fec!Y144)</f>
        <v>3.4203456753893948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1.5000467160812754</v>
      </c>
      <c r="D145" s="111">
        <f>IF(RES_hhdet_in_tes!D145=0,"",RES_hhdet_in_tes!D145/RES_hhdet_in_fec!D145)</f>
        <v>1.590383618087776</v>
      </c>
      <c r="E145" s="111">
        <f>IF(RES_hhdet_in_tes!E145=0,"",RES_hhdet_in_tes!E145/RES_hhdet_in_fec!E145)</f>
        <v>1.6822414608794665</v>
      </c>
      <c r="F145" s="111">
        <f>IF(RES_hhdet_in_tes!F145=0,"",RES_hhdet_in_tes!F145/RES_hhdet_in_fec!F145)</f>
        <v>1.7747346667783193</v>
      </c>
      <c r="G145" s="111">
        <f>IF(RES_hhdet_in_tes!G145=0,"",RES_hhdet_in_tes!G145/RES_hhdet_in_fec!G145)</f>
        <v>1.8686701104196826</v>
      </c>
      <c r="H145" s="111">
        <f>IF(RES_hhdet_in_tes!H145=0,"",RES_hhdet_in_tes!H145/RES_hhdet_in_fec!H145)</f>
        <v>1.9639507258989715</v>
      </c>
      <c r="I145" s="111">
        <f>IF(RES_hhdet_in_tes!I145=0,"",RES_hhdet_in_tes!I145/RES_hhdet_in_fec!I145)</f>
        <v>2.0607770919221995</v>
      </c>
      <c r="J145" s="111">
        <f>IF(RES_hhdet_in_tes!J145=0,"",RES_hhdet_in_tes!J145/RES_hhdet_in_fec!J145)</f>
        <v>2.1599669975483811</v>
      </c>
      <c r="K145" s="111">
        <f>IF(RES_hhdet_in_tes!K145=0,"",RES_hhdet_in_tes!K145/RES_hhdet_in_fec!K145)</f>
        <v>2.2622183075965618</v>
      </c>
      <c r="L145" s="111">
        <f>IF(RES_hhdet_in_tes!L145=0,"",RES_hhdet_in_tes!L145/RES_hhdet_in_fec!L145)</f>
        <v>2.3677223338866118</v>
      </c>
      <c r="M145" s="111">
        <f>IF(RES_hhdet_in_tes!M145=0,"",RES_hhdet_in_tes!M145/RES_hhdet_in_fec!M145)</f>
        <v>2.496731921430186</v>
      </c>
      <c r="N145" s="111">
        <f>IF(RES_hhdet_in_tes!N145=0,"",RES_hhdet_in_tes!N145/RES_hhdet_in_fec!N145)</f>
        <v>2.6562310473718647</v>
      </c>
      <c r="O145" s="111">
        <f>IF(RES_hhdet_in_tes!O145=0,"",RES_hhdet_in_tes!O145/RES_hhdet_in_fec!O145)</f>
        <v>2.8486190835904877</v>
      </c>
      <c r="P145" s="111">
        <f>IF(RES_hhdet_in_tes!P145=0,"",RES_hhdet_in_tes!P145/RES_hhdet_in_fec!P145)</f>
        <v>3.0544972456722581</v>
      </c>
      <c r="Q145" s="111">
        <f>IF(RES_hhdet_in_tes!Q145=0,"",RES_hhdet_in_tes!Q145/RES_hhdet_in_fec!Q145)</f>
        <v>3.2146021090289918</v>
      </c>
      <c r="R145" s="111">
        <f>IF(RES_hhdet_in_tes!R145=0,"",RES_hhdet_in_tes!R145/RES_hhdet_in_fec!R145)</f>
        <v>3.2153680723381912</v>
      </c>
      <c r="S145" s="111">
        <f>IF(RES_hhdet_in_tes!S145=0,"",RES_hhdet_in_tes!S145/RES_hhdet_in_fec!S145)</f>
        <v>3.2154531793725467</v>
      </c>
      <c r="T145" s="111">
        <f>IF(RES_hhdet_in_tes!T145=0,"",RES_hhdet_in_tes!T145/RES_hhdet_in_fec!T145)</f>
        <v>3.2155477427440524</v>
      </c>
      <c r="U145" s="111">
        <f>IF(RES_hhdet_in_tes!U145=0,"",RES_hhdet_in_tes!U145/RES_hhdet_in_fec!U145)</f>
        <v>3.2156528131568369</v>
      </c>
      <c r="V145" s="111">
        <f>IF(RES_hhdet_in_tes!V145=0,"",RES_hhdet_in_tes!V145/RES_hhdet_in_fec!V145)</f>
        <v>3.2251091503074401</v>
      </c>
      <c r="W145" s="111">
        <f>IF(RES_hhdet_in_tes!W145=0,"",RES_hhdet_in_tes!W145/RES_hhdet_in_fec!W145)</f>
        <v>3.2754773490316347</v>
      </c>
      <c r="X145" s="111">
        <f>IF(RES_hhdet_in_tes!X145=0,"",RES_hhdet_in_tes!X145/RES_hhdet_in_fec!X145)</f>
        <v>3.342935052968139</v>
      </c>
      <c r="Y145" s="111">
        <f>IF(RES_hhdet_in_tes!Y145=0,"",RES_hhdet_in_tes!Y145/RES_hhdet_in_fec!Y145)</f>
        <v>3.4203456753893948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2.3612284950817353</v>
      </c>
      <c r="E146" s="124">
        <f>IF(RES_hhdet_in_tes!E146=0,"",RES_hhdet_in_tes!E146/RES_hhdet_in_fec!E146)</f>
        <v>2.4571325007913911</v>
      </c>
      <c r="F146" s="124">
        <f>IF(RES_hhdet_in_tes!F146=0,"",RES_hhdet_in_tes!F146/RES_hhdet_in_fec!F146)</f>
        <v>2.5538067651711773</v>
      </c>
      <c r="G146" s="124">
        <f>IF(RES_hhdet_in_tes!G146=0,"",RES_hhdet_in_tes!G146/RES_hhdet_in_fec!G146)</f>
        <v>2.6518113536192072</v>
      </c>
      <c r="H146" s="124">
        <f>IF(RES_hhdet_in_tes!H146=0,"",RES_hhdet_in_tes!H146/RES_hhdet_in_fec!H146)</f>
        <v>2.751058245353335</v>
      </c>
      <c r="I146" s="124">
        <f>IF(RES_hhdet_in_tes!I146=0,"",RES_hhdet_in_tes!I146/RES_hhdet_in_fec!I146)</f>
        <v>2.8516648407263725</v>
      </c>
      <c r="J146" s="124">
        <f>IF(RES_hhdet_in_tes!J146=0,"",RES_hhdet_in_tes!J146/RES_hhdet_in_fec!J146)</f>
        <v>2.9541573192931225</v>
      </c>
      <c r="K146" s="124">
        <f>IF(RES_hhdet_in_tes!K146=0,"",RES_hhdet_in_tes!K146/RES_hhdet_in_fec!K146)</f>
        <v>3.0589524591337431</v>
      </c>
      <c r="L146" s="124">
        <f>IF(RES_hhdet_in_tes!L146=0,"",RES_hhdet_in_tes!L146/RES_hhdet_in_fec!L146)</f>
        <v>3.1661055295072873</v>
      </c>
      <c r="M146" s="124">
        <f>IF(RES_hhdet_in_tes!M146=0,"",RES_hhdet_in_tes!M146/RES_hhdet_in_fec!M146)</f>
        <v>3.2888950499190894</v>
      </c>
      <c r="N146" s="124">
        <f>IF(RES_hhdet_in_tes!N146=0,"",RES_hhdet_in_tes!N146/RES_hhdet_in_fec!N146)</f>
        <v>3.4312628031919368</v>
      </c>
      <c r="O146" s="124">
        <f>IF(RES_hhdet_in_tes!O146=0,"",RES_hhdet_in_tes!O146/RES_hhdet_in_fec!O146)</f>
        <v>3.5929548193350787</v>
      </c>
      <c r="P146" s="124">
        <f>IF(RES_hhdet_in_tes!P146=0,"",RES_hhdet_in_tes!P146/RES_hhdet_in_fec!P146)</f>
        <v>3.7582352308246971</v>
      </c>
      <c r="Q146" s="124">
        <f>IF(RES_hhdet_in_tes!Q146=0,"",RES_hhdet_in_tes!Q146/RES_hhdet_in_fec!Q146)</f>
        <v>3.8850854125310388</v>
      </c>
      <c r="R146" s="124">
        <f>IF(RES_hhdet_in_tes!R146=0,"",RES_hhdet_in_tes!R146/RES_hhdet_in_fec!R146)</f>
        <v>3.9125710712894084</v>
      </c>
      <c r="S146" s="124">
        <f>IF(RES_hhdet_in_tes!S146=0,"",RES_hhdet_in_tes!S146/RES_hhdet_in_fec!S146)</f>
        <v>3.9156250333736717</v>
      </c>
      <c r="T146" s="124">
        <f>IF(RES_hhdet_in_tes!T146=0,"",RES_hhdet_in_tes!T146/RES_hhdet_in_fec!T146)</f>
        <v>3.9190183245784089</v>
      </c>
      <c r="U146" s="124">
        <f>IF(RES_hhdet_in_tes!U146=0,"",RES_hhdet_in_tes!U146/RES_hhdet_in_fec!U146)</f>
        <v>3.9227886481392282</v>
      </c>
      <c r="V146" s="124">
        <f>IF(RES_hhdet_in_tes!V146=0,"",RES_hhdet_in_tes!V146/RES_hhdet_in_fec!V146)</f>
        <v>3.933562485267625</v>
      </c>
      <c r="W146" s="124">
        <f>IF(RES_hhdet_in_tes!W146=0,"",RES_hhdet_in_tes!W146/RES_hhdet_in_fec!W146)</f>
        <v>3.9689243079134164</v>
      </c>
      <c r="X146" s="124">
        <f>IF(RES_hhdet_in_tes!X146=0,"",RES_hhdet_in_tes!X146/RES_hhdet_in_fec!X146)</f>
        <v>4.0120601695056139</v>
      </c>
      <c r="Y146" s="124">
        <f>IF(RES_hhdet_in_tes!Y146=0,"",RES_hhdet_in_tes!Y146/RES_hhdet_in_fec!Y146)</f>
        <v>4.0606819531873128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2.3612284950817353</v>
      </c>
      <c r="E147" s="111">
        <f>IF(RES_hhdet_in_tes!E147=0,"",RES_hhdet_in_tes!E147/RES_hhdet_in_fec!E147)</f>
        <v>2.4571325007913911</v>
      </c>
      <c r="F147" s="111">
        <f>IF(RES_hhdet_in_tes!F147=0,"",RES_hhdet_in_tes!F147/RES_hhdet_in_fec!F147)</f>
        <v>2.5538067651711773</v>
      </c>
      <c r="G147" s="111">
        <f>IF(RES_hhdet_in_tes!G147=0,"",RES_hhdet_in_tes!G147/RES_hhdet_in_fec!G147)</f>
        <v>2.6518113536192072</v>
      </c>
      <c r="H147" s="111">
        <f>IF(RES_hhdet_in_tes!H147=0,"",RES_hhdet_in_tes!H147/RES_hhdet_in_fec!H147)</f>
        <v>2.751058245353335</v>
      </c>
      <c r="I147" s="111">
        <f>IF(RES_hhdet_in_tes!I147=0,"",RES_hhdet_in_tes!I147/RES_hhdet_in_fec!I147)</f>
        <v>2.8516648407263725</v>
      </c>
      <c r="J147" s="111">
        <f>IF(RES_hhdet_in_tes!J147=0,"",RES_hhdet_in_tes!J147/RES_hhdet_in_fec!J147)</f>
        <v>2.9541573192931225</v>
      </c>
      <c r="K147" s="111">
        <f>IF(RES_hhdet_in_tes!K147=0,"",RES_hhdet_in_tes!K147/RES_hhdet_in_fec!K147)</f>
        <v>3.0589524591337431</v>
      </c>
      <c r="L147" s="111">
        <f>IF(RES_hhdet_in_tes!L147=0,"",RES_hhdet_in_tes!L147/RES_hhdet_in_fec!L147)</f>
        <v>3.1661055295072873</v>
      </c>
      <c r="M147" s="111">
        <f>IF(RES_hhdet_in_tes!M147=0,"",RES_hhdet_in_tes!M147/RES_hhdet_in_fec!M147)</f>
        <v>3.2888950499190894</v>
      </c>
      <c r="N147" s="111">
        <f>IF(RES_hhdet_in_tes!N147=0,"",RES_hhdet_in_tes!N147/RES_hhdet_in_fec!N147)</f>
        <v>3.4312628031919368</v>
      </c>
      <c r="O147" s="111">
        <f>IF(RES_hhdet_in_tes!O147=0,"",RES_hhdet_in_tes!O147/RES_hhdet_in_fec!O147)</f>
        <v>3.5929548193350787</v>
      </c>
      <c r="P147" s="111">
        <f>IF(RES_hhdet_in_tes!P147=0,"",RES_hhdet_in_tes!P147/RES_hhdet_in_fec!P147)</f>
        <v>3.7582352308246971</v>
      </c>
      <c r="Q147" s="111">
        <f>IF(RES_hhdet_in_tes!Q147=0,"",RES_hhdet_in_tes!Q147/RES_hhdet_in_fec!Q147)</f>
        <v>3.8850854125310388</v>
      </c>
      <c r="R147" s="111">
        <f>IF(RES_hhdet_in_tes!R147=0,"",RES_hhdet_in_tes!R147/RES_hhdet_in_fec!R147)</f>
        <v>3.9125710712894084</v>
      </c>
      <c r="S147" s="111">
        <f>IF(RES_hhdet_in_tes!S147=0,"",RES_hhdet_in_tes!S147/RES_hhdet_in_fec!S147)</f>
        <v>3.9156250333736717</v>
      </c>
      <c r="T147" s="111">
        <f>IF(RES_hhdet_in_tes!T147=0,"",RES_hhdet_in_tes!T147/RES_hhdet_in_fec!T147)</f>
        <v>3.9190183245784089</v>
      </c>
      <c r="U147" s="111">
        <f>IF(RES_hhdet_in_tes!U147=0,"",RES_hhdet_in_tes!U147/RES_hhdet_in_fec!U147)</f>
        <v>3.9227886481392282</v>
      </c>
      <c r="V147" s="111">
        <f>IF(RES_hhdet_in_tes!V147=0,"",RES_hhdet_in_tes!V147/RES_hhdet_in_fec!V147)</f>
        <v>3.933562485267625</v>
      </c>
      <c r="W147" s="111">
        <f>IF(RES_hhdet_in_tes!W147=0,"",RES_hhdet_in_tes!W147/RES_hhdet_in_fec!W147)</f>
        <v>3.9689243079134164</v>
      </c>
      <c r="X147" s="111">
        <f>IF(RES_hhdet_in_tes!X147=0,"",RES_hhdet_in_tes!X147/RES_hhdet_in_fec!X147)</f>
        <v>4.0120601695056139</v>
      </c>
      <c r="Y147" s="111">
        <f>IF(RES_hhdet_in_tes!Y147=0,"",RES_hhdet_in_tes!Y147/RES_hhdet_in_fec!Y147)</f>
        <v>4.0606819531873128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0.61628151684072796</v>
      </c>
      <c r="D148" s="124">
        <f>IF(RES_hhdet_in_tes!D148=0,"",RES_hhdet_in_tes!D148/RES_hhdet_in_fec!D148)</f>
        <v>0.62907993739036872</v>
      </c>
      <c r="E148" s="124">
        <f>IF(RES_hhdet_in_tes!E148=0,"",RES_hhdet_in_tes!E148/RES_hhdet_in_fec!E148)</f>
        <v>0.64296692325326998</v>
      </c>
      <c r="F148" s="124">
        <f>IF(RES_hhdet_in_tes!F148=0,"",RES_hhdet_in_tes!F148/RES_hhdet_in_fec!F148)</f>
        <v>0.63977879752087441</v>
      </c>
      <c r="G148" s="124">
        <f>IF(RES_hhdet_in_tes!G148=0,"",RES_hhdet_in_tes!G148/RES_hhdet_in_fec!G148)</f>
        <v>0.6327433392108136</v>
      </c>
      <c r="H148" s="124">
        <f>IF(RES_hhdet_in_tes!H148=0,"",RES_hhdet_in_tes!H148/RES_hhdet_in_fec!H148)</f>
        <v>0.62433239493283199</v>
      </c>
      <c r="I148" s="124">
        <f>IF(RES_hhdet_in_tes!I148=0,"",RES_hhdet_in_tes!I148/RES_hhdet_in_fec!I148)</f>
        <v>0.63626223169409313</v>
      </c>
      <c r="J148" s="124">
        <f>IF(RES_hhdet_in_tes!J148=0,"",RES_hhdet_in_tes!J148/RES_hhdet_in_fec!J148)</f>
        <v>0.65000088770591857</v>
      </c>
      <c r="K148" s="124">
        <f>IF(RES_hhdet_in_tes!K148=0,"",RES_hhdet_in_tes!K148/RES_hhdet_in_fec!K148)</f>
        <v>0.71405352601905026</v>
      </c>
      <c r="L148" s="124">
        <f>IF(RES_hhdet_in_tes!L148=0,"",RES_hhdet_in_tes!L148/RES_hhdet_in_fec!L148)</f>
        <v>0.6701062235583457</v>
      </c>
      <c r="M148" s="124">
        <f>IF(RES_hhdet_in_tes!M148=0,"",RES_hhdet_in_tes!M148/RES_hhdet_in_fec!M148)</f>
        <v>0.67648259384006126</v>
      </c>
      <c r="N148" s="124">
        <f>IF(RES_hhdet_in_tes!N148=0,"",RES_hhdet_in_tes!N148/RES_hhdet_in_fec!N148)</f>
        <v>0.68871909426391253</v>
      </c>
      <c r="O148" s="124">
        <f>IF(RES_hhdet_in_tes!O148=0,"",RES_hhdet_in_tes!O148/RES_hhdet_in_fec!O148)</f>
        <v>0.78296692876951579</v>
      </c>
      <c r="P148" s="124">
        <f>IF(RES_hhdet_in_tes!P148=0,"",RES_hhdet_in_tes!P148/RES_hhdet_in_fec!P148)</f>
        <v>0.80083341686935572</v>
      </c>
      <c r="Q148" s="124">
        <f>IF(RES_hhdet_in_tes!Q148=0,"",RES_hhdet_in_tes!Q148/RES_hhdet_in_fec!Q148)</f>
        <v>0.81331327690911193</v>
      </c>
      <c r="R148" s="124">
        <f>IF(RES_hhdet_in_tes!R148=0,"",RES_hhdet_in_tes!R148/RES_hhdet_in_fec!R148)</f>
        <v>0.80587929183777851</v>
      </c>
      <c r="S148" s="124">
        <f>IF(RES_hhdet_in_tes!S148=0,"",RES_hhdet_in_tes!S148/RES_hhdet_in_fec!S148)</f>
        <v>0.79089877106394824</v>
      </c>
      <c r="T148" s="124">
        <f>IF(RES_hhdet_in_tes!T148=0,"",RES_hhdet_in_tes!T148/RES_hhdet_in_fec!T148)</f>
        <v>0.84726243949554914</v>
      </c>
      <c r="U148" s="124">
        <f>IF(RES_hhdet_in_tes!U148=0,"",RES_hhdet_in_tes!U148/RES_hhdet_in_fec!U148)</f>
        <v>0.84827814579485772</v>
      </c>
      <c r="V148" s="124">
        <f>IF(RES_hhdet_in_tes!V148=0,"",RES_hhdet_in_tes!V148/RES_hhdet_in_fec!V148)</f>
        <v>0.87432641343703843</v>
      </c>
      <c r="W148" s="124">
        <f>IF(RES_hhdet_in_tes!W148=0,"",RES_hhdet_in_tes!W148/RES_hhdet_in_fec!W148)</f>
        <v>0.88323844425762821</v>
      </c>
      <c r="X148" s="124">
        <f>IF(RES_hhdet_in_tes!X148=0,"",RES_hhdet_in_tes!X148/RES_hhdet_in_fec!X148)</f>
        <v>0.88566268315493779</v>
      </c>
      <c r="Y148" s="124">
        <f>IF(RES_hhdet_in_tes!Y148=0,"",RES_hhdet_in_tes!Y148/RES_hhdet_in_fec!Y148)</f>
        <v>0.90571629418505784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0.57487261886067709</v>
      </c>
      <c r="D149" s="111">
        <f>IF(RES_hhdet_in_tes!D149=0,"",RES_hhdet_in_tes!D149/RES_hhdet_in_fec!D149)</f>
        <v>0.57692030899895741</v>
      </c>
      <c r="E149" s="111">
        <f>IF(RES_hhdet_in_tes!E149=0,"",RES_hhdet_in_tes!E149/RES_hhdet_in_fec!E149)</f>
        <v>0.57925263712967301</v>
      </c>
      <c r="F149" s="111">
        <f>IF(RES_hhdet_in_tes!F149=0,"",RES_hhdet_in_tes!F149/RES_hhdet_in_fec!F149)</f>
        <v>0.58162377953208433</v>
      </c>
      <c r="G149" s="111">
        <f>IF(RES_hhdet_in_tes!G149=0,"",RES_hhdet_in_tes!G149/RES_hhdet_in_fec!G149)</f>
        <v>0.58425705678339424</v>
      </c>
      <c r="H149" s="111">
        <f>IF(RES_hhdet_in_tes!H149=0,"",RES_hhdet_in_tes!H149/RES_hhdet_in_fec!H149)</f>
        <v>0.58712513728798277</v>
      </c>
      <c r="I149" s="111">
        <f>IF(RES_hhdet_in_tes!I149=0,"",RES_hhdet_in_tes!I149/RES_hhdet_in_fec!I149)</f>
        <v>0.5902830472425985</v>
      </c>
      <c r="J149" s="111">
        <f>IF(RES_hhdet_in_tes!J149=0,"",RES_hhdet_in_tes!J149/RES_hhdet_in_fec!J149)</f>
        <v>0.59395620955281869</v>
      </c>
      <c r="K149" s="111">
        <f>IF(RES_hhdet_in_tes!K149=0,"",RES_hhdet_in_tes!K149/RES_hhdet_in_fec!K149)</f>
        <v>0.59833629298166058</v>
      </c>
      <c r="L149" s="111">
        <f>IF(RES_hhdet_in_tes!L149=0,"",RES_hhdet_in_tes!L149/RES_hhdet_in_fec!L149)</f>
        <v>0.60347457678125171</v>
      </c>
      <c r="M149" s="111">
        <f>IF(RES_hhdet_in_tes!M149=0,"",RES_hhdet_in_tes!M149/RES_hhdet_in_fec!M149)</f>
        <v>0.61394929411683863</v>
      </c>
      <c r="N149" s="111">
        <f>IF(RES_hhdet_in_tes!N149=0,"",RES_hhdet_in_tes!N149/RES_hhdet_in_fec!N149)</f>
        <v>0.63121568902687697</v>
      </c>
      <c r="O149" s="111">
        <f>IF(RES_hhdet_in_tes!O149=0,"",RES_hhdet_in_tes!O149/RES_hhdet_in_fec!O149)</f>
        <v>0.65645813893602045</v>
      </c>
      <c r="P149" s="111">
        <f>IF(RES_hhdet_in_tes!P149=0,"",RES_hhdet_in_tes!P149/RES_hhdet_in_fec!P149)</f>
        <v>0.68706733253853314</v>
      </c>
      <c r="Q149" s="111">
        <f>IF(RES_hhdet_in_tes!Q149=0,"",RES_hhdet_in_tes!Q149/RES_hhdet_in_fec!Q149)</f>
        <v>0.71462667449908845</v>
      </c>
      <c r="R149" s="111">
        <f>IF(RES_hhdet_in_tes!R149=0,"",RES_hhdet_in_tes!R149/RES_hhdet_in_fec!R149)</f>
        <v>0.73250656741337328</v>
      </c>
      <c r="S149" s="111">
        <f>IF(RES_hhdet_in_tes!S149=0,"",RES_hhdet_in_tes!S149/RES_hhdet_in_fec!S149)</f>
        <v>0.74915445176106699</v>
      </c>
      <c r="T149" s="111">
        <f>IF(RES_hhdet_in_tes!T149=0,"",RES_hhdet_in_tes!T149/RES_hhdet_in_fec!T149)</f>
        <v>0.76407945184505233</v>
      </c>
      <c r="U149" s="111">
        <f>IF(RES_hhdet_in_tes!U149=0,"",RES_hhdet_in_tes!U149/RES_hhdet_in_fec!U149)</f>
        <v>0.77679069196826489</v>
      </c>
      <c r="V149" s="111">
        <f>IF(RES_hhdet_in_tes!V149=0,"",RES_hhdet_in_tes!V149/RES_hhdet_in_fec!V149)</f>
        <v>0.78679729643361795</v>
      </c>
      <c r="W149" s="111">
        <f>IF(RES_hhdet_in_tes!W149=0,"",RES_hhdet_in_tes!W149/RES_hhdet_in_fec!W149)</f>
        <v>0.79294788586506026</v>
      </c>
      <c r="X149" s="111">
        <f>IF(RES_hhdet_in_tes!X149=0,"",RES_hhdet_in_tes!X149/RES_hhdet_in_fec!X149)</f>
        <v>0.79639737038906966</v>
      </c>
      <c r="Y149" s="111">
        <f>IF(RES_hhdet_in_tes!Y149=0,"",RES_hhdet_in_tes!Y149/RES_hhdet_in_fec!Y149)</f>
        <v>0.79814410492400512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>
        <f>IF(RES_hhdet_in_tes!K150=0,"",RES_hhdet_in_tes!K150/RES_hhdet_in_fec!K150)</f>
        <v>0.75701607045444219</v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0.76779534629360202</v>
      </c>
      <c r="N150" s="111">
        <f>IF(RES_hhdet_in_tes!N150=0,"",RES_hhdet_in_tes!N150/RES_hhdet_in_fec!N150)</f>
        <v>0.78698234641121156</v>
      </c>
      <c r="O150" s="111">
        <f>IF(RES_hhdet_in_tes!O150=0,"",RES_hhdet_in_tes!O150/RES_hhdet_in_fec!O150)</f>
        <v>0.80023550752943085</v>
      </c>
      <c r="P150" s="111">
        <f>IF(RES_hhdet_in_tes!P150=0,"",RES_hhdet_in_tes!P150/RES_hhdet_in_fec!P150)</f>
        <v>0.82450114965960608</v>
      </c>
      <c r="Q150" s="111">
        <f>IF(RES_hhdet_in_tes!Q150=0,"",RES_hhdet_in_tes!Q150/RES_hhdet_in_fec!Q150)</f>
        <v>0.84080662565532394</v>
      </c>
      <c r="R150" s="111">
        <f>IF(RES_hhdet_in_tes!R150=0,"",RES_hhdet_in_tes!R150/RES_hhdet_in_fec!R150)</f>
        <v>0.85384149190094161</v>
      </c>
      <c r="S150" s="111">
        <f>IF(RES_hhdet_in_tes!S150=0,"",RES_hhdet_in_tes!S150/RES_hhdet_in_fec!S150)</f>
        <v>0.866440217743908</v>
      </c>
      <c r="T150" s="111">
        <f>IF(RES_hhdet_in_tes!T150=0,"",RES_hhdet_in_tes!T150/RES_hhdet_in_fec!T150)</f>
        <v>0.85606240117138188</v>
      </c>
      <c r="U150" s="111">
        <f>IF(RES_hhdet_in_tes!U150=0,"",RES_hhdet_in_tes!U150/RES_hhdet_in_fec!U150)</f>
        <v>0.87594697761449236</v>
      </c>
      <c r="V150" s="111">
        <f>IF(RES_hhdet_in_tes!V150=0,"",RES_hhdet_in_tes!V150/RES_hhdet_in_fec!V150)</f>
        <v>0.88486373102521165</v>
      </c>
      <c r="W150" s="111">
        <f>IF(RES_hhdet_in_tes!W150=0,"",RES_hhdet_in_tes!W150/RES_hhdet_in_fec!W150)</f>
        <v>0.88491185633722258</v>
      </c>
      <c r="X150" s="111">
        <f>IF(RES_hhdet_in_tes!X150=0,"",RES_hhdet_in_tes!X150/RES_hhdet_in_fec!X150)</f>
        <v>0.90958419284949832</v>
      </c>
      <c r="Y150" s="111">
        <f>IF(RES_hhdet_in_tes!Y150=0,"",RES_hhdet_in_tes!Y150/RES_hhdet_in_fec!Y150)</f>
        <v>0.92702343201626602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>
        <f>IF(RES_hhdet_in_tes!K151=0,"",RES_hhdet_in_tes!K151/RES_hhdet_in_fec!K151)</f>
        <v>0.59833629298166058</v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0.61394929411683863</v>
      </c>
      <c r="N151" s="112">
        <f>IF(RES_hhdet_in_tes!N151=0,"",RES_hhdet_in_tes!N151/RES_hhdet_in_fec!N151)</f>
        <v>0.63121568902687697</v>
      </c>
      <c r="O151" s="112">
        <f>IF(RES_hhdet_in_tes!O151=0,"",RES_hhdet_in_tes!O151/RES_hhdet_in_fec!O151)</f>
        <v>0.65645813893602045</v>
      </c>
      <c r="P151" s="112">
        <f>IF(RES_hhdet_in_tes!P151=0,"",RES_hhdet_in_tes!P151/RES_hhdet_in_fec!P151)</f>
        <v>0.68706733253853314</v>
      </c>
      <c r="Q151" s="112">
        <f>IF(RES_hhdet_in_tes!Q151=0,"",RES_hhdet_in_tes!Q151/RES_hhdet_in_fec!Q151)</f>
        <v>0.71462667449908845</v>
      </c>
      <c r="R151" s="112">
        <f>IF(RES_hhdet_in_tes!R151=0,"",RES_hhdet_in_tes!R151/RES_hhdet_in_fec!R151)</f>
        <v>0.73250656741337328</v>
      </c>
      <c r="S151" s="112">
        <f>IF(RES_hhdet_in_tes!S151=0,"",RES_hhdet_in_tes!S151/RES_hhdet_in_fec!S151)</f>
        <v>0.74915445176106688</v>
      </c>
      <c r="T151" s="112">
        <f>IF(RES_hhdet_in_tes!T151=0,"",RES_hhdet_in_tes!T151/RES_hhdet_in_fec!T151)</f>
        <v>0.76407945184505244</v>
      </c>
      <c r="U151" s="112">
        <f>IF(RES_hhdet_in_tes!U151=0,"",RES_hhdet_in_tes!U151/RES_hhdet_in_fec!U151)</f>
        <v>0.77679069196826489</v>
      </c>
      <c r="V151" s="112">
        <f>IF(RES_hhdet_in_tes!V151=0,"",RES_hhdet_in_tes!V151/RES_hhdet_in_fec!V151)</f>
        <v>0.78679729643361795</v>
      </c>
      <c r="W151" s="112">
        <f>IF(RES_hhdet_in_tes!W151=0,"",RES_hhdet_in_tes!W151/RES_hhdet_in_fec!W151)</f>
        <v>0.79294788586506026</v>
      </c>
      <c r="X151" s="112">
        <f>IF(RES_hhdet_in_tes!X151=0,"",RES_hhdet_in_tes!X151/RES_hhdet_in_fec!X151)</f>
        <v>0.79639737038906977</v>
      </c>
      <c r="Y151" s="112">
        <f>IF(RES_hhdet_in_tes!Y151=0,"",RES_hhdet_in_tes!Y151/RES_hhdet_in_fec!Y151)</f>
        <v>0.79814410492400512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>
        <f>IF(RES_hhdet_in_tes!K152=0,"",RES_hhdet_in_tes!K152/RES_hhdet_in_fec!K152)</f>
        <v>1</v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0.64386064978934698</v>
      </c>
      <c r="D153" s="112">
        <f>IF(RES_hhdet_in_tes!D153=0,"",RES_hhdet_in_tes!D153/RES_hhdet_in_fec!D153)</f>
        <v>0.64538513236961514</v>
      </c>
      <c r="E153" s="112">
        <f>IF(RES_hhdet_in_tes!E153=0,"",RES_hhdet_in_tes!E153/RES_hhdet_in_fec!E153)</f>
        <v>0.64705406322829517</v>
      </c>
      <c r="F153" s="112">
        <f>IF(RES_hhdet_in_tes!F153=0,"",RES_hhdet_in_tes!F153/RES_hhdet_in_fec!F153)</f>
        <v>0.64874313053569066</v>
      </c>
      <c r="G153" s="112">
        <f>IF(RES_hhdet_in_tes!G153=0,"",RES_hhdet_in_tes!G153/RES_hhdet_in_fec!G153)</f>
        <v>0.65056635334077051</v>
      </c>
      <c r="H153" s="112">
        <f>IF(RES_hhdet_in_tes!H153=0,"",RES_hhdet_in_tes!H153/RES_hhdet_in_fec!H153)</f>
        <v>0.65251086133984482</v>
      </c>
      <c r="I153" s="112">
        <f>IF(RES_hhdet_in_tes!I153=0,"",RES_hhdet_in_tes!I153/RES_hhdet_in_fec!I153)</f>
        <v>0.65460622513077849</v>
      </c>
      <c r="J153" s="112">
        <f>IF(RES_hhdet_in_tes!J153=0,"",RES_hhdet_in_tes!J153/RES_hhdet_in_fec!J153)</f>
        <v>0.65697101385177326</v>
      </c>
      <c r="K153" s="112">
        <f>IF(RES_hhdet_in_tes!K153=0,"",RES_hhdet_in_tes!K153/RES_hhdet_in_fec!K153)</f>
        <v>0.65970997320763625</v>
      </c>
      <c r="L153" s="112">
        <f>IF(RES_hhdet_in_tes!L153=0,"",RES_hhdet_in_tes!L153/RES_hhdet_in_fec!L153)</f>
        <v>0.66285911668540043</v>
      </c>
      <c r="M153" s="112">
        <f>IF(RES_hhdet_in_tes!M153=0,"",RES_hhdet_in_tes!M153/RES_hhdet_in_fec!M153)</f>
        <v>0.6688460177335549</v>
      </c>
      <c r="N153" s="112">
        <f>IF(RES_hhdet_in_tes!N153=0,"",RES_hhdet_in_tes!N153/RES_hhdet_in_fec!N153)</f>
        <v>0.67871787836957398</v>
      </c>
      <c r="O153" s="112">
        <f>IF(RES_hhdet_in_tes!O153=0,"",RES_hhdet_in_tes!O153/RES_hhdet_in_fec!O153)</f>
        <v>0.69377118258448744</v>
      </c>
      <c r="P153" s="112">
        <f>IF(RES_hhdet_in_tes!P153=0,"",RES_hhdet_in_tes!P153/RES_hhdet_in_fec!P153)</f>
        <v>0.71329224893598875</v>
      </c>
      <c r="Q153" s="112">
        <f>IF(RES_hhdet_in_tes!Q153=0,"",RES_hhdet_in_tes!Q153/RES_hhdet_in_fec!Q153)</f>
        <v>0.73212592467340087</v>
      </c>
      <c r="R153" s="112">
        <f>IF(RES_hhdet_in_tes!R153=0,"",RES_hhdet_in_tes!R153/RES_hhdet_in_fec!R153)</f>
        <v>0.74487141424417691</v>
      </c>
      <c r="S153" s="112">
        <f>IF(RES_hhdet_in_tes!S153=0,"",RES_hhdet_in_tes!S153/RES_hhdet_in_fec!S153)</f>
        <v>0.75721959671544337</v>
      </c>
      <c r="T153" s="112">
        <f>IF(RES_hhdet_in_tes!T153=0,"",RES_hhdet_in_tes!T153/RES_hhdet_in_fec!T153)</f>
        <v>0.76947195068566354</v>
      </c>
      <c r="U153" s="112">
        <f>IF(RES_hhdet_in_tes!U153=0,"",RES_hhdet_in_tes!U153/RES_hhdet_in_fec!U153)</f>
        <v>0.78175164568205457</v>
      </c>
      <c r="V153" s="112" t="str">
        <f>IF(RES_hhdet_in_tes!V153=0,"",RES_hhdet_in_tes!V153/RES_hhdet_in_fec!V153)</f>
        <v/>
      </c>
      <c r="W153" s="112">
        <f>IF(RES_hhdet_in_tes!W153=0,"",RES_hhdet_in_tes!W153/RES_hhdet_in_fec!W153)</f>
        <v>0.80483288762769756</v>
      </c>
      <c r="X153" s="112">
        <f>IF(RES_hhdet_in_tes!X153=0,"",RES_hhdet_in_tes!X153/RES_hhdet_in_fec!X153)</f>
        <v>0.81710645190655085</v>
      </c>
      <c r="Y153" s="112" t="str">
        <f>IF(RES_hhdet_in_tes!Y153=0,"",RES_hhdet_in_tes!Y153/RES_hhdet_in_fec!Y153)</f>
        <v/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>
        <f>IF(RES_hhdet_in_tes!K154=0,"",RES_hhdet_in_tes!K154/RES_hhdet_in_fec!K154)</f>
        <v>0.80214296023921217</v>
      </c>
      <c r="L154" s="113">
        <f>IF(RES_hhdet_in_tes!L154=0,"",RES_hhdet_in_tes!L154/RES_hhdet_in_fec!L154)</f>
        <v>0.79688465318406343</v>
      </c>
      <c r="M154" s="113">
        <f>IF(RES_hhdet_in_tes!M154=0,"",RES_hhdet_in_tes!M154/RES_hhdet_in_fec!M154)</f>
        <v>0.80763011328912193</v>
      </c>
      <c r="N154" s="113">
        <f>IF(RES_hhdet_in_tes!N154=0,"",RES_hhdet_in_tes!N154/RES_hhdet_in_fec!N154)</f>
        <v>0.82031221002398713</v>
      </c>
      <c r="O154" s="113">
        <f>IF(RES_hhdet_in_tes!O154=0,"",RES_hhdet_in_tes!O154/RES_hhdet_in_fec!O154)</f>
        <v>0.82591038743626721</v>
      </c>
      <c r="P154" s="113">
        <f>IF(RES_hhdet_in_tes!P154=0,"",RES_hhdet_in_tes!P154/RES_hhdet_in_fec!P154)</f>
        <v>0.841741102859765</v>
      </c>
      <c r="Q154" s="113">
        <f>IF(RES_hhdet_in_tes!Q154=0,"",RES_hhdet_in_tes!Q154/RES_hhdet_in_fec!Q154)</f>
        <v>0.85184599309038833</v>
      </c>
      <c r="R154" s="113">
        <f>IF(RES_hhdet_in_tes!R154=0,"",RES_hhdet_in_tes!R154/RES_hhdet_in_fec!R154)</f>
        <v>0.8611107503099108</v>
      </c>
      <c r="S154" s="113">
        <f>IF(RES_hhdet_in_tes!S154=0,"",RES_hhdet_in_tes!S154/RES_hhdet_in_fec!S154)</f>
        <v>0.87091239027917744</v>
      </c>
      <c r="T154" s="113">
        <f>IF(RES_hhdet_in_tes!T154=0,"",RES_hhdet_in_tes!T154/RES_hhdet_in_fec!T154)</f>
        <v>0.86112942842740758</v>
      </c>
      <c r="U154" s="113">
        <f>IF(RES_hhdet_in_tes!U154=0,"",RES_hhdet_in_tes!U154/RES_hhdet_in_fec!U154)</f>
        <v>0.87911628302748035</v>
      </c>
      <c r="V154" s="113">
        <f>IF(RES_hhdet_in_tes!V154=0,"",RES_hhdet_in_tes!V154/RES_hhdet_in_fec!V154)</f>
        <v>0.88847802930915154</v>
      </c>
      <c r="W154" s="113">
        <f>IF(RES_hhdet_in_tes!W154=0,"",RES_hhdet_in_tes!W154/RES_hhdet_in_fec!W154)</f>
        <v>0.89234380368516941</v>
      </c>
      <c r="X154" s="113">
        <f>IF(RES_hhdet_in_tes!X154=0,"",RES_hhdet_in_tes!X154/RES_hhdet_in_fec!X154)</f>
        <v>0.92346172498431878</v>
      </c>
      <c r="Y154" s="113">
        <f>IF(RES_hhdet_in_tes!Y154=0,"",RES_hhdet_in_tes!Y154/RES_hhdet_in_fec!Y154)</f>
        <v>0.94785694768909268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>
        <f>IF(RES_hhdet_in_tes!K155=0,"",RES_hhdet_in_tes!K155/RES_hhdet_in_fec!K155)</f>
        <v>0.65970997320763625</v>
      </c>
      <c r="L155" s="111">
        <f>IF(RES_hhdet_in_tes!L155=0,"",RES_hhdet_in_tes!L155/RES_hhdet_in_fec!L155)</f>
        <v>0.66285911668540043</v>
      </c>
      <c r="M155" s="111">
        <f>IF(RES_hhdet_in_tes!M155=0,"",RES_hhdet_in_tes!M155/RES_hhdet_in_fec!M155)</f>
        <v>0.6688460177335549</v>
      </c>
      <c r="N155" s="111">
        <f>IF(RES_hhdet_in_tes!N155=0,"",RES_hhdet_in_tes!N155/RES_hhdet_in_fec!N155)</f>
        <v>0.67871787836957398</v>
      </c>
      <c r="O155" s="111">
        <f>IF(RES_hhdet_in_tes!O155=0,"",RES_hhdet_in_tes!O155/RES_hhdet_in_fec!O155)</f>
        <v>0.69377118258448744</v>
      </c>
      <c r="P155" s="111">
        <f>IF(RES_hhdet_in_tes!P155=0,"",RES_hhdet_in_tes!P155/RES_hhdet_in_fec!P155)</f>
        <v>0.71329224893598875</v>
      </c>
      <c r="Q155" s="111">
        <f>IF(RES_hhdet_in_tes!Q155=0,"",RES_hhdet_in_tes!Q155/RES_hhdet_in_fec!Q155)</f>
        <v>0.73212592467340099</v>
      </c>
      <c r="R155" s="111">
        <f>IF(RES_hhdet_in_tes!R155=0,"",RES_hhdet_in_tes!R155/RES_hhdet_in_fec!R155)</f>
        <v>0.74487141424417691</v>
      </c>
      <c r="S155" s="111">
        <f>IF(RES_hhdet_in_tes!S155=0,"",RES_hhdet_in_tes!S155/RES_hhdet_in_fec!S155)</f>
        <v>0.75721959671544337</v>
      </c>
      <c r="T155" s="111">
        <f>IF(RES_hhdet_in_tes!T155=0,"",RES_hhdet_in_tes!T155/RES_hhdet_in_fec!T155)</f>
        <v>0.76947195068566354</v>
      </c>
      <c r="U155" s="111">
        <f>IF(RES_hhdet_in_tes!U155=0,"",RES_hhdet_in_tes!U155/RES_hhdet_in_fec!U155)</f>
        <v>0.78175164568205457</v>
      </c>
      <c r="V155" s="111">
        <f>IF(RES_hhdet_in_tes!V155=0,"",RES_hhdet_in_tes!V155/RES_hhdet_in_fec!V155)</f>
        <v>0.79381502254422465</v>
      </c>
      <c r="W155" s="111">
        <f>IF(RES_hhdet_in_tes!W155=0,"",RES_hhdet_in_tes!W155/RES_hhdet_in_fec!W155)</f>
        <v>0.80483288762769767</v>
      </c>
      <c r="X155" s="111">
        <f>IF(RES_hhdet_in_tes!X155=0,"",RES_hhdet_in_tes!X155/RES_hhdet_in_fec!X155)</f>
        <v>0.81710645190655096</v>
      </c>
      <c r="Y155" s="111">
        <f>IF(RES_hhdet_in_tes!Y155=0,"",RES_hhdet_in_tes!Y155/RES_hhdet_in_fec!Y155)</f>
        <v>0.82855694138993319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0.61520119812425011</v>
      </c>
      <c r="D157" s="124">
        <f>IF(RES_hhdet_in_tes!D157=0,"",RES_hhdet_in_tes!D157/RES_hhdet_in_fec!D157)</f>
        <v>0.62559249635049963</v>
      </c>
      <c r="E157" s="124">
        <f>IF(RES_hhdet_in_tes!E157=0,"",RES_hhdet_in_tes!E157/RES_hhdet_in_fec!E157)</f>
        <v>0.69121483021056962</v>
      </c>
      <c r="F157" s="124">
        <f>IF(RES_hhdet_in_tes!F157=0,"",RES_hhdet_in_tes!F157/RES_hhdet_in_fec!F157)</f>
        <v>0.65492991019171043</v>
      </c>
      <c r="G157" s="124">
        <f>IF(RES_hhdet_in_tes!G157=0,"",RES_hhdet_in_tes!G157/RES_hhdet_in_fec!G157)</f>
        <v>0.6192140241796924</v>
      </c>
      <c r="H157" s="124">
        <f>IF(RES_hhdet_in_tes!H157=0,"",RES_hhdet_in_tes!H157/RES_hhdet_in_fec!H157)</f>
        <v>0.622034439349195</v>
      </c>
      <c r="I157" s="124">
        <f>IF(RES_hhdet_in_tes!I157=0,"",RES_hhdet_in_tes!I157/RES_hhdet_in_fec!I157)</f>
        <v>0.6177683409535899</v>
      </c>
      <c r="J157" s="124">
        <f>IF(RES_hhdet_in_tes!J157=0,"",RES_hhdet_in_tes!J157/RES_hhdet_in_fec!J157)</f>
        <v>0.65029448015896718</v>
      </c>
      <c r="K157" s="124">
        <f>IF(RES_hhdet_in_tes!K157=0,"",RES_hhdet_in_tes!K157/RES_hhdet_in_fec!K157)</f>
        <v>0.65290543429734516</v>
      </c>
      <c r="L157" s="124">
        <f>IF(RES_hhdet_in_tes!L157=0,"",RES_hhdet_in_tes!L157/RES_hhdet_in_fec!L157)</f>
        <v>0.67548335743963361</v>
      </c>
      <c r="M157" s="124">
        <f>IF(RES_hhdet_in_tes!M157=0,"",RES_hhdet_in_tes!M157/RES_hhdet_in_fec!M157)</f>
        <v>0.66663285090800561</v>
      </c>
      <c r="N157" s="124">
        <f>IF(RES_hhdet_in_tes!N157=0,"",RES_hhdet_in_tes!N157/RES_hhdet_in_fec!N157)</f>
        <v>0.64059297240487423</v>
      </c>
      <c r="O157" s="124">
        <f>IF(RES_hhdet_in_tes!O157=0,"",RES_hhdet_in_tes!O157/RES_hhdet_in_fec!O157)</f>
        <v>0.63845831312921975</v>
      </c>
      <c r="P157" s="124">
        <f>IF(RES_hhdet_in_tes!P157=0,"",RES_hhdet_in_tes!P157/RES_hhdet_in_fec!P157)</f>
        <v>0.63546240617757599</v>
      </c>
      <c r="Q157" s="124">
        <f>IF(RES_hhdet_in_tes!Q157=0,"",RES_hhdet_in_tes!Q157/RES_hhdet_in_fec!Q157)</f>
        <v>0.64685630632674196</v>
      </c>
      <c r="R157" s="124">
        <f>IF(RES_hhdet_in_tes!R157=0,"",RES_hhdet_in_tes!R157/RES_hhdet_in_fec!R157)</f>
        <v>0.66542317207449242</v>
      </c>
      <c r="S157" s="124">
        <f>IF(RES_hhdet_in_tes!S157=0,"",RES_hhdet_in_tes!S157/RES_hhdet_in_fec!S157)</f>
        <v>0.66613049984167438</v>
      </c>
      <c r="T157" s="124">
        <f>IF(RES_hhdet_in_tes!T157=0,"",RES_hhdet_in_tes!T157/RES_hhdet_in_fec!T157)</f>
        <v>0.66338433063217228</v>
      </c>
      <c r="U157" s="124">
        <f>IF(RES_hhdet_in_tes!U157=0,"",RES_hhdet_in_tes!U157/RES_hhdet_in_fec!U157)</f>
        <v>0.66672497789305318</v>
      </c>
      <c r="V157" s="124">
        <f>IF(RES_hhdet_in_tes!V157=0,"",RES_hhdet_in_tes!V157/RES_hhdet_in_fec!V157)</f>
        <v>0.65831956334760899</v>
      </c>
      <c r="W157" s="124">
        <f>IF(RES_hhdet_in_tes!W157=0,"",RES_hhdet_in_tes!W157/RES_hhdet_in_fec!W157)</f>
        <v>0.61097929938264905</v>
      </c>
      <c r="X157" s="124">
        <f>IF(RES_hhdet_in_tes!X157=0,"",RES_hhdet_in_tes!X157/RES_hhdet_in_fec!X157)</f>
        <v>0.61137984374853738</v>
      </c>
      <c r="Y157" s="124">
        <f>IF(RES_hhdet_in_tes!Y157=0,"",RES_hhdet_in_tes!Y157/RES_hhdet_in_fec!Y157)</f>
        <v>0.61141989818512621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0.5869851274922212</v>
      </c>
      <c r="D158" s="111">
        <f>IF(RES_hhdet_in_tes!D158=0,"",RES_hhdet_in_tes!D158/RES_hhdet_in_fec!D158)</f>
        <v>0.58734895024691236</v>
      </c>
      <c r="E158" s="111">
        <f>IF(RES_hhdet_in_tes!E158=0,"",RES_hhdet_in_tes!E158/RES_hhdet_in_fec!E158)</f>
        <v>0.58771280577424856</v>
      </c>
      <c r="F158" s="111">
        <f>IF(RES_hhdet_in_tes!F158=0,"",RES_hhdet_in_tes!F158/RES_hhdet_in_fec!F158)</f>
        <v>0.5880766657705816</v>
      </c>
      <c r="G158" s="111">
        <f>IF(RES_hhdet_in_tes!G158=0,"",RES_hhdet_in_tes!G158/RES_hhdet_in_fec!G158)</f>
        <v>0.58844055594859279</v>
      </c>
      <c r="H158" s="111">
        <f>IF(RES_hhdet_in_tes!H158=0,"",RES_hhdet_in_tes!H158/RES_hhdet_in_fec!H158)</f>
        <v>0.58880447316137741</v>
      </c>
      <c r="I158" s="111">
        <f>IF(RES_hhdet_in_tes!I158=0,"",RES_hhdet_in_tes!I158/RES_hhdet_in_fec!I158)</f>
        <v>0.58916842374454059</v>
      </c>
      <c r="J158" s="111">
        <f>IF(RES_hhdet_in_tes!J158=0,"",RES_hhdet_in_tes!J158/RES_hhdet_in_fec!J158)</f>
        <v>0.58953243365282182</v>
      </c>
      <c r="K158" s="111">
        <f>IF(RES_hhdet_in_tes!K158=0,"",RES_hhdet_in_tes!K158/RES_hhdet_in_fec!K158)</f>
        <v>0.58989652495457567</v>
      </c>
      <c r="L158" s="111">
        <f>IF(RES_hhdet_in_tes!L158=0,"",RES_hhdet_in_tes!L158/RES_hhdet_in_fec!L158)</f>
        <v>0.59026070355399185</v>
      </c>
      <c r="M158" s="111">
        <f>IF(RES_hhdet_in_tes!M158=0,"",RES_hhdet_in_tes!M158/RES_hhdet_in_fec!M158)</f>
        <v>0.5905372764152087</v>
      </c>
      <c r="N158" s="111">
        <f>IF(RES_hhdet_in_tes!N158=0,"",RES_hhdet_in_tes!N158/RES_hhdet_in_fec!N158)</f>
        <v>0.59069186763509229</v>
      </c>
      <c r="O158" s="111">
        <f>IF(RES_hhdet_in_tes!O158=0,"",RES_hhdet_in_tes!O158/RES_hhdet_in_fec!O158)</f>
        <v>0.59078426274630003</v>
      </c>
      <c r="P158" s="111">
        <f>IF(RES_hhdet_in_tes!P158=0,"",RES_hhdet_in_tes!P158/RES_hhdet_in_fec!P158)</f>
        <v>0.5910420760300733</v>
      </c>
      <c r="Q158" s="111">
        <f>IF(RES_hhdet_in_tes!Q158=0,"",RES_hhdet_in_tes!Q158/RES_hhdet_in_fec!Q158)</f>
        <v>0.59209143632137295</v>
      </c>
      <c r="R158" s="111">
        <f>IF(RES_hhdet_in_tes!R158=0,"",RES_hhdet_in_tes!R158/RES_hhdet_in_fec!R158)</f>
        <v>0.59484784450810835</v>
      </c>
      <c r="S158" s="111">
        <f>IF(RES_hhdet_in_tes!S158=0,"",RES_hhdet_in_tes!S158/RES_hhdet_in_fec!S158)</f>
        <v>0.59873607322889766</v>
      </c>
      <c r="T158" s="111">
        <f>IF(RES_hhdet_in_tes!T158=0,"",RES_hhdet_in_tes!T158/RES_hhdet_in_fec!T158)</f>
        <v>0.60300222250706581</v>
      </c>
      <c r="U158" s="111">
        <f>IF(RES_hhdet_in_tes!U158=0,"",RES_hhdet_in_tes!U158/RES_hhdet_in_fec!U158)</f>
        <v>0.60689239236594827</v>
      </c>
      <c r="V158" s="111">
        <f>IF(RES_hhdet_in_tes!V158=0,"",RES_hhdet_in_tes!V158/RES_hhdet_in_fec!V158)</f>
        <v>0.6096526828288753</v>
      </c>
      <c r="W158" s="111">
        <f>IF(RES_hhdet_in_tes!W158=0,"",RES_hhdet_in_tes!W158/RES_hhdet_in_fec!W158)</f>
        <v>0.61097929938264905</v>
      </c>
      <c r="X158" s="111">
        <f>IF(RES_hhdet_in_tes!X158=0,"",RES_hhdet_in_tes!X158/RES_hhdet_in_fec!X158)</f>
        <v>0.61137984374853738</v>
      </c>
      <c r="Y158" s="111">
        <f>IF(RES_hhdet_in_tes!Y158=0,"",RES_hhdet_in_tes!Y158/RES_hhdet_in_fec!Y158)</f>
        <v>0.61141989818512621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0.75148005138005769</v>
      </c>
      <c r="D159" s="45">
        <f>IF(RES_hhdet_in_tes!D159=0,"",RES_hhdet_in_tes!D159/RES_hhdet_in_fec!D159)</f>
        <v>0.75272351385861047</v>
      </c>
      <c r="E159" s="45">
        <f>IF(RES_hhdet_in_tes!E159=0,"",RES_hhdet_in_tes!E159/RES_hhdet_in_fec!E159)</f>
        <v>0.75402560588067802</v>
      </c>
      <c r="F159" s="45">
        <f>IF(RES_hhdet_in_tes!F159=0,"",RES_hhdet_in_tes!F159/RES_hhdet_in_fec!F159)</f>
        <v>0.75533569284049751</v>
      </c>
      <c r="G159" s="45">
        <f>IF(RES_hhdet_in_tes!G159=0,"",RES_hhdet_in_tes!G159/RES_hhdet_in_fec!G159)</f>
        <v>0.75669977416136025</v>
      </c>
      <c r="H159" s="45">
        <f>IF(RES_hhdet_in_tes!H159=0,"",RES_hhdet_in_tes!H159/RES_hhdet_in_fec!H159)</f>
        <v>0.758112220099461</v>
      </c>
      <c r="I159" s="45">
        <f>IF(RES_hhdet_in_tes!I159=0,"",RES_hhdet_in_tes!I159/RES_hhdet_in_fec!I159)</f>
        <v>0.75958436491404291</v>
      </c>
      <c r="J159" s="45">
        <f>IF(RES_hhdet_in_tes!J159=0,"",RES_hhdet_in_tes!J159/RES_hhdet_in_fec!J159)</f>
        <v>0.76116264106459108</v>
      </c>
      <c r="K159" s="45">
        <f>IF(RES_hhdet_in_tes!K159=0,"",RES_hhdet_in_tes!K159/RES_hhdet_in_fec!K159)</f>
        <v>0.76288652835485771</v>
      </c>
      <c r="L159" s="45">
        <f>IF(RES_hhdet_in_tes!L159=0,"",RES_hhdet_in_tes!L159/RES_hhdet_in_fec!L159)</f>
        <v>0.76476658925093599</v>
      </c>
      <c r="M159" s="45">
        <f>IF(RES_hhdet_in_tes!M159=0,"",RES_hhdet_in_tes!M159/RES_hhdet_in_fec!M159)</f>
        <v>0.767454660880866</v>
      </c>
      <c r="N159" s="45">
        <f>IF(RES_hhdet_in_tes!N159=0,"",RES_hhdet_in_tes!N159/RES_hhdet_in_fec!N159)</f>
        <v>0.77113631507966196</v>
      </c>
      <c r="O159" s="45">
        <f>IF(RES_hhdet_in_tes!O159=0,"",RES_hhdet_in_tes!O159/RES_hhdet_in_fec!O159)</f>
        <v>0.7762516051470395</v>
      </c>
      <c r="P159" s="45">
        <f>IF(RES_hhdet_in_tes!P159=0,"",RES_hhdet_in_tes!P159/RES_hhdet_in_fec!P159)</f>
        <v>0.78301636369515593</v>
      </c>
      <c r="Q159" s="45">
        <f>IF(RES_hhdet_in_tes!Q159=0,"",RES_hhdet_in_tes!Q159/RES_hhdet_in_fec!Q159)</f>
        <v>0.79177002723761325</v>
      </c>
      <c r="R159" s="45">
        <f>IF(RES_hhdet_in_tes!R159=0,"",RES_hhdet_in_tes!R159/RES_hhdet_in_fec!R159)</f>
        <v>0.80368167046080097</v>
      </c>
      <c r="S159" s="45">
        <f>IF(RES_hhdet_in_tes!S159=0,"",RES_hhdet_in_tes!S159/RES_hhdet_in_fec!S159)</f>
        <v>0.81858702457680244</v>
      </c>
      <c r="T159" s="45">
        <f>IF(RES_hhdet_in_tes!T159=0,"",RES_hhdet_in_tes!T159/RES_hhdet_in_fec!T159)</f>
        <v>0.83463345679618539</v>
      </c>
      <c r="U159" s="45">
        <f>IF(RES_hhdet_in_tes!U159=0,"",RES_hhdet_in_tes!U159/RES_hhdet_in_fec!U159)</f>
        <v>0.84996833432956087</v>
      </c>
      <c r="V159" s="45">
        <f>IF(RES_hhdet_in_tes!V159=0,"",RES_hhdet_in_tes!V159/RES_hhdet_in_fec!V159)</f>
        <v>0.86273902438751937</v>
      </c>
      <c r="W159" s="45" t="str">
        <f>IF(RES_hhdet_in_tes!W159=0,"",RES_hhdet_in_tes!W159/RES_hhdet_in_fec!W159)</f>
        <v/>
      </c>
      <c r="X159" s="45" t="str">
        <f>IF(RES_hhdet_in_tes!X159=0,"",RES_hhdet_in_tes!X159/RES_hhdet_in_fec!X159)</f>
        <v/>
      </c>
      <c r="Y159" s="45" t="str">
        <f>IF(RES_hhdet_in_tes!Y159=0,"",RES_hhdet_in_tes!Y159/RES_hhdet_in_fec!Y159)</f>
        <v/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0.68970634091175742</v>
      </c>
      <c r="D161" s="119">
        <f>IF(RES_hhdet_in_tes!D161=0,"",RES_hhdet_in_tes!D161/RES_hhdet_in_fec!D161)</f>
        <v>0.69520537593925003</v>
      </c>
      <c r="E161" s="119">
        <f>IF(RES_hhdet_in_tes!E161=0,"",RES_hhdet_in_tes!E161/RES_hhdet_in_fec!E161)</f>
        <v>0.69952589669142462</v>
      </c>
      <c r="F161" s="119">
        <f>IF(RES_hhdet_in_tes!F161=0,"",RES_hhdet_in_tes!F161/RES_hhdet_in_fec!F161)</f>
        <v>0.70043407695719095</v>
      </c>
      <c r="G161" s="119">
        <f>IF(RES_hhdet_in_tes!G161=0,"",RES_hhdet_in_tes!G161/RES_hhdet_in_fec!G161)</f>
        <v>0.70152832370013773</v>
      </c>
      <c r="H161" s="119">
        <f>IF(RES_hhdet_in_tes!H161=0,"",RES_hhdet_in_tes!H161/RES_hhdet_in_fec!H161)</f>
        <v>0.70325315413596001</v>
      </c>
      <c r="I161" s="119">
        <f>IF(RES_hhdet_in_tes!I161=0,"",RES_hhdet_in_tes!I161/RES_hhdet_in_fec!I161)</f>
        <v>0.70815829815997333</v>
      </c>
      <c r="J161" s="119">
        <f>IF(RES_hhdet_in_tes!J161=0,"",RES_hhdet_in_tes!J161/RES_hhdet_in_fec!J161)</f>
        <v>0.71517091047776227</v>
      </c>
      <c r="K161" s="119">
        <f>IF(RES_hhdet_in_tes!K161=0,"",RES_hhdet_in_tes!K161/RES_hhdet_in_fec!K161)</f>
        <v>0.72565999967547856</v>
      </c>
      <c r="L161" s="119">
        <f>IF(RES_hhdet_in_tes!L161=0,"",RES_hhdet_in_tes!L161/RES_hhdet_in_fec!L161)</f>
        <v>0.72633898530710816</v>
      </c>
      <c r="M161" s="119">
        <f>IF(RES_hhdet_in_tes!M161=0,"",RES_hhdet_in_tes!M161/RES_hhdet_in_fec!M161)</f>
        <v>0.72791074600286998</v>
      </c>
      <c r="N161" s="119">
        <f>IF(RES_hhdet_in_tes!N161=0,"",RES_hhdet_in_tes!N161/RES_hhdet_in_fec!N161)</f>
        <v>0.72964174572229801</v>
      </c>
      <c r="O161" s="119">
        <f>IF(RES_hhdet_in_tes!O161=0,"",RES_hhdet_in_tes!O161/RES_hhdet_in_fec!O161)</f>
        <v>0.74119730838344788</v>
      </c>
      <c r="P161" s="119">
        <f>IF(RES_hhdet_in_tes!P161=0,"",RES_hhdet_in_tes!P161/RES_hhdet_in_fec!P161)</f>
        <v>0.74537168816435351</v>
      </c>
      <c r="Q161" s="119">
        <f>IF(RES_hhdet_in_tes!Q161=0,"",RES_hhdet_in_tes!Q161/RES_hhdet_in_fec!Q161)</f>
        <v>0.7566908967389181</v>
      </c>
      <c r="R161" s="119">
        <f>IF(RES_hhdet_in_tes!R161=0,"",RES_hhdet_in_tes!R161/RES_hhdet_in_fec!R161)</f>
        <v>0.76944622181178524</v>
      </c>
      <c r="S161" s="119">
        <f>IF(RES_hhdet_in_tes!S161=0,"",RES_hhdet_in_tes!S161/RES_hhdet_in_fec!S161)</f>
        <v>0.7863914631179838</v>
      </c>
      <c r="T161" s="119">
        <f>IF(RES_hhdet_in_tes!T161=0,"",RES_hhdet_in_tes!T161/RES_hhdet_in_fec!T161)</f>
        <v>0.81404153847446903</v>
      </c>
      <c r="U161" s="119">
        <f>IF(RES_hhdet_in_tes!U161=0,"",RES_hhdet_in_tes!U161/RES_hhdet_in_fec!U161)</f>
        <v>0.83626341060206411</v>
      </c>
      <c r="V161" s="119">
        <f>IF(RES_hhdet_in_tes!V161=0,"",RES_hhdet_in_tes!V161/RES_hhdet_in_fec!V161)</f>
        <v>0.85254885978018013</v>
      </c>
      <c r="W161" s="119">
        <f>IF(RES_hhdet_in_tes!W161=0,"",RES_hhdet_in_tes!W161/RES_hhdet_in_fec!W161)</f>
        <v>0.86299461651097553</v>
      </c>
      <c r="X161" s="119" t="str">
        <f>IF(RES_hhdet_in_tes!X161=0,"",RES_hhdet_in_tes!X161/RES_hhdet_in_fec!X161)</f>
        <v/>
      </c>
      <c r="Y161" s="119" t="str">
        <f>IF(RES_hhdet_in_tes!Y161=0,"",RES_hhdet_in_tes!Y161/RES_hhdet_in_fec!Y161)</f>
        <v/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0.70059451595087818</v>
      </c>
      <c r="D162" s="124">
        <f>IF(RES_hhdet_in_tes!D162=0,"",RES_hhdet_in_tes!D162/RES_hhdet_in_fec!D162)</f>
        <v>0.70463019883117239</v>
      </c>
      <c r="E162" s="124">
        <f>IF(RES_hhdet_in_tes!E162=0,"",RES_hhdet_in_tes!E162/RES_hhdet_in_fec!E162)</f>
        <v>0.70865464102193998</v>
      </c>
      <c r="F162" s="124">
        <f>IF(RES_hhdet_in_tes!F162=0,"",RES_hhdet_in_tes!F162/RES_hhdet_in_fec!F162)</f>
        <v>0.71267715855529779</v>
      </c>
      <c r="G162" s="124">
        <f>IF(RES_hhdet_in_tes!G162=0,"",RES_hhdet_in_tes!G162/RES_hhdet_in_fec!G162)</f>
        <v>0.71668933150001635</v>
      </c>
      <c r="H162" s="124">
        <f>IF(RES_hhdet_in_tes!H162=0,"",RES_hhdet_in_tes!H162/RES_hhdet_in_fec!H162)</f>
        <v>0.72069222223154461</v>
      </c>
      <c r="I162" s="124">
        <f>IF(RES_hhdet_in_tes!I162=0,"",RES_hhdet_in_tes!I162/RES_hhdet_in_fec!I162)</f>
        <v>0.72468379059278942</v>
      </c>
      <c r="J162" s="124">
        <f>IF(RES_hhdet_in_tes!J162=0,"",RES_hhdet_in_tes!J162/RES_hhdet_in_fec!J162)</f>
        <v>0.72865560460577328</v>
      </c>
      <c r="K162" s="124">
        <f>IF(RES_hhdet_in_tes!K162=0,"",RES_hhdet_in_tes!K162/RES_hhdet_in_fec!K162)</f>
        <v>0.73260055033264104</v>
      </c>
      <c r="L162" s="124">
        <f>IF(RES_hhdet_in_tes!L162=0,"",RES_hhdet_in_tes!L162/RES_hhdet_in_fec!L162)</f>
        <v>0.73651682823204911</v>
      </c>
      <c r="M162" s="124">
        <f>IF(RES_hhdet_in_tes!M162=0,"",RES_hhdet_in_tes!M162/RES_hhdet_in_fec!M162)</f>
        <v>0.7396839277636813</v>
      </c>
      <c r="N162" s="124">
        <f>IF(RES_hhdet_in_tes!N162=0,"",RES_hhdet_in_tes!N162/RES_hhdet_in_fec!N162)</f>
        <v>0.74184152522704427</v>
      </c>
      <c r="O162" s="124">
        <f>IF(RES_hhdet_in_tes!O162=0,"",RES_hhdet_in_tes!O162/RES_hhdet_in_fec!O162)</f>
        <v>0.7433338834058183</v>
      </c>
      <c r="P162" s="124">
        <f>IF(RES_hhdet_in_tes!P162=0,"",RES_hhdet_in_tes!P162/RES_hhdet_in_fec!P162)</f>
        <v>0.74567105745245277</v>
      </c>
      <c r="Q162" s="124">
        <f>IF(RES_hhdet_in_tes!Q162=0,"",RES_hhdet_in_tes!Q162/RES_hhdet_in_fec!Q162)</f>
        <v>0.75295482592256802</v>
      </c>
      <c r="R162" s="124">
        <f>IF(RES_hhdet_in_tes!R162=0,"",RES_hhdet_in_tes!R162/RES_hhdet_in_fec!R162)</f>
        <v>0.77001421469186848</v>
      </c>
      <c r="S162" s="124">
        <f>IF(RES_hhdet_in_tes!S162=0,"",RES_hhdet_in_tes!S162/RES_hhdet_in_fec!S162)</f>
        <v>0.79299650115159181</v>
      </c>
      <c r="T162" s="124">
        <f>IF(RES_hhdet_in_tes!T162=0,"",RES_hhdet_in_tes!T162/RES_hhdet_in_fec!T162)</f>
        <v>0.81874365668756577</v>
      </c>
      <c r="U162" s="124">
        <f>IF(RES_hhdet_in_tes!U162=0,"",RES_hhdet_in_tes!U162/RES_hhdet_in_fec!U162)</f>
        <v>0.84412663081236949</v>
      </c>
      <c r="V162" s="124">
        <f>IF(RES_hhdet_in_tes!V162=0,"",RES_hhdet_in_tes!V162/RES_hhdet_in_fec!V162)</f>
        <v>0.86601329208778643</v>
      </c>
      <c r="W162" s="124">
        <f>IF(RES_hhdet_in_tes!W162=0,"",RES_hhdet_in_tes!W162/RES_hhdet_in_fec!W162)</f>
        <v>0.88378415822141598</v>
      </c>
      <c r="X162" s="124" t="str">
        <f>IF(RES_hhdet_in_tes!X162=0,"",RES_hhdet_in_tes!X162/RES_hhdet_in_fec!X162)</f>
        <v/>
      </c>
      <c r="Y162" s="124" t="str">
        <f>IF(RES_hhdet_in_tes!Y162=0,"",RES_hhdet_in_tes!Y162/RES_hhdet_in_fec!Y162)</f>
        <v/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0.70059451595087818</v>
      </c>
      <c r="D163" s="45">
        <f>IF(RES_hhdet_in_tes!D163=0,"",RES_hhdet_in_tes!D163/RES_hhdet_in_fec!D163)</f>
        <v>0.70463019883117239</v>
      </c>
      <c r="E163" s="45">
        <f>IF(RES_hhdet_in_tes!E163=0,"",RES_hhdet_in_tes!E163/RES_hhdet_in_fec!E163)</f>
        <v>0.70865464102193998</v>
      </c>
      <c r="F163" s="45">
        <f>IF(RES_hhdet_in_tes!F163=0,"",RES_hhdet_in_tes!F163/RES_hhdet_in_fec!F163)</f>
        <v>0.71267715855529779</v>
      </c>
      <c r="G163" s="45">
        <f>IF(RES_hhdet_in_tes!G163=0,"",RES_hhdet_in_tes!G163/RES_hhdet_in_fec!G163)</f>
        <v>0.71668933150001635</v>
      </c>
      <c r="H163" s="45">
        <f>IF(RES_hhdet_in_tes!H163=0,"",RES_hhdet_in_tes!H163/RES_hhdet_in_fec!H163)</f>
        <v>0.72069222223154461</v>
      </c>
      <c r="I163" s="45">
        <f>IF(RES_hhdet_in_tes!I163=0,"",RES_hhdet_in_tes!I163/RES_hhdet_in_fec!I163)</f>
        <v>0.72468379059278942</v>
      </c>
      <c r="J163" s="45">
        <f>IF(RES_hhdet_in_tes!J163=0,"",RES_hhdet_in_tes!J163/RES_hhdet_in_fec!J163)</f>
        <v>0.72865560460577328</v>
      </c>
      <c r="K163" s="45">
        <f>IF(RES_hhdet_in_tes!K163=0,"",RES_hhdet_in_tes!K163/RES_hhdet_in_fec!K163)</f>
        <v>0.73260055033264104</v>
      </c>
      <c r="L163" s="45">
        <f>IF(RES_hhdet_in_tes!L163=0,"",RES_hhdet_in_tes!L163/RES_hhdet_in_fec!L163)</f>
        <v>0.73651682823204911</v>
      </c>
      <c r="M163" s="45">
        <f>IF(RES_hhdet_in_tes!M163=0,"",RES_hhdet_in_tes!M163/RES_hhdet_in_fec!M163)</f>
        <v>0.7396839277636813</v>
      </c>
      <c r="N163" s="45">
        <f>IF(RES_hhdet_in_tes!N163=0,"",RES_hhdet_in_tes!N163/RES_hhdet_in_fec!N163)</f>
        <v>0.74184152522704427</v>
      </c>
      <c r="O163" s="45">
        <f>IF(RES_hhdet_in_tes!O163=0,"",RES_hhdet_in_tes!O163/RES_hhdet_in_fec!O163)</f>
        <v>0.7433338834058183</v>
      </c>
      <c r="P163" s="45">
        <f>IF(RES_hhdet_in_tes!P163=0,"",RES_hhdet_in_tes!P163/RES_hhdet_in_fec!P163)</f>
        <v>0.74567105745245277</v>
      </c>
      <c r="Q163" s="45">
        <f>IF(RES_hhdet_in_tes!Q163=0,"",RES_hhdet_in_tes!Q163/RES_hhdet_in_fec!Q163)</f>
        <v>0.75295482592256802</v>
      </c>
      <c r="R163" s="45">
        <f>IF(RES_hhdet_in_tes!R163=0,"",RES_hhdet_in_tes!R163/RES_hhdet_in_fec!R163)</f>
        <v>0.77001421469186848</v>
      </c>
      <c r="S163" s="45">
        <f>IF(RES_hhdet_in_tes!S163=0,"",RES_hhdet_in_tes!S163/RES_hhdet_in_fec!S163)</f>
        <v>0.79299650115159181</v>
      </c>
      <c r="T163" s="45">
        <f>IF(RES_hhdet_in_tes!T163=0,"",RES_hhdet_in_tes!T163/RES_hhdet_in_fec!T163)</f>
        <v>0.81874365668756577</v>
      </c>
      <c r="U163" s="45">
        <f>IF(RES_hhdet_in_tes!U163=0,"",RES_hhdet_in_tes!U163/RES_hhdet_in_fec!U163)</f>
        <v>0.84412663081236949</v>
      </c>
      <c r="V163" s="45">
        <f>IF(RES_hhdet_in_tes!V163=0,"",RES_hhdet_in_tes!V163/RES_hhdet_in_fec!V163)</f>
        <v>0.86601329208778643</v>
      </c>
      <c r="W163" s="45">
        <f>IF(RES_hhdet_in_tes!W163=0,"",RES_hhdet_in_tes!W163/RES_hhdet_in_fec!W163)</f>
        <v>0.88378415822141598</v>
      </c>
      <c r="X163" s="45" t="str">
        <f>IF(RES_hhdet_in_tes!X163=0,"",RES_hhdet_in_tes!X163/RES_hhdet_in_fec!X163)</f>
        <v/>
      </c>
      <c r="Y163" s="45" t="str">
        <f>IF(RES_hhdet_in_tes!Y163=0,"",RES_hhdet_in_tes!Y163/RES_hhdet_in_fec!Y163)</f>
        <v/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2.3612284950817353</v>
      </c>
      <c r="E164" s="124">
        <f>IF(RES_hhdet_in_tes!E164=0,"",RES_hhdet_in_tes!E164/RES_hhdet_in_fec!E164)</f>
        <v>2.4571325007913911</v>
      </c>
      <c r="F164" s="124">
        <f>IF(RES_hhdet_in_tes!F164=0,"",RES_hhdet_in_tes!F164/RES_hhdet_in_fec!F164)</f>
        <v>2.5538067651711773</v>
      </c>
      <c r="G164" s="124">
        <f>IF(RES_hhdet_in_tes!G164=0,"",RES_hhdet_in_tes!G164/RES_hhdet_in_fec!G164)</f>
        <v>2.6518113536192072</v>
      </c>
      <c r="H164" s="124">
        <f>IF(RES_hhdet_in_tes!H164=0,"",RES_hhdet_in_tes!H164/RES_hhdet_in_fec!H164)</f>
        <v>2.751058245353335</v>
      </c>
      <c r="I164" s="124">
        <f>IF(RES_hhdet_in_tes!I164=0,"",RES_hhdet_in_tes!I164/RES_hhdet_in_fec!I164)</f>
        <v>2.8516648407263725</v>
      </c>
      <c r="J164" s="124">
        <f>IF(RES_hhdet_in_tes!J164=0,"",RES_hhdet_in_tes!J164/RES_hhdet_in_fec!J164)</f>
        <v>2.9541573192931225</v>
      </c>
      <c r="K164" s="124">
        <f>IF(RES_hhdet_in_tes!K164=0,"",RES_hhdet_in_tes!K164/RES_hhdet_in_fec!K164)</f>
        <v>3.0589524591337431</v>
      </c>
      <c r="L164" s="124">
        <f>IF(RES_hhdet_in_tes!L164=0,"",RES_hhdet_in_tes!L164/RES_hhdet_in_fec!L164)</f>
        <v>3.1661055295072873</v>
      </c>
      <c r="M164" s="124">
        <f>IF(RES_hhdet_in_tes!M164=0,"",RES_hhdet_in_tes!M164/RES_hhdet_in_fec!M164)</f>
        <v>3.2888950499190894</v>
      </c>
      <c r="N164" s="124">
        <f>IF(RES_hhdet_in_tes!N164=0,"",RES_hhdet_in_tes!N164/RES_hhdet_in_fec!N164)</f>
        <v>3.4312628031919363</v>
      </c>
      <c r="O164" s="124">
        <f>IF(RES_hhdet_in_tes!O164=0,"",RES_hhdet_in_tes!O164/RES_hhdet_in_fec!O164)</f>
        <v>3.5929548193350791</v>
      </c>
      <c r="P164" s="124">
        <f>IF(RES_hhdet_in_tes!P164=0,"",RES_hhdet_in_tes!P164/RES_hhdet_in_fec!P164)</f>
        <v>3.7582352308246971</v>
      </c>
      <c r="Q164" s="124">
        <f>IF(RES_hhdet_in_tes!Q164=0,"",RES_hhdet_in_tes!Q164/RES_hhdet_in_fec!Q164)</f>
        <v>3.8850854125310388</v>
      </c>
      <c r="R164" s="124">
        <f>IF(RES_hhdet_in_tes!R164=0,"",RES_hhdet_in_tes!R164/RES_hhdet_in_fec!R164)</f>
        <v>3.9125710712894084</v>
      </c>
      <c r="S164" s="124">
        <f>IF(RES_hhdet_in_tes!S164=0,"",RES_hhdet_in_tes!S164/RES_hhdet_in_fec!S164)</f>
        <v>3.9156250333736722</v>
      </c>
      <c r="T164" s="124">
        <f>IF(RES_hhdet_in_tes!T164=0,"",RES_hhdet_in_tes!T164/RES_hhdet_in_fec!T164)</f>
        <v>3.9190183245784089</v>
      </c>
      <c r="U164" s="124">
        <f>IF(RES_hhdet_in_tes!U164=0,"",RES_hhdet_in_tes!U164/RES_hhdet_in_fec!U164)</f>
        <v>3.9227886481392282</v>
      </c>
      <c r="V164" s="124">
        <f>IF(RES_hhdet_in_tes!V164=0,"",RES_hhdet_in_tes!V164/RES_hhdet_in_fec!V164)</f>
        <v>3.9335624852676254</v>
      </c>
      <c r="W164" s="124">
        <f>IF(RES_hhdet_in_tes!W164=0,"",RES_hhdet_in_tes!W164/RES_hhdet_in_fec!W164)</f>
        <v>3.9689243079134169</v>
      </c>
      <c r="X164" s="124" t="str">
        <f>IF(RES_hhdet_in_tes!X164=0,"",RES_hhdet_in_tes!X164/RES_hhdet_in_fec!X164)</f>
        <v/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2.3612284950817353</v>
      </c>
      <c r="E165" s="111">
        <f>IF(RES_hhdet_in_tes!E165=0,"",RES_hhdet_in_tes!E165/RES_hhdet_in_fec!E165)</f>
        <v>2.4571325007913911</v>
      </c>
      <c r="F165" s="111">
        <f>IF(RES_hhdet_in_tes!F165=0,"",RES_hhdet_in_tes!F165/RES_hhdet_in_fec!F165)</f>
        <v>2.5538067651711773</v>
      </c>
      <c r="G165" s="111">
        <f>IF(RES_hhdet_in_tes!G165=0,"",RES_hhdet_in_tes!G165/RES_hhdet_in_fec!G165)</f>
        <v>2.6518113536192072</v>
      </c>
      <c r="H165" s="111">
        <f>IF(RES_hhdet_in_tes!H165=0,"",RES_hhdet_in_tes!H165/RES_hhdet_in_fec!H165)</f>
        <v>2.751058245353335</v>
      </c>
      <c r="I165" s="111">
        <f>IF(RES_hhdet_in_tes!I165=0,"",RES_hhdet_in_tes!I165/RES_hhdet_in_fec!I165)</f>
        <v>2.8516648407263725</v>
      </c>
      <c r="J165" s="111">
        <f>IF(RES_hhdet_in_tes!J165=0,"",RES_hhdet_in_tes!J165/RES_hhdet_in_fec!J165)</f>
        <v>2.9541573192931225</v>
      </c>
      <c r="K165" s="111">
        <f>IF(RES_hhdet_in_tes!K165=0,"",RES_hhdet_in_tes!K165/RES_hhdet_in_fec!K165)</f>
        <v>3.0589524591337431</v>
      </c>
      <c r="L165" s="111">
        <f>IF(RES_hhdet_in_tes!L165=0,"",RES_hhdet_in_tes!L165/RES_hhdet_in_fec!L165)</f>
        <v>3.1661055295072873</v>
      </c>
      <c r="M165" s="111">
        <f>IF(RES_hhdet_in_tes!M165=0,"",RES_hhdet_in_tes!M165/RES_hhdet_in_fec!M165)</f>
        <v>3.2888950499190894</v>
      </c>
      <c r="N165" s="111">
        <f>IF(RES_hhdet_in_tes!N165=0,"",RES_hhdet_in_tes!N165/RES_hhdet_in_fec!N165)</f>
        <v>3.4312628031919363</v>
      </c>
      <c r="O165" s="111">
        <f>IF(RES_hhdet_in_tes!O165=0,"",RES_hhdet_in_tes!O165/RES_hhdet_in_fec!O165)</f>
        <v>3.5929548193350791</v>
      </c>
      <c r="P165" s="111">
        <f>IF(RES_hhdet_in_tes!P165=0,"",RES_hhdet_in_tes!P165/RES_hhdet_in_fec!P165)</f>
        <v>3.7582352308246971</v>
      </c>
      <c r="Q165" s="111">
        <f>IF(RES_hhdet_in_tes!Q165=0,"",RES_hhdet_in_tes!Q165/RES_hhdet_in_fec!Q165)</f>
        <v>3.8850854125310388</v>
      </c>
      <c r="R165" s="111">
        <f>IF(RES_hhdet_in_tes!R165=0,"",RES_hhdet_in_tes!R165/RES_hhdet_in_fec!R165)</f>
        <v>3.9125710712894084</v>
      </c>
      <c r="S165" s="111">
        <f>IF(RES_hhdet_in_tes!S165=0,"",RES_hhdet_in_tes!S165/RES_hhdet_in_fec!S165)</f>
        <v>3.9156250333736722</v>
      </c>
      <c r="T165" s="111">
        <f>IF(RES_hhdet_in_tes!T165=0,"",RES_hhdet_in_tes!T165/RES_hhdet_in_fec!T165)</f>
        <v>3.9190183245784089</v>
      </c>
      <c r="U165" s="111">
        <f>IF(RES_hhdet_in_tes!U165=0,"",RES_hhdet_in_tes!U165/RES_hhdet_in_fec!U165)</f>
        <v>3.9227886481392282</v>
      </c>
      <c r="V165" s="111">
        <f>IF(RES_hhdet_in_tes!V165=0,"",RES_hhdet_in_tes!V165/RES_hhdet_in_fec!V165)</f>
        <v>3.9335624852676254</v>
      </c>
      <c r="W165" s="111">
        <f>IF(RES_hhdet_in_tes!W165=0,"",RES_hhdet_in_tes!W165/RES_hhdet_in_fec!W165)</f>
        <v>3.9689243079134169</v>
      </c>
      <c r="X165" s="111" t="str">
        <f>IF(RES_hhdet_in_tes!X165=0,"",RES_hhdet_in_tes!X165/RES_hhdet_in_fec!X165)</f>
        <v/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0.6164136659385715</v>
      </c>
      <c r="D166" s="124">
        <f>IF(RES_hhdet_in_tes!D166=0,"",RES_hhdet_in_tes!D166/RES_hhdet_in_fec!D166)</f>
        <v>0.62912118238739034</v>
      </c>
      <c r="E166" s="124">
        <f>IF(RES_hhdet_in_tes!E166=0,"",RES_hhdet_in_tes!E166/RES_hhdet_in_fec!E166)</f>
        <v>0.64300699020020102</v>
      </c>
      <c r="F166" s="124">
        <f>IF(RES_hhdet_in_tes!F166=0,"",RES_hhdet_in_tes!F166/RES_hhdet_in_fec!F166)</f>
        <v>0.63987629790481837</v>
      </c>
      <c r="G166" s="124">
        <f>IF(RES_hhdet_in_tes!G166=0,"",RES_hhdet_in_tes!G166/RES_hhdet_in_fec!G166)</f>
        <v>0.63278646393109117</v>
      </c>
      <c r="H166" s="124">
        <f>IF(RES_hhdet_in_tes!H166=0,"",RES_hhdet_in_tes!H166/RES_hhdet_in_fec!H166)</f>
        <v>0.6243888596144892</v>
      </c>
      <c r="I166" s="124">
        <f>IF(RES_hhdet_in_tes!I166=0,"",RES_hhdet_in_tes!I166/RES_hhdet_in_fec!I166)</f>
        <v>0.63631988308879905</v>
      </c>
      <c r="J166" s="124">
        <f>IF(RES_hhdet_in_tes!J166=0,"",RES_hhdet_in_tes!J166/RES_hhdet_in_fec!J166)</f>
        <v>0.64992266413922239</v>
      </c>
      <c r="K166" s="124">
        <f>IF(RES_hhdet_in_tes!K166=0,"",RES_hhdet_in_tes!K166/RES_hhdet_in_fec!K166)</f>
        <v>0.71383234554923736</v>
      </c>
      <c r="L166" s="124">
        <f>IF(RES_hhdet_in_tes!L166=0,"",RES_hhdet_in_tes!L166/RES_hhdet_in_fec!L166)</f>
        <v>0.67021452033225926</v>
      </c>
      <c r="M166" s="124">
        <f>IF(RES_hhdet_in_tes!M166=0,"",RES_hhdet_in_tes!M166/RES_hhdet_in_fec!M166)</f>
        <v>0.67622699052667412</v>
      </c>
      <c r="N166" s="124">
        <f>IF(RES_hhdet_in_tes!N166=0,"",RES_hhdet_in_tes!N166/RES_hhdet_in_fec!N166)</f>
        <v>0.68895380598808864</v>
      </c>
      <c r="O166" s="124">
        <f>IF(RES_hhdet_in_tes!O166=0,"",RES_hhdet_in_tes!O166/RES_hhdet_in_fec!O166)</f>
        <v>0.78232176251231378</v>
      </c>
      <c r="P166" s="124">
        <f>IF(RES_hhdet_in_tes!P166=0,"",RES_hhdet_in_tes!P166/RES_hhdet_in_fec!P166)</f>
        <v>0.80071102132602345</v>
      </c>
      <c r="Q166" s="124">
        <f>IF(RES_hhdet_in_tes!Q166=0,"",RES_hhdet_in_tes!Q166/RES_hhdet_in_fec!Q166)</f>
        <v>0.81333397252341111</v>
      </c>
      <c r="R166" s="124">
        <f>IF(RES_hhdet_in_tes!R166=0,"",RES_hhdet_in_tes!R166/RES_hhdet_in_fec!R166)</f>
        <v>0.80610976847562943</v>
      </c>
      <c r="S166" s="124">
        <f>IF(RES_hhdet_in_tes!S166=0,"",RES_hhdet_in_tes!S166/RES_hhdet_in_fec!S166)</f>
        <v>0.79070988807526688</v>
      </c>
      <c r="T166" s="124">
        <f>IF(RES_hhdet_in_tes!T166=0,"",RES_hhdet_in_tes!T166/RES_hhdet_in_fec!T166)</f>
        <v>0.8476675081943108</v>
      </c>
      <c r="U166" s="124">
        <f>IF(RES_hhdet_in_tes!U166=0,"",RES_hhdet_in_tes!U166/RES_hhdet_in_fec!U166)</f>
        <v>0.84854788812919624</v>
      </c>
      <c r="V166" s="124">
        <f>IF(RES_hhdet_in_tes!V166=0,"",RES_hhdet_in_tes!V166/RES_hhdet_in_fec!V166)</f>
        <v>0.87472249680840808</v>
      </c>
      <c r="W166" s="124">
        <f>IF(RES_hhdet_in_tes!W166=0,"",RES_hhdet_in_tes!W166/RES_hhdet_in_fec!W166)</f>
        <v>0.88243961712098362</v>
      </c>
      <c r="X166" s="124" t="str">
        <f>IF(RES_hhdet_in_tes!X166=0,"",RES_hhdet_in_tes!X166/RES_hhdet_in_fec!X166)</f>
        <v/>
      </c>
      <c r="Y166" s="124" t="str">
        <f>IF(RES_hhdet_in_tes!Y166=0,"",RES_hhdet_in_tes!Y166/RES_hhdet_in_fec!Y166)</f>
        <v/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0.57487261886067709</v>
      </c>
      <c r="D167" s="111">
        <f>IF(RES_hhdet_in_tes!D167=0,"",RES_hhdet_in_tes!D167/RES_hhdet_in_fec!D167)</f>
        <v>0.57692030899895741</v>
      </c>
      <c r="E167" s="111">
        <f>IF(RES_hhdet_in_tes!E167=0,"",RES_hhdet_in_tes!E167/RES_hhdet_in_fec!E167)</f>
        <v>0.57925263712967301</v>
      </c>
      <c r="F167" s="111">
        <f>IF(RES_hhdet_in_tes!F167=0,"",RES_hhdet_in_tes!F167/RES_hhdet_in_fec!F167)</f>
        <v>0.58162377953208444</v>
      </c>
      <c r="G167" s="111">
        <f>IF(RES_hhdet_in_tes!G167=0,"",RES_hhdet_in_tes!G167/RES_hhdet_in_fec!G167)</f>
        <v>0.58425705678339424</v>
      </c>
      <c r="H167" s="111">
        <f>IF(RES_hhdet_in_tes!H167=0,"",RES_hhdet_in_tes!H167/RES_hhdet_in_fec!H167)</f>
        <v>0.58712513728798277</v>
      </c>
      <c r="I167" s="111">
        <f>IF(RES_hhdet_in_tes!I167=0,"",RES_hhdet_in_tes!I167/RES_hhdet_in_fec!I167)</f>
        <v>0.5902830472425985</v>
      </c>
      <c r="J167" s="111">
        <f>IF(RES_hhdet_in_tes!J167=0,"",RES_hhdet_in_tes!J167/RES_hhdet_in_fec!J167)</f>
        <v>0.59395620955281869</v>
      </c>
      <c r="K167" s="111">
        <f>IF(RES_hhdet_in_tes!K167=0,"",RES_hhdet_in_tes!K167/RES_hhdet_in_fec!K167)</f>
        <v>0.59833629298166058</v>
      </c>
      <c r="L167" s="111">
        <f>IF(RES_hhdet_in_tes!L167=0,"",RES_hhdet_in_tes!L167/RES_hhdet_in_fec!L167)</f>
        <v>0.60347457678125171</v>
      </c>
      <c r="M167" s="111">
        <f>IF(RES_hhdet_in_tes!M167=0,"",RES_hhdet_in_tes!M167/RES_hhdet_in_fec!M167)</f>
        <v>0.61394929411683863</v>
      </c>
      <c r="N167" s="111">
        <f>IF(RES_hhdet_in_tes!N167=0,"",RES_hhdet_in_tes!N167/RES_hhdet_in_fec!N167)</f>
        <v>0.63121568902687697</v>
      </c>
      <c r="O167" s="111">
        <f>IF(RES_hhdet_in_tes!O167=0,"",RES_hhdet_in_tes!O167/RES_hhdet_in_fec!O167)</f>
        <v>0.65645813893602045</v>
      </c>
      <c r="P167" s="111">
        <f>IF(RES_hhdet_in_tes!P167=0,"",RES_hhdet_in_tes!P167/RES_hhdet_in_fec!P167)</f>
        <v>0.68706733253853314</v>
      </c>
      <c r="Q167" s="111">
        <f>IF(RES_hhdet_in_tes!Q167=0,"",RES_hhdet_in_tes!Q167/RES_hhdet_in_fec!Q167)</f>
        <v>0.71462667449908845</v>
      </c>
      <c r="R167" s="111">
        <f>IF(RES_hhdet_in_tes!R167=0,"",RES_hhdet_in_tes!R167/RES_hhdet_in_fec!R167)</f>
        <v>0.73250656741337328</v>
      </c>
      <c r="S167" s="111">
        <f>IF(RES_hhdet_in_tes!S167=0,"",RES_hhdet_in_tes!S167/RES_hhdet_in_fec!S167)</f>
        <v>0.74915445176106688</v>
      </c>
      <c r="T167" s="111">
        <f>IF(RES_hhdet_in_tes!T167=0,"",RES_hhdet_in_tes!T167/RES_hhdet_in_fec!T167)</f>
        <v>0.76407945184505244</v>
      </c>
      <c r="U167" s="111">
        <f>IF(RES_hhdet_in_tes!U167=0,"",RES_hhdet_in_tes!U167/RES_hhdet_in_fec!U167)</f>
        <v>0.77679069196826489</v>
      </c>
      <c r="V167" s="111">
        <f>IF(RES_hhdet_in_tes!V167=0,"",RES_hhdet_in_tes!V167/RES_hhdet_in_fec!V167)</f>
        <v>0.78679729643361795</v>
      </c>
      <c r="W167" s="111">
        <f>IF(RES_hhdet_in_tes!W167=0,"",RES_hhdet_in_tes!W167/RES_hhdet_in_fec!W167)</f>
        <v>0.79294788586506038</v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>
        <f>IF(RES_hhdet_in_tes!U168=0,"",RES_hhdet_in_tes!U168/RES_hhdet_in_fec!U168)</f>
        <v>0.87594697761449214</v>
      </c>
      <c r="V168" s="111">
        <f>IF(RES_hhdet_in_tes!V168=0,"",RES_hhdet_in_tes!V168/RES_hhdet_in_fec!V168)</f>
        <v>0.88486373102521176</v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>
        <f>IF(RES_hhdet_in_tes!U169=0,"",RES_hhdet_in_tes!U169/RES_hhdet_in_fec!U169)</f>
        <v>0.77679069196826489</v>
      </c>
      <c r="V169" s="112">
        <f>IF(RES_hhdet_in_tes!V169=0,"",RES_hhdet_in_tes!V169/RES_hhdet_in_fec!V169)</f>
        <v>0.78679729643361795</v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0.64386064978934698</v>
      </c>
      <c r="D171" s="112">
        <f>IF(RES_hhdet_in_tes!D171=0,"",RES_hhdet_in_tes!D171/RES_hhdet_in_fec!D171)</f>
        <v>0.64538513236961514</v>
      </c>
      <c r="E171" s="112">
        <f>IF(RES_hhdet_in_tes!E171=0,"",RES_hhdet_in_tes!E171/RES_hhdet_in_fec!E171)</f>
        <v>0.64705406322829517</v>
      </c>
      <c r="F171" s="112">
        <f>IF(RES_hhdet_in_tes!F171=0,"",RES_hhdet_in_tes!F171/RES_hhdet_in_fec!F171)</f>
        <v>0.64874313053569066</v>
      </c>
      <c r="G171" s="112">
        <f>IF(RES_hhdet_in_tes!G171=0,"",RES_hhdet_in_tes!G171/RES_hhdet_in_fec!G171)</f>
        <v>0.65056635334077051</v>
      </c>
      <c r="H171" s="112">
        <f>IF(RES_hhdet_in_tes!H171=0,"",RES_hhdet_in_tes!H171/RES_hhdet_in_fec!H171)</f>
        <v>0.65251086133984482</v>
      </c>
      <c r="I171" s="112">
        <f>IF(RES_hhdet_in_tes!I171=0,"",RES_hhdet_in_tes!I171/RES_hhdet_in_fec!I171)</f>
        <v>0.65460622513077849</v>
      </c>
      <c r="J171" s="112">
        <f>IF(RES_hhdet_in_tes!J171=0,"",RES_hhdet_in_tes!J171/RES_hhdet_in_fec!J171)</f>
        <v>0.65697101385177326</v>
      </c>
      <c r="K171" s="112">
        <f>IF(RES_hhdet_in_tes!K171=0,"",RES_hhdet_in_tes!K171/RES_hhdet_in_fec!K171)</f>
        <v>0.65970997320763625</v>
      </c>
      <c r="L171" s="112">
        <f>IF(RES_hhdet_in_tes!L171=0,"",RES_hhdet_in_tes!L171/RES_hhdet_in_fec!L171)</f>
        <v>0.66285911668540043</v>
      </c>
      <c r="M171" s="112">
        <f>IF(RES_hhdet_in_tes!M171=0,"",RES_hhdet_in_tes!M171/RES_hhdet_in_fec!M171)</f>
        <v>0.6688460177335549</v>
      </c>
      <c r="N171" s="112">
        <f>IF(RES_hhdet_in_tes!N171=0,"",RES_hhdet_in_tes!N171/RES_hhdet_in_fec!N171)</f>
        <v>0.67871787836957398</v>
      </c>
      <c r="O171" s="112">
        <f>IF(RES_hhdet_in_tes!O171=0,"",RES_hhdet_in_tes!O171/RES_hhdet_in_fec!O171)</f>
        <v>0.69377118258448744</v>
      </c>
      <c r="P171" s="112">
        <f>IF(RES_hhdet_in_tes!P171=0,"",RES_hhdet_in_tes!P171/RES_hhdet_in_fec!P171)</f>
        <v>0.71329224893598875</v>
      </c>
      <c r="Q171" s="112">
        <f>IF(RES_hhdet_in_tes!Q171=0,"",RES_hhdet_in_tes!Q171/RES_hhdet_in_fec!Q171)</f>
        <v>0.73212592467340087</v>
      </c>
      <c r="R171" s="112">
        <f>IF(RES_hhdet_in_tes!R171=0,"",RES_hhdet_in_tes!R171/RES_hhdet_in_fec!R171)</f>
        <v>0.74487141424417691</v>
      </c>
      <c r="S171" s="112">
        <f>IF(RES_hhdet_in_tes!S171=0,"",RES_hhdet_in_tes!S171/RES_hhdet_in_fec!S171)</f>
        <v>0.75721959671544337</v>
      </c>
      <c r="T171" s="112">
        <f>IF(RES_hhdet_in_tes!T171=0,"",RES_hhdet_in_tes!T171/RES_hhdet_in_fec!T171)</f>
        <v>0.76947195068566354</v>
      </c>
      <c r="U171" s="112">
        <f>IF(RES_hhdet_in_tes!U171=0,"",RES_hhdet_in_tes!U171/RES_hhdet_in_fec!U171)</f>
        <v>0.78175164568205457</v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0.80483288762769756</v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>
        <f>IF(RES_hhdet_in_tes!K172=0,"",RES_hhdet_in_tes!K172/RES_hhdet_in_fec!K172)</f>
        <v>0.80214296023921217</v>
      </c>
      <c r="L172" s="113">
        <f>IF(RES_hhdet_in_tes!L172=0,"",RES_hhdet_in_tes!L172/RES_hhdet_in_fec!L172)</f>
        <v>0.79688465318406354</v>
      </c>
      <c r="M172" s="113">
        <f>IF(RES_hhdet_in_tes!M172=0,"",RES_hhdet_in_tes!M172/RES_hhdet_in_fec!M172)</f>
        <v>0.80763011328912182</v>
      </c>
      <c r="N172" s="113">
        <f>IF(RES_hhdet_in_tes!N172=0,"",RES_hhdet_in_tes!N172/RES_hhdet_in_fec!N172)</f>
        <v>0.82031221002398713</v>
      </c>
      <c r="O172" s="113">
        <f>IF(RES_hhdet_in_tes!O172=0,"",RES_hhdet_in_tes!O172/RES_hhdet_in_fec!O172)</f>
        <v>0.8259103874362671</v>
      </c>
      <c r="P172" s="113">
        <f>IF(RES_hhdet_in_tes!P172=0,"",RES_hhdet_in_tes!P172/RES_hhdet_in_fec!P172)</f>
        <v>0.841741102859765</v>
      </c>
      <c r="Q172" s="113">
        <f>IF(RES_hhdet_in_tes!Q172=0,"",RES_hhdet_in_tes!Q172/RES_hhdet_in_fec!Q172)</f>
        <v>0.85184599309038844</v>
      </c>
      <c r="R172" s="113">
        <f>IF(RES_hhdet_in_tes!R172=0,"",RES_hhdet_in_tes!R172/RES_hhdet_in_fec!R172)</f>
        <v>0.86111075030991069</v>
      </c>
      <c r="S172" s="113">
        <f>IF(RES_hhdet_in_tes!S172=0,"",RES_hhdet_in_tes!S172/RES_hhdet_in_fec!S172)</f>
        <v>0.87091239027917733</v>
      </c>
      <c r="T172" s="113">
        <f>IF(RES_hhdet_in_tes!T172=0,"",RES_hhdet_in_tes!T172/RES_hhdet_in_fec!T172)</f>
        <v>0.86112942842740781</v>
      </c>
      <c r="U172" s="113">
        <f>IF(RES_hhdet_in_tes!U172=0,"",RES_hhdet_in_tes!U172/RES_hhdet_in_fec!U172)</f>
        <v>0.87911628302748035</v>
      </c>
      <c r="V172" s="113">
        <f>IF(RES_hhdet_in_tes!V172=0,"",RES_hhdet_in_tes!V172/RES_hhdet_in_fec!V172)</f>
        <v>0.88847802930915165</v>
      </c>
      <c r="W172" s="113">
        <f>IF(RES_hhdet_in_tes!W172=0,"",RES_hhdet_in_tes!W172/RES_hhdet_in_fec!W172)</f>
        <v>0.8923438036851693</v>
      </c>
      <c r="X172" s="113" t="str">
        <f>IF(RES_hhdet_in_tes!X172=0,"",RES_hhdet_in_tes!X172/RES_hhdet_in_fec!X172)</f>
        <v/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>
        <f>IF(RES_hhdet_in_tes!K173=0,"",RES_hhdet_in_tes!K173/RES_hhdet_in_fec!K173)</f>
        <v>0.65970997320763625</v>
      </c>
      <c r="L173" s="111">
        <f>IF(RES_hhdet_in_tes!L173=0,"",RES_hhdet_in_tes!L173/RES_hhdet_in_fec!L173)</f>
        <v>0.66285911668540043</v>
      </c>
      <c r="M173" s="111">
        <f>IF(RES_hhdet_in_tes!M173=0,"",RES_hhdet_in_tes!M173/RES_hhdet_in_fec!M173)</f>
        <v>0.6688460177335549</v>
      </c>
      <c r="N173" s="111">
        <f>IF(RES_hhdet_in_tes!N173=0,"",RES_hhdet_in_tes!N173/RES_hhdet_in_fec!N173)</f>
        <v>0.67871787836957398</v>
      </c>
      <c r="O173" s="111">
        <f>IF(RES_hhdet_in_tes!O173=0,"",RES_hhdet_in_tes!O173/RES_hhdet_in_fec!O173)</f>
        <v>0.69377118258448744</v>
      </c>
      <c r="P173" s="111">
        <f>IF(RES_hhdet_in_tes!P173=0,"",RES_hhdet_in_tes!P173/RES_hhdet_in_fec!P173)</f>
        <v>0.71329224893598875</v>
      </c>
      <c r="Q173" s="111">
        <f>IF(RES_hhdet_in_tes!Q173=0,"",RES_hhdet_in_tes!Q173/RES_hhdet_in_fec!Q173)</f>
        <v>0.73212592467340087</v>
      </c>
      <c r="R173" s="111">
        <f>IF(RES_hhdet_in_tes!R173=0,"",RES_hhdet_in_tes!R173/RES_hhdet_in_fec!R173)</f>
        <v>0.74487141424417691</v>
      </c>
      <c r="S173" s="111">
        <f>IF(RES_hhdet_in_tes!S173=0,"",RES_hhdet_in_tes!S173/RES_hhdet_in_fec!S173)</f>
        <v>0.75721959671544337</v>
      </c>
      <c r="T173" s="111">
        <f>IF(RES_hhdet_in_tes!T173=0,"",RES_hhdet_in_tes!T173/RES_hhdet_in_fec!T173)</f>
        <v>0.76947195068566354</v>
      </c>
      <c r="U173" s="111">
        <f>IF(RES_hhdet_in_tes!U173=0,"",RES_hhdet_in_tes!U173/RES_hhdet_in_fec!U173)</f>
        <v>0.78175164568205457</v>
      </c>
      <c r="V173" s="111">
        <f>IF(RES_hhdet_in_tes!V173=0,"",RES_hhdet_in_tes!V173/RES_hhdet_in_fec!V173)</f>
        <v>0.79381502254422465</v>
      </c>
      <c r="W173" s="111">
        <f>IF(RES_hhdet_in_tes!W173=0,"",RES_hhdet_in_tes!W173/RES_hhdet_in_fec!W173)</f>
        <v>0.80483288762769756</v>
      </c>
      <c r="X173" s="111" t="str">
        <f>IF(RES_hhdet_in_tes!X173=0,"",RES_hhdet_in_tes!X173/RES_hhdet_in_fec!X173)</f>
        <v/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 t="str">
        <f>IF(RES_hhdet_in_tes!X174=0,"",RES_hhdet_in_tes!X174/RES_hhdet_in_fec!X174)</f>
        <v/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0.61557677552425305</v>
      </c>
      <c r="D175" s="124">
        <f>IF(RES_hhdet_in_tes!D175=0,"",RES_hhdet_in_tes!D175/RES_hhdet_in_fec!D175)</f>
        <v>0.62558544135238559</v>
      </c>
      <c r="E175" s="124">
        <f>IF(RES_hhdet_in_tes!E175=0,"",RES_hhdet_in_tes!E175/RES_hhdet_in_fec!E175)</f>
        <v>0.69117153214426474</v>
      </c>
      <c r="F175" s="124">
        <f>IF(RES_hhdet_in_tes!F175=0,"",RES_hhdet_in_tes!F175/RES_hhdet_in_fec!F175)</f>
        <v>0.6548369999401481</v>
      </c>
      <c r="G175" s="124">
        <f>IF(RES_hhdet_in_tes!G175=0,"",RES_hhdet_in_tes!G175/RES_hhdet_in_fec!G175)</f>
        <v>0.61931534143638678</v>
      </c>
      <c r="H175" s="124">
        <f>IF(RES_hhdet_in_tes!H175=0,"",RES_hhdet_in_tes!H175/RES_hhdet_in_fec!H175)</f>
        <v>0.62220439770964786</v>
      </c>
      <c r="I175" s="124">
        <f>IF(RES_hhdet_in_tes!I175=0,"",RES_hhdet_in_tes!I175/RES_hhdet_in_fec!I175)</f>
        <v>0.61775680772443931</v>
      </c>
      <c r="J175" s="124">
        <f>IF(RES_hhdet_in_tes!J175=0,"",RES_hhdet_in_tes!J175/RES_hhdet_in_fec!J175)</f>
        <v>0.65030334635973752</v>
      </c>
      <c r="K175" s="124">
        <f>IF(RES_hhdet_in_tes!K175=0,"",RES_hhdet_in_tes!K175/RES_hhdet_in_fec!K175)</f>
        <v>0.65301729496491967</v>
      </c>
      <c r="L175" s="124">
        <f>IF(RES_hhdet_in_tes!L175=0,"",RES_hhdet_in_tes!L175/RES_hhdet_in_fec!L175)</f>
        <v>0.67551970864676403</v>
      </c>
      <c r="M175" s="124">
        <f>IF(RES_hhdet_in_tes!M175=0,"",RES_hhdet_in_tes!M175/RES_hhdet_in_fec!M175)</f>
        <v>0.66692905871072883</v>
      </c>
      <c r="N175" s="124">
        <f>IF(RES_hhdet_in_tes!N175=0,"",RES_hhdet_in_tes!N175/RES_hhdet_in_fec!N175)</f>
        <v>0.64090004511445287</v>
      </c>
      <c r="O175" s="124">
        <f>IF(RES_hhdet_in_tes!O175=0,"",RES_hhdet_in_tes!O175/RES_hhdet_in_fec!O175)</f>
        <v>0.63844583594436899</v>
      </c>
      <c r="P175" s="124">
        <f>IF(RES_hhdet_in_tes!P175=0,"",RES_hhdet_in_tes!P175/RES_hhdet_in_fec!P175)</f>
        <v>0.63576839495639859</v>
      </c>
      <c r="Q175" s="124">
        <f>IF(RES_hhdet_in_tes!Q175=0,"",RES_hhdet_in_tes!Q175/RES_hhdet_in_fec!Q175)</f>
        <v>0.64715593136758531</v>
      </c>
      <c r="R175" s="124">
        <f>IF(RES_hhdet_in_tes!R175=0,"",RES_hhdet_in_tes!R175/RES_hhdet_in_fec!R175)</f>
        <v>0.66552865939732286</v>
      </c>
      <c r="S175" s="124">
        <f>IF(RES_hhdet_in_tes!S175=0,"",RES_hhdet_in_tes!S175/RES_hhdet_in_fec!S175)</f>
        <v>0.66650350878034659</v>
      </c>
      <c r="T175" s="124">
        <f>IF(RES_hhdet_in_tes!T175=0,"",RES_hhdet_in_tes!T175/RES_hhdet_in_fec!T175)</f>
        <v>0.66305488665766421</v>
      </c>
      <c r="U175" s="124">
        <f>IF(RES_hhdet_in_tes!U175=0,"",RES_hhdet_in_tes!U175/RES_hhdet_in_fec!U175)</f>
        <v>0.66694444907833639</v>
      </c>
      <c r="V175" s="124">
        <f>IF(RES_hhdet_in_tes!V175=0,"",RES_hhdet_in_tes!V175/RES_hhdet_in_fec!V175)</f>
        <v>0.6587119374222894</v>
      </c>
      <c r="W175" s="124">
        <f>IF(RES_hhdet_in_tes!W175=0,"",RES_hhdet_in_tes!W175/RES_hhdet_in_fec!W175)</f>
        <v>0.61097929938264905</v>
      </c>
      <c r="X175" s="124" t="str">
        <f>IF(RES_hhdet_in_tes!X175=0,"",RES_hhdet_in_tes!X175/RES_hhdet_in_fec!X175)</f>
        <v/>
      </c>
      <c r="Y175" s="124" t="str">
        <f>IF(RES_hhdet_in_tes!Y175=0,"",RES_hhdet_in_tes!Y175/RES_hhdet_in_fec!Y175)</f>
        <v/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0.5869851274922212</v>
      </c>
      <c r="D176" s="111">
        <f>IF(RES_hhdet_in_tes!D176=0,"",RES_hhdet_in_tes!D176/RES_hhdet_in_fec!D176)</f>
        <v>0.58734895024691236</v>
      </c>
      <c r="E176" s="111">
        <f>IF(RES_hhdet_in_tes!E176=0,"",RES_hhdet_in_tes!E176/RES_hhdet_in_fec!E176)</f>
        <v>0.58771280577424856</v>
      </c>
      <c r="F176" s="111">
        <f>IF(RES_hhdet_in_tes!F176=0,"",RES_hhdet_in_tes!F176/RES_hhdet_in_fec!F176)</f>
        <v>0.5880766657705816</v>
      </c>
      <c r="G176" s="111">
        <f>IF(RES_hhdet_in_tes!G176=0,"",RES_hhdet_in_tes!G176/RES_hhdet_in_fec!G176)</f>
        <v>0.58844055594859279</v>
      </c>
      <c r="H176" s="111">
        <f>IF(RES_hhdet_in_tes!H176=0,"",RES_hhdet_in_tes!H176/RES_hhdet_in_fec!H176)</f>
        <v>0.58880447316137741</v>
      </c>
      <c r="I176" s="111">
        <f>IF(RES_hhdet_in_tes!I176=0,"",RES_hhdet_in_tes!I176/RES_hhdet_in_fec!I176)</f>
        <v>0.58916842374454059</v>
      </c>
      <c r="J176" s="111">
        <f>IF(RES_hhdet_in_tes!J176=0,"",RES_hhdet_in_tes!J176/RES_hhdet_in_fec!J176)</f>
        <v>0.58953243365282182</v>
      </c>
      <c r="K176" s="111">
        <f>IF(RES_hhdet_in_tes!K176=0,"",RES_hhdet_in_tes!K176/RES_hhdet_in_fec!K176)</f>
        <v>0.58989652495457567</v>
      </c>
      <c r="L176" s="111">
        <f>IF(RES_hhdet_in_tes!L176=0,"",RES_hhdet_in_tes!L176/RES_hhdet_in_fec!L176)</f>
        <v>0.59026070355399185</v>
      </c>
      <c r="M176" s="111">
        <f>IF(RES_hhdet_in_tes!M176=0,"",RES_hhdet_in_tes!M176/RES_hhdet_in_fec!M176)</f>
        <v>0.5905372764152087</v>
      </c>
      <c r="N176" s="111">
        <f>IF(RES_hhdet_in_tes!N176=0,"",RES_hhdet_in_tes!N176/RES_hhdet_in_fec!N176)</f>
        <v>0.59069186763509229</v>
      </c>
      <c r="O176" s="111">
        <f>IF(RES_hhdet_in_tes!O176=0,"",RES_hhdet_in_tes!O176/RES_hhdet_in_fec!O176)</f>
        <v>0.59078426274630003</v>
      </c>
      <c r="P176" s="111">
        <f>IF(RES_hhdet_in_tes!P176=0,"",RES_hhdet_in_tes!P176/RES_hhdet_in_fec!P176)</f>
        <v>0.5910420760300733</v>
      </c>
      <c r="Q176" s="111">
        <f>IF(RES_hhdet_in_tes!Q176=0,"",RES_hhdet_in_tes!Q176/RES_hhdet_in_fec!Q176)</f>
        <v>0.59209143632137295</v>
      </c>
      <c r="R176" s="111">
        <f>IF(RES_hhdet_in_tes!R176=0,"",RES_hhdet_in_tes!R176/RES_hhdet_in_fec!R176)</f>
        <v>0.59484784450810835</v>
      </c>
      <c r="S176" s="111">
        <f>IF(RES_hhdet_in_tes!S176=0,"",RES_hhdet_in_tes!S176/RES_hhdet_in_fec!S176)</f>
        <v>0.59873607322889766</v>
      </c>
      <c r="T176" s="111">
        <f>IF(RES_hhdet_in_tes!T176=0,"",RES_hhdet_in_tes!T176/RES_hhdet_in_fec!T176)</f>
        <v>0.60300222250706581</v>
      </c>
      <c r="U176" s="111">
        <f>IF(RES_hhdet_in_tes!U176=0,"",RES_hhdet_in_tes!U176/RES_hhdet_in_fec!U176)</f>
        <v>0.60689239236594827</v>
      </c>
      <c r="V176" s="111">
        <f>IF(RES_hhdet_in_tes!V176=0,"",RES_hhdet_in_tes!V176/RES_hhdet_in_fec!V176)</f>
        <v>0.6096526828288753</v>
      </c>
      <c r="W176" s="111">
        <f>IF(RES_hhdet_in_tes!W176=0,"",RES_hhdet_in_tes!W176/RES_hhdet_in_fec!W176)</f>
        <v>0.61097929938264905</v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0.75148005138005769</v>
      </c>
      <c r="D177" s="45">
        <f>IF(RES_hhdet_in_tes!D177=0,"",RES_hhdet_in_tes!D177/RES_hhdet_in_fec!D177)</f>
        <v>0.75272351385861047</v>
      </c>
      <c r="E177" s="45">
        <f>IF(RES_hhdet_in_tes!E177=0,"",RES_hhdet_in_tes!E177/RES_hhdet_in_fec!E177)</f>
        <v>0.75402560588067802</v>
      </c>
      <c r="F177" s="45">
        <f>IF(RES_hhdet_in_tes!F177=0,"",RES_hhdet_in_tes!F177/RES_hhdet_in_fec!F177)</f>
        <v>0.75533569284049751</v>
      </c>
      <c r="G177" s="45">
        <f>IF(RES_hhdet_in_tes!G177=0,"",RES_hhdet_in_tes!G177/RES_hhdet_in_fec!G177)</f>
        <v>0.75669977416136025</v>
      </c>
      <c r="H177" s="45">
        <f>IF(RES_hhdet_in_tes!H177=0,"",RES_hhdet_in_tes!H177/RES_hhdet_in_fec!H177)</f>
        <v>0.758112220099461</v>
      </c>
      <c r="I177" s="45">
        <f>IF(RES_hhdet_in_tes!I177=0,"",RES_hhdet_in_tes!I177/RES_hhdet_in_fec!I177)</f>
        <v>0.75958436491404291</v>
      </c>
      <c r="J177" s="45">
        <f>IF(RES_hhdet_in_tes!J177=0,"",RES_hhdet_in_tes!J177/RES_hhdet_in_fec!J177)</f>
        <v>0.76116264106459108</v>
      </c>
      <c r="K177" s="45">
        <f>IF(RES_hhdet_in_tes!K177=0,"",RES_hhdet_in_tes!K177/RES_hhdet_in_fec!K177)</f>
        <v>0.76288652835485782</v>
      </c>
      <c r="L177" s="45">
        <f>IF(RES_hhdet_in_tes!L177=0,"",RES_hhdet_in_tes!L177/RES_hhdet_in_fec!L177)</f>
        <v>0.76476658925093599</v>
      </c>
      <c r="M177" s="45">
        <f>IF(RES_hhdet_in_tes!M177=0,"",RES_hhdet_in_tes!M177/RES_hhdet_in_fec!M177)</f>
        <v>0.767454660880866</v>
      </c>
      <c r="N177" s="45">
        <f>IF(RES_hhdet_in_tes!N177=0,"",RES_hhdet_in_tes!N177/RES_hhdet_in_fec!N177)</f>
        <v>0.77113631507966196</v>
      </c>
      <c r="O177" s="45">
        <f>IF(RES_hhdet_in_tes!O177=0,"",RES_hhdet_in_tes!O177/RES_hhdet_in_fec!O177)</f>
        <v>0.7762516051470395</v>
      </c>
      <c r="P177" s="45">
        <f>IF(RES_hhdet_in_tes!P177=0,"",RES_hhdet_in_tes!P177/RES_hhdet_in_fec!P177)</f>
        <v>0.78301636369515593</v>
      </c>
      <c r="Q177" s="45">
        <f>IF(RES_hhdet_in_tes!Q177=0,"",RES_hhdet_in_tes!Q177/RES_hhdet_in_fec!Q177)</f>
        <v>0.79177002723761314</v>
      </c>
      <c r="R177" s="45">
        <f>IF(RES_hhdet_in_tes!R177=0,"",RES_hhdet_in_tes!R177/RES_hhdet_in_fec!R177)</f>
        <v>0.80368167046080086</v>
      </c>
      <c r="S177" s="45">
        <f>IF(RES_hhdet_in_tes!S177=0,"",RES_hhdet_in_tes!S177/RES_hhdet_in_fec!S177)</f>
        <v>0.81858702457680244</v>
      </c>
      <c r="T177" s="45">
        <f>IF(RES_hhdet_in_tes!T177=0,"",RES_hhdet_in_tes!T177/RES_hhdet_in_fec!T177)</f>
        <v>0.83463345679618539</v>
      </c>
      <c r="U177" s="45">
        <f>IF(RES_hhdet_in_tes!U177=0,"",RES_hhdet_in_tes!U177/RES_hhdet_in_fec!U177)</f>
        <v>0.84996833432956076</v>
      </c>
      <c r="V177" s="45">
        <f>IF(RES_hhdet_in_tes!V177=0,"",RES_hhdet_in_tes!V177/RES_hhdet_in_fec!V177)</f>
        <v>0.86273902438751948</v>
      </c>
      <c r="W177" s="45" t="str">
        <f>IF(RES_hhdet_in_tes!W177=0,"",RES_hhdet_in_tes!W177/RES_hhdet_in_fec!W177)</f>
        <v/>
      </c>
      <c r="X177" s="45" t="str">
        <f>IF(RES_hhdet_in_tes!X177=0,"",RES_hhdet_in_tes!X177/RES_hhdet_in_fec!X177)</f>
        <v/>
      </c>
      <c r="Y177" s="45" t="str">
        <f>IF(RES_hhdet_in_tes!Y177=0,"",RES_hhdet_in_tes!Y177/RES_hhdet_in_fec!Y177)</f>
        <v/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764.0910731657608</v>
      </c>
      <c r="D3" s="117">
        <f t="shared" si="0"/>
        <v>1024.1401620947574</v>
      </c>
      <c r="E3" s="117">
        <f t="shared" si="0"/>
        <v>818.14199870215486</v>
      </c>
      <c r="F3" s="117">
        <f t="shared" si="0"/>
        <v>897.03681824120986</v>
      </c>
      <c r="G3" s="117">
        <f t="shared" si="0"/>
        <v>982.20226629517333</v>
      </c>
      <c r="H3" s="117">
        <f t="shared" si="0"/>
        <v>804.32720936136661</v>
      </c>
      <c r="I3" s="117">
        <f t="shared" si="0"/>
        <v>492.31727206400308</v>
      </c>
      <c r="J3" s="117">
        <f t="shared" si="0"/>
        <v>610.97489381419871</v>
      </c>
      <c r="K3" s="117">
        <f t="shared" si="0"/>
        <v>469.90317483645822</v>
      </c>
      <c r="L3" s="117">
        <f t="shared" si="0"/>
        <v>542.26568457708481</v>
      </c>
      <c r="M3" s="117">
        <f t="shared" si="0"/>
        <v>353.87017356852743</v>
      </c>
      <c r="N3" s="117">
        <f t="shared" si="0"/>
        <v>620.14722875872894</v>
      </c>
      <c r="O3" s="117">
        <f t="shared" si="0"/>
        <v>364.41066552215386</v>
      </c>
      <c r="P3" s="117">
        <f t="shared" si="0"/>
        <v>513.33435950940952</v>
      </c>
      <c r="Q3" s="117">
        <f t="shared" si="0"/>
        <v>493.13144976591877</v>
      </c>
      <c r="R3" s="117">
        <f t="shared" ref="R3:V3" si="1">R4+R7+R9+R19</f>
        <v>336.89469415476617</v>
      </c>
      <c r="S3" s="117">
        <f t="shared" si="1"/>
        <v>272.07055371840096</v>
      </c>
      <c r="T3" s="117">
        <f t="shared" si="1"/>
        <v>1.3740723557446151</v>
      </c>
      <c r="U3" s="117">
        <f t="shared" si="1"/>
        <v>260.72538693742683</v>
      </c>
      <c r="V3" s="117">
        <f t="shared" si="1"/>
        <v>286.94871349517922</v>
      </c>
      <c r="W3" s="117">
        <f t="shared" ref="W3:Y3" si="2">W4+W7+W9+W19</f>
        <v>0</v>
      </c>
      <c r="X3" s="117">
        <f t="shared" si="2"/>
        <v>0</v>
      </c>
      <c r="Y3" s="117">
        <f t="shared" si="2"/>
        <v>518.4208712100899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690.57195306402639</v>
      </c>
      <c r="D4" s="122">
        <f t="shared" si="3"/>
        <v>927.13585415520492</v>
      </c>
      <c r="E4" s="122">
        <f t="shared" si="3"/>
        <v>752.83002764319258</v>
      </c>
      <c r="F4" s="122">
        <f t="shared" si="3"/>
        <v>798.51276580322372</v>
      </c>
      <c r="G4" s="122">
        <f t="shared" si="3"/>
        <v>866.07618921360552</v>
      </c>
      <c r="H4" s="122">
        <f t="shared" si="3"/>
        <v>706.07996077286646</v>
      </c>
      <c r="I4" s="122">
        <f t="shared" si="3"/>
        <v>429.85639881690423</v>
      </c>
      <c r="J4" s="122">
        <f t="shared" si="3"/>
        <v>541.11851177477843</v>
      </c>
      <c r="K4" s="122">
        <f t="shared" si="3"/>
        <v>422.54467843691253</v>
      </c>
      <c r="L4" s="122">
        <f t="shared" si="3"/>
        <v>495.21725832819379</v>
      </c>
      <c r="M4" s="122">
        <f t="shared" si="3"/>
        <v>317.13685004713443</v>
      </c>
      <c r="N4" s="122">
        <f t="shared" si="3"/>
        <v>541.94443408109123</v>
      </c>
      <c r="O4" s="122">
        <f t="shared" si="3"/>
        <v>319.27631853438652</v>
      </c>
      <c r="P4" s="122">
        <f t="shared" si="3"/>
        <v>449.88408568232768</v>
      </c>
      <c r="Q4" s="122">
        <f t="shared" si="3"/>
        <v>430.36155220766159</v>
      </c>
      <c r="R4" s="122">
        <f t="shared" ref="R4:V4" si="4">SUM(R5:R6)</f>
        <v>296.07352979891476</v>
      </c>
      <c r="S4" s="122">
        <f t="shared" si="4"/>
        <v>233.15144956285573</v>
      </c>
      <c r="T4" s="122">
        <f t="shared" si="4"/>
        <v>1.1679154331954862</v>
      </c>
      <c r="U4" s="122">
        <f t="shared" si="4"/>
        <v>216.46503199053117</v>
      </c>
      <c r="V4" s="122">
        <f t="shared" si="4"/>
        <v>227.85426528334472</v>
      </c>
      <c r="W4" s="122">
        <f t="shared" ref="W4:Y4" si="5">SUM(W5:W6)</f>
        <v>0</v>
      </c>
      <c r="X4" s="122">
        <f t="shared" si="5"/>
        <v>0</v>
      </c>
      <c r="Y4" s="122">
        <f t="shared" si="5"/>
        <v>387.85315504672712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690.57195306402639</v>
      </c>
      <c r="D5" s="98">
        <v>927.13585415520492</v>
      </c>
      <c r="E5" s="98">
        <v>752.83002764319258</v>
      </c>
      <c r="F5" s="98">
        <v>798.51276580322372</v>
      </c>
      <c r="G5" s="98">
        <v>866.07618921360552</v>
      </c>
      <c r="H5" s="98">
        <v>706.07996077286646</v>
      </c>
      <c r="I5" s="98">
        <v>429.85639881690423</v>
      </c>
      <c r="J5" s="98">
        <v>541.11851177477843</v>
      </c>
      <c r="K5" s="98">
        <v>422.54467843691253</v>
      </c>
      <c r="L5" s="98">
        <v>495.21725832819379</v>
      </c>
      <c r="M5" s="98">
        <v>317.13685004713443</v>
      </c>
      <c r="N5" s="98">
        <v>541.94443408109123</v>
      </c>
      <c r="O5" s="98">
        <v>319.27631853438652</v>
      </c>
      <c r="P5" s="98">
        <v>449.88408568232768</v>
      </c>
      <c r="Q5" s="98">
        <v>430.36155220766159</v>
      </c>
      <c r="R5" s="98">
        <v>296.07352979891476</v>
      </c>
      <c r="S5" s="98">
        <v>233.15144956285573</v>
      </c>
      <c r="T5" s="98">
        <v>1.1679154331954862</v>
      </c>
      <c r="U5" s="98">
        <v>216.46503199053117</v>
      </c>
      <c r="V5" s="98">
        <v>227.85426528334472</v>
      </c>
      <c r="W5" s="98">
        <v>0</v>
      </c>
      <c r="X5" s="98">
        <v>0</v>
      </c>
      <c r="Y5" s="98">
        <v>387.85315504672712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55.104569948148978</v>
      </c>
      <c r="D9" s="122">
        <v>74.535882110474873</v>
      </c>
      <c r="E9" s="122">
        <v>48.027488019286878</v>
      </c>
      <c r="F9" s="122">
        <v>70.807018449911652</v>
      </c>
      <c r="G9" s="122">
        <v>80.071448768669839</v>
      </c>
      <c r="H9" s="122">
        <v>70.104677514617919</v>
      </c>
      <c r="I9" s="122">
        <v>42.41437537783586</v>
      </c>
      <c r="J9" s="122">
        <v>49.07905656889244</v>
      </c>
      <c r="K9" s="122">
        <v>31.256745158333857</v>
      </c>
      <c r="L9" s="122">
        <v>32.591587873938948</v>
      </c>
      <c r="M9" s="122">
        <v>24.972339851336699</v>
      </c>
      <c r="N9" s="122">
        <v>54.059986161523319</v>
      </c>
      <c r="O9" s="122">
        <v>29.849900116851504</v>
      </c>
      <c r="P9" s="122">
        <v>39.607175805453181</v>
      </c>
      <c r="Q9" s="122">
        <v>40.634386664021299</v>
      </c>
      <c r="R9" s="122">
        <v>27.091529577058758</v>
      </c>
      <c r="S9" s="122">
        <v>27.349139319657954</v>
      </c>
      <c r="T9" s="122">
        <v>0.13923207411249008</v>
      </c>
      <c r="U9" s="122">
        <v>29.180518137738499</v>
      </c>
      <c r="V9" s="122">
        <v>41.747940620483384</v>
      </c>
      <c r="W9" s="122">
        <v>0</v>
      </c>
      <c r="X9" s="122">
        <v>0</v>
      </c>
      <c r="Y9" s="122">
        <v>90.120518578222374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52.427405884794382</v>
      </c>
      <c r="D10" s="98">
        <v>72.644994051038879</v>
      </c>
      <c r="E10" s="98">
        <v>46.262743726338819</v>
      </c>
      <c r="F10" s="98">
        <v>68.576788870873543</v>
      </c>
      <c r="G10" s="98">
        <v>76.791757843149711</v>
      </c>
      <c r="H10" s="98">
        <v>67.80645221061819</v>
      </c>
      <c r="I10" s="98">
        <v>40.586584051381749</v>
      </c>
      <c r="J10" s="98">
        <v>47.844501312067379</v>
      </c>
      <c r="K10" s="98">
        <v>29.58157279450834</v>
      </c>
      <c r="L10" s="98">
        <v>31.321506944730203</v>
      </c>
      <c r="M10" s="98">
        <v>24.006732292572224</v>
      </c>
      <c r="N10" s="98">
        <v>52.477415067167406</v>
      </c>
      <c r="O10" s="98">
        <v>28.570457886355655</v>
      </c>
      <c r="P10" s="98">
        <v>36.737047971904779</v>
      </c>
      <c r="Q10" s="98">
        <v>38.579311882216878</v>
      </c>
      <c r="R10" s="98">
        <v>25.621230288664652</v>
      </c>
      <c r="S10" s="98">
        <v>26.44539727025559</v>
      </c>
      <c r="T10" s="98">
        <v>0.13456729219387592</v>
      </c>
      <c r="U10" s="98">
        <v>28.284249590787265</v>
      </c>
      <c r="V10" s="98">
        <v>41.614399414577214</v>
      </c>
      <c r="W10" s="98">
        <v>0</v>
      </c>
      <c r="X10" s="98">
        <v>0</v>
      </c>
      <c r="Y10" s="98">
        <v>89.543941004812638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2.6771640633545992</v>
      </c>
      <c r="D11" s="98">
        <v>1.8908880594359947</v>
      </c>
      <c r="E11" s="98">
        <v>1.7647442929480608</v>
      </c>
      <c r="F11" s="98">
        <v>2.2302295790381153</v>
      </c>
      <c r="G11" s="98">
        <v>3.2796909255201343</v>
      </c>
      <c r="H11" s="98">
        <v>2.2982253039997302</v>
      </c>
      <c r="I11" s="98">
        <v>1.8277913264541081</v>
      </c>
      <c r="J11" s="98">
        <v>1.2345552568250604</v>
      </c>
      <c r="K11" s="98">
        <v>1.6676430986362594</v>
      </c>
      <c r="L11" s="98">
        <v>1.2693594876888858</v>
      </c>
      <c r="M11" s="98">
        <v>0.96492915741976337</v>
      </c>
      <c r="N11" s="98">
        <v>1.581066641543027</v>
      </c>
      <c r="O11" s="98">
        <v>1.274680442219605</v>
      </c>
      <c r="P11" s="98">
        <v>2.8572774136232981</v>
      </c>
      <c r="Q11" s="98">
        <v>2.0446472414947463</v>
      </c>
      <c r="R11" s="98">
        <v>1.4618797771145167</v>
      </c>
      <c r="S11" s="98">
        <v>0.90057119318086221</v>
      </c>
      <c r="T11" s="98">
        <v>4.6647819186141715E-3</v>
      </c>
      <c r="U11" s="98">
        <v>0.88818680490152047</v>
      </c>
      <c r="V11" s="98">
        <v>0.13237261763376396</v>
      </c>
      <c r="W11" s="98">
        <v>0</v>
      </c>
      <c r="X11" s="98">
        <v>0</v>
      </c>
      <c r="Y11" s="98">
        <v>0.56688035341176757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7.5292651892595683E-3</v>
      </c>
      <c r="L12" s="98">
        <v>7.2144151985600413E-4</v>
      </c>
      <c r="M12" s="98">
        <v>6.7840134471153387E-4</v>
      </c>
      <c r="N12" s="98">
        <v>1.5044528128859006E-3</v>
      </c>
      <c r="O12" s="98">
        <v>4.7617882762448754E-3</v>
      </c>
      <c r="P12" s="98">
        <v>1.2850419925102781E-2</v>
      </c>
      <c r="Q12" s="98">
        <v>1.0427540309676409E-2</v>
      </c>
      <c r="R12" s="98">
        <v>8.4195112795878626E-3</v>
      </c>
      <c r="S12" s="98">
        <v>3.1708562215026453E-3</v>
      </c>
      <c r="T12" s="98">
        <v>0</v>
      </c>
      <c r="U12" s="98">
        <v>8.0817420497161906E-3</v>
      </c>
      <c r="V12" s="98">
        <v>1.1685882724065675E-3</v>
      </c>
      <c r="W12" s="98">
        <v>0</v>
      </c>
      <c r="X12" s="98">
        <v>0</v>
      </c>
      <c r="Y12" s="98">
        <v>9.6972199979712109E-3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7.5292651892595683E-3</v>
      </c>
      <c r="L13" s="101">
        <v>7.2144151985600413E-4</v>
      </c>
      <c r="M13" s="101">
        <v>6.7840134471153387E-4</v>
      </c>
      <c r="N13" s="101">
        <v>1.5044528128859006E-3</v>
      </c>
      <c r="O13" s="101">
        <v>4.7617882762448754E-3</v>
      </c>
      <c r="P13" s="101">
        <v>1.2850419925102781E-2</v>
      </c>
      <c r="Q13" s="101">
        <v>1.0427540309676409E-2</v>
      </c>
      <c r="R13" s="101">
        <v>8.4195112795878626E-3</v>
      </c>
      <c r="S13" s="101">
        <v>3.1708562215026453E-3</v>
      </c>
      <c r="T13" s="101">
        <v>0</v>
      </c>
      <c r="U13" s="101">
        <v>8.0817420497161906E-3</v>
      </c>
      <c r="V13" s="101">
        <v>1.1685882724065675E-3</v>
      </c>
      <c r="W13" s="101">
        <v>0</v>
      </c>
      <c r="X13" s="101">
        <v>0</v>
      </c>
      <c r="Y13" s="101">
        <v>9.6972199979712109E-3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18.414550153585388</v>
      </c>
      <c r="D19" s="122">
        <v>22.468425829077745</v>
      </c>
      <c r="E19" s="122">
        <v>17.28448303967533</v>
      </c>
      <c r="F19" s="122">
        <v>27.717033988074505</v>
      </c>
      <c r="G19" s="122">
        <v>36.054628312897989</v>
      </c>
      <c r="H19" s="122">
        <v>28.142571073882159</v>
      </c>
      <c r="I19" s="122">
        <v>20.046497869262943</v>
      </c>
      <c r="J19" s="122">
        <v>20.777325470527845</v>
      </c>
      <c r="K19" s="122">
        <v>16.101751241211833</v>
      </c>
      <c r="L19" s="122">
        <v>14.45683837495214</v>
      </c>
      <c r="M19" s="122">
        <v>11.760983670056289</v>
      </c>
      <c r="N19" s="122">
        <v>24.142808516114428</v>
      </c>
      <c r="O19" s="122">
        <v>15.284446870915836</v>
      </c>
      <c r="P19" s="122">
        <v>23.843098021628595</v>
      </c>
      <c r="Q19" s="122">
        <v>22.135510894235875</v>
      </c>
      <c r="R19" s="122">
        <v>13.729634778792656</v>
      </c>
      <c r="S19" s="122">
        <v>11.569964835887252</v>
      </c>
      <c r="T19" s="122">
        <v>6.6924848436638623E-2</v>
      </c>
      <c r="U19" s="122">
        <v>15.079836809157159</v>
      </c>
      <c r="V19" s="122">
        <v>17.346507591351099</v>
      </c>
      <c r="W19" s="122">
        <v>0</v>
      </c>
      <c r="X19" s="122">
        <v>0</v>
      </c>
      <c r="Y19" s="122">
        <v>40.447197585140451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1.3009986527023392</v>
      </c>
      <c r="D20" s="98">
        <v>2.8236216806212235</v>
      </c>
      <c r="E20" s="98">
        <v>3.2951384876293193</v>
      </c>
      <c r="F20" s="98">
        <v>4.9847660326193832</v>
      </c>
      <c r="G20" s="98">
        <v>5.5199925936967968</v>
      </c>
      <c r="H20" s="98">
        <v>4.3572726028939588</v>
      </c>
      <c r="I20" s="98">
        <v>2.0459209974900547</v>
      </c>
      <c r="J20" s="98">
        <v>4.7134824922808276</v>
      </c>
      <c r="K20" s="98">
        <v>3.4935776699796905</v>
      </c>
      <c r="L20" s="98">
        <v>3.5721280936281992</v>
      </c>
      <c r="M20" s="98">
        <v>3.3033685620655828</v>
      </c>
      <c r="N20" s="98">
        <v>5.8676243203779865</v>
      </c>
      <c r="O20" s="98">
        <v>4.1914985699122278</v>
      </c>
      <c r="P20" s="98">
        <v>5.1301802300026411</v>
      </c>
      <c r="Q20" s="98">
        <v>4.2417869431048638</v>
      </c>
      <c r="R20" s="98">
        <v>3.1743768542281234</v>
      </c>
      <c r="S20" s="98">
        <v>2.5026282249018408</v>
      </c>
      <c r="T20" s="98">
        <v>1.7233247829296472E-2</v>
      </c>
      <c r="U20" s="98">
        <v>1.9666652147761872</v>
      </c>
      <c r="V20" s="98">
        <v>3.7764695558215475</v>
      </c>
      <c r="W20" s="98">
        <v>0</v>
      </c>
      <c r="X20" s="98">
        <v>0</v>
      </c>
      <c r="Y20" s="98">
        <v>5.6279440728438974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17.113551500883048</v>
      </c>
      <c r="D21" s="98">
        <v>19.644804148456522</v>
      </c>
      <c r="E21" s="98">
        <v>13.989344552046012</v>
      </c>
      <c r="F21" s="98">
        <v>22.732267955455121</v>
      </c>
      <c r="G21" s="98">
        <v>30.534635719201194</v>
      </c>
      <c r="H21" s="98">
        <v>23.785298470988202</v>
      </c>
      <c r="I21" s="98">
        <v>18.000576871772889</v>
      </c>
      <c r="J21" s="98">
        <v>16.063842978247017</v>
      </c>
      <c r="K21" s="98">
        <v>12.608173571232143</v>
      </c>
      <c r="L21" s="98">
        <v>10.88471028132394</v>
      </c>
      <c r="M21" s="98">
        <v>8.4576151079907067</v>
      </c>
      <c r="N21" s="98">
        <v>18.27518419573644</v>
      </c>
      <c r="O21" s="98">
        <v>11.092948301003609</v>
      </c>
      <c r="P21" s="98">
        <v>18.712917791625955</v>
      </c>
      <c r="Q21" s="98">
        <v>17.893723951131012</v>
      </c>
      <c r="R21" s="98">
        <v>10.555257924564533</v>
      </c>
      <c r="S21" s="98">
        <v>9.0673366109854108</v>
      </c>
      <c r="T21" s="98">
        <v>4.9691600607342144E-2</v>
      </c>
      <c r="U21" s="98">
        <v>13.113171594380972</v>
      </c>
      <c r="V21" s="98">
        <v>13.570038035529551</v>
      </c>
      <c r="W21" s="98">
        <v>0</v>
      </c>
      <c r="X21" s="98">
        <v>0</v>
      </c>
      <c r="Y21" s="98">
        <v>34.819253512296555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2.2606656719829599</v>
      </c>
      <c r="D24" s="117">
        <f t="shared" si="7"/>
        <v>1.1059403309744076</v>
      </c>
      <c r="E24" s="117">
        <f t="shared" si="7"/>
        <v>1.0146843699305483</v>
      </c>
      <c r="F24" s="117">
        <f t="shared" si="7"/>
        <v>0.88033154642289946</v>
      </c>
      <c r="G24" s="117">
        <f t="shared" si="7"/>
        <v>1.4384613990436663</v>
      </c>
      <c r="H24" s="117">
        <f t="shared" si="7"/>
        <v>1.7617150294600485</v>
      </c>
      <c r="I24" s="117">
        <f t="shared" si="7"/>
        <v>2.146928525247819</v>
      </c>
      <c r="J24" s="117">
        <f t="shared" si="7"/>
        <v>1.8802438544002535</v>
      </c>
      <c r="K24" s="117">
        <f t="shared" si="7"/>
        <v>1.6795791507468592</v>
      </c>
      <c r="L24" s="117">
        <f t="shared" si="7"/>
        <v>1.5694327020023833</v>
      </c>
      <c r="M24" s="117">
        <f t="shared" si="7"/>
        <v>1.1442379666767581</v>
      </c>
      <c r="N24" s="117">
        <f t="shared" si="7"/>
        <v>1.6214074949466648</v>
      </c>
      <c r="O24" s="117">
        <f t="shared" si="7"/>
        <v>1.0467664667944852</v>
      </c>
      <c r="P24" s="117">
        <f t="shared" si="7"/>
        <v>0.46379517541393722</v>
      </c>
      <c r="Q24" s="117">
        <f t="shared" si="7"/>
        <v>0.675769753639618</v>
      </c>
      <c r="R24" s="117">
        <f t="shared" ref="R24:V24" si="8">R25+R28+R30+R39</f>
        <v>0.70765784120376696</v>
      </c>
      <c r="S24" s="117">
        <f t="shared" si="8"/>
        <v>0.75868344992085734</v>
      </c>
      <c r="T24" s="117">
        <f t="shared" si="8"/>
        <v>0.63381458250064437</v>
      </c>
      <c r="U24" s="117">
        <f t="shared" si="8"/>
        <v>1.021682658154905</v>
      </c>
      <c r="V24" s="117">
        <f t="shared" si="8"/>
        <v>0.96810214503286529</v>
      </c>
      <c r="W24" s="117">
        <f t="shared" ref="W24:Y24" si="9">W25+W28+W30+W39</f>
        <v>1.9155217456879003</v>
      </c>
      <c r="X24" s="117">
        <f t="shared" si="9"/>
        <v>4.0630000662664578</v>
      </c>
      <c r="Y24" s="117">
        <f t="shared" si="9"/>
        <v>2.671843191134557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2.1280599424382576</v>
      </c>
      <c r="D25" s="122">
        <f t="shared" si="10"/>
        <v>1.0586229073425077</v>
      </c>
      <c r="E25" s="122">
        <f t="shared" si="10"/>
        <v>0.98220255520721877</v>
      </c>
      <c r="F25" s="122">
        <f t="shared" si="10"/>
        <v>0.83322860965437262</v>
      </c>
      <c r="G25" s="122">
        <f t="shared" si="10"/>
        <v>1.3355034993174062</v>
      </c>
      <c r="H25" s="122">
        <f t="shared" si="10"/>
        <v>1.6064583952702938</v>
      </c>
      <c r="I25" s="122">
        <f t="shared" si="10"/>
        <v>1.9759985224331933</v>
      </c>
      <c r="J25" s="122">
        <f t="shared" si="10"/>
        <v>1.7813748512013792</v>
      </c>
      <c r="K25" s="122">
        <f t="shared" si="10"/>
        <v>1.590299196209997</v>
      </c>
      <c r="L25" s="122">
        <f t="shared" si="10"/>
        <v>1.5077708322941845</v>
      </c>
      <c r="M25" s="122">
        <f t="shared" si="10"/>
        <v>1.0882107863975161</v>
      </c>
      <c r="N25" s="122">
        <f t="shared" si="10"/>
        <v>1.5162995989088954</v>
      </c>
      <c r="O25" s="122">
        <f t="shared" si="10"/>
        <v>0.97228784182021866</v>
      </c>
      <c r="P25" s="122">
        <f t="shared" si="10"/>
        <v>0.4244055816143929</v>
      </c>
      <c r="Q25" s="122">
        <f t="shared" si="10"/>
        <v>0.62103851689266598</v>
      </c>
      <c r="R25" s="122">
        <f t="shared" ref="R25:V25" si="11">SUM(R26:R27)</f>
        <v>0.65491833185182557</v>
      </c>
      <c r="S25" s="122">
        <f t="shared" si="11"/>
        <v>0.69678463595778162</v>
      </c>
      <c r="T25" s="122">
        <f t="shared" si="11"/>
        <v>0.5782698577895764</v>
      </c>
      <c r="U25" s="122">
        <f t="shared" si="11"/>
        <v>0.92941311610879251</v>
      </c>
      <c r="V25" s="122">
        <f t="shared" si="11"/>
        <v>0.8645552561501606</v>
      </c>
      <c r="W25" s="122">
        <f t="shared" ref="W25:Y25" si="12">SUM(W26:W27)</f>
        <v>1.6410981921953343</v>
      </c>
      <c r="X25" s="122">
        <f t="shared" si="12"/>
        <v>3.5531011313486984</v>
      </c>
      <c r="Y25" s="122">
        <f t="shared" si="12"/>
        <v>2.2582107664454485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2.1280599424382576</v>
      </c>
      <c r="D26" s="98">
        <v>1.0586229073425077</v>
      </c>
      <c r="E26" s="98">
        <v>0.98220255520721877</v>
      </c>
      <c r="F26" s="98">
        <v>0.83322860965437262</v>
      </c>
      <c r="G26" s="98">
        <v>1.3355034993174062</v>
      </c>
      <c r="H26" s="98">
        <v>1.6064583952702938</v>
      </c>
      <c r="I26" s="98">
        <v>1.9759985224331933</v>
      </c>
      <c r="J26" s="98">
        <v>1.7813748512013792</v>
      </c>
      <c r="K26" s="98">
        <v>1.590299196209997</v>
      </c>
      <c r="L26" s="98">
        <v>1.5077708322941845</v>
      </c>
      <c r="M26" s="98">
        <v>1.0882107863975161</v>
      </c>
      <c r="N26" s="98">
        <v>1.5162995989088954</v>
      </c>
      <c r="O26" s="98">
        <v>0.97228784182021866</v>
      </c>
      <c r="P26" s="98">
        <v>0.4244055816143929</v>
      </c>
      <c r="Q26" s="98">
        <v>0.62103851689266598</v>
      </c>
      <c r="R26" s="98">
        <v>0.65491833185182557</v>
      </c>
      <c r="S26" s="98">
        <v>0.69678463595778162</v>
      </c>
      <c r="T26" s="98">
        <v>0.5782698577895764</v>
      </c>
      <c r="U26" s="98">
        <v>0.92941311610879251</v>
      </c>
      <c r="V26" s="98">
        <v>0.8645552561501606</v>
      </c>
      <c r="W26" s="98">
        <v>1.6410981921953343</v>
      </c>
      <c r="X26" s="98">
        <v>3.5531011313486984</v>
      </c>
      <c r="Y26" s="98">
        <v>2.2582107664454485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6.3408867507453531E-2</v>
      </c>
      <c r="D30" s="122">
        <v>1.5351049193128897E-2</v>
      </c>
      <c r="E30" s="122">
        <v>7.2428834293014653E-3</v>
      </c>
      <c r="F30" s="122">
        <v>1.294011940260003E-2</v>
      </c>
      <c r="G30" s="122">
        <v>3.3831368404492565E-2</v>
      </c>
      <c r="H30" s="122">
        <v>7.2426524406237022E-2</v>
      </c>
      <c r="I30" s="122">
        <v>5.8257654580363943E-2</v>
      </c>
      <c r="J30" s="122">
        <v>2.0877484613727064E-2</v>
      </c>
      <c r="K30" s="122">
        <v>1.9466754402273342E-2</v>
      </c>
      <c r="L30" s="122">
        <v>1.2239995059960894E-2</v>
      </c>
      <c r="M30" s="122">
        <v>1.092106749909188E-2</v>
      </c>
      <c r="N30" s="122">
        <v>2.4518251225752755E-2</v>
      </c>
      <c r="O30" s="122">
        <v>1.6509622565175672E-2</v>
      </c>
      <c r="P30" s="122">
        <v>8.6969342957393756E-3</v>
      </c>
      <c r="Q30" s="122">
        <v>1.0323242620358455E-2</v>
      </c>
      <c r="R30" s="122">
        <v>1.140311838622868E-2</v>
      </c>
      <c r="S30" s="122">
        <v>1.3749178521845224E-2</v>
      </c>
      <c r="T30" s="122">
        <v>1.0843983553371621E-2</v>
      </c>
      <c r="U30" s="122">
        <v>1.6903885488831514E-2</v>
      </c>
      <c r="V30" s="122">
        <v>2.2402761466709095E-2</v>
      </c>
      <c r="W30" s="122">
        <v>3.3175326864007232E-2</v>
      </c>
      <c r="X30" s="122">
        <v>0.10552557279941882</v>
      </c>
      <c r="Y30" s="122">
        <v>0.12069706143407279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6.3408867507453531E-2</v>
      </c>
      <c r="D31" s="98">
        <v>1.5351049193128897E-2</v>
      </c>
      <c r="E31" s="98">
        <v>7.2428834293014653E-3</v>
      </c>
      <c r="F31" s="98">
        <v>1.294011940260003E-2</v>
      </c>
      <c r="G31" s="98">
        <v>3.3831368404492565E-2</v>
      </c>
      <c r="H31" s="98">
        <v>7.2426524406237022E-2</v>
      </c>
      <c r="I31" s="98">
        <v>5.8257654580363943E-2</v>
      </c>
      <c r="J31" s="98">
        <v>2.0877484613727064E-2</v>
      </c>
      <c r="K31" s="98">
        <v>1.929563473888108E-2</v>
      </c>
      <c r="L31" s="98">
        <v>1.2239995059960894E-2</v>
      </c>
      <c r="M31" s="98">
        <v>1.092106749909188E-2</v>
      </c>
      <c r="N31" s="98">
        <v>2.4518251225752755E-2</v>
      </c>
      <c r="O31" s="98">
        <v>1.6509622565175672E-2</v>
      </c>
      <c r="P31" s="98">
        <v>8.6969342957393756E-3</v>
      </c>
      <c r="Q31" s="98">
        <v>1.0323242620358455E-2</v>
      </c>
      <c r="R31" s="98">
        <v>1.140311838622868E-2</v>
      </c>
      <c r="S31" s="98">
        <v>1.3749178521845224E-2</v>
      </c>
      <c r="T31" s="98">
        <v>1.0662358671118104E-2</v>
      </c>
      <c r="U31" s="98">
        <v>1.6731933530326915E-2</v>
      </c>
      <c r="V31" s="98">
        <v>2.2235820284936727E-2</v>
      </c>
      <c r="W31" s="98">
        <v>3.2994628594826041E-2</v>
      </c>
      <c r="X31" s="98">
        <v>0.10344322627727179</v>
      </c>
      <c r="Y31" s="98">
        <v>0.11870324049991048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1.711196633922629E-4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1.816248822535169E-4</v>
      </c>
      <c r="U32" s="98">
        <v>1.7195195850459974E-4</v>
      </c>
      <c r="V32" s="98">
        <v>1.6694118177236676E-4</v>
      </c>
      <c r="W32" s="98">
        <v>1.8069826918119426E-4</v>
      </c>
      <c r="X32" s="98">
        <v>2.0823465221470375E-3</v>
      </c>
      <c r="Y32" s="98">
        <v>1.9938209341623047E-3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1.711196633922629E-4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1.816248822535169E-4</v>
      </c>
      <c r="U33" s="101">
        <v>1.7195195850459974E-4</v>
      </c>
      <c r="V33" s="101">
        <v>1.6694118177236676E-4</v>
      </c>
      <c r="W33" s="101">
        <v>1.8069826918119426E-4</v>
      </c>
      <c r="X33" s="101">
        <v>2.0823465221470375E-3</v>
      </c>
      <c r="Y33" s="101">
        <v>1.9938209341623047E-3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6.9196862037248841E-2</v>
      </c>
      <c r="D39" s="122">
        <v>3.1966374438771025E-2</v>
      </c>
      <c r="E39" s="122">
        <v>2.5238931294028089E-2</v>
      </c>
      <c r="F39" s="122">
        <v>3.4162817365926863E-2</v>
      </c>
      <c r="G39" s="122">
        <v>6.9126531321767465E-2</v>
      </c>
      <c r="H39" s="122">
        <v>8.2830109783517847E-2</v>
      </c>
      <c r="I39" s="122">
        <v>0.11267234823426159</v>
      </c>
      <c r="J39" s="122">
        <v>7.7991518585147482E-2</v>
      </c>
      <c r="K39" s="122">
        <v>6.981320013458886E-2</v>
      </c>
      <c r="L39" s="122">
        <v>4.9421874648237836E-2</v>
      </c>
      <c r="M39" s="122">
        <v>4.5106112780150295E-2</v>
      </c>
      <c r="N39" s="122">
        <v>8.058964481201665E-2</v>
      </c>
      <c r="O39" s="122">
        <v>5.7969002409090774E-2</v>
      </c>
      <c r="P39" s="122">
        <v>3.0692659503804964E-2</v>
      </c>
      <c r="Q39" s="122">
        <v>4.4407994126593561E-2</v>
      </c>
      <c r="R39" s="122">
        <v>4.1336390965712726E-2</v>
      </c>
      <c r="S39" s="122">
        <v>4.8149635441230527E-2</v>
      </c>
      <c r="T39" s="122">
        <v>4.4700741157696428E-2</v>
      </c>
      <c r="U39" s="122">
        <v>7.536565655728103E-2</v>
      </c>
      <c r="V39" s="122">
        <v>8.1144127415995623E-2</v>
      </c>
      <c r="W39" s="122">
        <v>0.24124822662855896</v>
      </c>
      <c r="X39" s="122">
        <v>0.4043733621183408</v>
      </c>
      <c r="Y39" s="122">
        <v>0.29293536325503572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6.9196862037248841E-2</v>
      </c>
      <c r="D40" s="98">
        <v>3.1966374438771025E-2</v>
      </c>
      <c r="E40" s="98">
        <v>2.5238931294028089E-2</v>
      </c>
      <c r="F40" s="98">
        <v>3.4162817365926863E-2</v>
      </c>
      <c r="G40" s="98">
        <v>6.9126531321767465E-2</v>
      </c>
      <c r="H40" s="98">
        <v>8.2830109783517847E-2</v>
      </c>
      <c r="I40" s="98">
        <v>0.11267234823426159</v>
      </c>
      <c r="J40" s="98">
        <v>7.7991518585147482E-2</v>
      </c>
      <c r="K40" s="98">
        <v>6.981320013458886E-2</v>
      </c>
      <c r="L40" s="98">
        <v>4.9421874648237836E-2</v>
      </c>
      <c r="M40" s="98">
        <v>4.5106112780150295E-2</v>
      </c>
      <c r="N40" s="98">
        <v>8.058964481201665E-2</v>
      </c>
      <c r="O40" s="98">
        <v>5.7969002409090774E-2</v>
      </c>
      <c r="P40" s="98">
        <v>3.0692659503804964E-2</v>
      </c>
      <c r="Q40" s="98">
        <v>4.4407994126593561E-2</v>
      </c>
      <c r="R40" s="98">
        <v>4.1336390965712726E-2</v>
      </c>
      <c r="S40" s="98">
        <v>4.8149635441230527E-2</v>
      </c>
      <c r="T40" s="98">
        <v>4.4700741157696428E-2</v>
      </c>
      <c r="U40" s="98">
        <v>7.536565655728103E-2</v>
      </c>
      <c r="V40" s="98">
        <v>8.1144127415995623E-2</v>
      </c>
      <c r="W40" s="98">
        <v>0.24124822662855896</v>
      </c>
      <c r="X40" s="98">
        <v>0.4043733621183408</v>
      </c>
      <c r="Y40" s="98">
        <v>0.29293536325503572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47.850259656351184</v>
      </c>
      <c r="D43" s="117">
        <f t="shared" si="14"/>
        <v>62.102914889669862</v>
      </c>
      <c r="E43" s="117">
        <f t="shared" si="14"/>
        <v>50.901062775501863</v>
      </c>
      <c r="F43" s="117">
        <f t="shared" si="14"/>
        <v>33.146352832478662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6.302302712504722</v>
      </c>
      <c r="O43" s="117">
        <f t="shared" si="14"/>
        <v>16.832162095918218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0.46664127889509488</v>
      </c>
      <c r="S43" s="117">
        <f t="shared" si="15"/>
        <v>6.2967233609915612</v>
      </c>
      <c r="T43" s="117">
        <f t="shared" si="15"/>
        <v>8.7827048599615001</v>
      </c>
      <c r="U43" s="117">
        <f t="shared" si="15"/>
        <v>6.8816933841861854</v>
      </c>
      <c r="V43" s="117">
        <f t="shared" si="15"/>
        <v>5.9996229271941584</v>
      </c>
      <c r="W43" s="117">
        <f t="shared" ref="W43:Y43" si="16">W44+W47+W49+W58</f>
        <v>0</v>
      </c>
      <c r="X43" s="117">
        <f t="shared" si="16"/>
        <v>11.779871276444464</v>
      </c>
      <c r="Y43" s="117">
        <f t="shared" si="16"/>
        <v>0.94387648392081436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43.258651621811559</v>
      </c>
      <c r="D44" s="122">
        <f t="shared" si="17"/>
        <v>56.043960235496101</v>
      </c>
      <c r="E44" s="122">
        <f t="shared" si="17"/>
        <v>45.401001149466325</v>
      </c>
      <c r="F44" s="122">
        <f t="shared" si="17"/>
        <v>29.118484197818656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5.3931110912958538</v>
      </c>
      <c r="O44" s="122">
        <f t="shared" si="17"/>
        <v>14.244757942712743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0.393751596593296</v>
      </c>
      <c r="S44" s="122">
        <f t="shared" si="18"/>
        <v>5.1977092660027893</v>
      </c>
      <c r="T44" s="122">
        <f t="shared" si="18"/>
        <v>7.3110543432445434</v>
      </c>
      <c r="U44" s="122">
        <f t="shared" si="18"/>
        <v>5.6087257311177954</v>
      </c>
      <c r="V44" s="122">
        <f t="shared" si="18"/>
        <v>5.0697185498394868</v>
      </c>
      <c r="W44" s="122">
        <f t="shared" ref="W44:Y44" si="19">SUM(W45:W46)</f>
        <v>0</v>
      </c>
      <c r="X44" s="122">
        <f t="shared" si="19"/>
        <v>10.522703720052645</v>
      </c>
      <c r="Y44" s="122">
        <f t="shared" si="19"/>
        <v>0.8383499744688474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43.258651621811559</v>
      </c>
      <c r="D45" s="98">
        <v>56.043960235496101</v>
      </c>
      <c r="E45" s="98">
        <v>45.401001149466325</v>
      </c>
      <c r="F45" s="98">
        <v>29.118484197818656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5.3931110912958538</v>
      </c>
      <c r="O45" s="98">
        <v>14.244757942712743</v>
      </c>
      <c r="P45" s="98">
        <v>0</v>
      </c>
      <c r="Q45" s="98">
        <v>0</v>
      </c>
      <c r="R45" s="98">
        <v>0.393751596593296</v>
      </c>
      <c r="S45" s="98">
        <v>5.1977092660027893</v>
      </c>
      <c r="T45" s="98">
        <v>7.3110543432445434</v>
      </c>
      <c r="U45" s="98">
        <v>5.6087257311177954</v>
      </c>
      <c r="V45" s="98">
        <v>5.0697185498394868</v>
      </c>
      <c r="W45" s="98">
        <v>0</v>
      </c>
      <c r="X45" s="98">
        <v>10.522703720052645</v>
      </c>
      <c r="Y45" s="98">
        <v>0.8383499744688474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3.4976996167779268</v>
      </c>
      <c r="D49" s="122">
        <v>4.8383642021735334</v>
      </c>
      <c r="E49" s="122">
        <v>4.66594572595241</v>
      </c>
      <c r="F49" s="122">
        <v>3.1488963878535374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0.66325047082887123</v>
      </c>
      <c r="O49" s="122">
        <v>1.9202336345699389</v>
      </c>
      <c r="P49" s="122">
        <v>0</v>
      </c>
      <c r="Q49" s="122">
        <v>0</v>
      </c>
      <c r="R49" s="122">
        <v>5.1906742725294948E-2</v>
      </c>
      <c r="S49" s="122">
        <v>0.80504789966336399</v>
      </c>
      <c r="T49" s="122">
        <v>1.0823634796445916</v>
      </c>
      <c r="U49" s="122">
        <v>0.87825983013776499</v>
      </c>
      <c r="V49" s="122">
        <v>0.52418374027469383</v>
      </c>
      <c r="W49" s="122">
        <v>0</v>
      </c>
      <c r="X49" s="122">
        <v>0.19335455758818224</v>
      </c>
      <c r="Y49" s="122">
        <v>1.3710947834716975E-2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3.4976996167779268</v>
      </c>
      <c r="D50" s="98">
        <v>4.8383642021735334</v>
      </c>
      <c r="E50" s="98">
        <v>4.66594572595241</v>
      </c>
      <c r="F50" s="98">
        <v>3.1488963878535374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0.66305693418015532</v>
      </c>
      <c r="O50" s="98">
        <v>1.9144285671081069</v>
      </c>
      <c r="P50" s="98">
        <v>0</v>
      </c>
      <c r="Q50" s="98">
        <v>0</v>
      </c>
      <c r="R50" s="98">
        <v>5.1732325959985233E-2</v>
      </c>
      <c r="S50" s="98">
        <v>0.80173040176161781</v>
      </c>
      <c r="T50" s="98">
        <v>1.0673783519853823</v>
      </c>
      <c r="U50" s="98">
        <v>0.87702727458619123</v>
      </c>
      <c r="V50" s="98">
        <v>0.51859403737362408</v>
      </c>
      <c r="W50" s="98">
        <v>0</v>
      </c>
      <c r="X50" s="98">
        <v>0.19335455758818224</v>
      </c>
      <c r="Y50" s="98">
        <v>1.2999526053620101E-2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1.9353664871585923E-4</v>
      </c>
      <c r="O51" s="98">
        <v>5.8050674618318936E-3</v>
      </c>
      <c r="P51" s="98">
        <v>0</v>
      </c>
      <c r="Q51" s="98">
        <v>0</v>
      </c>
      <c r="R51" s="98">
        <v>1.7441676530971755E-4</v>
      </c>
      <c r="S51" s="98">
        <v>3.3174979017462263E-3</v>
      </c>
      <c r="T51" s="98">
        <v>1.498512765920923E-2</v>
      </c>
      <c r="U51" s="98">
        <v>1.2325555515737235E-3</v>
      </c>
      <c r="V51" s="98">
        <v>5.5897029010697312E-3</v>
      </c>
      <c r="W51" s="98">
        <v>0</v>
      </c>
      <c r="X51" s="98">
        <v>0</v>
      </c>
      <c r="Y51" s="98">
        <v>7.1142178109687485E-4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1.9353664871585923E-4</v>
      </c>
      <c r="O52" s="101">
        <v>5.8050674618318936E-3</v>
      </c>
      <c r="P52" s="101">
        <v>0</v>
      </c>
      <c r="Q52" s="101">
        <v>0</v>
      </c>
      <c r="R52" s="101">
        <v>1.7441676530971755E-4</v>
      </c>
      <c r="S52" s="101">
        <v>3.3174979017462263E-3</v>
      </c>
      <c r="T52" s="101">
        <v>1.498512765920923E-2</v>
      </c>
      <c r="U52" s="101">
        <v>1.2325555515737235E-3</v>
      </c>
      <c r="V52" s="101">
        <v>5.5897029010697312E-3</v>
      </c>
      <c r="W52" s="101">
        <v>0</v>
      </c>
      <c r="X52" s="101">
        <v>0</v>
      </c>
      <c r="Y52" s="101">
        <v>7.1142178109687485E-4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1.0939084177616931</v>
      </c>
      <c r="D58" s="122">
        <v>1.2205904520002231</v>
      </c>
      <c r="E58" s="122">
        <v>0.83411590008312364</v>
      </c>
      <c r="F58" s="122">
        <v>0.87897224680646768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0.24594115037999634</v>
      </c>
      <c r="O58" s="122">
        <v>0.66717051863553545</v>
      </c>
      <c r="P58" s="122">
        <v>0</v>
      </c>
      <c r="Q58" s="122">
        <v>0</v>
      </c>
      <c r="R58" s="122">
        <v>2.098293957650392E-2</v>
      </c>
      <c r="S58" s="122">
        <v>0.29396619532540741</v>
      </c>
      <c r="T58" s="122">
        <v>0.38928703707236595</v>
      </c>
      <c r="U58" s="122">
        <v>0.39470782293062501</v>
      </c>
      <c r="V58" s="122">
        <v>0.40572063707997807</v>
      </c>
      <c r="W58" s="122">
        <v>0</v>
      </c>
      <c r="X58" s="122">
        <v>1.0638129988036351</v>
      </c>
      <c r="Y58" s="122">
        <v>9.1815561617250005E-2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1.0939084177616931</v>
      </c>
      <c r="D59" s="98">
        <v>1.2205904520002231</v>
      </c>
      <c r="E59" s="98">
        <v>0.83411590008312364</v>
      </c>
      <c r="F59" s="98">
        <v>0.87897224680646768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0.24594115037999634</v>
      </c>
      <c r="O59" s="98">
        <v>0.66717051863553545</v>
      </c>
      <c r="P59" s="98">
        <v>0</v>
      </c>
      <c r="Q59" s="98">
        <v>0</v>
      </c>
      <c r="R59" s="98">
        <v>2.098293957650392E-2</v>
      </c>
      <c r="S59" s="98">
        <v>0.29396619532540741</v>
      </c>
      <c r="T59" s="98">
        <v>0.38928703707236595</v>
      </c>
      <c r="U59" s="98">
        <v>0.39470782293062501</v>
      </c>
      <c r="V59" s="98">
        <v>0.40572063707997807</v>
      </c>
      <c r="W59" s="98">
        <v>0</v>
      </c>
      <c r="X59" s="98">
        <v>1.0638129988036351</v>
      </c>
      <c r="Y59" s="98">
        <v>9.1815561617250005E-2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130.68567499976405</v>
      </c>
      <c r="D62" s="117">
        <f t="shared" si="21"/>
        <v>151.13786905655442</v>
      </c>
      <c r="E62" s="117">
        <f t="shared" si="21"/>
        <v>185.70070752949525</v>
      </c>
      <c r="F62" s="117">
        <f t="shared" si="21"/>
        <v>198.96455963195098</v>
      </c>
      <c r="G62" s="117">
        <f t="shared" si="21"/>
        <v>232.27528629718941</v>
      </c>
      <c r="H62" s="117">
        <f t="shared" si="21"/>
        <v>174.4034896787004</v>
      </c>
      <c r="I62" s="117">
        <f t="shared" si="21"/>
        <v>172.57472295801935</v>
      </c>
      <c r="J62" s="117">
        <f t="shared" si="21"/>
        <v>145.71063448432309</v>
      </c>
      <c r="K62" s="117">
        <f t="shared" si="21"/>
        <v>164.12958542718684</v>
      </c>
      <c r="L62" s="117">
        <f t="shared" si="21"/>
        <v>173.58204715523516</v>
      </c>
      <c r="M62" s="117">
        <f t="shared" si="21"/>
        <v>174.9332054257757</v>
      </c>
      <c r="N62" s="117">
        <f t="shared" si="21"/>
        <v>216.72143869817464</v>
      </c>
      <c r="O62" s="117">
        <f t="shared" si="21"/>
        <v>176.81911518552687</v>
      </c>
      <c r="P62" s="117">
        <f t="shared" si="21"/>
        <v>169.61105626438899</v>
      </c>
      <c r="Q62" s="117">
        <f t="shared" si="21"/>
        <v>164.34198688807322</v>
      </c>
      <c r="R62" s="117">
        <f t="shared" ref="R62:V62" si="22">R63+R66+R68+R77</f>
        <v>157.10940902444474</v>
      </c>
      <c r="S62" s="117">
        <f t="shared" si="22"/>
        <v>136.78422684693263</v>
      </c>
      <c r="T62" s="117">
        <f t="shared" si="22"/>
        <v>135.51061299801893</v>
      </c>
      <c r="U62" s="117">
        <f t="shared" si="22"/>
        <v>165.81336410587932</v>
      </c>
      <c r="V62" s="117">
        <f t="shared" si="22"/>
        <v>222.45690255851639</v>
      </c>
      <c r="W62" s="117">
        <f t="shared" ref="W62:Y62" si="23">W63+W66+W68+W77</f>
        <v>258.59950120480448</v>
      </c>
      <c r="X62" s="117">
        <f t="shared" si="23"/>
        <v>292.93328039342293</v>
      </c>
      <c r="Y62" s="117">
        <f t="shared" si="23"/>
        <v>188.18374319112436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116.76996440220906</v>
      </c>
      <c r="D63" s="122">
        <f t="shared" si="24"/>
        <v>133.90051280640628</v>
      </c>
      <c r="E63" s="122">
        <f t="shared" si="24"/>
        <v>159.23570374236695</v>
      </c>
      <c r="F63" s="122">
        <f t="shared" si="24"/>
        <v>169.8920067569741</v>
      </c>
      <c r="G63" s="122">
        <f t="shared" si="24"/>
        <v>200.72962910614098</v>
      </c>
      <c r="H63" s="122">
        <f t="shared" si="24"/>
        <v>151.03700489886785</v>
      </c>
      <c r="I63" s="122">
        <f t="shared" si="24"/>
        <v>147.16177423208956</v>
      </c>
      <c r="J63" s="122">
        <f t="shared" si="24"/>
        <v>123.34472203408856</v>
      </c>
      <c r="K63" s="122">
        <f t="shared" si="24"/>
        <v>138.76025454448299</v>
      </c>
      <c r="L63" s="122">
        <f t="shared" si="24"/>
        <v>148.37547718803719</v>
      </c>
      <c r="M63" s="122">
        <f t="shared" si="24"/>
        <v>146.74095634498045</v>
      </c>
      <c r="N63" s="122">
        <f t="shared" si="24"/>
        <v>181.582894433766</v>
      </c>
      <c r="O63" s="122">
        <f t="shared" si="24"/>
        <v>146.37868162343491</v>
      </c>
      <c r="P63" s="122">
        <f t="shared" si="24"/>
        <v>137.56763698885007</v>
      </c>
      <c r="Q63" s="122">
        <f t="shared" si="24"/>
        <v>131.05090542377062</v>
      </c>
      <c r="R63" s="122">
        <f t="shared" ref="R63:V63" si="25">SUM(R64:R65)</f>
        <v>125.36887101908785</v>
      </c>
      <c r="S63" s="122">
        <f t="shared" si="25"/>
        <v>108.16754268563461</v>
      </c>
      <c r="T63" s="122">
        <f t="shared" si="25"/>
        <v>107.65587701338252</v>
      </c>
      <c r="U63" s="122">
        <f t="shared" si="25"/>
        <v>128.75547865127078</v>
      </c>
      <c r="V63" s="122">
        <f t="shared" si="25"/>
        <v>170.41557596498262</v>
      </c>
      <c r="W63" s="122">
        <f t="shared" ref="W63:Y63" si="26">SUM(W64:W65)</f>
        <v>196.79413724678116</v>
      </c>
      <c r="X63" s="122">
        <f t="shared" si="26"/>
        <v>224.8139869139122</v>
      </c>
      <c r="Y63" s="122">
        <f t="shared" si="26"/>
        <v>142.11186330640294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116.76996440220906</v>
      </c>
      <c r="D64" s="98">
        <v>133.90051280640628</v>
      </c>
      <c r="E64" s="98">
        <v>159.23570374236695</v>
      </c>
      <c r="F64" s="98">
        <v>169.8920067569741</v>
      </c>
      <c r="G64" s="98">
        <v>200.72962910614098</v>
      </c>
      <c r="H64" s="98">
        <v>151.03700489886785</v>
      </c>
      <c r="I64" s="98">
        <v>147.16177423208956</v>
      </c>
      <c r="J64" s="98">
        <v>123.34472203408856</v>
      </c>
      <c r="K64" s="98">
        <v>138.76025454448299</v>
      </c>
      <c r="L64" s="98">
        <v>148.37547718803719</v>
      </c>
      <c r="M64" s="98">
        <v>146.74095634498045</v>
      </c>
      <c r="N64" s="98">
        <v>181.582894433766</v>
      </c>
      <c r="O64" s="98">
        <v>146.37868162343491</v>
      </c>
      <c r="P64" s="98">
        <v>137.56763698885007</v>
      </c>
      <c r="Q64" s="98">
        <v>131.05090542377062</v>
      </c>
      <c r="R64" s="98">
        <v>125.36887101908785</v>
      </c>
      <c r="S64" s="98">
        <v>108.16754268563461</v>
      </c>
      <c r="T64" s="98">
        <v>107.65587701338252</v>
      </c>
      <c r="U64" s="98">
        <v>128.75547865127078</v>
      </c>
      <c r="V64" s="98">
        <v>170.41557596498262</v>
      </c>
      <c r="W64" s="98">
        <v>196.79413724678116</v>
      </c>
      <c r="X64" s="98">
        <v>224.8139869139122</v>
      </c>
      <c r="Y64" s="98">
        <v>142.11186330640294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9.3522577920483325</v>
      </c>
      <c r="D68" s="122">
        <v>11.436345053531216</v>
      </c>
      <c r="E68" s="122">
        <v>15.616615146757434</v>
      </c>
      <c r="F68" s="122">
        <v>17.658589166051083</v>
      </c>
      <c r="G68" s="122">
        <v>19.587916383096715</v>
      </c>
      <c r="H68" s="122">
        <v>14.356638670034945</v>
      </c>
      <c r="I68" s="122">
        <v>15.44865197112135</v>
      </c>
      <c r="J68" s="122">
        <v>13.407633157766972</v>
      </c>
      <c r="K68" s="122">
        <v>15.126689470145404</v>
      </c>
      <c r="L68" s="122">
        <v>14.84119724259339</v>
      </c>
      <c r="M68" s="122">
        <v>17.011580914347054</v>
      </c>
      <c r="N68" s="122">
        <v>21.177939682783109</v>
      </c>
      <c r="O68" s="122">
        <v>18.296390270137419</v>
      </c>
      <c r="P68" s="122">
        <v>19.025002621438265</v>
      </c>
      <c r="Q68" s="122">
        <v>19.620060226184407</v>
      </c>
      <c r="R68" s="122">
        <v>18.43721645360732</v>
      </c>
      <c r="S68" s="122">
        <v>16.605919678551192</v>
      </c>
      <c r="T68" s="122">
        <v>16.532761276689858</v>
      </c>
      <c r="U68" s="122">
        <v>21.259393383595299</v>
      </c>
      <c r="V68" s="122">
        <v>30.252123429708561</v>
      </c>
      <c r="W68" s="122">
        <v>38.386442972061204</v>
      </c>
      <c r="X68" s="122">
        <v>41.983928250514339</v>
      </c>
      <c r="Y68" s="122">
        <v>27.989523729769996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9.3522577920483325</v>
      </c>
      <c r="D69" s="98">
        <v>11.436345053531216</v>
      </c>
      <c r="E69" s="98">
        <v>15.616615146757434</v>
      </c>
      <c r="F69" s="98">
        <v>17.658589166051083</v>
      </c>
      <c r="G69" s="98">
        <v>19.587916383096715</v>
      </c>
      <c r="H69" s="98">
        <v>14.356638670034945</v>
      </c>
      <c r="I69" s="98">
        <v>15.44865197112135</v>
      </c>
      <c r="J69" s="98">
        <v>13.407633157766972</v>
      </c>
      <c r="K69" s="98">
        <v>15.028117854993376</v>
      </c>
      <c r="L69" s="98">
        <v>14.83138903931458</v>
      </c>
      <c r="M69" s="98">
        <v>16.991877261039399</v>
      </c>
      <c r="N69" s="98">
        <v>21.155177851896813</v>
      </c>
      <c r="O69" s="98">
        <v>18.183379439279893</v>
      </c>
      <c r="P69" s="98">
        <v>18.776331993443797</v>
      </c>
      <c r="Q69" s="98">
        <v>19.429542363385469</v>
      </c>
      <c r="R69" s="98">
        <v>18.276841009668395</v>
      </c>
      <c r="S69" s="98">
        <v>16.543418222326522</v>
      </c>
      <c r="T69" s="98">
        <v>16.350416481762153</v>
      </c>
      <c r="U69" s="98">
        <v>21.078306672751665</v>
      </c>
      <c r="V69" s="98">
        <v>30.020213873859763</v>
      </c>
      <c r="W69" s="98">
        <v>37.903689150993344</v>
      </c>
      <c r="X69" s="98">
        <v>40.944297708920075</v>
      </c>
      <c r="Y69" s="98">
        <v>26.953589043972141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9.857161515202828E-2</v>
      </c>
      <c r="L70" s="98">
        <v>9.8082032788094527E-3</v>
      </c>
      <c r="M70" s="98">
        <v>1.9703653307656201E-2</v>
      </c>
      <c r="N70" s="98">
        <v>2.2761830886294489E-2</v>
      </c>
      <c r="O70" s="98">
        <v>0.11301083085752446</v>
      </c>
      <c r="P70" s="98">
        <v>0.24867062799446829</v>
      </c>
      <c r="Q70" s="98">
        <v>0.1905178627989364</v>
      </c>
      <c r="R70" s="98">
        <v>0.16037544393892408</v>
      </c>
      <c r="S70" s="98">
        <v>6.2501456224668198E-2</v>
      </c>
      <c r="T70" s="98">
        <v>0.18234479492770608</v>
      </c>
      <c r="U70" s="98">
        <v>0.18108671084363351</v>
      </c>
      <c r="V70" s="98">
        <v>0.23190955584879644</v>
      </c>
      <c r="W70" s="98">
        <v>0.48275382106785775</v>
      </c>
      <c r="X70" s="98">
        <v>1.0396305415942602</v>
      </c>
      <c r="Y70" s="98">
        <v>1.0359346857978544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9.857161515202828E-2</v>
      </c>
      <c r="L71" s="101">
        <v>9.8082032788094527E-3</v>
      </c>
      <c r="M71" s="101">
        <v>1.9703653307656201E-2</v>
      </c>
      <c r="N71" s="101">
        <v>2.2761830886294489E-2</v>
      </c>
      <c r="O71" s="101">
        <v>0.11301083085752446</v>
      </c>
      <c r="P71" s="101">
        <v>0.24867062799446829</v>
      </c>
      <c r="Q71" s="101">
        <v>0.1905178627989364</v>
      </c>
      <c r="R71" s="101">
        <v>0.16037544393892408</v>
      </c>
      <c r="S71" s="101">
        <v>6.2501456224668198E-2</v>
      </c>
      <c r="T71" s="101">
        <v>0.18234479492770608</v>
      </c>
      <c r="U71" s="101">
        <v>0.18108671084363351</v>
      </c>
      <c r="V71" s="101">
        <v>0.23190955584879644</v>
      </c>
      <c r="W71" s="101">
        <v>0.48275382106785775</v>
      </c>
      <c r="X71" s="101">
        <v>1.0396305415942602</v>
      </c>
      <c r="Y71" s="101">
        <v>1.0359346857978544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4.5634528055066435</v>
      </c>
      <c r="D77" s="122">
        <v>5.8010111966169049</v>
      </c>
      <c r="E77" s="122">
        <v>10.84838864037086</v>
      </c>
      <c r="F77" s="122">
        <v>11.413963708925792</v>
      </c>
      <c r="G77" s="122">
        <v>11.957740807951712</v>
      </c>
      <c r="H77" s="122">
        <v>9.0098461097975999</v>
      </c>
      <c r="I77" s="122">
        <v>9.9642967548084247</v>
      </c>
      <c r="J77" s="122">
        <v>8.958279292467541</v>
      </c>
      <c r="K77" s="122">
        <v>10.242641412558436</v>
      </c>
      <c r="L77" s="122">
        <v>10.365372724604581</v>
      </c>
      <c r="M77" s="122">
        <v>11.180668166448177</v>
      </c>
      <c r="N77" s="122">
        <v>13.960604581625505</v>
      </c>
      <c r="O77" s="122">
        <v>12.144043291954544</v>
      </c>
      <c r="P77" s="122">
        <v>13.018416654100657</v>
      </c>
      <c r="Q77" s="122">
        <v>13.671021238118207</v>
      </c>
      <c r="R77" s="122">
        <v>13.303321551749582</v>
      </c>
      <c r="S77" s="122">
        <v>12.010764482746833</v>
      </c>
      <c r="T77" s="122">
        <v>11.321974707946563</v>
      </c>
      <c r="U77" s="122">
        <v>15.79849207101323</v>
      </c>
      <c r="V77" s="122">
        <v>21.789203163825206</v>
      </c>
      <c r="W77" s="122">
        <v>23.41892098596216</v>
      </c>
      <c r="X77" s="122">
        <v>26.13536522899641</v>
      </c>
      <c r="Y77" s="122">
        <v>18.082356154951441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4.5634528055066435</v>
      </c>
      <c r="D78" s="98">
        <v>5.8010111966169049</v>
      </c>
      <c r="E78" s="98">
        <v>10.84838864037086</v>
      </c>
      <c r="F78" s="98">
        <v>11.413963708925792</v>
      </c>
      <c r="G78" s="98">
        <v>11.957740807951712</v>
      </c>
      <c r="H78" s="98">
        <v>9.0098461097975999</v>
      </c>
      <c r="I78" s="98">
        <v>9.9642967548084247</v>
      </c>
      <c r="J78" s="98">
        <v>8.958279292467541</v>
      </c>
      <c r="K78" s="98">
        <v>10.242641412558436</v>
      </c>
      <c r="L78" s="98">
        <v>10.365372724604581</v>
      </c>
      <c r="M78" s="98">
        <v>11.180668166448177</v>
      </c>
      <c r="N78" s="98">
        <v>13.960604581625505</v>
      </c>
      <c r="O78" s="98">
        <v>12.144043291954544</v>
      </c>
      <c r="P78" s="98">
        <v>13.018416654100657</v>
      </c>
      <c r="Q78" s="98">
        <v>13.671021238118207</v>
      </c>
      <c r="R78" s="98">
        <v>13.303321551749582</v>
      </c>
      <c r="S78" s="98">
        <v>12.010764482746833</v>
      </c>
      <c r="T78" s="98">
        <v>11.321974707946563</v>
      </c>
      <c r="U78" s="98">
        <v>15.79849207101323</v>
      </c>
      <c r="V78" s="98">
        <v>21.789203163825206</v>
      </c>
      <c r="W78" s="98">
        <v>23.41892098596216</v>
      </c>
      <c r="X78" s="98">
        <v>26.13536522899641</v>
      </c>
      <c r="Y78" s="98">
        <v>18.082356154951441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6.0116421522320032</v>
      </c>
      <c r="D81" s="117">
        <f t="shared" si="28"/>
        <v>6.4824392092717389</v>
      </c>
      <c r="E81" s="117">
        <f t="shared" si="28"/>
        <v>4.545031287986375</v>
      </c>
      <c r="F81" s="117">
        <f t="shared" si="28"/>
        <v>5.7247600780430492</v>
      </c>
      <c r="G81" s="117">
        <f t="shared" si="28"/>
        <v>5.7651212985820308</v>
      </c>
      <c r="H81" s="117">
        <f t="shared" si="28"/>
        <v>6.921472753912786</v>
      </c>
      <c r="I81" s="117">
        <f t="shared" si="28"/>
        <v>7.7371425596637442</v>
      </c>
      <c r="J81" s="117">
        <f t="shared" si="28"/>
        <v>4.9007726024749783</v>
      </c>
      <c r="K81" s="117">
        <f t="shared" si="28"/>
        <v>5.8359116665734057</v>
      </c>
      <c r="L81" s="117">
        <f t="shared" si="28"/>
        <v>5.2204036335758586</v>
      </c>
      <c r="M81" s="117">
        <f t="shared" si="28"/>
        <v>6.526184668278769</v>
      </c>
      <c r="N81" s="117">
        <f t="shared" si="28"/>
        <v>8.0386133131249569</v>
      </c>
      <c r="O81" s="117">
        <f t="shared" si="28"/>
        <v>6.4952160618335952</v>
      </c>
      <c r="P81" s="117">
        <f t="shared" si="28"/>
        <v>7.4328091533058434</v>
      </c>
      <c r="Q81" s="117">
        <f t="shared" si="28"/>
        <v>7.1964712723452413</v>
      </c>
      <c r="R81" s="117">
        <f t="shared" ref="R81:V81" si="29">R82+R85+R87+R100</f>
        <v>13.159903914362765</v>
      </c>
      <c r="S81" s="117">
        <f t="shared" si="29"/>
        <v>18.1009859038939</v>
      </c>
      <c r="T81" s="117">
        <f t="shared" si="29"/>
        <v>31.723859071651685</v>
      </c>
      <c r="U81" s="117">
        <f t="shared" si="29"/>
        <v>13.650576146613153</v>
      </c>
      <c r="V81" s="117">
        <f t="shared" si="29"/>
        <v>7.8179586619285768</v>
      </c>
      <c r="W81" s="117">
        <f t="shared" ref="W81:Y81" si="30">W82+W85+W87+W100</f>
        <v>5.5930930841564406</v>
      </c>
      <c r="X81" s="117">
        <f t="shared" si="30"/>
        <v>15.922805965361558</v>
      </c>
      <c r="Y81" s="117">
        <f t="shared" si="30"/>
        <v>22.064647522597046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0.95172840103910294</v>
      </c>
      <c r="D87" s="122">
        <v>1.2584850328719985</v>
      </c>
      <c r="E87" s="122">
        <v>0.71610073557528398</v>
      </c>
      <c r="F87" s="122">
        <v>0.89092722086901199</v>
      </c>
      <c r="G87" s="122">
        <v>0.81292874656564329</v>
      </c>
      <c r="H87" s="122">
        <v>1.5779105976322458</v>
      </c>
      <c r="I87" s="122">
        <v>0.82139886077928348</v>
      </c>
      <c r="J87" s="122">
        <v>0.39632424958391882</v>
      </c>
      <c r="K87" s="122">
        <v>0.63787834781455133</v>
      </c>
      <c r="L87" s="122">
        <v>0.51480051313299013</v>
      </c>
      <c r="M87" s="122">
        <v>0.51327708062970345</v>
      </c>
      <c r="N87" s="122">
        <v>0.67816561706504885</v>
      </c>
      <c r="O87" s="122">
        <v>0.60008471138765851</v>
      </c>
      <c r="P87" s="122">
        <v>1.1591877920076961</v>
      </c>
      <c r="Q87" s="122">
        <v>0.83595992667131835</v>
      </c>
      <c r="R87" s="122">
        <v>1.0302960333731432</v>
      </c>
      <c r="S87" s="122">
        <v>1.3041545263098977</v>
      </c>
      <c r="T87" s="122">
        <v>1.7266238403897742</v>
      </c>
      <c r="U87" s="122">
        <v>0.73837963638493365</v>
      </c>
      <c r="V87" s="122">
        <v>0.36850623720555009</v>
      </c>
      <c r="W87" s="122">
        <v>0.69377532846527434</v>
      </c>
      <c r="X87" s="122">
        <v>0</v>
      </c>
      <c r="Y87" s="122">
        <v>0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0.95172840103910294</v>
      </c>
      <c r="D92" s="101">
        <v>1.2584850328719985</v>
      </c>
      <c r="E92" s="101">
        <v>0.71610073557528398</v>
      </c>
      <c r="F92" s="101">
        <v>0.89092722086901199</v>
      </c>
      <c r="G92" s="101">
        <v>0.81292874656564329</v>
      </c>
      <c r="H92" s="101">
        <v>1.5779105976322458</v>
      </c>
      <c r="I92" s="101">
        <v>0.82139886077928348</v>
      </c>
      <c r="J92" s="101">
        <v>0.39632424958391882</v>
      </c>
      <c r="K92" s="101">
        <v>0.63496931353688291</v>
      </c>
      <c r="L92" s="101">
        <v>0.51443979237306214</v>
      </c>
      <c r="M92" s="101">
        <v>0.51293787995734763</v>
      </c>
      <c r="N92" s="101">
        <v>0.67749697137043285</v>
      </c>
      <c r="O92" s="101">
        <v>0.59778591704740236</v>
      </c>
      <c r="P92" s="101">
        <v>1.1540162815500328</v>
      </c>
      <c r="Q92" s="101">
        <v>0.83166623360262804</v>
      </c>
      <c r="R92" s="101">
        <v>1.0243258344657991</v>
      </c>
      <c r="S92" s="101">
        <v>1.2996247317077512</v>
      </c>
      <c r="T92" s="101">
        <v>1.708642977046676</v>
      </c>
      <c r="U92" s="101">
        <v>0.7316735100032542</v>
      </c>
      <c r="V92" s="101">
        <v>0.3655012959336475</v>
      </c>
      <c r="W92" s="101">
        <v>0.68817368212065733</v>
      </c>
      <c r="X92" s="101">
        <v>0</v>
      </c>
      <c r="Y92" s="101">
        <v>0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2.9090342776684698E-3</v>
      </c>
      <c r="L93" s="104">
        <v>3.6072075992800207E-4</v>
      </c>
      <c r="M93" s="104">
        <v>3.3920067235576693E-4</v>
      </c>
      <c r="N93" s="104">
        <v>6.6864569461595584E-4</v>
      </c>
      <c r="O93" s="104">
        <v>2.2987943402561469E-3</v>
      </c>
      <c r="P93" s="104">
        <v>5.1715104576633133E-3</v>
      </c>
      <c r="Q93" s="104">
        <v>4.2936930686902856E-3</v>
      </c>
      <c r="R93" s="104">
        <v>5.9701989073441212E-3</v>
      </c>
      <c r="S93" s="104">
        <v>4.5297946021466374E-3</v>
      </c>
      <c r="T93" s="104">
        <v>1.7980863343098175E-2</v>
      </c>
      <c r="U93" s="104">
        <v>6.706126381679391E-3</v>
      </c>
      <c r="V93" s="104">
        <v>3.0049412719026017E-3</v>
      </c>
      <c r="W93" s="104">
        <v>5.6016463446170233E-3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2.9090342776684698E-3</v>
      </c>
      <c r="L94" s="98">
        <v>3.6072075992800207E-4</v>
      </c>
      <c r="M94" s="98">
        <v>3.3920067235576693E-4</v>
      </c>
      <c r="N94" s="98">
        <v>6.6864569461595584E-4</v>
      </c>
      <c r="O94" s="98">
        <v>2.2987943402561469E-3</v>
      </c>
      <c r="P94" s="98">
        <v>5.1715104576633133E-3</v>
      </c>
      <c r="Q94" s="98">
        <v>4.2936930686902856E-3</v>
      </c>
      <c r="R94" s="98">
        <v>5.9701989073441212E-3</v>
      </c>
      <c r="S94" s="98">
        <v>4.5297946021466374E-3</v>
      </c>
      <c r="T94" s="98">
        <v>1.7980863343098175E-2</v>
      </c>
      <c r="U94" s="98">
        <v>6.706126381679391E-3</v>
      </c>
      <c r="V94" s="98">
        <v>3.0049412719026017E-3</v>
      </c>
      <c r="W94" s="98">
        <v>5.6016463446170233E-3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5.0599137511928998</v>
      </c>
      <c r="D100" s="122">
        <v>5.2239541763997401</v>
      </c>
      <c r="E100" s="122">
        <v>3.8289305524110908</v>
      </c>
      <c r="F100" s="122">
        <v>4.8338328571740368</v>
      </c>
      <c r="G100" s="122">
        <v>4.9521925520163874</v>
      </c>
      <c r="H100" s="122">
        <v>5.34356215628054</v>
      </c>
      <c r="I100" s="122">
        <v>6.9157436988844605</v>
      </c>
      <c r="J100" s="122">
        <v>4.5044483528910595</v>
      </c>
      <c r="K100" s="122">
        <v>5.1980333187588545</v>
      </c>
      <c r="L100" s="122">
        <v>4.7056031204428681</v>
      </c>
      <c r="M100" s="122">
        <v>6.0129075876490656</v>
      </c>
      <c r="N100" s="122">
        <v>7.3604476960599072</v>
      </c>
      <c r="O100" s="122">
        <v>5.8951313504459364</v>
      </c>
      <c r="P100" s="122">
        <v>6.2736213612981473</v>
      </c>
      <c r="Q100" s="122">
        <v>6.3605113456739231</v>
      </c>
      <c r="R100" s="122">
        <v>12.129607880989621</v>
      </c>
      <c r="S100" s="122">
        <v>16.796831377584002</v>
      </c>
      <c r="T100" s="122">
        <v>29.997235231261911</v>
      </c>
      <c r="U100" s="122">
        <v>12.912196510228219</v>
      </c>
      <c r="V100" s="122">
        <v>7.4494524247230265</v>
      </c>
      <c r="W100" s="122">
        <v>4.8993177556911665</v>
      </c>
      <c r="X100" s="122">
        <v>15.922805965361558</v>
      </c>
      <c r="Y100" s="122">
        <v>22.064647522597046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5.0599137511928998</v>
      </c>
      <c r="D102" s="98">
        <v>5.2239541763997401</v>
      </c>
      <c r="E102" s="98">
        <v>3.8289305524110908</v>
      </c>
      <c r="F102" s="98">
        <v>4.8338328571740368</v>
      </c>
      <c r="G102" s="98">
        <v>4.9521925520163874</v>
      </c>
      <c r="H102" s="98">
        <v>5.34356215628054</v>
      </c>
      <c r="I102" s="98">
        <v>6.9157436988844605</v>
      </c>
      <c r="J102" s="98">
        <v>4.5044483528910595</v>
      </c>
      <c r="K102" s="98">
        <v>5.1980333187588545</v>
      </c>
      <c r="L102" s="98">
        <v>4.7056031204428681</v>
      </c>
      <c r="M102" s="98">
        <v>6.0129075876490656</v>
      </c>
      <c r="N102" s="98">
        <v>7.3604476960599072</v>
      </c>
      <c r="O102" s="98">
        <v>5.8951313504459364</v>
      </c>
      <c r="P102" s="98">
        <v>6.2736213612981473</v>
      </c>
      <c r="Q102" s="98">
        <v>6.3605113456739231</v>
      </c>
      <c r="R102" s="98">
        <v>12.129607880989621</v>
      </c>
      <c r="S102" s="98">
        <v>16.796831377584002</v>
      </c>
      <c r="T102" s="98">
        <v>29.997235231261911</v>
      </c>
      <c r="U102" s="98">
        <v>12.912196510228219</v>
      </c>
      <c r="V102" s="98">
        <v>7.4494524247230265</v>
      </c>
      <c r="W102" s="98">
        <v>4.8993177556911665</v>
      </c>
      <c r="X102" s="98">
        <v>15.922805965361558</v>
      </c>
      <c r="Y102" s="98">
        <v>22.064647522597046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3.189320390194185E-2</v>
      </c>
      <c r="D105" s="117">
        <f t="shared" si="35"/>
        <v>6.0072075636144591E-2</v>
      </c>
      <c r="E105" s="117">
        <f t="shared" si="35"/>
        <v>4.1244107236582485E-2</v>
      </c>
      <c r="F105" s="117">
        <f t="shared" si="35"/>
        <v>6.2151631593433211E-2</v>
      </c>
      <c r="G105" s="117">
        <f t="shared" si="35"/>
        <v>8.8819554779712845E-2</v>
      </c>
      <c r="H105" s="117">
        <f t="shared" si="35"/>
        <v>4.7535506353595214E-2</v>
      </c>
      <c r="I105" s="117">
        <f t="shared" si="35"/>
        <v>2.3597416328307617E-2</v>
      </c>
      <c r="J105" s="117">
        <f t="shared" si="35"/>
        <v>1.9059725047493904E-2</v>
      </c>
      <c r="K105" s="117">
        <f t="shared" si="35"/>
        <v>2.1463605219371983E-2</v>
      </c>
      <c r="L105" s="117">
        <f t="shared" si="35"/>
        <v>1.0067418909826228E-2</v>
      </c>
      <c r="M105" s="117">
        <f t="shared" si="35"/>
        <v>2.7808137490675188E-2</v>
      </c>
      <c r="N105" s="117">
        <f t="shared" si="35"/>
        <v>6.8512177605856109E-2</v>
      </c>
      <c r="O105" s="117">
        <f t="shared" si="35"/>
        <v>8.2632177979503924E-2</v>
      </c>
      <c r="P105" s="117">
        <f t="shared" si="35"/>
        <v>0.19689236674889848</v>
      </c>
      <c r="Q105" s="117">
        <f t="shared" si="35"/>
        <v>0.12948873053735691</v>
      </c>
      <c r="R105" s="117">
        <f t="shared" ref="R105:V105" si="36">R106+R109+R111+R120</f>
        <v>6.4417624499867043E-2</v>
      </c>
      <c r="S105" s="117">
        <f t="shared" si="36"/>
        <v>5.1317374614995685E-2</v>
      </c>
      <c r="T105" s="117">
        <f t="shared" si="36"/>
        <v>6.7268105625659658E-2</v>
      </c>
      <c r="U105" s="117">
        <f t="shared" si="36"/>
        <v>7.785521277989392E-2</v>
      </c>
      <c r="V105" s="117">
        <f t="shared" si="36"/>
        <v>9.9902120506966036E-2</v>
      </c>
      <c r="W105" s="117">
        <f t="shared" ref="W105:Y105" si="37">W106+W109+W111+W120</f>
        <v>0.16469638669588452</v>
      </c>
      <c r="X105" s="117">
        <f t="shared" si="37"/>
        <v>0.22119568526131461</v>
      </c>
      <c r="Y105" s="117">
        <f t="shared" si="37"/>
        <v>0.19815800932755182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3.189320390194185E-2</v>
      </c>
      <c r="D120" s="122">
        <v>6.0072075636144591E-2</v>
      </c>
      <c r="E120" s="122">
        <v>4.1244107236582485E-2</v>
      </c>
      <c r="F120" s="122">
        <v>6.2151631593433211E-2</v>
      </c>
      <c r="G120" s="122">
        <v>8.8819554779712845E-2</v>
      </c>
      <c r="H120" s="122">
        <v>4.7535506353595214E-2</v>
      </c>
      <c r="I120" s="122">
        <v>2.3597416328307617E-2</v>
      </c>
      <c r="J120" s="122">
        <v>1.9059725047493904E-2</v>
      </c>
      <c r="K120" s="122">
        <v>2.1463605219371983E-2</v>
      </c>
      <c r="L120" s="122">
        <v>1.0067418909826228E-2</v>
      </c>
      <c r="M120" s="122">
        <v>2.7808137490675188E-2</v>
      </c>
      <c r="N120" s="122">
        <v>6.8512177605856109E-2</v>
      </c>
      <c r="O120" s="122">
        <v>8.2632177979503924E-2</v>
      </c>
      <c r="P120" s="122">
        <v>0.19689236674889848</v>
      </c>
      <c r="Q120" s="122">
        <v>0.12948873053735691</v>
      </c>
      <c r="R120" s="122">
        <v>6.4417624499867043E-2</v>
      </c>
      <c r="S120" s="122">
        <v>5.1317374614995685E-2</v>
      </c>
      <c r="T120" s="122">
        <v>6.7268105625659658E-2</v>
      </c>
      <c r="U120" s="122">
        <v>7.785521277989392E-2</v>
      </c>
      <c r="V120" s="122">
        <v>9.9902120506966036E-2</v>
      </c>
      <c r="W120" s="122">
        <v>0.16469638669588452</v>
      </c>
      <c r="X120" s="122">
        <v>0.22119568526131461</v>
      </c>
      <c r="Y120" s="122">
        <v>0.19815800932755182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3.189320390194185E-2</v>
      </c>
      <c r="D121" s="98">
        <v>6.0072075636144591E-2</v>
      </c>
      <c r="E121" s="98">
        <v>4.1244107236582485E-2</v>
      </c>
      <c r="F121" s="98">
        <v>6.2151631593433211E-2</v>
      </c>
      <c r="G121" s="98">
        <v>8.8819554779712845E-2</v>
      </c>
      <c r="H121" s="98">
        <v>4.7535506353595214E-2</v>
      </c>
      <c r="I121" s="98">
        <v>2.3597416328307617E-2</v>
      </c>
      <c r="J121" s="98">
        <v>1.9059725047493904E-2</v>
      </c>
      <c r="K121" s="98">
        <v>2.1463605219371983E-2</v>
      </c>
      <c r="L121" s="98">
        <v>1.0067418909826228E-2</v>
      </c>
      <c r="M121" s="98">
        <v>2.7808137490675188E-2</v>
      </c>
      <c r="N121" s="98">
        <v>6.8512177605856109E-2</v>
      </c>
      <c r="O121" s="98">
        <v>8.2632177979503924E-2</v>
      </c>
      <c r="P121" s="98">
        <v>0.19689236674889848</v>
      </c>
      <c r="Q121" s="98">
        <v>0.12948873053735691</v>
      </c>
      <c r="R121" s="98">
        <v>6.4417624499867043E-2</v>
      </c>
      <c r="S121" s="98">
        <v>5.1317374614995685E-2</v>
      </c>
      <c r="T121" s="98">
        <v>6.7268105625659658E-2</v>
      </c>
      <c r="U121" s="98">
        <v>7.785521277989392E-2</v>
      </c>
      <c r="V121" s="98">
        <v>9.9902120506966036E-2</v>
      </c>
      <c r="W121" s="98">
        <v>0.16469638669588452</v>
      </c>
      <c r="X121" s="98">
        <v>0.22119568526131461</v>
      </c>
      <c r="Y121" s="98">
        <v>0.19815800932755182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15.086197347491305</v>
      </c>
      <c r="D124" s="117">
        <f t="shared" si="42"/>
        <v>6.426939958419192</v>
      </c>
      <c r="E124" s="117">
        <f t="shared" si="42"/>
        <v>6.7907088800371183</v>
      </c>
      <c r="F124" s="117">
        <f t="shared" si="42"/>
        <v>8.8920051200578456</v>
      </c>
      <c r="G124" s="117">
        <f t="shared" si="42"/>
        <v>12.190383418906112</v>
      </c>
      <c r="H124" s="117">
        <f t="shared" si="42"/>
        <v>11.155338849391557</v>
      </c>
      <c r="I124" s="117">
        <f t="shared" si="42"/>
        <v>18.03033937885364</v>
      </c>
      <c r="J124" s="117">
        <f t="shared" si="42"/>
        <v>12.408319160517326</v>
      </c>
      <c r="K124" s="117">
        <f t="shared" si="42"/>
        <v>14.142256512700939</v>
      </c>
      <c r="L124" s="117">
        <f t="shared" si="42"/>
        <v>10.935733790798739</v>
      </c>
      <c r="M124" s="117">
        <f t="shared" si="42"/>
        <v>12.382722766713883</v>
      </c>
      <c r="N124" s="117">
        <f t="shared" si="42"/>
        <v>19.797603834651188</v>
      </c>
      <c r="O124" s="117">
        <f t="shared" si="42"/>
        <v>16.047084645070708</v>
      </c>
      <c r="P124" s="117">
        <f t="shared" si="42"/>
        <v>9.5587798962156114</v>
      </c>
      <c r="Q124" s="117">
        <f t="shared" si="42"/>
        <v>8.1777113670130781</v>
      </c>
      <c r="R124" s="117">
        <f t="shared" ref="R124:V124" si="43">R125+R128+R130+R139</f>
        <v>3.752588913861961</v>
      </c>
      <c r="S124" s="117">
        <f t="shared" si="43"/>
        <v>4.7718822913598453</v>
      </c>
      <c r="T124" s="117">
        <f t="shared" si="43"/>
        <v>0.9491312709891464</v>
      </c>
      <c r="U124" s="117">
        <f t="shared" si="43"/>
        <v>10.630857717142959</v>
      </c>
      <c r="V124" s="117">
        <f t="shared" si="43"/>
        <v>13.025213180022154</v>
      </c>
      <c r="W124" s="117">
        <f t="shared" ref="W124:Y124" si="44">W125+W128+W130+W139</f>
        <v>23.371696467382485</v>
      </c>
      <c r="X124" s="117">
        <f t="shared" si="44"/>
        <v>23.206710757365002</v>
      </c>
      <c r="Y124" s="117">
        <f t="shared" si="44"/>
        <v>25.124884167713926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15.086197347491305</v>
      </c>
      <c r="D139" s="122">
        <v>6.426939958419192</v>
      </c>
      <c r="E139" s="122">
        <v>6.7907088800371183</v>
      </c>
      <c r="F139" s="122">
        <v>8.8920051200578456</v>
      </c>
      <c r="G139" s="122">
        <v>12.190383418906112</v>
      </c>
      <c r="H139" s="122">
        <v>11.155338849391557</v>
      </c>
      <c r="I139" s="122">
        <v>18.03033937885364</v>
      </c>
      <c r="J139" s="122">
        <v>12.408319160517326</v>
      </c>
      <c r="K139" s="122">
        <v>14.142256512700939</v>
      </c>
      <c r="L139" s="122">
        <v>10.935733790798739</v>
      </c>
      <c r="M139" s="122">
        <v>12.382722766713883</v>
      </c>
      <c r="N139" s="122">
        <v>19.797603834651188</v>
      </c>
      <c r="O139" s="122">
        <v>16.047084645070708</v>
      </c>
      <c r="P139" s="122">
        <v>9.5587798962156114</v>
      </c>
      <c r="Q139" s="122">
        <v>8.1777113670130781</v>
      </c>
      <c r="R139" s="122">
        <v>3.752588913861961</v>
      </c>
      <c r="S139" s="122">
        <v>4.7718822913598453</v>
      </c>
      <c r="T139" s="122">
        <v>0.9491312709891464</v>
      </c>
      <c r="U139" s="122">
        <v>10.630857717142959</v>
      </c>
      <c r="V139" s="122">
        <v>13.025213180022154</v>
      </c>
      <c r="W139" s="122">
        <v>23.371696467382485</v>
      </c>
      <c r="X139" s="122">
        <v>23.206710757365002</v>
      </c>
      <c r="Y139" s="122">
        <v>25.124884167713926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15.086197347491305</v>
      </c>
      <c r="D140" s="98">
        <v>6.426939958419192</v>
      </c>
      <c r="E140" s="98">
        <v>6.7907088800371183</v>
      </c>
      <c r="F140" s="98">
        <v>8.8920051200578456</v>
      </c>
      <c r="G140" s="98">
        <v>12.190383418906112</v>
      </c>
      <c r="H140" s="98">
        <v>11.155338849391557</v>
      </c>
      <c r="I140" s="98">
        <v>18.03033937885364</v>
      </c>
      <c r="J140" s="98">
        <v>12.408319160517326</v>
      </c>
      <c r="K140" s="98">
        <v>14.142256512700939</v>
      </c>
      <c r="L140" s="98">
        <v>10.935733790798739</v>
      </c>
      <c r="M140" s="98">
        <v>12.382722766713883</v>
      </c>
      <c r="N140" s="98">
        <v>19.797603834651188</v>
      </c>
      <c r="O140" s="98">
        <v>16.047084645070708</v>
      </c>
      <c r="P140" s="98">
        <v>9.5587798962156114</v>
      </c>
      <c r="Q140" s="98">
        <v>8.1777113670130781</v>
      </c>
      <c r="R140" s="98">
        <v>3.752588913861961</v>
      </c>
      <c r="S140" s="98">
        <v>4.7718822913598453</v>
      </c>
      <c r="T140" s="98">
        <v>0.9491312709891464</v>
      </c>
      <c r="U140" s="98">
        <v>10.630857717142959</v>
      </c>
      <c r="V140" s="98">
        <v>13.025213180022154</v>
      </c>
      <c r="W140" s="98">
        <v>23.371696467382485</v>
      </c>
      <c r="X140" s="98">
        <v>23.206710757365002</v>
      </c>
      <c r="Y140" s="98">
        <v>25.124884167713926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1.6140491654072615E-2</v>
      </c>
      <c r="D143" s="117">
        <f t="shared" si="49"/>
        <v>6.9984139747197499E-2</v>
      </c>
      <c r="E143" s="117">
        <f t="shared" si="49"/>
        <v>9.3723477508847602E-2</v>
      </c>
      <c r="F143" s="117">
        <f t="shared" si="49"/>
        <v>0.28688093124018066</v>
      </c>
      <c r="G143" s="117">
        <f t="shared" si="49"/>
        <v>0.62303874797685732</v>
      </c>
      <c r="H143" s="117">
        <f t="shared" si="49"/>
        <v>1.0753297856503847</v>
      </c>
      <c r="I143" s="117">
        <f t="shared" si="49"/>
        <v>1.1042380712806326</v>
      </c>
      <c r="J143" s="117">
        <f t="shared" si="49"/>
        <v>0.8351801842712141</v>
      </c>
      <c r="K143" s="117">
        <f t="shared" si="49"/>
        <v>0.89069891616929642</v>
      </c>
      <c r="L143" s="117">
        <f t="shared" si="49"/>
        <v>0.68557188546906944</v>
      </c>
      <c r="M143" s="117">
        <f t="shared" si="49"/>
        <v>0.89476716017877367</v>
      </c>
      <c r="N143" s="117">
        <f t="shared" si="49"/>
        <v>1.5824723473121267</v>
      </c>
      <c r="O143" s="117">
        <f t="shared" si="49"/>
        <v>1.8886372481939193</v>
      </c>
      <c r="P143" s="117">
        <f t="shared" si="49"/>
        <v>5.0285046902832944</v>
      </c>
      <c r="Q143" s="117">
        <f t="shared" si="49"/>
        <v>3.623606137059634</v>
      </c>
      <c r="R143" s="117">
        <f t="shared" ref="R143:V143" si="50">R144+R146+R148+R157</f>
        <v>2.446494910503108</v>
      </c>
      <c r="S143" s="117">
        <f t="shared" si="50"/>
        <v>2.3129756799299424</v>
      </c>
      <c r="T143" s="117">
        <f t="shared" si="50"/>
        <v>2.6958748517510691</v>
      </c>
      <c r="U143" s="117">
        <f t="shared" si="50"/>
        <v>4.4991641702991654</v>
      </c>
      <c r="V143" s="117">
        <f t="shared" si="50"/>
        <v>6.6519534980471953</v>
      </c>
      <c r="W143" s="117">
        <f t="shared" ref="W143:Y143" si="51">W144+W146+W148+W157</f>
        <v>11.457787235048183</v>
      </c>
      <c r="X143" s="117">
        <f t="shared" si="51"/>
        <v>19.49577218771001</v>
      </c>
      <c r="Y143" s="117">
        <f t="shared" si="51"/>
        <v>18.404614781526348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7.7400495549004326E-3</v>
      </c>
      <c r="D148" s="122">
        <v>2.2575072342836608E-2</v>
      </c>
      <c r="E148" s="122">
        <v>2.0469018387156312E-2</v>
      </c>
      <c r="F148" s="122">
        <v>7.8611225370795179E-2</v>
      </c>
      <c r="G148" s="122">
        <v>0.20526532176187312</v>
      </c>
      <c r="H148" s="122">
        <v>0.50204749872505217</v>
      </c>
      <c r="I148" s="122">
        <v>0.37611959448375321</v>
      </c>
      <c r="J148" s="122">
        <v>0.17641474498599369</v>
      </c>
      <c r="K148" s="122">
        <v>0.19595590512120334</v>
      </c>
      <c r="L148" s="122">
        <v>0.1364399449330935</v>
      </c>
      <c r="M148" s="122">
        <v>0.17525897282161867</v>
      </c>
      <c r="N148" s="122">
        <v>0.37099259137780555</v>
      </c>
      <c r="O148" s="122">
        <v>0.4202297180785507</v>
      </c>
      <c r="P148" s="122">
        <v>1.1148774131450618</v>
      </c>
      <c r="Q148" s="122">
        <v>0.68292536711590779</v>
      </c>
      <c r="R148" s="122">
        <v>0.52760508623182401</v>
      </c>
      <c r="S148" s="122">
        <v>0.51707875101667733</v>
      </c>
      <c r="T148" s="122">
        <v>0.52723792393544777</v>
      </c>
      <c r="U148" s="122">
        <v>0.82865300499591066</v>
      </c>
      <c r="V148" s="122">
        <v>1.4340699592477049</v>
      </c>
      <c r="W148" s="122">
        <v>1.3839248735684802</v>
      </c>
      <c r="X148" s="122">
        <v>4.0279726592961413</v>
      </c>
      <c r="Y148" s="122">
        <v>5.3660998432315532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7.7400495549004326E-3</v>
      </c>
      <c r="D149" s="98">
        <v>2.2575072342836608E-2</v>
      </c>
      <c r="E149" s="98">
        <v>2.0469018387156312E-2</v>
      </c>
      <c r="F149" s="98">
        <v>7.8611225370795179E-2</v>
      </c>
      <c r="G149" s="98">
        <v>0.20526532176187312</v>
      </c>
      <c r="H149" s="98">
        <v>0.50204749872505217</v>
      </c>
      <c r="I149" s="98">
        <v>0.37611959448375321</v>
      </c>
      <c r="J149" s="98">
        <v>0.17641474498599369</v>
      </c>
      <c r="K149" s="98">
        <v>0.19510030680424204</v>
      </c>
      <c r="L149" s="98">
        <v>0.1364399449330935</v>
      </c>
      <c r="M149" s="98">
        <v>0.17508937248544079</v>
      </c>
      <c r="N149" s="98">
        <v>0.37065826853049755</v>
      </c>
      <c r="O149" s="98">
        <v>0.41858772212122486</v>
      </c>
      <c r="P149" s="98">
        <v>1.1098626151255095</v>
      </c>
      <c r="Q149" s="98">
        <v>0.67939840495234072</v>
      </c>
      <c r="R149" s="98">
        <v>0.52454344576651935</v>
      </c>
      <c r="S149" s="98">
        <v>0.51526683317581867</v>
      </c>
      <c r="T149" s="98">
        <v>0.52178917746784226</v>
      </c>
      <c r="U149" s="98">
        <v>0.82125907078021287</v>
      </c>
      <c r="V149" s="98">
        <v>1.4220501941600945</v>
      </c>
      <c r="W149" s="98">
        <v>1.3727215808792461</v>
      </c>
      <c r="X149" s="98">
        <v>3.9464834987294544</v>
      </c>
      <c r="Y149" s="98">
        <v>5.2759247600728489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8.5559831696131457E-4</v>
      </c>
      <c r="L150" s="98">
        <v>0</v>
      </c>
      <c r="M150" s="98">
        <v>1.6960033617788347E-4</v>
      </c>
      <c r="N150" s="98">
        <v>3.3432284730797792E-4</v>
      </c>
      <c r="O150" s="98">
        <v>1.6419959573258189E-3</v>
      </c>
      <c r="P150" s="98">
        <v>5.0147980195523042E-3</v>
      </c>
      <c r="Q150" s="98">
        <v>3.5269621635670204E-3</v>
      </c>
      <c r="R150" s="98">
        <v>3.0616404653046772E-3</v>
      </c>
      <c r="S150" s="98">
        <v>1.8119178408586543E-3</v>
      </c>
      <c r="T150" s="98">
        <v>5.4487464676055064E-3</v>
      </c>
      <c r="U150" s="98">
        <v>7.3939342156977908E-3</v>
      </c>
      <c r="V150" s="98">
        <v>1.2019765087610407E-2</v>
      </c>
      <c r="W150" s="98">
        <v>1.1203292689234047E-2</v>
      </c>
      <c r="X150" s="98">
        <v>8.1489160566687396E-2</v>
      </c>
      <c r="Y150" s="98">
        <v>9.0175083158704233E-2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8.5559831696131457E-4</v>
      </c>
      <c r="L151" s="101">
        <v>0</v>
      </c>
      <c r="M151" s="101">
        <v>1.6960033617788347E-4</v>
      </c>
      <c r="N151" s="101">
        <v>3.3432284730797792E-4</v>
      </c>
      <c r="O151" s="101">
        <v>1.6419959573258189E-3</v>
      </c>
      <c r="P151" s="101">
        <v>5.0147980195523042E-3</v>
      </c>
      <c r="Q151" s="101">
        <v>3.5269621635670204E-3</v>
      </c>
      <c r="R151" s="101">
        <v>3.0616404653046772E-3</v>
      </c>
      <c r="S151" s="101">
        <v>1.8119178408586543E-3</v>
      </c>
      <c r="T151" s="101">
        <v>5.4487464676055064E-3</v>
      </c>
      <c r="U151" s="101">
        <v>7.3939342156977908E-3</v>
      </c>
      <c r="V151" s="101">
        <v>1.2019765087610407E-2</v>
      </c>
      <c r="W151" s="101">
        <v>1.1203292689234047E-2</v>
      </c>
      <c r="X151" s="101">
        <v>8.1489160566687396E-2</v>
      </c>
      <c r="Y151" s="101">
        <v>9.0175083158704233E-2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8.4004420991721836E-3</v>
      </c>
      <c r="D157" s="122">
        <v>4.7409067404360891E-2</v>
      </c>
      <c r="E157" s="122">
        <v>7.325445912169129E-2</v>
      </c>
      <c r="F157" s="122">
        <v>0.20826970586938548</v>
      </c>
      <c r="G157" s="122">
        <v>0.4177734262149842</v>
      </c>
      <c r="H157" s="122">
        <v>0.57328228692533267</v>
      </c>
      <c r="I157" s="122">
        <v>0.72811847679687924</v>
      </c>
      <c r="J157" s="122">
        <v>0.65876543928522036</v>
      </c>
      <c r="K157" s="122">
        <v>0.69474301104809311</v>
      </c>
      <c r="L157" s="122">
        <v>0.54913194053597592</v>
      </c>
      <c r="M157" s="122">
        <v>0.71950818735715494</v>
      </c>
      <c r="N157" s="122">
        <v>1.2114797559343211</v>
      </c>
      <c r="O157" s="122">
        <v>1.4684075301153685</v>
      </c>
      <c r="P157" s="122">
        <v>3.9136272771382323</v>
      </c>
      <c r="Q157" s="122">
        <v>2.9406807699437261</v>
      </c>
      <c r="R157" s="122">
        <v>1.9188898242712837</v>
      </c>
      <c r="S157" s="122">
        <v>1.7958969289132649</v>
      </c>
      <c r="T157" s="122">
        <v>2.1686369278156215</v>
      </c>
      <c r="U157" s="122">
        <v>3.6705111653032545</v>
      </c>
      <c r="V157" s="122">
        <v>5.21788353879949</v>
      </c>
      <c r="W157" s="122">
        <v>10.073862361479703</v>
      </c>
      <c r="X157" s="122">
        <v>15.467799528413869</v>
      </c>
      <c r="Y157" s="122">
        <v>13.038514938294794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8.4004420991721836E-3</v>
      </c>
      <c r="D158" s="98">
        <v>4.7409067404360891E-2</v>
      </c>
      <c r="E158" s="98">
        <v>7.325445912169129E-2</v>
      </c>
      <c r="F158" s="98">
        <v>0.20826970586938548</v>
      </c>
      <c r="G158" s="98">
        <v>0.4177734262149842</v>
      </c>
      <c r="H158" s="98">
        <v>0.57328228692533267</v>
      </c>
      <c r="I158" s="98">
        <v>0.72811847679687924</v>
      </c>
      <c r="J158" s="98">
        <v>0.65876543928522036</v>
      </c>
      <c r="K158" s="98">
        <v>0.69474301104809311</v>
      </c>
      <c r="L158" s="98">
        <v>0.54913194053597592</v>
      </c>
      <c r="M158" s="98">
        <v>0.71950818735715494</v>
      </c>
      <c r="N158" s="98">
        <v>1.2114797559343211</v>
      </c>
      <c r="O158" s="98">
        <v>1.4684075301153685</v>
      </c>
      <c r="P158" s="98">
        <v>3.9136272771382323</v>
      </c>
      <c r="Q158" s="98">
        <v>2.9406807699437261</v>
      </c>
      <c r="R158" s="98">
        <v>1.9188898242712837</v>
      </c>
      <c r="S158" s="98">
        <v>1.7958969289132649</v>
      </c>
      <c r="T158" s="98">
        <v>2.1686369278156215</v>
      </c>
      <c r="U158" s="98">
        <v>3.6705111653032545</v>
      </c>
      <c r="V158" s="98">
        <v>5.21788353879949</v>
      </c>
      <c r="W158" s="98">
        <v>10.073862361479703</v>
      </c>
      <c r="X158" s="98">
        <v>15.467799528413869</v>
      </c>
      <c r="Y158" s="98">
        <v>13.038514938294794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2.7336582856824769E-2</v>
      </c>
      <c r="D161" s="117">
        <f t="shared" si="54"/>
        <v>3.5528637680024081E-2</v>
      </c>
      <c r="E161" s="117">
        <f t="shared" si="54"/>
        <v>2.9074756037375513E-2</v>
      </c>
      <c r="F161" s="117">
        <f t="shared" si="54"/>
        <v>5.0013743889411093E-2</v>
      </c>
      <c r="G161" s="117">
        <f t="shared" si="54"/>
        <v>7.9074723346994724E-2</v>
      </c>
      <c r="H161" s="117">
        <f t="shared" si="54"/>
        <v>0.11285827530653228</v>
      </c>
      <c r="I161" s="117">
        <f t="shared" si="54"/>
        <v>0.1243048005800749</v>
      </c>
      <c r="J161" s="117">
        <f t="shared" si="54"/>
        <v>7.1832098627692118E-2</v>
      </c>
      <c r="K161" s="117">
        <f t="shared" si="54"/>
        <v>6.2737196488559299E-2</v>
      </c>
      <c r="L161" s="117">
        <f t="shared" si="54"/>
        <v>3.105973982932269E-2</v>
      </c>
      <c r="M161" s="117">
        <f t="shared" si="54"/>
        <v>2.2753624639194302E-2</v>
      </c>
      <c r="N161" s="117">
        <f t="shared" si="54"/>
        <v>2.8009975982713646E-2</v>
      </c>
      <c r="O161" s="117">
        <f t="shared" si="54"/>
        <v>2.7692338446403637E-2</v>
      </c>
      <c r="P161" s="117">
        <f t="shared" si="54"/>
        <v>4.0976852884857598E-2</v>
      </c>
      <c r="Q161" s="117">
        <f t="shared" si="54"/>
        <v>3.6034100735263003E-2</v>
      </c>
      <c r="R161" s="117">
        <f t="shared" ref="R161:V161" si="55">R162+R164+R166+R175</f>
        <v>1.5218309383244002E-2</v>
      </c>
      <c r="S161" s="117">
        <f t="shared" si="55"/>
        <v>2.5743670569719185E-2</v>
      </c>
      <c r="T161" s="117">
        <f t="shared" si="55"/>
        <v>2.092390785264172E-2</v>
      </c>
      <c r="U161" s="117">
        <f t="shared" si="55"/>
        <v>6.0090146936870717E-2</v>
      </c>
      <c r="V161" s="117">
        <f t="shared" si="55"/>
        <v>4.6568042869115915E-2</v>
      </c>
      <c r="W161" s="117">
        <f t="shared" ref="W161:Y161" si="56">W162+W164+W166+W175</f>
        <v>2.8610065324429914E-2</v>
      </c>
      <c r="X161" s="117">
        <f t="shared" si="56"/>
        <v>0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1.3098545400600729E-2</v>
      </c>
      <c r="D166" s="122">
        <v>1.1438036653703883E-2</v>
      </c>
      <c r="E166" s="122">
        <v>6.2981595037404046E-3</v>
      </c>
      <c r="F166" s="122">
        <v>1.3587125372730033E-2</v>
      </c>
      <c r="G166" s="122">
        <v>2.6024129541917355E-2</v>
      </c>
      <c r="H166" s="122">
        <v>5.2673835931808743E-2</v>
      </c>
      <c r="I166" s="122">
        <v>4.2245316771725903E-2</v>
      </c>
      <c r="J166" s="122">
        <v>1.5310155383399847E-2</v>
      </c>
      <c r="K166" s="122">
        <v>1.3935736200303001E-2</v>
      </c>
      <c r="L166" s="122">
        <v>6.119997529980447E-3</v>
      </c>
      <c r="M166" s="122">
        <v>4.5798024996191759E-3</v>
      </c>
      <c r="N166" s="122">
        <v>6.4901253244639637E-3</v>
      </c>
      <c r="O166" s="122">
        <v>6.1911084619408752E-3</v>
      </c>
      <c r="P166" s="122">
        <v>9.0314317686524294E-3</v>
      </c>
      <c r="Q166" s="122">
        <v>6.7746279696102359E-3</v>
      </c>
      <c r="R166" s="122">
        <v>3.2580338246367664E-3</v>
      </c>
      <c r="S166" s="122">
        <v>5.8925050807908099E-3</v>
      </c>
      <c r="T166" s="122">
        <v>3.9983845016692884E-3</v>
      </c>
      <c r="U166" s="122">
        <v>1.09779923635074E-2</v>
      </c>
      <c r="V166" s="122">
        <v>9.8951125564321844E-3</v>
      </c>
      <c r="W166" s="122">
        <v>3.625783362068796E-3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1.3098545400600729E-2</v>
      </c>
      <c r="D167" s="98">
        <v>1.1438036653703883E-2</v>
      </c>
      <c r="E167" s="98">
        <v>6.2981595037404046E-3</v>
      </c>
      <c r="F167" s="98">
        <v>1.3587125372730033E-2</v>
      </c>
      <c r="G167" s="98">
        <v>2.6024129541917355E-2</v>
      </c>
      <c r="H167" s="98">
        <v>5.2673835931808743E-2</v>
      </c>
      <c r="I167" s="98">
        <v>4.2245316771725903E-2</v>
      </c>
      <c r="J167" s="98">
        <v>1.5310155383399847E-2</v>
      </c>
      <c r="K167" s="98">
        <v>1.3935736200303001E-2</v>
      </c>
      <c r="L167" s="98">
        <v>6.119997529980447E-3</v>
      </c>
      <c r="M167" s="98">
        <v>4.5798024996191759E-3</v>
      </c>
      <c r="N167" s="98">
        <v>6.4901253244639637E-3</v>
      </c>
      <c r="O167" s="98">
        <v>6.1911084619408752E-3</v>
      </c>
      <c r="P167" s="98">
        <v>9.0314317686524294E-3</v>
      </c>
      <c r="Q167" s="98">
        <v>6.7746279696102359E-3</v>
      </c>
      <c r="R167" s="98">
        <v>3.2580338246367664E-3</v>
      </c>
      <c r="S167" s="98">
        <v>5.8925050807908099E-3</v>
      </c>
      <c r="T167" s="98">
        <v>3.9983845016692884E-3</v>
      </c>
      <c r="U167" s="98">
        <v>1.08060404050028E-2</v>
      </c>
      <c r="V167" s="98">
        <v>9.7281713746598178E-3</v>
      </c>
      <c r="W167" s="98">
        <v>3.625783362068796E-3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1.7195195850459974E-4</v>
      </c>
      <c r="V168" s="98">
        <v>1.6694118177236676E-4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1.7195195850459974E-4</v>
      </c>
      <c r="V169" s="101">
        <v>1.6694118177236676E-4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1.4238037456224041E-2</v>
      </c>
      <c r="D175" s="122">
        <v>2.4090601026320196E-2</v>
      </c>
      <c r="E175" s="122">
        <v>2.2776596533635108E-2</v>
      </c>
      <c r="F175" s="122">
        <v>3.642661851668106E-2</v>
      </c>
      <c r="G175" s="122">
        <v>5.3050593805077366E-2</v>
      </c>
      <c r="H175" s="122">
        <v>6.0184439374723536E-2</v>
      </c>
      <c r="I175" s="122">
        <v>8.2059483808349001E-2</v>
      </c>
      <c r="J175" s="122">
        <v>5.6521943244292272E-2</v>
      </c>
      <c r="K175" s="122">
        <v>4.8801460288256292E-2</v>
      </c>
      <c r="L175" s="122">
        <v>2.4939742299342243E-2</v>
      </c>
      <c r="M175" s="122">
        <v>1.8173822139575125E-2</v>
      </c>
      <c r="N175" s="122">
        <v>2.1519850658249681E-2</v>
      </c>
      <c r="O175" s="122">
        <v>2.1501229984462761E-2</v>
      </c>
      <c r="P175" s="122">
        <v>3.1945421116205165E-2</v>
      </c>
      <c r="Q175" s="122">
        <v>2.9259472765652765E-2</v>
      </c>
      <c r="R175" s="122">
        <v>1.1960275558607235E-2</v>
      </c>
      <c r="S175" s="122">
        <v>1.9851165488928374E-2</v>
      </c>
      <c r="T175" s="122">
        <v>1.6925523350972433E-2</v>
      </c>
      <c r="U175" s="122">
        <v>4.9112154573363313E-2</v>
      </c>
      <c r="V175" s="122">
        <v>3.6672930312683732E-2</v>
      </c>
      <c r="W175" s="122">
        <v>2.4984281962361118E-2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1.4238037456224041E-2</v>
      </c>
      <c r="D176" s="98">
        <v>2.4090601026320196E-2</v>
      </c>
      <c r="E176" s="98">
        <v>2.2776596533635108E-2</v>
      </c>
      <c r="F176" s="98">
        <v>3.642661851668106E-2</v>
      </c>
      <c r="G176" s="98">
        <v>5.3050593805077366E-2</v>
      </c>
      <c r="H176" s="98">
        <v>6.0184439374723536E-2</v>
      </c>
      <c r="I176" s="98">
        <v>8.2059483808349001E-2</v>
      </c>
      <c r="J176" s="98">
        <v>5.6521943244292272E-2</v>
      </c>
      <c r="K176" s="98">
        <v>4.8801460288256292E-2</v>
      </c>
      <c r="L176" s="98">
        <v>2.4939742299342243E-2</v>
      </c>
      <c r="M176" s="98">
        <v>1.8173822139575125E-2</v>
      </c>
      <c r="N176" s="98">
        <v>2.1519850658249681E-2</v>
      </c>
      <c r="O176" s="98">
        <v>2.1501229984462761E-2</v>
      </c>
      <c r="P176" s="98">
        <v>3.1945421116205165E-2</v>
      </c>
      <c r="Q176" s="98">
        <v>2.9259472765652765E-2</v>
      </c>
      <c r="R176" s="98">
        <v>1.1960275558607235E-2</v>
      </c>
      <c r="S176" s="98">
        <v>1.9851165488928374E-2</v>
      </c>
      <c r="T176" s="98">
        <v>1.6925523350972433E-2</v>
      </c>
      <c r="U176" s="98">
        <v>4.9112154573363313E-2</v>
      </c>
      <c r="V176" s="98">
        <v>3.6672930312683732E-2</v>
      </c>
      <c r="W176" s="98">
        <v>2.4984281962361118E-2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13949.502948477955</v>
      </c>
      <c r="D3" s="117">
        <f t="shared" si="0"/>
        <v>14193.624913084217</v>
      </c>
      <c r="E3" s="117">
        <f t="shared" si="0"/>
        <v>13808.263383330515</v>
      </c>
      <c r="F3" s="117">
        <f t="shared" si="0"/>
        <v>13434.768656384915</v>
      </c>
      <c r="G3" s="117">
        <f t="shared" si="0"/>
        <v>13822.067702979892</v>
      </c>
      <c r="H3" s="117">
        <f t="shared" si="0"/>
        <v>14909.158637196493</v>
      </c>
      <c r="I3" s="117">
        <f t="shared" si="0"/>
        <v>13198.455879099785</v>
      </c>
      <c r="J3" s="117">
        <f t="shared" si="0"/>
        <v>13526.238035596745</v>
      </c>
      <c r="K3" s="117">
        <f t="shared" si="0"/>
        <v>13575.396788164562</v>
      </c>
      <c r="L3" s="117">
        <f t="shared" si="0"/>
        <v>15135.709800882438</v>
      </c>
      <c r="M3" s="117">
        <f t="shared" si="0"/>
        <v>13081.424469616002</v>
      </c>
      <c r="N3" s="117">
        <f t="shared" si="0"/>
        <v>13431.2106129073</v>
      </c>
      <c r="O3" s="117">
        <f t="shared" si="0"/>
        <v>12867.05350692158</v>
      </c>
      <c r="P3" s="117">
        <f t="shared" si="0"/>
        <v>11552.395876761544</v>
      </c>
      <c r="Q3" s="117">
        <f t="shared" si="0"/>
        <v>11035.884766856479</v>
      </c>
      <c r="R3" s="117">
        <f t="shared" ref="R3:V3" si="1">R4+R7+R9+R19</f>
        <v>11442.917971719284</v>
      </c>
      <c r="S3" s="117">
        <f t="shared" si="1"/>
        <v>11340.990740982297</v>
      </c>
      <c r="T3" s="117">
        <f t="shared" si="1"/>
        <v>11062.309762319937</v>
      </c>
      <c r="U3" s="117">
        <f t="shared" si="1"/>
        <v>9099.7825492160864</v>
      </c>
      <c r="V3" s="117">
        <f t="shared" si="1"/>
        <v>9238.3379010407007</v>
      </c>
      <c r="W3" s="117">
        <f t="shared" ref="W3:Y3" si="2">W4+W7+W9+W19</f>
        <v>0</v>
      </c>
      <c r="X3" s="117">
        <f t="shared" si="2"/>
        <v>0</v>
      </c>
      <c r="Y3" s="117">
        <f t="shared" si="2"/>
        <v>5827.5524605593828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12263.234685553936</v>
      </c>
      <c r="D4" s="122">
        <f t="shared" si="3"/>
        <v>12500.937700636514</v>
      </c>
      <c r="E4" s="122">
        <f t="shared" si="3"/>
        <v>11528.364854900883</v>
      </c>
      <c r="F4" s="122">
        <f t="shared" si="3"/>
        <v>11247.666349450796</v>
      </c>
      <c r="G4" s="122">
        <f t="shared" si="3"/>
        <v>11710.480515622521</v>
      </c>
      <c r="H4" s="122">
        <f t="shared" si="3"/>
        <v>12680.249619487136</v>
      </c>
      <c r="I4" s="122">
        <f t="shared" si="3"/>
        <v>11031.215613419856</v>
      </c>
      <c r="J4" s="122">
        <f t="shared" si="3"/>
        <v>11305.407471425993</v>
      </c>
      <c r="K4" s="122">
        <f t="shared" si="3"/>
        <v>11338.313859654872</v>
      </c>
      <c r="L4" s="122">
        <f t="shared" si="3"/>
        <v>12783.276504748026</v>
      </c>
      <c r="M4" s="122">
        <f t="shared" si="3"/>
        <v>10798.671640964865</v>
      </c>
      <c r="N4" s="122">
        <f t="shared" si="3"/>
        <v>11113.963034949438</v>
      </c>
      <c r="O4" s="122">
        <f t="shared" si="3"/>
        <v>10588.053598087517</v>
      </c>
      <c r="P4" s="122">
        <f t="shared" si="3"/>
        <v>9314.7311151285521</v>
      </c>
      <c r="Q4" s="122">
        <f t="shared" si="3"/>
        <v>8810.5617959752763</v>
      </c>
      <c r="R4" s="122">
        <f t="shared" ref="R4:V4" si="4">SUM(R5:R6)</f>
        <v>9196.542068847275</v>
      </c>
      <c r="S4" s="122">
        <f t="shared" si="4"/>
        <v>9030.3253661046874</v>
      </c>
      <c r="T4" s="122">
        <f t="shared" si="4"/>
        <v>8744.1208814037418</v>
      </c>
      <c r="U4" s="122">
        <f t="shared" si="4"/>
        <v>6914.8950660876553</v>
      </c>
      <c r="V4" s="122">
        <f t="shared" si="4"/>
        <v>7022.3854623575353</v>
      </c>
      <c r="W4" s="122">
        <f t="shared" ref="W4:Y4" si="5">SUM(W5:W6)</f>
        <v>0</v>
      </c>
      <c r="X4" s="122">
        <f t="shared" si="5"/>
        <v>0</v>
      </c>
      <c r="Y4" s="122">
        <f t="shared" si="5"/>
        <v>4202.5707535485371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12201.62837273253</v>
      </c>
      <c r="D5" s="98">
        <v>12438.433640395564</v>
      </c>
      <c r="E5" s="98">
        <v>11470.450229575721</v>
      </c>
      <c r="F5" s="98">
        <v>11191.761595800292</v>
      </c>
      <c r="G5" s="98">
        <v>11652.744129950135</v>
      </c>
      <c r="H5" s="98">
        <v>12617.490272834892</v>
      </c>
      <c r="I5" s="98">
        <v>10977.60768489021</v>
      </c>
      <c r="J5" s="98">
        <v>11250.537703255493</v>
      </c>
      <c r="K5" s="98">
        <v>11283.551053617439</v>
      </c>
      <c r="L5" s="98">
        <v>12720.813897573318</v>
      </c>
      <c r="M5" s="98">
        <v>10746.710828892044</v>
      </c>
      <c r="N5" s="98">
        <v>11060.45337420959</v>
      </c>
      <c r="O5" s="98">
        <v>10537.507088557648</v>
      </c>
      <c r="P5" s="98">
        <v>9270.8458175612341</v>
      </c>
      <c r="Q5" s="98">
        <v>8769.0743884769217</v>
      </c>
      <c r="R5" s="98">
        <v>9152.5076121554648</v>
      </c>
      <c r="S5" s="98">
        <v>8986.3636384226338</v>
      </c>
      <c r="T5" s="98">
        <v>8699.8530904391391</v>
      </c>
      <c r="U5" s="98">
        <v>6879.7779732709705</v>
      </c>
      <c r="V5" s="98">
        <v>6986.2134229337571</v>
      </c>
      <c r="W5" s="98">
        <v>0</v>
      </c>
      <c r="X5" s="98">
        <v>0</v>
      </c>
      <c r="Y5" s="98">
        <v>4182.3186205088805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61.606312821406632</v>
      </c>
      <c r="D6" s="98">
        <v>62.504060240949848</v>
      </c>
      <c r="E6" s="98">
        <v>57.914625325162362</v>
      </c>
      <c r="F6" s="98">
        <v>55.904753650504048</v>
      </c>
      <c r="G6" s="98">
        <v>57.736385672385644</v>
      </c>
      <c r="H6" s="98">
        <v>62.759346652245746</v>
      </c>
      <c r="I6" s="98">
        <v>53.607928529645704</v>
      </c>
      <c r="J6" s="98">
        <v>54.869768170498908</v>
      </c>
      <c r="K6" s="98">
        <v>54.7628060374334</v>
      </c>
      <c r="L6" s="98">
        <v>62.46260717470858</v>
      </c>
      <c r="M6" s="98">
        <v>51.960812072820858</v>
      </c>
      <c r="N6" s="98">
        <v>53.50966073984879</v>
      </c>
      <c r="O6" s="98">
        <v>50.546509529870363</v>
      </c>
      <c r="P6" s="98">
        <v>43.88529756731787</v>
      </c>
      <c r="Q6" s="98">
        <v>41.487407498353939</v>
      </c>
      <c r="R6" s="98">
        <v>44.034456691810789</v>
      </c>
      <c r="S6" s="98">
        <v>43.961727682053088</v>
      </c>
      <c r="T6" s="98">
        <v>44.267790964602234</v>
      </c>
      <c r="U6" s="98">
        <v>35.117092816685172</v>
      </c>
      <c r="V6" s="98">
        <v>36.172039423778095</v>
      </c>
      <c r="W6" s="98">
        <v>0</v>
      </c>
      <c r="X6" s="98">
        <v>0</v>
      </c>
      <c r="Y6" s="98">
        <v>20.252133039656769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2.8042780117592512E-2</v>
      </c>
      <c r="D7" s="122">
        <f t="shared" si="6"/>
        <v>5.2661252247229937E-2</v>
      </c>
      <c r="E7" s="122">
        <f t="shared" si="6"/>
        <v>0.18083194391323759</v>
      </c>
      <c r="F7" s="122">
        <f t="shared" si="6"/>
        <v>0.42316202502095002</v>
      </c>
      <c r="G7" s="122">
        <f t="shared" si="6"/>
        <v>0.21368039890082574</v>
      </c>
      <c r="H7" s="122">
        <f t="shared" si="6"/>
        <v>0.5268902942739313</v>
      </c>
      <c r="I7" s="122">
        <f t="shared" si="6"/>
        <v>1.3258692478050873</v>
      </c>
      <c r="J7" s="122">
        <f t="shared" si="6"/>
        <v>1.7127780493499156</v>
      </c>
      <c r="K7" s="122">
        <f t="shared" si="6"/>
        <v>2.2236597831215357</v>
      </c>
      <c r="L7" s="122">
        <f t="shared" si="6"/>
        <v>2.1926865404840106</v>
      </c>
      <c r="M7" s="122">
        <f t="shared" si="6"/>
        <v>2.880099095116428</v>
      </c>
      <c r="N7" s="122">
        <f t="shared" si="6"/>
        <v>2.8234070131207942</v>
      </c>
      <c r="O7" s="122">
        <f t="shared" si="6"/>
        <v>4.9041456179889762</v>
      </c>
      <c r="P7" s="122">
        <f t="shared" si="6"/>
        <v>6.4577334783895894</v>
      </c>
      <c r="Q7" s="122">
        <f t="shared" si="6"/>
        <v>14.995248233170393</v>
      </c>
      <c r="R7" s="122">
        <f t="shared" si="6"/>
        <v>10.954422517345048</v>
      </c>
      <c r="S7" s="122">
        <f t="shared" si="6"/>
        <v>9.1459777251312744</v>
      </c>
      <c r="T7" s="122">
        <f t="shared" si="6"/>
        <v>10.308295997665054</v>
      </c>
      <c r="U7" s="122">
        <f t="shared" si="6"/>
        <v>10.445840002656475</v>
      </c>
      <c r="V7" s="122">
        <f t="shared" si="6"/>
        <v>6.1152264720001535</v>
      </c>
      <c r="W7" s="122">
        <f t="shared" si="6"/>
        <v>0</v>
      </c>
      <c r="X7" s="122">
        <f t="shared" si="6"/>
        <v>0</v>
      </c>
      <c r="Y7" s="122">
        <f t="shared" si="6"/>
        <v>0.63810235753095357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2.8042780117592512E-2</v>
      </c>
      <c r="D8" s="98">
        <f>IF(RES_hhdet_in_fec!D8=0,0,RES_hhdet_in_fec!D8*1000*11630/RES_hhdet_in_new!D5)</f>
        <v>5.2661252247229937E-2</v>
      </c>
      <c r="E8" s="98">
        <f>IF(RES_hhdet_in_fec!E8=0,0,RES_hhdet_in_fec!E8*1000*11630/RES_hhdet_in_new!E5)</f>
        <v>0.18083194391323759</v>
      </c>
      <c r="F8" s="98">
        <f>IF(RES_hhdet_in_fec!F8=0,0,RES_hhdet_in_fec!F8*1000*11630/RES_hhdet_in_new!F5)</f>
        <v>0.42316202502095002</v>
      </c>
      <c r="G8" s="98">
        <f>IF(RES_hhdet_in_fec!G8=0,0,RES_hhdet_in_fec!G8*1000*11630/RES_hhdet_in_new!G5)</f>
        <v>0.21368039890082574</v>
      </c>
      <c r="H8" s="98">
        <f>IF(RES_hhdet_in_fec!H8=0,0,RES_hhdet_in_fec!H8*1000*11630/RES_hhdet_in_new!H5)</f>
        <v>0.5268902942739313</v>
      </c>
      <c r="I8" s="98">
        <f>IF(RES_hhdet_in_fec!I8=0,0,RES_hhdet_in_fec!I8*1000*11630/RES_hhdet_in_new!I5)</f>
        <v>1.3258692478050873</v>
      </c>
      <c r="J8" s="98">
        <f>IF(RES_hhdet_in_fec!J8=0,0,RES_hhdet_in_fec!J8*1000*11630/RES_hhdet_in_new!J5)</f>
        <v>1.7127780493499156</v>
      </c>
      <c r="K8" s="98">
        <f>IF(RES_hhdet_in_fec!K8=0,0,RES_hhdet_in_fec!K8*1000*11630/RES_hhdet_in_new!K5)</f>
        <v>2.2236597831215357</v>
      </c>
      <c r="L8" s="98">
        <f>IF(RES_hhdet_in_fec!L8=0,0,RES_hhdet_in_fec!L8*1000*11630/RES_hhdet_in_new!L5)</f>
        <v>2.1926865404840106</v>
      </c>
      <c r="M8" s="98">
        <f>IF(RES_hhdet_in_fec!M8=0,0,RES_hhdet_in_fec!M8*1000*11630/RES_hhdet_in_new!M5)</f>
        <v>2.880099095116428</v>
      </c>
      <c r="N8" s="98">
        <f>IF(RES_hhdet_in_fec!N8=0,0,RES_hhdet_in_fec!N8*1000*11630/RES_hhdet_in_new!N5)</f>
        <v>2.8234070131207942</v>
      </c>
      <c r="O8" s="98">
        <f>IF(RES_hhdet_in_fec!O8=0,0,RES_hhdet_in_fec!O8*1000*11630/RES_hhdet_in_new!O5)</f>
        <v>4.9041456179889762</v>
      </c>
      <c r="P8" s="98">
        <f>IF(RES_hhdet_in_fec!P8=0,0,RES_hhdet_in_fec!P8*1000*11630/RES_hhdet_in_new!P5)</f>
        <v>6.4577334783895894</v>
      </c>
      <c r="Q8" s="98">
        <f>IF(RES_hhdet_in_fec!Q8=0,0,RES_hhdet_in_fec!Q8*1000*11630/RES_hhdet_in_new!Q5)</f>
        <v>14.995248233170393</v>
      </c>
      <c r="R8" s="98">
        <f>IF(RES_hhdet_in_fec!R8=0,0,RES_hhdet_in_fec!R8*1000*11630/RES_hhdet_in_new!R5)</f>
        <v>10.954422517345048</v>
      </c>
      <c r="S8" s="98">
        <f>IF(RES_hhdet_in_fec!S8=0,0,RES_hhdet_in_fec!S8*1000*11630/RES_hhdet_in_new!S5)</f>
        <v>9.1459777251312744</v>
      </c>
      <c r="T8" s="98">
        <f>IF(RES_hhdet_in_fec!T8=0,0,RES_hhdet_in_fec!T8*1000*11630/RES_hhdet_in_new!T5)</f>
        <v>10.308295997665054</v>
      </c>
      <c r="U8" s="98">
        <f>IF(RES_hhdet_in_fec!U8=0,0,RES_hhdet_in_fec!U8*1000*11630/RES_hhdet_in_new!U5)</f>
        <v>10.445840002656475</v>
      </c>
      <c r="V8" s="98">
        <f>IF(RES_hhdet_in_fec!V8=0,0,RES_hhdet_in_fec!V8*1000*11630/RES_hhdet_in_new!V5)</f>
        <v>6.1152264720001535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0.63810235753095357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1107.2649919874243</v>
      </c>
      <c r="D9" s="122">
        <v>1135.52801745739</v>
      </c>
      <c r="E9" s="122">
        <v>1375.05512474584</v>
      </c>
      <c r="F9" s="122">
        <v>1314.9374866997932</v>
      </c>
      <c r="G9" s="122">
        <v>1280.489200183601</v>
      </c>
      <c r="H9" s="122">
        <v>1355.042012942685</v>
      </c>
      <c r="I9" s="122">
        <v>1282.7841366960881</v>
      </c>
      <c r="J9" s="122">
        <v>1343.718246694038</v>
      </c>
      <c r="K9" s="122">
        <v>1343.8810095450319</v>
      </c>
      <c r="L9" s="122">
        <v>1435.0853104663381</v>
      </c>
      <c r="M9" s="122">
        <v>1409.2245454358329</v>
      </c>
      <c r="N9" s="122">
        <v>1417.6514176384362</v>
      </c>
      <c r="O9" s="122">
        <v>1392.3860473419381</v>
      </c>
      <c r="P9" s="122">
        <v>1369.0567373559998</v>
      </c>
      <c r="Q9" s="122">
        <v>1366.8867958748531</v>
      </c>
      <c r="R9" s="122">
        <v>1394.7485923658903</v>
      </c>
      <c r="S9" s="122">
        <v>1445.4781459651206</v>
      </c>
      <c r="T9" s="122">
        <v>1425.3921815595463</v>
      </c>
      <c r="U9" s="122">
        <v>1279.1917296533056</v>
      </c>
      <c r="V9" s="122">
        <v>1319.8605147269482</v>
      </c>
      <c r="W9" s="122">
        <v>0</v>
      </c>
      <c r="X9" s="122">
        <v>0</v>
      </c>
      <c r="Y9" s="122">
        <v>998.47408600084736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1107.4876268257174</v>
      </c>
      <c r="D10" s="98">
        <v>1203.9077165951285</v>
      </c>
      <c r="E10" s="98">
        <v>1221.2241460614694</v>
      </c>
      <c r="F10" s="98">
        <v>1264.5059628937975</v>
      </c>
      <c r="G10" s="98">
        <v>1292.8256755342538</v>
      </c>
      <c r="H10" s="98">
        <v>1348.2714640863867</v>
      </c>
      <c r="I10" s="98">
        <v>1272.1027529544815</v>
      </c>
      <c r="J10" s="98">
        <v>1340.1980875087195</v>
      </c>
      <c r="K10" s="98">
        <v>1377.9708006577985</v>
      </c>
      <c r="L10" s="98">
        <v>1405.2784577557929</v>
      </c>
      <c r="M10" s="98">
        <v>1389.0615242565891</v>
      </c>
      <c r="N10" s="98">
        <v>1423.2897244599822</v>
      </c>
      <c r="O10" s="98">
        <v>1436.0654849512421</v>
      </c>
      <c r="P10" s="98">
        <v>1448.5109909226317</v>
      </c>
      <c r="Q10" s="98">
        <v>1424.6522299269873</v>
      </c>
      <c r="R10" s="98">
        <v>1449.8985958891503</v>
      </c>
      <c r="S10" s="98">
        <v>1481.4831998575644</v>
      </c>
      <c r="T10" s="98">
        <v>1511.3072096700525</v>
      </c>
      <c r="U10" s="98">
        <v>1251.6845597667968</v>
      </c>
      <c r="V10" s="98">
        <v>1317.7422224174998</v>
      </c>
      <c r="W10" s="98">
        <v>0</v>
      </c>
      <c r="X10" s="98">
        <v>0</v>
      </c>
      <c r="Y10" s="98">
        <v>1002.276224696365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1310.50455031703</v>
      </c>
      <c r="D11" s="98">
        <v>1325.0614746044848</v>
      </c>
      <c r="E11" s="98">
        <v>1386.2826870356582</v>
      </c>
      <c r="F11" s="98">
        <v>1424.1194975567914</v>
      </c>
      <c r="G11" s="98">
        <v>1432.0374153634743</v>
      </c>
      <c r="H11" s="98">
        <v>1449.2493157853698</v>
      </c>
      <c r="I11" s="98">
        <v>1499.7712558622134</v>
      </c>
      <c r="J11" s="98">
        <v>1531.775298888233</v>
      </c>
      <c r="K11" s="98">
        <v>1573.0171211416555</v>
      </c>
      <c r="L11" s="98">
        <v>1584.7854142662975</v>
      </c>
      <c r="M11" s="98">
        <v>1550.8562245584865</v>
      </c>
      <c r="N11" s="98">
        <v>1587.26236144469</v>
      </c>
      <c r="O11" s="98">
        <v>1514.1330784813629</v>
      </c>
      <c r="P11" s="98">
        <v>1472.5192503656142</v>
      </c>
      <c r="Q11" s="98">
        <v>1420.1502548256808</v>
      </c>
      <c r="R11" s="98">
        <v>1434.2462689895954</v>
      </c>
      <c r="S11" s="98">
        <v>1441.1049188997499</v>
      </c>
      <c r="T11" s="98">
        <v>1466.8018509968338</v>
      </c>
      <c r="U11" s="98">
        <v>1534.5216963747023</v>
      </c>
      <c r="V11" s="98">
        <v>1529.4712623355181</v>
      </c>
      <c r="W11" s="98">
        <v>0</v>
      </c>
      <c r="X11" s="98">
        <v>0</v>
      </c>
      <c r="Y11" s="98">
        <v>1274.5205968492228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1245.2401014474899</v>
      </c>
      <c r="L12" s="98">
        <v>1272.353371792798</v>
      </c>
      <c r="M12" s="98">
        <v>1241.2757767038822</v>
      </c>
      <c r="N12" s="98">
        <v>1273.9753982240481</v>
      </c>
      <c r="O12" s="98">
        <v>1243.0871906627485</v>
      </c>
      <c r="P12" s="98">
        <v>1230.1221358109094</v>
      </c>
      <c r="Q12" s="98">
        <v>1210.1229361826631</v>
      </c>
      <c r="R12" s="98">
        <v>1233.335851526617</v>
      </c>
      <c r="S12" s="98">
        <v>1248.4067001492415</v>
      </c>
      <c r="T12" s="98">
        <v>0</v>
      </c>
      <c r="U12" s="98">
        <v>1362.0097550029868</v>
      </c>
      <c r="V12" s="98">
        <v>1360.8560211303027</v>
      </c>
      <c r="W12" s="98">
        <v>0</v>
      </c>
      <c r="X12" s="98">
        <v>0</v>
      </c>
      <c r="Y12" s="98">
        <v>1103.543895993545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753.30015580323516</v>
      </c>
      <c r="L13" s="101">
        <v>793.97948566649495</v>
      </c>
      <c r="M13" s="101">
        <v>746.61179863480993</v>
      </c>
      <c r="N13" s="101">
        <v>735.87525820562132</v>
      </c>
      <c r="O13" s="101">
        <v>722.83674825049252</v>
      </c>
      <c r="P13" s="101">
        <v>689.87690663413241</v>
      </c>
      <c r="Q13" s="101">
        <v>675.05802528901677</v>
      </c>
      <c r="R13" s="101">
        <v>673.89515436359318</v>
      </c>
      <c r="S13" s="101">
        <v>664.69956596622592</v>
      </c>
      <c r="T13" s="101">
        <v>0</v>
      </c>
      <c r="U13" s="101">
        <v>756.9640715997524</v>
      </c>
      <c r="V13" s="101">
        <v>734.90571303207776</v>
      </c>
      <c r="W13" s="101">
        <v>0</v>
      </c>
      <c r="X13" s="101">
        <v>0</v>
      </c>
      <c r="Y13" s="101">
        <v>398.96207202018292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491.93994564425481</v>
      </c>
      <c r="L14" s="104">
        <v>478.37388612630303</v>
      </c>
      <c r="M14" s="104">
        <v>494.66397806907236</v>
      </c>
      <c r="N14" s="104">
        <v>538.10014001842706</v>
      </c>
      <c r="O14" s="104">
        <v>520.25044241225589</v>
      </c>
      <c r="P14" s="104">
        <v>540.24522917677677</v>
      </c>
      <c r="Q14" s="104">
        <v>535.06491089364636</v>
      </c>
      <c r="R14" s="104">
        <v>559.44069716302397</v>
      </c>
      <c r="S14" s="104">
        <v>583.70713418301557</v>
      </c>
      <c r="T14" s="104">
        <v>0</v>
      </c>
      <c r="U14" s="104">
        <v>605.04568340323453</v>
      </c>
      <c r="V14" s="104">
        <v>625.95030809822481</v>
      </c>
      <c r="W14" s="104">
        <v>0</v>
      </c>
      <c r="X14" s="104">
        <v>0</v>
      </c>
      <c r="Y14" s="104">
        <v>704.58182397336191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1003.1243424944887</v>
      </c>
      <c r="D15" s="101">
        <v>758.73786790384975</v>
      </c>
      <c r="E15" s="101">
        <v>1599.8819922484004</v>
      </c>
      <c r="F15" s="101">
        <v>1482.8459778349777</v>
      </c>
      <c r="G15" s="101">
        <v>1171.1405575976416</v>
      </c>
      <c r="H15" s="101">
        <v>1390.3073459692414</v>
      </c>
      <c r="I15" s="101">
        <v>1272.264824270577</v>
      </c>
      <c r="J15" s="101">
        <v>1334.5772504023341</v>
      </c>
      <c r="K15" s="101">
        <v>1401.1631316796761</v>
      </c>
      <c r="L15" s="101">
        <v>1494.7414756988119</v>
      </c>
      <c r="M15" s="101">
        <v>1456.5838064752422</v>
      </c>
      <c r="N15" s="101">
        <v>1413.2934013956167</v>
      </c>
      <c r="O15" s="101">
        <v>1480.8490358231004</v>
      </c>
      <c r="P15" s="101">
        <v>1435.2972534225223</v>
      </c>
      <c r="Q15" s="101">
        <v>1436.9490048644959</v>
      </c>
      <c r="R15" s="101">
        <v>1434.1010965552121</v>
      </c>
      <c r="S15" s="101">
        <v>1424.4542402565742</v>
      </c>
      <c r="T15" s="101">
        <v>1370.1652117294898</v>
      </c>
      <c r="U15" s="101">
        <v>1455.9105908782146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1154.6040006443639</v>
      </c>
      <c r="L16" s="104">
        <v>1244.8009555350588</v>
      </c>
      <c r="M16" s="104">
        <v>1206.9833670959181</v>
      </c>
      <c r="N16" s="104">
        <v>1169.6294932221958</v>
      </c>
      <c r="O16" s="104">
        <v>1246.3919541328407</v>
      </c>
      <c r="P16" s="104">
        <v>1223.410604126592</v>
      </c>
      <c r="Q16" s="104">
        <v>1244.0123971857115</v>
      </c>
      <c r="R16" s="104">
        <v>1248.9472530334581</v>
      </c>
      <c r="S16" s="104">
        <v>1244.2966308974887</v>
      </c>
      <c r="T16" s="104">
        <v>1227.5490357216022</v>
      </c>
      <c r="U16" s="104">
        <v>1296.2943192055507</v>
      </c>
      <c r="V16" s="104">
        <v>1363.6742605147779</v>
      </c>
      <c r="W16" s="104">
        <v>0</v>
      </c>
      <c r="X16" s="104">
        <v>0</v>
      </c>
      <c r="Y16" s="104">
        <v>802.0406604247255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671.32890086975397</v>
      </c>
      <c r="L17" s="98">
        <v>749.94813834066861</v>
      </c>
      <c r="M17" s="98">
        <v>701.14588990006212</v>
      </c>
      <c r="N17" s="98">
        <v>654.15447850415683</v>
      </c>
      <c r="O17" s="98">
        <v>708.5678422717524</v>
      </c>
      <c r="P17" s="98">
        <v>675.30651766549545</v>
      </c>
      <c r="Q17" s="98">
        <v>688.03007929596981</v>
      </c>
      <c r="R17" s="98">
        <v>679.91341057459647</v>
      </c>
      <c r="S17" s="98">
        <v>661.59902402817499</v>
      </c>
      <c r="T17" s="98">
        <v>739.47806668679402</v>
      </c>
      <c r="U17" s="98">
        <v>717.99338916272427</v>
      </c>
      <c r="V17" s="98">
        <v>737.58836744356404</v>
      </c>
      <c r="W17" s="98">
        <v>0</v>
      </c>
      <c r="X17" s="98">
        <v>0</v>
      </c>
      <c r="Y17" s="98">
        <v>243.93433278112059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483.27509977461017</v>
      </c>
      <c r="L18" s="98">
        <v>494.8528171943903</v>
      </c>
      <c r="M18" s="98">
        <v>505.83747719585585</v>
      </c>
      <c r="N18" s="98">
        <v>515.47501471803923</v>
      </c>
      <c r="O18" s="98">
        <v>537.82411186108845</v>
      </c>
      <c r="P18" s="98">
        <v>548.10408646109647</v>
      </c>
      <c r="Q18" s="98">
        <v>555.98231788974203</v>
      </c>
      <c r="R18" s="98">
        <v>569.03384245886161</v>
      </c>
      <c r="S18" s="98">
        <v>582.69760686931374</v>
      </c>
      <c r="T18" s="98">
        <v>488.07096903480812</v>
      </c>
      <c r="U18" s="98">
        <v>578.30093004282628</v>
      </c>
      <c r="V18" s="98">
        <v>626.08589307121372</v>
      </c>
      <c r="W18" s="98">
        <v>0</v>
      </c>
      <c r="X18" s="98">
        <v>0</v>
      </c>
      <c r="Y18" s="98">
        <v>558.10632764360469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578.97522815647733</v>
      </c>
      <c r="D19" s="122">
        <v>557.10653373806588</v>
      </c>
      <c r="E19" s="122">
        <v>904.66257173987765</v>
      </c>
      <c r="F19" s="122">
        <v>871.74165820930477</v>
      </c>
      <c r="G19" s="122">
        <v>830.88430677486826</v>
      </c>
      <c r="H19" s="122">
        <v>873.34011447239834</v>
      </c>
      <c r="I19" s="122">
        <v>883.13025973603771</v>
      </c>
      <c r="J19" s="122">
        <v>875.39953942736474</v>
      </c>
      <c r="K19" s="122">
        <v>890.97825918153694</v>
      </c>
      <c r="L19" s="122">
        <v>915.15529912758859</v>
      </c>
      <c r="M19" s="122">
        <v>870.64818412018838</v>
      </c>
      <c r="N19" s="122">
        <v>896.77275330630493</v>
      </c>
      <c r="O19" s="122">
        <v>881.70971587413533</v>
      </c>
      <c r="P19" s="122">
        <v>862.15029079860403</v>
      </c>
      <c r="Q19" s="122">
        <v>843.44092677318145</v>
      </c>
      <c r="R19" s="122">
        <v>840.67288798877496</v>
      </c>
      <c r="S19" s="122">
        <v>856.04125118735897</v>
      </c>
      <c r="T19" s="122">
        <v>882.48840335898387</v>
      </c>
      <c r="U19" s="122">
        <v>895.24991347246987</v>
      </c>
      <c r="V19" s="122">
        <v>889.9766974842164</v>
      </c>
      <c r="W19" s="122">
        <v>0</v>
      </c>
      <c r="X19" s="122">
        <v>0</v>
      </c>
      <c r="Y19" s="122">
        <v>625.86951865246635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577.29384909064152</v>
      </c>
      <c r="D20" s="98">
        <v>690.82379323905923</v>
      </c>
      <c r="E20" s="98">
        <v>890.85298443574891</v>
      </c>
      <c r="F20" s="98">
        <v>901.19570886528743</v>
      </c>
      <c r="G20" s="98">
        <v>902.07297024825584</v>
      </c>
      <c r="H20" s="98">
        <v>950.90748999563971</v>
      </c>
      <c r="I20" s="98">
        <v>897.64667160434306</v>
      </c>
      <c r="J20" s="98">
        <v>960.91820915114988</v>
      </c>
      <c r="K20" s="98">
        <v>986.10940073380789</v>
      </c>
      <c r="L20" s="98">
        <v>1008.1198143204252</v>
      </c>
      <c r="M20" s="98">
        <v>959.49177906166358</v>
      </c>
      <c r="N20" s="98">
        <v>963.40978765785121</v>
      </c>
      <c r="O20" s="98">
        <v>934.66464423604202</v>
      </c>
      <c r="P20" s="98">
        <v>932.15122429509938</v>
      </c>
      <c r="Q20" s="98">
        <v>921.3471898832272</v>
      </c>
      <c r="R20" s="98">
        <v>939.27940352377254</v>
      </c>
      <c r="S20" s="98">
        <v>978.83545371242849</v>
      </c>
      <c r="T20" s="98">
        <v>986.69640560669734</v>
      </c>
      <c r="U20" s="98">
        <v>900.59791062410864</v>
      </c>
      <c r="V20" s="98">
        <v>1005.8990802217046</v>
      </c>
      <c r="W20" s="98">
        <v>0</v>
      </c>
      <c r="X20" s="98">
        <v>0</v>
      </c>
      <c r="Y20" s="98">
        <v>676.56620105954414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626.78453320232597</v>
      </c>
      <c r="D21" s="98">
        <v>679.81567906276916</v>
      </c>
      <c r="E21" s="98">
        <v>903.30411765311692</v>
      </c>
      <c r="F21" s="98">
        <v>905.96982133305721</v>
      </c>
      <c r="G21" s="98">
        <v>884.61533262293699</v>
      </c>
      <c r="H21" s="98">
        <v>898.11167779484242</v>
      </c>
      <c r="I21" s="98">
        <v>935.85726488404464</v>
      </c>
      <c r="J21" s="98">
        <v>964.41846890509612</v>
      </c>
      <c r="K21" s="98">
        <v>994.59714086857321</v>
      </c>
      <c r="L21" s="98">
        <v>1007.2414827580708</v>
      </c>
      <c r="M21" s="98">
        <v>963.90963428861335</v>
      </c>
      <c r="N21" s="98">
        <v>966.67684820955446</v>
      </c>
      <c r="O21" s="98">
        <v>927.96430884263816</v>
      </c>
      <c r="P21" s="98">
        <v>919.14774637568405</v>
      </c>
      <c r="Q21" s="98">
        <v>913.51466475508141</v>
      </c>
      <c r="R21" s="98">
        <v>923.7075002863146</v>
      </c>
      <c r="S21" s="98">
        <v>929.66460461500412</v>
      </c>
      <c r="T21" s="98">
        <v>955.2469145757666</v>
      </c>
      <c r="U21" s="98">
        <v>996.31666210956109</v>
      </c>
      <c r="V21" s="98">
        <v>927.82165572404597</v>
      </c>
      <c r="W21" s="98">
        <v>0</v>
      </c>
      <c r="X21" s="98">
        <v>0</v>
      </c>
      <c r="Y21" s="98">
        <v>620.87396134335143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425.36900464075029</v>
      </c>
      <c r="D22" s="33">
        <v>335.73342263891374</v>
      </c>
      <c r="E22" s="33">
        <v>906.81621608431533</v>
      </c>
      <c r="F22" s="33">
        <v>819.41089446717933</v>
      </c>
      <c r="G22" s="33">
        <v>632.33427230744462</v>
      </c>
      <c r="H22" s="33">
        <v>757.10295261809006</v>
      </c>
      <c r="I22" s="33">
        <v>686.94195117436925</v>
      </c>
      <c r="J22" s="33">
        <v>729.40253074535781</v>
      </c>
      <c r="K22" s="33">
        <v>734.6624957196525</v>
      </c>
      <c r="L22" s="33">
        <v>819.4026176861845</v>
      </c>
      <c r="M22" s="33">
        <v>750.5840890007172</v>
      </c>
      <c r="N22" s="33">
        <v>730.4321771131581</v>
      </c>
      <c r="O22" s="33">
        <v>744.01166004644813</v>
      </c>
      <c r="P22" s="33">
        <v>688.96777915725613</v>
      </c>
      <c r="Q22" s="33">
        <v>681.18201675026523</v>
      </c>
      <c r="R22" s="33">
        <v>690.69436316789358</v>
      </c>
      <c r="S22" s="33">
        <v>695.35251612188711</v>
      </c>
      <c r="T22" s="33">
        <v>686.27137493687098</v>
      </c>
      <c r="U22" s="33">
        <v>682.09348853562778</v>
      </c>
      <c r="V22" s="33">
        <v>705.80410522361672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16551.581558270958</v>
      </c>
      <c r="D24" s="117">
        <f t="shared" si="7"/>
        <v>15541.685015147475</v>
      </c>
      <c r="E24" s="117">
        <f t="shared" si="7"/>
        <v>15898.797747360142</v>
      </c>
      <c r="F24" s="117">
        <f t="shared" si="7"/>
        <v>15218.447046362158</v>
      </c>
      <c r="G24" s="117">
        <f t="shared" si="7"/>
        <v>15232.312506166914</v>
      </c>
      <c r="H24" s="117">
        <f t="shared" si="7"/>
        <v>15924.089242019394</v>
      </c>
      <c r="I24" s="117">
        <f t="shared" si="7"/>
        <v>15218.058206330319</v>
      </c>
      <c r="J24" s="117">
        <f t="shared" si="7"/>
        <v>15129.215222764107</v>
      </c>
      <c r="K24" s="117">
        <f t="shared" si="7"/>
        <v>15068.149236884243</v>
      </c>
      <c r="L24" s="117">
        <f t="shared" si="7"/>
        <v>16688.470358190531</v>
      </c>
      <c r="M24" s="117">
        <f t="shared" si="7"/>
        <v>14226.388477060884</v>
      </c>
      <c r="N24" s="117">
        <f t="shared" si="7"/>
        <v>14517.481498333842</v>
      </c>
      <c r="O24" s="117">
        <f t="shared" si="7"/>
        <v>13202.619302065386</v>
      </c>
      <c r="P24" s="117">
        <f t="shared" si="7"/>
        <v>11318.036290867401</v>
      </c>
      <c r="Q24" s="117">
        <f t="shared" si="7"/>
        <v>10740.295322518969</v>
      </c>
      <c r="R24" s="117">
        <f t="shared" ref="R24:V24" si="8">R25+R28+R30+R39</f>
        <v>10959.261138184167</v>
      </c>
      <c r="S24" s="117">
        <f t="shared" si="8"/>
        <v>10795.636717290099</v>
      </c>
      <c r="T24" s="117">
        <f t="shared" si="8"/>
        <v>10527.352404270252</v>
      </c>
      <c r="U24" s="117">
        <f t="shared" si="8"/>
        <v>10671.612907838684</v>
      </c>
      <c r="V24" s="117">
        <f t="shared" si="8"/>
        <v>9878.2641841749682</v>
      </c>
      <c r="W24" s="117">
        <f t="shared" ref="W24:Y24" si="9">W25+W28+W30+W39</f>
        <v>8325.9543015991676</v>
      </c>
      <c r="X24" s="117">
        <f t="shared" si="9"/>
        <v>8691.5995157192738</v>
      </c>
      <c r="Y24" s="117">
        <f t="shared" si="9"/>
        <v>6359.4468391795308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14866.636199915738</v>
      </c>
      <c r="D25" s="122">
        <f t="shared" si="10"/>
        <v>14146.59050832402</v>
      </c>
      <c r="E25" s="122">
        <f t="shared" si="10"/>
        <v>13408.173589862641</v>
      </c>
      <c r="F25" s="122">
        <f t="shared" si="10"/>
        <v>12874.056771384026</v>
      </c>
      <c r="G25" s="122">
        <f t="shared" si="10"/>
        <v>13175.970349648325</v>
      </c>
      <c r="H25" s="122">
        <f t="shared" si="10"/>
        <v>13642.017352874635</v>
      </c>
      <c r="I25" s="122">
        <f t="shared" si="10"/>
        <v>13004.828010173938</v>
      </c>
      <c r="J25" s="122">
        <f t="shared" si="10"/>
        <v>12907.953352353941</v>
      </c>
      <c r="K25" s="122">
        <f t="shared" si="10"/>
        <v>12887.556690569567</v>
      </c>
      <c r="L25" s="122">
        <f t="shared" si="10"/>
        <v>14305.439811096239</v>
      </c>
      <c r="M25" s="122">
        <f t="shared" si="10"/>
        <v>11926.770296659595</v>
      </c>
      <c r="N25" s="122">
        <f t="shared" si="10"/>
        <v>12226.845612119654</v>
      </c>
      <c r="O25" s="122">
        <f t="shared" si="10"/>
        <v>11016.061365964333</v>
      </c>
      <c r="P25" s="122">
        <f t="shared" si="10"/>
        <v>9176.9468767681155</v>
      </c>
      <c r="Q25" s="122">
        <f t="shared" si="10"/>
        <v>8593.9311374406534</v>
      </c>
      <c r="R25" s="122">
        <f t="shared" ref="R25:V25" si="11">SUM(R26:R27)</f>
        <v>8790.8510407944741</v>
      </c>
      <c r="S25" s="122">
        <f t="shared" si="11"/>
        <v>8577.3188545256398</v>
      </c>
      <c r="T25" s="122">
        <f t="shared" si="11"/>
        <v>8395.0794049971391</v>
      </c>
      <c r="U25" s="122">
        <f t="shared" si="11"/>
        <v>8417.1432223234642</v>
      </c>
      <c r="V25" s="122">
        <f t="shared" si="11"/>
        <v>7612.8729356698368</v>
      </c>
      <c r="W25" s="122">
        <f t="shared" ref="W25:Y25" si="12">SUM(W26:W27)</f>
        <v>6056.4912631105144</v>
      </c>
      <c r="X25" s="122">
        <f t="shared" si="12"/>
        <v>6760.3540625737824</v>
      </c>
      <c r="Y25" s="122">
        <f t="shared" si="12"/>
        <v>4839.4134275068973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14706.609622373218</v>
      </c>
      <c r="D26" s="98">
        <v>13994.75158389382</v>
      </c>
      <c r="E26" s="98">
        <v>13263.300200923466</v>
      </c>
      <c r="F26" s="98">
        <v>12736.198690936952</v>
      </c>
      <c r="G26" s="98">
        <v>13035.768173378934</v>
      </c>
      <c r="H26" s="98">
        <v>13496.039339308656</v>
      </c>
      <c r="I26" s="98">
        <v>12867.911328258533</v>
      </c>
      <c r="J26" s="98">
        <v>12771.887535836777</v>
      </c>
      <c r="K26" s="98">
        <v>12751.892267023433</v>
      </c>
      <c r="L26" s="98">
        <v>14152.417599330571</v>
      </c>
      <c r="M26" s="98">
        <v>11799.269827364102</v>
      </c>
      <c r="N26" s="98">
        <v>12092.443930448813</v>
      </c>
      <c r="O26" s="98">
        <v>10891.067374020469</v>
      </c>
      <c r="P26" s="98">
        <v>9069.4720460150584</v>
      </c>
      <c r="Q26" s="98">
        <v>8490.4518676286116</v>
      </c>
      <c r="R26" s="98">
        <v>8683.9477807137882</v>
      </c>
      <c r="S26" s="98">
        <v>8473.4083304607448</v>
      </c>
      <c r="T26" s="98">
        <v>8292.0195983140402</v>
      </c>
      <c r="U26" s="98">
        <v>8315.9493264730172</v>
      </c>
      <c r="V26" s="98">
        <v>7521.6025074537883</v>
      </c>
      <c r="W26" s="98">
        <v>5985.4311148930283</v>
      </c>
      <c r="X26" s="98">
        <v>6684.3603050763913</v>
      </c>
      <c r="Y26" s="98">
        <v>4786.2581305710264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160.02657754251953</v>
      </c>
      <c r="D27" s="98">
        <v>151.83892443019982</v>
      </c>
      <c r="E27" s="98">
        <v>144.87338893917564</v>
      </c>
      <c r="F27" s="98">
        <v>137.85808044707434</v>
      </c>
      <c r="G27" s="98">
        <v>140.20217626939112</v>
      </c>
      <c r="H27" s="98">
        <v>145.97801356597788</v>
      </c>
      <c r="I27" s="98">
        <v>136.91668191540583</v>
      </c>
      <c r="J27" s="98">
        <v>136.06581651716468</v>
      </c>
      <c r="K27" s="98">
        <v>135.66442354613426</v>
      </c>
      <c r="L27" s="98">
        <v>153.02221176566829</v>
      </c>
      <c r="M27" s="98">
        <v>127.50046929549396</v>
      </c>
      <c r="N27" s="98">
        <v>134.40168167084101</v>
      </c>
      <c r="O27" s="98">
        <v>124.99399194386446</v>
      </c>
      <c r="P27" s="98">
        <v>107.47483075305686</v>
      </c>
      <c r="Q27" s="98">
        <v>103.4792698120413</v>
      </c>
      <c r="R27" s="98">
        <v>106.9032600806857</v>
      </c>
      <c r="S27" s="98">
        <v>103.91052406489482</v>
      </c>
      <c r="T27" s="98">
        <v>103.0598066830983</v>
      </c>
      <c r="U27" s="98">
        <v>101.19389585044779</v>
      </c>
      <c r="V27" s="98">
        <v>91.270428216048231</v>
      </c>
      <c r="W27" s="98">
        <v>71.060148217486343</v>
      </c>
      <c r="X27" s="98">
        <v>75.993757497390661</v>
      </c>
      <c r="Y27" s="98">
        <v>53.155296935870965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0.32095568911211569</v>
      </c>
      <c r="F28" s="122">
        <f t="shared" si="13"/>
        <v>0.39825459052995699</v>
      </c>
      <c r="G28" s="122">
        <f t="shared" si="13"/>
        <v>0.27761939359824961</v>
      </c>
      <c r="H28" s="122">
        <f t="shared" si="13"/>
        <v>0.66011005874576878</v>
      </c>
      <c r="I28" s="122">
        <f t="shared" si="13"/>
        <v>1.3182194269701746</v>
      </c>
      <c r="J28" s="122">
        <f t="shared" si="13"/>
        <v>1.7486089790527815</v>
      </c>
      <c r="K28" s="122">
        <f t="shared" si="13"/>
        <v>2.2056244995585326</v>
      </c>
      <c r="L28" s="122">
        <f t="shared" si="13"/>
        <v>1.961926462391232</v>
      </c>
      <c r="M28" s="122">
        <f t="shared" si="13"/>
        <v>2.8338099599213153</v>
      </c>
      <c r="N28" s="122">
        <f t="shared" si="13"/>
        <v>2.8416505710162459</v>
      </c>
      <c r="O28" s="122">
        <f t="shared" si="13"/>
        <v>4.9039237736862109</v>
      </c>
      <c r="P28" s="122">
        <f t="shared" si="13"/>
        <v>6.2725217619530804</v>
      </c>
      <c r="Q28" s="122">
        <f t="shared" si="13"/>
        <v>15.104601095132981</v>
      </c>
      <c r="R28" s="122">
        <f t="shared" si="13"/>
        <v>10.739358684896791</v>
      </c>
      <c r="S28" s="122">
        <f t="shared" si="13"/>
        <v>9.2199076373937814</v>
      </c>
      <c r="T28" s="122">
        <f t="shared" si="13"/>
        <v>9.9715033833893543</v>
      </c>
      <c r="U28" s="122">
        <f t="shared" si="13"/>
        <v>10.508652037763765</v>
      </c>
      <c r="V28" s="122">
        <f t="shared" si="13"/>
        <v>6.0216835181037025</v>
      </c>
      <c r="W28" s="122">
        <f t="shared" si="13"/>
        <v>2.5403210667261273</v>
      </c>
      <c r="X28" s="122">
        <f t="shared" si="13"/>
        <v>1.4682361238981736</v>
      </c>
      <c r="Y28" s="122">
        <f t="shared" si="13"/>
        <v>0.6576222990878785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0.32095568911211569</v>
      </c>
      <c r="F29" s="98">
        <f>IF(RES_hhdet_in_fec!F29=0,0,RES_hhdet_in_fec!F29*1000*11630/RES_hhdet_in_new!F26)</f>
        <v>0.39825459052995699</v>
      </c>
      <c r="G29" s="98">
        <f>IF(RES_hhdet_in_fec!G29=0,0,RES_hhdet_in_fec!G29*1000*11630/RES_hhdet_in_new!G26)</f>
        <v>0.27761939359824961</v>
      </c>
      <c r="H29" s="98">
        <f>IF(RES_hhdet_in_fec!H29=0,0,RES_hhdet_in_fec!H29*1000*11630/RES_hhdet_in_new!H26)</f>
        <v>0.66011005874576878</v>
      </c>
      <c r="I29" s="98">
        <f>IF(RES_hhdet_in_fec!I29=0,0,RES_hhdet_in_fec!I29*1000*11630/RES_hhdet_in_new!I26)</f>
        <v>1.3182194269701746</v>
      </c>
      <c r="J29" s="98">
        <f>IF(RES_hhdet_in_fec!J29=0,0,RES_hhdet_in_fec!J29*1000*11630/RES_hhdet_in_new!J26)</f>
        <v>1.7486089790527815</v>
      </c>
      <c r="K29" s="98">
        <f>IF(RES_hhdet_in_fec!K29=0,0,RES_hhdet_in_fec!K29*1000*11630/RES_hhdet_in_new!K26)</f>
        <v>2.2056244995585326</v>
      </c>
      <c r="L29" s="98">
        <f>IF(RES_hhdet_in_fec!L29=0,0,RES_hhdet_in_fec!L29*1000*11630/RES_hhdet_in_new!L26)</f>
        <v>1.961926462391232</v>
      </c>
      <c r="M29" s="98">
        <f>IF(RES_hhdet_in_fec!M29=0,0,RES_hhdet_in_fec!M29*1000*11630/RES_hhdet_in_new!M26)</f>
        <v>2.8338099599213153</v>
      </c>
      <c r="N29" s="98">
        <f>IF(RES_hhdet_in_fec!N29=0,0,RES_hhdet_in_fec!N29*1000*11630/RES_hhdet_in_new!N26)</f>
        <v>2.8416505710162459</v>
      </c>
      <c r="O29" s="98">
        <f>IF(RES_hhdet_in_fec!O29=0,0,RES_hhdet_in_fec!O29*1000*11630/RES_hhdet_in_new!O26)</f>
        <v>4.9039237736862109</v>
      </c>
      <c r="P29" s="98">
        <f>IF(RES_hhdet_in_fec!P29=0,0,RES_hhdet_in_fec!P29*1000*11630/RES_hhdet_in_new!P26)</f>
        <v>6.2725217619530804</v>
      </c>
      <c r="Q29" s="98">
        <f>IF(RES_hhdet_in_fec!Q29=0,0,RES_hhdet_in_fec!Q29*1000*11630/RES_hhdet_in_new!Q26)</f>
        <v>15.104601095132981</v>
      </c>
      <c r="R29" s="98">
        <f>IF(RES_hhdet_in_fec!R29=0,0,RES_hhdet_in_fec!R29*1000*11630/RES_hhdet_in_new!R26)</f>
        <v>10.739358684896791</v>
      </c>
      <c r="S29" s="98">
        <f>IF(RES_hhdet_in_fec!S29=0,0,RES_hhdet_in_fec!S29*1000*11630/RES_hhdet_in_new!S26)</f>
        <v>9.2199076373937814</v>
      </c>
      <c r="T29" s="98">
        <f>IF(RES_hhdet_in_fec!T29=0,0,RES_hhdet_in_fec!T29*1000*11630/RES_hhdet_in_new!T26)</f>
        <v>9.9715033833893543</v>
      </c>
      <c r="U29" s="98">
        <f>IF(RES_hhdet_in_fec!U29=0,0,RES_hhdet_in_fec!U29*1000*11630/RES_hhdet_in_new!U26)</f>
        <v>10.508652037763765</v>
      </c>
      <c r="V29" s="98">
        <f>IF(RES_hhdet_in_fec!V29=0,0,RES_hhdet_in_fec!V29*1000*11630/RES_hhdet_in_new!V26)</f>
        <v>6.0216835181037025</v>
      </c>
      <c r="W29" s="98">
        <f>IF(RES_hhdet_in_fec!W29=0,0,RES_hhdet_in_fec!W29*1000*11630/RES_hhdet_in_new!W26)</f>
        <v>2.5403210667261273</v>
      </c>
      <c r="X29" s="98">
        <f>IF(RES_hhdet_in_fec!X29=0,0,RES_hhdet_in_fec!X29*1000*11630/RES_hhdet_in_new!X26)</f>
        <v>1.4682361238981736</v>
      </c>
      <c r="Y29" s="98">
        <f>IF(RES_hhdet_in_fec!Y29=0,0,RES_hhdet_in_fec!Y29*1000*11630/RES_hhdet_in_new!Y26)</f>
        <v>0.6576222990878785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1105.9061074335802</v>
      </c>
      <c r="D30" s="122">
        <v>845.47211397511819</v>
      </c>
      <c r="E30" s="122">
        <v>1584.8121026168265</v>
      </c>
      <c r="F30" s="122">
        <v>1474.6895222407852</v>
      </c>
      <c r="G30" s="122">
        <v>1231.3030259072796</v>
      </c>
      <c r="H30" s="122">
        <v>1415.0539745179974</v>
      </c>
      <c r="I30" s="122">
        <v>1329.8145281199409</v>
      </c>
      <c r="J30" s="122">
        <v>1353.847418006819</v>
      </c>
      <c r="K30" s="122">
        <v>1297.4224127056343</v>
      </c>
      <c r="L30" s="122">
        <v>1475.1559925927793</v>
      </c>
      <c r="M30" s="122">
        <v>1437.9612116640326</v>
      </c>
      <c r="N30" s="122">
        <v>1400.2935906090408</v>
      </c>
      <c r="O30" s="122">
        <v>1308.9223054133549</v>
      </c>
      <c r="P30" s="122">
        <v>1281.5944763785765</v>
      </c>
      <c r="Q30" s="122">
        <v>1295.6701552048721</v>
      </c>
      <c r="R30" s="122">
        <v>1328.7125562226574</v>
      </c>
      <c r="S30" s="122">
        <v>1366.167659512276</v>
      </c>
      <c r="T30" s="122">
        <v>1255.5449054296853</v>
      </c>
      <c r="U30" s="122">
        <v>1349.192104291179</v>
      </c>
      <c r="V30" s="122">
        <v>1384.6390626435186</v>
      </c>
      <c r="W30" s="122">
        <v>1387.0395703058462</v>
      </c>
      <c r="X30" s="122">
        <v>1169.039723138859</v>
      </c>
      <c r="Y30" s="122">
        <v>898.50182803019391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1310.5045503170302</v>
      </c>
      <c r="D31" s="98">
        <v>1325.0614746044848</v>
      </c>
      <c r="E31" s="98">
        <v>1386.2826870356587</v>
      </c>
      <c r="F31" s="98">
        <v>1424.1194975567912</v>
      </c>
      <c r="G31" s="98">
        <v>1432.0374153634743</v>
      </c>
      <c r="H31" s="98">
        <v>1449.2493157853698</v>
      </c>
      <c r="I31" s="98">
        <v>1499.7712558622136</v>
      </c>
      <c r="J31" s="98">
        <v>1531.7752988882332</v>
      </c>
      <c r="K31" s="98">
        <v>1573.0171211416557</v>
      </c>
      <c r="L31" s="98">
        <v>1584.7854142662973</v>
      </c>
      <c r="M31" s="98">
        <v>1550.8562245584865</v>
      </c>
      <c r="N31" s="98">
        <v>1587.26236144469</v>
      </c>
      <c r="O31" s="98">
        <v>1514.1330784813633</v>
      </c>
      <c r="P31" s="98">
        <v>1472.519250365614</v>
      </c>
      <c r="Q31" s="98">
        <v>1420.150254825681</v>
      </c>
      <c r="R31" s="98">
        <v>1434.2462689895954</v>
      </c>
      <c r="S31" s="98">
        <v>1441.1049188997499</v>
      </c>
      <c r="T31" s="98">
        <v>1466.8018509968335</v>
      </c>
      <c r="U31" s="98">
        <v>1534.5216963747018</v>
      </c>
      <c r="V31" s="98">
        <v>1529.4712623355183</v>
      </c>
      <c r="W31" s="98">
        <v>1596.136362946291</v>
      </c>
      <c r="X31" s="98">
        <v>1564.8661929444008</v>
      </c>
      <c r="Y31" s="98">
        <v>1274.5205968492226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1245.2401014474897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1310.4938912483365</v>
      </c>
      <c r="U32" s="98">
        <v>1362.0097550029873</v>
      </c>
      <c r="V32" s="98">
        <v>1360.8560211303025</v>
      </c>
      <c r="W32" s="98">
        <v>1431.1040701579795</v>
      </c>
      <c r="X32" s="98">
        <v>1376.1599101906099</v>
      </c>
      <c r="Y32" s="98">
        <v>1103.5438959935448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753.30015580323504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799.54605675962694</v>
      </c>
      <c r="U33" s="101">
        <v>756.96407159975229</v>
      </c>
      <c r="V33" s="101">
        <v>734.90571303207753</v>
      </c>
      <c r="W33" s="101">
        <v>795.46693599750938</v>
      </c>
      <c r="X33" s="101">
        <v>611.12476437959651</v>
      </c>
      <c r="Y33" s="101">
        <v>398.96207202018292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491.93994564425464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510.94783448870953</v>
      </c>
      <c r="U34" s="104">
        <v>605.04568340323488</v>
      </c>
      <c r="V34" s="104">
        <v>625.95030809822492</v>
      </c>
      <c r="W34" s="104">
        <v>635.63713416047028</v>
      </c>
      <c r="X34" s="104">
        <v>765.03514581101342</v>
      </c>
      <c r="Y34" s="104">
        <v>704.58182397336179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1003.1243424944888</v>
      </c>
      <c r="D35" s="101">
        <v>758.73786790384952</v>
      </c>
      <c r="E35" s="101">
        <v>1599.8819922484004</v>
      </c>
      <c r="F35" s="101">
        <v>1482.8459778349779</v>
      </c>
      <c r="G35" s="101">
        <v>1171.1405575976416</v>
      </c>
      <c r="H35" s="101">
        <v>1390.3073459692412</v>
      </c>
      <c r="I35" s="101">
        <v>1272.2648242705768</v>
      </c>
      <c r="J35" s="101">
        <v>1334.5772504023337</v>
      </c>
      <c r="K35" s="101">
        <v>1401.1631316796756</v>
      </c>
      <c r="L35" s="101">
        <v>1494.7414756988119</v>
      </c>
      <c r="M35" s="101">
        <v>1456.5838064752422</v>
      </c>
      <c r="N35" s="101">
        <v>1413.2934013956165</v>
      </c>
      <c r="O35" s="101">
        <v>1480.8490358231004</v>
      </c>
      <c r="P35" s="101">
        <v>1435.2972534225219</v>
      </c>
      <c r="Q35" s="101">
        <v>1436.9490048644961</v>
      </c>
      <c r="R35" s="101">
        <v>1434.1010965552123</v>
      </c>
      <c r="S35" s="101">
        <v>1424.4542402565739</v>
      </c>
      <c r="T35" s="101">
        <v>1370.1652117294898</v>
      </c>
      <c r="U35" s="101">
        <v>1455.9105908782149</v>
      </c>
      <c r="V35" s="101">
        <v>0</v>
      </c>
      <c r="W35" s="101">
        <v>1513.7072711422259</v>
      </c>
      <c r="X35" s="101">
        <v>1226.433062591565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1154.6040006443641</v>
      </c>
      <c r="L36" s="104">
        <v>1244.8009555350588</v>
      </c>
      <c r="M36" s="104">
        <v>1206.9833670959183</v>
      </c>
      <c r="N36" s="104">
        <v>1169.6294932221958</v>
      </c>
      <c r="O36" s="104">
        <v>1246.391954132841</v>
      </c>
      <c r="P36" s="104">
        <v>1223.4106041265923</v>
      </c>
      <c r="Q36" s="104">
        <v>1244.0123971857117</v>
      </c>
      <c r="R36" s="104">
        <v>1248.9472530334579</v>
      </c>
      <c r="S36" s="104">
        <v>1244.2966308974887</v>
      </c>
      <c r="T36" s="104">
        <v>1227.5490357216026</v>
      </c>
      <c r="U36" s="104">
        <v>1296.2943192055507</v>
      </c>
      <c r="V36" s="104">
        <v>1363.6742605147779</v>
      </c>
      <c r="W36" s="104">
        <v>1369.1569022849708</v>
      </c>
      <c r="X36" s="104">
        <v>1087.0319012831471</v>
      </c>
      <c r="Y36" s="104">
        <v>802.0406604247255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671.32890086975385</v>
      </c>
      <c r="L37" s="98">
        <v>749.94813834066872</v>
      </c>
      <c r="M37" s="98">
        <v>701.14588990006223</v>
      </c>
      <c r="N37" s="98">
        <v>654.15447850415671</v>
      </c>
      <c r="O37" s="98">
        <v>708.56784227175251</v>
      </c>
      <c r="P37" s="98">
        <v>675.30651766549556</v>
      </c>
      <c r="Q37" s="98">
        <v>688.0300792959697</v>
      </c>
      <c r="R37" s="98">
        <v>679.91341057459624</v>
      </c>
      <c r="S37" s="98">
        <v>661.59902402817499</v>
      </c>
      <c r="T37" s="98">
        <v>739.47806668679425</v>
      </c>
      <c r="U37" s="98">
        <v>717.99338916272427</v>
      </c>
      <c r="V37" s="98">
        <v>737.58836744356393</v>
      </c>
      <c r="W37" s="98">
        <v>755.2410980853067</v>
      </c>
      <c r="X37" s="98">
        <v>454.90695258816709</v>
      </c>
      <c r="Y37" s="98">
        <v>243.93433278112059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483.27509977461028</v>
      </c>
      <c r="L38" s="98">
        <v>494.85281719439024</v>
      </c>
      <c r="M38" s="98">
        <v>505.83747719585585</v>
      </c>
      <c r="N38" s="98">
        <v>515.47501471803923</v>
      </c>
      <c r="O38" s="98">
        <v>537.82411186108834</v>
      </c>
      <c r="P38" s="98">
        <v>548.10408646109659</v>
      </c>
      <c r="Q38" s="98">
        <v>555.98231788974203</v>
      </c>
      <c r="R38" s="98">
        <v>569.0338424588615</v>
      </c>
      <c r="S38" s="98">
        <v>582.69760686931374</v>
      </c>
      <c r="T38" s="98">
        <v>488.07096903480817</v>
      </c>
      <c r="U38" s="98">
        <v>578.30093004282651</v>
      </c>
      <c r="V38" s="98">
        <v>626.08589307121383</v>
      </c>
      <c r="W38" s="98">
        <v>613.91580419966385</v>
      </c>
      <c r="X38" s="98">
        <v>632.12494869498016</v>
      </c>
      <c r="Y38" s="98">
        <v>558.10632764360491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579.03925092163865</v>
      </c>
      <c r="D39" s="122">
        <v>549.62239284833743</v>
      </c>
      <c r="E39" s="122">
        <v>905.4910991915624</v>
      </c>
      <c r="F39" s="122">
        <v>869.30249814681713</v>
      </c>
      <c r="G39" s="122">
        <v>824.76151121770931</v>
      </c>
      <c r="H39" s="122">
        <v>866.35780456801649</v>
      </c>
      <c r="I39" s="122">
        <v>882.09744860946967</v>
      </c>
      <c r="J39" s="122">
        <v>865.66584342429394</v>
      </c>
      <c r="K39" s="122">
        <v>880.96450910948215</v>
      </c>
      <c r="L39" s="122">
        <v>905.91262803912127</v>
      </c>
      <c r="M39" s="122">
        <v>858.82315877733447</v>
      </c>
      <c r="N39" s="122">
        <v>887.50064503413171</v>
      </c>
      <c r="O39" s="122">
        <v>872.73170691401117</v>
      </c>
      <c r="P39" s="122">
        <v>853.22241595875573</v>
      </c>
      <c r="Q39" s="122">
        <v>835.58942877831078</v>
      </c>
      <c r="R39" s="122">
        <v>828.9581824821372</v>
      </c>
      <c r="S39" s="122">
        <v>842.93029561478966</v>
      </c>
      <c r="T39" s="122">
        <v>866.75659046003875</v>
      </c>
      <c r="U39" s="122">
        <v>894.76892918627766</v>
      </c>
      <c r="V39" s="122">
        <v>874.73050234350887</v>
      </c>
      <c r="W39" s="122">
        <v>879.88314711608098</v>
      </c>
      <c r="X39" s="122">
        <v>760.73749388273473</v>
      </c>
      <c r="Y39" s="122">
        <v>620.87396134335165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626.78453320232597</v>
      </c>
      <c r="D40" s="98">
        <v>679.81567906276916</v>
      </c>
      <c r="E40" s="98">
        <v>903.3041176531168</v>
      </c>
      <c r="F40" s="98">
        <v>905.96982133305698</v>
      </c>
      <c r="G40" s="98">
        <v>884.61533262293688</v>
      </c>
      <c r="H40" s="98">
        <v>898.11167779484254</v>
      </c>
      <c r="I40" s="98">
        <v>935.85726488404453</v>
      </c>
      <c r="J40" s="98">
        <v>964.41846890509612</v>
      </c>
      <c r="K40" s="98">
        <v>994.59714086857286</v>
      </c>
      <c r="L40" s="98">
        <v>1007.2414827580704</v>
      </c>
      <c r="M40" s="98">
        <v>963.90963428861335</v>
      </c>
      <c r="N40" s="98">
        <v>966.67684820955446</v>
      </c>
      <c r="O40" s="98">
        <v>927.96430884263816</v>
      </c>
      <c r="P40" s="98">
        <v>919.14774637568416</v>
      </c>
      <c r="Q40" s="98">
        <v>913.51466475508141</v>
      </c>
      <c r="R40" s="98">
        <v>923.70750028631448</v>
      </c>
      <c r="S40" s="98">
        <v>929.66460461500435</v>
      </c>
      <c r="T40" s="98">
        <v>955.24691457576682</v>
      </c>
      <c r="U40" s="98">
        <v>996.31666210956098</v>
      </c>
      <c r="V40" s="98">
        <v>927.82165572404608</v>
      </c>
      <c r="W40" s="98">
        <v>879.88314711608098</v>
      </c>
      <c r="X40" s="98">
        <v>760.73749388273473</v>
      </c>
      <c r="Y40" s="98">
        <v>620.87396134335165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425.36900464075023</v>
      </c>
      <c r="D41" s="33">
        <v>335.73342263891379</v>
      </c>
      <c r="E41" s="33">
        <v>906.81621608431533</v>
      </c>
      <c r="F41" s="33">
        <v>819.41089446717933</v>
      </c>
      <c r="G41" s="33">
        <v>632.33427230744473</v>
      </c>
      <c r="H41" s="33">
        <v>757.10295261809017</v>
      </c>
      <c r="I41" s="33">
        <v>686.94195117436914</v>
      </c>
      <c r="J41" s="33">
        <v>729.40253074535781</v>
      </c>
      <c r="K41" s="33">
        <v>734.66249571965261</v>
      </c>
      <c r="L41" s="33">
        <v>819.40261768618439</v>
      </c>
      <c r="M41" s="33">
        <v>750.58408900071709</v>
      </c>
      <c r="N41" s="33">
        <v>730.4321771131581</v>
      </c>
      <c r="O41" s="33">
        <v>744.01166004644813</v>
      </c>
      <c r="P41" s="33">
        <v>688.9677791572559</v>
      </c>
      <c r="Q41" s="33">
        <v>681.18201675026512</v>
      </c>
      <c r="R41" s="33">
        <v>690.69436316789347</v>
      </c>
      <c r="S41" s="33">
        <v>695.35251612188711</v>
      </c>
      <c r="T41" s="33">
        <v>686.27137493687098</v>
      </c>
      <c r="U41" s="33">
        <v>682.09348853562778</v>
      </c>
      <c r="V41" s="33">
        <v>705.80410522361683</v>
      </c>
      <c r="W41" s="33">
        <v>0</v>
      </c>
      <c r="X41" s="33">
        <v>0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18219.070216174307</v>
      </c>
      <c r="D43" s="117">
        <f t="shared" si="14"/>
        <v>18678.249626670349</v>
      </c>
      <c r="E43" s="117">
        <f t="shared" si="14"/>
        <v>18619.56429331252</v>
      </c>
      <c r="F43" s="117">
        <f t="shared" si="14"/>
        <v>17400.466755838719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14551.653959653971</v>
      </c>
      <c r="O43" s="117">
        <f t="shared" si="14"/>
        <v>14405.036702457341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11053.830514474523</v>
      </c>
      <c r="S43" s="117">
        <f t="shared" si="15"/>
        <v>11166.113552403422</v>
      </c>
      <c r="T43" s="117">
        <f t="shared" si="15"/>
        <v>12828.561611187384</v>
      </c>
      <c r="U43" s="117">
        <f t="shared" si="15"/>
        <v>10502.511453232179</v>
      </c>
      <c r="V43" s="117">
        <f t="shared" si="15"/>
        <v>9847.6325690699341</v>
      </c>
      <c r="W43" s="117">
        <f t="shared" ref="W43:Y43" si="16">W44+W47+W49+W58</f>
        <v>0</v>
      </c>
      <c r="X43" s="117">
        <f t="shared" si="16"/>
        <v>8362.9553551226763</v>
      </c>
      <c r="Y43" s="117">
        <f t="shared" si="16"/>
        <v>6336.1528259494717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16261.533688443571</v>
      </c>
      <c r="D44" s="122">
        <f t="shared" si="17"/>
        <v>16662.577951635256</v>
      </c>
      <c r="E44" s="122">
        <f t="shared" si="17"/>
        <v>15998.625686266094</v>
      </c>
      <c r="F44" s="122">
        <f t="shared" si="17"/>
        <v>14865.049098846777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12106.021409465668</v>
      </c>
      <c r="O44" s="122">
        <f t="shared" si="17"/>
        <v>11909.701531365681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8833.8541752205583</v>
      </c>
      <c r="S44" s="122">
        <f t="shared" si="18"/>
        <v>8896.8797144831115</v>
      </c>
      <c r="T44" s="122">
        <f t="shared" si="18"/>
        <v>10367.782816249139</v>
      </c>
      <c r="U44" s="122">
        <f t="shared" si="18"/>
        <v>8254.3307655934204</v>
      </c>
      <c r="V44" s="122">
        <f t="shared" si="18"/>
        <v>7602.4800766882345</v>
      </c>
      <c r="W44" s="122">
        <f t="shared" ref="W44:Y44" si="19">SUM(W45:W46)</f>
        <v>0</v>
      </c>
      <c r="X44" s="122">
        <f t="shared" si="19"/>
        <v>6475.3374334791251</v>
      </c>
      <c r="Y44" s="122">
        <f t="shared" si="19"/>
        <v>4877.156617922431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16103.593492207552</v>
      </c>
      <c r="D45" s="98">
        <v>16501.046098137595</v>
      </c>
      <c r="E45" s="98">
        <v>15842.333272389265</v>
      </c>
      <c r="F45" s="98">
        <v>14720.985988258115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11984.04896896605</v>
      </c>
      <c r="O45" s="98">
        <v>11785.29079271003</v>
      </c>
      <c r="P45" s="98">
        <v>0</v>
      </c>
      <c r="Q45" s="98">
        <v>0</v>
      </c>
      <c r="R45" s="98">
        <v>8734.0347282289003</v>
      </c>
      <c r="S45" s="98">
        <v>8796.6546911788409</v>
      </c>
      <c r="T45" s="98">
        <v>10249.387204817527</v>
      </c>
      <c r="U45" s="98">
        <v>8162.0196485933848</v>
      </c>
      <c r="V45" s="98">
        <v>7517.7187042676114</v>
      </c>
      <c r="W45" s="98">
        <v>0</v>
      </c>
      <c r="X45" s="98">
        <v>6407.7863440124456</v>
      </c>
      <c r="Y45" s="98">
        <v>4827.5152917034766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157.94019623601821</v>
      </c>
      <c r="D46" s="98">
        <v>161.53185349766161</v>
      </c>
      <c r="E46" s="98">
        <v>156.29241387682771</v>
      </c>
      <c r="F46" s="98">
        <v>144.06311058866271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121.97244049961691</v>
      </c>
      <c r="O46" s="98">
        <v>124.4107386556515</v>
      </c>
      <c r="P46" s="98">
        <v>0</v>
      </c>
      <c r="Q46" s="98">
        <v>0</v>
      </c>
      <c r="R46" s="98">
        <v>99.819446991658779</v>
      </c>
      <c r="S46" s="98">
        <v>100.22502330427012</v>
      </c>
      <c r="T46" s="98">
        <v>118.39561143161086</v>
      </c>
      <c r="U46" s="98">
        <v>92.311117000035324</v>
      </c>
      <c r="V46" s="98">
        <v>84.761372420622877</v>
      </c>
      <c r="W46" s="98">
        <v>0</v>
      </c>
      <c r="X46" s="98">
        <v>67.551089466679358</v>
      </c>
      <c r="Y46" s="98">
        <v>49.641326218954283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2.6876119214517012E-2</v>
      </c>
      <c r="D47" s="122">
        <f t="shared" si="20"/>
        <v>5.6043058433896717E-2</v>
      </c>
      <c r="E47" s="122">
        <f t="shared" si="20"/>
        <v>0.18505068773717254</v>
      </c>
      <c r="F47" s="122">
        <f t="shared" si="20"/>
        <v>0.41764365420916327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2.7894329256685855</v>
      </c>
      <c r="O47" s="122">
        <f t="shared" si="20"/>
        <v>4.9078367223876906</v>
      </c>
      <c r="P47" s="122">
        <f t="shared" si="20"/>
        <v>0</v>
      </c>
      <c r="Q47" s="122">
        <f t="shared" si="20"/>
        <v>0</v>
      </c>
      <c r="R47" s="122">
        <f t="shared" si="20"/>
        <v>10.548719181614601</v>
      </c>
      <c r="S47" s="122">
        <f t="shared" si="20"/>
        <v>9.1413753917539804</v>
      </c>
      <c r="T47" s="122">
        <f t="shared" si="20"/>
        <v>10.211803936128923</v>
      </c>
      <c r="U47" s="122">
        <f t="shared" si="20"/>
        <v>10.411765203176467</v>
      </c>
      <c r="V47" s="122">
        <f t="shared" si="20"/>
        <v>6.0973468906785362</v>
      </c>
      <c r="W47" s="122">
        <f t="shared" si="20"/>
        <v>0</v>
      </c>
      <c r="X47" s="122">
        <f t="shared" si="20"/>
        <v>1.4840424936530581</v>
      </c>
      <c r="Y47" s="122">
        <f t="shared" si="20"/>
        <v>0.73434490064813085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2.6876119214517012E-2</v>
      </c>
      <c r="D48" s="98">
        <f>IF(RES_hhdet_in_fec!D48=0,0,RES_hhdet_in_fec!D48*1000*11630/RES_hhdet_in_new!D45)</f>
        <v>5.6043058433896717E-2</v>
      </c>
      <c r="E48" s="98">
        <f>IF(RES_hhdet_in_fec!E48=0,0,RES_hhdet_in_fec!E48*1000*11630/RES_hhdet_in_new!E45)</f>
        <v>0.18505068773717254</v>
      </c>
      <c r="F48" s="98">
        <f>IF(RES_hhdet_in_fec!F48=0,0,RES_hhdet_in_fec!F48*1000*11630/RES_hhdet_in_new!F45)</f>
        <v>0.41764365420916327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2.7894329256685855</v>
      </c>
      <c r="O48" s="98">
        <f>IF(RES_hhdet_in_fec!O48=0,0,RES_hhdet_in_fec!O48*1000*11630/RES_hhdet_in_new!O45)</f>
        <v>4.9078367223876906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10.548719181614601</v>
      </c>
      <c r="S48" s="98">
        <f>IF(RES_hhdet_in_fec!S48=0,0,RES_hhdet_in_fec!S48*1000*11630/RES_hhdet_in_new!S45)</f>
        <v>9.1413753917539804</v>
      </c>
      <c r="T48" s="98">
        <f>IF(RES_hhdet_in_fec!T48=0,0,RES_hhdet_in_fec!T48*1000*11630/RES_hhdet_in_new!T45)</f>
        <v>10.211803936128923</v>
      </c>
      <c r="U48" s="98">
        <f>IF(RES_hhdet_in_fec!U48=0,0,RES_hhdet_in_fec!U48*1000*11630/RES_hhdet_in_new!U45)</f>
        <v>10.411765203176467</v>
      </c>
      <c r="V48" s="98">
        <f>IF(RES_hhdet_in_fec!V48=0,0,RES_hhdet_in_fec!V48*1000*11630/RES_hhdet_in_new!V45)</f>
        <v>6.0973468906785362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1.4840424936530581</v>
      </c>
      <c r="Y48" s="98">
        <f>IF(RES_hhdet_in_fec!Y48=0,0,RES_hhdet_in_fec!Y48*1000*11630/RES_hhdet_in_new!Y45)</f>
        <v>0.73434490064813085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1378.4687993105335</v>
      </c>
      <c r="D49" s="122">
        <v>1466.2766363897267</v>
      </c>
      <c r="E49" s="122">
        <v>1715.2662688904798</v>
      </c>
      <c r="F49" s="122">
        <v>1665.7316439353992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1555.5680049817447</v>
      </c>
      <c r="O49" s="122">
        <v>1617.9208313654308</v>
      </c>
      <c r="P49" s="122">
        <v>0</v>
      </c>
      <c r="Q49" s="122">
        <v>0</v>
      </c>
      <c r="R49" s="122">
        <v>1380.855660976398</v>
      </c>
      <c r="S49" s="122">
        <v>1417.4882862791674</v>
      </c>
      <c r="T49" s="122">
        <v>1583.8385786261367</v>
      </c>
      <c r="U49" s="122">
        <v>1342.9404903002103</v>
      </c>
      <c r="V49" s="122">
        <v>1364.1909988459925</v>
      </c>
      <c r="W49" s="122">
        <v>0</v>
      </c>
      <c r="X49" s="122">
        <v>1125.3963852671629</v>
      </c>
      <c r="Y49" s="122">
        <v>837.38790178304066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1409.4146445623776</v>
      </c>
      <c r="D50" s="98">
        <v>1507.4399623488453</v>
      </c>
      <c r="E50" s="98">
        <v>1721.9112582422829</v>
      </c>
      <c r="F50" s="98">
        <v>1675.3093917059152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1567.209045040782</v>
      </c>
      <c r="O50" s="98">
        <v>1626.976948150985</v>
      </c>
      <c r="P50" s="98">
        <v>0</v>
      </c>
      <c r="Q50" s="98">
        <v>0</v>
      </c>
      <c r="R50" s="98">
        <v>1395.1679671103923</v>
      </c>
      <c r="S50" s="98">
        <v>1421.682641258184</v>
      </c>
      <c r="T50" s="98">
        <v>1604.3578091473864</v>
      </c>
      <c r="U50" s="98">
        <v>1344.1134849320388</v>
      </c>
      <c r="V50" s="98">
        <v>1368.0839012124002</v>
      </c>
      <c r="W50" s="98">
        <v>0</v>
      </c>
      <c r="X50" s="98">
        <v>1267.178150157381</v>
      </c>
      <c r="Y50" s="98">
        <v>1392.319051219941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1218.9613607362512</v>
      </c>
      <c r="O51" s="98">
        <v>1303.1416707349119</v>
      </c>
      <c r="P51" s="98">
        <v>0</v>
      </c>
      <c r="Q51" s="98">
        <v>0</v>
      </c>
      <c r="R51" s="98">
        <v>1180.0966599571648</v>
      </c>
      <c r="S51" s="98">
        <v>1214.6888777708932</v>
      </c>
      <c r="T51" s="98">
        <v>1423.3194775152815</v>
      </c>
      <c r="U51" s="98">
        <v>1182.6444022108608</v>
      </c>
      <c r="V51" s="98">
        <v>1208.6809814519622</v>
      </c>
      <c r="W51" s="98">
        <v>0</v>
      </c>
      <c r="X51" s="98">
        <v>0</v>
      </c>
      <c r="Y51" s="98">
        <v>1193.9257348298304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725.5085047078245</v>
      </c>
      <c r="O52" s="101">
        <v>777.19237487842099</v>
      </c>
      <c r="P52" s="101">
        <v>0</v>
      </c>
      <c r="Q52" s="101">
        <v>0</v>
      </c>
      <c r="R52" s="101">
        <v>653.83402800163969</v>
      </c>
      <c r="S52" s="101">
        <v>654.54023363130034</v>
      </c>
      <c r="T52" s="101">
        <v>877.72761911510111</v>
      </c>
      <c r="U52" s="101">
        <v>660.06659360673234</v>
      </c>
      <c r="V52" s="101">
        <v>654.81412377578692</v>
      </c>
      <c r="W52" s="101">
        <v>0</v>
      </c>
      <c r="X52" s="101">
        <v>0</v>
      </c>
      <c r="Y52" s="101">
        <v>444.48304412010475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493.45285602842694</v>
      </c>
      <c r="O53" s="104">
        <v>525.94929585649072</v>
      </c>
      <c r="P53" s="104">
        <v>0</v>
      </c>
      <c r="Q53" s="104">
        <v>0</v>
      </c>
      <c r="R53" s="104">
        <v>526.26263195552508</v>
      </c>
      <c r="S53" s="104">
        <v>560.14864413959299</v>
      </c>
      <c r="T53" s="104">
        <v>545.59185840018051</v>
      </c>
      <c r="U53" s="104">
        <v>522.57780860412834</v>
      </c>
      <c r="V53" s="104">
        <v>553.86685767617519</v>
      </c>
      <c r="W53" s="104">
        <v>0</v>
      </c>
      <c r="X53" s="104">
        <v>0</v>
      </c>
      <c r="Y53" s="104">
        <v>749.44269070972553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1003.1243424944887</v>
      </c>
      <c r="D54" s="101">
        <v>758.73786790384963</v>
      </c>
      <c r="E54" s="101">
        <v>1599.8819922484004</v>
      </c>
      <c r="F54" s="101">
        <v>1482.8459778349784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1413.2934013956165</v>
      </c>
      <c r="O54" s="101">
        <v>1480.8490358231004</v>
      </c>
      <c r="P54" s="101">
        <v>0</v>
      </c>
      <c r="Q54" s="101">
        <v>0</v>
      </c>
      <c r="R54" s="101">
        <v>1434.1010965552123</v>
      </c>
      <c r="S54" s="101">
        <v>1424.4542402565737</v>
      </c>
      <c r="T54" s="101">
        <v>1370.1652117294898</v>
      </c>
      <c r="U54" s="101">
        <v>1455.9105908782146</v>
      </c>
      <c r="V54" s="101">
        <v>0</v>
      </c>
      <c r="W54" s="101">
        <v>0</v>
      </c>
      <c r="X54" s="101">
        <v>1226.433062591565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1169.6294932221961</v>
      </c>
      <c r="O55" s="104">
        <v>1246.3919541328412</v>
      </c>
      <c r="P55" s="104">
        <v>0</v>
      </c>
      <c r="Q55" s="104">
        <v>0</v>
      </c>
      <c r="R55" s="104">
        <v>1248.9472530334579</v>
      </c>
      <c r="S55" s="104">
        <v>1244.2966308974885</v>
      </c>
      <c r="T55" s="104">
        <v>1227.5490357216022</v>
      </c>
      <c r="U55" s="104">
        <v>1296.2943192055504</v>
      </c>
      <c r="V55" s="104">
        <v>1363.6742605147776</v>
      </c>
      <c r="W55" s="104">
        <v>0</v>
      </c>
      <c r="X55" s="104">
        <v>1087.0319012831471</v>
      </c>
      <c r="Y55" s="104">
        <v>802.0406604247255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654.15447850415671</v>
      </c>
      <c r="O56" s="98">
        <v>708.56784227175262</v>
      </c>
      <c r="P56" s="98">
        <v>0</v>
      </c>
      <c r="Q56" s="98">
        <v>0</v>
      </c>
      <c r="R56" s="98">
        <v>679.91341057459647</v>
      </c>
      <c r="S56" s="98">
        <v>661.59902402817499</v>
      </c>
      <c r="T56" s="98">
        <v>739.47806668679414</v>
      </c>
      <c r="U56" s="98">
        <v>717.99338916272404</v>
      </c>
      <c r="V56" s="98">
        <v>737.58836744356393</v>
      </c>
      <c r="W56" s="98">
        <v>0</v>
      </c>
      <c r="X56" s="98">
        <v>454.90695258816709</v>
      </c>
      <c r="Y56" s="98">
        <v>243.93433278112059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515.47501471803912</v>
      </c>
      <c r="O57" s="98">
        <v>537.82411186108845</v>
      </c>
      <c r="P57" s="98">
        <v>0</v>
      </c>
      <c r="Q57" s="98">
        <v>0</v>
      </c>
      <c r="R57" s="98">
        <v>569.03384245886161</v>
      </c>
      <c r="S57" s="98">
        <v>582.69760686931374</v>
      </c>
      <c r="T57" s="98">
        <v>488.07096903480812</v>
      </c>
      <c r="U57" s="98">
        <v>578.30093004282639</v>
      </c>
      <c r="V57" s="98">
        <v>626.08589307121383</v>
      </c>
      <c r="W57" s="98">
        <v>0</v>
      </c>
      <c r="X57" s="98">
        <v>632.12494869498005</v>
      </c>
      <c r="Y57" s="98">
        <v>558.10632764360491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579.04085230098724</v>
      </c>
      <c r="D58" s="122">
        <v>549.33899558693088</v>
      </c>
      <c r="E58" s="122">
        <v>905.48728746820973</v>
      </c>
      <c r="F58" s="122">
        <v>869.26836940233272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887.2751122808902</v>
      </c>
      <c r="O58" s="122">
        <v>872.50650300383961</v>
      </c>
      <c r="P58" s="122">
        <v>0</v>
      </c>
      <c r="Q58" s="122">
        <v>0</v>
      </c>
      <c r="R58" s="122">
        <v>828.57195909595328</v>
      </c>
      <c r="S58" s="122">
        <v>842.60417624939032</v>
      </c>
      <c r="T58" s="122">
        <v>866.7284123759805</v>
      </c>
      <c r="U58" s="122">
        <v>894.82843213537149</v>
      </c>
      <c r="V58" s="122">
        <v>874.86414664502763</v>
      </c>
      <c r="W58" s="122">
        <v>0</v>
      </c>
      <c r="X58" s="122">
        <v>760.73749388273484</v>
      </c>
      <c r="Y58" s="122">
        <v>620.87396134335154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626.78453320232609</v>
      </c>
      <c r="D59" s="98">
        <v>679.81567906276916</v>
      </c>
      <c r="E59" s="98">
        <v>903.30411765311692</v>
      </c>
      <c r="F59" s="98">
        <v>905.96982133305698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966.67684820955458</v>
      </c>
      <c r="O59" s="98">
        <v>927.96430884263793</v>
      </c>
      <c r="P59" s="98">
        <v>0</v>
      </c>
      <c r="Q59" s="98">
        <v>0</v>
      </c>
      <c r="R59" s="98">
        <v>923.70750028631437</v>
      </c>
      <c r="S59" s="98">
        <v>929.66460461500424</v>
      </c>
      <c r="T59" s="98">
        <v>955.2469145757666</v>
      </c>
      <c r="U59" s="98">
        <v>996.31666210956098</v>
      </c>
      <c r="V59" s="98">
        <v>927.82165572404597</v>
      </c>
      <c r="W59" s="98">
        <v>0</v>
      </c>
      <c r="X59" s="98">
        <v>760.73749388273484</v>
      </c>
      <c r="Y59" s="98">
        <v>620.87396134335154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425.36900464075029</v>
      </c>
      <c r="D60" s="33">
        <v>335.73342263891385</v>
      </c>
      <c r="E60" s="33">
        <v>906.81621608431522</v>
      </c>
      <c r="F60" s="33">
        <v>819.41089446717922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730.4321771131581</v>
      </c>
      <c r="O60" s="33">
        <v>744.01166004644813</v>
      </c>
      <c r="P60" s="33">
        <v>0</v>
      </c>
      <c r="Q60" s="33">
        <v>0</v>
      </c>
      <c r="R60" s="33">
        <v>690.69436316789358</v>
      </c>
      <c r="S60" s="33">
        <v>695.35251612188722</v>
      </c>
      <c r="T60" s="33">
        <v>686.27137493687098</v>
      </c>
      <c r="U60" s="33">
        <v>682.0934885356279</v>
      </c>
      <c r="V60" s="33">
        <v>705.80410522361683</v>
      </c>
      <c r="W60" s="33">
        <v>0</v>
      </c>
      <c r="X60" s="33">
        <v>0</v>
      </c>
      <c r="Y60" s="33">
        <v>0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16615.198674041079</v>
      </c>
      <c r="D62" s="117">
        <f t="shared" si="21"/>
        <v>15895.377549811046</v>
      </c>
      <c r="E62" s="117">
        <f t="shared" si="21"/>
        <v>15915.340359470494</v>
      </c>
      <c r="F62" s="117">
        <f t="shared" si="21"/>
        <v>15492.373037909456</v>
      </c>
      <c r="G62" s="117">
        <f t="shared" si="21"/>
        <v>16112.745917233686</v>
      </c>
      <c r="H62" s="117">
        <f t="shared" si="21"/>
        <v>16402.465291406439</v>
      </c>
      <c r="I62" s="117">
        <f t="shared" si="21"/>
        <v>15458.911183464012</v>
      </c>
      <c r="J62" s="117">
        <f t="shared" si="21"/>
        <v>15216.383319862582</v>
      </c>
      <c r="K62" s="117">
        <f t="shared" si="21"/>
        <v>15343.881353653385</v>
      </c>
      <c r="L62" s="117">
        <f t="shared" si="21"/>
        <v>16562.808300140328</v>
      </c>
      <c r="M62" s="117">
        <f t="shared" si="21"/>
        <v>14547.193395495946</v>
      </c>
      <c r="N62" s="117">
        <f t="shared" si="21"/>
        <v>14359.269297483415</v>
      </c>
      <c r="O62" s="117">
        <f t="shared" si="21"/>
        <v>13511.059774552521</v>
      </c>
      <c r="P62" s="117">
        <f t="shared" si="21"/>
        <v>11351.300581355854</v>
      </c>
      <c r="Q62" s="117">
        <f t="shared" si="21"/>
        <v>10498.564345496665</v>
      </c>
      <c r="R62" s="117">
        <f t="shared" ref="R62:V62" si="22">R63+R66+R68+R77</f>
        <v>10832.304878704697</v>
      </c>
      <c r="S62" s="117">
        <f t="shared" si="22"/>
        <v>10772.196181983791</v>
      </c>
      <c r="T62" s="117">
        <f t="shared" si="22"/>
        <v>10015.130800303481</v>
      </c>
      <c r="U62" s="117">
        <f t="shared" si="22"/>
        <v>9649.8584769798945</v>
      </c>
      <c r="V62" s="117">
        <f t="shared" si="22"/>
        <v>9222.0302390208672</v>
      </c>
      <c r="W62" s="117">
        <f t="shared" ref="W62:Y62" si="23">W63+W66+W68+W77</f>
        <v>9466.4604995539248</v>
      </c>
      <c r="X62" s="117">
        <f t="shared" si="23"/>
        <v>7416.0464974848264</v>
      </c>
      <c r="Y62" s="117">
        <f t="shared" si="23"/>
        <v>5898.3480930981477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14771.159345397698</v>
      </c>
      <c r="D63" s="122">
        <f t="shared" si="24"/>
        <v>14056.296324461351</v>
      </c>
      <c r="E63" s="122">
        <f t="shared" si="24"/>
        <v>13517.966407565385</v>
      </c>
      <c r="F63" s="122">
        <f t="shared" si="24"/>
        <v>13123.088734720237</v>
      </c>
      <c r="G63" s="122">
        <f t="shared" si="24"/>
        <v>13841.670545880419</v>
      </c>
      <c r="H63" s="122">
        <f t="shared" si="24"/>
        <v>14075.549147699388</v>
      </c>
      <c r="I63" s="122">
        <f t="shared" si="24"/>
        <v>13124.430249362376</v>
      </c>
      <c r="J63" s="122">
        <f t="shared" si="24"/>
        <v>12845.130084526905</v>
      </c>
      <c r="K63" s="122">
        <f t="shared" si="24"/>
        <v>12910.665994240389</v>
      </c>
      <c r="L63" s="122">
        <f t="shared" si="24"/>
        <v>14088.53459938111</v>
      </c>
      <c r="M63" s="122">
        <f t="shared" si="24"/>
        <v>12130.092575375727</v>
      </c>
      <c r="N63" s="122">
        <f t="shared" si="24"/>
        <v>11970.104960162476</v>
      </c>
      <c r="O63" s="122">
        <f t="shared" si="24"/>
        <v>11120.016134728652</v>
      </c>
      <c r="P63" s="122">
        <f t="shared" si="24"/>
        <v>9093.3681512008006</v>
      </c>
      <c r="Q63" s="122">
        <f t="shared" si="24"/>
        <v>8290.3516883794946</v>
      </c>
      <c r="R63" s="122">
        <f t="shared" ref="R63:V63" si="25">SUM(R64:R65)</f>
        <v>8571.9207620122652</v>
      </c>
      <c r="S63" s="122">
        <f t="shared" si="25"/>
        <v>8448.2627717013092</v>
      </c>
      <c r="T63" s="122">
        <f t="shared" si="25"/>
        <v>7891.7713330605602</v>
      </c>
      <c r="U63" s="122">
        <f t="shared" si="25"/>
        <v>7413.7843202233089</v>
      </c>
      <c r="V63" s="122">
        <f t="shared" si="25"/>
        <v>7006.2937176266751</v>
      </c>
      <c r="W63" s="122">
        <f t="shared" ref="W63:Y63" si="26">SUM(W64:W65)</f>
        <v>7063.088577975006</v>
      </c>
      <c r="X63" s="122">
        <f t="shared" si="26"/>
        <v>5484.393676114827</v>
      </c>
      <c r="Y63" s="122">
        <f t="shared" si="26"/>
        <v>4332.9797580054546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14614.738812876198</v>
      </c>
      <c r="D64" s="98">
        <v>13907.78259852802</v>
      </c>
      <c r="E64" s="98">
        <v>13374.08368391393</v>
      </c>
      <c r="F64" s="98">
        <v>12984.558640875424</v>
      </c>
      <c r="G64" s="98">
        <v>13696.356040011198</v>
      </c>
      <c r="H64" s="98">
        <v>13926.812350776103</v>
      </c>
      <c r="I64" s="98">
        <v>12987.840108839406</v>
      </c>
      <c r="J64" s="98">
        <v>12711.115629359158</v>
      </c>
      <c r="K64" s="98">
        <v>12775.948443232781</v>
      </c>
      <c r="L64" s="98">
        <v>13938.88053914161</v>
      </c>
      <c r="M64" s="98">
        <v>12000.836982074725</v>
      </c>
      <c r="N64" s="98">
        <v>11838.162078570629</v>
      </c>
      <c r="O64" s="98">
        <v>10992.415150555105</v>
      </c>
      <c r="P64" s="98">
        <v>8984.5770079117647</v>
      </c>
      <c r="Q64" s="98">
        <v>8187.3689867355315</v>
      </c>
      <c r="R64" s="98">
        <v>8463.3440807691622</v>
      </c>
      <c r="S64" s="98">
        <v>8340.4282701904085</v>
      </c>
      <c r="T64" s="98">
        <v>7788.4258457947062</v>
      </c>
      <c r="U64" s="98">
        <v>7317.580927487893</v>
      </c>
      <c r="V64" s="98">
        <v>6914.8198868821755</v>
      </c>
      <c r="W64" s="98">
        <v>6972.4040595327033</v>
      </c>
      <c r="X64" s="98">
        <v>5416.7889226825419</v>
      </c>
      <c r="Y64" s="98">
        <v>4280.7378987850252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156.4205325215012</v>
      </c>
      <c r="D65" s="98">
        <v>148.51372593333221</v>
      </c>
      <c r="E65" s="98">
        <v>143.88272365145585</v>
      </c>
      <c r="F65" s="98">
        <v>138.53009384481248</v>
      </c>
      <c r="G65" s="98">
        <v>145.31450586922034</v>
      </c>
      <c r="H65" s="98">
        <v>148.73679692328503</v>
      </c>
      <c r="I65" s="98">
        <v>136.59014052297096</v>
      </c>
      <c r="J65" s="98">
        <v>134.01445516774851</v>
      </c>
      <c r="K65" s="98">
        <v>134.71755100760853</v>
      </c>
      <c r="L65" s="98">
        <v>149.65406023950044</v>
      </c>
      <c r="M65" s="98">
        <v>129.25559330100202</v>
      </c>
      <c r="N65" s="98">
        <v>131.94288159184717</v>
      </c>
      <c r="O65" s="98">
        <v>127.60098417354598</v>
      </c>
      <c r="P65" s="98">
        <v>108.79114328903557</v>
      </c>
      <c r="Q65" s="98">
        <v>102.98270164396378</v>
      </c>
      <c r="R65" s="98">
        <v>108.57668124310354</v>
      </c>
      <c r="S65" s="98">
        <v>107.83450151090106</v>
      </c>
      <c r="T65" s="98">
        <v>103.34548726585388</v>
      </c>
      <c r="U65" s="98">
        <v>96.203392735416216</v>
      </c>
      <c r="V65" s="98">
        <v>91.47383074449975</v>
      </c>
      <c r="W65" s="98">
        <v>90.684518442303116</v>
      </c>
      <c r="X65" s="98">
        <v>67.604753432285165</v>
      </c>
      <c r="Y65" s="98">
        <v>52.24185922042961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2.735766298452769E-2</v>
      </c>
      <c r="D66" s="122">
        <f t="shared" si="27"/>
        <v>5.3444862390447788E-2</v>
      </c>
      <c r="E66" s="122">
        <f t="shared" si="27"/>
        <v>0.18099275132035533</v>
      </c>
      <c r="F66" s="122">
        <f t="shared" si="27"/>
        <v>0.42304793319790734</v>
      </c>
      <c r="G66" s="122">
        <f t="shared" si="27"/>
        <v>0.21219075506456087</v>
      </c>
      <c r="H66" s="122">
        <f t="shared" si="27"/>
        <v>0.52489731634231651</v>
      </c>
      <c r="I66" s="122">
        <f t="shared" si="27"/>
        <v>1.3260896040840202</v>
      </c>
      <c r="J66" s="122">
        <f t="shared" si="27"/>
        <v>1.7120287618719021</v>
      </c>
      <c r="K66" s="122">
        <f t="shared" si="27"/>
        <v>2.2213719301667143</v>
      </c>
      <c r="L66" s="122">
        <f t="shared" si="27"/>
        <v>2.1950987724015802</v>
      </c>
      <c r="M66" s="122">
        <f t="shared" si="27"/>
        <v>2.881859146139635</v>
      </c>
      <c r="N66" s="122">
        <f t="shared" si="27"/>
        <v>2.8231087954284479</v>
      </c>
      <c r="O66" s="122">
        <f t="shared" si="27"/>
        <v>4.9056743169245269</v>
      </c>
      <c r="P66" s="122">
        <f t="shared" si="27"/>
        <v>6.4590783846097244</v>
      </c>
      <c r="Q66" s="122">
        <f t="shared" si="27"/>
        <v>14.99482706880316</v>
      </c>
      <c r="R66" s="122">
        <f t="shared" si="27"/>
        <v>10.955692038093721</v>
      </c>
      <c r="S66" s="122">
        <f t="shared" si="27"/>
        <v>9.1458125987522543</v>
      </c>
      <c r="T66" s="122">
        <f t="shared" si="27"/>
        <v>10.215800991192562</v>
      </c>
      <c r="U66" s="122">
        <f t="shared" si="27"/>
        <v>10.444603574877359</v>
      </c>
      <c r="V66" s="122">
        <f t="shared" si="27"/>
        <v>6.1159959689949375</v>
      </c>
      <c r="W66" s="122">
        <f t="shared" si="27"/>
        <v>2.498300324997492</v>
      </c>
      <c r="X66" s="122">
        <f t="shared" si="27"/>
        <v>1.4826215152688818</v>
      </c>
      <c r="Y66" s="122">
        <f t="shared" si="27"/>
        <v>0.63815755277611019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2.735766298452769E-2</v>
      </c>
      <c r="D67" s="98">
        <f>IF(RES_hhdet_in_fec!D67=0,0,RES_hhdet_in_fec!D67*1000*11630/RES_hhdet_in_new!D64)</f>
        <v>5.3444862390447788E-2</v>
      </c>
      <c r="E67" s="98">
        <f>IF(RES_hhdet_in_fec!E67=0,0,RES_hhdet_in_fec!E67*1000*11630/RES_hhdet_in_new!E64)</f>
        <v>0.18099275132035533</v>
      </c>
      <c r="F67" s="98">
        <f>IF(RES_hhdet_in_fec!F67=0,0,RES_hhdet_in_fec!F67*1000*11630/RES_hhdet_in_new!F64)</f>
        <v>0.42304793319790734</v>
      </c>
      <c r="G67" s="98">
        <f>IF(RES_hhdet_in_fec!G67=0,0,RES_hhdet_in_fec!G67*1000*11630/RES_hhdet_in_new!G64)</f>
        <v>0.21219075506456087</v>
      </c>
      <c r="H67" s="98">
        <f>IF(RES_hhdet_in_fec!H67=0,0,RES_hhdet_in_fec!H67*1000*11630/RES_hhdet_in_new!H64)</f>
        <v>0.52489731634231651</v>
      </c>
      <c r="I67" s="98">
        <f>IF(RES_hhdet_in_fec!I67=0,0,RES_hhdet_in_fec!I67*1000*11630/RES_hhdet_in_new!I64)</f>
        <v>1.3260896040840202</v>
      </c>
      <c r="J67" s="98">
        <f>IF(RES_hhdet_in_fec!J67=0,0,RES_hhdet_in_fec!J67*1000*11630/RES_hhdet_in_new!J64)</f>
        <v>1.7120287618719021</v>
      </c>
      <c r="K67" s="98">
        <f>IF(RES_hhdet_in_fec!K67=0,0,RES_hhdet_in_fec!K67*1000*11630/RES_hhdet_in_new!K64)</f>
        <v>2.2213719301667143</v>
      </c>
      <c r="L67" s="98">
        <f>IF(RES_hhdet_in_fec!L67=0,0,RES_hhdet_in_fec!L67*1000*11630/RES_hhdet_in_new!L64)</f>
        <v>2.1950987724015802</v>
      </c>
      <c r="M67" s="98">
        <f>IF(RES_hhdet_in_fec!M67=0,0,RES_hhdet_in_fec!M67*1000*11630/RES_hhdet_in_new!M64)</f>
        <v>2.881859146139635</v>
      </c>
      <c r="N67" s="98">
        <f>IF(RES_hhdet_in_fec!N67=0,0,RES_hhdet_in_fec!N67*1000*11630/RES_hhdet_in_new!N64)</f>
        <v>2.8231087954284479</v>
      </c>
      <c r="O67" s="98">
        <f>IF(RES_hhdet_in_fec!O67=0,0,RES_hhdet_in_fec!O67*1000*11630/RES_hhdet_in_new!O64)</f>
        <v>4.9056743169245269</v>
      </c>
      <c r="P67" s="98">
        <f>IF(RES_hhdet_in_fec!P67=0,0,RES_hhdet_in_fec!P67*1000*11630/RES_hhdet_in_new!P64)</f>
        <v>6.4590783846097244</v>
      </c>
      <c r="Q67" s="98">
        <f>IF(RES_hhdet_in_fec!Q67=0,0,RES_hhdet_in_fec!Q67*1000*11630/RES_hhdet_in_new!Q64)</f>
        <v>14.99482706880316</v>
      </c>
      <c r="R67" s="98">
        <f>IF(RES_hhdet_in_fec!R67=0,0,RES_hhdet_in_fec!R67*1000*11630/RES_hhdet_in_new!R64)</f>
        <v>10.955692038093721</v>
      </c>
      <c r="S67" s="98">
        <f>IF(RES_hhdet_in_fec!S67=0,0,RES_hhdet_in_fec!S67*1000*11630/RES_hhdet_in_new!S64)</f>
        <v>9.1458125987522543</v>
      </c>
      <c r="T67" s="98">
        <f>IF(RES_hhdet_in_fec!T67=0,0,RES_hhdet_in_fec!T67*1000*11630/RES_hhdet_in_new!T64)</f>
        <v>10.215800991192562</v>
      </c>
      <c r="U67" s="98">
        <f>IF(RES_hhdet_in_fec!U67=0,0,RES_hhdet_in_fec!U67*1000*11630/RES_hhdet_in_new!U64)</f>
        <v>10.444603574877359</v>
      </c>
      <c r="V67" s="98">
        <f>IF(RES_hhdet_in_fec!V67=0,0,RES_hhdet_in_fec!V67*1000*11630/RES_hhdet_in_new!V64)</f>
        <v>6.1159959689949375</v>
      </c>
      <c r="W67" s="98">
        <f>IF(RES_hhdet_in_fec!W67=0,0,RES_hhdet_in_fec!W67*1000*11630/RES_hhdet_in_new!W64)</f>
        <v>2.498300324997492</v>
      </c>
      <c r="X67" s="98">
        <f>IF(RES_hhdet_in_fec!X67=0,0,RES_hhdet_in_fec!X67*1000*11630/RES_hhdet_in_new!X64)</f>
        <v>1.4826215152688818</v>
      </c>
      <c r="Y67" s="98">
        <f>IF(RES_hhdet_in_fec!Y67=0,0,RES_hhdet_in_fec!Y67*1000*11630/RES_hhdet_in_new!Y64)</f>
        <v>0.63815755277611019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1248.6927338235271</v>
      </c>
      <c r="D68" s="122">
        <v>1225.040975856582</v>
      </c>
      <c r="E68" s="122">
        <v>1434.2653393639762</v>
      </c>
      <c r="F68" s="122">
        <v>1438.0632636180956</v>
      </c>
      <c r="G68" s="122">
        <v>1406.2321839288318</v>
      </c>
      <c r="H68" s="122">
        <v>1422.4770323113239</v>
      </c>
      <c r="I68" s="122">
        <v>1418.5042585702299</v>
      </c>
      <c r="J68" s="122">
        <v>1426.9746785771358</v>
      </c>
      <c r="K68" s="122">
        <v>1461.5013221400584</v>
      </c>
      <c r="L68" s="122">
        <v>1467.5424858710069</v>
      </c>
      <c r="M68" s="122">
        <v>1464.6438300961454</v>
      </c>
      <c r="N68" s="122">
        <v>1442.3100887566918</v>
      </c>
      <c r="O68" s="122">
        <v>1438.2803337042021</v>
      </c>
      <c r="P68" s="122">
        <v>1356.1112059095815</v>
      </c>
      <c r="Q68" s="122">
        <v>1309.2063965455368</v>
      </c>
      <c r="R68" s="122">
        <v>1325.165778815164</v>
      </c>
      <c r="S68" s="122">
        <v>1359.117376577442</v>
      </c>
      <c r="T68" s="122">
        <v>1264.8200946792563</v>
      </c>
      <c r="U68" s="122">
        <v>1292.1681025965347</v>
      </c>
      <c r="V68" s="122">
        <v>1296.0511673614265</v>
      </c>
      <c r="W68" s="122">
        <v>1441.8333716691038</v>
      </c>
      <c r="X68" s="122">
        <v>1213.8621681069578</v>
      </c>
      <c r="Y68" s="122">
        <v>964.48332062538975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1269.4489735488744</v>
      </c>
      <c r="D69" s="98">
        <v>1249.0734019958595</v>
      </c>
      <c r="E69" s="98">
        <v>1420.5161700762858</v>
      </c>
      <c r="F69" s="98">
        <v>1435.222681495957</v>
      </c>
      <c r="G69" s="98">
        <v>1421.1073027281755</v>
      </c>
      <c r="H69" s="98">
        <v>1424.9348105323083</v>
      </c>
      <c r="I69" s="98">
        <v>1425.1212919503923</v>
      </c>
      <c r="J69" s="98">
        <v>1430.2189283654936</v>
      </c>
      <c r="K69" s="98">
        <v>1475.3445456281079</v>
      </c>
      <c r="L69" s="98">
        <v>1467.9431102990206</v>
      </c>
      <c r="M69" s="98">
        <v>1467.2018015241308</v>
      </c>
      <c r="N69" s="98">
        <v>1446.0198555067516</v>
      </c>
      <c r="O69" s="98">
        <v>1448.5311172676336</v>
      </c>
      <c r="P69" s="98">
        <v>1369.8503347703715</v>
      </c>
      <c r="Q69" s="98">
        <v>1313.8494689210979</v>
      </c>
      <c r="R69" s="98">
        <v>1328.2257199424209</v>
      </c>
      <c r="S69" s="98">
        <v>1360.364206112368</v>
      </c>
      <c r="T69" s="98">
        <v>1268.5274012242076</v>
      </c>
      <c r="U69" s="98">
        <v>1291.7560263955336</v>
      </c>
      <c r="V69" s="98">
        <v>1294.5633649762626</v>
      </c>
      <c r="W69" s="98">
        <v>1448.1418958020558</v>
      </c>
      <c r="X69" s="98">
        <v>1238.6190483532062</v>
      </c>
      <c r="Y69" s="98">
        <v>987.25458717920128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1194.896210856678</v>
      </c>
      <c r="L70" s="98">
        <v>1207.5454127831385</v>
      </c>
      <c r="M70" s="98">
        <v>1208.1373184432509</v>
      </c>
      <c r="N70" s="98">
        <v>1198.6847638071881</v>
      </c>
      <c r="O70" s="98">
        <v>1230.4245856530608</v>
      </c>
      <c r="P70" s="98">
        <v>1188.8991721735097</v>
      </c>
      <c r="Q70" s="98">
        <v>1164.4650767491278</v>
      </c>
      <c r="R70" s="98">
        <v>1188.9204360428391</v>
      </c>
      <c r="S70" s="98">
        <v>1226.4067315052155</v>
      </c>
      <c r="T70" s="98">
        <v>1170.3076152963051</v>
      </c>
      <c r="U70" s="98">
        <v>1187.0149996978298</v>
      </c>
      <c r="V70" s="98">
        <v>1192.3933152296502</v>
      </c>
      <c r="W70" s="98">
        <v>1343.3423936899082</v>
      </c>
      <c r="X70" s="98">
        <v>1134.4846468375902</v>
      </c>
      <c r="Y70" s="98">
        <v>898.88621964005984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707.43076557298161</v>
      </c>
      <c r="L71" s="101">
        <v>735.90335781768374</v>
      </c>
      <c r="M71" s="101">
        <v>707.03678538171198</v>
      </c>
      <c r="N71" s="101">
        <v>670.90017949684989</v>
      </c>
      <c r="O71" s="101">
        <v>692.58477553714886</v>
      </c>
      <c r="P71" s="101">
        <v>643.67839331260097</v>
      </c>
      <c r="Q71" s="101">
        <v>626.39346307000994</v>
      </c>
      <c r="R71" s="101">
        <v>626.25795570492801</v>
      </c>
      <c r="S71" s="101">
        <v>630.29415823371085</v>
      </c>
      <c r="T71" s="101">
        <v>692.38941094948211</v>
      </c>
      <c r="U71" s="101">
        <v>636.82274098646292</v>
      </c>
      <c r="V71" s="101">
        <v>621.37147901002095</v>
      </c>
      <c r="W71" s="101">
        <v>723.68868807733509</v>
      </c>
      <c r="X71" s="101">
        <v>476.28656523318881</v>
      </c>
      <c r="Y71" s="101">
        <v>298.46417185302596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487.46544528369634</v>
      </c>
      <c r="L72" s="104">
        <v>471.64205496545469</v>
      </c>
      <c r="M72" s="104">
        <v>501.10053306153912</v>
      </c>
      <c r="N72" s="104">
        <v>527.78458431033812</v>
      </c>
      <c r="O72" s="104">
        <v>537.8398101159122</v>
      </c>
      <c r="P72" s="104">
        <v>545.22077886090858</v>
      </c>
      <c r="Q72" s="104">
        <v>538.07161367911772</v>
      </c>
      <c r="R72" s="104">
        <v>562.66248033791112</v>
      </c>
      <c r="S72" s="104">
        <v>596.11257327150474</v>
      </c>
      <c r="T72" s="104">
        <v>477.91820434682319</v>
      </c>
      <c r="U72" s="104">
        <v>550.19225871136689</v>
      </c>
      <c r="V72" s="104">
        <v>571.02183621962911</v>
      </c>
      <c r="W72" s="104">
        <v>619.65370561257316</v>
      </c>
      <c r="X72" s="104">
        <v>658.1980816044013</v>
      </c>
      <c r="Y72" s="104">
        <v>600.42204778703399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1003.1243424944888</v>
      </c>
      <c r="D73" s="101">
        <v>758.73786790384963</v>
      </c>
      <c r="E73" s="101">
        <v>1599.8819922484004</v>
      </c>
      <c r="F73" s="101">
        <v>1482.8459778349782</v>
      </c>
      <c r="G73" s="101">
        <v>1171.1405575976419</v>
      </c>
      <c r="H73" s="101">
        <v>1390.3073459692412</v>
      </c>
      <c r="I73" s="101">
        <v>1272.264824270577</v>
      </c>
      <c r="J73" s="101">
        <v>1334.5772504023339</v>
      </c>
      <c r="K73" s="101">
        <v>1401.1631316796756</v>
      </c>
      <c r="L73" s="101">
        <v>1494.7414756988119</v>
      </c>
      <c r="M73" s="101">
        <v>1456.5838064752422</v>
      </c>
      <c r="N73" s="101">
        <v>1413.2934013956162</v>
      </c>
      <c r="O73" s="101">
        <v>1480.8490358231002</v>
      </c>
      <c r="P73" s="101">
        <v>1435.2972534225225</v>
      </c>
      <c r="Q73" s="101">
        <v>1436.9490048644961</v>
      </c>
      <c r="R73" s="101">
        <v>1434.1010965552121</v>
      </c>
      <c r="S73" s="101">
        <v>1424.4542402565737</v>
      </c>
      <c r="T73" s="101">
        <v>1370.1652117294896</v>
      </c>
      <c r="U73" s="101">
        <v>1455.9105908782149</v>
      </c>
      <c r="V73" s="101">
        <v>0</v>
      </c>
      <c r="W73" s="101">
        <v>1513.7072711422261</v>
      </c>
      <c r="X73" s="101">
        <v>1226.433062591565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1154.6040006443641</v>
      </c>
      <c r="L74" s="104">
        <v>1244.8009555350588</v>
      </c>
      <c r="M74" s="104">
        <v>1206.9833670959181</v>
      </c>
      <c r="N74" s="104">
        <v>1169.6294932221958</v>
      </c>
      <c r="O74" s="104">
        <v>1246.391954132841</v>
      </c>
      <c r="P74" s="104">
        <v>1223.4106041265918</v>
      </c>
      <c r="Q74" s="104">
        <v>1244.012397185712</v>
      </c>
      <c r="R74" s="104">
        <v>1248.9472530334583</v>
      </c>
      <c r="S74" s="104">
        <v>1244.2966308974892</v>
      </c>
      <c r="T74" s="104">
        <v>1227.5490357216026</v>
      </c>
      <c r="U74" s="104">
        <v>1296.2943192055507</v>
      </c>
      <c r="V74" s="104">
        <v>1363.6742605147776</v>
      </c>
      <c r="W74" s="104">
        <v>1369.1569022849706</v>
      </c>
      <c r="X74" s="104">
        <v>1087.0319012831471</v>
      </c>
      <c r="Y74" s="104">
        <v>802.0406604247255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671.32890086975385</v>
      </c>
      <c r="L75" s="98">
        <v>749.94813834066861</v>
      </c>
      <c r="M75" s="98">
        <v>701.14588990006223</v>
      </c>
      <c r="N75" s="98">
        <v>654.15447850415671</v>
      </c>
      <c r="O75" s="98">
        <v>708.56784227175262</v>
      </c>
      <c r="P75" s="98">
        <v>675.30651766549556</v>
      </c>
      <c r="Q75" s="98">
        <v>688.0300792959697</v>
      </c>
      <c r="R75" s="98">
        <v>679.91341057459636</v>
      </c>
      <c r="S75" s="98">
        <v>661.59902402817511</v>
      </c>
      <c r="T75" s="98">
        <v>739.47806668679414</v>
      </c>
      <c r="U75" s="98">
        <v>717.99338916272416</v>
      </c>
      <c r="V75" s="98">
        <v>737.58836744356393</v>
      </c>
      <c r="W75" s="98">
        <v>755.24109808530704</v>
      </c>
      <c r="X75" s="98">
        <v>454.90695258816709</v>
      </c>
      <c r="Y75" s="98">
        <v>243.93433278112053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483.27509977461017</v>
      </c>
      <c r="L76" s="98">
        <v>494.85281719439041</v>
      </c>
      <c r="M76" s="98">
        <v>505.8374771958558</v>
      </c>
      <c r="N76" s="98">
        <v>515.47501471803901</v>
      </c>
      <c r="O76" s="98">
        <v>537.82411186108823</v>
      </c>
      <c r="P76" s="98">
        <v>548.10408646109647</v>
      </c>
      <c r="Q76" s="98">
        <v>555.98231788974215</v>
      </c>
      <c r="R76" s="98">
        <v>569.03384245886173</v>
      </c>
      <c r="S76" s="98">
        <v>582.69760686931374</v>
      </c>
      <c r="T76" s="98">
        <v>488.07096903480829</v>
      </c>
      <c r="U76" s="98">
        <v>578.30093004282628</v>
      </c>
      <c r="V76" s="98">
        <v>626.08589307121383</v>
      </c>
      <c r="W76" s="98">
        <v>613.91580419966363</v>
      </c>
      <c r="X76" s="98">
        <v>632.12494869498005</v>
      </c>
      <c r="Y76" s="98">
        <v>558.10632764360491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595.31923715686753</v>
      </c>
      <c r="D77" s="122">
        <v>613.98680463072162</v>
      </c>
      <c r="E77" s="122">
        <v>962.9276197898123</v>
      </c>
      <c r="F77" s="122">
        <v>930.79799163792438</v>
      </c>
      <c r="G77" s="122">
        <v>864.63099666936955</v>
      </c>
      <c r="H77" s="122">
        <v>903.91421407938617</v>
      </c>
      <c r="I77" s="122">
        <v>914.65058592731998</v>
      </c>
      <c r="J77" s="122">
        <v>942.56652799666892</v>
      </c>
      <c r="K77" s="122">
        <v>969.49266534276967</v>
      </c>
      <c r="L77" s="122">
        <v>1004.5361161158095</v>
      </c>
      <c r="M77" s="122">
        <v>949.57513087793188</v>
      </c>
      <c r="N77" s="122">
        <v>944.031139768819</v>
      </c>
      <c r="O77" s="122">
        <v>947.85763180274284</v>
      </c>
      <c r="P77" s="122">
        <v>895.36214586086135</v>
      </c>
      <c r="Q77" s="122">
        <v>884.01143350282939</v>
      </c>
      <c r="R77" s="122">
        <v>924.26264583917441</v>
      </c>
      <c r="S77" s="122">
        <v>955.67022110628704</v>
      </c>
      <c r="T77" s="122">
        <v>848.32357157247145</v>
      </c>
      <c r="U77" s="122">
        <v>933.46145058517243</v>
      </c>
      <c r="V77" s="122">
        <v>913.56935806377032</v>
      </c>
      <c r="W77" s="122">
        <v>959.04024958481682</v>
      </c>
      <c r="X77" s="122">
        <v>716.3080317477727</v>
      </c>
      <c r="Y77" s="122">
        <v>600.24685691452714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605.55550226675234</v>
      </c>
      <c r="D78" s="98">
        <v>623.81675257341351</v>
      </c>
      <c r="E78" s="98">
        <v>966.32565026295754</v>
      </c>
      <c r="F78" s="98">
        <v>939.35341511444619</v>
      </c>
      <c r="G78" s="98">
        <v>884.02315745866713</v>
      </c>
      <c r="H78" s="98">
        <v>919.61232872439541</v>
      </c>
      <c r="I78" s="98">
        <v>926.96598191946293</v>
      </c>
      <c r="J78" s="98">
        <v>948.38597438990314</v>
      </c>
      <c r="K78" s="98">
        <v>978.25650607683849</v>
      </c>
      <c r="L78" s="98">
        <v>1011.7616212583362</v>
      </c>
      <c r="M78" s="98">
        <v>959.36417573748054</v>
      </c>
      <c r="N78" s="98">
        <v>954.42046402826429</v>
      </c>
      <c r="O78" s="98">
        <v>958.18976004182832</v>
      </c>
      <c r="P78" s="98">
        <v>909.82807426262423</v>
      </c>
      <c r="Q78" s="98">
        <v>893.32913986661265</v>
      </c>
      <c r="R78" s="98">
        <v>933.46755180109415</v>
      </c>
      <c r="S78" s="98">
        <v>967.2284186570696</v>
      </c>
      <c r="T78" s="98">
        <v>855.53254120625252</v>
      </c>
      <c r="U78" s="98">
        <v>947.29645975850167</v>
      </c>
      <c r="V78" s="98">
        <v>922.61460342634894</v>
      </c>
      <c r="W78" s="98">
        <v>992.19829236255964</v>
      </c>
      <c r="X78" s="98">
        <v>762.9730480498597</v>
      </c>
      <c r="Y78" s="98">
        <v>642.40349133684697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425.36900464075029</v>
      </c>
      <c r="D79" s="33">
        <v>335.73342263891385</v>
      </c>
      <c r="E79" s="33">
        <v>906.81621608431556</v>
      </c>
      <c r="F79" s="33">
        <v>819.41089446717911</v>
      </c>
      <c r="G79" s="33">
        <v>632.33427230744462</v>
      </c>
      <c r="H79" s="33">
        <v>757.10295261808994</v>
      </c>
      <c r="I79" s="33">
        <v>686.94195117436925</v>
      </c>
      <c r="J79" s="33">
        <v>729.40253074535781</v>
      </c>
      <c r="K79" s="33">
        <v>734.66249571965238</v>
      </c>
      <c r="L79" s="33">
        <v>819.40261768618439</v>
      </c>
      <c r="M79" s="33">
        <v>750.58408900071686</v>
      </c>
      <c r="N79" s="33">
        <v>730.4321771131581</v>
      </c>
      <c r="O79" s="33">
        <v>744.0116600464479</v>
      </c>
      <c r="P79" s="33">
        <v>688.96777915725602</v>
      </c>
      <c r="Q79" s="33">
        <v>681.18201675026535</v>
      </c>
      <c r="R79" s="33">
        <v>690.69436316789347</v>
      </c>
      <c r="S79" s="33">
        <v>695.35251612188711</v>
      </c>
      <c r="T79" s="33">
        <v>686.27137493687087</v>
      </c>
      <c r="U79" s="33">
        <v>682.0934885356279</v>
      </c>
      <c r="V79" s="33">
        <v>705.80410522361683</v>
      </c>
      <c r="W79" s="33">
        <v>789.7000791847646</v>
      </c>
      <c r="X79" s="33">
        <v>495.7819923503389</v>
      </c>
      <c r="Y79" s="33">
        <v>365.27230118661652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16062.124304544985</v>
      </c>
      <c r="D81" s="117">
        <f t="shared" si="28"/>
        <v>15341.896760808684</v>
      </c>
      <c r="E81" s="117">
        <f t="shared" si="28"/>
        <v>15414.080704821576</v>
      </c>
      <c r="F81" s="117">
        <f t="shared" si="28"/>
        <v>15072.840915254503</v>
      </c>
      <c r="G81" s="117">
        <f t="shared" si="28"/>
        <v>14547.484023187573</v>
      </c>
      <c r="H81" s="117">
        <f t="shared" si="28"/>
        <v>15002.634692275058</v>
      </c>
      <c r="I81" s="117">
        <f t="shared" si="28"/>
        <v>14320.841962579809</v>
      </c>
      <c r="J81" s="117">
        <f t="shared" si="28"/>
        <v>14109.593978569701</v>
      </c>
      <c r="K81" s="117">
        <f t="shared" si="28"/>
        <v>13731.019904284422</v>
      </c>
      <c r="L81" s="117">
        <f t="shared" si="28"/>
        <v>14581.645591380753</v>
      </c>
      <c r="M81" s="117">
        <f t="shared" si="28"/>
        <v>13953.01580788988</v>
      </c>
      <c r="N81" s="117">
        <f t="shared" si="28"/>
        <v>13703.112417342112</v>
      </c>
      <c r="O81" s="117">
        <f t="shared" si="28"/>
        <v>13226.223917436662</v>
      </c>
      <c r="P81" s="117">
        <f t="shared" si="28"/>
        <v>11572.625989975515</v>
      </c>
      <c r="Q81" s="117">
        <f t="shared" si="28"/>
        <v>11395.606309361354</v>
      </c>
      <c r="R81" s="117">
        <f t="shared" ref="R81:V81" si="29">R82+R85+R87+R100</f>
        <v>10538.069169521816</v>
      </c>
      <c r="S81" s="117">
        <f t="shared" si="29"/>
        <v>8816.8464536653773</v>
      </c>
      <c r="T81" s="117">
        <f t="shared" si="29"/>
        <v>13953.875116306177</v>
      </c>
      <c r="U81" s="117">
        <f t="shared" si="29"/>
        <v>11667.409436748687</v>
      </c>
      <c r="V81" s="117">
        <f t="shared" si="29"/>
        <v>10077.130007246438</v>
      </c>
      <c r="W81" s="117">
        <f t="shared" ref="W81:Y81" si="30">W82+W85+W87+W100</f>
        <v>9362.6215996435276</v>
      </c>
      <c r="X81" s="117">
        <f t="shared" si="30"/>
        <v>7663.6859847572214</v>
      </c>
      <c r="Y81" s="117">
        <f t="shared" si="30"/>
        <v>5687.3105358911043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14251.390496405105</v>
      </c>
      <c r="D82" s="122">
        <f t="shared" si="31"/>
        <v>13688.088657566865</v>
      </c>
      <c r="E82" s="122">
        <f t="shared" si="31"/>
        <v>13015.975686545869</v>
      </c>
      <c r="F82" s="122">
        <f t="shared" si="31"/>
        <v>12759.902077034732</v>
      </c>
      <c r="G82" s="122">
        <f t="shared" si="31"/>
        <v>12412.093334168956</v>
      </c>
      <c r="H82" s="122">
        <f t="shared" si="31"/>
        <v>12783.747409710804</v>
      </c>
      <c r="I82" s="122">
        <f t="shared" si="31"/>
        <v>12087.950703713544</v>
      </c>
      <c r="J82" s="122">
        <f t="shared" si="31"/>
        <v>11865.295846514686</v>
      </c>
      <c r="K82" s="122">
        <f t="shared" si="31"/>
        <v>11504.464061251025</v>
      </c>
      <c r="L82" s="122">
        <f t="shared" si="31"/>
        <v>12308.118750688602</v>
      </c>
      <c r="M82" s="122">
        <f t="shared" si="31"/>
        <v>11629.125523622986</v>
      </c>
      <c r="N82" s="122">
        <f t="shared" si="31"/>
        <v>11402.976208958953</v>
      </c>
      <c r="O82" s="122">
        <f t="shared" si="31"/>
        <v>10951.825324196378</v>
      </c>
      <c r="P82" s="122">
        <f t="shared" si="31"/>
        <v>9375.7456767070616</v>
      </c>
      <c r="Q82" s="122">
        <f t="shared" si="31"/>
        <v>9183.2817935305939</v>
      </c>
      <c r="R82" s="122">
        <f t="shared" ref="R82:V82" si="32">SUM(R83:R84)</f>
        <v>8439.4416385724508</v>
      </c>
      <c r="S82" s="122">
        <f t="shared" si="32"/>
        <v>6892.2845355931113</v>
      </c>
      <c r="T82" s="122">
        <f t="shared" si="32"/>
        <v>11334.743943901854</v>
      </c>
      <c r="U82" s="122">
        <f t="shared" si="32"/>
        <v>9259.996499458648</v>
      </c>
      <c r="V82" s="122">
        <f t="shared" si="32"/>
        <v>7844.1367815144476</v>
      </c>
      <c r="W82" s="122">
        <f t="shared" ref="W82:Y82" si="33">SUM(W83:W84)</f>
        <v>7072.305668211704</v>
      </c>
      <c r="X82" s="122">
        <f t="shared" si="33"/>
        <v>5626.9741256792777</v>
      </c>
      <c r="Y82" s="122">
        <f t="shared" si="33"/>
        <v>4148.840668444609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14188.200355713749</v>
      </c>
      <c r="D83" s="98">
        <v>13626.928261303441</v>
      </c>
      <c r="E83" s="98">
        <v>12956.84018389535</v>
      </c>
      <c r="F83" s="98">
        <v>12701.879248384972</v>
      </c>
      <c r="G83" s="98">
        <v>12355.481641829116</v>
      </c>
      <c r="H83" s="98">
        <v>12724.587083608101</v>
      </c>
      <c r="I83" s="98">
        <v>12032.459670134058</v>
      </c>
      <c r="J83" s="98">
        <v>11810.36418507507</v>
      </c>
      <c r="K83" s="98">
        <v>11450.970264564707</v>
      </c>
      <c r="L83" s="98">
        <v>12249.714682774029</v>
      </c>
      <c r="M83" s="98">
        <v>11574.396786948675</v>
      </c>
      <c r="N83" s="98">
        <v>11348.985455517934</v>
      </c>
      <c r="O83" s="98">
        <v>10900.214083460856</v>
      </c>
      <c r="P83" s="98">
        <v>9332.0404087130646</v>
      </c>
      <c r="Q83" s="98">
        <v>9140.5085643868788</v>
      </c>
      <c r="R83" s="98">
        <v>8399.6819571456581</v>
      </c>
      <c r="S83" s="98">
        <v>6859.5770414672343</v>
      </c>
      <c r="T83" s="98">
        <v>11279.381482266246</v>
      </c>
      <c r="U83" s="98">
        <v>9215.0291555392669</v>
      </c>
      <c r="V83" s="98">
        <v>7805.736689132329</v>
      </c>
      <c r="W83" s="98">
        <v>7038.1941547816496</v>
      </c>
      <c r="X83" s="98">
        <v>5600.8058529586597</v>
      </c>
      <c r="Y83" s="98">
        <v>4129.8696655884733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63.190140691357335</v>
      </c>
      <c r="D84" s="98">
        <v>61.160396263423337</v>
      </c>
      <c r="E84" s="98">
        <v>59.135502650519598</v>
      </c>
      <c r="F84" s="98">
        <v>58.022828649761088</v>
      </c>
      <c r="G84" s="98">
        <v>56.611692339840616</v>
      </c>
      <c r="H84" s="98">
        <v>59.160326102703543</v>
      </c>
      <c r="I84" s="98">
        <v>55.49103357948696</v>
      </c>
      <c r="J84" s="98">
        <v>54.93166143961534</v>
      </c>
      <c r="K84" s="98">
        <v>53.493796686318404</v>
      </c>
      <c r="L84" s="98">
        <v>58.404067914572742</v>
      </c>
      <c r="M84" s="98">
        <v>54.728736674311108</v>
      </c>
      <c r="N84" s="98">
        <v>53.990753441019471</v>
      </c>
      <c r="O84" s="98">
        <v>51.611240735521577</v>
      </c>
      <c r="P84" s="98">
        <v>43.705267993997182</v>
      </c>
      <c r="Q84" s="98">
        <v>42.773229143715739</v>
      </c>
      <c r="R84" s="98">
        <v>39.759681426792504</v>
      </c>
      <c r="S84" s="98">
        <v>32.707494125877147</v>
      </c>
      <c r="T84" s="98">
        <v>55.362461635608554</v>
      </c>
      <c r="U84" s="98">
        <v>44.967343919380276</v>
      </c>
      <c r="V84" s="98">
        <v>38.400092382118146</v>
      </c>
      <c r="W84" s="98">
        <v>34.111513430054124</v>
      </c>
      <c r="X84" s="98">
        <v>26.168272720617853</v>
      </c>
      <c r="Y84" s="98">
        <v>18.971002856136064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2.8762688824080597E-2</v>
      </c>
      <c r="D85" s="122">
        <f t="shared" si="34"/>
        <v>5.2596811387367499E-2</v>
      </c>
      <c r="E85" s="122">
        <f t="shared" si="34"/>
        <v>0.18014480900327262</v>
      </c>
      <c r="F85" s="122">
        <f t="shared" si="34"/>
        <v>0.42150622886087308</v>
      </c>
      <c r="G85" s="122">
        <f t="shared" si="34"/>
        <v>0.21347240797919198</v>
      </c>
      <c r="H85" s="122">
        <f t="shared" si="34"/>
        <v>0.52526498810195665</v>
      </c>
      <c r="I85" s="122">
        <f t="shared" si="34"/>
        <v>1.3259841337770524</v>
      </c>
      <c r="J85" s="122">
        <f t="shared" si="34"/>
        <v>1.7117928132218416</v>
      </c>
      <c r="K85" s="122">
        <f t="shared" si="34"/>
        <v>2.2215334428658737</v>
      </c>
      <c r="L85" s="122">
        <f t="shared" si="34"/>
        <v>2.1940878794796843</v>
      </c>
      <c r="M85" s="122">
        <f t="shared" si="34"/>
        <v>2.8806189788727052</v>
      </c>
      <c r="N85" s="122">
        <f t="shared" si="34"/>
        <v>2.8232067257073248</v>
      </c>
      <c r="O85" s="122">
        <f t="shared" si="34"/>
        <v>4.9049134323805754</v>
      </c>
      <c r="P85" s="122">
        <f t="shared" si="34"/>
        <v>6.4603258469907194</v>
      </c>
      <c r="Q85" s="122">
        <f t="shared" si="34"/>
        <v>14.99887413240776</v>
      </c>
      <c r="R85" s="122">
        <f t="shared" si="34"/>
        <v>10.954816488845431</v>
      </c>
      <c r="S85" s="122">
        <f t="shared" si="34"/>
        <v>9.1450292345258628</v>
      </c>
      <c r="T85" s="122">
        <f t="shared" si="34"/>
        <v>10.216022655318133</v>
      </c>
      <c r="U85" s="122">
        <f t="shared" si="34"/>
        <v>10.444991215514678</v>
      </c>
      <c r="V85" s="122">
        <f t="shared" si="34"/>
        <v>6.1163905942458481</v>
      </c>
      <c r="W85" s="122">
        <f t="shared" si="34"/>
        <v>2.4977280103029154</v>
      </c>
      <c r="X85" s="122">
        <f t="shared" si="34"/>
        <v>1.4832436980975896</v>
      </c>
      <c r="Y85" s="122">
        <f t="shared" si="34"/>
        <v>0.63795424829117153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2.8762688824080597E-2</v>
      </c>
      <c r="D86" s="98">
        <f>IF(RES_hhdet_in_fec!D86=0,0,RES_hhdet_in_fec!D86*1000*11630/RES_hhdet_in_new!D83)</f>
        <v>5.2596811387367499E-2</v>
      </c>
      <c r="E86" s="98">
        <f>IF(RES_hhdet_in_fec!E86=0,0,RES_hhdet_in_fec!E86*1000*11630/RES_hhdet_in_new!E83)</f>
        <v>0.18014480900327262</v>
      </c>
      <c r="F86" s="98">
        <f>IF(RES_hhdet_in_fec!F86=0,0,RES_hhdet_in_fec!F86*1000*11630/RES_hhdet_in_new!F83)</f>
        <v>0.42150622886087308</v>
      </c>
      <c r="G86" s="98">
        <f>IF(RES_hhdet_in_fec!G86=0,0,RES_hhdet_in_fec!G86*1000*11630/RES_hhdet_in_new!G83)</f>
        <v>0.21347240797919198</v>
      </c>
      <c r="H86" s="98">
        <f>IF(RES_hhdet_in_fec!H86=0,0,RES_hhdet_in_fec!H86*1000*11630/RES_hhdet_in_new!H83)</f>
        <v>0.52526498810195665</v>
      </c>
      <c r="I86" s="98">
        <f>IF(RES_hhdet_in_fec!I86=0,0,RES_hhdet_in_fec!I86*1000*11630/RES_hhdet_in_new!I83)</f>
        <v>1.3259841337770524</v>
      </c>
      <c r="J86" s="98">
        <f>IF(RES_hhdet_in_fec!J86=0,0,RES_hhdet_in_fec!J86*1000*11630/RES_hhdet_in_new!J83)</f>
        <v>1.7117928132218416</v>
      </c>
      <c r="K86" s="98">
        <f>IF(RES_hhdet_in_fec!K86=0,0,RES_hhdet_in_fec!K86*1000*11630/RES_hhdet_in_new!K83)</f>
        <v>2.2215334428658737</v>
      </c>
      <c r="L86" s="98">
        <f>IF(RES_hhdet_in_fec!L86=0,0,RES_hhdet_in_fec!L86*1000*11630/RES_hhdet_in_new!L83)</f>
        <v>2.1940878794796843</v>
      </c>
      <c r="M86" s="98">
        <f>IF(RES_hhdet_in_fec!M86=0,0,RES_hhdet_in_fec!M86*1000*11630/RES_hhdet_in_new!M83)</f>
        <v>2.8806189788727052</v>
      </c>
      <c r="N86" s="98">
        <f>IF(RES_hhdet_in_fec!N86=0,0,RES_hhdet_in_fec!N86*1000*11630/RES_hhdet_in_new!N83)</f>
        <v>2.8232067257073248</v>
      </c>
      <c r="O86" s="98">
        <f>IF(RES_hhdet_in_fec!O86=0,0,RES_hhdet_in_fec!O86*1000*11630/RES_hhdet_in_new!O83)</f>
        <v>4.9049134323805754</v>
      </c>
      <c r="P86" s="98">
        <f>IF(RES_hhdet_in_fec!P86=0,0,RES_hhdet_in_fec!P86*1000*11630/RES_hhdet_in_new!P83)</f>
        <v>6.4603258469907194</v>
      </c>
      <c r="Q86" s="98">
        <f>IF(RES_hhdet_in_fec!Q86=0,0,RES_hhdet_in_fec!Q86*1000*11630/RES_hhdet_in_new!Q83)</f>
        <v>14.99887413240776</v>
      </c>
      <c r="R86" s="98">
        <f>IF(RES_hhdet_in_fec!R86=0,0,RES_hhdet_in_fec!R86*1000*11630/RES_hhdet_in_new!R83)</f>
        <v>10.954816488845431</v>
      </c>
      <c r="S86" s="98">
        <f>IF(RES_hhdet_in_fec!S86=0,0,RES_hhdet_in_fec!S86*1000*11630/RES_hhdet_in_new!S83)</f>
        <v>9.1450292345258628</v>
      </c>
      <c r="T86" s="98">
        <f>IF(RES_hhdet_in_fec!T86=0,0,RES_hhdet_in_fec!T86*1000*11630/RES_hhdet_in_new!T83)</f>
        <v>10.216022655318133</v>
      </c>
      <c r="U86" s="98">
        <f>IF(RES_hhdet_in_fec!U86=0,0,RES_hhdet_in_fec!U86*1000*11630/RES_hhdet_in_new!U83)</f>
        <v>10.444991215514678</v>
      </c>
      <c r="V86" s="98">
        <f>IF(RES_hhdet_in_fec!V86=0,0,RES_hhdet_in_fec!V86*1000*11630/RES_hhdet_in_new!V83)</f>
        <v>6.1163905942458481</v>
      </c>
      <c r="W86" s="98">
        <f>IF(RES_hhdet_in_fec!W86=0,0,RES_hhdet_in_fec!W86*1000*11630/RES_hhdet_in_new!W83)</f>
        <v>2.4977280103029154</v>
      </c>
      <c r="X86" s="98">
        <f>IF(RES_hhdet_in_fec!X86=0,0,RES_hhdet_in_fec!X86*1000*11630/RES_hhdet_in_new!X83)</f>
        <v>1.4832436980975896</v>
      </c>
      <c r="Y86" s="98">
        <f>IF(RES_hhdet_in_fec!Y86=0,0,RES_hhdet_in_fec!Y86*1000*11630/RES_hhdet_in_new!Y83)</f>
        <v>0.63795424829117153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1229.3181573671147</v>
      </c>
      <c r="D87" s="122">
        <v>1090.8950553053023</v>
      </c>
      <c r="E87" s="122">
        <v>1489.6711274365425</v>
      </c>
      <c r="F87" s="122">
        <v>1428.6489934609251</v>
      </c>
      <c r="G87" s="122">
        <v>1295.864202146757</v>
      </c>
      <c r="H87" s="122">
        <v>1342.4575945449328</v>
      </c>
      <c r="I87" s="122">
        <v>1338.0163041683654</v>
      </c>
      <c r="J87" s="122">
        <v>1349.8749947517431</v>
      </c>
      <c r="K87" s="122">
        <v>1320.4166366408447</v>
      </c>
      <c r="L87" s="122">
        <v>1353.2545633032257</v>
      </c>
      <c r="M87" s="122">
        <v>1420.6219492100965</v>
      </c>
      <c r="N87" s="122">
        <v>1384.8679127328519</v>
      </c>
      <c r="O87" s="122">
        <v>1371.4610339316262</v>
      </c>
      <c r="P87" s="122">
        <v>1319.5273293695379</v>
      </c>
      <c r="Q87" s="122">
        <v>1341.7310500819444</v>
      </c>
      <c r="R87" s="122">
        <v>1253.4380137616267</v>
      </c>
      <c r="S87" s="122">
        <v>1099.2426369939335</v>
      </c>
      <c r="T87" s="122">
        <v>1648.3115831551813</v>
      </c>
      <c r="U87" s="122">
        <v>1458.2752459621033</v>
      </c>
      <c r="V87" s="122">
        <v>1334.7501090750375</v>
      </c>
      <c r="W87" s="122">
        <v>1392.0513741951472</v>
      </c>
      <c r="X87" s="122">
        <v>1276.0453447925704</v>
      </c>
      <c r="Y87" s="122">
        <v>911.15549063891297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1258.2450521337582</v>
      </c>
      <c r="D88" s="98">
        <v>1298.2597140425814</v>
      </c>
      <c r="E88" s="98">
        <v>1346.5173089358661</v>
      </c>
      <c r="F88" s="98">
        <v>1396.1326543451496</v>
      </c>
      <c r="G88" s="98">
        <v>1320.3534170782852</v>
      </c>
      <c r="H88" s="98">
        <v>1314.0241170462409</v>
      </c>
      <c r="I88" s="98">
        <v>1340.0284252928675</v>
      </c>
      <c r="J88" s="98">
        <v>1348.501061372983</v>
      </c>
      <c r="K88" s="98">
        <v>1334.5358594650809</v>
      </c>
      <c r="L88" s="98">
        <v>1285.3058593019434</v>
      </c>
      <c r="M88" s="98">
        <v>1414.9503999731228</v>
      </c>
      <c r="N88" s="98">
        <v>1380.8257808813248</v>
      </c>
      <c r="O88" s="98">
        <v>1395.8797993171829</v>
      </c>
      <c r="P88" s="98">
        <v>1366.9230459839264</v>
      </c>
      <c r="Q88" s="98">
        <v>1388.4631562302643</v>
      </c>
      <c r="R88" s="98">
        <v>1229.4785937550539</v>
      </c>
      <c r="S88" s="98">
        <v>1028.3617879105943</v>
      </c>
      <c r="T88" s="98">
        <v>1735.410377362655</v>
      </c>
      <c r="U88" s="98">
        <v>1483.3349360602226</v>
      </c>
      <c r="V88" s="98">
        <v>1327.6813942449928</v>
      </c>
      <c r="W88" s="98">
        <v>1437.5689181007162</v>
      </c>
      <c r="X88" s="98">
        <v>1284.1835936133423</v>
      </c>
      <c r="Y88" s="98">
        <v>916.57967195164315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1118.3173280261392</v>
      </c>
      <c r="L89" s="98">
        <v>1094.5306591848814</v>
      </c>
      <c r="M89" s="98">
        <v>1206.2632691041497</v>
      </c>
      <c r="N89" s="98">
        <v>1178.0593155386903</v>
      </c>
      <c r="O89" s="98">
        <v>1203.4779950043244</v>
      </c>
      <c r="P89" s="98">
        <v>1182.9187759199929</v>
      </c>
      <c r="Q89" s="98">
        <v>1211.7557812493039</v>
      </c>
      <c r="R89" s="98">
        <v>1079.2204976832038</v>
      </c>
      <c r="S89" s="98">
        <v>907.70969652941699</v>
      </c>
      <c r="T89" s="98">
        <v>1581.2678748340104</v>
      </c>
      <c r="U89" s="98">
        <v>1345.5872723446071</v>
      </c>
      <c r="V89" s="98">
        <v>1208.7646918662185</v>
      </c>
      <c r="W89" s="98">
        <v>1320.4021816124059</v>
      </c>
      <c r="X89" s="98">
        <v>1164.8833441088434</v>
      </c>
      <c r="Y89" s="98">
        <v>824.42601301393336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639.35700061276486</v>
      </c>
      <c r="L90" s="101">
        <v>643.74626369821283</v>
      </c>
      <c r="M90" s="101">
        <v>681.888451738708</v>
      </c>
      <c r="N90" s="101">
        <v>640.45269881052263</v>
      </c>
      <c r="O90" s="101">
        <v>667.14512917521324</v>
      </c>
      <c r="P90" s="101">
        <v>641.21426465537468</v>
      </c>
      <c r="Q90" s="101">
        <v>661.6930950527302</v>
      </c>
      <c r="R90" s="101">
        <v>575.9180166874238</v>
      </c>
      <c r="S90" s="101">
        <v>470.03856083982907</v>
      </c>
      <c r="T90" s="101">
        <v>954.17703432693736</v>
      </c>
      <c r="U90" s="101">
        <v>733.55537534519851</v>
      </c>
      <c r="V90" s="101">
        <v>636.57911678764299</v>
      </c>
      <c r="W90" s="101">
        <v>716.05118397523313</v>
      </c>
      <c r="X90" s="101">
        <v>493.99712912546414</v>
      </c>
      <c r="Y90" s="101">
        <v>268.10410241889929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478.96032741337439</v>
      </c>
      <c r="L91" s="104">
        <v>450.7843954866687</v>
      </c>
      <c r="M91" s="104">
        <v>524.37481736544169</v>
      </c>
      <c r="N91" s="104">
        <v>537.60661672816764</v>
      </c>
      <c r="O91" s="104">
        <v>536.33286582911126</v>
      </c>
      <c r="P91" s="104">
        <v>541.70451126461808</v>
      </c>
      <c r="Q91" s="104">
        <v>550.06268619657385</v>
      </c>
      <c r="R91" s="104">
        <v>503.30248099578</v>
      </c>
      <c r="S91" s="104">
        <v>437.67113568958808</v>
      </c>
      <c r="T91" s="104">
        <v>627.09084050707281</v>
      </c>
      <c r="U91" s="104">
        <v>612.0318969994089</v>
      </c>
      <c r="V91" s="104">
        <v>572.18557507857565</v>
      </c>
      <c r="W91" s="104">
        <v>604.35099763717267</v>
      </c>
      <c r="X91" s="104">
        <v>670.88621498337932</v>
      </c>
      <c r="Y91" s="104">
        <v>556.32191059503396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1310.5045503170297</v>
      </c>
      <c r="D92" s="101">
        <v>1325.0614746044851</v>
      </c>
      <c r="E92" s="101">
        <v>1386.2826870356582</v>
      </c>
      <c r="F92" s="101">
        <v>1424.1194975567912</v>
      </c>
      <c r="G92" s="101">
        <v>1432.0374153634743</v>
      </c>
      <c r="H92" s="101">
        <v>1449.2493157853698</v>
      </c>
      <c r="I92" s="101">
        <v>1499.7712558622134</v>
      </c>
      <c r="J92" s="101">
        <v>1531.7752988882332</v>
      </c>
      <c r="K92" s="101">
        <v>1573.0171211416555</v>
      </c>
      <c r="L92" s="101">
        <v>1584.785414266297</v>
      </c>
      <c r="M92" s="101">
        <v>1550.8562245584862</v>
      </c>
      <c r="N92" s="101">
        <v>1587.26236144469</v>
      </c>
      <c r="O92" s="101">
        <v>1514.1330784813626</v>
      </c>
      <c r="P92" s="101">
        <v>1472.5192503656142</v>
      </c>
      <c r="Q92" s="101">
        <v>1420.1502548256808</v>
      </c>
      <c r="R92" s="101">
        <v>1434.2462689895956</v>
      </c>
      <c r="S92" s="101">
        <v>1441.1049188997499</v>
      </c>
      <c r="T92" s="101">
        <v>1466.8018509968333</v>
      </c>
      <c r="U92" s="101">
        <v>1534.5216963747023</v>
      </c>
      <c r="V92" s="101">
        <v>1529.4712623355183</v>
      </c>
      <c r="W92" s="101">
        <v>1596.136362946291</v>
      </c>
      <c r="X92" s="101">
        <v>0</v>
      </c>
      <c r="Y92" s="101">
        <v>0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1245.2401014474899</v>
      </c>
      <c r="L93" s="104">
        <v>1272.353371792798</v>
      </c>
      <c r="M93" s="104">
        <v>1241.2757767038822</v>
      </c>
      <c r="N93" s="104">
        <v>1273.9753982240481</v>
      </c>
      <c r="O93" s="104">
        <v>1243.0871906627483</v>
      </c>
      <c r="P93" s="104">
        <v>1230.122135810909</v>
      </c>
      <c r="Q93" s="104">
        <v>1210.1229361826629</v>
      </c>
      <c r="R93" s="104">
        <v>1233.3358515266173</v>
      </c>
      <c r="S93" s="104">
        <v>1248.4067001492415</v>
      </c>
      <c r="T93" s="104">
        <v>1310.4938912483367</v>
      </c>
      <c r="U93" s="104">
        <v>1362.009755002987</v>
      </c>
      <c r="V93" s="104">
        <v>1360.8560211303025</v>
      </c>
      <c r="W93" s="104">
        <v>1431.1040701579795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753.30015580323516</v>
      </c>
      <c r="L94" s="98">
        <v>793.97948566649495</v>
      </c>
      <c r="M94" s="98">
        <v>746.61179863480993</v>
      </c>
      <c r="N94" s="98">
        <v>735.87525820562132</v>
      </c>
      <c r="O94" s="98">
        <v>722.83674825049263</v>
      </c>
      <c r="P94" s="98">
        <v>689.87690663413218</v>
      </c>
      <c r="Q94" s="98">
        <v>675.05802528901677</v>
      </c>
      <c r="R94" s="98">
        <v>673.89515436359318</v>
      </c>
      <c r="S94" s="98">
        <v>664.69956596622592</v>
      </c>
      <c r="T94" s="98">
        <v>799.54605675962716</v>
      </c>
      <c r="U94" s="98">
        <v>756.96407159975229</v>
      </c>
      <c r="V94" s="98">
        <v>734.90571303207753</v>
      </c>
      <c r="W94" s="98">
        <v>795.46693599750949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491.93994564425469</v>
      </c>
      <c r="L95" s="98">
        <v>478.37388612630303</v>
      </c>
      <c r="M95" s="98">
        <v>494.66397806907236</v>
      </c>
      <c r="N95" s="98">
        <v>538.10014001842683</v>
      </c>
      <c r="O95" s="98">
        <v>520.25044241225578</v>
      </c>
      <c r="P95" s="98">
        <v>540.24522917677689</v>
      </c>
      <c r="Q95" s="98">
        <v>535.06491089364613</v>
      </c>
      <c r="R95" s="98">
        <v>559.44069716302408</v>
      </c>
      <c r="S95" s="98">
        <v>583.70713418301568</v>
      </c>
      <c r="T95" s="98">
        <v>510.94783448870965</v>
      </c>
      <c r="U95" s="98">
        <v>605.04568340323476</v>
      </c>
      <c r="V95" s="98">
        <v>625.95030809822492</v>
      </c>
      <c r="W95" s="98">
        <v>635.63713416047028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1003.1243424944889</v>
      </c>
      <c r="D96" s="101">
        <v>758.73786790384963</v>
      </c>
      <c r="E96" s="101">
        <v>1599.8819922484006</v>
      </c>
      <c r="F96" s="101">
        <v>1482.8459778349779</v>
      </c>
      <c r="G96" s="101">
        <v>1171.1405575976414</v>
      </c>
      <c r="H96" s="101">
        <v>1390.3073459692412</v>
      </c>
      <c r="I96" s="101">
        <v>1272.2648242705773</v>
      </c>
      <c r="J96" s="101">
        <v>1334.5772504023337</v>
      </c>
      <c r="K96" s="101">
        <v>1401.1631316796754</v>
      </c>
      <c r="L96" s="101">
        <v>1494.7414756988119</v>
      </c>
      <c r="M96" s="101">
        <v>1456.5838064752425</v>
      </c>
      <c r="N96" s="101">
        <v>1413.2934013956162</v>
      </c>
      <c r="O96" s="101">
        <v>1480.8490358231004</v>
      </c>
      <c r="P96" s="101">
        <v>1435.2972534225223</v>
      </c>
      <c r="Q96" s="101">
        <v>1436.9490048644964</v>
      </c>
      <c r="R96" s="101">
        <v>1434.1010965552123</v>
      </c>
      <c r="S96" s="101">
        <v>1424.4542402565742</v>
      </c>
      <c r="T96" s="101">
        <v>1370.1652117294898</v>
      </c>
      <c r="U96" s="101">
        <v>1455.9105908782146</v>
      </c>
      <c r="V96" s="101">
        <v>0</v>
      </c>
      <c r="W96" s="101">
        <v>1513.7072711422256</v>
      </c>
      <c r="X96" s="101">
        <v>0</v>
      </c>
      <c r="Y96" s="101">
        <v>0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1154.6040006443639</v>
      </c>
      <c r="L97" s="104">
        <v>1244.8009555350588</v>
      </c>
      <c r="M97" s="104">
        <v>1206.9833670959179</v>
      </c>
      <c r="N97" s="104">
        <v>1169.6294932221961</v>
      </c>
      <c r="O97" s="104">
        <v>1246.3919541328412</v>
      </c>
      <c r="P97" s="104">
        <v>1223.4106041265918</v>
      </c>
      <c r="Q97" s="104">
        <v>1244.0123971857117</v>
      </c>
      <c r="R97" s="104">
        <v>1248.9472530334581</v>
      </c>
      <c r="S97" s="104">
        <v>1244.296630897489</v>
      </c>
      <c r="T97" s="104">
        <v>1227.5490357216024</v>
      </c>
      <c r="U97" s="104">
        <v>1296.2943192055504</v>
      </c>
      <c r="V97" s="104">
        <v>1363.6742605147776</v>
      </c>
      <c r="W97" s="104">
        <v>1369.1569022849708</v>
      </c>
      <c r="X97" s="104">
        <v>0</v>
      </c>
      <c r="Y97" s="104">
        <v>0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671.32890086975385</v>
      </c>
      <c r="L98" s="98">
        <v>749.94813834066849</v>
      </c>
      <c r="M98" s="98">
        <v>701.14588990006212</v>
      </c>
      <c r="N98" s="98">
        <v>654.15447850415683</v>
      </c>
      <c r="O98" s="98">
        <v>708.56784227175251</v>
      </c>
      <c r="P98" s="98">
        <v>675.30651766549545</v>
      </c>
      <c r="Q98" s="98">
        <v>688.03007929596959</v>
      </c>
      <c r="R98" s="98">
        <v>679.91341057459647</v>
      </c>
      <c r="S98" s="98">
        <v>661.59902402817488</v>
      </c>
      <c r="T98" s="98">
        <v>739.47806668679425</v>
      </c>
      <c r="U98" s="98">
        <v>717.99338916272404</v>
      </c>
      <c r="V98" s="98">
        <v>737.58836744356381</v>
      </c>
      <c r="W98" s="98">
        <v>755.24109808530716</v>
      </c>
      <c r="X98" s="98">
        <v>0</v>
      </c>
      <c r="Y98" s="98">
        <v>0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483.27509977461017</v>
      </c>
      <c r="L99" s="98">
        <v>494.85281719439035</v>
      </c>
      <c r="M99" s="98">
        <v>505.8374771958558</v>
      </c>
      <c r="N99" s="98">
        <v>515.47501471803935</v>
      </c>
      <c r="O99" s="98">
        <v>537.82411186108857</v>
      </c>
      <c r="P99" s="98">
        <v>548.10408646109636</v>
      </c>
      <c r="Q99" s="98">
        <v>555.98231788974215</v>
      </c>
      <c r="R99" s="98">
        <v>569.0338424588615</v>
      </c>
      <c r="S99" s="98">
        <v>582.69760686931386</v>
      </c>
      <c r="T99" s="98">
        <v>488.07096903480812</v>
      </c>
      <c r="U99" s="98">
        <v>578.30093004282639</v>
      </c>
      <c r="V99" s="98">
        <v>626.08589307121395</v>
      </c>
      <c r="W99" s="98">
        <v>613.91580419966374</v>
      </c>
      <c r="X99" s="98">
        <v>0</v>
      </c>
      <c r="Y99" s="98">
        <v>0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581.38688808393908</v>
      </c>
      <c r="D100" s="122">
        <v>562.86045112512977</v>
      </c>
      <c r="E100" s="122">
        <v>908.25374603016076</v>
      </c>
      <c r="F100" s="122">
        <v>883.86833852998393</v>
      </c>
      <c r="G100" s="122">
        <v>839.31301446388204</v>
      </c>
      <c r="H100" s="122">
        <v>875.90442303121893</v>
      </c>
      <c r="I100" s="122">
        <v>893.54897056412301</v>
      </c>
      <c r="J100" s="122">
        <v>892.7113444900516</v>
      </c>
      <c r="K100" s="122">
        <v>903.91767294968622</v>
      </c>
      <c r="L100" s="122">
        <v>918.07818950944591</v>
      </c>
      <c r="M100" s="122">
        <v>900.38771607792535</v>
      </c>
      <c r="N100" s="122">
        <v>912.4450889246001</v>
      </c>
      <c r="O100" s="122">
        <v>898.03264587627802</v>
      </c>
      <c r="P100" s="122">
        <v>870.89265805192633</v>
      </c>
      <c r="Q100" s="122">
        <v>855.5945916164095</v>
      </c>
      <c r="R100" s="122">
        <v>834.23470069889311</v>
      </c>
      <c r="S100" s="122">
        <v>816.17425184380568</v>
      </c>
      <c r="T100" s="122">
        <v>960.6035665938233</v>
      </c>
      <c r="U100" s="122">
        <v>938.69270011241997</v>
      </c>
      <c r="V100" s="122">
        <v>892.12672606270792</v>
      </c>
      <c r="W100" s="122">
        <v>895.76682922637349</v>
      </c>
      <c r="X100" s="122">
        <v>759.18327058727596</v>
      </c>
      <c r="Y100" s="122">
        <v>626.67642255929184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611.64088725076112</v>
      </c>
      <c r="D101" s="98">
        <v>694.579607633043</v>
      </c>
      <c r="E101" s="98">
        <v>934.08767587971261</v>
      </c>
      <c r="F101" s="98">
        <v>964.49312352814059</v>
      </c>
      <c r="G101" s="98">
        <v>908.35748707145592</v>
      </c>
      <c r="H101" s="98">
        <v>923.60186854240817</v>
      </c>
      <c r="I101" s="98">
        <v>959.17330949360121</v>
      </c>
      <c r="J101" s="98">
        <v>989.12054107180677</v>
      </c>
      <c r="K101" s="98">
        <v>993.44675445232383</v>
      </c>
      <c r="L101" s="98">
        <v>971.41202989790497</v>
      </c>
      <c r="M101" s="98">
        <v>1037.5359633061664</v>
      </c>
      <c r="N101" s="98">
        <v>983.68265665338731</v>
      </c>
      <c r="O101" s="98">
        <v>966.8275284900925</v>
      </c>
      <c r="P101" s="98">
        <v>945.04041425880632</v>
      </c>
      <c r="Q101" s="98">
        <v>965.0335185614922</v>
      </c>
      <c r="R101" s="98">
        <v>855.51430051363218</v>
      </c>
      <c r="S101" s="98">
        <v>722.46840123608888</v>
      </c>
      <c r="T101" s="98">
        <v>1219.9766119912017</v>
      </c>
      <c r="U101" s="98">
        <v>1052.6871166753108</v>
      </c>
      <c r="V101" s="98">
        <v>947.25834063011916</v>
      </c>
      <c r="W101" s="98">
        <v>999.2598690688767</v>
      </c>
      <c r="X101" s="98">
        <v>741.37136901179497</v>
      </c>
      <c r="Y101" s="98">
        <v>668.53017537997391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626.78453320232609</v>
      </c>
      <c r="D102" s="98">
        <v>679.81567906276916</v>
      </c>
      <c r="E102" s="98">
        <v>903.3041176531168</v>
      </c>
      <c r="F102" s="98">
        <v>905.96982133305698</v>
      </c>
      <c r="G102" s="98">
        <v>884.61533262293676</v>
      </c>
      <c r="H102" s="98">
        <v>898.11167779484254</v>
      </c>
      <c r="I102" s="98">
        <v>935.85726488404475</v>
      </c>
      <c r="J102" s="98">
        <v>964.41846890509601</v>
      </c>
      <c r="K102" s="98">
        <v>994.59714086857298</v>
      </c>
      <c r="L102" s="98">
        <v>1007.2414827580706</v>
      </c>
      <c r="M102" s="98">
        <v>963.90963428861357</v>
      </c>
      <c r="N102" s="98">
        <v>966.67684820955435</v>
      </c>
      <c r="O102" s="98">
        <v>927.96430884263805</v>
      </c>
      <c r="P102" s="98">
        <v>919.14774637568405</v>
      </c>
      <c r="Q102" s="98">
        <v>913.51466475508141</v>
      </c>
      <c r="R102" s="98">
        <v>923.70750028631437</v>
      </c>
      <c r="S102" s="98">
        <v>929.66460461500424</v>
      </c>
      <c r="T102" s="98">
        <v>955.2469145757666</v>
      </c>
      <c r="U102" s="98">
        <v>996.31666210956075</v>
      </c>
      <c r="V102" s="98">
        <v>927.82165572404608</v>
      </c>
      <c r="W102" s="98">
        <v>879.88314711608086</v>
      </c>
      <c r="X102" s="98">
        <v>760.73749388273495</v>
      </c>
      <c r="Y102" s="98">
        <v>620.87396134335154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425.36900464075023</v>
      </c>
      <c r="D103" s="33">
        <v>335.73342263891385</v>
      </c>
      <c r="E103" s="33">
        <v>906.81621608431533</v>
      </c>
      <c r="F103" s="33">
        <v>819.41089446717922</v>
      </c>
      <c r="G103" s="33">
        <v>632.33427230744462</v>
      </c>
      <c r="H103" s="33">
        <v>757.10295261809006</v>
      </c>
      <c r="I103" s="33">
        <v>686.94195117436925</v>
      </c>
      <c r="J103" s="33">
        <v>729.40253074535769</v>
      </c>
      <c r="K103" s="33">
        <v>734.6624957196525</v>
      </c>
      <c r="L103" s="33">
        <v>819.4026176861845</v>
      </c>
      <c r="M103" s="33">
        <v>750.58408900071697</v>
      </c>
      <c r="N103" s="33">
        <v>730.4321771131581</v>
      </c>
      <c r="O103" s="33">
        <v>744.01166004644801</v>
      </c>
      <c r="P103" s="33">
        <v>688.96777915725613</v>
      </c>
      <c r="Q103" s="33">
        <v>681.18201675026523</v>
      </c>
      <c r="R103" s="33">
        <v>690.69436316789347</v>
      </c>
      <c r="S103" s="33">
        <v>695.35251612188711</v>
      </c>
      <c r="T103" s="33">
        <v>686.27137493687087</v>
      </c>
      <c r="U103" s="33">
        <v>682.09348853562778</v>
      </c>
      <c r="V103" s="33">
        <v>705.80410522361683</v>
      </c>
      <c r="W103" s="33">
        <v>0</v>
      </c>
      <c r="X103" s="33">
        <v>0</v>
      </c>
      <c r="Y103" s="33">
        <v>0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9182.2957757958611</v>
      </c>
      <c r="D105" s="117">
        <f t="shared" si="35"/>
        <v>12841.406765749205</v>
      </c>
      <c r="E105" s="117">
        <f t="shared" si="35"/>
        <v>11900.787429210985</v>
      </c>
      <c r="F105" s="117">
        <f t="shared" si="35"/>
        <v>10107.838751566989</v>
      </c>
      <c r="G105" s="117">
        <f t="shared" si="35"/>
        <v>12707.386658545351</v>
      </c>
      <c r="H105" s="117">
        <f t="shared" si="35"/>
        <v>13052.834904971809</v>
      </c>
      <c r="I105" s="117">
        <f t="shared" si="35"/>
        <v>10504.737412162232</v>
      </c>
      <c r="J105" s="117">
        <f t="shared" si="35"/>
        <v>11285.141261765033</v>
      </c>
      <c r="K105" s="117">
        <f t="shared" si="35"/>
        <v>12233.737376574509</v>
      </c>
      <c r="L105" s="117">
        <f t="shared" si="35"/>
        <v>11742.938574174432</v>
      </c>
      <c r="M105" s="117">
        <f t="shared" si="35"/>
        <v>10624.98394679973</v>
      </c>
      <c r="N105" s="117">
        <f t="shared" si="35"/>
        <v>11177.679861366563</v>
      </c>
      <c r="O105" s="117">
        <f t="shared" si="35"/>
        <v>10662.570473619926</v>
      </c>
      <c r="P105" s="117">
        <f t="shared" si="35"/>
        <v>10134.177455728081</v>
      </c>
      <c r="Q105" s="117">
        <f t="shared" si="35"/>
        <v>10096.717993687284</v>
      </c>
      <c r="R105" s="117">
        <f t="shared" ref="R105:V105" si="36">R106+R109+R111+R120</f>
        <v>9962.3464156288283</v>
      </c>
      <c r="S105" s="117">
        <f t="shared" si="36"/>
        <v>9696.8278083682089</v>
      </c>
      <c r="T105" s="117">
        <f t="shared" si="36"/>
        <v>9590.1742866318091</v>
      </c>
      <c r="U105" s="117">
        <f t="shared" si="36"/>
        <v>9513.2256306187082</v>
      </c>
      <c r="V105" s="117">
        <f t="shared" si="36"/>
        <v>8822.0864831144809</v>
      </c>
      <c r="W105" s="117">
        <f t="shared" ref="W105:Y105" si="37">W106+W109+W111+W120</f>
        <v>8219.0445881946362</v>
      </c>
      <c r="X105" s="117">
        <f t="shared" si="37"/>
        <v>7191.2996127266924</v>
      </c>
      <c r="Y105" s="117">
        <f t="shared" si="37"/>
        <v>5756.8357620226652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7934.868072335069</v>
      </c>
      <c r="D106" s="122">
        <f t="shared" si="38"/>
        <v>11294.852591292567</v>
      </c>
      <c r="E106" s="122">
        <f t="shared" si="38"/>
        <v>9936.142434010857</v>
      </c>
      <c r="F106" s="122">
        <f t="shared" si="38"/>
        <v>8328.4636679969681</v>
      </c>
      <c r="G106" s="122">
        <f t="shared" si="38"/>
        <v>10768.008449303134</v>
      </c>
      <c r="H106" s="122">
        <f t="shared" si="38"/>
        <v>11062.815064395274</v>
      </c>
      <c r="I106" s="122">
        <f t="shared" si="38"/>
        <v>8654.2183721641049</v>
      </c>
      <c r="J106" s="122">
        <f t="shared" si="38"/>
        <v>9310.7367263534761</v>
      </c>
      <c r="K106" s="122">
        <f t="shared" si="38"/>
        <v>10154.351222052748</v>
      </c>
      <c r="L106" s="122">
        <f t="shared" si="38"/>
        <v>9611.8736398534093</v>
      </c>
      <c r="M106" s="122">
        <f t="shared" si="38"/>
        <v>8644.0127311586275</v>
      </c>
      <c r="N106" s="122">
        <f t="shared" si="38"/>
        <v>9142.6855085869956</v>
      </c>
      <c r="O106" s="122">
        <f t="shared" si="38"/>
        <v>8648.2999819941597</v>
      </c>
      <c r="P106" s="122">
        <f t="shared" si="38"/>
        <v>8084.5981383619637</v>
      </c>
      <c r="Q106" s="122">
        <f t="shared" si="38"/>
        <v>8029.9286361903232</v>
      </c>
      <c r="R106" s="122">
        <f t="shared" ref="R106:V106" si="39">SUM(R107:R108)</f>
        <v>7918.1291155834761</v>
      </c>
      <c r="S106" s="122">
        <f t="shared" si="39"/>
        <v>7623.677459469639</v>
      </c>
      <c r="T106" s="122">
        <f t="shared" si="39"/>
        <v>7506.304384045784</v>
      </c>
      <c r="U106" s="122">
        <f t="shared" si="39"/>
        <v>7340.0484036239195</v>
      </c>
      <c r="V106" s="122">
        <f t="shared" si="39"/>
        <v>6702.9290732892814</v>
      </c>
      <c r="W106" s="122">
        <f t="shared" ref="W106:Y106" si="40">SUM(W107:W108)</f>
        <v>6132.028924869106</v>
      </c>
      <c r="X106" s="122">
        <f t="shared" si="40"/>
        <v>5295.3043211634895</v>
      </c>
      <c r="Y106" s="122">
        <f t="shared" si="40"/>
        <v>4195.7503133218443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7910.7508176095807</v>
      </c>
      <c r="D107" s="98">
        <v>11260.663244058698</v>
      </c>
      <c r="E107" s="98">
        <v>9905.9134353611553</v>
      </c>
      <c r="F107" s="98">
        <v>8303.393484862745</v>
      </c>
      <c r="G107" s="98">
        <v>10735.863156949368</v>
      </c>
      <c r="H107" s="98">
        <v>11029.677107616973</v>
      </c>
      <c r="I107" s="98">
        <v>8628.7837779192923</v>
      </c>
      <c r="J107" s="98">
        <v>9283.433311098921</v>
      </c>
      <c r="K107" s="98">
        <v>10124.752236599303</v>
      </c>
      <c r="L107" s="98">
        <v>9583.5648558381126</v>
      </c>
      <c r="M107" s="98">
        <v>8618.9728741231575</v>
      </c>
      <c r="N107" s="98">
        <v>9116.1986809915543</v>
      </c>
      <c r="O107" s="98">
        <v>8623.4476691288928</v>
      </c>
      <c r="P107" s="98">
        <v>8061.6627112625647</v>
      </c>
      <c r="Q107" s="98">
        <v>8007.2617893580573</v>
      </c>
      <c r="R107" s="98">
        <v>7895.7516067978577</v>
      </c>
      <c r="S107" s="98">
        <v>7602.2433676730052</v>
      </c>
      <c r="T107" s="98">
        <v>7484.8555832223092</v>
      </c>
      <c r="U107" s="98">
        <v>7319.4316781052257</v>
      </c>
      <c r="V107" s="98">
        <v>6684.11518150145</v>
      </c>
      <c r="W107" s="98">
        <v>6115.1791824250977</v>
      </c>
      <c r="X107" s="98">
        <v>5281.3676268800837</v>
      </c>
      <c r="Y107" s="98">
        <v>4184.9584475894389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24.117254725488554</v>
      </c>
      <c r="D108" s="98">
        <v>34.189347233869526</v>
      </c>
      <c r="E108" s="98">
        <v>30.228998649700788</v>
      </c>
      <c r="F108" s="98">
        <v>25.070183134222347</v>
      </c>
      <c r="G108" s="98">
        <v>32.14529235376542</v>
      </c>
      <c r="H108" s="98">
        <v>33.137956778301124</v>
      </c>
      <c r="I108" s="98">
        <v>25.434594244812743</v>
      </c>
      <c r="J108" s="98">
        <v>27.303415254554331</v>
      </c>
      <c r="K108" s="98">
        <v>29.598985453444769</v>
      </c>
      <c r="L108" s="98">
        <v>28.308784015296396</v>
      </c>
      <c r="M108" s="98">
        <v>25.039857035470565</v>
      </c>
      <c r="N108" s="98">
        <v>26.486827595440477</v>
      </c>
      <c r="O108" s="98">
        <v>24.852312865266757</v>
      </c>
      <c r="P108" s="98">
        <v>22.935427099399167</v>
      </c>
      <c r="Q108" s="98">
        <v>22.666846832265719</v>
      </c>
      <c r="R108" s="98">
        <v>22.377508785618414</v>
      </c>
      <c r="S108" s="98">
        <v>21.434091796633862</v>
      </c>
      <c r="T108" s="98">
        <v>21.448800823474514</v>
      </c>
      <c r="U108" s="98">
        <v>20.616725518694139</v>
      </c>
      <c r="V108" s="98">
        <v>18.813891787831587</v>
      </c>
      <c r="W108" s="98">
        <v>16.849742444007976</v>
      </c>
      <c r="X108" s="98">
        <v>13.936694283405515</v>
      </c>
      <c r="Y108" s="98">
        <v>10.79186573240503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0.19741802764254662</v>
      </c>
      <c r="F109" s="122">
        <f t="shared" si="41"/>
        <v>0.43777603844514357</v>
      </c>
      <c r="G109" s="122">
        <f t="shared" si="41"/>
        <v>0.21587301122898375</v>
      </c>
      <c r="H109" s="122">
        <f t="shared" si="41"/>
        <v>0.57649611797130473</v>
      </c>
      <c r="I109" s="122">
        <f t="shared" si="41"/>
        <v>1.0459111885350212</v>
      </c>
      <c r="J109" s="122">
        <f t="shared" si="41"/>
        <v>1.7894098552306799</v>
      </c>
      <c r="K109" s="122">
        <f t="shared" si="41"/>
        <v>2.3883389551432628</v>
      </c>
      <c r="L109" s="122">
        <f t="shared" si="41"/>
        <v>2.3962070595351244</v>
      </c>
      <c r="M109" s="122">
        <f t="shared" si="41"/>
        <v>3.0680715832748104</v>
      </c>
      <c r="N109" s="122">
        <f t="shared" si="41"/>
        <v>2.6699423237463291</v>
      </c>
      <c r="O109" s="122">
        <f t="shared" si="41"/>
        <v>4.7566648532916842</v>
      </c>
      <c r="P109" s="122">
        <f t="shared" si="41"/>
        <v>6.4558066521963724</v>
      </c>
      <c r="Q109" s="122">
        <f t="shared" si="41"/>
        <v>15.072463645994402</v>
      </c>
      <c r="R109" s="122">
        <f t="shared" si="41"/>
        <v>10.796593639128316</v>
      </c>
      <c r="S109" s="122">
        <f t="shared" si="41"/>
        <v>9.2230924068712916</v>
      </c>
      <c r="T109" s="122">
        <f t="shared" si="41"/>
        <v>10.071650084036381</v>
      </c>
      <c r="U109" s="122">
        <f t="shared" si="41"/>
        <v>10.495723085945652</v>
      </c>
      <c r="V109" s="122">
        <f t="shared" si="41"/>
        <v>6.1854305536257383</v>
      </c>
      <c r="W109" s="122">
        <f t="shared" si="41"/>
        <v>2.5207296460345741</v>
      </c>
      <c r="X109" s="122">
        <f t="shared" si="41"/>
        <v>1.46406499854619</v>
      </c>
      <c r="Y109" s="122">
        <f t="shared" si="41"/>
        <v>0.63190248034419239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0.19741802764254662</v>
      </c>
      <c r="F110" s="98">
        <f>IF(RES_hhdet_in_fec!F110=0,0,RES_hhdet_in_fec!F110*1000*11630/RES_hhdet_in_new!F107)</f>
        <v>0.43777603844514357</v>
      </c>
      <c r="G110" s="98">
        <f>IF(RES_hhdet_in_fec!G110=0,0,RES_hhdet_in_fec!G110*1000*11630/RES_hhdet_in_new!G107)</f>
        <v>0.21587301122898375</v>
      </c>
      <c r="H110" s="98">
        <f>IF(RES_hhdet_in_fec!H110=0,0,RES_hhdet_in_fec!H110*1000*11630/RES_hhdet_in_new!H107)</f>
        <v>0.57649611797130473</v>
      </c>
      <c r="I110" s="98">
        <f>IF(RES_hhdet_in_fec!I110=0,0,RES_hhdet_in_fec!I110*1000*11630/RES_hhdet_in_new!I107)</f>
        <v>1.0459111885350212</v>
      </c>
      <c r="J110" s="98">
        <f>IF(RES_hhdet_in_fec!J110=0,0,RES_hhdet_in_fec!J110*1000*11630/RES_hhdet_in_new!J107)</f>
        <v>1.7894098552306799</v>
      </c>
      <c r="K110" s="98">
        <f>IF(RES_hhdet_in_fec!K110=0,0,RES_hhdet_in_fec!K110*1000*11630/RES_hhdet_in_new!K107)</f>
        <v>2.3883389551432628</v>
      </c>
      <c r="L110" s="98">
        <f>IF(RES_hhdet_in_fec!L110=0,0,RES_hhdet_in_fec!L110*1000*11630/RES_hhdet_in_new!L107)</f>
        <v>2.3962070595351244</v>
      </c>
      <c r="M110" s="98">
        <f>IF(RES_hhdet_in_fec!M110=0,0,RES_hhdet_in_fec!M110*1000*11630/RES_hhdet_in_new!M107)</f>
        <v>3.0680715832748104</v>
      </c>
      <c r="N110" s="98">
        <f>IF(RES_hhdet_in_fec!N110=0,0,RES_hhdet_in_fec!N110*1000*11630/RES_hhdet_in_new!N107)</f>
        <v>2.6699423237463291</v>
      </c>
      <c r="O110" s="98">
        <f>IF(RES_hhdet_in_fec!O110=0,0,RES_hhdet_in_fec!O110*1000*11630/RES_hhdet_in_new!O107)</f>
        <v>4.7566648532916842</v>
      </c>
      <c r="P110" s="98">
        <f>IF(RES_hhdet_in_fec!P110=0,0,RES_hhdet_in_fec!P110*1000*11630/RES_hhdet_in_new!P107)</f>
        <v>6.4558066521963724</v>
      </c>
      <c r="Q110" s="98">
        <f>IF(RES_hhdet_in_fec!Q110=0,0,RES_hhdet_in_fec!Q110*1000*11630/RES_hhdet_in_new!Q107)</f>
        <v>15.072463645994402</v>
      </c>
      <c r="R110" s="98">
        <f>IF(RES_hhdet_in_fec!R110=0,0,RES_hhdet_in_fec!R110*1000*11630/RES_hhdet_in_new!R107)</f>
        <v>10.796593639128316</v>
      </c>
      <c r="S110" s="98">
        <f>IF(RES_hhdet_in_fec!S110=0,0,RES_hhdet_in_fec!S110*1000*11630/RES_hhdet_in_new!S107)</f>
        <v>9.2230924068712916</v>
      </c>
      <c r="T110" s="98">
        <f>IF(RES_hhdet_in_fec!T110=0,0,RES_hhdet_in_fec!T110*1000*11630/RES_hhdet_in_new!T107)</f>
        <v>10.071650084036381</v>
      </c>
      <c r="U110" s="98">
        <f>IF(RES_hhdet_in_fec!U110=0,0,RES_hhdet_in_fec!U110*1000*11630/RES_hhdet_in_new!U107)</f>
        <v>10.495723085945652</v>
      </c>
      <c r="V110" s="98">
        <f>IF(RES_hhdet_in_fec!V110=0,0,RES_hhdet_in_fec!V110*1000*11630/RES_hhdet_in_new!V107)</f>
        <v>6.1854305536257383</v>
      </c>
      <c r="W110" s="98">
        <f>IF(RES_hhdet_in_fec!W110=0,0,RES_hhdet_in_fec!W110*1000*11630/RES_hhdet_in_new!W107)</f>
        <v>2.5207296460345741</v>
      </c>
      <c r="X110" s="98">
        <f>IF(RES_hhdet_in_fec!X110=0,0,RES_hhdet_in_fec!X110*1000*11630/RES_hhdet_in_new!X107)</f>
        <v>1.46406499854619</v>
      </c>
      <c r="Y110" s="98">
        <f>IF(RES_hhdet_in_fec!Y110=0,0,RES_hhdet_in_fec!Y110*1000*11630/RES_hhdet_in_new!Y107)</f>
        <v>0.63190248034419239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668.07549609719831</v>
      </c>
      <c r="D111" s="122">
        <v>997.34707119749999</v>
      </c>
      <c r="E111" s="122">
        <v>1058.9633078516993</v>
      </c>
      <c r="F111" s="122">
        <v>909.63939796230557</v>
      </c>
      <c r="G111" s="122">
        <v>1114.5724972693217</v>
      </c>
      <c r="H111" s="122">
        <v>1122.8236152865288</v>
      </c>
      <c r="I111" s="122">
        <v>967.95653100301161</v>
      </c>
      <c r="J111" s="122">
        <v>1106.9033506783201</v>
      </c>
      <c r="K111" s="122">
        <v>1196.2182116271579</v>
      </c>
      <c r="L111" s="122">
        <v>1223.1732964173545</v>
      </c>
      <c r="M111" s="122">
        <v>1118.9496780508593</v>
      </c>
      <c r="N111" s="122">
        <v>1145.0659835935667</v>
      </c>
      <c r="O111" s="122">
        <v>1136.9648435030188</v>
      </c>
      <c r="P111" s="122">
        <v>1189.8410388337434</v>
      </c>
      <c r="Q111" s="122">
        <v>1216.3055448081418</v>
      </c>
      <c r="R111" s="122">
        <v>1204.0925581698123</v>
      </c>
      <c r="S111" s="122">
        <v>1221.0673893236258</v>
      </c>
      <c r="T111" s="122">
        <v>1207.0454548636947</v>
      </c>
      <c r="U111" s="122">
        <v>1267.8069687011025</v>
      </c>
      <c r="V111" s="122">
        <v>1238.2492240684978</v>
      </c>
      <c r="W111" s="122">
        <v>1204.6117865634144</v>
      </c>
      <c r="X111" s="122">
        <v>1133.7937326819228</v>
      </c>
      <c r="Y111" s="122">
        <v>939.57958487712506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668.07549609719831</v>
      </c>
      <c r="D112" s="98">
        <v>1011.8816419565042</v>
      </c>
      <c r="E112" s="98">
        <v>1012.4088309159175</v>
      </c>
      <c r="F112" s="98">
        <v>889.24865006169659</v>
      </c>
      <c r="G112" s="98">
        <v>1114.5724972693217</v>
      </c>
      <c r="H112" s="98">
        <v>1114.5509225850017</v>
      </c>
      <c r="I112" s="98">
        <v>947.364240481146</v>
      </c>
      <c r="J112" s="98">
        <v>1049.9848757473167</v>
      </c>
      <c r="K112" s="98">
        <v>1175.0587571147678</v>
      </c>
      <c r="L112" s="98">
        <v>1008.0582872634957</v>
      </c>
      <c r="M112" s="98">
        <v>1061.6047637179242</v>
      </c>
      <c r="N112" s="98">
        <v>1120.0446116761543</v>
      </c>
      <c r="O112" s="98">
        <v>1120.0734275584425</v>
      </c>
      <c r="P112" s="98">
        <v>1184.0849190143178</v>
      </c>
      <c r="Q112" s="98">
        <v>1210.3007550119371</v>
      </c>
      <c r="R112" s="98">
        <v>1202.5377253061429</v>
      </c>
      <c r="S112" s="98">
        <v>1185.7547941077228</v>
      </c>
      <c r="T112" s="98">
        <v>1199.0747159639313</v>
      </c>
      <c r="U112" s="98">
        <v>1235.361084261323</v>
      </c>
      <c r="V112" s="98">
        <v>1192.2848581493238</v>
      </c>
      <c r="W112" s="98">
        <v>1187.1279210262182</v>
      </c>
      <c r="X112" s="98">
        <v>1136.9616192322549</v>
      </c>
      <c r="Y112" s="98">
        <v>943.39842032090121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1091.8667886747573</v>
      </c>
      <c r="L113" s="98">
        <v>0</v>
      </c>
      <c r="M113" s="98">
        <v>992.0524369336797</v>
      </c>
      <c r="N113" s="98">
        <v>1046.707561432594</v>
      </c>
      <c r="O113" s="98">
        <v>1052.181525289772</v>
      </c>
      <c r="P113" s="98">
        <v>1117.8592693143225</v>
      </c>
      <c r="Q113" s="98">
        <v>1146.5551639925795</v>
      </c>
      <c r="R113" s="98">
        <v>1140.6332316609678</v>
      </c>
      <c r="S113" s="98">
        <v>1125.1891363107854</v>
      </c>
      <c r="T113" s="98">
        <v>1148.6769795293701</v>
      </c>
      <c r="U113" s="98">
        <v>1178.8350490881148</v>
      </c>
      <c r="V113" s="98">
        <v>1137.4500194632776</v>
      </c>
      <c r="W113" s="98">
        <v>1135.1607949694235</v>
      </c>
      <c r="X113" s="98">
        <v>1084.3006480059541</v>
      </c>
      <c r="Y113" s="98">
        <v>899.05574430019237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562.64957212248032</v>
      </c>
      <c r="L114" s="101">
        <v>0</v>
      </c>
      <c r="M114" s="101">
        <v>511.33183207766797</v>
      </c>
      <c r="N114" s="101">
        <v>519.47402437855123</v>
      </c>
      <c r="O114" s="101">
        <v>534.7945755416855</v>
      </c>
      <c r="P114" s="101">
        <v>556.57908523981007</v>
      </c>
      <c r="Q114" s="101">
        <v>577.6488169497743</v>
      </c>
      <c r="R114" s="101">
        <v>566.46974852336143</v>
      </c>
      <c r="S114" s="101">
        <v>547.71741249358524</v>
      </c>
      <c r="T114" s="101">
        <v>654.35276509659786</v>
      </c>
      <c r="U114" s="101">
        <v>609.34831473695942</v>
      </c>
      <c r="V114" s="101">
        <v>571.19949663333603</v>
      </c>
      <c r="W114" s="101">
        <v>588.43664085903106</v>
      </c>
      <c r="X114" s="101">
        <v>434.70938197464193</v>
      </c>
      <c r="Y114" s="101">
        <v>285.08988765303161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529.21721655227702</v>
      </c>
      <c r="L115" s="104">
        <v>0</v>
      </c>
      <c r="M115" s="104">
        <v>480.72060485601173</v>
      </c>
      <c r="N115" s="104">
        <v>527.23353705404259</v>
      </c>
      <c r="O115" s="104">
        <v>517.38694974808664</v>
      </c>
      <c r="P115" s="104">
        <v>561.28018407451236</v>
      </c>
      <c r="Q115" s="104">
        <v>568.90634704280535</v>
      </c>
      <c r="R115" s="104">
        <v>574.16348313760636</v>
      </c>
      <c r="S115" s="104">
        <v>577.47172381720031</v>
      </c>
      <c r="T115" s="104">
        <v>494.32421443277246</v>
      </c>
      <c r="U115" s="104">
        <v>569.48673435115552</v>
      </c>
      <c r="V115" s="104">
        <v>566.25052282994147</v>
      </c>
      <c r="W115" s="104">
        <v>546.72415411039242</v>
      </c>
      <c r="X115" s="104">
        <v>649.59126603131244</v>
      </c>
      <c r="Y115" s="104">
        <v>613.96585664716065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758.73786790384963</v>
      </c>
      <c r="E116" s="101">
        <v>1599.8819922484001</v>
      </c>
      <c r="F116" s="101">
        <v>1482.8459778349779</v>
      </c>
      <c r="G116" s="101">
        <v>0</v>
      </c>
      <c r="H116" s="101">
        <v>1390.3073459692414</v>
      </c>
      <c r="I116" s="101">
        <v>1272.2648242705773</v>
      </c>
      <c r="J116" s="101">
        <v>1334.5772504023337</v>
      </c>
      <c r="K116" s="101">
        <v>1401.1631316796756</v>
      </c>
      <c r="L116" s="101">
        <v>1494.7414756988117</v>
      </c>
      <c r="M116" s="101">
        <v>1456.5838064752425</v>
      </c>
      <c r="N116" s="101">
        <v>1413.2934013956165</v>
      </c>
      <c r="O116" s="101">
        <v>1480.8490358230999</v>
      </c>
      <c r="P116" s="101">
        <v>1435.2972534225221</v>
      </c>
      <c r="Q116" s="101">
        <v>1436.9490048644961</v>
      </c>
      <c r="R116" s="101">
        <v>1434.1010965552121</v>
      </c>
      <c r="S116" s="101">
        <v>1424.4542402565739</v>
      </c>
      <c r="T116" s="101">
        <v>1370.1652117294898</v>
      </c>
      <c r="U116" s="101">
        <v>1455.9105908782149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1154.6040006443639</v>
      </c>
      <c r="L117" s="104">
        <v>1244.8009555350591</v>
      </c>
      <c r="M117" s="104">
        <v>1206.9833670959179</v>
      </c>
      <c r="N117" s="104">
        <v>1169.6294932221961</v>
      </c>
      <c r="O117" s="104">
        <v>1246.391954132841</v>
      </c>
      <c r="P117" s="104">
        <v>1223.4106041265918</v>
      </c>
      <c r="Q117" s="104">
        <v>1244.0123971857122</v>
      </c>
      <c r="R117" s="104">
        <v>1248.9472530334581</v>
      </c>
      <c r="S117" s="104">
        <v>1244.296630897489</v>
      </c>
      <c r="T117" s="104">
        <v>1227.5490357216024</v>
      </c>
      <c r="U117" s="104">
        <v>1296.2943192055509</v>
      </c>
      <c r="V117" s="104">
        <v>1363.6742605147776</v>
      </c>
      <c r="W117" s="104">
        <v>1369.1569022849708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671.32890086975385</v>
      </c>
      <c r="L118" s="98">
        <v>749.94813834066861</v>
      </c>
      <c r="M118" s="98">
        <v>701.145889900062</v>
      </c>
      <c r="N118" s="98">
        <v>654.15447850415671</v>
      </c>
      <c r="O118" s="98">
        <v>708.56784227175262</v>
      </c>
      <c r="P118" s="98">
        <v>675.30651766549545</v>
      </c>
      <c r="Q118" s="98">
        <v>688.03007929596981</v>
      </c>
      <c r="R118" s="98">
        <v>679.91341057459647</v>
      </c>
      <c r="S118" s="98">
        <v>661.59902402817511</v>
      </c>
      <c r="T118" s="98">
        <v>739.47806668679425</v>
      </c>
      <c r="U118" s="98">
        <v>717.99338916272427</v>
      </c>
      <c r="V118" s="98">
        <v>737.58836744356393</v>
      </c>
      <c r="W118" s="98">
        <v>755.24109808530693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483.27509977461011</v>
      </c>
      <c r="L119" s="98">
        <v>494.85281719439035</v>
      </c>
      <c r="M119" s="98">
        <v>505.8374771958558</v>
      </c>
      <c r="N119" s="98">
        <v>515.47501471803912</v>
      </c>
      <c r="O119" s="98">
        <v>537.82411186108845</v>
      </c>
      <c r="P119" s="98">
        <v>548.10408646109647</v>
      </c>
      <c r="Q119" s="98">
        <v>555.98231788974215</v>
      </c>
      <c r="R119" s="98">
        <v>569.03384245886161</v>
      </c>
      <c r="S119" s="98">
        <v>582.69760686931374</v>
      </c>
      <c r="T119" s="98">
        <v>488.07096903480817</v>
      </c>
      <c r="U119" s="98">
        <v>578.30093004282639</v>
      </c>
      <c r="V119" s="98">
        <v>626.08589307121372</v>
      </c>
      <c r="W119" s="98">
        <v>613.91580419966374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579.35220736359327</v>
      </c>
      <c r="D120" s="122">
        <v>549.20710325913683</v>
      </c>
      <c r="E120" s="122">
        <v>905.4842693207853</v>
      </c>
      <c r="F120" s="122">
        <v>869.29790956926922</v>
      </c>
      <c r="G120" s="122">
        <v>824.58983896166444</v>
      </c>
      <c r="H120" s="122">
        <v>866.61972917203445</v>
      </c>
      <c r="I120" s="122">
        <v>881.51659780658042</v>
      </c>
      <c r="J120" s="122">
        <v>865.71177487800605</v>
      </c>
      <c r="K120" s="122">
        <v>880.77960393946</v>
      </c>
      <c r="L120" s="122">
        <v>905.49543084413233</v>
      </c>
      <c r="M120" s="122">
        <v>858.95346600696837</v>
      </c>
      <c r="N120" s="122">
        <v>887.25842686225508</v>
      </c>
      <c r="O120" s="122">
        <v>872.5489832694542</v>
      </c>
      <c r="P120" s="122">
        <v>853.28247188017622</v>
      </c>
      <c r="Q120" s="122">
        <v>835.41134904282399</v>
      </c>
      <c r="R120" s="122">
        <v>829.32814823641149</v>
      </c>
      <c r="S120" s="122">
        <v>842.85986716807224</v>
      </c>
      <c r="T120" s="122">
        <v>866.7527976382944</v>
      </c>
      <c r="U120" s="122">
        <v>894.87453520774011</v>
      </c>
      <c r="V120" s="122">
        <v>874.72275520307676</v>
      </c>
      <c r="W120" s="122">
        <v>879.88314711608098</v>
      </c>
      <c r="X120" s="122">
        <v>760.73749388273461</v>
      </c>
      <c r="Y120" s="122">
        <v>620.87396134335143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626.7845332023262</v>
      </c>
      <c r="D121" s="98">
        <v>679.81567906276928</v>
      </c>
      <c r="E121" s="98">
        <v>903.3041176531168</v>
      </c>
      <c r="F121" s="98">
        <v>905.96982133305676</v>
      </c>
      <c r="G121" s="98">
        <v>884.61533262293665</v>
      </c>
      <c r="H121" s="98">
        <v>898.11167779484254</v>
      </c>
      <c r="I121" s="98">
        <v>935.85726488404475</v>
      </c>
      <c r="J121" s="98">
        <v>964.41846890509612</v>
      </c>
      <c r="K121" s="98">
        <v>994.59714086857309</v>
      </c>
      <c r="L121" s="98">
        <v>1007.2414827580706</v>
      </c>
      <c r="M121" s="98">
        <v>963.90963428861357</v>
      </c>
      <c r="N121" s="98">
        <v>966.67684820955446</v>
      </c>
      <c r="O121" s="98">
        <v>927.96430884263816</v>
      </c>
      <c r="P121" s="98">
        <v>919.14774637568405</v>
      </c>
      <c r="Q121" s="98">
        <v>913.51466475508141</v>
      </c>
      <c r="R121" s="98">
        <v>923.70750028631448</v>
      </c>
      <c r="S121" s="98">
        <v>929.66460461500424</v>
      </c>
      <c r="T121" s="98">
        <v>955.24691457576648</v>
      </c>
      <c r="U121" s="98">
        <v>996.31666210956098</v>
      </c>
      <c r="V121" s="98">
        <v>927.82165572404597</v>
      </c>
      <c r="W121" s="98">
        <v>879.88314711608098</v>
      </c>
      <c r="X121" s="98">
        <v>760.73749388273461</v>
      </c>
      <c r="Y121" s="98">
        <v>620.87396134335143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425.36900464075035</v>
      </c>
      <c r="D122" s="33">
        <v>335.73342263891379</v>
      </c>
      <c r="E122" s="33">
        <v>906.81621608431544</v>
      </c>
      <c r="F122" s="33">
        <v>819.41089446717933</v>
      </c>
      <c r="G122" s="33">
        <v>632.33427230744462</v>
      </c>
      <c r="H122" s="33">
        <v>757.10295261808994</v>
      </c>
      <c r="I122" s="33">
        <v>686.94195117436914</v>
      </c>
      <c r="J122" s="33">
        <v>729.40253074535781</v>
      </c>
      <c r="K122" s="33">
        <v>734.6624957196525</v>
      </c>
      <c r="L122" s="33">
        <v>819.40261768618439</v>
      </c>
      <c r="M122" s="33">
        <v>750.58408900071709</v>
      </c>
      <c r="N122" s="33">
        <v>730.4321771131581</v>
      </c>
      <c r="O122" s="33">
        <v>744.01166004644801</v>
      </c>
      <c r="P122" s="33">
        <v>688.96777915725602</v>
      </c>
      <c r="Q122" s="33">
        <v>681.18201675026523</v>
      </c>
      <c r="R122" s="33">
        <v>690.69436316789347</v>
      </c>
      <c r="S122" s="33">
        <v>695.35251612188699</v>
      </c>
      <c r="T122" s="33">
        <v>686.27137493687098</v>
      </c>
      <c r="U122" s="33">
        <v>682.09348853562778</v>
      </c>
      <c r="V122" s="33">
        <v>705.80410522361694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12150.456032984859</v>
      </c>
      <c r="D124" s="117">
        <f t="shared" si="42"/>
        <v>11345.597802201588</v>
      </c>
      <c r="E124" s="117">
        <f t="shared" si="42"/>
        <v>11619.878970524913</v>
      </c>
      <c r="F124" s="117">
        <f t="shared" si="42"/>
        <v>11484.404141890993</v>
      </c>
      <c r="G124" s="117">
        <f t="shared" si="42"/>
        <v>11658.120109876309</v>
      </c>
      <c r="H124" s="117">
        <f t="shared" si="42"/>
        <v>11883.337608137108</v>
      </c>
      <c r="I124" s="117">
        <f t="shared" si="42"/>
        <v>11650.406998638757</v>
      </c>
      <c r="J124" s="117">
        <f t="shared" si="42"/>
        <v>11476.818638782719</v>
      </c>
      <c r="K124" s="117">
        <f t="shared" si="42"/>
        <v>11674.278403001916</v>
      </c>
      <c r="L124" s="117">
        <f t="shared" si="42"/>
        <v>12810.832206178105</v>
      </c>
      <c r="M124" s="117">
        <f t="shared" si="42"/>
        <v>11529.696674188688</v>
      </c>
      <c r="N124" s="117">
        <f t="shared" si="42"/>
        <v>11778.417741524847</v>
      </c>
      <c r="O124" s="117">
        <f t="shared" si="42"/>
        <v>11360.745649040658</v>
      </c>
      <c r="P124" s="117">
        <f t="shared" si="42"/>
        <v>10323.395225935197</v>
      </c>
      <c r="Q124" s="117">
        <f t="shared" si="42"/>
        <v>10062.54078023337</v>
      </c>
      <c r="R124" s="117">
        <f t="shared" ref="R124:V124" si="43">R125+R128+R130+R139</f>
        <v>10053.94587429009</v>
      </c>
      <c r="S124" s="117">
        <f t="shared" si="43"/>
        <v>10123.424317570691</v>
      </c>
      <c r="T124" s="117">
        <f t="shared" si="43"/>
        <v>9873.6712730890777</v>
      </c>
      <c r="U124" s="117">
        <f t="shared" si="43"/>
        <v>9357.0195601119285</v>
      </c>
      <c r="V124" s="117">
        <f t="shared" si="43"/>
        <v>8959.9670449220357</v>
      </c>
      <c r="W124" s="117">
        <f t="shared" ref="W124:Y124" si="44">W125+W128+W130+W139</f>
        <v>8949.4343239980626</v>
      </c>
      <c r="X124" s="117">
        <f t="shared" si="44"/>
        <v>7104.5185382157169</v>
      </c>
      <c r="Y124" s="117">
        <f t="shared" si="44"/>
        <v>5694.8320361819306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10638.697566605013</v>
      </c>
      <c r="D125" s="122">
        <f t="shared" si="45"/>
        <v>9901.2047380772638</v>
      </c>
      <c r="E125" s="122">
        <f t="shared" si="45"/>
        <v>9634.4210428123661</v>
      </c>
      <c r="F125" s="122">
        <f t="shared" si="45"/>
        <v>9528.4590532995571</v>
      </c>
      <c r="G125" s="122">
        <f t="shared" si="45"/>
        <v>9809.9886329222136</v>
      </c>
      <c r="H125" s="122">
        <f t="shared" si="45"/>
        <v>9925.1700128076045</v>
      </c>
      <c r="I125" s="122">
        <f t="shared" si="45"/>
        <v>9684.9649455103645</v>
      </c>
      <c r="J125" s="122">
        <f t="shared" si="45"/>
        <v>9517.065496892892</v>
      </c>
      <c r="K125" s="122">
        <f t="shared" si="45"/>
        <v>9654.2988952051783</v>
      </c>
      <c r="L125" s="122">
        <f t="shared" si="45"/>
        <v>10743.730664250559</v>
      </c>
      <c r="M125" s="122">
        <f t="shared" si="45"/>
        <v>9484.897921187654</v>
      </c>
      <c r="N125" s="122">
        <f t="shared" si="45"/>
        <v>9695.8370631229609</v>
      </c>
      <c r="O125" s="122">
        <f t="shared" si="45"/>
        <v>9274.6196753031436</v>
      </c>
      <c r="P125" s="122">
        <f t="shared" si="45"/>
        <v>8239.8152709103342</v>
      </c>
      <c r="Q125" s="122">
        <f t="shared" si="45"/>
        <v>7976.7954055485361</v>
      </c>
      <c r="R125" s="122">
        <f t="shared" ref="R125:V125" si="46">SUM(R126:R127)</f>
        <v>7995.5602281783604</v>
      </c>
      <c r="S125" s="122">
        <f t="shared" si="46"/>
        <v>7999.6748116627896</v>
      </c>
      <c r="T125" s="122">
        <f t="shared" si="46"/>
        <v>7770.2089079449734</v>
      </c>
      <c r="U125" s="122">
        <f t="shared" si="46"/>
        <v>7202.7116760807057</v>
      </c>
      <c r="V125" s="122">
        <f t="shared" si="46"/>
        <v>6820.5082910771853</v>
      </c>
      <c r="W125" s="122">
        <f t="shared" ref="W125:Y125" si="47">SUM(W126:W127)</f>
        <v>6700.6305252804814</v>
      </c>
      <c r="X125" s="122">
        <f t="shared" si="47"/>
        <v>5196.59807012684</v>
      </c>
      <c r="Y125" s="122">
        <f t="shared" si="47"/>
        <v>4159.7232772135849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10605.897169735917</v>
      </c>
      <c r="D126" s="98">
        <v>9870.9872175616492</v>
      </c>
      <c r="E126" s="98">
        <v>9605.0449962962321</v>
      </c>
      <c r="F126" s="98">
        <v>9499.8828215525446</v>
      </c>
      <c r="G126" s="98">
        <v>9780.9812306296189</v>
      </c>
      <c r="H126" s="98">
        <v>9895.8905027875699</v>
      </c>
      <c r="I126" s="98">
        <v>9657.090291242459</v>
      </c>
      <c r="J126" s="98">
        <v>9489.8851181233513</v>
      </c>
      <c r="K126" s="98">
        <v>9627.0381476496204</v>
      </c>
      <c r="L126" s="98">
        <v>10713.237329780646</v>
      </c>
      <c r="M126" s="98">
        <v>9458.5367634508002</v>
      </c>
      <c r="N126" s="98">
        <v>9668.9804453561828</v>
      </c>
      <c r="O126" s="98">
        <v>9249.1957424139546</v>
      </c>
      <c r="P126" s="98">
        <v>8217.546941227798</v>
      </c>
      <c r="Q126" s="98">
        <v>7955.3702232906362</v>
      </c>
      <c r="R126" s="98">
        <v>7974.0934666165031</v>
      </c>
      <c r="S126" s="98">
        <v>7978.3341547065656</v>
      </c>
      <c r="T126" s="98">
        <v>7749.1627592384039</v>
      </c>
      <c r="U126" s="98">
        <v>7183.5517823138343</v>
      </c>
      <c r="V126" s="98">
        <v>6802.3942153587559</v>
      </c>
      <c r="W126" s="98">
        <v>6683.224280043738</v>
      </c>
      <c r="X126" s="98">
        <v>5183.638586803102</v>
      </c>
      <c r="Y126" s="98">
        <v>4149.5629473224199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32.800396869095209</v>
      </c>
      <c r="D127" s="98">
        <v>30.217520515614144</v>
      </c>
      <c r="E127" s="98">
        <v>29.376046516133776</v>
      </c>
      <c r="F127" s="98">
        <v>28.576231747012081</v>
      </c>
      <c r="G127" s="98">
        <v>29.007402292595486</v>
      </c>
      <c r="H127" s="98">
        <v>29.279510020033918</v>
      </c>
      <c r="I127" s="98">
        <v>27.874654267905118</v>
      </c>
      <c r="J127" s="98">
        <v>27.180378769541019</v>
      </c>
      <c r="K127" s="98">
        <v>27.260747555557952</v>
      </c>
      <c r="L127" s="98">
        <v>30.493334469913794</v>
      </c>
      <c r="M127" s="98">
        <v>26.361157736852938</v>
      </c>
      <c r="N127" s="98">
        <v>26.856617766777834</v>
      </c>
      <c r="O127" s="98">
        <v>25.423932889188308</v>
      </c>
      <c r="P127" s="98">
        <v>22.268329682536223</v>
      </c>
      <c r="Q127" s="98">
        <v>21.425182257899749</v>
      </c>
      <c r="R127" s="98">
        <v>21.466761561857691</v>
      </c>
      <c r="S127" s="98">
        <v>21.340656956224247</v>
      </c>
      <c r="T127" s="98">
        <v>21.046148706569426</v>
      </c>
      <c r="U127" s="98">
        <v>19.159893766871704</v>
      </c>
      <c r="V127" s="98">
        <v>18.114075718429685</v>
      </c>
      <c r="W127" s="98">
        <v>17.406245236743359</v>
      </c>
      <c r="X127" s="98">
        <v>12.959483323737681</v>
      </c>
      <c r="Y127" s="98">
        <v>10.160329891164924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2.7933503707411364E-2</v>
      </c>
      <c r="D128" s="122">
        <f t="shared" si="48"/>
        <v>5.3219880064768195E-2</v>
      </c>
      <c r="E128" s="122">
        <f t="shared" si="48"/>
        <v>0.18063848843218935</v>
      </c>
      <c r="F128" s="122">
        <f t="shared" si="48"/>
        <v>0.42200174487829389</v>
      </c>
      <c r="G128" s="122">
        <f t="shared" si="48"/>
        <v>0.21223279860413877</v>
      </c>
      <c r="H128" s="122">
        <f t="shared" si="48"/>
        <v>0.5296679159571317</v>
      </c>
      <c r="I128" s="122">
        <f t="shared" si="48"/>
        <v>1.3258083659258835</v>
      </c>
      <c r="J128" s="122">
        <f t="shared" si="48"/>
        <v>1.7134343180281897</v>
      </c>
      <c r="K128" s="122">
        <f t="shared" si="48"/>
        <v>2.2234626796724521</v>
      </c>
      <c r="L128" s="122">
        <f t="shared" si="48"/>
        <v>2.1949946061982684</v>
      </c>
      <c r="M128" s="122">
        <f t="shared" si="48"/>
        <v>2.8801942939466021</v>
      </c>
      <c r="N128" s="122">
        <f t="shared" si="48"/>
        <v>2.823708944471492</v>
      </c>
      <c r="O128" s="122">
        <f t="shared" si="48"/>
        <v>4.905415656841158</v>
      </c>
      <c r="P128" s="122">
        <f t="shared" si="48"/>
        <v>6.4580795465826233</v>
      </c>
      <c r="Q128" s="122">
        <f t="shared" si="48"/>
        <v>14.996743793365724</v>
      </c>
      <c r="R128" s="122">
        <f t="shared" si="48"/>
        <v>10.952143804887148</v>
      </c>
      <c r="S128" s="122">
        <f t="shared" si="48"/>
        <v>9.1442547459543295</v>
      </c>
      <c r="T128" s="122">
        <f t="shared" si="48"/>
        <v>10.216692251859442</v>
      </c>
      <c r="U128" s="122">
        <f t="shared" si="48"/>
        <v>10.443288231177702</v>
      </c>
      <c r="V128" s="122">
        <f t="shared" si="48"/>
        <v>6.1153080908663178</v>
      </c>
      <c r="W128" s="122">
        <f t="shared" si="48"/>
        <v>2.4978379242253292</v>
      </c>
      <c r="X128" s="122">
        <f t="shared" si="48"/>
        <v>1.4826968285460815</v>
      </c>
      <c r="Y128" s="122">
        <f t="shared" si="48"/>
        <v>0.63792201807031179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2.7933503707411364E-2</v>
      </c>
      <c r="D129" s="98">
        <f>IF(RES_hhdet_in_fec!D129=0,0,RES_hhdet_in_fec!D129*1000*11630/RES_hhdet_in_new!D126)</f>
        <v>5.3219880064768195E-2</v>
      </c>
      <c r="E129" s="98">
        <f>IF(RES_hhdet_in_fec!E129=0,0,RES_hhdet_in_fec!E129*1000*11630/RES_hhdet_in_new!E126)</f>
        <v>0.18063848843218935</v>
      </c>
      <c r="F129" s="98">
        <f>IF(RES_hhdet_in_fec!F129=0,0,RES_hhdet_in_fec!F129*1000*11630/RES_hhdet_in_new!F126)</f>
        <v>0.42200174487829389</v>
      </c>
      <c r="G129" s="98">
        <f>IF(RES_hhdet_in_fec!G129=0,0,RES_hhdet_in_fec!G129*1000*11630/RES_hhdet_in_new!G126)</f>
        <v>0.21223279860413877</v>
      </c>
      <c r="H129" s="98">
        <f>IF(RES_hhdet_in_fec!H129=0,0,RES_hhdet_in_fec!H129*1000*11630/RES_hhdet_in_new!H126)</f>
        <v>0.5296679159571317</v>
      </c>
      <c r="I129" s="98">
        <f>IF(RES_hhdet_in_fec!I129=0,0,RES_hhdet_in_fec!I129*1000*11630/RES_hhdet_in_new!I126)</f>
        <v>1.3258083659258835</v>
      </c>
      <c r="J129" s="98">
        <f>IF(RES_hhdet_in_fec!J129=0,0,RES_hhdet_in_fec!J129*1000*11630/RES_hhdet_in_new!J126)</f>
        <v>1.7134343180281897</v>
      </c>
      <c r="K129" s="98">
        <f>IF(RES_hhdet_in_fec!K129=0,0,RES_hhdet_in_fec!K129*1000*11630/RES_hhdet_in_new!K126)</f>
        <v>2.2234626796724521</v>
      </c>
      <c r="L129" s="98">
        <f>IF(RES_hhdet_in_fec!L129=0,0,RES_hhdet_in_fec!L129*1000*11630/RES_hhdet_in_new!L126)</f>
        <v>2.1949946061982684</v>
      </c>
      <c r="M129" s="98">
        <f>IF(RES_hhdet_in_fec!M129=0,0,RES_hhdet_in_fec!M129*1000*11630/RES_hhdet_in_new!M126)</f>
        <v>2.8801942939466021</v>
      </c>
      <c r="N129" s="98">
        <f>IF(RES_hhdet_in_fec!N129=0,0,RES_hhdet_in_fec!N129*1000*11630/RES_hhdet_in_new!N126)</f>
        <v>2.823708944471492</v>
      </c>
      <c r="O129" s="98">
        <f>IF(RES_hhdet_in_fec!O129=0,0,RES_hhdet_in_fec!O129*1000*11630/RES_hhdet_in_new!O126)</f>
        <v>4.905415656841158</v>
      </c>
      <c r="P129" s="98">
        <f>IF(RES_hhdet_in_fec!P129=0,0,RES_hhdet_in_fec!P129*1000*11630/RES_hhdet_in_new!P126)</f>
        <v>6.4580795465826233</v>
      </c>
      <c r="Q129" s="98">
        <f>IF(RES_hhdet_in_fec!Q129=0,0,RES_hhdet_in_fec!Q129*1000*11630/RES_hhdet_in_new!Q126)</f>
        <v>14.996743793365724</v>
      </c>
      <c r="R129" s="98">
        <f>IF(RES_hhdet_in_fec!R129=0,0,RES_hhdet_in_fec!R129*1000*11630/RES_hhdet_in_new!R126)</f>
        <v>10.952143804887148</v>
      </c>
      <c r="S129" s="98">
        <f>IF(RES_hhdet_in_fec!S129=0,0,RES_hhdet_in_fec!S129*1000*11630/RES_hhdet_in_new!S126)</f>
        <v>9.1442547459543295</v>
      </c>
      <c r="T129" s="98">
        <f>IF(RES_hhdet_in_fec!T129=0,0,RES_hhdet_in_fec!T129*1000*11630/RES_hhdet_in_new!T126)</f>
        <v>10.216692251859442</v>
      </c>
      <c r="U129" s="98">
        <f>IF(RES_hhdet_in_fec!U129=0,0,RES_hhdet_in_fec!U129*1000*11630/RES_hhdet_in_new!U126)</f>
        <v>10.443288231177702</v>
      </c>
      <c r="V129" s="98">
        <f>IF(RES_hhdet_in_fec!V129=0,0,RES_hhdet_in_fec!V129*1000*11630/RES_hhdet_in_new!V126)</f>
        <v>6.1153080908663178</v>
      </c>
      <c r="W129" s="98">
        <f>IF(RES_hhdet_in_fec!W129=0,0,RES_hhdet_in_fec!W129*1000*11630/RES_hhdet_in_new!W126)</f>
        <v>2.4978379242253292</v>
      </c>
      <c r="X129" s="98">
        <f>IF(RES_hhdet_in_fec!X129=0,0,RES_hhdet_in_fec!X129*1000*11630/RES_hhdet_in_new!X126)</f>
        <v>1.4826968285460815</v>
      </c>
      <c r="Y129" s="98">
        <f>IF(RES_hhdet_in_fec!Y129=0,0,RES_hhdet_in_fec!Y129*1000*11630/RES_hhdet_in_new!Y126)</f>
        <v>0.63792201807031179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932.68597460150193</v>
      </c>
      <c r="D130" s="122">
        <v>894.99281497247114</v>
      </c>
      <c r="E130" s="122">
        <v>1079.7899557141395</v>
      </c>
      <c r="F130" s="122">
        <v>1086.2561428813576</v>
      </c>
      <c r="G130" s="122">
        <v>1023.4227197608714</v>
      </c>
      <c r="H130" s="122">
        <v>1091.2151760752188</v>
      </c>
      <c r="I130" s="122">
        <v>1081.8823490023992</v>
      </c>
      <c r="J130" s="122">
        <v>1092.3538231382863</v>
      </c>
      <c r="K130" s="122">
        <v>1136.7198370861365</v>
      </c>
      <c r="L130" s="122">
        <v>1159.0604683748652</v>
      </c>
      <c r="M130" s="122">
        <v>1183.0022327731435</v>
      </c>
      <c r="N130" s="122">
        <v>1192.4437557663377</v>
      </c>
      <c r="O130" s="122">
        <v>1208.7109365713852</v>
      </c>
      <c r="P130" s="122">
        <v>1223.9258589487893</v>
      </c>
      <c r="Q130" s="122">
        <v>1235.3720472549198</v>
      </c>
      <c r="R130" s="122">
        <v>1218.2615216124198</v>
      </c>
      <c r="S130" s="122">
        <v>1271.9864925058339</v>
      </c>
      <c r="T130" s="122">
        <v>1226.5296644614264</v>
      </c>
      <c r="U130" s="122">
        <v>1249.0126722952687</v>
      </c>
      <c r="V130" s="122">
        <v>1258.444610046445</v>
      </c>
      <c r="W130" s="122">
        <v>1366.4228136772756</v>
      </c>
      <c r="X130" s="122">
        <v>1145.7002773775964</v>
      </c>
      <c r="Y130" s="122">
        <v>913.5968756069235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930.36010528959434</v>
      </c>
      <c r="D131" s="98">
        <v>894.99281497247114</v>
      </c>
      <c r="E131" s="98">
        <v>1033.6717621832699</v>
      </c>
      <c r="F131" s="98">
        <v>1065.9723497393313</v>
      </c>
      <c r="G131" s="98">
        <v>1023.4227197608714</v>
      </c>
      <c r="H131" s="98">
        <v>1031.828772590781</v>
      </c>
      <c r="I131" s="98">
        <v>1081.4321929354762</v>
      </c>
      <c r="J131" s="98">
        <v>1090.7511493229351</v>
      </c>
      <c r="K131" s="98">
        <v>1135.9550826409459</v>
      </c>
      <c r="L131" s="98">
        <v>1152.5111311317917</v>
      </c>
      <c r="M131" s="98">
        <v>1175.7082715618421</v>
      </c>
      <c r="N131" s="98">
        <v>1188.7194209695092</v>
      </c>
      <c r="O131" s="98">
        <v>1208.219201519586</v>
      </c>
      <c r="P131" s="98">
        <v>1225.0005938048109</v>
      </c>
      <c r="Q131" s="98">
        <v>1237.8976112039061</v>
      </c>
      <c r="R131" s="98">
        <v>1215.7359046926408</v>
      </c>
      <c r="S131" s="98">
        <v>1267.9567339485607</v>
      </c>
      <c r="T131" s="98">
        <v>1238.438034013973</v>
      </c>
      <c r="U131" s="98">
        <v>1246.3887317989668</v>
      </c>
      <c r="V131" s="98">
        <v>1255.2972325812163</v>
      </c>
      <c r="W131" s="98">
        <v>1368.0606016995428</v>
      </c>
      <c r="X131" s="98">
        <v>1152.6385482741648</v>
      </c>
      <c r="Y131" s="98">
        <v>922.53837540967004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1031.5168870609239</v>
      </c>
      <c r="L132" s="98">
        <v>1051.9569765199321</v>
      </c>
      <c r="M132" s="98">
        <v>1070.6953665888786</v>
      </c>
      <c r="N132" s="98">
        <v>1081.1499506515829</v>
      </c>
      <c r="O132" s="98">
        <v>1105.625873460092</v>
      </c>
      <c r="P132" s="98">
        <v>1127.1706806444079</v>
      </c>
      <c r="Q132" s="98">
        <v>1145.8057981308023</v>
      </c>
      <c r="R132" s="98">
        <v>1127.512597981198</v>
      </c>
      <c r="S132" s="98">
        <v>1177.4055233161102</v>
      </c>
      <c r="T132" s="98">
        <v>1166.3092030148018</v>
      </c>
      <c r="U132" s="98">
        <v>1167.8592656203057</v>
      </c>
      <c r="V132" s="98">
        <v>1176.6206498645902</v>
      </c>
      <c r="W132" s="98">
        <v>1288.4489049774054</v>
      </c>
      <c r="X132" s="98">
        <v>1077.6834653657979</v>
      </c>
      <c r="Y132" s="98">
        <v>861.49314862876065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544.83833344851405</v>
      </c>
      <c r="L133" s="101">
        <v>577.91643990911894</v>
      </c>
      <c r="M133" s="101">
        <v>566.68837883702884</v>
      </c>
      <c r="N133" s="101">
        <v>551.54051589578478</v>
      </c>
      <c r="O133" s="101">
        <v>577.3985589489215</v>
      </c>
      <c r="P133" s="101">
        <v>575.86340830697486</v>
      </c>
      <c r="Q133" s="101">
        <v>591.24859421634312</v>
      </c>
      <c r="R133" s="101">
        <v>573.03041229073813</v>
      </c>
      <c r="S133" s="101">
        <v>587.68517834184058</v>
      </c>
      <c r="T133" s="101">
        <v>677.12865220058927</v>
      </c>
      <c r="U133" s="101">
        <v>615.20474382333498</v>
      </c>
      <c r="V133" s="101">
        <v>603.39678327813999</v>
      </c>
      <c r="W133" s="101">
        <v>683.57501314201045</v>
      </c>
      <c r="X133" s="101">
        <v>441.6169819121738</v>
      </c>
      <c r="Y133" s="101">
        <v>276.63771625417507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486.67855361240976</v>
      </c>
      <c r="L134" s="104">
        <v>474.04053661081321</v>
      </c>
      <c r="M134" s="104">
        <v>504.00698775184986</v>
      </c>
      <c r="N134" s="104">
        <v>529.60943475579813</v>
      </c>
      <c r="O134" s="104">
        <v>528.22731451117045</v>
      </c>
      <c r="P134" s="104">
        <v>551.30727233743301</v>
      </c>
      <c r="Q134" s="104">
        <v>554.55720391445891</v>
      </c>
      <c r="R134" s="104">
        <v>554.48218569045969</v>
      </c>
      <c r="S134" s="104">
        <v>589.72034497426955</v>
      </c>
      <c r="T134" s="104">
        <v>489.18055081421249</v>
      </c>
      <c r="U134" s="104">
        <v>552.6545217969707</v>
      </c>
      <c r="V134" s="104">
        <v>573.2238665864503</v>
      </c>
      <c r="W134" s="104">
        <v>604.87389183539494</v>
      </c>
      <c r="X134" s="104">
        <v>636.06648345362407</v>
      </c>
      <c r="Y134" s="104">
        <v>584.85543237458569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1003.1243424944892</v>
      </c>
      <c r="D135" s="101">
        <v>0</v>
      </c>
      <c r="E135" s="101">
        <v>1599.8819922484001</v>
      </c>
      <c r="F135" s="101">
        <v>1482.8459778349777</v>
      </c>
      <c r="G135" s="101">
        <v>0</v>
      </c>
      <c r="H135" s="101">
        <v>1390.3073459692412</v>
      </c>
      <c r="I135" s="101">
        <v>1272.2648242705773</v>
      </c>
      <c r="J135" s="101">
        <v>1334.5772504023339</v>
      </c>
      <c r="K135" s="101">
        <v>1401.1631316796756</v>
      </c>
      <c r="L135" s="101">
        <v>1494.7414756988123</v>
      </c>
      <c r="M135" s="101">
        <v>1456.5838064752422</v>
      </c>
      <c r="N135" s="101">
        <v>1413.2934013956162</v>
      </c>
      <c r="O135" s="101">
        <v>1480.8490358231006</v>
      </c>
      <c r="P135" s="101">
        <v>1435.2972534225225</v>
      </c>
      <c r="Q135" s="101">
        <v>1436.9490048644964</v>
      </c>
      <c r="R135" s="101">
        <v>1434.1010965552118</v>
      </c>
      <c r="S135" s="101">
        <v>1424.4542402565739</v>
      </c>
      <c r="T135" s="101">
        <v>1370.1652117294896</v>
      </c>
      <c r="U135" s="101">
        <v>1455.9105908782146</v>
      </c>
      <c r="V135" s="101">
        <v>0</v>
      </c>
      <c r="W135" s="101">
        <v>1513.7072711422259</v>
      </c>
      <c r="X135" s="101">
        <v>1226.433062591565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1154.6040006443641</v>
      </c>
      <c r="L136" s="104">
        <v>1244.8009555350591</v>
      </c>
      <c r="M136" s="104">
        <v>1206.9833670959179</v>
      </c>
      <c r="N136" s="104">
        <v>1169.6294932221958</v>
      </c>
      <c r="O136" s="104">
        <v>1246.3919541328407</v>
      </c>
      <c r="P136" s="104">
        <v>1223.4106041265918</v>
      </c>
      <c r="Q136" s="104">
        <v>1244.0123971857122</v>
      </c>
      <c r="R136" s="104">
        <v>1248.9472530334581</v>
      </c>
      <c r="S136" s="104">
        <v>1244.296630897489</v>
      </c>
      <c r="T136" s="104">
        <v>1227.5490357216024</v>
      </c>
      <c r="U136" s="104">
        <v>1296.2943192055504</v>
      </c>
      <c r="V136" s="104">
        <v>1363.6742605147774</v>
      </c>
      <c r="W136" s="104">
        <v>1369.1569022849708</v>
      </c>
      <c r="X136" s="104">
        <v>1087.0319012831474</v>
      </c>
      <c r="Y136" s="104">
        <v>802.04066042472527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671.32890086975385</v>
      </c>
      <c r="L137" s="98">
        <v>749.94813834066872</v>
      </c>
      <c r="M137" s="98">
        <v>701.14588990006212</v>
      </c>
      <c r="N137" s="98">
        <v>654.15447850415671</v>
      </c>
      <c r="O137" s="98">
        <v>708.5678422717524</v>
      </c>
      <c r="P137" s="98">
        <v>675.30651766549568</v>
      </c>
      <c r="Q137" s="98">
        <v>688.03007929596993</v>
      </c>
      <c r="R137" s="98">
        <v>679.91341057459647</v>
      </c>
      <c r="S137" s="98">
        <v>661.59902402817511</v>
      </c>
      <c r="T137" s="98">
        <v>739.47806668679425</v>
      </c>
      <c r="U137" s="98">
        <v>717.99338916272416</v>
      </c>
      <c r="V137" s="98">
        <v>737.58836744356381</v>
      </c>
      <c r="W137" s="98">
        <v>755.24109808530693</v>
      </c>
      <c r="X137" s="98">
        <v>454.9069525881672</v>
      </c>
      <c r="Y137" s="98">
        <v>243.93433278112062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483.27509977461006</v>
      </c>
      <c r="L138" s="98">
        <v>494.8528171943903</v>
      </c>
      <c r="M138" s="98">
        <v>505.83747719585574</v>
      </c>
      <c r="N138" s="98">
        <v>515.47501471803912</v>
      </c>
      <c r="O138" s="98">
        <v>537.82411186108834</v>
      </c>
      <c r="P138" s="98">
        <v>548.10408646109624</v>
      </c>
      <c r="Q138" s="98">
        <v>555.98231788974215</v>
      </c>
      <c r="R138" s="98">
        <v>569.03384245886161</v>
      </c>
      <c r="S138" s="98">
        <v>582.69760686931363</v>
      </c>
      <c r="T138" s="98">
        <v>488.07096903480823</v>
      </c>
      <c r="U138" s="98">
        <v>578.30093004282617</v>
      </c>
      <c r="V138" s="98">
        <v>626.0858930712136</v>
      </c>
      <c r="W138" s="98">
        <v>613.91580419966374</v>
      </c>
      <c r="X138" s="98">
        <v>632.12494869498016</v>
      </c>
      <c r="Y138" s="98">
        <v>558.10632764360469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579.04455827463789</v>
      </c>
      <c r="D139" s="122">
        <v>549.34702927178841</v>
      </c>
      <c r="E139" s="122">
        <v>905.48733350997509</v>
      </c>
      <c r="F139" s="122">
        <v>869.26694396519952</v>
      </c>
      <c r="G139" s="122">
        <v>824.49652439462159</v>
      </c>
      <c r="H139" s="122">
        <v>866.42275133832766</v>
      </c>
      <c r="I139" s="122">
        <v>882.23389576006855</v>
      </c>
      <c r="J139" s="122">
        <v>865.68588443351223</v>
      </c>
      <c r="K139" s="122">
        <v>881.03620803092713</v>
      </c>
      <c r="L139" s="122">
        <v>905.84607894648275</v>
      </c>
      <c r="M139" s="122">
        <v>858.91632593394434</v>
      </c>
      <c r="N139" s="122">
        <v>887.31321369107764</v>
      </c>
      <c r="O139" s="122">
        <v>872.50962150928729</v>
      </c>
      <c r="P139" s="122">
        <v>853.19601652949132</v>
      </c>
      <c r="Q139" s="122">
        <v>835.37658363654953</v>
      </c>
      <c r="R139" s="122">
        <v>829.17198069442247</v>
      </c>
      <c r="S139" s="122">
        <v>842.61875865611262</v>
      </c>
      <c r="T139" s="122">
        <v>866.71600843081717</v>
      </c>
      <c r="U139" s="122">
        <v>894.85192350477712</v>
      </c>
      <c r="V139" s="122">
        <v>874.89883570754046</v>
      </c>
      <c r="W139" s="122">
        <v>879.88314711608098</v>
      </c>
      <c r="X139" s="122">
        <v>760.73749388273461</v>
      </c>
      <c r="Y139" s="122">
        <v>620.87396134335154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626.78453320232597</v>
      </c>
      <c r="D140" s="98">
        <v>679.81567906276928</v>
      </c>
      <c r="E140" s="98">
        <v>903.30411765311669</v>
      </c>
      <c r="F140" s="98">
        <v>905.9698213330571</v>
      </c>
      <c r="G140" s="98">
        <v>884.61533262293699</v>
      </c>
      <c r="H140" s="98">
        <v>898.11167779484242</v>
      </c>
      <c r="I140" s="98">
        <v>935.85726488404453</v>
      </c>
      <c r="J140" s="98">
        <v>964.41846890509612</v>
      </c>
      <c r="K140" s="98">
        <v>994.59714086857309</v>
      </c>
      <c r="L140" s="98">
        <v>1007.2414827580706</v>
      </c>
      <c r="M140" s="98">
        <v>963.90963428861346</v>
      </c>
      <c r="N140" s="98">
        <v>966.67684820955446</v>
      </c>
      <c r="O140" s="98">
        <v>927.96430884263827</v>
      </c>
      <c r="P140" s="98">
        <v>919.14774637568394</v>
      </c>
      <c r="Q140" s="98">
        <v>913.5146647550813</v>
      </c>
      <c r="R140" s="98">
        <v>923.70750028631426</v>
      </c>
      <c r="S140" s="98">
        <v>929.66460461500412</v>
      </c>
      <c r="T140" s="98">
        <v>955.24691457576671</v>
      </c>
      <c r="U140" s="98">
        <v>996.31666210956109</v>
      </c>
      <c r="V140" s="98">
        <v>927.8216557240462</v>
      </c>
      <c r="W140" s="98">
        <v>879.88314711608098</v>
      </c>
      <c r="X140" s="98">
        <v>760.73749388273461</v>
      </c>
      <c r="Y140" s="98">
        <v>620.87396134335154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425.36900464075023</v>
      </c>
      <c r="D141" s="33">
        <v>335.73342263891379</v>
      </c>
      <c r="E141" s="33">
        <v>906.81621608431533</v>
      </c>
      <c r="F141" s="33">
        <v>819.41089446717933</v>
      </c>
      <c r="G141" s="33">
        <v>632.33427230744462</v>
      </c>
      <c r="H141" s="33">
        <v>757.10295261808994</v>
      </c>
      <c r="I141" s="33">
        <v>686.94195117436914</v>
      </c>
      <c r="J141" s="33">
        <v>729.40253074535758</v>
      </c>
      <c r="K141" s="33">
        <v>734.66249571965238</v>
      </c>
      <c r="L141" s="33">
        <v>819.40261768618427</v>
      </c>
      <c r="M141" s="33">
        <v>750.5840890007172</v>
      </c>
      <c r="N141" s="33">
        <v>730.43217711315799</v>
      </c>
      <c r="O141" s="33">
        <v>744.01166004644813</v>
      </c>
      <c r="P141" s="33">
        <v>688.96777915725613</v>
      </c>
      <c r="Q141" s="33">
        <v>681.18201675026523</v>
      </c>
      <c r="R141" s="33">
        <v>690.69436316789347</v>
      </c>
      <c r="S141" s="33">
        <v>695.35251612188722</v>
      </c>
      <c r="T141" s="33">
        <v>686.27137493687098</v>
      </c>
      <c r="U141" s="33">
        <v>682.09348853562778</v>
      </c>
      <c r="V141" s="33">
        <v>705.80410522361672</v>
      </c>
      <c r="W141" s="33">
        <v>0</v>
      </c>
      <c r="X141" s="33">
        <v>0</v>
      </c>
      <c r="Y141" s="33">
        <v>0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6839.4086311203464</v>
      </c>
      <c r="D143" s="117">
        <f t="shared" si="49"/>
        <v>3759.0330982907954</v>
      </c>
      <c r="E143" s="117">
        <f t="shared" si="49"/>
        <v>5886.6798719096014</v>
      </c>
      <c r="F143" s="117">
        <f t="shared" si="49"/>
        <v>5590.1831764894787</v>
      </c>
      <c r="G143" s="117">
        <f t="shared" si="49"/>
        <v>5495.4368175542731</v>
      </c>
      <c r="H143" s="117">
        <f t="shared" si="49"/>
        <v>6274.5052261140208</v>
      </c>
      <c r="I143" s="117">
        <f t="shared" si="49"/>
        <v>5448.8836833969262</v>
      </c>
      <c r="J143" s="117">
        <f t="shared" si="49"/>
        <v>5776.826857418122</v>
      </c>
      <c r="K143" s="117">
        <f t="shared" si="49"/>
        <v>5576.4924254644375</v>
      </c>
      <c r="L143" s="117">
        <f t="shared" si="49"/>
        <v>5750.5552818490441</v>
      </c>
      <c r="M143" s="117">
        <f t="shared" si="49"/>
        <v>5357.7847452316091</v>
      </c>
      <c r="N143" s="117">
        <f t="shared" si="49"/>
        <v>5026.9179208716951</v>
      </c>
      <c r="O143" s="117">
        <f t="shared" si="49"/>
        <v>4667.648494582656</v>
      </c>
      <c r="P143" s="117">
        <f t="shared" si="49"/>
        <v>4363.1806384171177</v>
      </c>
      <c r="Q143" s="117">
        <f t="shared" si="49"/>
        <v>4214.1284079509951</v>
      </c>
      <c r="R143" s="117">
        <f t="shared" ref="R143:V143" si="50">R144+R146+R148+R157</f>
        <v>4236.4528924364768</v>
      </c>
      <c r="S143" s="117">
        <f t="shared" si="50"/>
        <v>4262.3848836193883</v>
      </c>
      <c r="T143" s="117">
        <f t="shared" si="50"/>
        <v>4160.3404142800809</v>
      </c>
      <c r="U143" s="117">
        <f t="shared" si="50"/>
        <v>4210.4778893180774</v>
      </c>
      <c r="V143" s="117">
        <f t="shared" si="50"/>
        <v>4035.5338884702001</v>
      </c>
      <c r="W143" s="117">
        <f t="shared" ref="W143:Y143" si="51">W144+W146+W148+W157</f>
        <v>3828.4898174218479</v>
      </c>
      <c r="X143" s="117">
        <f t="shared" si="51"/>
        <v>3390.7605083042026</v>
      </c>
      <c r="Y143" s="117">
        <f t="shared" si="51"/>
        <v>2689.0685505484817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5152.7931854329127</v>
      </c>
      <c r="D144" s="122">
        <f t="shared" si="52"/>
        <v>2364.336318155013</v>
      </c>
      <c r="E144" s="122">
        <f t="shared" si="52"/>
        <v>3395.5906219651824</v>
      </c>
      <c r="F144" s="122">
        <f t="shared" si="52"/>
        <v>3245.6697999999283</v>
      </c>
      <c r="G144" s="122">
        <f t="shared" si="52"/>
        <v>3438.8956394816682</v>
      </c>
      <c r="H144" s="122">
        <f t="shared" si="52"/>
        <v>3991.9533857884198</v>
      </c>
      <c r="I144" s="122">
        <f t="shared" si="52"/>
        <v>3235.521427996945</v>
      </c>
      <c r="J144" s="122">
        <f t="shared" si="52"/>
        <v>3555.5392615981664</v>
      </c>
      <c r="K144" s="122">
        <f t="shared" si="52"/>
        <v>3395.0141469128907</v>
      </c>
      <c r="L144" s="122">
        <f t="shared" si="52"/>
        <v>3365.3766716204946</v>
      </c>
      <c r="M144" s="122">
        <f t="shared" si="52"/>
        <v>3058.1540080649365</v>
      </c>
      <c r="N144" s="122">
        <f t="shared" si="52"/>
        <v>2734.686657624849</v>
      </c>
      <c r="O144" s="122">
        <f t="shared" si="52"/>
        <v>2480.9749038486721</v>
      </c>
      <c r="P144" s="122">
        <f t="shared" si="52"/>
        <v>2221.1146576151609</v>
      </c>
      <c r="Q144" s="122">
        <f t="shared" si="52"/>
        <v>2066.7133535846629</v>
      </c>
      <c r="R144" s="122">
        <f t="shared" si="52"/>
        <v>2067.093075772028</v>
      </c>
      <c r="S144" s="122">
        <f t="shared" si="52"/>
        <v>2040.1003454723377</v>
      </c>
      <c r="T144" s="122">
        <f t="shared" si="52"/>
        <v>2020.5010121749974</v>
      </c>
      <c r="U144" s="122">
        <f t="shared" si="52"/>
        <v>1940.0606067990404</v>
      </c>
      <c r="V144" s="122">
        <f t="shared" si="52"/>
        <v>1759.2674923298453</v>
      </c>
      <c r="W144" s="122">
        <f t="shared" si="52"/>
        <v>1541.5613688202113</v>
      </c>
      <c r="X144" s="122">
        <f t="shared" si="52"/>
        <v>1446.3972166907745</v>
      </c>
      <c r="Y144" s="122">
        <f t="shared" si="52"/>
        <v>1163.4382550576181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5152.7931854329127</v>
      </c>
      <c r="D145" s="98">
        <v>2364.336318155013</v>
      </c>
      <c r="E145" s="98">
        <v>3395.5906219651824</v>
      </c>
      <c r="F145" s="98">
        <v>3245.6697999999283</v>
      </c>
      <c r="G145" s="98">
        <v>3438.8956394816682</v>
      </c>
      <c r="H145" s="98">
        <v>3991.9533857884198</v>
      </c>
      <c r="I145" s="98">
        <v>3235.521427996945</v>
      </c>
      <c r="J145" s="98">
        <v>3555.5392615981664</v>
      </c>
      <c r="K145" s="98">
        <v>3395.0141469128907</v>
      </c>
      <c r="L145" s="98">
        <v>3365.3766716204946</v>
      </c>
      <c r="M145" s="98">
        <v>3058.1540080649365</v>
      </c>
      <c r="N145" s="98">
        <v>2734.686657624849</v>
      </c>
      <c r="O145" s="98">
        <v>2480.9749038486721</v>
      </c>
      <c r="P145" s="98">
        <v>2221.1146576151609</v>
      </c>
      <c r="Q145" s="98">
        <v>2066.7133535846629</v>
      </c>
      <c r="R145" s="98">
        <v>2067.093075772028</v>
      </c>
      <c r="S145" s="98">
        <v>2040.1003454723377</v>
      </c>
      <c r="T145" s="98">
        <v>2020.5010121749974</v>
      </c>
      <c r="U145" s="98">
        <v>1940.0606067990404</v>
      </c>
      <c r="V145" s="98">
        <v>1759.2674923298453</v>
      </c>
      <c r="W145" s="98">
        <v>1541.5613688202113</v>
      </c>
      <c r="X145" s="98">
        <v>1446.3972166907745</v>
      </c>
      <c r="Y145" s="98">
        <v>1163.4382550576181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0.41268954307713884</v>
      </c>
      <c r="E146" s="122">
        <f t="shared" si="53"/>
        <v>0.44382419788144101</v>
      </c>
      <c r="F146" s="122">
        <f t="shared" si="53"/>
        <v>0.52224164859477573</v>
      </c>
      <c r="G146" s="122">
        <f t="shared" si="53"/>
        <v>0.64208382827082322</v>
      </c>
      <c r="H146" s="122">
        <f t="shared" si="53"/>
        <v>1.0021869600494537</v>
      </c>
      <c r="I146" s="122">
        <f t="shared" si="53"/>
        <v>1.3606906896195421</v>
      </c>
      <c r="J146" s="122">
        <f t="shared" si="53"/>
        <v>1.7597358776853969</v>
      </c>
      <c r="K146" s="122">
        <f t="shared" si="53"/>
        <v>2.2916680926731781</v>
      </c>
      <c r="L146" s="122">
        <f t="shared" si="53"/>
        <v>4.3219931012474015</v>
      </c>
      <c r="M146" s="122">
        <f t="shared" si="53"/>
        <v>3.0028001896781231</v>
      </c>
      <c r="N146" s="122">
        <f t="shared" si="53"/>
        <v>4.4180346769021002</v>
      </c>
      <c r="O146" s="122">
        <f t="shared" si="53"/>
        <v>5.3073637675641727</v>
      </c>
      <c r="P146" s="122">
        <f t="shared" si="53"/>
        <v>6.8069467281511526</v>
      </c>
      <c r="Q146" s="122">
        <f t="shared" si="53"/>
        <v>16.271064224710763</v>
      </c>
      <c r="R146" s="122">
        <f t="shared" si="53"/>
        <v>11.831405182309858</v>
      </c>
      <c r="S146" s="122">
        <f t="shared" si="53"/>
        <v>13.583951822973095</v>
      </c>
      <c r="T146" s="122">
        <f t="shared" si="53"/>
        <v>17.513999675067673</v>
      </c>
      <c r="U146" s="122">
        <f t="shared" si="53"/>
        <v>26.273001093349759</v>
      </c>
      <c r="V146" s="122">
        <f t="shared" si="53"/>
        <v>16.820557306875006</v>
      </c>
      <c r="W146" s="122">
        <f t="shared" si="53"/>
        <v>19.999163657879421</v>
      </c>
      <c r="X146" s="122">
        <f t="shared" si="53"/>
        <v>14.701061122581454</v>
      </c>
      <c r="Y146" s="122">
        <f t="shared" si="53"/>
        <v>6.3361524743462603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0.41268954307713884</v>
      </c>
      <c r="E147" s="98">
        <f>IF(RES_hhdet_in_fec!E147=0,0,RES_hhdet_in_fec!E147*1000*11630/RES_hhdet_in_new!E145)</f>
        <v>0.44382419788144101</v>
      </c>
      <c r="F147" s="98">
        <f>IF(RES_hhdet_in_fec!F147=0,0,RES_hhdet_in_fec!F147*1000*11630/RES_hhdet_in_new!F145)</f>
        <v>0.52224164859477573</v>
      </c>
      <c r="G147" s="98">
        <f>IF(RES_hhdet_in_fec!G147=0,0,RES_hhdet_in_fec!G147*1000*11630/RES_hhdet_in_new!G145)</f>
        <v>0.64208382827082322</v>
      </c>
      <c r="H147" s="98">
        <f>IF(RES_hhdet_in_fec!H147=0,0,RES_hhdet_in_fec!H147*1000*11630/RES_hhdet_in_new!H145)</f>
        <v>1.0021869600494537</v>
      </c>
      <c r="I147" s="98">
        <f>IF(RES_hhdet_in_fec!I147=0,0,RES_hhdet_in_fec!I147*1000*11630/RES_hhdet_in_new!I145)</f>
        <v>1.3606906896195421</v>
      </c>
      <c r="J147" s="98">
        <f>IF(RES_hhdet_in_fec!J147=0,0,RES_hhdet_in_fec!J147*1000*11630/RES_hhdet_in_new!J145)</f>
        <v>1.7597358776853969</v>
      </c>
      <c r="K147" s="98">
        <f>IF(RES_hhdet_in_fec!K147=0,0,RES_hhdet_in_fec!K147*1000*11630/RES_hhdet_in_new!K145)</f>
        <v>2.2916680926731781</v>
      </c>
      <c r="L147" s="98">
        <f>IF(RES_hhdet_in_fec!L147=0,0,RES_hhdet_in_fec!L147*1000*11630/RES_hhdet_in_new!L145)</f>
        <v>4.3219931012474015</v>
      </c>
      <c r="M147" s="98">
        <f>IF(RES_hhdet_in_fec!M147=0,0,RES_hhdet_in_fec!M147*1000*11630/RES_hhdet_in_new!M145)</f>
        <v>3.0028001896781231</v>
      </c>
      <c r="N147" s="98">
        <f>IF(RES_hhdet_in_fec!N147=0,0,RES_hhdet_in_fec!N147*1000*11630/RES_hhdet_in_new!N145)</f>
        <v>4.4180346769021002</v>
      </c>
      <c r="O147" s="98">
        <f>IF(RES_hhdet_in_fec!O147=0,0,RES_hhdet_in_fec!O147*1000*11630/RES_hhdet_in_new!O145)</f>
        <v>5.3073637675641727</v>
      </c>
      <c r="P147" s="98">
        <f>IF(RES_hhdet_in_fec!P147=0,0,RES_hhdet_in_fec!P147*1000*11630/RES_hhdet_in_new!P145)</f>
        <v>6.8069467281511526</v>
      </c>
      <c r="Q147" s="98">
        <f>IF(RES_hhdet_in_fec!Q147=0,0,RES_hhdet_in_fec!Q147*1000*11630/RES_hhdet_in_new!Q145)</f>
        <v>16.271064224710763</v>
      </c>
      <c r="R147" s="98">
        <f>IF(RES_hhdet_in_fec!R147=0,0,RES_hhdet_in_fec!R147*1000*11630/RES_hhdet_in_new!R145)</f>
        <v>11.831405182309858</v>
      </c>
      <c r="S147" s="98">
        <f>IF(RES_hhdet_in_fec!S147=0,0,RES_hhdet_in_fec!S147*1000*11630/RES_hhdet_in_new!S145)</f>
        <v>13.583951822973095</v>
      </c>
      <c r="T147" s="98">
        <f>IF(RES_hhdet_in_fec!T147=0,0,RES_hhdet_in_fec!T147*1000*11630/RES_hhdet_in_new!T145)</f>
        <v>17.513999675067673</v>
      </c>
      <c r="U147" s="98">
        <f>IF(RES_hhdet_in_fec!U147=0,0,RES_hhdet_in_fec!U147*1000*11630/RES_hhdet_in_new!U145)</f>
        <v>26.273001093349759</v>
      </c>
      <c r="V147" s="98">
        <f>IF(RES_hhdet_in_fec!V147=0,0,RES_hhdet_in_fec!V147*1000*11630/RES_hhdet_in_new!V145)</f>
        <v>16.820557306875006</v>
      </c>
      <c r="W147" s="98">
        <f>IF(RES_hhdet_in_fec!W147=0,0,RES_hhdet_in_fec!W147*1000*11630/RES_hhdet_in_new!W145)</f>
        <v>19.999163657879421</v>
      </c>
      <c r="X147" s="98">
        <f>IF(RES_hhdet_in_fec!X147=0,0,RES_hhdet_in_fec!X147*1000*11630/RES_hhdet_in_new!X145)</f>
        <v>14.701061122581454</v>
      </c>
      <c r="Y147" s="98">
        <f>IF(RES_hhdet_in_fec!Y147=0,0,RES_hhdet_in_fec!Y147*1000*11630/RES_hhdet_in_new!Y145)</f>
        <v>6.3361524743462603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1106.9150620189835</v>
      </c>
      <c r="D148" s="122">
        <v>844.71817256487725</v>
      </c>
      <c r="E148" s="122">
        <v>1585.1588163853799</v>
      </c>
      <c r="F148" s="122">
        <v>1474.723874984893</v>
      </c>
      <c r="G148" s="122">
        <v>1231.4430913889385</v>
      </c>
      <c r="H148" s="122">
        <v>1415.1104651661499</v>
      </c>
      <c r="I148" s="122">
        <v>1329.7927904815633</v>
      </c>
      <c r="J148" s="122">
        <v>1353.8559643595936</v>
      </c>
      <c r="K148" s="122">
        <v>1298.1323503009553</v>
      </c>
      <c r="L148" s="122">
        <v>1475.0250737945441</v>
      </c>
      <c r="M148" s="122">
        <v>1437.7162723595222</v>
      </c>
      <c r="N148" s="122">
        <v>1400.5007131757529</v>
      </c>
      <c r="O148" s="122">
        <v>1308.8533483565679</v>
      </c>
      <c r="P148" s="122">
        <v>1282.067240546033</v>
      </c>
      <c r="Q148" s="122">
        <v>1295.7735242330996</v>
      </c>
      <c r="R148" s="122">
        <v>1328.3556795237619</v>
      </c>
      <c r="S148" s="122">
        <v>1366.0760819874481</v>
      </c>
      <c r="T148" s="122">
        <v>1255.6297343760818</v>
      </c>
      <c r="U148" s="122">
        <v>1349.2978421522791</v>
      </c>
      <c r="V148" s="122">
        <v>1384.5450254806788</v>
      </c>
      <c r="W148" s="122">
        <v>1387.0461378276764</v>
      </c>
      <c r="X148" s="122">
        <v>1168.924736608112</v>
      </c>
      <c r="Y148" s="122">
        <v>898.42018167316598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1310.50455031703</v>
      </c>
      <c r="D149" s="98">
        <v>1325.0614746044846</v>
      </c>
      <c r="E149" s="98">
        <v>1386.2826870356582</v>
      </c>
      <c r="F149" s="98">
        <v>1424.1194975567912</v>
      </c>
      <c r="G149" s="98">
        <v>1432.0374153634746</v>
      </c>
      <c r="H149" s="98">
        <v>1449.2493157853698</v>
      </c>
      <c r="I149" s="98">
        <v>1499.7712558622138</v>
      </c>
      <c r="J149" s="98">
        <v>1531.775298888233</v>
      </c>
      <c r="K149" s="98">
        <v>1573.0171211416555</v>
      </c>
      <c r="L149" s="98">
        <v>1584.7854142662975</v>
      </c>
      <c r="M149" s="98">
        <v>1550.8562245584862</v>
      </c>
      <c r="N149" s="98">
        <v>1587.2623614446898</v>
      </c>
      <c r="O149" s="98">
        <v>1514.1330784813631</v>
      </c>
      <c r="P149" s="98">
        <v>1472.5192503656142</v>
      </c>
      <c r="Q149" s="98">
        <v>1420.1502548256806</v>
      </c>
      <c r="R149" s="98">
        <v>1434.2462689895956</v>
      </c>
      <c r="S149" s="98">
        <v>1441.1049188997501</v>
      </c>
      <c r="T149" s="98">
        <v>1466.8018509968335</v>
      </c>
      <c r="U149" s="98">
        <v>1534.5216963747025</v>
      </c>
      <c r="V149" s="98">
        <v>1529.4712623355185</v>
      </c>
      <c r="W149" s="98">
        <v>1596.1363629462915</v>
      </c>
      <c r="X149" s="98">
        <v>1564.8661929444006</v>
      </c>
      <c r="Y149" s="98">
        <v>1274.5205968492223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1245.2401014474899</v>
      </c>
      <c r="L150" s="98">
        <v>0</v>
      </c>
      <c r="M150" s="98">
        <v>1241.2757767038822</v>
      </c>
      <c r="N150" s="98">
        <v>1273.9753982240481</v>
      </c>
      <c r="O150" s="98">
        <v>1243.0871906627485</v>
      </c>
      <c r="P150" s="98">
        <v>1230.1221358109092</v>
      </c>
      <c r="Q150" s="98">
        <v>1210.1229361826629</v>
      </c>
      <c r="R150" s="98">
        <v>1233.335851526617</v>
      </c>
      <c r="S150" s="98">
        <v>1248.4067001492415</v>
      </c>
      <c r="T150" s="98">
        <v>1310.4938912483362</v>
      </c>
      <c r="U150" s="98">
        <v>1362.009755002987</v>
      </c>
      <c r="V150" s="98">
        <v>1360.8560211303025</v>
      </c>
      <c r="W150" s="98">
        <v>1431.1040701579795</v>
      </c>
      <c r="X150" s="98">
        <v>1376.1599101906099</v>
      </c>
      <c r="Y150" s="98">
        <v>1103.5438959935445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753.30015580323516</v>
      </c>
      <c r="L151" s="101">
        <v>0</v>
      </c>
      <c r="M151" s="101">
        <v>746.61179863480993</v>
      </c>
      <c r="N151" s="101">
        <v>735.87525820562132</v>
      </c>
      <c r="O151" s="101">
        <v>722.83674825049252</v>
      </c>
      <c r="P151" s="101">
        <v>689.8769066341323</v>
      </c>
      <c r="Q151" s="101">
        <v>675.05802528901677</v>
      </c>
      <c r="R151" s="101">
        <v>673.89515436359318</v>
      </c>
      <c r="S151" s="101">
        <v>664.6995659662258</v>
      </c>
      <c r="T151" s="101">
        <v>799.54605675962694</v>
      </c>
      <c r="U151" s="101">
        <v>756.96407159975229</v>
      </c>
      <c r="V151" s="101">
        <v>734.90571303207753</v>
      </c>
      <c r="W151" s="101">
        <v>795.46693599750949</v>
      </c>
      <c r="X151" s="101">
        <v>611.1247643795964</v>
      </c>
      <c r="Y151" s="101">
        <v>398.96207202018292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491.93994564425475</v>
      </c>
      <c r="L152" s="104">
        <v>0</v>
      </c>
      <c r="M152" s="104">
        <v>494.66397806907236</v>
      </c>
      <c r="N152" s="104">
        <v>538.10014001842683</v>
      </c>
      <c r="O152" s="104">
        <v>520.25044241225578</v>
      </c>
      <c r="P152" s="104">
        <v>540.24522917677677</v>
      </c>
      <c r="Q152" s="104">
        <v>535.06491089364613</v>
      </c>
      <c r="R152" s="104">
        <v>559.44069716302397</v>
      </c>
      <c r="S152" s="104">
        <v>583.70713418301546</v>
      </c>
      <c r="T152" s="104">
        <v>510.94783448870942</v>
      </c>
      <c r="U152" s="104">
        <v>605.04568340323465</v>
      </c>
      <c r="V152" s="104">
        <v>625.95030809822492</v>
      </c>
      <c r="W152" s="104">
        <v>635.63713416047028</v>
      </c>
      <c r="X152" s="104">
        <v>765.03514581101354</v>
      </c>
      <c r="Y152" s="104">
        <v>704.58182397336202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1003.124342494489</v>
      </c>
      <c r="D153" s="101">
        <v>758.73786790384975</v>
      </c>
      <c r="E153" s="101">
        <v>1599.8819922484006</v>
      </c>
      <c r="F153" s="101">
        <v>1482.8459778349779</v>
      </c>
      <c r="G153" s="101">
        <v>1171.1405575976419</v>
      </c>
      <c r="H153" s="101">
        <v>1390.3073459692414</v>
      </c>
      <c r="I153" s="101">
        <v>1272.264824270577</v>
      </c>
      <c r="J153" s="101">
        <v>1334.5772504023337</v>
      </c>
      <c r="K153" s="101">
        <v>1401.1631316796752</v>
      </c>
      <c r="L153" s="101">
        <v>1494.7414756988117</v>
      </c>
      <c r="M153" s="101">
        <v>1456.583806475242</v>
      </c>
      <c r="N153" s="101">
        <v>1413.2934013956165</v>
      </c>
      <c r="O153" s="101">
        <v>1480.8490358231002</v>
      </c>
      <c r="P153" s="101">
        <v>1435.2972534225223</v>
      </c>
      <c r="Q153" s="101">
        <v>1436.9490048644959</v>
      </c>
      <c r="R153" s="101">
        <v>1434.1010965552121</v>
      </c>
      <c r="S153" s="101">
        <v>1424.4542402565742</v>
      </c>
      <c r="T153" s="101">
        <v>1370.1652117294896</v>
      </c>
      <c r="U153" s="101">
        <v>1455.9105908782144</v>
      </c>
      <c r="V153" s="101">
        <v>0</v>
      </c>
      <c r="W153" s="101">
        <v>1513.7072711422256</v>
      </c>
      <c r="X153" s="101">
        <v>1226.433062591565</v>
      </c>
      <c r="Y153" s="101">
        <v>0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1154.6040006443639</v>
      </c>
      <c r="L154" s="104">
        <v>1244.8009555350591</v>
      </c>
      <c r="M154" s="104">
        <v>1206.9833670959176</v>
      </c>
      <c r="N154" s="104">
        <v>1169.6294932221961</v>
      </c>
      <c r="O154" s="104">
        <v>1246.3919541328407</v>
      </c>
      <c r="P154" s="104">
        <v>1223.410604126592</v>
      </c>
      <c r="Q154" s="104">
        <v>1244.012397185712</v>
      </c>
      <c r="R154" s="104">
        <v>1248.9472530334579</v>
      </c>
      <c r="S154" s="104">
        <v>1244.2966308974887</v>
      </c>
      <c r="T154" s="104">
        <v>1227.5490357216022</v>
      </c>
      <c r="U154" s="104">
        <v>1296.2943192055507</v>
      </c>
      <c r="V154" s="104">
        <v>1363.6742605147779</v>
      </c>
      <c r="W154" s="104">
        <v>1369.1569022849706</v>
      </c>
      <c r="X154" s="104">
        <v>1087.0319012831471</v>
      </c>
      <c r="Y154" s="104">
        <v>802.04066042472539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671.32890086975397</v>
      </c>
      <c r="L155" s="98">
        <v>749.94813834066861</v>
      </c>
      <c r="M155" s="98">
        <v>701.145889900062</v>
      </c>
      <c r="N155" s="98">
        <v>654.15447850415671</v>
      </c>
      <c r="O155" s="98">
        <v>708.5678422717524</v>
      </c>
      <c r="P155" s="98">
        <v>675.30651766549556</v>
      </c>
      <c r="Q155" s="98">
        <v>688.03007929596981</v>
      </c>
      <c r="R155" s="98">
        <v>679.91341057459636</v>
      </c>
      <c r="S155" s="98">
        <v>661.59902402817511</v>
      </c>
      <c r="T155" s="98">
        <v>739.47806668679391</v>
      </c>
      <c r="U155" s="98">
        <v>717.99338916272427</v>
      </c>
      <c r="V155" s="98">
        <v>737.58836744356404</v>
      </c>
      <c r="W155" s="98">
        <v>755.24109808530704</v>
      </c>
      <c r="X155" s="98">
        <v>454.90695258816714</v>
      </c>
      <c r="Y155" s="98">
        <v>243.93433278112059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483.27509977461006</v>
      </c>
      <c r="L156" s="98">
        <v>494.85281719439018</v>
      </c>
      <c r="M156" s="98">
        <v>505.8374771958558</v>
      </c>
      <c r="N156" s="98">
        <v>515.47501471803923</v>
      </c>
      <c r="O156" s="98">
        <v>537.82411186108834</v>
      </c>
      <c r="P156" s="98">
        <v>548.10408646109647</v>
      </c>
      <c r="Q156" s="98">
        <v>555.98231788974226</v>
      </c>
      <c r="R156" s="98">
        <v>569.0338424588615</v>
      </c>
      <c r="S156" s="98">
        <v>582.69760686931363</v>
      </c>
      <c r="T156" s="98">
        <v>488.07096903480823</v>
      </c>
      <c r="U156" s="98">
        <v>578.30093004282639</v>
      </c>
      <c r="V156" s="98">
        <v>626.08589307121383</v>
      </c>
      <c r="W156" s="98">
        <v>613.91580419966374</v>
      </c>
      <c r="X156" s="98">
        <v>632.12494869498005</v>
      </c>
      <c r="Y156" s="98">
        <v>558.10632764360491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579.7003836684512</v>
      </c>
      <c r="D157" s="122">
        <v>549.56591802782793</v>
      </c>
      <c r="E157" s="122">
        <v>905.48660936115755</v>
      </c>
      <c r="F157" s="122">
        <v>869.26725985606276</v>
      </c>
      <c r="G157" s="122">
        <v>824.45600285539626</v>
      </c>
      <c r="H157" s="122">
        <v>866.43918819940177</v>
      </c>
      <c r="I157" s="122">
        <v>882.20877422879846</v>
      </c>
      <c r="J157" s="122">
        <v>865.67189558267626</v>
      </c>
      <c r="K157" s="122">
        <v>881.05426015791807</v>
      </c>
      <c r="L157" s="122">
        <v>905.83154333275786</v>
      </c>
      <c r="M157" s="122">
        <v>858.91166461747298</v>
      </c>
      <c r="N157" s="122">
        <v>887.31251539419065</v>
      </c>
      <c r="O157" s="122">
        <v>872.51287860985167</v>
      </c>
      <c r="P157" s="122">
        <v>853.19179352777257</v>
      </c>
      <c r="Q157" s="122">
        <v>835.37046590852162</v>
      </c>
      <c r="R157" s="122">
        <v>829.17273195837686</v>
      </c>
      <c r="S157" s="122">
        <v>842.6245043366298</v>
      </c>
      <c r="T157" s="122">
        <v>866.6956680539339</v>
      </c>
      <c r="U157" s="122">
        <v>894.8464392734079</v>
      </c>
      <c r="V157" s="122">
        <v>874.90081335280081</v>
      </c>
      <c r="W157" s="122">
        <v>879.88314711608086</v>
      </c>
      <c r="X157" s="122">
        <v>760.73749388273495</v>
      </c>
      <c r="Y157" s="122">
        <v>620.87396134335154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626.78453320232609</v>
      </c>
      <c r="D158" s="98">
        <v>679.81567906276928</v>
      </c>
      <c r="E158" s="98">
        <v>903.30411765311703</v>
      </c>
      <c r="F158" s="98">
        <v>905.96982133305721</v>
      </c>
      <c r="G158" s="98">
        <v>884.61533262293688</v>
      </c>
      <c r="H158" s="98">
        <v>898.11167779484208</v>
      </c>
      <c r="I158" s="98">
        <v>935.85726488404475</v>
      </c>
      <c r="J158" s="98">
        <v>964.41846890509601</v>
      </c>
      <c r="K158" s="98">
        <v>994.59714086857286</v>
      </c>
      <c r="L158" s="98">
        <v>1007.2414827580706</v>
      </c>
      <c r="M158" s="98">
        <v>963.90963428861369</v>
      </c>
      <c r="N158" s="98">
        <v>966.67684820955435</v>
      </c>
      <c r="O158" s="98">
        <v>927.96430884263816</v>
      </c>
      <c r="P158" s="98">
        <v>919.14774637568405</v>
      </c>
      <c r="Q158" s="98">
        <v>913.5146647550813</v>
      </c>
      <c r="R158" s="98">
        <v>923.70750028631437</v>
      </c>
      <c r="S158" s="98">
        <v>929.66460461500424</v>
      </c>
      <c r="T158" s="98">
        <v>955.2469145757666</v>
      </c>
      <c r="U158" s="98">
        <v>996.31666210956087</v>
      </c>
      <c r="V158" s="98">
        <v>927.82165572404608</v>
      </c>
      <c r="W158" s="98">
        <v>879.88314711608086</v>
      </c>
      <c r="X158" s="98">
        <v>760.73749388273495</v>
      </c>
      <c r="Y158" s="98">
        <v>620.87396134335154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425.36900464075023</v>
      </c>
      <c r="D159" s="33">
        <v>335.73342263891379</v>
      </c>
      <c r="E159" s="33">
        <v>906.81621608431544</v>
      </c>
      <c r="F159" s="33">
        <v>819.41089446717911</v>
      </c>
      <c r="G159" s="33">
        <v>632.33427230744462</v>
      </c>
      <c r="H159" s="33">
        <v>757.10295261808994</v>
      </c>
      <c r="I159" s="33">
        <v>686.94195117436914</v>
      </c>
      <c r="J159" s="33">
        <v>729.40253074535781</v>
      </c>
      <c r="K159" s="33">
        <v>734.66249571965261</v>
      </c>
      <c r="L159" s="33">
        <v>819.40261768618439</v>
      </c>
      <c r="M159" s="33">
        <v>750.58408900071697</v>
      </c>
      <c r="N159" s="33">
        <v>730.43217711315799</v>
      </c>
      <c r="O159" s="33">
        <v>744.01166004644813</v>
      </c>
      <c r="P159" s="33">
        <v>688.96777915725602</v>
      </c>
      <c r="Q159" s="33">
        <v>681.18201675026523</v>
      </c>
      <c r="R159" s="33">
        <v>690.69436316789347</v>
      </c>
      <c r="S159" s="33">
        <v>695.35251612188711</v>
      </c>
      <c r="T159" s="33">
        <v>686.27137493687087</v>
      </c>
      <c r="U159" s="33">
        <v>682.09348853562778</v>
      </c>
      <c r="V159" s="33">
        <v>705.80410522361683</v>
      </c>
      <c r="W159" s="33">
        <v>0</v>
      </c>
      <c r="X159" s="33">
        <v>0</v>
      </c>
      <c r="Y159" s="33">
        <v>0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13075.695590030233</v>
      </c>
      <c r="D161" s="117">
        <f t="shared" si="54"/>
        <v>11303.621885588909</v>
      </c>
      <c r="E161" s="117">
        <f t="shared" si="54"/>
        <v>13066.162555653833</v>
      </c>
      <c r="F161" s="117">
        <f t="shared" si="54"/>
        <v>12820.39091396097</v>
      </c>
      <c r="G161" s="117">
        <f t="shared" si="54"/>
        <v>12016.012147502674</v>
      </c>
      <c r="H161" s="117">
        <f t="shared" si="54"/>
        <v>12601.019801116443</v>
      </c>
      <c r="I161" s="117">
        <f t="shared" si="54"/>
        <v>12662.546626699459</v>
      </c>
      <c r="J161" s="117">
        <f t="shared" si="54"/>
        <v>12637.260987640035</v>
      </c>
      <c r="K161" s="117">
        <f t="shared" si="54"/>
        <v>12907.30883754569</v>
      </c>
      <c r="L161" s="117">
        <f t="shared" si="54"/>
        <v>14109.368832511576</v>
      </c>
      <c r="M161" s="117">
        <f t="shared" si="54"/>
        <v>12382.200629438152</v>
      </c>
      <c r="N161" s="117">
        <f t="shared" si="54"/>
        <v>12472.039369170427</v>
      </c>
      <c r="O161" s="117">
        <f t="shared" si="54"/>
        <v>12159.303756218433</v>
      </c>
      <c r="P161" s="117">
        <f t="shared" si="54"/>
        <v>10785.032326107255</v>
      </c>
      <c r="Q161" s="117">
        <f t="shared" si="54"/>
        <v>10613.314354293558</v>
      </c>
      <c r="R161" s="117">
        <f t="shared" ref="R161:V161" si="55">R162+R164+R166+R175</f>
        <v>10318.47063118977</v>
      </c>
      <c r="S161" s="117">
        <f t="shared" si="55"/>
        <v>10290.159899178581</v>
      </c>
      <c r="T161" s="117">
        <f t="shared" si="55"/>
        <v>9856.8397925742665</v>
      </c>
      <c r="U161" s="117">
        <f t="shared" si="55"/>
        <v>9150.0609851374466</v>
      </c>
      <c r="V161" s="117">
        <f t="shared" si="55"/>
        <v>8824.1906542455454</v>
      </c>
      <c r="W161" s="117">
        <f t="shared" ref="W161:Y161" si="56">W162+W164+W166+W175</f>
        <v>9874.4657088181939</v>
      </c>
      <c r="X161" s="117">
        <f t="shared" si="56"/>
        <v>0</v>
      </c>
      <c r="Y161" s="117">
        <f t="shared" si="56"/>
        <v>0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11390.207723808358</v>
      </c>
      <c r="D162" s="122">
        <f t="shared" si="57"/>
        <v>9909.1543266242916</v>
      </c>
      <c r="E162" s="122">
        <f t="shared" si="57"/>
        <v>10575.017922322713</v>
      </c>
      <c r="F162" s="122">
        <f t="shared" si="57"/>
        <v>10475.889366721845</v>
      </c>
      <c r="G162" s="122">
        <f t="shared" si="57"/>
        <v>9959.7293601405781</v>
      </c>
      <c r="H162" s="122">
        <f t="shared" si="57"/>
        <v>10318.769117309937</v>
      </c>
      <c r="I162" s="122">
        <f t="shared" si="57"/>
        <v>10449.506139538282</v>
      </c>
      <c r="J162" s="122">
        <f t="shared" si="57"/>
        <v>10415.717025338532</v>
      </c>
      <c r="K162" s="122">
        <f t="shared" si="57"/>
        <v>10725.782975759854</v>
      </c>
      <c r="L162" s="122">
        <f t="shared" si="57"/>
        <v>11724.858436361808</v>
      </c>
      <c r="M162" s="122">
        <f t="shared" si="57"/>
        <v>10082.351639520681</v>
      </c>
      <c r="N162" s="122">
        <f t="shared" si="57"/>
        <v>10181.057618886187</v>
      </c>
      <c r="O162" s="122">
        <f t="shared" si="57"/>
        <v>9971.7875262361449</v>
      </c>
      <c r="P162" s="122">
        <f t="shared" si="57"/>
        <v>8643.3625565703023</v>
      </c>
      <c r="Q162" s="122">
        <f t="shared" si="57"/>
        <v>8466.6513013142849</v>
      </c>
      <c r="R162" s="122">
        <f t="shared" si="57"/>
        <v>8150.940517679167</v>
      </c>
      <c r="S162" s="122">
        <f t="shared" si="57"/>
        <v>8068.2215961013344</v>
      </c>
      <c r="T162" s="122">
        <f t="shared" si="57"/>
        <v>7718.0576645716492</v>
      </c>
      <c r="U162" s="122">
        <f t="shared" si="57"/>
        <v>6880.5323047281554</v>
      </c>
      <c r="V162" s="122">
        <f t="shared" si="57"/>
        <v>6549.3216421570924</v>
      </c>
      <c r="W162" s="122">
        <f t="shared" si="57"/>
        <v>7594.2418640229071</v>
      </c>
      <c r="X162" s="122">
        <f t="shared" si="57"/>
        <v>0</v>
      </c>
      <c r="Y162" s="122">
        <f t="shared" si="57"/>
        <v>0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11390.207723808358</v>
      </c>
      <c r="D163" s="33">
        <v>9909.1543266242916</v>
      </c>
      <c r="E163" s="33">
        <v>10575.017922322713</v>
      </c>
      <c r="F163" s="33">
        <v>10475.889366721845</v>
      </c>
      <c r="G163" s="33">
        <v>9959.7293601405781</v>
      </c>
      <c r="H163" s="33">
        <v>10318.769117309937</v>
      </c>
      <c r="I163" s="33">
        <v>10449.506139538282</v>
      </c>
      <c r="J163" s="33">
        <v>10415.717025338532</v>
      </c>
      <c r="K163" s="33">
        <v>10725.782975759854</v>
      </c>
      <c r="L163" s="33">
        <v>11724.858436361808</v>
      </c>
      <c r="M163" s="33">
        <v>10082.351639520681</v>
      </c>
      <c r="N163" s="33">
        <v>10181.057618886187</v>
      </c>
      <c r="O163" s="33">
        <v>9971.7875262361449</v>
      </c>
      <c r="P163" s="33">
        <v>8643.3625565703023</v>
      </c>
      <c r="Q163" s="33">
        <v>8466.6513013142849</v>
      </c>
      <c r="R163" s="33">
        <v>8150.940517679167</v>
      </c>
      <c r="S163" s="33">
        <v>8068.2215961013344</v>
      </c>
      <c r="T163" s="33">
        <v>7718.0576645716492</v>
      </c>
      <c r="U163" s="33">
        <v>6880.5323047281554</v>
      </c>
      <c r="V163" s="33">
        <v>6549.3216421570924</v>
      </c>
      <c r="W163" s="33">
        <v>7594.2418640229071</v>
      </c>
      <c r="X163" s="33">
        <v>0</v>
      </c>
      <c r="Y163" s="33">
        <v>0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0.40611281729104898</v>
      </c>
      <c r="E164" s="122">
        <f t="shared" si="58"/>
        <v>0.35710428208378742</v>
      </c>
      <c r="F164" s="122">
        <f t="shared" si="58"/>
        <v>0.37360691228868931</v>
      </c>
      <c r="G164" s="122">
        <f t="shared" si="58"/>
        <v>0.72165041217758252</v>
      </c>
      <c r="H164" s="122">
        <f t="shared" si="58"/>
        <v>0.90786790231701531</v>
      </c>
      <c r="I164" s="122">
        <f t="shared" si="58"/>
        <v>1.2074747054631951</v>
      </c>
      <c r="J164" s="122">
        <f t="shared" si="58"/>
        <v>1.809515583941137</v>
      </c>
      <c r="K164" s="122">
        <f t="shared" si="58"/>
        <v>2.1022358511417258</v>
      </c>
      <c r="L164" s="122">
        <f t="shared" si="58"/>
        <v>3.8824620711455182</v>
      </c>
      <c r="M164" s="122">
        <f t="shared" si="58"/>
        <v>3.1179589260922875</v>
      </c>
      <c r="N164" s="122">
        <f t="shared" si="58"/>
        <v>4.2394354464891038</v>
      </c>
      <c r="O164" s="122">
        <f t="shared" si="58"/>
        <v>5.0770338331366727</v>
      </c>
      <c r="P164" s="122">
        <f t="shared" si="58"/>
        <v>6.6109461919003172</v>
      </c>
      <c r="Q164" s="122">
        <f t="shared" si="58"/>
        <v>15.884650916947361</v>
      </c>
      <c r="R164" s="122">
        <f t="shared" si="58"/>
        <v>10.445704345856646</v>
      </c>
      <c r="S164" s="122">
        <f t="shared" si="58"/>
        <v>13.350426258946193</v>
      </c>
      <c r="T164" s="122">
        <f t="shared" si="58"/>
        <v>16.889663661796035</v>
      </c>
      <c r="U164" s="122">
        <f t="shared" si="58"/>
        <v>26.173418393121903</v>
      </c>
      <c r="V164" s="122">
        <f t="shared" si="58"/>
        <v>16.436272556735151</v>
      </c>
      <c r="W164" s="122">
        <f t="shared" si="58"/>
        <v>11.869035590471366</v>
      </c>
      <c r="X164" s="122">
        <f t="shared" si="58"/>
        <v>0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0.40611281729104898</v>
      </c>
      <c r="E165" s="98">
        <f>IF(RES_hhdet_in_fec!E165=0,0,RES_hhdet_in_fec!E165*1000*11630/RES_hhdet_in_new!E163)</f>
        <v>0.35710428208378742</v>
      </c>
      <c r="F165" s="98">
        <f>IF(RES_hhdet_in_fec!F165=0,0,RES_hhdet_in_fec!F165*1000*11630/RES_hhdet_in_new!F163)</f>
        <v>0.37360691228868931</v>
      </c>
      <c r="G165" s="98">
        <f>IF(RES_hhdet_in_fec!G165=0,0,RES_hhdet_in_fec!G165*1000*11630/RES_hhdet_in_new!G163)</f>
        <v>0.72165041217758252</v>
      </c>
      <c r="H165" s="98">
        <f>IF(RES_hhdet_in_fec!H165=0,0,RES_hhdet_in_fec!H165*1000*11630/RES_hhdet_in_new!H163)</f>
        <v>0.90786790231701531</v>
      </c>
      <c r="I165" s="98">
        <f>IF(RES_hhdet_in_fec!I165=0,0,RES_hhdet_in_fec!I165*1000*11630/RES_hhdet_in_new!I163)</f>
        <v>1.2074747054631951</v>
      </c>
      <c r="J165" s="98">
        <f>IF(RES_hhdet_in_fec!J165=0,0,RES_hhdet_in_fec!J165*1000*11630/RES_hhdet_in_new!J163)</f>
        <v>1.809515583941137</v>
      </c>
      <c r="K165" s="98">
        <f>IF(RES_hhdet_in_fec!K165=0,0,RES_hhdet_in_fec!K165*1000*11630/RES_hhdet_in_new!K163)</f>
        <v>2.1022358511417258</v>
      </c>
      <c r="L165" s="98">
        <f>IF(RES_hhdet_in_fec!L165=0,0,RES_hhdet_in_fec!L165*1000*11630/RES_hhdet_in_new!L163)</f>
        <v>3.8824620711455182</v>
      </c>
      <c r="M165" s="98">
        <f>IF(RES_hhdet_in_fec!M165=0,0,RES_hhdet_in_fec!M165*1000*11630/RES_hhdet_in_new!M163)</f>
        <v>3.1179589260922875</v>
      </c>
      <c r="N165" s="98">
        <f>IF(RES_hhdet_in_fec!N165=0,0,RES_hhdet_in_fec!N165*1000*11630/RES_hhdet_in_new!N163)</f>
        <v>4.2394354464891038</v>
      </c>
      <c r="O165" s="98">
        <f>IF(RES_hhdet_in_fec!O165=0,0,RES_hhdet_in_fec!O165*1000*11630/RES_hhdet_in_new!O163)</f>
        <v>5.0770338331366727</v>
      </c>
      <c r="P165" s="98">
        <f>IF(RES_hhdet_in_fec!P165=0,0,RES_hhdet_in_fec!P165*1000*11630/RES_hhdet_in_new!P163)</f>
        <v>6.6109461919003172</v>
      </c>
      <c r="Q165" s="98">
        <f>IF(RES_hhdet_in_fec!Q165=0,0,RES_hhdet_in_fec!Q165*1000*11630/RES_hhdet_in_new!Q163)</f>
        <v>15.884650916947361</v>
      </c>
      <c r="R165" s="98">
        <f>IF(RES_hhdet_in_fec!R165=0,0,RES_hhdet_in_fec!R165*1000*11630/RES_hhdet_in_new!R163)</f>
        <v>10.445704345856646</v>
      </c>
      <c r="S165" s="98">
        <f>IF(RES_hhdet_in_fec!S165=0,0,RES_hhdet_in_fec!S165*1000*11630/RES_hhdet_in_new!S163)</f>
        <v>13.350426258946193</v>
      </c>
      <c r="T165" s="98">
        <f>IF(RES_hhdet_in_fec!T165=0,0,RES_hhdet_in_fec!T165*1000*11630/RES_hhdet_in_new!T163)</f>
        <v>16.889663661796035</v>
      </c>
      <c r="U165" s="98">
        <f>IF(RES_hhdet_in_fec!U165=0,0,RES_hhdet_in_fec!U165*1000*11630/RES_hhdet_in_new!U163)</f>
        <v>26.173418393121903</v>
      </c>
      <c r="V165" s="98">
        <f>IF(RES_hhdet_in_fec!V165=0,0,RES_hhdet_in_fec!V165*1000*11630/RES_hhdet_in_new!V163)</f>
        <v>16.436272556735151</v>
      </c>
      <c r="W165" s="98">
        <f>IF(RES_hhdet_in_fec!W165=0,0,RES_hhdet_in_fec!W165*1000*11630/RES_hhdet_in_new!W163)</f>
        <v>11.869035590471366</v>
      </c>
      <c r="X165" s="98">
        <f>IF(RES_hhdet_in_fec!X165=0,0,RES_hhdet_in_fec!X165*1000*11630/RES_hhdet_in_new!X163)</f>
        <v>0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1106.3665497020597</v>
      </c>
      <c r="D166" s="122">
        <v>844.47610318123668</v>
      </c>
      <c r="E166" s="122">
        <v>1585.3018348959943</v>
      </c>
      <c r="F166" s="122">
        <v>1474.8117362334019</v>
      </c>
      <c r="G166" s="122">
        <v>1231.2896890710326</v>
      </c>
      <c r="H166" s="122">
        <v>1415.0598792253581</v>
      </c>
      <c r="I166" s="122">
        <v>1329.6038436148106</v>
      </c>
      <c r="J166" s="122">
        <v>1354.0754844099283</v>
      </c>
      <c r="K166" s="122">
        <v>1298.5478923187741</v>
      </c>
      <c r="L166" s="122">
        <v>1474.8352898403878</v>
      </c>
      <c r="M166" s="122">
        <v>1438.1834038266668</v>
      </c>
      <c r="N166" s="122">
        <v>1399.8778555121128</v>
      </c>
      <c r="O166" s="122">
        <v>1309.9126718752268</v>
      </c>
      <c r="P166" s="122">
        <v>1282.2885558881715</v>
      </c>
      <c r="Q166" s="122">
        <v>1295.7987169145058</v>
      </c>
      <c r="R166" s="122">
        <v>1328.0384958327891</v>
      </c>
      <c r="S166" s="122">
        <v>1366.3997852407267</v>
      </c>
      <c r="T166" s="122">
        <v>1254.7582265433136</v>
      </c>
      <c r="U166" s="122">
        <v>1348.8429925909973</v>
      </c>
      <c r="V166" s="122">
        <v>1383.9340762859406</v>
      </c>
      <c r="W166" s="122">
        <v>1388.4716620887343</v>
      </c>
      <c r="X166" s="122">
        <v>0</v>
      </c>
      <c r="Y166" s="122">
        <v>0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1310.50455031703</v>
      </c>
      <c r="D167" s="98">
        <v>1325.0614746044848</v>
      </c>
      <c r="E167" s="98">
        <v>1386.2826870356585</v>
      </c>
      <c r="F167" s="98">
        <v>1424.1194975567914</v>
      </c>
      <c r="G167" s="98">
        <v>1432.0374153634743</v>
      </c>
      <c r="H167" s="98">
        <v>1449.2493157853698</v>
      </c>
      <c r="I167" s="98">
        <v>1499.7712558622136</v>
      </c>
      <c r="J167" s="98">
        <v>1531.7752988882332</v>
      </c>
      <c r="K167" s="98">
        <v>1573.0171211416553</v>
      </c>
      <c r="L167" s="98">
        <v>1584.7854142662973</v>
      </c>
      <c r="M167" s="98">
        <v>1550.8562245584862</v>
      </c>
      <c r="N167" s="98">
        <v>1587.2623614446898</v>
      </c>
      <c r="O167" s="98">
        <v>1514.1330784813626</v>
      </c>
      <c r="P167" s="98">
        <v>1472.519250365614</v>
      </c>
      <c r="Q167" s="98">
        <v>1420.1502548256808</v>
      </c>
      <c r="R167" s="98">
        <v>1434.2462689895958</v>
      </c>
      <c r="S167" s="98">
        <v>1441.1049188997499</v>
      </c>
      <c r="T167" s="98">
        <v>1466.8018509968333</v>
      </c>
      <c r="U167" s="98">
        <v>1534.5216963747023</v>
      </c>
      <c r="V167" s="98">
        <v>1529.4712623355178</v>
      </c>
      <c r="W167" s="98">
        <v>1596.1363629462915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1362.0097550029873</v>
      </c>
      <c r="V168" s="98">
        <v>1360.8560211303025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756.96407159975229</v>
      </c>
      <c r="V169" s="101">
        <v>734.90571303207753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605.04568340323488</v>
      </c>
      <c r="V170" s="104">
        <v>625.95030809822492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1003.1243424944887</v>
      </c>
      <c r="D171" s="101">
        <v>758.73786790384975</v>
      </c>
      <c r="E171" s="101">
        <v>1599.8819922483999</v>
      </c>
      <c r="F171" s="101">
        <v>1482.8459778349782</v>
      </c>
      <c r="G171" s="101">
        <v>1171.1405575976416</v>
      </c>
      <c r="H171" s="101">
        <v>1390.3073459692414</v>
      </c>
      <c r="I171" s="101">
        <v>1272.264824270577</v>
      </c>
      <c r="J171" s="101">
        <v>1334.5772504023337</v>
      </c>
      <c r="K171" s="101">
        <v>1401.1631316796754</v>
      </c>
      <c r="L171" s="101">
        <v>1494.7414756988121</v>
      </c>
      <c r="M171" s="101">
        <v>1456.5838064752422</v>
      </c>
      <c r="N171" s="101">
        <v>1413.2934013956162</v>
      </c>
      <c r="O171" s="101">
        <v>1480.8490358231004</v>
      </c>
      <c r="P171" s="101">
        <v>1435.2972534225225</v>
      </c>
      <c r="Q171" s="101">
        <v>1436.9490048644959</v>
      </c>
      <c r="R171" s="101">
        <v>1434.1010965552123</v>
      </c>
      <c r="S171" s="101">
        <v>1424.4542402565739</v>
      </c>
      <c r="T171" s="101">
        <v>1370.1652117294898</v>
      </c>
      <c r="U171" s="101">
        <v>1455.9105908782146</v>
      </c>
      <c r="V171" s="101">
        <v>0</v>
      </c>
      <c r="W171" s="101">
        <v>1513.7072711422259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1154.6040006443636</v>
      </c>
      <c r="L172" s="104">
        <v>1244.8009555350586</v>
      </c>
      <c r="M172" s="104">
        <v>1206.9833670959181</v>
      </c>
      <c r="N172" s="104">
        <v>1169.6294932221958</v>
      </c>
      <c r="O172" s="104">
        <v>1246.391954132841</v>
      </c>
      <c r="P172" s="104">
        <v>1223.4106041265918</v>
      </c>
      <c r="Q172" s="104">
        <v>1244.0123971857117</v>
      </c>
      <c r="R172" s="104">
        <v>1248.9472530334583</v>
      </c>
      <c r="S172" s="104">
        <v>1244.2966308974887</v>
      </c>
      <c r="T172" s="104">
        <v>1227.549035721602</v>
      </c>
      <c r="U172" s="104">
        <v>1296.2943192055507</v>
      </c>
      <c r="V172" s="104">
        <v>1363.6742605147779</v>
      </c>
      <c r="W172" s="104">
        <v>1369.1569022849708</v>
      </c>
      <c r="X172" s="104">
        <v>0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671.32890086975374</v>
      </c>
      <c r="L173" s="98">
        <v>749.94813834066849</v>
      </c>
      <c r="M173" s="98">
        <v>701.14588990006223</v>
      </c>
      <c r="N173" s="98">
        <v>654.15447850415671</v>
      </c>
      <c r="O173" s="98">
        <v>708.56784227175251</v>
      </c>
      <c r="P173" s="98">
        <v>675.30651766549556</v>
      </c>
      <c r="Q173" s="98">
        <v>688.0300792959697</v>
      </c>
      <c r="R173" s="98">
        <v>679.91341057459647</v>
      </c>
      <c r="S173" s="98">
        <v>661.59902402817499</v>
      </c>
      <c r="T173" s="98">
        <v>739.47806668679402</v>
      </c>
      <c r="U173" s="98">
        <v>717.99338916272427</v>
      </c>
      <c r="V173" s="98">
        <v>737.58836744356404</v>
      </c>
      <c r="W173" s="98">
        <v>755.24109808530693</v>
      </c>
      <c r="X173" s="98">
        <v>0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483.27509977461</v>
      </c>
      <c r="L174" s="33">
        <v>494.85281719439013</v>
      </c>
      <c r="M174" s="33">
        <v>505.8374771958558</v>
      </c>
      <c r="N174" s="33">
        <v>515.47501471803923</v>
      </c>
      <c r="O174" s="33">
        <v>537.82411186108845</v>
      </c>
      <c r="P174" s="33">
        <v>548.10408646109659</v>
      </c>
      <c r="Q174" s="33">
        <v>555.98231788974215</v>
      </c>
      <c r="R174" s="33">
        <v>569.03384245886161</v>
      </c>
      <c r="S174" s="33">
        <v>582.6976068693134</v>
      </c>
      <c r="T174" s="33">
        <v>488.070969034808</v>
      </c>
      <c r="U174" s="33">
        <v>578.30093004282639</v>
      </c>
      <c r="V174" s="33">
        <v>626.08589307121383</v>
      </c>
      <c r="W174" s="33">
        <v>613.91580419966374</v>
      </c>
      <c r="X174" s="33">
        <v>0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579.12131651981565</v>
      </c>
      <c r="D175" s="122">
        <v>549.58534296609093</v>
      </c>
      <c r="E175" s="122">
        <v>905.48569415304223</v>
      </c>
      <c r="F175" s="122">
        <v>869.31620409343441</v>
      </c>
      <c r="G175" s="122">
        <v>824.27144787888551</v>
      </c>
      <c r="H175" s="122">
        <v>866.28293667882997</v>
      </c>
      <c r="I175" s="122">
        <v>882.22916884090318</v>
      </c>
      <c r="J175" s="122">
        <v>865.65896230763303</v>
      </c>
      <c r="K175" s="122">
        <v>880.87573361592024</v>
      </c>
      <c r="L175" s="122">
        <v>905.79264423823327</v>
      </c>
      <c r="M175" s="122">
        <v>858.54762716471362</v>
      </c>
      <c r="N175" s="122">
        <v>886.86445932563697</v>
      </c>
      <c r="O175" s="122">
        <v>872.52652427392343</v>
      </c>
      <c r="P175" s="122">
        <v>852.77026745688158</v>
      </c>
      <c r="Q175" s="122">
        <v>834.97968514781951</v>
      </c>
      <c r="R175" s="122">
        <v>829.04591333195594</v>
      </c>
      <c r="S175" s="122">
        <v>842.1880915775738</v>
      </c>
      <c r="T175" s="122">
        <v>867.13423779750769</v>
      </c>
      <c r="U175" s="122">
        <v>894.51226942517144</v>
      </c>
      <c r="V175" s="122">
        <v>874.49866324577692</v>
      </c>
      <c r="W175" s="122">
        <v>879.88314711608075</v>
      </c>
      <c r="X175" s="122">
        <v>0</v>
      </c>
      <c r="Y175" s="122">
        <v>0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626.78453320232609</v>
      </c>
      <c r="D176" s="98">
        <v>679.81567906276928</v>
      </c>
      <c r="E176" s="98">
        <v>903.3041176531168</v>
      </c>
      <c r="F176" s="98">
        <v>905.9698213330571</v>
      </c>
      <c r="G176" s="98">
        <v>884.61533262293699</v>
      </c>
      <c r="H176" s="98">
        <v>898.11167779484231</v>
      </c>
      <c r="I176" s="98">
        <v>935.85726488404453</v>
      </c>
      <c r="J176" s="98">
        <v>964.41846890509623</v>
      </c>
      <c r="K176" s="98">
        <v>994.59714086857286</v>
      </c>
      <c r="L176" s="98">
        <v>1007.2414827580706</v>
      </c>
      <c r="M176" s="98">
        <v>963.9096342886138</v>
      </c>
      <c r="N176" s="98">
        <v>966.67684820955458</v>
      </c>
      <c r="O176" s="98">
        <v>927.96430884263816</v>
      </c>
      <c r="P176" s="98">
        <v>919.14774637568416</v>
      </c>
      <c r="Q176" s="98">
        <v>913.5146647550813</v>
      </c>
      <c r="R176" s="98">
        <v>923.70750028631426</v>
      </c>
      <c r="S176" s="98">
        <v>929.66460461500446</v>
      </c>
      <c r="T176" s="98">
        <v>955.24691457576671</v>
      </c>
      <c r="U176" s="98">
        <v>996.31666210956087</v>
      </c>
      <c r="V176" s="98">
        <v>927.82165572404608</v>
      </c>
      <c r="W176" s="98">
        <v>879.88314711608075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425.36900464075023</v>
      </c>
      <c r="D177" s="33">
        <v>335.73342263891385</v>
      </c>
      <c r="E177" s="33">
        <v>906.81621608431533</v>
      </c>
      <c r="F177" s="33">
        <v>819.41089446717899</v>
      </c>
      <c r="G177" s="33">
        <v>632.33427230744462</v>
      </c>
      <c r="H177" s="33">
        <v>757.10295261808994</v>
      </c>
      <c r="I177" s="33">
        <v>686.94195117436914</v>
      </c>
      <c r="J177" s="33">
        <v>729.40253074535769</v>
      </c>
      <c r="K177" s="33">
        <v>734.6624957196525</v>
      </c>
      <c r="L177" s="33">
        <v>819.40261768618439</v>
      </c>
      <c r="M177" s="33">
        <v>750.58408900071709</v>
      </c>
      <c r="N177" s="33">
        <v>730.4321771131581</v>
      </c>
      <c r="O177" s="33">
        <v>744.01166004644801</v>
      </c>
      <c r="P177" s="33">
        <v>688.96777915725613</v>
      </c>
      <c r="Q177" s="33">
        <v>681.18201675026512</v>
      </c>
      <c r="R177" s="33">
        <v>690.69436316789347</v>
      </c>
      <c r="S177" s="33">
        <v>695.35251612188711</v>
      </c>
      <c r="T177" s="33">
        <v>686.27137493687098</v>
      </c>
      <c r="U177" s="33">
        <v>682.0934885356279</v>
      </c>
      <c r="V177" s="33">
        <v>705.80410522361706</v>
      </c>
      <c r="W177" s="33">
        <v>0</v>
      </c>
      <c r="X177" s="33">
        <v>0</v>
      </c>
      <c r="Y177" s="33">
        <v>0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8740.4158988763938</v>
      </c>
      <c r="D3" s="117">
        <f t="shared" si="0"/>
        <v>8960.7479873168068</v>
      </c>
      <c r="E3" s="117">
        <f t="shared" si="0"/>
        <v>8832.7754314768736</v>
      </c>
      <c r="F3" s="117">
        <f t="shared" si="0"/>
        <v>8621.6138994807898</v>
      </c>
      <c r="G3" s="117">
        <f t="shared" si="0"/>
        <v>8903.4528539870989</v>
      </c>
      <c r="H3" s="117">
        <f t="shared" si="0"/>
        <v>9680.1821957121356</v>
      </c>
      <c r="I3" s="117">
        <f t="shared" si="0"/>
        <v>8627.8363191061908</v>
      </c>
      <c r="J3" s="117">
        <f t="shared" si="0"/>
        <v>8937.0423224672541</v>
      </c>
      <c r="K3" s="117">
        <f t="shared" si="0"/>
        <v>9071.015414718162</v>
      </c>
      <c r="L3" s="117">
        <f t="shared" si="0"/>
        <v>10183.039176709422</v>
      </c>
      <c r="M3" s="117">
        <f t="shared" si="0"/>
        <v>8865.8311357160128</v>
      </c>
      <c r="N3" s="117">
        <f t="shared" si="0"/>
        <v>9155.0148877710908</v>
      </c>
      <c r="O3" s="117">
        <f t="shared" si="0"/>
        <v>8870.0538746940492</v>
      </c>
      <c r="P3" s="117">
        <f t="shared" si="0"/>
        <v>8042.880418701453</v>
      </c>
      <c r="Q3" s="117">
        <f t="shared" si="0"/>
        <v>7801.9713610316285</v>
      </c>
      <c r="R3" s="117">
        <f t="shared" ref="R3:V3" si="1">R4+R7+R9+R19</f>
        <v>8236.0483809212164</v>
      </c>
      <c r="S3" s="117">
        <f t="shared" si="1"/>
        <v>8334.1521658642359</v>
      </c>
      <c r="T3" s="117">
        <f t="shared" si="1"/>
        <v>8352.052213226214</v>
      </c>
      <c r="U3" s="117">
        <f t="shared" si="1"/>
        <v>7019.1234155032607</v>
      </c>
      <c r="V3" s="117">
        <f t="shared" si="1"/>
        <v>7208.2402836597976</v>
      </c>
      <c r="W3" s="117">
        <f t="shared" ref="W3:Y3" si="2">W4+W7+W9+W19</f>
        <v>0</v>
      </c>
      <c r="X3" s="117">
        <f t="shared" si="2"/>
        <v>0</v>
      </c>
      <c r="Y3" s="117">
        <f t="shared" si="2"/>
        <v>4630.8344859247718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7677.902015741749</v>
      </c>
      <c r="D4" s="122">
        <f t="shared" si="3"/>
        <v>7881.9314384242853</v>
      </c>
      <c r="E4" s="122">
        <f t="shared" si="3"/>
        <v>7322.1854474664169</v>
      </c>
      <c r="F4" s="122">
        <f t="shared" si="3"/>
        <v>7197.4780022126661</v>
      </c>
      <c r="G4" s="122">
        <f t="shared" si="3"/>
        <v>7551.5972013240034</v>
      </c>
      <c r="H4" s="122">
        <f t="shared" si="3"/>
        <v>8242.0757076949776</v>
      </c>
      <c r="I4" s="122">
        <f t="shared" si="3"/>
        <v>7228.1887873488122</v>
      </c>
      <c r="J4" s="122">
        <f t="shared" si="3"/>
        <v>7469.4333899418916</v>
      </c>
      <c r="K4" s="122">
        <f t="shared" si="3"/>
        <v>7554.563368259177</v>
      </c>
      <c r="L4" s="122">
        <f t="shared" si="3"/>
        <v>8590.6351475696338</v>
      </c>
      <c r="M4" s="122">
        <f t="shared" si="3"/>
        <v>7318.2667150622956</v>
      </c>
      <c r="N4" s="122">
        <f t="shared" si="3"/>
        <v>7591.1653669617644</v>
      </c>
      <c r="O4" s="122">
        <f t="shared" si="3"/>
        <v>7282.2189443748339</v>
      </c>
      <c r="P4" s="122">
        <f t="shared" si="3"/>
        <v>6450.4282579480232</v>
      </c>
      <c r="Q4" s="122">
        <f t="shared" si="3"/>
        <v>6169.3272497702064</v>
      </c>
      <c r="R4" s="122">
        <f t="shared" ref="R4:V4" si="4">SUM(R5:R6)</f>
        <v>6578.2979340549637</v>
      </c>
      <c r="S4" s="122">
        <f t="shared" si="4"/>
        <v>6636.3859519292264</v>
      </c>
      <c r="T4" s="122">
        <f t="shared" si="4"/>
        <v>6607.9016440792393</v>
      </c>
      <c r="U4" s="122">
        <f t="shared" si="4"/>
        <v>5357.0339517661178</v>
      </c>
      <c r="V4" s="122">
        <f t="shared" si="4"/>
        <v>5546.2897750129096</v>
      </c>
      <c r="W4" s="122">
        <f t="shared" ref="W4:Y4" si="5">SUM(W5:W6)</f>
        <v>0</v>
      </c>
      <c r="X4" s="122">
        <f t="shared" si="5"/>
        <v>0</v>
      </c>
      <c r="Y4" s="122">
        <f t="shared" si="5"/>
        <v>3421.4341869639848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7616.2957029203426</v>
      </c>
      <c r="D5" s="98">
        <v>7819.4273781833353</v>
      </c>
      <c r="E5" s="98">
        <v>7264.2708221412549</v>
      </c>
      <c r="F5" s="98">
        <v>7141.573248562162</v>
      </c>
      <c r="G5" s="98">
        <v>7493.8608156516175</v>
      </c>
      <c r="H5" s="98">
        <v>8179.3163610427318</v>
      </c>
      <c r="I5" s="98">
        <v>7174.5808588191667</v>
      </c>
      <c r="J5" s="98">
        <v>7414.5636217713927</v>
      </c>
      <c r="K5" s="98">
        <v>7499.8005622217433</v>
      </c>
      <c r="L5" s="98">
        <v>8528.1725403949258</v>
      </c>
      <c r="M5" s="98">
        <v>7266.3059029894748</v>
      </c>
      <c r="N5" s="98">
        <v>7537.6557062219154</v>
      </c>
      <c r="O5" s="98">
        <v>7231.6724348449634</v>
      </c>
      <c r="P5" s="98">
        <v>6406.5429603807052</v>
      </c>
      <c r="Q5" s="98">
        <v>6127.8398422718528</v>
      </c>
      <c r="R5" s="98">
        <v>6534.2634773631526</v>
      </c>
      <c r="S5" s="98">
        <v>6592.4242242471737</v>
      </c>
      <c r="T5" s="98">
        <v>6563.6338531146366</v>
      </c>
      <c r="U5" s="98">
        <v>5321.9168589494329</v>
      </c>
      <c r="V5" s="98">
        <v>5510.1177355891314</v>
      </c>
      <c r="W5" s="98">
        <v>0</v>
      </c>
      <c r="X5" s="98">
        <v>0</v>
      </c>
      <c r="Y5" s="98">
        <v>3401.1820539243281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61.606312821406632</v>
      </c>
      <c r="D6" s="98">
        <v>62.504060240949848</v>
      </c>
      <c r="E6" s="98">
        <v>57.914625325162362</v>
      </c>
      <c r="F6" s="98">
        <v>55.904753650504048</v>
      </c>
      <c r="G6" s="98">
        <v>57.736385672385644</v>
      </c>
      <c r="H6" s="98">
        <v>62.759346652245746</v>
      </c>
      <c r="I6" s="98">
        <v>53.607928529645704</v>
      </c>
      <c r="J6" s="98">
        <v>54.869768170498908</v>
      </c>
      <c r="K6" s="98">
        <v>54.7628060374334</v>
      </c>
      <c r="L6" s="98">
        <v>62.46260717470858</v>
      </c>
      <c r="M6" s="98">
        <v>51.960812072820858</v>
      </c>
      <c r="N6" s="98">
        <v>53.50966073984879</v>
      </c>
      <c r="O6" s="98">
        <v>50.546509529870363</v>
      </c>
      <c r="P6" s="98">
        <v>43.88529756731787</v>
      </c>
      <c r="Q6" s="98">
        <v>41.487407498353939</v>
      </c>
      <c r="R6" s="98">
        <v>44.034456691810789</v>
      </c>
      <c r="S6" s="98">
        <v>43.961727682053088</v>
      </c>
      <c r="T6" s="98">
        <v>44.267790964602234</v>
      </c>
      <c r="U6" s="98">
        <v>35.117092816685172</v>
      </c>
      <c r="V6" s="98">
        <v>36.172039423778095</v>
      </c>
      <c r="W6" s="98">
        <v>0</v>
      </c>
      <c r="X6" s="98">
        <v>0</v>
      </c>
      <c r="Y6" s="98">
        <v>20.252133039656769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6.3565720513364871E-2</v>
      </c>
      <c r="D7" s="122">
        <f t="shared" si="6"/>
        <v>0.12434524939284639</v>
      </c>
      <c r="E7" s="122">
        <f t="shared" si="6"/>
        <v>0.44432804657050212</v>
      </c>
      <c r="F7" s="122">
        <f t="shared" si="6"/>
        <v>1.0806740422620369</v>
      </c>
      <c r="G7" s="122">
        <f t="shared" si="6"/>
        <v>0.56664010785109087</v>
      </c>
      <c r="H7" s="122">
        <f t="shared" si="6"/>
        <v>1.4495058884589438</v>
      </c>
      <c r="I7" s="122">
        <f t="shared" si="6"/>
        <v>3.7809347173660894</v>
      </c>
      <c r="J7" s="122">
        <f t="shared" si="6"/>
        <v>5.0598158108116493</v>
      </c>
      <c r="K7" s="122">
        <f t="shared" si="6"/>
        <v>6.8020695618564266</v>
      </c>
      <c r="L7" s="122">
        <f t="shared" si="6"/>
        <v>6.9422769803026316</v>
      </c>
      <c r="M7" s="122">
        <f t="shared" si="6"/>
        <v>9.4723436572048705</v>
      </c>
      <c r="N7" s="122">
        <f t="shared" si="6"/>
        <v>9.6878514623926275</v>
      </c>
      <c r="O7" s="122">
        <f t="shared" si="6"/>
        <v>17.620373632874497</v>
      </c>
      <c r="P7" s="122">
        <f t="shared" si="6"/>
        <v>24.269681469759881</v>
      </c>
      <c r="Q7" s="122">
        <f t="shared" si="6"/>
        <v>58.257820167972127</v>
      </c>
      <c r="R7" s="122">
        <f t="shared" si="6"/>
        <v>42.859956644045539</v>
      </c>
      <c r="S7" s="122">
        <f t="shared" si="6"/>
        <v>35.812219335202002</v>
      </c>
      <c r="T7" s="122">
        <f t="shared" si="6"/>
        <v>40.398400910027618</v>
      </c>
      <c r="U7" s="122">
        <f t="shared" si="6"/>
        <v>40.976822582699469</v>
      </c>
      <c r="V7" s="122">
        <f t="shared" si="6"/>
        <v>24.0546254391753</v>
      </c>
      <c r="W7" s="122">
        <f t="shared" si="6"/>
        <v>0</v>
      </c>
      <c r="X7" s="122">
        <f t="shared" si="6"/>
        <v>0</v>
      </c>
      <c r="Y7" s="122">
        <f t="shared" si="6"/>
        <v>2.5911307275122222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6.3565720513364871E-2</v>
      </c>
      <c r="D8" s="98">
        <f>IF(RES_hhdet_in_tes!D8=0,0,RES_hhdet_in_tes!D8*1000*11630/RES_hhdet_in_new!D5)</f>
        <v>0.12434524939284639</v>
      </c>
      <c r="E8" s="98">
        <f>IF(RES_hhdet_in_tes!E8=0,0,RES_hhdet_in_tes!E8*1000*11630/RES_hhdet_in_new!E5)</f>
        <v>0.44432804657050212</v>
      </c>
      <c r="F8" s="98">
        <f>IF(RES_hhdet_in_tes!F8=0,0,RES_hhdet_in_tes!F8*1000*11630/RES_hhdet_in_new!F5)</f>
        <v>1.0806740422620369</v>
      </c>
      <c r="G8" s="98">
        <f>IF(RES_hhdet_in_tes!G8=0,0,RES_hhdet_in_tes!G8*1000*11630/RES_hhdet_in_new!G5)</f>
        <v>0.56664010785109087</v>
      </c>
      <c r="H8" s="98">
        <f>IF(RES_hhdet_in_tes!H8=0,0,RES_hhdet_in_tes!H8*1000*11630/RES_hhdet_in_new!H5)</f>
        <v>1.4495058884589438</v>
      </c>
      <c r="I8" s="98">
        <f>IF(RES_hhdet_in_tes!I8=0,0,RES_hhdet_in_tes!I8*1000*11630/RES_hhdet_in_new!I5)</f>
        <v>3.7809347173660894</v>
      </c>
      <c r="J8" s="98">
        <f>IF(RES_hhdet_in_tes!J8=0,0,RES_hhdet_in_tes!J8*1000*11630/RES_hhdet_in_new!J5)</f>
        <v>5.0598158108116493</v>
      </c>
      <c r="K8" s="98">
        <f>IF(RES_hhdet_in_tes!K8=0,0,RES_hhdet_in_tes!K8*1000*11630/RES_hhdet_in_new!K5)</f>
        <v>6.8020695618564266</v>
      </c>
      <c r="L8" s="98">
        <f>IF(RES_hhdet_in_tes!L8=0,0,RES_hhdet_in_tes!L8*1000*11630/RES_hhdet_in_new!L5)</f>
        <v>6.9422769803026316</v>
      </c>
      <c r="M8" s="98">
        <f>IF(RES_hhdet_in_tes!M8=0,0,RES_hhdet_in_tes!M8*1000*11630/RES_hhdet_in_new!M5)</f>
        <v>9.4723436572048705</v>
      </c>
      <c r="N8" s="98">
        <f>IF(RES_hhdet_in_tes!N8=0,0,RES_hhdet_in_tes!N8*1000*11630/RES_hhdet_in_new!N5)</f>
        <v>9.6878514623926275</v>
      </c>
      <c r="O8" s="98">
        <f>IF(RES_hhdet_in_tes!O8=0,0,RES_hhdet_in_tes!O8*1000*11630/RES_hhdet_in_new!O5)</f>
        <v>17.620373632874497</v>
      </c>
      <c r="P8" s="98">
        <f>IF(RES_hhdet_in_tes!P8=0,0,RES_hhdet_in_tes!P8*1000*11630/RES_hhdet_in_new!P5)</f>
        <v>24.269681469759881</v>
      </c>
      <c r="Q8" s="98">
        <f>IF(RES_hhdet_in_tes!Q8=0,0,RES_hhdet_in_tes!Q8*1000*11630/RES_hhdet_in_new!Q5)</f>
        <v>58.257820167972127</v>
      </c>
      <c r="R8" s="98">
        <f>IF(RES_hhdet_in_tes!R8=0,0,RES_hhdet_in_tes!R8*1000*11630/RES_hhdet_in_new!R5)</f>
        <v>42.859956644045539</v>
      </c>
      <c r="S8" s="98">
        <f>IF(RES_hhdet_in_tes!S8=0,0,RES_hhdet_in_tes!S8*1000*11630/RES_hhdet_in_new!S5)</f>
        <v>35.812219335202002</v>
      </c>
      <c r="T8" s="98">
        <f>IF(RES_hhdet_in_tes!T8=0,0,RES_hhdet_in_tes!T8*1000*11630/RES_hhdet_in_new!T5)</f>
        <v>40.398400910027618</v>
      </c>
      <c r="U8" s="98">
        <f>IF(RES_hhdet_in_tes!U8=0,0,RES_hhdet_in_tes!U8*1000*11630/RES_hhdet_in_new!U5)</f>
        <v>40.976822582699469</v>
      </c>
      <c r="V8" s="98">
        <f>IF(RES_hhdet_in_tes!V8=0,0,RES_hhdet_in_tes!V8*1000*11630/RES_hhdet_in_new!V5)</f>
        <v>24.0546254391753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2.5911307275122222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706.58015005833045</v>
      </c>
      <c r="D9" s="122">
        <v>731.43025618610704</v>
      </c>
      <c r="E9" s="122">
        <v>889.81456660665754</v>
      </c>
      <c r="F9" s="122">
        <v>856.56022030330178</v>
      </c>
      <c r="G9" s="122">
        <v>838.86748483268684</v>
      </c>
      <c r="H9" s="122">
        <v>895.76333275256457</v>
      </c>
      <c r="I9" s="122">
        <v>851.67001009104627</v>
      </c>
      <c r="J9" s="122">
        <v>899.02313343634614</v>
      </c>
      <c r="K9" s="122">
        <v>933.61032254267514</v>
      </c>
      <c r="L9" s="122">
        <v>974.96407546293767</v>
      </c>
      <c r="M9" s="122">
        <v>966.04111251225072</v>
      </c>
      <c r="N9" s="122">
        <v>985.50617268122767</v>
      </c>
      <c r="O9" s="122">
        <v>1013.6912775714702</v>
      </c>
      <c r="P9" s="122">
        <v>1024.8981877085655</v>
      </c>
      <c r="Q9" s="122">
        <v>1033.5095094799406</v>
      </c>
      <c r="R9" s="122">
        <v>1062.5827447201698</v>
      </c>
      <c r="S9" s="122">
        <v>1098.6674503274919</v>
      </c>
      <c r="T9" s="122">
        <v>1127.2072907915308</v>
      </c>
      <c r="U9" s="122">
        <v>1028.6474457672884</v>
      </c>
      <c r="V9" s="122">
        <v>1059.1360853764413</v>
      </c>
      <c r="W9" s="122">
        <v>0</v>
      </c>
      <c r="X9" s="122">
        <v>0</v>
      </c>
      <c r="Y9" s="122">
        <v>824.98624061092198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711.40749441461708</v>
      </c>
      <c r="D10" s="98">
        <v>778.47405599509204</v>
      </c>
      <c r="E10" s="98">
        <v>795.11522558308729</v>
      </c>
      <c r="F10" s="98">
        <v>829.11901384778798</v>
      </c>
      <c r="G10" s="98">
        <v>853.86721581537142</v>
      </c>
      <c r="H10" s="98">
        <v>897.14522900749296</v>
      </c>
      <c r="I10" s="98">
        <v>852.9378363418972</v>
      </c>
      <c r="J10" s="98">
        <v>905.62681861656597</v>
      </c>
      <c r="K10" s="98">
        <v>938.57919615008188</v>
      </c>
      <c r="L10" s="98">
        <v>964.91366599478306</v>
      </c>
      <c r="M10" s="98">
        <v>961.40657925396022</v>
      </c>
      <c r="N10" s="98">
        <v>992.39786447168524</v>
      </c>
      <c r="O10" s="98">
        <v>1007.8872699349681</v>
      </c>
      <c r="P10" s="98">
        <v>1023.2320243495825</v>
      </c>
      <c r="Q10" s="98">
        <v>1016.9697615186896</v>
      </c>
      <c r="R10" s="98">
        <v>1056.0107239035722</v>
      </c>
      <c r="S10" s="98">
        <v>1106.9382044124231</v>
      </c>
      <c r="T10" s="98">
        <v>1159.4144761289149</v>
      </c>
      <c r="U10" s="98">
        <v>983.15604557122015</v>
      </c>
      <c r="V10" s="98">
        <v>1054.1749321357113</v>
      </c>
      <c r="W10" s="98">
        <v>0</v>
      </c>
      <c r="X10" s="98">
        <v>0</v>
      </c>
      <c r="Y10" s="98">
        <v>825.41417850702396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753.37318286958509</v>
      </c>
      <c r="D11" s="98">
        <v>764.45487537143356</v>
      </c>
      <c r="E11" s="98">
        <v>803.00790227261427</v>
      </c>
      <c r="F11" s="98">
        <v>828.30176467431409</v>
      </c>
      <c r="G11" s="98">
        <v>836.6779655039627</v>
      </c>
      <c r="H11" s="98">
        <v>850.89070349500048</v>
      </c>
      <c r="I11" s="98">
        <v>885.28954707720595</v>
      </c>
      <c r="J11" s="98">
        <v>909.80745041429088</v>
      </c>
      <c r="K11" s="98">
        <v>941.19323306058186</v>
      </c>
      <c r="L11" s="98">
        <v>956.3777071634546</v>
      </c>
      <c r="M11" s="98">
        <v>952.14708434438819</v>
      </c>
      <c r="N11" s="98">
        <v>1001.9049051457379</v>
      </c>
      <c r="O11" s="98">
        <v>993.96498280134301</v>
      </c>
      <c r="P11" s="98">
        <v>1011.7198734603429</v>
      </c>
      <c r="Q11" s="98">
        <v>1014.8772538951094</v>
      </c>
      <c r="R11" s="98">
        <v>1050.5948113230061</v>
      </c>
      <c r="S11" s="98">
        <v>1079.610165448519</v>
      </c>
      <c r="T11" s="98">
        <v>1120.7531542749691</v>
      </c>
      <c r="U11" s="98">
        <v>1192.0021703672207</v>
      </c>
      <c r="V11" s="98">
        <v>1203.3838541784985</v>
      </c>
      <c r="W11" s="98">
        <v>0</v>
      </c>
      <c r="X11" s="98">
        <v>0</v>
      </c>
      <c r="Y11" s="98">
        <v>1017.2511009794316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942.66676837006992</v>
      </c>
      <c r="L12" s="98">
        <v>957.520320211887</v>
      </c>
      <c r="M12" s="98">
        <v>953.04576482021719</v>
      </c>
      <c r="N12" s="98">
        <v>1002.5961481645195</v>
      </c>
      <c r="O12" s="98">
        <v>994.76250892333894</v>
      </c>
      <c r="P12" s="98">
        <v>1014.2371151978249</v>
      </c>
      <c r="Q12" s="98">
        <v>1017.479382599858</v>
      </c>
      <c r="R12" s="98">
        <v>1053.0733234824052</v>
      </c>
      <c r="S12" s="98">
        <v>1081.6697731102624</v>
      </c>
      <c r="T12" s="98">
        <v>0</v>
      </c>
      <c r="U12" s="98">
        <v>1193.0483283763215</v>
      </c>
      <c r="V12" s="98">
        <v>1204.1721362454839</v>
      </c>
      <c r="W12" s="98">
        <v>0</v>
      </c>
      <c r="X12" s="98">
        <v>0</v>
      </c>
      <c r="Y12" s="98">
        <v>1023.0110498445373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450.72682272581511</v>
      </c>
      <c r="L13" s="101">
        <v>479.14643408558402</v>
      </c>
      <c r="M13" s="101">
        <v>458.38178675114489</v>
      </c>
      <c r="N13" s="101">
        <v>464.49600814609232</v>
      </c>
      <c r="O13" s="101">
        <v>474.51206651108311</v>
      </c>
      <c r="P13" s="101">
        <v>473.991886021048</v>
      </c>
      <c r="Q13" s="101">
        <v>482.41447170621154</v>
      </c>
      <c r="R13" s="101">
        <v>493.63262631938102</v>
      </c>
      <c r="S13" s="101">
        <v>497.96263892724693</v>
      </c>
      <c r="T13" s="101">
        <v>0</v>
      </c>
      <c r="U13" s="101">
        <v>588.00264497308683</v>
      </c>
      <c r="V13" s="101">
        <v>578.22182814725909</v>
      </c>
      <c r="W13" s="101">
        <v>0</v>
      </c>
      <c r="X13" s="101">
        <v>0</v>
      </c>
      <c r="Y13" s="101">
        <v>318.42922587117533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491.93994564425481</v>
      </c>
      <c r="L14" s="104">
        <v>478.37388612630303</v>
      </c>
      <c r="M14" s="104">
        <v>494.66397806907236</v>
      </c>
      <c r="N14" s="104">
        <v>538.10014001842706</v>
      </c>
      <c r="O14" s="104">
        <v>520.25044241225589</v>
      </c>
      <c r="P14" s="104">
        <v>540.24522917677677</v>
      </c>
      <c r="Q14" s="104">
        <v>535.06491089364636</v>
      </c>
      <c r="R14" s="104">
        <v>559.44069716302397</v>
      </c>
      <c r="S14" s="104">
        <v>583.70713418301557</v>
      </c>
      <c r="T14" s="104">
        <v>0</v>
      </c>
      <c r="U14" s="104">
        <v>605.04568340323453</v>
      </c>
      <c r="V14" s="104">
        <v>625.95030809822481</v>
      </c>
      <c r="W14" s="104">
        <v>0</v>
      </c>
      <c r="X14" s="104">
        <v>0</v>
      </c>
      <c r="Y14" s="104">
        <v>704.58182397336191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645.8722909780131</v>
      </c>
      <c r="D15" s="101">
        <v>489.67813931096572</v>
      </c>
      <c r="E15" s="101">
        <v>1035.2101437701074</v>
      </c>
      <c r="F15" s="101">
        <v>961.98614176292097</v>
      </c>
      <c r="G15" s="101">
        <v>761.9046418057743</v>
      </c>
      <c r="H15" s="101">
        <v>907.19064384550336</v>
      </c>
      <c r="I15" s="101">
        <v>832.83247398243566</v>
      </c>
      <c r="J15" s="101">
        <v>876.77856926033314</v>
      </c>
      <c r="K15" s="101">
        <v>924.36129205992688</v>
      </c>
      <c r="L15" s="101">
        <v>990.80301425474647</v>
      </c>
      <c r="M15" s="101">
        <v>974.23027845614877</v>
      </c>
      <c r="N15" s="101">
        <v>959.22749890895136</v>
      </c>
      <c r="O15" s="101">
        <v>1027.3703868120906</v>
      </c>
      <c r="P15" s="101">
        <v>1023.7864057853989</v>
      </c>
      <c r="Q15" s="101">
        <v>1052.0276188949424</v>
      </c>
      <c r="R15" s="101">
        <v>1068.2209119602057</v>
      </c>
      <c r="S15" s="101">
        <v>1078.6246653466862</v>
      </c>
      <c r="T15" s="101">
        <v>1054.3036982311257</v>
      </c>
      <c r="U15" s="101">
        <v>1138.1605003849768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926.15747098090731</v>
      </c>
      <c r="L16" s="104">
        <v>991.96277773474651</v>
      </c>
      <c r="M16" s="104">
        <v>974.79611350576192</v>
      </c>
      <c r="N16" s="104">
        <v>959.46135449433575</v>
      </c>
      <c r="O16" s="104">
        <v>1029.4080617353006</v>
      </c>
      <c r="P16" s="104">
        <v>1029.7949911678488</v>
      </c>
      <c r="Q16" s="104">
        <v>1059.7069758974174</v>
      </c>
      <c r="R16" s="104">
        <v>1075.4819061571429</v>
      </c>
      <c r="S16" s="104">
        <v>1083.6733530312592</v>
      </c>
      <c r="T16" s="104">
        <v>1057.0785994975588</v>
      </c>
      <c r="U16" s="104">
        <v>1139.5934436096218</v>
      </c>
      <c r="V16" s="104">
        <v>1211.5946196017844</v>
      </c>
      <c r="W16" s="104">
        <v>0</v>
      </c>
      <c r="X16" s="104">
        <v>0</v>
      </c>
      <c r="Y16" s="104">
        <v>760.21981231272423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442.88237120629719</v>
      </c>
      <c r="L17" s="98">
        <v>497.10996054035616</v>
      </c>
      <c r="M17" s="98">
        <v>468.95863630990607</v>
      </c>
      <c r="N17" s="98">
        <v>443.9863397762964</v>
      </c>
      <c r="O17" s="98">
        <v>491.58394987421229</v>
      </c>
      <c r="P17" s="98">
        <v>481.69090470675235</v>
      </c>
      <c r="Q17" s="98">
        <v>503.7246580076752</v>
      </c>
      <c r="R17" s="98">
        <v>506.44806369828132</v>
      </c>
      <c r="S17" s="98">
        <v>500.97574616194561</v>
      </c>
      <c r="T17" s="98">
        <v>569.00763046275063</v>
      </c>
      <c r="U17" s="98">
        <v>561.29251356679549</v>
      </c>
      <c r="V17" s="98">
        <v>585.50872653057081</v>
      </c>
      <c r="W17" s="98">
        <v>0</v>
      </c>
      <c r="X17" s="98">
        <v>0</v>
      </c>
      <c r="Y17" s="98">
        <v>202.1134846691194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483.27509977461017</v>
      </c>
      <c r="L18" s="98">
        <v>494.8528171943903</v>
      </c>
      <c r="M18" s="98">
        <v>505.83747719585585</v>
      </c>
      <c r="N18" s="98">
        <v>515.47501471803923</v>
      </c>
      <c r="O18" s="98">
        <v>537.82411186108845</v>
      </c>
      <c r="P18" s="98">
        <v>548.10408646109647</v>
      </c>
      <c r="Q18" s="98">
        <v>555.98231788974203</v>
      </c>
      <c r="R18" s="98">
        <v>569.03384245886161</v>
      </c>
      <c r="S18" s="98">
        <v>582.69760686931374</v>
      </c>
      <c r="T18" s="98">
        <v>488.07096903480812</v>
      </c>
      <c r="U18" s="98">
        <v>578.30093004282628</v>
      </c>
      <c r="V18" s="98">
        <v>626.08589307121372</v>
      </c>
      <c r="W18" s="98">
        <v>0</v>
      </c>
      <c r="X18" s="98">
        <v>0</v>
      </c>
      <c r="Y18" s="98">
        <v>558.10632764360469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355.87016735579988</v>
      </c>
      <c r="D19" s="122">
        <v>347.26194745702139</v>
      </c>
      <c r="E19" s="122">
        <v>620.33108935722851</v>
      </c>
      <c r="F19" s="122">
        <v>566.49500292255982</v>
      </c>
      <c r="G19" s="122">
        <v>512.42152772255815</v>
      </c>
      <c r="H19" s="122">
        <v>540.89364937613482</v>
      </c>
      <c r="I19" s="122">
        <v>544.19658694896657</v>
      </c>
      <c r="J19" s="122">
        <v>563.5259832782051</v>
      </c>
      <c r="K19" s="122">
        <v>576.039654354454</v>
      </c>
      <c r="L19" s="122">
        <v>610.4976766965483</v>
      </c>
      <c r="M19" s="122">
        <v>572.05096448426139</v>
      </c>
      <c r="N19" s="122">
        <v>568.65549666570666</v>
      </c>
      <c r="O19" s="122">
        <v>556.52327911487077</v>
      </c>
      <c r="P19" s="122">
        <v>543.2842915751047</v>
      </c>
      <c r="Q19" s="122">
        <v>540.87678161350834</v>
      </c>
      <c r="R19" s="122">
        <v>552.30774550203694</v>
      </c>
      <c r="S19" s="122">
        <v>563.28654427231652</v>
      </c>
      <c r="T19" s="122">
        <v>576.54487744541541</v>
      </c>
      <c r="U19" s="122">
        <v>592.46519538715529</v>
      </c>
      <c r="V19" s="122">
        <v>578.75979783127116</v>
      </c>
      <c r="W19" s="122">
        <v>0</v>
      </c>
      <c r="X19" s="122">
        <v>0</v>
      </c>
      <c r="Y19" s="122">
        <v>381.82292762235278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341.27726125323312</v>
      </c>
      <c r="D20" s="98">
        <v>408.45406111781494</v>
      </c>
      <c r="E20" s="98">
        <v>526.8020731744358</v>
      </c>
      <c r="F20" s="98">
        <v>532.99857380792116</v>
      </c>
      <c r="G20" s="98">
        <v>533.5978768151142</v>
      </c>
      <c r="H20" s="98">
        <v>562.56949290650107</v>
      </c>
      <c r="I20" s="98">
        <v>531.13976430857861</v>
      </c>
      <c r="J20" s="98">
        <v>568.66342707468755</v>
      </c>
      <c r="K20" s="98">
        <v>583.65936957424901</v>
      </c>
      <c r="L20" s="98">
        <v>596.77690419602698</v>
      </c>
      <c r="M20" s="98">
        <v>568.055601423285</v>
      </c>
      <c r="N20" s="98">
        <v>570.41171741114636</v>
      </c>
      <c r="O20" s="98">
        <v>553.41357840623743</v>
      </c>
      <c r="P20" s="98">
        <v>551.98429215165959</v>
      </c>
      <c r="Q20" s="98">
        <v>545.82353873582338</v>
      </c>
      <c r="R20" s="98">
        <v>557.08153140063473</v>
      </c>
      <c r="S20" s="98">
        <v>581.47489907272893</v>
      </c>
      <c r="T20" s="98">
        <v>587.17646064272321</v>
      </c>
      <c r="U20" s="98">
        <v>536.79857143750087</v>
      </c>
      <c r="V20" s="98">
        <v>600.24358181491368</v>
      </c>
      <c r="W20" s="98">
        <v>0</v>
      </c>
      <c r="X20" s="98">
        <v>0</v>
      </c>
      <c r="Y20" s="98">
        <v>404.23286109482115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367.91319913191973</v>
      </c>
      <c r="D21" s="98">
        <v>399.28902545890929</v>
      </c>
      <c r="E21" s="98">
        <v>530.8833974533452</v>
      </c>
      <c r="F21" s="98">
        <v>532.77971181831379</v>
      </c>
      <c r="G21" s="98">
        <v>520.54353812929037</v>
      </c>
      <c r="H21" s="98">
        <v>528.81217328407286</v>
      </c>
      <c r="I21" s="98">
        <v>551.37754960160964</v>
      </c>
      <c r="J21" s="98">
        <v>568.55596703334948</v>
      </c>
      <c r="K21" s="98">
        <v>586.70939712812788</v>
      </c>
      <c r="L21" s="98">
        <v>594.53506626154478</v>
      </c>
      <c r="M21" s="98">
        <v>569.22457014317763</v>
      </c>
      <c r="N21" s="98">
        <v>571.00815286850627</v>
      </c>
      <c r="O21" s="98">
        <v>548.22671005447796</v>
      </c>
      <c r="P21" s="98">
        <v>543.2549921962476</v>
      </c>
      <c r="Q21" s="98">
        <v>540.88420995547369</v>
      </c>
      <c r="R21" s="98">
        <v>549.465415501287</v>
      </c>
      <c r="S21" s="98">
        <v>556.62373478708332</v>
      </c>
      <c r="T21" s="98">
        <v>576.01601253220451</v>
      </c>
      <c r="U21" s="98">
        <v>604.65700262172777</v>
      </c>
      <c r="V21" s="98">
        <v>565.64896159889372</v>
      </c>
      <c r="W21" s="98">
        <v>0</v>
      </c>
      <c r="X21" s="98">
        <v>0</v>
      </c>
      <c r="Y21" s="98">
        <v>379.61469423034799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319.656321462915</v>
      </c>
      <c r="D22" s="33">
        <v>252.71444160854114</v>
      </c>
      <c r="E22" s="33">
        <v>683.76264675539971</v>
      </c>
      <c r="F22" s="33">
        <v>618.93029569341866</v>
      </c>
      <c r="G22" s="33">
        <v>478.48720104953145</v>
      </c>
      <c r="H22" s="33">
        <v>573.96900025315733</v>
      </c>
      <c r="I22" s="33">
        <v>521.79036571559675</v>
      </c>
      <c r="J22" s="33">
        <v>555.19395670133315</v>
      </c>
      <c r="K22" s="33">
        <v>560.46412087208114</v>
      </c>
      <c r="L22" s="33">
        <v>626.651745151152</v>
      </c>
      <c r="M22" s="33">
        <v>576.03925748661914</v>
      </c>
      <c r="N22" s="33">
        <v>563.26277747465588</v>
      </c>
      <c r="O22" s="33">
        <v>577.54024535916881</v>
      </c>
      <c r="P22" s="33">
        <v>539.47304513884183</v>
      </c>
      <c r="Q22" s="33">
        <v>539.33950395612987</v>
      </c>
      <c r="R22" s="33">
        <v>555.09839956863175</v>
      </c>
      <c r="S22" s="33">
        <v>569.20654720420862</v>
      </c>
      <c r="T22" s="33">
        <v>572.78504996383151</v>
      </c>
      <c r="U22" s="33">
        <v>579.75786630766686</v>
      </c>
      <c r="V22" s="33">
        <v>608.92474514932928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9111.856918927886</v>
      </c>
      <c r="D24" s="117">
        <f t="shared" si="7"/>
        <v>8625.6127857250995</v>
      </c>
      <c r="E24" s="117">
        <f t="shared" si="7"/>
        <v>9059.1980699061132</v>
      </c>
      <c r="F24" s="117">
        <f t="shared" si="7"/>
        <v>8695.8604782641869</v>
      </c>
      <c r="G24" s="117">
        <f t="shared" si="7"/>
        <v>8709.6354716376136</v>
      </c>
      <c r="H24" s="117">
        <f t="shared" si="7"/>
        <v>9180.3524778520514</v>
      </c>
      <c r="I24" s="117">
        <f t="shared" si="7"/>
        <v>8861.4257708106088</v>
      </c>
      <c r="J24" s="117">
        <f t="shared" si="7"/>
        <v>8938.8202084989134</v>
      </c>
      <c r="K24" s="117">
        <f t="shared" si="7"/>
        <v>9076.3055218608624</v>
      </c>
      <c r="L24" s="117">
        <f t="shared" si="7"/>
        <v>10116.521423794038</v>
      </c>
      <c r="M24" s="117">
        <f t="shared" si="7"/>
        <v>8813.9750243535927</v>
      </c>
      <c r="N24" s="117">
        <f t="shared" si="7"/>
        <v>9250.0969494243054</v>
      </c>
      <c r="O24" s="117">
        <f t="shared" si="7"/>
        <v>8877.6013564977839</v>
      </c>
      <c r="P24" s="117">
        <f t="shared" si="7"/>
        <v>7975.8096838128204</v>
      </c>
      <c r="Q24" s="117">
        <f t="shared" si="7"/>
        <v>7870.1251737764342</v>
      </c>
      <c r="R24" s="117">
        <f t="shared" ref="R24:V24" si="8">R25+R28+R30+R39</f>
        <v>8116.5145871706418</v>
      </c>
      <c r="S24" s="117">
        <f t="shared" si="8"/>
        <v>8014.6168224193898</v>
      </c>
      <c r="T24" s="117">
        <f t="shared" si="8"/>
        <v>7893.2800193605353</v>
      </c>
      <c r="U24" s="117">
        <f t="shared" si="8"/>
        <v>8017.8609669070584</v>
      </c>
      <c r="V24" s="117">
        <f t="shared" si="8"/>
        <v>7462.8170400317131</v>
      </c>
      <c r="W24" s="117">
        <f t="shared" ref="W24:Y24" si="9">W25+W28+W30+W39</f>
        <v>6285.2430726780567</v>
      </c>
      <c r="X24" s="117">
        <f t="shared" si="9"/>
        <v>6556.7540903692206</v>
      </c>
      <c r="Y24" s="117">
        <f t="shared" si="9"/>
        <v>4819.982731781347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8073.5645191713511</v>
      </c>
      <c r="D25" s="122">
        <f t="shared" si="10"/>
        <v>7750.0233507632192</v>
      </c>
      <c r="E25" s="122">
        <f t="shared" si="10"/>
        <v>7413.5004500096093</v>
      </c>
      <c r="F25" s="122">
        <f t="shared" si="10"/>
        <v>7182.1504894528325</v>
      </c>
      <c r="G25" s="122">
        <f t="shared" si="10"/>
        <v>7419.1863577595213</v>
      </c>
      <c r="H25" s="122">
        <f t="shared" si="10"/>
        <v>7756.002135255877</v>
      </c>
      <c r="I25" s="122">
        <f t="shared" si="10"/>
        <v>7466.5772919505107</v>
      </c>
      <c r="J25" s="122">
        <f t="shared" si="10"/>
        <v>7490.7070840355154</v>
      </c>
      <c r="K25" s="122">
        <f t="shared" si="10"/>
        <v>7567.3955097092421</v>
      </c>
      <c r="L25" s="122">
        <f t="shared" si="10"/>
        <v>8510.0209569533017</v>
      </c>
      <c r="M25" s="122">
        <f t="shared" si="10"/>
        <v>7259.4707039206614</v>
      </c>
      <c r="N25" s="122">
        <f t="shared" si="10"/>
        <v>7707.4162645691213</v>
      </c>
      <c r="O25" s="122">
        <f t="shared" si="10"/>
        <v>7278.1336604902026</v>
      </c>
      <c r="P25" s="122">
        <f t="shared" si="10"/>
        <v>6383.3089578696809</v>
      </c>
      <c r="Q25" s="122">
        <f t="shared" si="10"/>
        <v>6217.1839396310406</v>
      </c>
      <c r="R25" s="122">
        <f t="shared" ref="R25:V25" si="11">SUM(R26:R27)</f>
        <v>6452.2438904437877</v>
      </c>
      <c r="S25" s="122">
        <f t="shared" si="11"/>
        <v>6336.8071104225273</v>
      </c>
      <c r="T25" s="122">
        <f t="shared" si="11"/>
        <v>6215.375974269049</v>
      </c>
      <c r="U25" s="122">
        <f t="shared" si="11"/>
        <v>6235.4773134503475</v>
      </c>
      <c r="V25" s="122">
        <f t="shared" si="11"/>
        <v>5652.5914182342967</v>
      </c>
      <c r="W25" s="122">
        <f t="shared" ref="W25:Y25" si="12">SUM(W26:W27)</f>
        <v>4512.482618502996</v>
      </c>
      <c r="X25" s="122">
        <f t="shared" si="12"/>
        <v>5050.4486445852226</v>
      </c>
      <c r="Y25" s="122">
        <f t="shared" si="12"/>
        <v>3623.9562916812038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7913.5379416288315</v>
      </c>
      <c r="D26" s="98">
        <v>7598.1844263330195</v>
      </c>
      <c r="E26" s="98">
        <v>7268.6270610704332</v>
      </c>
      <c r="F26" s="98">
        <v>7044.2924090057586</v>
      </c>
      <c r="G26" s="98">
        <v>7278.9841814901301</v>
      </c>
      <c r="H26" s="98">
        <v>7610.0241216898994</v>
      </c>
      <c r="I26" s="98">
        <v>7329.6606100351046</v>
      </c>
      <c r="J26" s="98">
        <v>7354.641267518351</v>
      </c>
      <c r="K26" s="98">
        <v>7431.7310861631076</v>
      </c>
      <c r="L26" s="98">
        <v>8356.9987451876332</v>
      </c>
      <c r="M26" s="98">
        <v>7131.9702346251679</v>
      </c>
      <c r="N26" s="98">
        <v>7573.0145828982804</v>
      </c>
      <c r="O26" s="98">
        <v>7153.1396685463378</v>
      </c>
      <c r="P26" s="98">
        <v>6275.8341271166237</v>
      </c>
      <c r="Q26" s="98">
        <v>6113.7046698189997</v>
      </c>
      <c r="R26" s="98">
        <v>6345.3406303631018</v>
      </c>
      <c r="S26" s="98">
        <v>6232.8965863576323</v>
      </c>
      <c r="T26" s="98">
        <v>6112.316167585951</v>
      </c>
      <c r="U26" s="98">
        <v>6134.2834175998996</v>
      </c>
      <c r="V26" s="98">
        <v>5561.3209900182483</v>
      </c>
      <c r="W26" s="98">
        <v>4441.4224702855099</v>
      </c>
      <c r="X26" s="98">
        <v>4974.4548870878316</v>
      </c>
      <c r="Y26" s="98">
        <v>3570.8009947453329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160.02657754251953</v>
      </c>
      <c r="D27" s="98">
        <v>151.83892443019982</v>
      </c>
      <c r="E27" s="98">
        <v>144.87338893917564</v>
      </c>
      <c r="F27" s="98">
        <v>137.85808044707434</v>
      </c>
      <c r="G27" s="98">
        <v>140.20217626939112</v>
      </c>
      <c r="H27" s="98">
        <v>145.97801356597788</v>
      </c>
      <c r="I27" s="98">
        <v>136.91668191540583</v>
      </c>
      <c r="J27" s="98">
        <v>136.06581651716468</v>
      </c>
      <c r="K27" s="98">
        <v>135.66442354613426</v>
      </c>
      <c r="L27" s="98">
        <v>153.02221176566829</v>
      </c>
      <c r="M27" s="98">
        <v>127.50046929549396</v>
      </c>
      <c r="N27" s="98">
        <v>134.40168167084101</v>
      </c>
      <c r="O27" s="98">
        <v>124.99399194386446</v>
      </c>
      <c r="P27" s="98">
        <v>107.47483075305686</v>
      </c>
      <c r="Q27" s="98">
        <v>103.4792698120413</v>
      </c>
      <c r="R27" s="98">
        <v>106.9032600806857</v>
      </c>
      <c r="S27" s="98">
        <v>103.91052406489482</v>
      </c>
      <c r="T27" s="98">
        <v>103.0598066830983</v>
      </c>
      <c r="U27" s="98">
        <v>101.19389585044779</v>
      </c>
      <c r="V27" s="98">
        <v>91.270428216048231</v>
      </c>
      <c r="W27" s="98">
        <v>71.060148217486343</v>
      </c>
      <c r="X27" s="98">
        <v>75.993757497390661</v>
      </c>
      <c r="Y27" s="98">
        <v>53.155296935870965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0.78863065503127716</v>
      </c>
      <c r="F28" s="122">
        <f t="shared" si="13"/>
        <v>1.0170652675558811</v>
      </c>
      <c r="G28" s="122">
        <f t="shared" si="13"/>
        <v>0.73619425992871768</v>
      </c>
      <c r="H28" s="122">
        <f t="shared" si="13"/>
        <v>1.8160012199532214</v>
      </c>
      <c r="I28" s="122">
        <f t="shared" si="13"/>
        <v>3.7591199922533129</v>
      </c>
      <c r="J28" s="122">
        <f t="shared" si="13"/>
        <v>5.1656660140504487</v>
      </c>
      <c r="K28" s="122">
        <f t="shared" si="13"/>
        <v>6.7469004868502047</v>
      </c>
      <c r="L28" s="122">
        <f t="shared" si="13"/>
        <v>6.2116662210635507</v>
      </c>
      <c r="M28" s="122">
        <f t="shared" si="13"/>
        <v>9.3201035495966256</v>
      </c>
      <c r="N28" s="122">
        <f t="shared" si="13"/>
        <v>9.7504499039971702</v>
      </c>
      <c r="O28" s="122">
        <f t="shared" si="13"/>
        <v>17.619576556317739</v>
      </c>
      <c r="P28" s="122">
        <f t="shared" si="13"/>
        <v>23.57361227188667</v>
      </c>
      <c r="Q28" s="122">
        <f t="shared" si="13"/>
        <v>58.682665376801509</v>
      </c>
      <c r="R28" s="122">
        <f t="shared" si="13"/>
        <v>42.018504114727854</v>
      </c>
      <c r="S28" s="122">
        <f t="shared" si="13"/>
        <v>36.1017011503722</v>
      </c>
      <c r="T28" s="122">
        <f t="shared" si="13"/>
        <v>39.078504483098484</v>
      </c>
      <c r="U28" s="122">
        <f t="shared" si="13"/>
        <v>41.223220920984872</v>
      </c>
      <c r="V28" s="122">
        <f t="shared" si="13"/>
        <v>23.686668384967099</v>
      </c>
      <c r="W28" s="122">
        <f t="shared" si="13"/>
        <v>10.082342031633868</v>
      </c>
      <c r="X28" s="122">
        <f t="shared" si="13"/>
        <v>5.8906516721211712</v>
      </c>
      <c r="Y28" s="122">
        <f t="shared" si="13"/>
        <v>2.6703950019196974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0.78863065503127716</v>
      </c>
      <c r="F29" s="98">
        <f>IF(RES_hhdet_in_tes!F29=0,0,RES_hhdet_in_tes!F29*1000*11630/RES_hhdet_in_new!F26)</f>
        <v>1.0170652675558811</v>
      </c>
      <c r="G29" s="98">
        <f>IF(RES_hhdet_in_tes!G29=0,0,RES_hhdet_in_tes!G29*1000*11630/RES_hhdet_in_new!G26)</f>
        <v>0.73619425992871768</v>
      </c>
      <c r="H29" s="98">
        <f>IF(RES_hhdet_in_tes!H29=0,0,RES_hhdet_in_tes!H29*1000*11630/RES_hhdet_in_new!H26)</f>
        <v>1.8160012199532214</v>
      </c>
      <c r="I29" s="98">
        <f>IF(RES_hhdet_in_tes!I29=0,0,RES_hhdet_in_tes!I29*1000*11630/RES_hhdet_in_new!I26)</f>
        <v>3.7591199922533129</v>
      </c>
      <c r="J29" s="98">
        <f>IF(RES_hhdet_in_tes!J29=0,0,RES_hhdet_in_tes!J29*1000*11630/RES_hhdet_in_new!J26)</f>
        <v>5.1656660140504487</v>
      </c>
      <c r="K29" s="98">
        <f>IF(RES_hhdet_in_tes!K29=0,0,RES_hhdet_in_tes!K29*1000*11630/RES_hhdet_in_new!K26)</f>
        <v>6.7469004868502047</v>
      </c>
      <c r="L29" s="98">
        <f>IF(RES_hhdet_in_tes!L29=0,0,RES_hhdet_in_tes!L29*1000*11630/RES_hhdet_in_new!L26)</f>
        <v>6.2116662210635507</v>
      </c>
      <c r="M29" s="98">
        <f>IF(RES_hhdet_in_tes!M29=0,0,RES_hhdet_in_tes!M29*1000*11630/RES_hhdet_in_new!M26)</f>
        <v>9.3201035495966256</v>
      </c>
      <c r="N29" s="98">
        <f>IF(RES_hhdet_in_tes!N29=0,0,RES_hhdet_in_tes!N29*1000*11630/RES_hhdet_in_new!N26)</f>
        <v>9.7504499039971702</v>
      </c>
      <c r="O29" s="98">
        <f>IF(RES_hhdet_in_tes!O29=0,0,RES_hhdet_in_tes!O29*1000*11630/RES_hhdet_in_new!O26)</f>
        <v>17.619576556317739</v>
      </c>
      <c r="P29" s="98">
        <f>IF(RES_hhdet_in_tes!P29=0,0,RES_hhdet_in_tes!P29*1000*11630/RES_hhdet_in_new!P26)</f>
        <v>23.57361227188667</v>
      </c>
      <c r="Q29" s="98">
        <f>IF(RES_hhdet_in_tes!Q29=0,0,RES_hhdet_in_tes!Q29*1000*11630/RES_hhdet_in_new!Q26)</f>
        <v>58.682665376801509</v>
      </c>
      <c r="R29" s="98">
        <f>IF(RES_hhdet_in_tes!R29=0,0,RES_hhdet_in_tes!R29*1000*11630/RES_hhdet_in_new!R26)</f>
        <v>42.018504114727854</v>
      </c>
      <c r="S29" s="98">
        <f>IF(RES_hhdet_in_tes!S29=0,0,RES_hhdet_in_tes!S29*1000*11630/RES_hhdet_in_new!S26)</f>
        <v>36.1017011503722</v>
      </c>
      <c r="T29" s="98">
        <f>IF(RES_hhdet_in_tes!T29=0,0,RES_hhdet_in_tes!T29*1000*11630/RES_hhdet_in_new!T26)</f>
        <v>39.078504483098484</v>
      </c>
      <c r="U29" s="98">
        <f>IF(RES_hhdet_in_tes!U29=0,0,RES_hhdet_in_tes!U29*1000*11630/RES_hhdet_in_new!U26)</f>
        <v>41.223220920984872</v>
      </c>
      <c r="V29" s="98">
        <f>IF(RES_hhdet_in_tes!V29=0,0,RES_hhdet_in_tes!V29*1000*11630/RES_hhdet_in_new!V26)</f>
        <v>23.686668384967099</v>
      </c>
      <c r="W29" s="98">
        <f>IF(RES_hhdet_in_tes!W29=0,0,RES_hhdet_in_tes!W29*1000*11630/RES_hhdet_in_new!W26)</f>
        <v>10.082342031633868</v>
      </c>
      <c r="X29" s="98">
        <f>IF(RES_hhdet_in_tes!X29=0,0,RES_hhdet_in_tes!X29*1000*11630/RES_hhdet_in_new!X26)</f>
        <v>5.8906516721211712</v>
      </c>
      <c r="Y29" s="98">
        <f>IF(RES_hhdet_in_tes!Y29=0,0,RES_hhdet_in_tes!Y29*1000*11630/RES_hhdet_in_new!Y26)</f>
        <v>2.6703950019196974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681.81842908304418</v>
      </c>
      <c r="D30" s="122">
        <v>531.76106285175797</v>
      </c>
      <c r="E30" s="122">
        <v>1018.8277770386889</v>
      </c>
      <c r="F30" s="122">
        <v>943.41886716728106</v>
      </c>
      <c r="G30" s="122">
        <v>779.14727077387113</v>
      </c>
      <c r="H30" s="122">
        <v>883.55326430903267</v>
      </c>
      <c r="I30" s="122">
        <v>846.10194069723707</v>
      </c>
      <c r="J30" s="122">
        <v>880.00614722326043</v>
      </c>
      <c r="K30" s="122">
        <v>926.92705934802939</v>
      </c>
      <c r="L30" s="122">
        <v>988.42853231320316</v>
      </c>
      <c r="M30" s="122">
        <v>972.60265790102358</v>
      </c>
      <c r="N30" s="122">
        <v>964.51790535779469</v>
      </c>
      <c r="O30" s="122">
        <v>1024.8198898905414</v>
      </c>
      <c r="P30" s="122">
        <v>1026.7553004865922</v>
      </c>
      <c r="Q30" s="122">
        <v>1053.8924589619671</v>
      </c>
      <c r="R30" s="122">
        <v>1070.4962564810462</v>
      </c>
      <c r="S30" s="122">
        <v>1080.4265499160515</v>
      </c>
      <c r="T30" s="122">
        <v>1063.8724831882541</v>
      </c>
      <c r="U30" s="122">
        <v>1144.5501020154936</v>
      </c>
      <c r="V30" s="122">
        <v>1210.5414348775817</v>
      </c>
      <c r="W30" s="122">
        <v>1225.0877233798442</v>
      </c>
      <c r="X30" s="122">
        <v>1035.3152239681963</v>
      </c>
      <c r="Y30" s="122">
        <v>813.74135086787589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753.37318286958509</v>
      </c>
      <c r="D31" s="98">
        <v>764.45487537143356</v>
      </c>
      <c r="E31" s="98">
        <v>803.00790227261439</v>
      </c>
      <c r="F31" s="98">
        <v>828.30176467431397</v>
      </c>
      <c r="G31" s="98">
        <v>836.6779655039627</v>
      </c>
      <c r="H31" s="98">
        <v>850.89070349500025</v>
      </c>
      <c r="I31" s="98">
        <v>885.28954707720618</v>
      </c>
      <c r="J31" s="98">
        <v>909.80745041429077</v>
      </c>
      <c r="K31" s="98">
        <v>941.19323306058197</v>
      </c>
      <c r="L31" s="98">
        <v>956.37770716345449</v>
      </c>
      <c r="M31" s="98">
        <v>952.14708434438819</v>
      </c>
      <c r="N31" s="98">
        <v>1001.9049051457378</v>
      </c>
      <c r="O31" s="98">
        <v>993.9649828013429</v>
      </c>
      <c r="P31" s="98">
        <v>1011.7198734603427</v>
      </c>
      <c r="Q31" s="98">
        <v>1014.8772538951094</v>
      </c>
      <c r="R31" s="98">
        <v>1050.5948113230061</v>
      </c>
      <c r="S31" s="98">
        <v>1079.610165448519</v>
      </c>
      <c r="T31" s="98">
        <v>1120.7531542749687</v>
      </c>
      <c r="U31" s="98">
        <v>1192.0021703672207</v>
      </c>
      <c r="V31" s="98">
        <v>1203.3838541784987</v>
      </c>
      <c r="W31" s="98">
        <v>1265.6529545506082</v>
      </c>
      <c r="X31" s="98">
        <v>1246.2553210716753</v>
      </c>
      <c r="Y31" s="98">
        <v>1017.2511009794315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942.66676837006969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1121.8645472624785</v>
      </c>
      <c r="U32" s="98">
        <v>1193.0483283763215</v>
      </c>
      <c r="V32" s="98">
        <v>1204.1721362454839</v>
      </c>
      <c r="W32" s="98">
        <v>1266.4009593352525</v>
      </c>
      <c r="X32" s="98">
        <v>1251.733301142564</v>
      </c>
      <c r="Y32" s="98">
        <v>1023.0110498445373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450.726822725815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610.91671277376895</v>
      </c>
      <c r="U33" s="101">
        <v>588.00264497308672</v>
      </c>
      <c r="V33" s="101">
        <v>578.22182814725886</v>
      </c>
      <c r="W33" s="101">
        <v>630.76382517478226</v>
      </c>
      <c r="X33" s="101">
        <v>486.69815533155048</v>
      </c>
      <c r="Y33" s="101">
        <v>318.42922587117533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491.93994564425464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510.94783448870953</v>
      </c>
      <c r="U34" s="104">
        <v>605.04568340323488</v>
      </c>
      <c r="V34" s="104">
        <v>625.95030809822492</v>
      </c>
      <c r="W34" s="104">
        <v>635.63713416047028</v>
      </c>
      <c r="X34" s="104">
        <v>765.03514581101342</v>
      </c>
      <c r="Y34" s="104">
        <v>704.58182397336179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645.8722909780131</v>
      </c>
      <c r="D35" s="101">
        <v>489.67813931096549</v>
      </c>
      <c r="E35" s="101">
        <v>1035.2101437701072</v>
      </c>
      <c r="F35" s="101">
        <v>961.98614176292085</v>
      </c>
      <c r="G35" s="101">
        <v>761.90464180577442</v>
      </c>
      <c r="H35" s="101">
        <v>907.19064384550325</v>
      </c>
      <c r="I35" s="101">
        <v>832.83247398243554</v>
      </c>
      <c r="J35" s="101">
        <v>876.77856926033314</v>
      </c>
      <c r="K35" s="101">
        <v>924.36129205992643</v>
      </c>
      <c r="L35" s="101">
        <v>990.8030142547467</v>
      </c>
      <c r="M35" s="101">
        <v>974.23027845614888</v>
      </c>
      <c r="N35" s="101">
        <v>959.22749890895147</v>
      </c>
      <c r="O35" s="101">
        <v>1027.3703868120904</v>
      </c>
      <c r="P35" s="101">
        <v>1023.7864057853986</v>
      </c>
      <c r="Q35" s="101">
        <v>1052.0276188949424</v>
      </c>
      <c r="R35" s="101">
        <v>1068.220911960206</v>
      </c>
      <c r="S35" s="101">
        <v>1078.6246653466862</v>
      </c>
      <c r="T35" s="101">
        <v>1054.3036982311257</v>
      </c>
      <c r="U35" s="101">
        <v>1138.1605003849768</v>
      </c>
      <c r="V35" s="101">
        <v>0</v>
      </c>
      <c r="W35" s="101">
        <v>1218.2813940564397</v>
      </c>
      <c r="X35" s="101">
        <v>1002.1263682750787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926.15747098090776</v>
      </c>
      <c r="L36" s="104">
        <v>991.96277773474628</v>
      </c>
      <c r="M36" s="104">
        <v>974.79611350576204</v>
      </c>
      <c r="N36" s="104">
        <v>959.46135449433552</v>
      </c>
      <c r="O36" s="104">
        <v>1029.4080617353006</v>
      </c>
      <c r="P36" s="104">
        <v>1029.7949911678488</v>
      </c>
      <c r="Q36" s="104">
        <v>1059.7069758974171</v>
      </c>
      <c r="R36" s="104">
        <v>1075.4819061571425</v>
      </c>
      <c r="S36" s="104">
        <v>1083.6733530312595</v>
      </c>
      <c r="T36" s="104">
        <v>1057.0785994975588</v>
      </c>
      <c r="U36" s="104">
        <v>1139.5934436096222</v>
      </c>
      <c r="V36" s="104">
        <v>1211.5946196017846</v>
      </c>
      <c r="W36" s="104">
        <v>1221.7586780267745</v>
      </c>
      <c r="X36" s="104">
        <v>1003.8323546719189</v>
      </c>
      <c r="Y36" s="104">
        <v>760.21981231272434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442.88237120629719</v>
      </c>
      <c r="L37" s="98">
        <v>497.1099605403561</v>
      </c>
      <c r="M37" s="98">
        <v>468.95863630990618</v>
      </c>
      <c r="N37" s="98">
        <v>443.98633977629635</v>
      </c>
      <c r="O37" s="98">
        <v>491.58394987421235</v>
      </c>
      <c r="P37" s="98">
        <v>481.69090470675224</v>
      </c>
      <c r="Q37" s="98">
        <v>503.72465800767515</v>
      </c>
      <c r="R37" s="98">
        <v>506.44806369828126</v>
      </c>
      <c r="S37" s="98">
        <v>500.97574616194561</v>
      </c>
      <c r="T37" s="98">
        <v>569.00763046275074</v>
      </c>
      <c r="U37" s="98">
        <v>561.29251356679561</v>
      </c>
      <c r="V37" s="98">
        <v>585.50872653057058</v>
      </c>
      <c r="W37" s="98">
        <v>607.84287382711068</v>
      </c>
      <c r="X37" s="98">
        <v>371.70740597693884</v>
      </c>
      <c r="Y37" s="98">
        <v>202.1134846691194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483.27509977461028</v>
      </c>
      <c r="L38" s="98">
        <v>494.85281719439024</v>
      </c>
      <c r="M38" s="98">
        <v>505.83747719585585</v>
      </c>
      <c r="N38" s="98">
        <v>515.47501471803923</v>
      </c>
      <c r="O38" s="98">
        <v>537.82411186108834</v>
      </c>
      <c r="P38" s="98">
        <v>548.10408646109659</v>
      </c>
      <c r="Q38" s="98">
        <v>555.98231788974203</v>
      </c>
      <c r="R38" s="98">
        <v>569.0338424588615</v>
      </c>
      <c r="S38" s="98">
        <v>582.69760686931374</v>
      </c>
      <c r="T38" s="98">
        <v>488.07096903480817</v>
      </c>
      <c r="U38" s="98">
        <v>578.30093004282651</v>
      </c>
      <c r="V38" s="98">
        <v>626.08589307121383</v>
      </c>
      <c r="W38" s="98">
        <v>613.91580419966385</v>
      </c>
      <c r="X38" s="98">
        <v>632.12494869498016</v>
      </c>
      <c r="Y38" s="98">
        <v>558.10632764360491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356.47397067349004</v>
      </c>
      <c r="D39" s="122">
        <v>343.82837211012134</v>
      </c>
      <c r="E39" s="122">
        <v>626.08121220278395</v>
      </c>
      <c r="F39" s="122">
        <v>569.27405637651793</v>
      </c>
      <c r="G39" s="122">
        <v>510.56564884429207</v>
      </c>
      <c r="H39" s="122">
        <v>538.98107706718747</v>
      </c>
      <c r="I39" s="122">
        <v>544.98741817060682</v>
      </c>
      <c r="J39" s="122">
        <v>562.94131122608542</v>
      </c>
      <c r="K39" s="122">
        <v>575.23605231674128</v>
      </c>
      <c r="L39" s="122">
        <v>611.86026830647143</v>
      </c>
      <c r="M39" s="122">
        <v>572.58155898231132</v>
      </c>
      <c r="N39" s="122">
        <v>568.41232959339334</v>
      </c>
      <c r="O39" s="122">
        <v>557.028229560721</v>
      </c>
      <c r="P39" s="122">
        <v>542.17181318466055</v>
      </c>
      <c r="Q39" s="122">
        <v>540.36610980662533</v>
      </c>
      <c r="R39" s="122">
        <v>551.75593613108083</v>
      </c>
      <c r="S39" s="122">
        <v>561.28146093043915</v>
      </c>
      <c r="T39" s="122">
        <v>574.95305742013386</v>
      </c>
      <c r="U39" s="122">
        <v>596.61033052023242</v>
      </c>
      <c r="V39" s="122">
        <v>575.9975185348676</v>
      </c>
      <c r="W39" s="122">
        <v>537.59038876358341</v>
      </c>
      <c r="X39" s="122">
        <v>465.09957014368024</v>
      </c>
      <c r="Y39" s="122">
        <v>379.61469423034805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367.91319913191973</v>
      </c>
      <c r="D40" s="98">
        <v>399.28902545890935</v>
      </c>
      <c r="E40" s="98">
        <v>530.8833974533452</v>
      </c>
      <c r="F40" s="98">
        <v>532.77971181831367</v>
      </c>
      <c r="G40" s="98">
        <v>520.54353812929037</v>
      </c>
      <c r="H40" s="98">
        <v>528.81217328407297</v>
      </c>
      <c r="I40" s="98">
        <v>551.37754960160953</v>
      </c>
      <c r="J40" s="98">
        <v>568.55596703334959</v>
      </c>
      <c r="K40" s="98">
        <v>586.70939712812776</v>
      </c>
      <c r="L40" s="98">
        <v>594.53506626154467</v>
      </c>
      <c r="M40" s="98">
        <v>569.22457014317752</v>
      </c>
      <c r="N40" s="98">
        <v>571.00815286850627</v>
      </c>
      <c r="O40" s="98">
        <v>548.22671005447785</v>
      </c>
      <c r="P40" s="98">
        <v>543.2549921962476</v>
      </c>
      <c r="Q40" s="98">
        <v>540.88420995547358</v>
      </c>
      <c r="R40" s="98">
        <v>549.46541550128688</v>
      </c>
      <c r="S40" s="98">
        <v>556.62373478708344</v>
      </c>
      <c r="T40" s="98">
        <v>576.01601253220451</v>
      </c>
      <c r="U40" s="98">
        <v>604.65700262172754</v>
      </c>
      <c r="V40" s="98">
        <v>565.64896159889383</v>
      </c>
      <c r="W40" s="98">
        <v>537.59038876358341</v>
      </c>
      <c r="X40" s="98">
        <v>465.09957014368024</v>
      </c>
      <c r="Y40" s="98">
        <v>379.61469423034805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319.65632146291495</v>
      </c>
      <c r="D41" s="33">
        <v>252.71444160854114</v>
      </c>
      <c r="E41" s="33">
        <v>683.7626467553996</v>
      </c>
      <c r="F41" s="33">
        <v>618.93029569341866</v>
      </c>
      <c r="G41" s="33">
        <v>478.48720104953139</v>
      </c>
      <c r="H41" s="33">
        <v>573.96900025315722</v>
      </c>
      <c r="I41" s="33">
        <v>521.79036571559652</v>
      </c>
      <c r="J41" s="33">
        <v>555.19395670133315</v>
      </c>
      <c r="K41" s="33">
        <v>560.46412087208148</v>
      </c>
      <c r="L41" s="33">
        <v>626.65174515115189</v>
      </c>
      <c r="M41" s="33">
        <v>576.03925748661914</v>
      </c>
      <c r="N41" s="33">
        <v>563.26277747465576</v>
      </c>
      <c r="O41" s="33">
        <v>577.54024535916881</v>
      </c>
      <c r="P41" s="33">
        <v>539.47304513884183</v>
      </c>
      <c r="Q41" s="33">
        <v>539.33950395612965</v>
      </c>
      <c r="R41" s="33">
        <v>555.09839956863163</v>
      </c>
      <c r="S41" s="33">
        <v>569.20654720420862</v>
      </c>
      <c r="T41" s="33">
        <v>572.78504996383163</v>
      </c>
      <c r="U41" s="33">
        <v>579.75786630766697</v>
      </c>
      <c r="V41" s="33">
        <v>608.92474514932928</v>
      </c>
      <c r="W41" s="33">
        <v>0</v>
      </c>
      <c r="X41" s="33">
        <v>0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9049.4099229447074</v>
      </c>
      <c r="D43" s="117">
        <f t="shared" si="14"/>
        <v>9357.959732547255</v>
      </c>
      <c r="E43" s="117">
        <f t="shared" si="14"/>
        <v>9533.7004825172535</v>
      </c>
      <c r="F43" s="117">
        <f t="shared" si="14"/>
        <v>8962.372812056019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8494.4546480311164</v>
      </c>
      <c r="O43" s="117">
        <f t="shared" si="14"/>
        <v>8823.4885936551764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7621.1737172875028</v>
      </c>
      <c r="S43" s="117">
        <f t="shared" si="15"/>
        <v>7747.231521417767</v>
      </c>
      <c r="T43" s="117">
        <f t="shared" si="15"/>
        <v>8947.6733708095508</v>
      </c>
      <c r="U43" s="117">
        <f t="shared" si="15"/>
        <v>7355.7854938359869</v>
      </c>
      <c r="V43" s="117">
        <f t="shared" si="15"/>
        <v>6973.6331685885471</v>
      </c>
      <c r="W43" s="117">
        <f t="shared" ref="W43:Y43" si="16">W44+W47+W49+W58</f>
        <v>0</v>
      </c>
      <c r="X43" s="117">
        <f t="shared" si="16"/>
        <v>5963.1686741055846</v>
      </c>
      <c r="Y43" s="117">
        <f t="shared" si="16"/>
        <v>4548.3660305405538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7968.3036659536656</v>
      </c>
      <c r="D44" s="122">
        <f t="shared" si="17"/>
        <v>8244.7609609776064</v>
      </c>
      <c r="E44" s="122">
        <f t="shared" si="17"/>
        <v>7997.8378989630282</v>
      </c>
      <c r="F44" s="122">
        <f t="shared" si="17"/>
        <v>7505.4210596214625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6994.6473887007432</v>
      </c>
      <c r="O44" s="122">
        <f t="shared" si="17"/>
        <v>7244.1720650285506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6024.6938822380262</v>
      </c>
      <c r="S44" s="122">
        <f t="shared" si="18"/>
        <v>6112.0530959897942</v>
      </c>
      <c r="T44" s="122">
        <f t="shared" si="18"/>
        <v>7140.2544060041464</v>
      </c>
      <c r="U44" s="122">
        <f t="shared" si="18"/>
        <v>5688.1284290472731</v>
      </c>
      <c r="V44" s="122">
        <f t="shared" si="18"/>
        <v>5249.4703455147073</v>
      </c>
      <c r="W44" s="122">
        <f t="shared" ref="W44:Y44" si="19">SUM(W45:W46)</f>
        <v>0</v>
      </c>
      <c r="X44" s="122">
        <f t="shared" si="19"/>
        <v>4489.3596457440626</v>
      </c>
      <c r="Y44" s="122">
        <f t="shared" si="19"/>
        <v>3384.3851290232819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7810.3634697176476</v>
      </c>
      <c r="D45" s="98">
        <v>8083.229107479945</v>
      </c>
      <c r="E45" s="98">
        <v>7841.5454850862006</v>
      </c>
      <c r="F45" s="98">
        <v>7361.3579490328002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6872.6749482011264</v>
      </c>
      <c r="O45" s="98">
        <v>7119.761326372899</v>
      </c>
      <c r="P45" s="98">
        <v>0</v>
      </c>
      <c r="Q45" s="98">
        <v>0</v>
      </c>
      <c r="R45" s="98">
        <v>5924.8744352463673</v>
      </c>
      <c r="S45" s="98">
        <v>6011.8280726855237</v>
      </c>
      <c r="T45" s="98">
        <v>7021.8587945725358</v>
      </c>
      <c r="U45" s="98">
        <v>5595.8173120472375</v>
      </c>
      <c r="V45" s="98">
        <v>5164.7089730940843</v>
      </c>
      <c r="W45" s="98">
        <v>0</v>
      </c>
      <c r="X45" s="98">
        <v>4421.8085562773831</v>
      </c>
      <c r="Y45" s="98">
        <v>3334.7438028043275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157.94019623601821</v>
      </c>
      <c r="D46" s="98">
        <v>161.53185349766161</v>
      </c>
      <c r="E46" s="98">
        <v>156.29241387682771</v>
      </c>
      <c r="F46" s="98">
        <v>144.06311058866271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121.97244049961691</v>
      </c>
      <c r="O46" s="98">
        <v>124.4107386556515</v>
      </c>
      <c r="P46" s="98">
        <v>0</v>
      </c>
      <c r="Q46" s="98">
        <v>0</v>
      </c>
      <c r="R46" s="98">
        <v>99.819446991658779</v>
      </c>
      <c r="S46" s="98">
        <v>100.22502330427012</v>
      </c>
      <c r="T46" s="98">
        <v>118.39561143161086</v>
      </c>
      <c r="U46" s="98">
        <v>92.311117000035324</v>
      </c>
      <c r="V46" s="98">
        <v>84.761372420622877</v>
      </c>
      <c r="W46" s="98">
        <v>0</v>
      </c>
      <c r="X46" s="98">
        <v>67.551089466679358</v>
      </c>
      <c r="Y46" s="98">
        <v>49.641326218954283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6.0921202366883261E-2</v>
      </c>
      <c r="D47" s="122">
        <f t="shared" si="20"/>
        <v>0.13233046652564767</v>
      </c>
      <c r="E47" s="122">
        <f t="shared" si="20"/>
        <v>0.45469405913280564</v>
      </c>
      <c r="F47" s="122">
        <f t="shared" si="20"/>
        <v>1.0665811895501731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9.5712774398454759</v>
      </c>
      <c r="O47" s="122">
        <f t="shared" si="20"/>
        <v>17.633635604212536</v>
      </c>
      <c r="P47" s="122">
        <f t="shared" si="20"/>
        <v>0</v>
      </c>
      <c r="Q47" s="122">
        <f t="shared" si="20"/>
        <v>0</v>
      </c>
      <c r="R47" s="122">
        <f t="shared" si="20"/>
        <v>41.272613509140967</v>
      </c>
      <c r="S47" s="122">
        <f t="shared" si="20"/>
        <v>35.794198323417938</v>
      </c>
      <c r="T47" s="122">
        <f t="shared" si="20"/>
        <v>40.020246752691172</v>
      </c>
      <c r="U47" s="122">
        <f t="shared" si="20"/>
        <v>40.843154346111668</v>
      </c>
      <c r="V47" s="122">
        <f t="shared" si="20"/>
        <v>23.984294988836293</v>
      </c>
      <c r="W47" s="122">
        <f t="shared" si="20"/>
        <v>0</v>
      </c>
      <c r="X47" s="122">
        <f t="shared" si="20"/>
        <v>5.9540677786392218</v>
      </c>
      <c r="Y47" s="122">
        <f t="shared" si="20"/>
        <v>2.9819410854769952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6.0921202366883261E-2</v>
      </c>
      <c r="D48" s="98">
        <f>IF(RES_hhdet_in_tes!D48=0,0,RES_hhdet_in_tes!D48*1000*11630/RES_hhdet_in_new!D45)</f>
        <v>0.13233046652564767</v>
      </c>
      <c r="E48" s="98">
        <f>IF(RES_hhdet_in_tes!E48=0,0,RES_hhdet_in_tes!E48*1000*11630/RES_hhdet_in_new!E45)</f>
        <v>0.45469405913280564</v>
      </c>
      <c r="F48" s="98">
        <f>IF(RES_hhdet_in_tes!F48=0,0,RES_hhdet_in_tes!F48*1000*11630/RES_hhdet_in_new!F45)</f>
        <v>1.0665811895501731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9.5712774398454759</v>
      </c>
      <c r="O48" s="98">
        <f>IF(RES_hhdet_in_tes!O48=0,0,RES_hhdet_in_tes!O48*1000*11630/RES_hhdet_in_new!O45)</f>
        <v>17.633635604212536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41.272613509140967</v>
      </c>
      <c r="S48" s="98">
        <f>IF(RES_hhdet_in_tes!S48=0,0,RES_hhdet_in_tes!S48*1000*11630/RES_hhdet_in_new!S45)</f>
        <v>35.794198323417938</v>
      </c>
      <c r="T48" s="98">
        <f>IF(RES_hhdet_in_tes!T48=0,0,RES_hhdet_in_tes!T48*1000*11630/RES_hhdet_in_new!T45)</f>
        <v>40.020246752691172</v>
      </c>
      <c r="U48" s="98">
        <f>IF(RES_hhdet_in_tes!U48=0,0,RES_hhdet_in_tes!U48*1000*11630/RES_hhdet_in_new!U45)</f>
        <v>40.843154346111668</v>
      </c>
      <c r="V48" s="98">
        <f>IF(RES_hhdet_in_tes!V48=0,0,RES_hhdet_in_tes!V48*1000*11630/RES_hhdet_in_new!V45)</f>
        <v>23.984294988836293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5.9540677786392218</v>
      </c>
      <c r="Y48" s="98">
        <f>IF(RES_hhdet_in_tes!Y48=0,0,RES_hhdet_in_tes!Y48*1000*11630/RES_hhdet_in_new!Y45)</f>
        <v>2.9819410854769952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724.57098144284328</v>
      </c>
      <c r="D49" s="122">
        <v>769.35879255511281</v>
      </c>
      <c r="E49" s="122">
        <v>909.49259901008804</v>
      </c>
      <c r="F49" s="122">
        <v>886.57714712684913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921.83104647804578</v>
      </c>
      <c r="O49" s="122">
        <v>1004.6187763852356</v>
      </c>
      <c r="P49" s="122">
        <v>0</v>
      </c>
      <c r="Q49" s="122">
        <v>0</v>
      </c>
      <c r="R49" s="122">
        <v>1003.4419486387719</v>
      </c>
      <c r="S49" s="122">
        <v>1038.0852532116949</v>
      </c>
      <c r="T49" s="122">
        <v>1192.4459991106978</v>
      </c>
      <c r="U49" s="122">
        <v>1030.1988648912536</v>
      </c>
      <c r="V49" s="122">
        <v>1124.2070595711925</v>
      </c>
      <c r="W49" s="122">
        <v>0</v>
      </c>
      <c r="X49" s="122">
        <v>1002.7553904392028</v>
      </c>
      <c r="Y49" s="122">
        <v>781.38426620144674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731.05941480697584</v>
      </c>
      <c r="D50" s="98">
        <v>785.63010715542055</v>
      </c>
      <c r="E50" s="98">
        <v>902.25251595391455</v>
      </c>
      <c r="F50" s="98">
        <v>882.62796758942238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919.47249642000122</v>
      </c>
      <c r="O50" s="98">
        <v>1004.1015266441136</v>
      </c>
      <c r="P50" s="98">
        <v>0</v>
      </c>
      <c r="Q50" s="98">
        <v>0</v>
      </c>
      <c r="R50" s="98">
        <v>989.08486212264756</v>
      </c>
      <c r="S50" s="98">
        <v>1036.4455546885686</v>
      </c>
      <c r="T50" s="98">
        <v>1198.5185693485234</v>
      </c>
      <c r="U50" s="98">
        <v>1024.72506579028</v>
      </c>
      <c r="V50" s="98">
        <v>1059.5211082855067</v>
      </c>
      <c r="W50" s="98">
        <v>0</v>
      </c>
      <c r="X50" s="98">
        <v>995.09009102223581</v>
      </c>
      <c r="Y50" s="98">
        <v>1095.7588435551831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919.10450608018277</v>
      </c>
      <c r="O51" s="98">
        <v>1005.5996381667903</v>
      </c>
      <c r="P51" s="98">
        <v>0</v>
      </c>
      <c r="Q51" s="98">
        <v>0</v>
      </c>
      <c r="R51" s="98">
        <v>989.78914251360993</v>
      </c>
      <c r="S51" s="98">
        <v>1037.3263881905443</v>
      </c>
      <c r="T51" s="98">
        <v>1201.2890129511175</v>
      </c>
      <c r="U51" s="98">
        <v>1025.7992933538512</v>
      </c>
      <c r="V51" s="98">
        <v>1060.9917390734975</v>
      </c>
      <c r="W51" s="98">
        <v>0</v>
      </c>
      <c r="X51" s="98">
        <v>0</v>
      </c>
      <c r="Y51" s="98">
        <v>1099.2520436580937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425.65165005175595</v>
      </c>
      <c r="O52" s="101">
        <v>479.65034231029978</v>
      </c>
      <c r="P52" s="101">
        <v>0</v>
      </c>
      <c r="Q52" s="101">
        <v>0</v>
      </c>
      <c r="R52" s="101">
        <v>463.52651055808485</v>
      </c>
      <c r="S52" s="101">
        <v>477.17774405095128</v>
      </c>
      <c r="T52" s="101">
        <v>655.69715455093706</v>
      </c>
      <c r="U52" s="101">
        <v>503.22148474972289</v>
      </c>
      <c r="V52" s="101">
        <v>507.12488139732261</v>
      </c>
      <c r="W52" s="101">
        <v>0</v>
      </c>
      <c r="X52" s="101">
        <v>0</v>
      </c>
      <c r="Y52" s="101">
        <v>349.80935294836814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493.45285602842694</v>
      </c>
      <c r="O53" s="104">
        <v>525.94929585649072</v>
      </c>
      <c r="P53" s="104">
        <v>0</v>
      </c>
      <c r="Q53" s="104">
        <v>0</v>
      </c>
      <c r="R53" s="104">
        <v>526.26263195552508</v>
      </c>
      <c r="S53" s="104">
        <v>560.14864413959299</v>
      </c>
      <c r="T53" s="104">
        <v>545.59185840018051</v>
      </c>
      <c r="U53" s="104">
        <v>522.57780860412834</v>
      </c>
      <c r="V53" s="104">
        <v>553.86685767617519</v>
      </c>
      <c r="W53" s="104">
        <v>0</v>
      </c>
      <c r="X53" s="104">
        <v>0</v>
      </c>
      <c r="Y53" s="104">
        <v>749.44269070972553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645.87229097801298</v>
      </c>
      <c r="D54" s="101">
        <v>489.67813931096561</v>
      </c>
      <c r="E54" s="101">
        <v>1035.2101437701074</v>
      </c>
      <c r="F54" s="101">
        <v>961.98614176292119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959.22749890895159</v>
      </c>
      <c r="O54" s="101">
        <v>1027.3703868120904</v>
      </c>
      <c r="P54" s="101">
        <v>0</v>
      </c>
      <c r="Q54" s="101">
        <v>0</v>
      </c>
      <c r="R54" s="101">
        <v>1068.2209119602057</v>
      </c>
      <c r="S54" s="101">
        <v>1078.624665346686</v>
      </c>
      <c r="T54" s="101">
        <v>1054.3036982311257</v>
      </c>
      <c r="U54" s="101">
        <v>1138.160500384977</v>
      </c>
      <c r="V54" s="101">
        <v>0</v>
      </c>
      <c r="W54" s="101">
        <v>0</v>
      </c>
      <c r="X54" s="101">
        <v>1002.1263682750783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959.46135449433552</v>
      </c>
      <c r="O55" s="104">
        <v>1029.4080617353009</v>
      </c>
      <c r="P55" s="104">
        <v>0</v>
      </c>
      <c r="Q55" s="104">
        <v>0</v>
      </c>
      <c r="R55" s="104">
        <v>1075.4819061571432</v>
      </c>
      <c r="S55" s="104">
        <v>1083.6733530312592</v>
      </c>
      <c r="T55" s="104">
        <v>1057.0785994975588</v>
      </c>
      <c r="U55" s="104">
        <v>1139.5934436096215</v>
      </c>
      <c r="V55" s="104">
        <v>1211.5946196017844</v>
      </c>
      <c r="W55" s="104">
        <v>0</v>
      </c>
      <c r="X55" s="104">
        <v>1003.832354671919</v>
      </c>
      <c r="Y55" s="104">
        <v>760.21981231272434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443.98633977629635</v>
      </c>
      <c r="O56" s="98">
        <v>491.58394987421241</v>
      </c>
      <c r="P56" s="98">
        <v>0</v>
      </c>
      <c r="Q56" s="98">
        <v>0</v>
      </c>
      <c r="R56" s="98">
        <v>506.44806369828137</v>
      </c>
      <c r="S56" s="98">
        <v>500.97574616194555</v>
      </c>
      <c r="T56" s="98">
        <v>569.00763046275074</v>
      </c>
      <c r="U56" s="98">
        <v>561.29251356679538</v>
      </c>
      <c r="V56" s="98">
        <v>585.50872653057047</v>
      </c>
      <c r="W56" s="98">
        <v>0</v>
      </c>
      <c r="X56" s="98">
        <v>371.70740597693879</v>
      </c>
      <c r="Y56" s="98">
        <v>202.1134846691194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515.47501471803912</v>
      </c>
      <c r="O57" s="98">
        <v>537.82411186108845</v>
      </c>
      <c r="P57" s="98">
        <v>0</v>
      </c>
      <c r="Q57" s="98">
        <v>0</v>
      </c>
      <c r="R57" s="98">
        <v>569.03384245886161</v>
      </c>
      <c r="S57" s="98">
        <v>582.69760686931374</v>
      </c>
      <c r="T57" s="98">
        <v>488.07096903480812</v>
      </c>
      <c r="U57" s="98">
        <v>578.30093004282639</v>
      </c>
      <c r="V57" s="98">
        <v>626.08589307121383</v>
      </c>
      <c r="W57" s="98">
        <v>0</v>
      </c>
      <c r="X57" s="98">
        <v>632.12494869498005</v>
      </c>
      <c r="Y57" s="98">
        <v>558.10632764360491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356.47435434583087</v>
      </c>
      <c r="D58" s="122">
        <v>343.7076485480095</v>
      </c>
      <c r="E58" s="122">
        <v>625.91529048500502</v>
      </c>
      <c r="F58" s="122">
        <v>569.3080241181558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568.4049354124819</v>
      </c>
      <c r="O58" s="122">
        <v>557.06411663717643</v>
      </c>
      <c r="P58" s="122">
        <v>0</v>
      </c>
      <c r="Q58" s="122">
        <v>0</v>
      </c>
      <c r="R58" s="122">
        <v>551.76527290156389</v>
      </c>
      <c r="S58" s="122">
        <v>561.29897389285952</v>
      </c>
      <c r="T58" s="122">
        <v>574.95271894201449</v>
      </c>
      <c r="U58" s="122">
        <v>596.61504555134775</v>
      </c>
      <c r="V58" s="122">
        <v>575.97146851381171</v>
      </c>
      <c r="W58" s="122">
        <v>0</v>
      </c>
      <c r="X58" s="122">
        <v>465.09957014368035</v>
      </c>
      <c r="Y58" s="122">
        <v>379.61469423034799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367.91319913191973</v>
      </c>
      <c r="D59" s="98">
        <v>399.28902545890941</v>
      </c>
      <c r="E59" s="98">
        <v>530.8833974533452</v>
      </c>
      <c r="F59" s="98">
        <v>532.77971181831356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571.00815286850639</v>
      </c>
      <c r="O59" s="98">
        <v>548.22671005447773</v>
      </c>
      <c r="P59" s="98">
        <v>0</v>
      </c>
      <c r="Q59" s="98">
        <v>0</v>
      </c>
      <c r="R59" s="98">
        <v>549.465415501287</v>
      </c>
      <c r="S59" s="98">
        <v>556.62373478708355</v>
      </c>
      <c r="T59" s="98">
        <v>576.01601253220451</v>
      </c>
      <c r="U59" s="98">
        <v>604.65700262172766</v>
      </c>
      <c r="V59" s="98">
        <v>565.64896159889372</v>
      </c>
      <c r="W59" s="98">
        <v>0</v>
      </c>
      <c r="X59" s="98">
        <v>465.09957014368035</v>
      </c>
      <c r="Y59" s="98">
        <v>379.61469423034799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319.656321462915</v>
      </c>
      <c r="D60" s="33">
        <v>252.71444160854122</v>
      </c>
      <c r="E60" s="33">
        <v>683.76264675539983</v>
      </c>
      <c r="F60" s="33">
        <v>618.93029569341854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563.26277747465576</v>
      </c>
      <c r="O60" s="33">
        <v>577.54024535916869</v>
      </c>
      <c r="P60" s="33">
        <v>0</v>
      </c>
      <c r="Q60" s="33">
        <v>0</v>
      </c>
      <c r="R60" s="33">
        <v>555.09839956863175</v>
      </c>
      <c r="S60" s="33">
        <v>569.20654720420862</v>
      </c>
      <c r="T60" s="33">
        <v>572.78504996383163</v>
      </c>
      <c r="U60" s="33">
        <v>579.75786630766697</v>
      </c>
      <c r="V60" s="33">
        <v>608.9247451493294</v>
      </c>
      <c r="W60" s="33">
        <v>0</v>
      </c>
      <c r="X60" s="33">
        <v>0</v>
      </c>
      <c r="Y60" s="33">
        <v>0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8962.5565015287884</v>
      </c>
      <c r="D62" s="117">
        <f t="shared" si="21"/>
        <v>8652.049283674407</v>
      </c>
      <c r="E62" s="117">
        <f t="shared" si="21"/>
        <v>8782.9312813918878</v>
      </c>
      <c r="F62" s="117">
        <f t="shared" si="21"/>
        <v>8630.530055370089</v>
      </c>
      <c r="G62" s="117">
        <f t="shared" si="21"/>
        <v>9052.6624842717065</v>
      </c>
      <c r="H62" s="117">
        <f t="shared" si="21"/>
        <v>9315.7272505930141</v>
      </c>
      <c r="I62" s="117">
        <f t="shared" si="21"/>
        <v>8871.2279141093422</v>
      </c>
      <c r="J62" s="117">
        <f t="shared" si="21"/>
        <v>8832.4257015385247</v>
      </c>
      <c r="K62" s="117">
        <f t="shared" si="21"/>
        <v>9030.4261760436857</v>
      </c>
      <c r="L62" s="117">
        <f t="shared" si="21"/>
        <v>9873.3955715029006</v>
      </c>
      <c r="M62" s="117">
        <f t="shared" si="21"/>
        <v>8901.4579100334849</v>
      </c>
      <c r="N62" s="117">
        <f t="shared" si="21"/>
        <v>9122.0715813399947</v>
      </c>
      <c r="O62" s="117">
        <f t="shared" si="21"/>
        <v>9042.7008371738812</v>
      </c>
      <c r="P62" s="117">
        <f t="shared" si="21"/>
        <v>8044.9084125043973</v>
      </c>
      <c r="Q62" s="117">
        <f t="shared" si="21"/>
        <v>7796.7244598458874</v>
      </c>
      <c r="R62" s="117">
        <f t="shared" ref="R62:V62" si="22">R63+R66+R68+R77</f>
        <v>8209.1701368071117</v>
      </c>
      <c r="S62" s="117">
        <f t="shared" si="22"/>
        <v>8295.3703227474125</v>
      </c>
      <c r="T62" s="117">
        <f t="shared" si="22"/>
        <v>7841.4690077437863</v>
      </c>
      <c r="U62" s="117">
        <f t="shared" si="22"/>
        <v>7633.4365307051366</v>
      </c>
      <c r="V62" s="117">
        <f t="shared" si="22"/>
        <v>7359.9569190243274</v>
      </c>
      <c r="W62" s="117">
        <f t="shared" ref="W62:Y62" si="23">W63+W66+W68+W77</f>
        <v>7627.0304418296164</v>
      </c>
      <c r="X62" s="117">
        <f t="shared" si="23"/>
        <v>6014.7502566533904</v>
      </c>
      <c r="Y62" s="117">
        <f t="shared" si="23"/>
        <v>4790.326404268867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7891.6345073988223</v>
      </c>
      <c r="D63" s="122">
        <f t="shared" si="24"/>
        <v>7580.3016137754576</v>
      </c>
      <c r="E63" s="122">
        <f t="shared" si="24"/>
        <v>7362.8058565435649</v>
      </c>
      <c r="F63" s="122">
        <f t="shared" si="24"/>
        <v>7217.1611419864485</v>
      </c>
      <c r="G63" s="122">
        <f t="shared" si="24"/>
        <v>7689.7194338691543</v>
      </c>
      <c r="H63" s="122">
        <f t="shared" si="24"/>
        <v>7902.579890955446</v>
      </c>
      <c r="I63" s="122">
        <f t="shared" si="24"/>
        <v>7448.7697719936459</v>
      </c>
      <c r="J63" s="122">
        <f t="shared" si="24"/>
        <v>7377.7753618343695</v>
      </c>
      <c r="K63" s="122">
        <f t="shared" si="24"/>
        <v>7514.5787224557289</v>
      </c>
      <c r="L63" s="122">
        <f t="shared" si="24"/>
        <v>8322.7080188958116</v>
      </c>
      <c r="M63" s="122">
        <f t="shared" si="24"/>
        <v>7359.401875704857</v>
      </c>
      <c r="N63" s="122">
        <f t="shared" si="24"/>
        <v>7566.4135964137249</v>
      </c>
      <c r="O63" s="122">
        <f t="shared" si="24"/>
        <v>7429.9332598501678</v>
      </c>
      <c r="P63" s="122">
        <f t="shared" si="24"/>
        <v>6461.4893982890308</v>
      </c>
      <c r="Q63" s="122">
        <f t="shared" si="24"/>
        <v>6187.3494071192517</v>
      </c>
      <c r="R63" s="122">
        <f t="shared" ref="R63:V63" si="25">SUM(R64:R65)</f>
        <v>6553.2447529357314</v>
      </c>
      <c r="S63" s="122">
        <f t="shared" si="25"/>
        <v>6576.1042211315516</v>
      </c>
      <c r="T63" s="122">
        <f t="shared" si="25"/>
        <v>6232.6049240169759</v>
      </c>
      <c r="U63" s="122">
        <f t="shared" si="25"/>
        <v>5927.9669770317196</v>
      </c>
      <c r="V63" s="122">
        <f t="shared" si="25"/>
        <v>5665.1886132868995</v>
      </c>
      <c r="W63" s="122">
        <f t="shared" ref="W63:Y63" si="26">SUM(W64:W65)</f>
        <v>5758.6751998570835</v>
      </c>
      <c r="X63" s="122">
        <f t="shared" si="26"/>
        <v>4492.92608476856</v>
      </c>
      <c r="Y63" s="122">
        <f t="shared" si="26"/>
        <v>3561.6810614266114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7735.2139748773207</v>
      </c>
      <c r="D64" s="98">
        <v>7431.7878878421252</v>
      </c>
      <c r="E64" s="98">
        <v>7218.9231328921087</v>
      </c>
      <c r="F64" s="98">
        <v>7078.6310481416358</v>
      </c>
      <c r="G64" s="98">
        <v>7544.4049279999335</v>
      </c>
      <c r="H64" s="98">
        <v>7753.8430940321614</v>
      </c>
      <c r="I64" s="98">
        <v>7312.1796314706753</v>
      </c>
      <c r="J64" s="98">
        <v>7243.7609066666209</v>
      </c>
      <c r="K64" s="98">
        <v>7379.8611714481203</v>
      </c>
      <c r="L64" s="98">
        <v>8173.0539586563109</v>
      </c>
      <c r="M64" s="98">
        <v>7230.1462824038554</v>
      </c>
      <c r="N64" s="98">
        <v>7434.4707148218777</v>
      </c>
      <c r="O64" s="98">
        <v>7302.332275676622</v>
      </c>
      <c r="P64" s="98">
        <v>6352.6982549999948</v>
      </c>
      <c r="Q64" s="98">
        <v>6084.3667054752877</v>
      </c>
      <c r="R64" s="98">
        <v>6444.6680716926276</v>
      </c>
      <c r="S64" s="98">
        <v>6468.2697196206509</v>
      </c>
      <c r="T64" s="98">
        <v>6129.2594367511219</v>
      </c>
      <c r="U64" s="98">
        <v>5831.7635842963036</v>
      </c>
      <c r="V64" s="98">
        <v>5573.7147825423999</v>
      </c>
      <c r="W64" s="98">
        <v>5667.9906814147807</v>
      </c>
      <c r="X64" s="98">
        <v>4425.3213313362749</v>
      </c>
      <c r="Y64" s="98">
        <v>3509.439202206182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156.4205325215012</v>
      </c>
      <c r="D65" s="98">
        <v>148.51372593333221</v>
      </c>
      <c r="E65" s="98">
        <v>143.88272365145585</v>
      </c>
      <c r="F65" s="98">
        <v>138.53009384481248</v>
      </c>
      <c r="G65" s="98">
        <v>145.31450586922034</v>
      </c>
      <c r="H65" s="98">
        <v>148.73679692328503</v>
      </c>
      <c r="I65" s="98">
        <v>136.59014052297096</v>
      </c>
      <c r="J65" s="98">
        <v>134.01445516774851</v>
      </c>
      <c r="K65" s="98">
        <v>134.71755100760853</v>
      </c>
      <c r="L65" s="98">
        <v>149.65406023950044</v>
      </c>
      <c r="M65" s="98">
        <v>129.25559330100202</v>
      </c>
      <c r="N65" s="98">
        <v>131.94288159184717</v>
      </c>
      <c r="O65" s="98">
        <v>127.60098417354598</v>
      </c>
      <c r="P65" s="98">
        <v>108.79114328903557</v>
      </c>
      <c r="Q65" s="98">
        <v>102.98270164396378</v>
      </c>
      <c r="R65" s="98">
        <v>108.57668124310354</v>
      </c>
      <c r="S65" s="98">
        <v>107.83450151090106</v>
      </c>
      <c r="T65" s="98">
        <v>103.34548726585388</v>
      </c>
      <c r="U65" s="98">
        <v>96.203392735416216</v>
      </c>
      <c r="V65" s="98">
        <v>91.47383074449975</v>
      </c>
      <c r="W65" s="98">
        <v>90.684518442303116</v>
      </c>
      <c r="X65" s="98">
        <v>67.604753432285165</v>
      </c>
      <c r="Y65" s="98">
        <v>52.24185922042961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6.2012737391980433E-2</v>
      </c>
      <c r="D66" s="122">
        <f t="shared" si="27"/>
        <v>0.12619553199204747</v>
      </c>
      <c r="E66" s="122">
        <f t="shared" si="27"/>
        <v>0.44472317167689901</v>
      </c>
      <c r="F66" s="122">
        <f t="shared" si="27"/>
        <v>1.0803826737925002</v>
      </c>
      <c r="G66" s="122">
        <f t="shared" si="27"/>
        <v>0.56268985341323474</v>
      </c>
      <c r="H66" s="122">
        <f t="shared" si="27"/>
        <v>1.4440230900873678</v>
      </c>
      <c r="I66" s="122">
        <f t="shared" si="27"/>
        <v>3.7815630996191567</v>
      </c>
      <c r="J66" s="122">
        <f t="shared" si="27"/>
        <v>5.0576022977242205</v>
      </c>
      <c r="K66" s="122">
        <f t="shared" si="27"/>
        <v>6.7950711284341407</v>
      </c>
      <c r="L66" s="122">
        <f t="shared" si="27"/>
        <v>6.9499143611153009</v>
      </c>
      <c r="M66" s="122">
        <f t="shared" si="27"/>
        <v>9.4781322803026971</v>
      </c>
      <c r="N66" s="122">
        <f t="shared" si="27"/>
        <v>9.6868281991176257</v>
      </c>
      <c r="O66" s="122">
        <f t="shared" si="27"/>
        <v>17.625866179082298</v>
      </c>
      <c r="P66" s="122">
        <f t="shared" si="27"/>
        <v>24.274735943698541</v>
      </c>
      <c r="Q66" s="122">
        <f t="shared" si="27"/>
        <v>58.256183908432703</v>
      </c>
      <c r="R66" s="122">
        <f t="shared" si="27"/>
        <v>42.864923734201192</v>
      </c>
      <c r="S66" s="122">
        <f t="shared" si="27"/>
        <v>35.811572762218645</v>
      </c>
      <c r="T66" s="122">
        <f t="shared" si="27"/>
        <v>40.035911284729934</v>
      </c>
      <c r="U66" s="122">
        <f t="shared" si="27"/>
        <v>40.971972337843297</v>
      </c>
      <c r="V66" s="122">
        <f t="shared" si="27"/>
        <v>24.057652303686499</v>
      </c>
      <c r="W66" s="122">
        <f t="shared" si="27"/>
        <v>9.9155648883505343</v>
      </c>
      <c r="X66" s="122">
        <f t="shared" si="27"/>
        <v>5.9483667278623402</v>
      </c>
      <c r="Y66" s="122">
        <f t="shared" si="27"/>
        <v>2.5913548578481307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6.2012737391980433E-2</v>
      </c>
      <c r="D67" s="98">
        <f>IF(RES_hhdet_in_tes!D67=0,0,RES_hhdet_in_tes!D67*1000*11630/RES_hhdet_in_new!D64)</f>
        <v>0.12619553199204747</v>
      </c>
      <c r="E67" s="98">
        <f>IF(RES_hhdet_in_tes!E67=0,0,RES_hhdet_in_tes!E67*1000*11630/RES_hhdet_in_new!E64)</f>
        <v>0.44472317167689901</v>
      </c>
      <c r="F67" s="98">
        <f>IF(RES_hhdet_in_tes!F67=0,0,RES_hhdet_in_tes!F67*1000*11630/RES_hhdet_in_new!F64)</f>
        <v>1.0803826737925002</v>
      </c>
      <c r="G67" s="98">
        <f>IF(RES_hhdet_in_tes!G67=0,0,RES_hhdet_in_tes!G67*1000*11630/RES_hhdet_in_new!G64)</f>
        <v>0.56268985341323474</v>
      </c>
      <c r="H67" s="98">
        <f>IF(RES_hhdet_in_tes!H67=0,0,RES_hhdet_in_tes!H67*1000*11630/RES_hhdet_in_new!H64)</f>
        <v>1.4440230900873678</v>
      </c>
      <c r="I67" s="98">
        <f>IF(RES_hhdet_in_tes!I67=0,0,RES_hhdet_in_tes!I67*1000*11630/RES_hhdet_in_new!I64)</f>
        <v>3.7815630996191567</v>
      </c>
      <c r="J67" s="98">
        <f>IF(RES_hhdet_in_tes!J67=0,0,RES_hhdet_in_tes!J67*1000*11630/RES_hhdet_in_new!J64)</f>
        <v>5.0576022977242205</v>
      </c>
      <c r="K67" s="98">
        <f>IF(RES_hhdet_in_tes!K67=0,0,RES_hhdet_in_tes!K67*1000*11630/RES_hhdet_in_new!K64)</f>
        <v>6.7950711284341407</v>
      </c>
      <c r="L67" s="98">
        <f>IF(RES_hhdet_in_tes!L67=0,0,RES_hhdet_in_tes!L67*1000*11630/RES_hhdet_in_new!L64)</f>
        <v>6.9499143611153009</v>
      </c>
      <c r="M67" s="98">
        <f>IF(RES_hhdet_in_tes!M67=0,0,RES_hhdet_in_tes!M67*1000*11630/RES_hhdet_in_new!M64)</f>
        <v>9.4781322803026971</v>
      </c>
      <c r="N67" s="98">
        <f>IF(RES_hhdet_in_tes!N67=0,0,RES_hhdet_in_tes!N67*1000*11630/RES_hhdet_in_new!N64)</f>
        <v>9.6868281991176257</v>
      </c>
      <c r="O67" s="98">
        <f>IF(RES_hhdet_in_tes!O67=0,0,RES_hhdet_in_tes!O67*1000*11630/RES_hhdet_in_new!O64)</f>
        <v>17.625866179082298</v>
      </c>
      <c r="P67" s="98">
        <f>IF(RES_hhdet_in_tes!P67=0,0,RES_hhdet_in_tes!P67*1000*11630/RES_hhdet_in_new!P64)</f>
        <v>24.274735943698541</v>
      </c>
      <c r="Q67" s="98">
        <f>IF(RES_hhdet_in_tes!Q67=0,0,RES_hhdet_in_tes!Q67*1000*11630/RES_hhdet_in_new!Q64)</f>
        <v>58.256183908432703</v>
      </c>
      <c r="R67" s="98">
        <f>IF(RES_hhdet_in_tes!R67=0,0,RES_hhdet_in_tes!R67*1000*11630/RES_hhdet_in_new!R64)</f>
        <v>42.864923734201192</v>
      </c>
      <c r="S67" s="98">
        <f>IF(RES_hhdet_in_tes!S67=0,0,RES_hhdet_in_tes!S67*1000*11630/RES_hhdet_in_new!S64)</f>
        <v>35.811572762218645</v>
      </c>
      <c r="T67" s="98">
        <f>IF(RES_hhdet_in_tes!T67=0,0,RES_hhdet_in_tes!T67*1000*11630/RES_hhdet_in_new!T64)</f>
        <v>40.035911284729934</v>
      </c>
      <c r="U67" s="98">
        <f>IF(RES_hhdet_in_tes!U67=0,0,RES_hhdet_in_tes!U67*1000*11630/RES_hhdet_in_new!U64)</f>
        <v>40.971972337843297</v>
      </c>
      <c r="V67" s="98">
        <f>IF(RES_hhdet_in_tes!V67=0,0,RES_hhdet_in_tes!V67*1000*11630/RES_hhdet_in_new!V64)</f>
        <v>24.057652303686499</v>
      </c>
      <c r="W67" s="98">
        <f>IF(RES_hhdet_in_tes!W67=0,0,RES_hhdet_in_tes!W67*1000*11630/RES_hhdet_in_new!W64)</f>
        <v>9.9155648883505343</v>
      </c>
      <c r="X67" s="98">
        <f>IF(RES_hhdet_in_tes!X67=0,0,RES_hhdet_in_tes!X67*1000*11630/RES_hhdet_in_new!X64)</f>
        <v>5.9483667278623402</v>
      </c>
      <c r="Y67" s="98">
        <f>IF(RES_hhdet_in_tes!Y67=0,0,RES_hhdet_in_tes!Y67*1000*11630/RES_hhdet_in_new!Y64)</f>
        <v>2.5913548578481307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717.84951203865171</v>
      </c>
      <c r="D68" s="122">
        <v>709.41330544770665</v>
      </c>
      <c r="E68" s="122">
        <v>845.4332695004822</v>
      </c>
      <c r="F68" s="122">
        <v>855.23554307840266</v>
      </c>
      <c r="G68" s="122">
        <v>845.33360467544071</v>
      </c>
      <c r="H68" s="122">
        <v>866.86092321146646</v>
      </c>
      <c r="I68" s="122">
        <v>873.36717522893855</v>
      </c>
      <c r="J68" s="122">
        <v>889.96843162197274</v>
      </c>
      <c r="K68" s="122">
        <v>931.75493505863244</v>
      </c>
      <c r="L68" s="122">
        <v>944.38317547219572</v>
      </c>
      <c r="M68" s="122">
        <v>964.47274885127615</v>
      </c>
      <c r="N68" s="122">
        <v>981.03511895851454</v>
      </c>
      <c r="O68" s="122">
        <v>1027.2661454037013</v>
      </c>
      <c r="P68" s="122">
        <v>1020.0093380502714</v>
      </c>
      <c r="Q68" s="122">
        <v>1019.9590998937881</v>
      </c>
      <c r="R68" s="122">
        <v>1054.5834396114155</v>
      </c>
      <c r="S68" s="122">
        <v>1099.483128794313</v>
      </c>
      <c r="T68" s="122">
        <v>1043.9414495824392</v>
      </c>
      <c r="U68" s="122">
        <v>1080.2232303363014</v>
      </c>
      <c r="V68" s="122">
        <v>1095.9916529711438</v>
      </c>
      <c r="W68" s="122">
        <v>1228.4211476973028</v>
      </c>
      <c r="X68" s="122">
        <v>1046.8797658638705</v>
      </c>
      <c r="Y68" s="122">
        <v>837.00201328830883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723.93326103832305</v>
      </c>
      <c r="D69" s="98">
        <v>720.73806194261385</v>
      </c>
      <c r="E69" s="98">
        <v>829.678366078767</v>
      </c>
      <c r="F69" s="98">
        <v>848.46431789802966</v>
      </c>
      <c r="G69" s="98">
        <v>850.61246446878806</v>
      </c>
      <c r="H69" s="98">
        <v>863.77971477260587</v>
      </c>
      <c r="I69" s="98">
        <v>875.2012870229803</v>
      </c>
      <c r="J69" s="98">
        <v>890.43155282589055</v>
      </c>
      <c r="K69" s="98">
        <v>932.05646367878137</v>
      </c>
      <c r="L69" s="98">
        <v>941.95173048825268</v>
      </c>
      <c r="M69" s="98">
        <v>963.94541482429008</v>
      </c>
      <c r="N69" s="98">
        <v>982.03390587430874</v>
      </c>
      <c r="O69" s="98">
        <v>1027.1559391622063</v>
      </c>
      <c r="P69" s="98">
        <v>1019.103127142792</v>
      </c>
      <c r="Q69" s="98">
        <v>1017.5298692264531</v>
      </c>
      <c r="R69" s="98">
        <v>1053.4370559746556</v>
      </c>
      <c r="S69" s="98">
        <v>1100.5343410439752</v>
      </c>
      <c r="T69" s="98">
        <v>1043.1928636132761</v>
      </c>
      <c r="U69" s="98">
        <v>1076.6138628856647</v>
      </c>
      <c r="V69" s="98">
        <v>1090.6201536352926</v>
      </c>
      <c r="W69" s="98">
        <v>1228.6411280838602</v>
      </c>
      <c r="X69" s="98">
        <v>1053.9953939753111</v>
      </c>
      <c r="Y69" s="98">
        <v>841.55590023131208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934.38845022611838</v>
      </c>
      <c r="L70" s="98">
        <v>943.85752197172098</v>
      </c>
      <c r="M70" s="98">
        <v>965.62072835629488</v>
      </c>
      <c r="N70" s="98">
        <v>983.41230008065588</v>
      </c>
      <c r="O70" s="98">
        <v>1028.9528812028534</v>
      </c>
      <c r="P70" s="98">
        <v>1024.0867154152702</v>
      </c>
      <c r="Q70" s="98">
        <v>1023.1911602016952</v>
      </c>
      <c r="R70" s="98">
        <v>1059.3576784756983</v>
      </c>
      <c r="S70" s="98">
        <v>1106.0204074962364</v>
      </c>
      <c r="T70" s="98">
        <v>1047.3152009326593</v>
      </c>
      <c r="U70" s="98">
        <v>1080.9520749128669</v>
      </c>
      <c r="V70" s="98">
        <v>1094.5035569578981</v>
      </c>
      <c r="W70" s="98">
        <v>1233.6499505098363</v>
      </c>
      <c r="X70" s="98">
        <v>1063.4912559952979</v>
      </c>
      <c r="Y70" s="98">
        <v>854.8389814659397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446.9230049424221</v>
      </c>
      <c r="L71" s="101">
        <v>472.21546700626624</v>
      </c>
      <c r="M71" s="101">
        <v>464.52019529475587</v>
      </c>
      <c r="N71" s="101">
        <v>455.62771577031776</v>
      </c>
      <c r="O71" s="101">
        <v>491.11307108694126</v>
      </c>
      <c r="P71" s="101">
        <v>478.86593655436167</v>
      </c>
      <c r="Q71" s="101">
        <v>485.11954652257754</v>
      </c>
      <c r="R71" s="101">
        <v>496.69519813778697</v>
      </c>
      <c r="S71" s="101">
        <v>509.90783422473157</v>
      </c>
      <c r="T71" s="101">
        <v>569.39699658583595</v>
      </c>
      <c r="U71" s="101">
        <v>530.7598162014998</v>
      </c>
      <c r="V71" s="101">
        <v>523.48172073826925</v>
      </c>
      <c r="W71" s="101">
        <v>613.99624489726318</v>
      </c>
      <c r="X71" s="101">
        <v>405.2931743908967</v>
      </c>
      <c r="Y71" s="101">
        <v>254.41693367890571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487.46544528369634</v>
      </c>
      <c r="L72" s="104">
        <v>471.64205496545469</v>
      </c>
      <c r="M72" s="104">
        <v>501.10053306153912</v>
      </c>
      <c r="N72" s="104">
        <v>527.78458431033812</v>
      </c>
      <c r="O72" s="104">
        <v>537.8398101159122</v>
      </c>
      <c r="P72" s="104">
        <v>545.22077886090858</v>
      </c>
      <c r="Q72" s="104">
        <v>538.07161367911772</v>
      </c>
      <c r="R72" s="104">
        <v>562.66248033791112</v>
      </c>
      <c r="S72" s="104">
        <v>596.11257327150474</v>
      </c>
      <c r="T72" s="104">
        <v>477.91820434682319</v>
      </c>
      <c r="U72" s="104">
        <v>550.19225871136689</v>
      </c>
      <c r="V72" s="104">
        <v>571.02183621962911</v>
      </c>
      <c r="W72" s="104">
        <v>619.65370561257316</v>
      </c>
      <c r="X72" s="104">
        <v>658.1980816044013</v>
      </c>
      <c r="Y72" s="104">
        <v>600.42204778703399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645.87229097801298</v>
      </c>
      <c r="D73" s="101">
        <v>489.67813931096561</v>
      </c>
      <c r="E73" s="101">
        <v>1035.2101437701076</v>
      </c>
      <c r="F73" s="101">
        <v>961.98614176292119</v>
      </c>
      <c r="G73" s="101">
        <v>761.90464180577442</v>
      </c>
      <c r="H73" s="101">
        <v>907.19064384550313</v>
      </c>
      <c r="I73" s="101">
        <v>832.83247398243566</v>
      </c>
      <c r="J73" s="101">
        <v>876.77856926033314</v>
      </c>
      <c r="K73" s="101">
        <v>924.36129205992631</v>
      </c>
      <c r="L73" s="101">
        <v>990.80301425474636</v>
      </c>
      <c r="M73" s="101">
        <v>974.23027845614877</v>
      </c>
      <c r="N73" s="101">
        <v>959.22749890895136</v>
      </c>
      <c r="O73" s="101">
        <v>1027.3703868120904</v>
      </c>
      <c r="P73" s="101">
        <v>1023.7864057853988</v>
      </c>
      <c r="Q73" s="101">
        <v>1052.0276188949426</v>
      </c>
      <c r="R73" s="101">
        <v>1068.2209119602055</v>
      </c>
      <c r="S73" s="101">
        <v>1078.6246653466862</v>
      </c>
      <c r="T73" s="101">
        <v>1054.3036982311253</v>
      </c>
      <c r="U73" s="101">
        <v>1138.1605003849768</v>
      </c>
      <c r="V73" s="101">
        <v>0</v>
      </c>
      <c r="W73" s="101">
        <v>1218.2813940564399</v>
      </c>
      <c r="X73" s="101">
        <v>1002.1263682750784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926.15747098090731</v>
      </c>
      <c r="L74" s="104">
        <v>991.96277773474628</v>
      </c>
      <c r="M74" s="104">
        <v>974.79611350576192</v>
      </c>
      <c r="N74" s="104">
        <v>959.46135449433552</v>
      </c>
      <c r="O74" s="104">
        <v>1029.4080617353009</v>
      </c>
      <c r="P74" s="104">
        <v>1029.7949911678488</v>
      </c>
      <c r="Q74" s="104">
        <v>1059.7069758974174</v>
      </c>
      <c r="R74" s="104">
        <v>1075.4819061571429</v>
      </c>
      <c r="S74" s="104">
        <v>1083.6733530312595</v>
      </c>
      <c r="T74" s="104">
        <v>1057.078599497559</v>
      </c>
      <c r="U74" s="104">
        <v>1139.593443609622</v>
      </c>
      <c r="V74" s="104">
        <v>1211.5946196017846</v>
      </c>
      <c r="W74" s="104">
        <v>1221.7586780267745</v>
      </c>
      <c r="X74" s="104">
        <v>1003.8323546719189</v>
      </c>
      <c r="Y74" s="104">
        <v>760.21981231272434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442.88237120629719</v>
      </c>
      <c r="L75" s="98">
        <v>497.10996054035598</v>
      </c>
      <c r="M75" s="98">
        <v>468.95863630990607</v>
      </c>
      <c r="N75" s="98">
        <v>443.98633977629635</v>
      </c>
      <c r="O75" s="98">
        <v>491.58394987421241</v>
      </c>
      <c r="P75" s="98">
        <v>481.69090470675229</v>
      </c>
      <c r="Q75" s="98">
        <v>503.72465800767515</v>
      </c>
      <c r="R75" s="98">
        <v>506.44806369828137</v>
      </c>
      <c r="S75" s="98">
        <v>500.97574616194566</v>
      </c>
      <c r="T75" s="98">
        <v>569.00763046275063</v>
      </c>
      <c r="U75" s="98">
        <v>561.29251356679561</v>
      </c>
      <c r="V75" s="98">
        <v>585.5087265305707</v>
      </c>
      <c r="W75" s="98">
        <v>607.84287382711091</v>
      </c>
      <c r="X75" s="98">
        <v>371.70740597693879</v>
      </c>
      <c r="Y75" s="98">
        <v>202.11348466911934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483.27509977461017</v>
      </c>
      <c r="L76" s="98">
        <v>494.85281719439041</v>
      </c>
      <c r="M76" s="98">
        <v>505.8374771958558</v>
      </c>
      <c r="N76" s="98">
        <v>515.47501471803901</v>
      </c>
      <c r="O76" s="98">
        <v>537.82411186108823</v>
      </c>
      <c r="P76" s="98">
        <v>548.10408646109647</v>
      </c>
      <c r="Q76" s="98">
        <v>555.98231788974215</v>
      </c>
      <c r="R76" s="98">
        <v>569.03384245886173</v>
      </c>
      <c r="S76" s="98">
        <v>582.69760686931374</v>
      </c>
      <c r="T76" s="98">
        <v>488.07096903480829</v>
      </c>
      <c r="U76" s="98">
        <v>578.30093004282628</v>
      </c>
      <c r="V76" s="98">
        <v>626.08589307121383</v>
      </c>
      <c r="W76" s="98">
        <v>613.91580419966363</v>
      </c>
      <c r="X76" s="98">
        <v>632.12494869498005</v>
      </c>
      <c r="Y76" s="98">
        <v>558.10632764360491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353.01046935392225</v>
      </c>
      <c r="D77" s="122">
        <v>362.20816891925131</v>
      </c>
      <c r="E77" s="122">
        <v>574.24743217616447</v>
      </c>
      <c r="F77" s="122">
        <v>557.05298763144492</v>
      </c>
      <c r="G77" s="122">
        <v>517.04675587369854</v>
      </c>
      <c r="H77" s="122">
        <v>544.8424133360154</v>
      </c>
      <c r="I77" s="122">
        <v>545.30940378713876</v>
      </c>
      <c r="J77" s="122">
        <v>559.62430578445924</v>
      </c>
      <c r="K77" s="122">
        <v>577.29744740089006</v>
      </c>
      <c r="L77" s="122">
        <v>599.3544627737765</v>
      </c>
      <c r="M77" s="122">
        <v>568.10515319704916</v>
      </c>
      <c r="N77" s="122">
        <v>564.9360377686379</v>
      </c>
      <c r="O77" s="122">
        <v>567.87556574092878</v>
      </c>
      <c r="P77" s="122">
        <v>539.13494022139662</v>
      </c>
      <c r="Q77" s="122">
        <v>531.15976892441427</v>
      </c>
      <c r="R77" s="122">
        <v>558.47702052576255</v>
      </c>
      <c r="S77" s="122">
        <v>583.9714000593284</v>
      </c>
      <c r="T77" s="122">
        <v>524.88672285964083</v>
      </c>
      <c r="U77" s="122">
        <v>584.2743509992722</v>
      </c>
      <c r="V77" s="122">
        <v>574.71900046259771</v>
      </c>
      <c r="W77" s="122">
        <v>630.01852938687955</v>
      </c>
      <c r="X77" s="122">
        <v>468.99603929309694</v>
      </c>
      <c r="Y77" s="122">
        <v>389.05197469609772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355.01942159406866</v>
      </c>
      <c r="D78" s="98">
        <v>366.07628952145581</v>
      </c>
      <c r="E78" s="98">
        <v>567.61533937794354</v>
      </c>
      <c r="F78" s="98">
        <v>552.30031351115713</v>
      </c>
      <c r="G78" s="98">
        <v>520.26571252996621</v>
      </c>
      <c r="H78" s="98">
        <v>541.72798944174428</v>
      </c>
      <c r="I78" s="98">
        <v>546.58140766841268</v>
      </c>
      <c r="J78" s="98">
        <v>559.7452557540837</v>
      </c>
      <c r="K78" s="98">
        <v>577.9256656275337</v>
      </c>
      <c r="L78" s="98">
        <v>598.28908748584774</v>
      </c>
      <c r="M78" s="98">
        <v>567.71484767335198</v>
      </c>
      <c r="N78" s="98">
        <v>565.01742413657018</v>
      </c>
      <c r="O78" s="98">
        <v>567.38570220158601</v>
      </c>
      <c r="P78" s="98">
        <v>539.11124286179245</v>
      </c>
      <c r="Q78" s="98">
        <v>530.78400306964159</v>
      </c>
      <c r="R78" s="98">
        <v>558.6101716875371</v>
      </c>
      <c r="S78" s="98">
        <v>584.62696471298079</v>
      </c>
      <c r="T78" s="98">
        <v>522.75594282227121</v>
      </c>
      <c r="U78" s="98">
        <v>584.52293322363391</v>
      </c>
      <c r="V78" s="98">
        <v>573.22982289670688</v>
      </c>
      <c r="W78" s="98">
        <v>618.49756010577926</v>
      </c>
      <c r="X78" s="98">
        <v>475.9219739651449</v>
      </c>
      <c r="Y78" s="98">
        <v>400.74041819390754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319.656321462915</v>
      </c>
      <c r="D79" s="33">
        <v>252.71444160854116</v>
      </c>
      <c r="E79" s="33">
        <v>683.76264675539983</v>
      </c>
      <c r="F79" s="33">
        <v>618.93029569341854</v>
      </c>
      <c r="G79" s="33">
        <v>478.48720104953134</v>
      </c>
      <c r="H79" s="33">
        <v>573.96900025315722</v>
      </c>
      <c r="I79" s="33">
        <v>521.79036571559664</v>
      </c>
      <c r="J79" s="33">
        <v>555.19395670133315</v>
      </c>
      <c r="K79" s="33">
        <v>560.46412087208125</v>
      </c>
      <c r="L79" s="33">
        <v>626.651745151152</v>
      </c>
      <c r="M79" s="33">
        <v>576.03925748661902</v>
      </c>
      <c r="N79" s="33">
        <v>563.26277747465576</v>
      </c>
      <c r="O79" s="33">
        <v>577.54024535916869</v>
      </c>
      <c r="P79" s="33">
        <v>539.47304513884194</v>
      </c>
      <c r="Q79" s="33">
        <v>539.33950395612987</v>
      </c>
      <c r="R79" s="33">
        <v>555.09839956863163</v>
      </c>
      <c r="S79" s="33">
        <v>569.20654720420862</v>
      </c>
      <c r="T79" s="33">
        <v>572.78504996383163</v>
      </c>
      <c r="U79" s="33">
        <v>579.75786630766697</v>
      </c>
      <c r="V79" s="33">
        <v>608.92474514932917</v>
      </c>
      <c r="W79" s="33">
        <v>688.85683037806189</v>
      </c>
      <c r="X79" s="33">
        <v>436.26597588832311</v>
      </c>
      <c r="Y79" s="33">
        <v>323.90239964855709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8945.8396627918919</v>
      </c>
      <c r="D81" s="117">
        <f t="shared" si="28"/>
        <v>8718.4568763397328</v>
      </c>
      <c r="E81" s="117">
        <f t="shared" si="28"/>
        <v>9029.6668176987696</v>
      </c>
      <c r="F81" s="117">
        <f t="shared" si="28"/>
        <v>8932.3244214669721</v>
      </c>
      <c r="G81" s="117">
        <f t="shared" si="28"/>
        <v>8734.5145389457375</v>
      </c>
      <c r="H81" s="117">
        <f t="shared" si="28"/>
        <v>9164.983204645474</v>
      </c>
      <c r="I81" s="117">
        <f t="shared" si="28"/>
        <v>8906.6084938007734</v>
      </c>
      <c r="J81" s="117">
        <f t="shared" si="28"/>
        <v>8946.9692872210071</v>
      </c>
      <c r="K81" s="117">
        <f t="shared" si="28"/>
        <v>8880.7790438156862</v>
      </c>
      <c r="L81" s="117">
        <f t="shared" si="28"/>
        <v>9573.5819732523869</v>
      </c>
      <c r="M81" s="117">
        <f t="shared" si="28"/>
        <v>9295.7615635973925</v>
      </c>
      <c r="N81" s="117">
        <f t="shared" si="28"/>
        <v>9229.9577511239386</v>
      </c>
      <c r="O81" s="117">
        <f t="shared" si="28"/>
        <v>9035.0679614983674</v>
      </c>
      <c r="P81" s="117">
        <f t="shared" si="28"/>
        <v>8011.7757507750703</v>
      </c>
      <c r="Q81" s="117">
        <f t="shared" si="28"/>
        <v>8010.2349030886671</v>
      </c>
      <c r="R81" s="117">
        <f t="shared" ref="R81:V81" si="29">R82+R85+R87+R100</f>
        <v>7497.1155002284213</v>
      </c>
      <c r="S81" s="117">
        <f t="shared" si="29"/>
        <v>6365.5850118807484</v>
      </c>
      <c r="T81" s="117">
        <f t="shared" si="29"/>
        <v>10244.853272005717</v>
      </c>
      <c r="U81" s="117">
        <f t="shared" si="29"/>
        <v>8697.9231189829479</v>
      </c>
      <c r="V81" s="117">
        <f t="shared" si="29"/>
        <v>7595.2721835582042</v>
      </c>
      <c r="W81" s="117">
        <f t="shared" ref="W81:Y81" si="30">W82+W85+W87+W100</f>
        <v>7141.4231675527608</v>
      </c>
      <c r="X81" s="117">
        <f t="shared" si="30"/>
        <v>5858.3722932878682</v>
      </c>
      <c r="Y81" s="117">
        <f t="shared" si="30"/>
        <v>4366.3073651453851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7875.2920986466479</v>
      </c>
      <c r="D82" s="122">
        <f t="shared" si="31"/>
        <v>7712.4917683241674</v>
      </c>
      <c r="E82" s="122">
        <f t="shared" si="31"/>
        <v>7476.5417976056369</v>
      </c>
      <c r="F82" s="122">
        <f t="shared" si="31"/>
        <v>7470.1703444326859</v>
      </c>
      <c r="G82" s="122">
        <f t="shared" si="31"/>
        <v>7404.4935867924669</v>
      </c>
      <c r="H82" s="122">
        <f t="shared" si="31"/>
        <v>7769.4226062016824</v>
      </c>
      <c r="I82" s="122">
        <f t="shared" si="31"/>
        <v>7482.0959831684604</v>
      </c>
      <c r="J82" s="122">
        <f t="shared" si="31"/>
        <v>7477.8589340322997</v>
      </c>
      <c r="K82" s="122">
        <f t="shared" si="31"/>
        <v>7379.5027340148581</v>
      </c>
      <c r="L82" s="122">
        <f t="shared" si="31"/>
        <v>8032.4543159819405</v>
      </c>
      <c r="M82" s="122">
        <f t="shared" si="31"/>
        <v>7708.1068594484086</v>
      </c>
      <c r="N82" s="122">
        <f t="shared" si="31"/>
        <v>7659.4157389680522</v>
      </c>
      <c r="O82" s="122">
        <f t="shared" si="31"/>
        <v>7435.6144177433425</v>
      </c>
      <c r="P82" s="122">
        <f t="shared" si="31"/>
        <v>6423.9668252727006</v>
      </c>
      <c r="Q82" s="122">
        <f t="shared" si="31"/>
        <v>6360.5335697936907</v>
      </c>
      <c r="R82" s="122">
        <f t="shared" ref="R82:V82" si="32">SUM(R83:R84)</f>
        <v>5939.6901844185577</v>
      </c>
      <c r="S82" s="122">
        <f t="shared" si="32"/>
        <v>4937.4664278353894</v>
      </c>
      <c r="T82" s="122">
        <f t="shared" si="32"/>
        <v>8264.0152872037197</v>
      </c>
      <c r="U82" s="122">
        <f t="shared" si="32"/>
        <v>6859.6677223351799</v>
      </c>
      <c r="V82" s="122">
        <f t="shared" si="32"/>
        <v>5887.9190427534886</v>
      </c>
      <c r="W82" s="122">
        <f t="shared" ref="W82:Y82" si="33">SUM(W83:W84)</f>
        <v>5364.2313500787586</v>
      </c>
      <c r="X82" s="122">
        <f t="shared" si="33"/>
        <v>4308.5230479202246</v>
      </c>
      <c r="Y82" s="122">
        <f t="shared" si="33"/>
        <v>3204.9975973333517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7812.1019579552903</v>
      </c>
      <c r="D83" s="98">
        <v>7651.3313720607439</v>
      </c>
      <c r="E83" s="98">
        <v>7417.4062949551171</v>
      </c>
      <c r="F83" s="98">
        <v>7412.1475157829245</v>
      </c>
      <c r="G83" s="98">
        <v>7347.8818944526265</v>
      </c>
      <c r="H83" s="98">
        <v>7710.2622800989784</v>
      </c>
      <c r="I83" s="98">
        <v>7426.6049495889738</v>
      </c>
      <c r="J83" s="98">
        <v>7422.9272725926839</v>
      </c>
      <c r="K83" s="98">
        <v>7326.00893732854</v>
      </c>
      <c r="L83" s="98">
        <v>7974.0502480673676</v>
      </c>
      <c r="M83" s="98">
        <v>7653.3781227740974</v>
      </c>
      <c r="N83" s="98">
        <v>7605.4249855270327</v>
      </c>
      <c r="O83" s="98">
        <v>7384.0031770078213</v>
      </c>
      <c r="P83" s="98">
        <v>6380.2615572787035</v>
      </c>
      <c r="Q83" s="98">
        <v>6317.7603406499748</v>
      </c>
      <c r="R83" s="98">
        <v>5899.930502991765</v>
      </c>
      <c r="S83" s="98">
        <v>4904.7589337095123</v>
      </c>
      <c r="T83" s="98">
        <v>8208.6528255681114</v>
      </c>
      <c r="U83" s="98">
        <v>6814.7003784157996</v>
      </c>
      <c r="V83" s="98">
        <v>5849.51895037137</v>
      </c>
      <c r="W83" s="98">
        <v>5330.1198366487042</v>
      </c>
      <c r="X83" s="98">
        <v>4282.3547751996066</v>
      </c>
      <c r="Y83" s="98">
        <v>3186.0265944772154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63.190140691357335</v>
      </c>
      <c r="D84" s="98">
        <v>61.160396263423337</v>
      </c>
      <c r="E84" s="98">
        <v>59.135502650519598</v>
      </c>
      <c r="F84" s="98">
        <v>58.022828649761088</v>
      </c>
      <c r="G84" s="98">
        <v>56.611692339840616</v>
      </c>
      <c r="H84" s="98">
        <v>59.160326102703543</v>
      </c>
      <c r="I84" s="98">
        <v>55.49103357948696</v>
      </c>
      <c r="J84" s="98">
        <v>54.93166143961534</v>
      </c>
      <c r="K84" s="98">
        <v>53.493796686318404</v>
      </c>
      <c r="L84" s="98">
        <v>58.404067914572742</v>
      </c>
      <c r="M84" s="98">
        <v>54.728736674311108</v>
      </c>
      <c r="N84" s="98">
        <v>53.990753441019471</v>
      </c>
      <c r="O84" s="98">
        <v>51.611240735521577</v>
      </c>
      <c r="P84" s="98">
        <v>43.705267993997182</v>
      </c>
      <c r="Q84" s="98">
        <v>42.773229143715739</v>
      </c>
      <c r="R84" s="98">
        <v>39.759681426792504</v>
      </c>
      <c r="S84" s="98">
        <v>32.707494125877147</v>
      </c>
      <c r="T84" s="98">
        <v>55.362461635608554</v>
      </c>
      <c r="U84" s="98">
        <v>44.967343919380276</v>
      </c>
      <c r="V84" s="98">
        <v>38.400092382118146</v>
      </c>
      <c r="W84" s="98">
        <v>34.111513430054124</v>
      </c>
      <c r="X84" s="98">
        <v>26.168272720617853</v>
      </c>
      <c r="Y84" s="98">
        <v>18.971002856136064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6.5197567122005903E-2</v>
      </c>
      <c r="D85" s="122">
        <f t="shared" si="34"/>
        <v>0.12419308979829162</v>
      </c>
      <c r="E85" s="122">
        <f t="shared" si="34"/>
        <v>0.44263966505079883</v>
      </c>
      <c r="F85" s="122">
        <f t="shared" si="34"/>
        <v>1.0764454588266881</v>
      </c>
      <c r="G85" s="122">
        <f t="shared" si="34"/>
        <v>0.56608855516365275</v>
      </c>
      <c r="H85" s="122">
        <f t="shared" si="34"/>
        <v>1.4450345765133095</v>
      </c>
      <c r="I85" s="122">
        <f t="shared" si="34"/>
        <v>3.7812623336530344</v>
      </c>
      <c r="J85" s="122">
        <f t="shared" si="34"/>
        <v>5.0569052682926685</v>
      </c>
      <c r="K85" s="122">
        <f t="shared" si="34"/>
        <v>6.7955651881024144</v>
      </c>
      <c r="L85" s="122">
        <f t="shared" si="34"/>
        <v>6.9467137674455453</v>
      </c>
      <c r="M85" s="122">
        <f t="shared" si="34"/>
        <v>9.4740535003174227</v>
      </c>
      <c r="N85" s="122">
        <f t="shared" si="34"/>
        <v>9.6871642236408437</v>
      </c>
      <c r="O85" s="122">
        <f t="shared" si="34"/>
        <v>17.623132355293155</v>
      </c>
      <c r="P85" s="122">
        <f t="shared" si="34"/>
        <v>24.279424200767924</v>
      </c>
      <c r="Q85" s="122">
        <f t="shared" si="34"/>
        <v>58.271907096206526</v>
      </c>
      <c r="R85" s="122">
        <f t="shared" si="34"/>
        <v>42.861498085540845</v>
      </c>
      <c r="S85" s="122">
        <f t="shared" si="34"/>
        <v>35.808505401643529</v>
      </c>
      <c r="T85" s="122">
        <f t="shared" si="34"/>
        <v>40.036779990499937</v>
      </c>
      <c r="U85" s="122">
        <f t="shared" si="34"/>
        <v>40.973492970134949</v>
      </c>
      <c r="V85" s="122">
        <f t="shared" si="34"/>
        <v>24.059204586769226</v>
      </c>
      <c r="W85" s="122">
        <f t="shared" si="34"/>
        <v>9.9132934146474518</v>
      </c>
      <c r="X85" s="122">
        <f t="shared" si="34"/>
        <v>5.9508629628075491</v>
      </c>
      <c r="Y85" s="122">
        <f t="shared" si="34"/>
        <v>2.5905293029951384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6.5197567122005903E-2</v>
      </c>
      <c r="D86" s="98">
        <f>IF(RES_hhdet_in_tes!D86=0,0,RES_hhdet_in_tes!D86*1000*11630/RES_hhdet_in_new!D83)</f>
        <v>0.12419308979829162</v>
      </c>
      <c r="E86" s="98">
        <f>IF(RES_hhdet_in_tes!E86=0,0,RES_hhdet_in_tes!E86*1000*11630/RES_hhdet_in_new!E83)</f>
        <v>0.44263966505079883</v>
      </c>
      <c r="F86" s="98">
        <f>IF(RES_hhdet_in_tes!F86=0,0,RES_hhdet_in_tes!F86*1000*11630/RES_hhdet_in_new!F83)</f>
        <v>1.0764454588266881</v>
      </c>
      <c r="G86" s="98">
        <f>IF(RES_hhdet_in_tes!G86=0,0,RES_hhdet_in_tes!G86*1000*11630/RES_hhdet_in_new!G83)</f>
        <v>0.56608855516365275</v>
      </c>
      <c r="H86" s="98">
        <f>IF(RES_hhdet_in_tes!H86=0,0,RES_hhdet_in_tes!H86*1000*11630/RES_hhdet_in_new!H83)</f>
        <v>1.4450345765133095</v>
      </c>
      <c r="I86" s="98">
        <f>IF(RES_hhdet_in_tes!I86=0,0,RES_hhdet_in_tes!I86*1000*11630/RES_hhdet_in_new!I83)</f>
        <v>3.7812623336530344</v>
      </c>
      <c r="J86" s="98">
        <f>IF(RES_hhdet_in_tes!J86=0,0,RES_hhdet_in_tes!J86*1000*11630/RES_hhdet_in_new!J83)</f>
        <v>5.0569052682926685</v>
      </c>
      <c r="K86" s="98">
        <f>IF(RES_hhdet_in_tes!K86=0,0,RES_hhdet_in_tes!K86*1000*11630/RES_hhdet_in_new!K83)</f>
        <v>6.7955651881024144</v>
      </c>
      <c r="L86" s="98">
        <f>IF(RES_hhdet_in_tes!L86=0,0,RES_hhdet_in_tes!L86*1000*11630/RES_hhdet_in_new!L83)</f>
        <v>6.9467137674455453</v>
      </c>
      <c r="M86" s="98">
        <f>IF(RES_hhdet_in_tes!M86=0,0,RES_hhdet_in_tes!M86*1000*11630/RES_hhdet_in_new!M83)</f>
        <v>9.4740535003174227</v>
      </c>
      <c r="N86" s="98">
        <f>IF(RES_hhdet_in_tes!N86=0,0,RES_hhdet_in_tes!N86*1000*11630/RES_hhdet_in_new!N83)</f>
        <v>9.6871642236408437</v>
      </c>
      <c r="O86" s="98">
        <f>IF(RES_hhdet_in_tes!O86=0,0,RES_hhdet_in_tes!O86*1000*11630/RES_hhdet_in_new!O83)</f>
        <v>17.623132355293155</v>
      </c>
      <c r="P86" s="98">
        <f>IF(RES_hhdet_in_tes!P86=0,0,RES_hhdet_in_tes!P86*1000*11630/RES_hhdet_in_new!P83)</f>
        <v>24.279424200767924</v>
      </c>
      <c r="Q86" s="98">
        <f>IF(RES_hhdet_in_tes!Q86=0,0,RES_hhdet_in_tes!Q86*1000*11630/RES_hhdet_in_new!Q83)</f>
        <v>58.271907096206526</v>
      </c>
      <c r="R86" s="98">
        <f>IF(RES_hhdet_in_tes!R86=0,0,RES_hhdet_in_tes!R86*1000*11630/RES_hhdet_in_new!R83)</f>
        <v>42.861498085540845</v>
      </c>
      <c r="S86" s="98">
        <f>IF(RES_hhdet_in_tes!S86=0,0,RES_hhdet_in_tes!S86*1000*11630/RES_hhdet_in_new!S83)</f>
        <v>35.808505401643529</v>
      </c>
      <c r="T86" s="98">
        <f>IF(RES_hhdet_in_tes!T86=0,0,RES_hhdet_in_tes!T86*1000*11630/RES_hhdet_in_new!T83)</f>
        <v>40.036779990499937</v>
      </c>
      <c r="U86" s="98">
        <f>IF(RES_hhdet_in_tes!U86=0,0,RES_hhdet_in_tes!U86*1000*11630/RES_hhdet_in_new!U83)</f>
        <v>40.973492970134949</v>
      </c>
      <c r="V86" s="98">
        <f>IF(RES_hhdet_in_tes!V86=0,0,RES_hhdet_in_tes!V86*1000*11630/RES_hhdet_in_new!V83)</f>
        <v>24.059204586769226</v>
      </c>
      <c r="W86" s="98">
        <f>IF(RES_hhdet_in_tes!W86=0,0,RES_hhdet_in_tes!W86*1000*11630/RES_hhdet_in_new!W83)</f>
        <v>9.9132934146474518</v>
      </c>
      <c r="X86" s="98">
        <f>IF(RES_hhdet_in_tes!X86=0,0,RES_hhdet_in_tes!X86*1000*11630/RES_hhdet_in_new!X83)</f>
        <v>5.9508629628075491</v>
      </c>
      <c r="Y86" s="98">
        <f>IF(RES_hhdet_in_tes!Y86=0,0,RES_hhdet_in_tes!Y86*1000*11630/RES_hhdet_in_new!Y83)</f>
        <v>2.5905293029951384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714.41787405412242</v>
      </c>
      <c r="D87" s="122">
        <v>657.02998079030272</v>
      </c>
      <c r="E87" s="122">
        <v>935.44287219673095</v>
      </c>
      <c r="F87" s="122">
        <v>894.12539437131477</v>
      </c>
      <c r="G87" s="122">
        <v>816.91277919298091</v>
      </c>
      <c r="H87" s="122">
        <v>856.47838270423313</v>
      </c>
      <c r="I87" s="122">
        <v>874.7416622187186</v>
      </c>
      <c r="J87" s="122">
        <v>899.73733725758734</v>
      </c>
      <c r="K87" s="122">
        <v>919.89931871458964</v>
      </c>
      <c r="L87" s="122">
        <v>932.0641900296099</v>
      </c>
      <c r="M87" s="122">
        <v>999.72307862117555</v>
      </c>
      <c r="N87" s="122">
        <v>992.81930180518066</v>
      </c>
      <c r="O87" s="122">
        <v>1024.6919385540587</v>
      </c>
      <c r="P87" s="122">
        <v>1020.8183887250416</v>
      </c>
      <c r="Q87" s="122">
        <v>1048.4238105489676</v>
      </c>
      <c r="R87" s="122">
        <v>973.54866598547608</v>
      </c>
      <c r="S87" s="122">
        <v>861.89147376224435</v>
      </c>
      <c r="T87" s="122">
        <v>1328.6197626065202</v>
      </c>
      <c r="U87" s="122">
        <v>1194.1180068108879</v>
      </c>
      <c r="V87" s="122">
        <v>1111.0984886213532</v>
      </c>
      <c r="W87" s="122">
        <v>1222.4584174542417</v>
      </c>
      <c r="X87" s="122">
        <v>1080.8575335964422</v>
      </c>
      <c r="Y87" s="122">
        <v>777.07344082542443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722.05484079628286</v>
      </c>
      <c r="D88" s="98">
        <v>762.86105138705011</v>
      </c>
      <c r="E88" s="98">
        <v>809.90023955032291</v>
      </c>
      <c r="F88" s="98">
        <v>859.27779616949022</v>
      </c>
      <c r="G88" s="98">
        <v>831.24926709488477</v>
      </c>
      <c r="H88" s="98">
        <v>845.90125469992518</v>
      </c>
      <c r="I88" s="98">
        <v>881.73513172876824</v>
      </c>
      <c r="J88" s="98">
        <v>906.55067579915715</v>
      </c>
      <c r="K88" s="98">
        <v>916.14785617182326</v>
      </c>
      <c r="L88" s="98">
        <v>900.51337595508551</v>
      </c>
      <c r="M88" s="98">
        <v>1009.7107569269799</v>
      </c>
      <c r="N88" s="98">
        <v>1000.8969224746892</v>
      </c>
      <c r="O88" s="98">
        <v>1024.639643860208</v>
      </c>
      <c r="P88" s="98">
        <v>1014.2206082287239</v>
      </c>
      <c r="Q88" s="98">
        <v>1043.3365765494759</v>
      </c>
      <c r="R88" s="98">
        <v>941.29048111103225</v>
      </c>
      <c r="S88" s="98">
        <v>803.71414733439576</v>
      </c>
      <c r="T88" s="98">
        <v>1384.2208651761778</v>
      </c>
      <c r="U88" s="98">
        <v>1205.1974251813658</v>
      </c>
      <c r="V88" s="98">
        <v>1095.2780690338468</v>
      </c>
      <c r="W88" s="98">
        <v>1200.3239614535942</v>
      </c>
      <c r="X88" s="98">
        <v>1080.4437764949857</v>
      </c>
      <c r="Y88" s="98">
        <v>776.67138087506089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917.87363295363525</v>
      </c>
      <c r="L89" s="98">
        <v>901.80709719300785</v>
      </c>
      <c r="M89" s="98">
        <v>1010.9714533732732</v>
      </c>
      <c r="N89" s="98">
        <v>1001.8412393037391</v>
      </c>
      <c r="O89" s="98">
        <v>1026.0479171505419</v>
      </c>
      <c r="P89" s="98">
        <v>1017.4684713605513</v>
      </c>
      <c r="Q89" s="98">
        <v>1047.280495269104</v>
      </c>
      <c r="R89" s="98">
        <v>944.22609671528994</v>
      </c>
      <c r="S89" s="98">
        <v>805.02885510390911</v>
      </c>
      <c r="T89" s="98">
        <v>1388.1740846873411</v>
      </c>
      <c r="U89" s="98">
        <v>1208.03960105991</v>
      </c>
      <c r="V89" s="98">
        <v>1097.3350189471723</v>
      </c>
      <c r="W89" s="98">
        <v>1202.2307812987667</v>
      </c>
      <c r="X89" s="98">
        <v>1086.5091262434507</v>
      </c>
      <c r="Y89" s="98">
        <v>783.50214360258087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438.91330554026086</v>
      </c>
      <c r="L90" s="101">
        <v>451.02270170633909</v>
      </c>
      <c r="M90" s="101">
        <v>486.59663600783153</v>
      </c>
      <c r="N90" s="101">
        <v>464.23462257557179</v>
      </c>
      <c r="O90" s="101">
        <v>489.71505132143085</v>
      </c>
      <c r="P90" s="101">
        <v>475.7639600959331</v>
      </c>
      <c r="Q90" s="101">
        <v>497.21780907253032</v>
      </c>
      <c r="R90" s="101">
        <v>440.92361571950988</v>
      </c>
      <c r="S90" s="101">
        <v>367.3577194143212</v>
      </c>
      <c r="T90" s="101">
        <v>761.08324418026814</v>
      </c>
      <c r="U90" s="101">
        <v>596.00770406050106</v>
      </c>
      <c r="V90" s="101">
        <v>525.14944386859668</v>
      </c>
      <c r="W90" s="101">
        <v>597.87978366159405</v>
      </c>
      <c r="X90" s="101">
        <v>415.62291126007125</v>
      </c>
      <c r="Y90" s="101">
        <v>227.18023300754697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478.96032741337439</v>
      </c>
      <c r="L91" s="104">
        <v>450.7843954866687</v>
      </c>
      <c r="M91" s="104">
        <v>524.37481736544169</v>
      </c>
      <c r="N91" s="104">
        <v>537.60661672816764</v>
      </c>
      <c r="O91" s="104">
        <v>536.33286582911126</v>
      </c>
      <c r="P91" s="104">
        <v>541.70451126461808</v>
      </c>
      <c r="Q91" s="104">
        <v>550.06268619657385</v>
      </c>
      <c r="R91" s="104">
        <v>503.30248099578</v>
      </c>
      <c r="S91" s="104">
        <v>437.67113568958808</v>
      </c>
      <c r="T91" s="104">
        <v>627.09084050707281</v>
      </c>
      <c r="U91" s="104">
        <v>612.0318969994089</v>
      </c>
      <c r="V91" s="104">
        <v>572.18557507857565</v>
      </c>
      <c r="W91" s="104">
        <v>604.35099763717267</v>
      </c>
      <c r="X91" s="104">
        <v>670.88621498337932</v>
      </c>
      <c r="Y91" s="104">
        <v>556.32191059503396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753.37318286958487</v>
      </c>
      <c r="D92" s="101">
        <v>764.45487537143367</v>
      </c>
      <c r="E92" s="101">
        <v>803.00790227261427</v>
      </c>
      <c r="F92" s="101">
        <v>828.30176467431397</v>
      </c>
      <c r="G92" s="101">
        <v>836.67796550396258</v>
      </c>
      <c r="H92" s="101">
        <v>850.89070349500025</v>
      </c>
      <c r="I92" s="101">
        <v>885.28954707720629</v>
      </c>
      <c r="J92" s="101">
        <v>909.80745041429088</v>
      </c>
      <c r="K92" s="101">
        <v>941.19323306058175</v>
      </c>
      <c r="L92" s="101">
        <v>956.37770716345426</v>
      </c>
      <c r="M92" s="101">
        <v>952.14708434438808</v>
      </c>
      <c r="N92" s="101">
        <v>1001.9049051457378</v>
      </c>
      <c r="O92" s="101">
        <v>993.9649828013429</v>
      </c>
      <c r="P92" s="101">
        <v>1011.7198734603428</v>
      </c>
      <c r="Q92" s="101">
        <v>1014.8772538951092</v>
      </c>
      <c r="R92" s="101">
        <v>1050.5948113230063</v>
      </c>
      <c r="S92" s="101">
        <v>1079.6101654485192</v>
      </c>
      <c r="T92" s="101">
        <v>1120.7531542749687</v>
      </c>
      <c r="U92" s="101">
        <v>1192.0021703672207</v>
      </c>
      <c r="V92" s="101">
        <v>1203.383854178499</v>
      </c>
      <c r="W92" s="101">
        <v>1265.652954550608</v>
      </c>
      <c r="X92" s="101">
        <v>0</v>
      </c>
      <c r="Y92" s="101">
        <v>0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942.6667683700698</v>
      </c>
      <c r="L93" s="104">
        <v>957.520320211887</v>
      </c>
      <c r="M93" s="104">
        <v>953.04576482021719</v>
      </c>
      <c r="N93" s="104">
        <v>1002.5961481645191</v>
      </c>
      <c r="O93" s="104">
        <v>994.76250892333883</v>
      </c>
      <c r="P93" s="104">
        <v>1014.2371151978249</v>
      </c>
      <c r="Q93" s="104">
        <v>1017.4793825998578</v>
      </c>
      <c r="R93" s="104">
        <v>1053.0733234824052</v>
      </c>
      <c r="S93" s="104">
        <v>1081.6697731102629</v>
      </c>
      <c r="T93" s="104">
        <v>1121.8645472624787</v>
      </c>
      <c r="U93" s="104">
        <v>1193.0483283763217</v>
      </c>
      <c r="V93" s="104">
        <v>1204.1721362454837</v>
      </c>
      <c r="W93" s="104">
        <v>1266.4009593352525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450.72682272581505</v>
      </c>
      <c r="L94" s="98">
        <v>479.14643408558402</v>
      </c>
      <c r="M94" s="98">
        <v>458.38178675114489</v>
      </c>
      <c r="N94" s="98">
        <v>464.49600814609221</v>
      </c>
      <c r="O94" s="98">
        <v>474.51206651108305</v>
      </c>
      <c r="P94" s="98">
        <v>473.99188602104795</v>
      </c>
      <c r="Q94" s="98">
        <v>482.41447170621166</v>
      </c>
      <c r="R94" s="98">
        <v>493.63262631938107</v>
      </c>
      <c r="S94" s="98">
        <v>497.9626389272471</v>
      </c>
      <c r="T94" s="98">
        <v>610.91671277376906</v>
      </c>
      <c r="U94" s="98">
        <v>588.00264497308683</v>
      </c>
      <c r="V94" s="98">
        <v>578.22182814725898</v>
      </c>
      <c r="W94" s="98">
        <v>630.76382517478237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491.93994564425469</v>
      </c>
      <c r="L95" s="98">
        <v>478.37388612630303</v>
      </c>
      <c r="M95" s="98">
        <v>494.66397806907236</v>
      </c>
      <c r="N95" s="98">
        <v>538.10014001842683</v>
      </c>
      <c r="O95" s="98">
        <v>520.25044241225578</v>
      </c>
      <c r="P95" s="98">
        <v>540.24522917677689</v>
      </c>
      <c r="Q95" s="98">
        <v>535.06491089364613</v>
      </c>
      <c r="R95" s="98">
        <v>559.44069716302408</v>
      </c>
      <c r="S95" s="98">
        <v>583.70713418301568</v>
      </c>
      <c r="T95" s="98">
        <v>510.94783448870965</v>
      </c>
      <c r="U95" s="98">
        <v>605.04568340323476</v>
      </c>
      <c r="V95" s="98">
        <v>625.95030809822492</v>
      </c>
      <c r="W95" s="98">
        <v>635.63713416047028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645.8722909780131</v>
      </c>
      <c r="D96" s="101">
        <v>489.67813931096566</v>
      </c>
      <c r="E96" s="101">
        <v>1035.2101437701074</v>
      </c>
      <c r="F96" s="101">
        <v>961.98614176292108</v>
      </c>
      <c r="G96" s="101">
        <v>761.90464180577419</v>
      </c>
      <c r="H96" s="101">
        <v>907.19064384550325</v>
      </c>
      <c r="I96" s="101">
        <v>832.83247398243577</v>
      </c>
      <c r="J96" s="101">
        <v>876.77856926033303</v>
      </c>
      <c r="K96" s="101">
        <v>924.36129205992643</v>
      </c>
      <c r="L96" s="101">
        <v>990.80301425474636</v>
      </c>
      <c r="M96" s="101">
        <v>974.23027845614888</v>
      </c>
      <c r="N96" s="101">
        <v>959.22749890895136</v>
      </c>
      <c r="O96" s="101">
        <v>1027.3703868120904</v>
      </c>
      <c r="P96" s="101">
        <v>1023.7864057853986</v>
      </c>
      <c r="Q96" s="101">
        <v>1052.0276188949424</v>
      </c>
      <c r="R96" s="101">
        <v>1068.2209119602057</v>
      </c>
      <c r="S96" s="101">
        <v>1078.6246653466862</v>
      </c>
      <c r="T96" s="101">
        <v>1054.3036982311257</v>
      </c>
      <c r="U96" s="101">
        <v>1138.1605003849766</v>
      </c>
      <c r="V96" s="101">
        <v>0</v>
      </c>
      <c r="W96" s="101">
        <v>1218.2813940564397</v>
      </c>
      <c r="X96" s="101">
        <v>0</v>
      </c>
      <c r="Y96" s="101">
        <v>0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926.15747098090719</v>
      </c>
      <c r="L97" s="104">
        <v>991.9627777347464</v>
      </c>
      <c r="M97" s="104">
        <v>974.79611350576181</v>
      </c>
      <c r="N97" s="104">
        <v>959.46135449433552</v>
      </c>
      <c r="O97" s="104">
        <v>1029.4080617353009</v>
      </c>
      <c r="P97" s="104">
        <v>1029.7949911678486</v>
      </c>
      <c r="Q97" s="104">
        <v>1059.7069758974174</v>
      </c>
      <c r="R97" s="104">
        <v>1075.4819061571429</v>
      </c>
      <c r="S97" s="104">
        <v>1083.6733530312592</v>
      </c>
      <c r="T97" s="104">
        <v>1057.078599497559</v>
      </c>
      <c r="U97" s="104">
        <v>1139.5934436096218</v>
      </c>
      <c r="V97" s="104">
        <v>1211.5946196017844</v>
      </c>
      <c r="W97" s="104">
        <v>1221.7586780267748</v>
      </c>
      <c r="X97" s="104">
        <v>0</v>
      </c>
      <c r="Y97" s="104">
        <v>0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442.88237120629714</v>
      </c>
      <c r="L98" s="98">
        <v>497.10996054035598</v>
      </c>
      <c r="M98" s="98">
        <v>468.95863630990601</v>
      </c>
      <c r="N98" s="98">
        <v>443.9863397762964</v>
      </c>
      <c r="O98" s="98">
        <v>491.58394987421235</v>
      </c>
      <c r="P98" s="98">
        <v>481.69090470675235</v>
      </c>
      <c r="Q98" s="98">
        <v>503.72465800767503</v>
      </c>
      <c r="R98" s="98">
        <v>506.44806369828143</v>
      </c>
      <c r="S98" s="98">
        <v>500.97574616194561</v>
      </c>
      <c r="T98" s="98">
        <v>569.00763046275085</v>
      </c>
      <c r="U98" s="98">
        <v>561.29251356679549</v>
      </c>
      <c r="V98" s="98">
        <v>585.50872653057047</v>
      </c>
      <c r="W98" s="98">
        <v>607.84287382711091</v>
      </c>
      <c r="X98" s="98">
        <v>0</v>
      </c>
      <c r="Y98" s="98">
        <v>0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483.27509977461017</v>
      </c>
      <c r="L99" s="98">
        <v>494.85281719439035</v>
      </c>
      <c r="M99" s="98">
        <v>505.8374771958558</v>
      </c>
      <c r="N99" s="98">
        <v>515.47501471803935</v>
      </c>
      <c r="O99" s="98">
        <v>537.82411186108857</v>
      </c>
      <c r="P99" s="98">
        <v>548.10408646109636</v>
      </c>
      <c r="Q99" s="98">
        <v>555.98231788974215</v>
      </c>
      <c r="R99" s="98">
        <v>569.0338424588615</v>
      </c>
      <c r="S99" s="98">
        <v>582.69760686931386</v>
      </c>
      <c r="T99" s="98">
        <v>488.07096903480812</v>
      </c>
      <c r="U99" s="98">
        <v>578.30093004282639</v>
      </c>
      <c r="V99" s="98">
        <v>626.08589307121395</v>
      </c>
      <c r="W99" s="98">
        <v>613.91580419966374</v>
      </c>
      <c r="X99" s="98">
        <v>0</v>
      </c>
      <c r="Y99" s="98">
        <v>0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356.06449252400029</v>
      </c>
      <c r="D100" s="122">
        <v>348.81093413546392</v>
      </c>
      <c r="E100" s="122">
        <v>617.23950823135044</v>
      </c>
      <c r="F100" s="122">
        <v>566.95223720414515</v>
      </c>
      <c r="G100" s="122">
        <v>512.54208440512662</v>
      </c>
      <c r="H100" s="122">
        <v>537.63718116304472</v>
      </c>
      <c r="I100" s="122">
        <v>545.98958607994132</v>
      </c>
      <c r="J100" s="122">
        <v>564.31611066282608</v>
      </c>
      <c r="K100" s="122">
        <v>574.58142589813747</v>
      </c>
      <c r="L100" s="122">
        <v>602.11675347339042</v>
      </c>
      <c r="M100" s="122">
        <v>578.45757202749087</v>
      </c>
      <c r="N100" s="122">
        <v>568.03554612706489</v>
      </c>
      <c r="O100" s="122">
        <v>557.1384728456726</v>
      </c>
      <c r="P100" s="122">
        <v>542.71111257656071</v>
      </c>
      <c r="Q100" s="122">
        <v>543.00561564980171</v>
      </c>
      <c r="R100" s="122">
        <v>541.01515173884718</v>
      </c>
      <c r="S100" s="122">
        <v>530.41860488147086</v>
      </c>
      <c r="T100" s="122">
        <v>612.18144220497709</v>
      </c>
      <c r="U100" s="122">
        <v>603.16389686674404</v>
      </c>
      <c r="V100" s="122">
        <v>572.19544759659323</v>
      </c>
      <c r="W100" s="122">
        <v>544.82010660511355</v>
      </c>
      <c r="X100" s="122">
        <v>463.040848808394</v>
      </c>
      <c r="Y100" s="122">
        <v>381.64579768361375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350.75857823729524</v>
      </c>
      <c r="D101" s="98">
        <v>398.52055109597148</v>
      </c>
      <c r="E101" s="98">
        <v>536.20782720963587</v>
      </c>
      <c r="F101" s="98">
        <v>553.93824491225371</v>
      </c>
      <c r="G101" s="98">
        <v>521.95808974767988</v>
      </c>
      <c r="H101" s="98">
        <v>530.98244338700488</v>
      </c>
      <c r="I101" s="98">
        <v>551.70749248326138</v>
      </c>
      <c r="J101" s="98">
        <v>569.21637192486094</v>
      </c>
      <c r="K101" s="98">
        <v>571.99082569908444</v>
      </c>
      <c r="L101" s="98">
        <v>559.58259159966417</v>
      </c>
      <c r="M101" s="98">
        <v>597.89928596159234</v>
      </c>
      <c r="N101" s="98">
        <v>566.98506503275462</v>
      </c>
      <c r="O101" s="98">
        <v>557.34027488924403</v>
      </c>
      <c r="P101" s="98">
        <v>544.97266190698679</v>
      </c>
      <c r="Q101" s="98">
        <v>557.29940668163727</v>
      </c>
      <c r="R101" s="98">
        <v>495.90977108413847</v>
      </c>
      <c r="S101" s="98">
        <v>420.99999700278863</v>
      </c>
      <c r="T101" s="98">
        <v>715.00843439621326</v>
      </c>
      <c r="U101" s="98">
        <v>620.18739971871264</v>
      </c>
      <c r="V101" s="98">
        <v>560.13324899376028</v>
      </c>
      <c r="W101" s="98">
        <v>591.92665730463125</v>
      </c>
      <c r="X101" s="98">
        <v>439.44723655035693</v>
      </c>
      <c r="Y101" s="98">
        <v>396.29635694158566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367.91319913191973</v>
      </c>
      <c r="D102" s="98">
        <v>399.28902545890929</v>
      </c>
      <c r="E102" s="98">
        <v>530.88339745334531</v>
      </c>
      <c r="F102" s="98">
        <v>532.77971181831356</v>
      </c>
      <c r="G102" s="98">
        <v>520.54353812929037</v>
      </c>
      <c r="H102" s="98">
        <v>528.81217328407297</v>
      </c>
      <c r="I102" s="98">
        <v>551.37754960160964</v>
      </c>
      <c r="J102" s="98">
        <v>568.55596703334959</v>
      </c>
      <c r="K102" s="98">
        <v>586.70939712812776</v>
      </c>
      <c r="L102" s="98">
        <v>594.53506626154478</v>
      </c>
      <c r="M102" s="98">
        <v>569.22457014317774</v>
      </c>
      <c r="N102" s="98">
        <v>571.00815286850639</v>
      </c>
      <c r="O102" s="98">
        <v>548.22671005447785</v>
      </c>
      <c r="P102" s="98">
        <v>543.2549921962476</v>
      </c>
      <c r="Q102" s="98">
        <v>540.88420995547369</v>
      </c>
      <c r="R102" s="98">
        <v>549.465415501287</v>
      </c>
      <c r="S102" s="98">
        <v>556.62373478708344</v>
      </c>
      <c r="T102" s="98">
        <v>576.01601253220451</v>
      </c>
      <c r="U102" s="98">
        <v>604.65700262172743</v>
      </c>
      <c r="V102" s="98">
        <v>565.64896159889372</v>
      </c>
      <c r="W102" s="98">
        <v>537.59038876358352</v>
      </c>
      <c r="X102" s="98">
        <v>465.09957014368035</v>
      </c>
      <c r="Y102" s="98">
        <v>379.61469423034799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319.656321462915</v>
      </c>
      <c r="D103" s="33">
        <v>252.71444160854119</v>
      </c>
      <c r="E103" s="33">
        <v>683.7626467553996</v>
      </c>
      <c r="F103" s="33">
        <v>618.93029569341877</v>
      </c>
      <c r="G103" s="33">
        <v>478.48720104953145</v>
      </c>
      <c r="H103" s="33">
        <v>573.96900025315722</v>
      </c>
      <c r="I103" s="33">
        <v>521.79036571559686</v>
      </c>
      <c r="J103" s="33">
        <v>555.19395670133315</v>
      </c>
      <c r="K103" s="33">
        <v>560.46412087208114</v>
      </c>
      <c r="L103" s="33">
        <v>626.651745151152</v>
      </c>
      <c r="M103" s="33">
        <v>576.03925748661902</v>
      </c>
      <c r="N103" s="33">
        <v>563.26277747465565</v>
      </c>
      <c r="O103" s="33">
        <v>577.54024535916881</v>
      </c>
      <c r="P103" s="33">
        <v>539.47304513884194</v>
      </c>
      <c r="Q103" s="33">
        <v>539.33950395612976</v>
      </c>
      <c r="R103" s="33">
        <v>555.09839956863163</v>
      </c>
      <c r="S103" s="33">
        <v>569.20654720420862</v>
      </c>
      <c r="T103" s="33">
        <v>572.78504996383163</v>
      </c>
      <c r="U103" s="33">
        <v>579.75786630766697</v>
      </c>
      <c r="V103" s="33">
        <v>608.9247451493294</v>
      </c>
      <c r="W103" s="33">
        <v>0</v>
      </c>
      <c r="X103" s="33">
        <v>0</v>
      </c>
      <c r="Y103" s="33">
        <v>0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6892.8720290120427</v>
      </c>
      <c r="D105" s="117">
        <f t="shared" si="35"/>
        <v>9748.7785636202898</v>
      </c>
      <c r="E105" s="117">
        <f t="shared" si="35"/>
        <v>9096.9335293518798</v>
      </c>
      <c r="F105" s="117">
        <f t="shared" si="35"/>
        <v>7751.8796721843692</v>
      </c>
      <c r="G105" s="117">
        <f t="shared" si="35"/>
        <v>9825.3689273290256</v>
      </c>
      <c r="H105" s="117">
        <f t="shared" si="35"/>
        <v>10153.102281486254</v>
      </c>
      <c r="I105" s="117">
        <f t="shared" si="35"/>
        <v>8189.1453895893655</v>
      </c>
      <c r="J105" s="117">
        <f t="shared" si="35"/>
        <v>8868.6960826145223</v>
      </c>
      <c r="K105" s="117">
        <f t="shared" si="35"/>
        <v>9709.2105796464421</v>
      </c>
      <c r="L105" s="117">
        <f t="shared" si="35"/>
        <v>9305.8999671134443</v>
      </c>
      <c r="M105" s="117">
        <f t="shared" si="35"/>
        <v>8542.7168604926392</v>
      </c>
      <c r="N105" s="117">
        <f t="shared" si="35"/>
        <v>9044.4139033993324</v>
      </c>
      <c r="O105" s="117">
        <f t="shared" si="35"/>
        <v>8700.8888684510584</v>
      </c>
      <c r="P105" s="117">
        <f t="shared" si="35"/>
        <v>8332.1951426937067</v>
      </c>
      <c r="Q105" s="117">
        <f t="shared" si="35"/>
        <v>8392.794405984996</v>
      </c>
      <c r="R105" s="117">
        <f t="shared" ref="R105:V105" si="36">R106+R109+R111+R120</f>
        <v>8332.4780991782736</v>
      </c>
      <c r="S105" s="117">
        <f t="shared" si="36"/>
        <v>8114.9197654596492</v>
      </c>
      <c r="T105" s="117">
        <f t="shared" si="36"/>
        <v>8070.1127584486903</v>
      </c>
      <c r="U105" s="117">
        <f t="shared" si="36"/>
        <v>8032.296469312776</v>
      </c>
      <c r="V105" s="117">
        <f t="shared" si="36"/>
        <v>7468.101828487439</v>
      </c>
      <c r="W105" s="117">
        <f t="shared" ref="W105:Y105" si="37">W106+W109+W111+W120</f>
        <v>6924.9163153113914</v>
      </c>
      <c r="X105" s="117">
        <f t="shared" si="37"/>
        <v>6084.8970499012403</v>
      </c>
      <c r="Y105" s="117">
        <f t="shared" si="37"/>
        <v>4882.5623158691269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5987.2770388360614</v>
      </c>
      <c r="D106" s="122">
        <f t="shared" si="38"/>
        <v>8588.5493927141179</v>
      </c>
      <c r="E106" s="122">
        <f t="shared" si="38"/>
        <v>7613.5166963830115</v>
      </c>
      <c r="F106" s="122">
        <f t="shared" si="38"/>
        <v>6430.2696524749617</v>
      </c>
      <c r="G106" s="122">
        <f t="shared" si="38"/>
        <v>8376.7045844593358</v>
      </c>
      <c r="H106" s="122">
        <f t="shared" si="38"/>
        <v>8670.7623587712224</v>
      </c>
      <c r="I106" s="122">
        <f t="shared" si="38"/>
        <v>6833.4780320639411</v>
      </c>
      <c r="J106" s="122">
        <f t="shared" si="38"/>
        <v>7406.3362140620202</v>
      </c>
      <c r="K106" s="122">
        <f t="shared" si="38"/>
        <v>8136.7981524646548</v>
      </c>
      <c r="L106" s="122">
        <f t="shared" si="38"/>
        <v>7758.443833164335</v>
      </c>
      <c r="M106" s="122">
        <f t="shared" si="38"/>
        <v>7028.2891800776506</v>
      </c>
      <c r="N106" s="122">
        <f t="shared" si="38"/>
        <v>7488.6379384063212</v>
      </c>
      <c r="O106" s="122">
        <f t="shared" si="38"/>
        <v>7136.0767104148172</v>
      </c>
      <c r="P106" s="122">
        <f t="shared" si="38"/>
        <v>6719.3375103523076</v>
      </c>
      <c r="Q106" s="122">
        <f t="shared" si="38"/>
        <v>6718.6170395717099</v>
      </c>
      <c r="R106" s="122">
        <f t="shared" ref="R106:V106" si="39">SUM(R107:R108)</f>
        <v>6663.5648587561464</v>
      </c>
      <c r="S106" s="122">
        <f t="shared" si="39"/>
        <v>6449.872346399261</v>
      </c>
      <c r="T106" s="122">
        <f t="shared" si="39"/>
        <v>6381.9231830325925</v>
      </c>
      <c r="U106" s="122">
        <f t="shared" si="39"/>
        <v>6269.4539904382946</v>
      </c>
      <c r="V106" s="122">
        <f t="shared" si="39"/>
        <v>5750.6863804282702</v>
      </c>
      <c r="W106" s="122">
        <f t="shared" ref="W106:Y106" si="40">SUM(W107:W108)</f>
        <v>5282.5877535930504</v>
      </c>
      <c r="X106" s="122">
        <f t="shared" si="40"/>
        <v>4575.3282658421685</v>
      </c>
      <c r="Y106" s="122">
        <f t="shared" si="40"/>
        <v>3635.6051123709422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5963.1597841105731</v>
      </c>
      <c r="D107" s="98">
        <v>8554.360045480249</v>
      </c>
      <c r="E107" s="98">
        <v>7583.2876977333108</v>
      </c>
      <c r="F107" s="98">
        <v>6405.1994693407396</v>
      </c>
      <c r="G107" s="98">
        <v>8344.5592921055704</v>
      </c>
      <c r="H107" s="98">
        <v>8637.6244019929218</v>
      </c>
      <c r="I107" s="98">
        <v>6808.0434378191285</v>
      </c>
      <c r="J107" s="98">
        <v>7379.032798807466</v>
      </c>
      <c r="K107" s="98">
        <v>8107.1991670112102</v>
      </c>
      <c r="L107" s="98">
        <v>7730.1350491490384</v>
      </c>
      <c r="M107" s="98">
        <v>7003.2493230421796</v>
      </c>
      <c r="N107" s="98">
        <v>7462.1511108108807</v>
      </c>
      <c r="O107" s="98">
        <v>7111.2243975495503</v>
      </c>
      <c r="P107" s="98">
        <v>6696.4020832529086</v>
      </c>
      <c r="Q107" s="98">
        <v>6695.950192739444</v>
      </c>
      <c r="R107" s="98">
        <v>6641.187349970528</v>
      </c>
      <c r="S107" s="98">
        <v>6428.4382546026272</v>
      </c>
      <c r="T107" s="98">
        <v>6360.4743822091177</v>
      </c>
      <c r="U107" s="98">
        <v>6248.8372649196008</v>
      </c>
      <c r="V107" s="98">
        <v>5731.8724886404389</v>
      </c>
      <c r="W107" s="98">
        <v>5265.738011149042</v>
      </c>
      <c r="X107" s="98">
        <v>4561.3915715587627</v>
      </c>
      <c r="Y107" s="98">
        <v>3624.8132466385373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24.117254725488554</v>
      </c>
      <c r="D108" s="98">
        <v>34.189347233869526</v>
      </c>
      <c r="E108" s="98">
        <v>30.228998649700788</v>
      </c>
      <c r="F108" s="98">
        <v>25.070183134222347</v>
      </c>
      <c r="G108" s="98">
        <v>32.14529235376542</v>
      </c>
      <c r="H108" s="98">
        <v>33.137956778301124</v>
      </c>
      <c r="I108" s="98">
        <v>25.434594244812743</v>
      </c>
      <c r="J108" s="98">
        <v>27.303415254554331</v>
      </c>
      <c r="K108" s="98">
        <v>29.598985453444769</v>
      </c>
      <c r="L108" s="98">
        <v>28.308784015296396</v>
      </c>
      <c r="M108" s="98">
        <v>25.039857035470565</v>
      </c>
      <c r="N108" s="98">
        <v>26.486827595440477</v>
      </c>
      <c r="O108" s="98">
        <v>24.852312865266757</v>
      </c>
      <c r="P108" s="98">
        <v>22.935427099399167</v>
      </c>
      <c r="Q108" s="98">
        <v>22.666846832265719</v>
      </c>
      <c r="R108" s="98">
        <v>22.377508785618414</v>
      </c>
      <c r="S108" s="98">
        <v>21.434091796633862</v>
      </c>
      <c r="T108" s="98">
        <v>21.448800823474514</v>
      </c>
      <c r="U108" s="98">
        <v>20.616725518694139</v>
      </c>
      <c r="V108" s="98">
        <v>18.813891787831587</v>
      </c>
      <c r="W108" s="98">
        <v>16.849742444007976</v>
      </c>
      <c r="X108" s="98">
        <v>13.936694283405515</v>
      </c>
      <c r="Y108" s="98">
        <v>10.79186573240503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0.48508225196263466</v>
      </c>
      <c r="F109" s="122">
        <f t="shared" si="41"/>
        <v>1.1179954086110451</v>
      </c>
      <c r="G109" s="122">
        <f t="shared" si="41"/>
        <v>0.57245450211698568</v>
      </c>
      <c r="H109" s="122">
        <f t="shared" si="41"/>
        <v>1.5859743987591466</v>
      </c>
      <c r="I109" s="122">
        <f t="shared" si="41"/>
        <v>2.9825881628676525</v>
      </c>
      <c r="J109" s="122">
        <f t="shared" si="41"/>
        <v>5.286198221044959</v>
      </c>
      <c r="K109" s="122">
        <f t="shared" si="41"/>
        <v>7.3058153200803977</v>
      </c>
      <c r="L109" s="122">
        <f t="shared" si="41"/>
        <v>7.5866444210385557</v>
      </c>
      <c r="M109" s="122">
        <f t="shared" si="41"/>
        <v>10.090565443029949</v>
      </c>
      <c r="N109" s="122">
        <f t="shared" si="41"/>
        <v>9.1612737821386219</v>
      </c>
      <c r="O109" s="122">
        <f t="shared" si="41"/>
        <v>17.090481908596143</v>
      </c>
      <c r="P109" s="122">
        <f t="shared" si="41"/>
        <v>24.262440003676847</v>
      </c>
      <c r="Q109" s="122">
        <f t="shared" si="41"/>
        <v>58.557808641957244</v>
      </c>
      <c r="R109" s="122">
        <f t="shared" si="41"/>
        <v>42.24243994092069</v>
      </c>
      <c r="S109" s="122">
        <f t="shared" si="41"/>
        <v>36.114171513463859</v>
      </c>
      <c r="T109" s="122">
        <f t="shared" si="41"/>
        <v>39.470981238080256</v>
      </c>
      <c r="U109" s="122">
        <f t="shared" si="41"/>
        <v>41.172503375560431</v>
      </c>
      <c r="V109" s="122">
        <f t="shared" si="41"/>
        <v>24.330777580970363</v>
      </c>
      <c r="W109" s="122">
        <f t="shared" si="41"/>
        <v>10.004585165824601</v>
      </c>
      <c r="X109" s="122">
        <f t="shared" si="41"/>
        <v>5.8739168662344632</v>
      </c>
      <c r="Y109" s="122">
        <f t="shared" si="41"/>
        <v>2.5659549981079626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0.48508225196263466</v>
      </c>
      <c r="F110" s="98">
        <f>IF(RES_hhdet_in_tes!F110=0,0,RES_hhdet_in_tes!F110*1000*11630/RES_hhdet_in_new!F107)</f>
        <v>1.1179954086110451</v>
      </c>
      <c r="G110" s="98">
        <f>IF(RES_hhdet_in_tes!G110=0,0,RES_hhdet_in_tes!G110*1000*11630/RES_hhdet_in_new!G107)</f>
        <v>0.57245450211698568</v>
      </c>
      <c r="H110" s="98">
        <f>IF(RES_hhdet_in_tes!H110=0,0,RES_hhdet_in_tes!H110*1000*11630/RES_hhdet_in_new!H107)</f>
        <v>1.5859743987591466</v>
      </c>
      <c r="I110" s="98">
        <f>IF(RES_hhdet_in_tes!I110=0,0,RES_hhdet_in_tes!I110*1000*11630/RES_hhdet_in_new!I107)</f>
        <v>2.9825881628676525</v>
      </c>
      <c r="J110" s="98">
        <f>IF(RES_hhdet_in_tes!J110=0,0,RES_hhdet_in_tes!J110*1000*11630/RES_hhdet_in_new!J107)</f>
        <v>5.286198221044959</v>
      </c>
      <c r="K110" s="98">
        <f>IF(RES_hhdet_in_tes!K110=0,0,RES_hhdet_in_tes!K110*1000*11630/RES_hhdet_in_new!K107)</f>
        <v>7.3058153200803977</v>
      </c>
      <c r="L110" s="98">
        <f>IF(RES_hhdet_in_tes!L110=0,0,RES_hhdet_in_tes!L110*1000*11630/RES_hhdet_in_new!L107)</f>
        <v>7.5866444210385557</v>
      </c>
      <c r="M110" s="98">
        <f>IF(RES_hhdet_in_tes!M110=0,0,RES_hhdet_in_tes!M110*1000*11630/RES_hhdet_in_new!M107)</f>
        <v>10.090565443029949</v>
      </c>
      <c r="N110" s="98">
        <f>IF(RES_hhdet_in_tes!N110=0,0,RES_hhdet_in_tes!N110*1000*11630/RES_hhdet_in_new!N107)</f>
        <v>9.1612737821386219</v>
      </c>
      <c r="O110" s="98">
        <f>IF(RES_hhdet_in_tes!O110=0,0,RES_hhdet_in_tes!O110*1000*11630/RES_hhdet_in_new!O107)</f>
        <v>17.090481908596143</v>
      </c>
      <c r="P110" s="98">
        <f>IF(RES_hhdet_in_tes!P110=0,0,RES_hhdet_in_tes!P110*1000*11630/RES_hhdet_in_new!P107)</f>
        <v>24.262440003676847</v>
      </c>
      <c r="Q110" s="98">
        <f>IF(RES_hhdet_in_tes!Q110=0,0,RES_hhdet_in_tes!Q110*1000*11630/RES_hhdet_in_new!Q107)</f>
        <v>58.557808641957244</v>
      </c>
      <c r="R110" s="98">
        <f>IF(RES_hhdet_in_tes!R110=0,0,RES_hhdet_in_tes!R110*1000*11630/RES_hhdet_in_new!R107)</f>
        <v>42.24243994092069</v>
      </c>
      <c r="S110" s="98">
        <f>IF(RES_hhdet_in_tes!S110=0,0,RES_hhdet_in_tes!S110*1000*11630/RES_hhdet_in_new!S107)</f>
        <v>36.114171513463859</v>
      </c>
      <c r="T110" s="98">
        <f>IF(RES_hhdet_in_tes!T110=0,0,RES_hhdet_in_tes!T110*1000*11630/RES_hhdet_in_new!T107)</f>
        <v>39.470981238080256</v>
      </c>
      <c r="U110" s="98">
        <f>IF(RES_hhdet_in_tes!U110=0,0,RES_hhdet_in_tes!U110*1000*11630/RES_hhdet_in_new!U107)</f>
        <v>41.172503375560431</v>
      </c>
      <c r="V110" s="98">
        <f>IF(RES_hhdet_in_tes!V110=0,0,RES_hhdet_in_tes!V110*1000*11630/RES_hhdet_in_new!V107)</f>
        <v>24.330777580970363</v>
      </c>
      <c r="W110" s="98">
        <f>IF(RES_hhdet_in_tes!W110=0,0,RES_hhdet_in_tes!W110*1000*11630/RES_hhdet_in_new!W107)</f>
        <v>10.004585165824601</v>
      </c>
      <c r="X110" s="98">
        <f>IF(RES_hhdet_in_tes!X110=0,0,RES_hhdet_in_tes!X110*1000*11630/RES_hhdet_in_new!X107)</f>
        <v>5.8739168662344632</v>
      </c>
      <c r="Y110" s="98">
        <f>IF(RES_hhdet_in_tes!Y110=0,0,RES_hhdet_in_tes!Y110*1000*11630/RES_hhdet_in_new!Y107)</f>
        <v>2.5659549981079626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549.0460386862502</v>
      </c>
      <c r="D111" s="122">
        <v>816.57770678121426</v>
      </c>
      <c r="E111" s="122">
        <v>857.14783813077611</v>
      </c>
      <c r="F111" s="122">
        <v>751.21340099341194</v>
      </c>
      <c r="G111" s="122">
        <v>937.55485802622604</v>
      </c>
      <c r="H111" s="122">
        <v>941.85675034243866</v>
      </c>
      <c r="I111" s="122">
        <v>807.76639370789326</v>
      </c>
      <c r="J111" s="122">
        <v>894.12974763755415</v>
      </c>
      <c r="K111" s="122">
        <v>989.8892291888892</v>
      </c>
      <c r="L111" s="122">
        <v>927.93788886798757</v>
      </c>
      <c r="M111" s="122">
        <v>931.75971865580834</v>
      </c>
      <c r="N111" s="122">
        <v>978.21030283646837</v>
      </c>
      <c r="O111" s="122">
        <v>990.6643288779926</v>
      </c>
      <c r="P111" s="122">
        <v>1046.4223924107405</v>
      </c>
      <c r="Q111" s="122">
        <v>1075.2546319603155</v>
      </c>
      <c r="R111" s="122">
        <v>1074.9238080999289</v>
      </c>
      <c r="S111" s="122">
        <v>1067.6480045327714</v>
      </c>
      <c r="T111" s="122">
        <v>1073.7655823176583</v>
      </c>
      <c r="U111" s="122">
        <v>1125.0512767266143</v>
      </c>
      <c r="V111" s="122">
        <v>1117.0856418664387</v>
      </c>
      <c r="W111" s="122">
        <v>1094.7335877889338</v>
      </c>
      <c r="X111" s="122">
        <v>1038.5952970491569</v>
      </c>
      <c r="Y111" s="122">
        <v>864.7765542697291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549.0460386862502</v>
      </c>
      <c r="D112" s="98">
        <v>836.49037078955439</v>
      </c>
      <c r="E112" s="98">
        <v>841.82280362903055</v>
      </c>
      <c r="F112" s="98">
        <v>743.71555646010938</v>
      </c>
      <c r="G112" s="98">
        <v>937.55485802622604</v>
      </c>
      <c r="H112" s="98">
        <v>942.92889796605505</v>
      </c>
      <c r="I112" s="98">
        <v>806.07019278705968</v>
      </c>
      <c r="J112" s="98">
        <v>898.46754223185962</v>
      </c>
      <c r="K112" s="98">
        <v>1011.1822448482541</v>
      </c>
      <c r="L112" s="98">
        <v>872.35495828359274</v>
      </c>
      <c r="M112" s="98">
        <v>923.89030704303491</v>
      </c>
      <c r="N112" s="98">
        <v>980.31132569591239</v>
      </c>
      <c r="O112" s="98">
        <v>985.9523595811911</v>
      </c>
      <c r="P112" s="98">
        <v>1048.1681458217411</v>
      </c>
      <c r="Q112" s="98">
        <v>1076.952052651819</v>
      </c>
      <c r="R112" s="98">
        <v>1074.8789550974027</v>
      </c>
      <c r="S112" s="98">
        <v>1064.2676178737511</v>
      </c>
      <c r="T112" s="98">
        <v>1080.3585329165421</v>
      </c>
      <c r="U112" s="98">
        <v>1117.0806065935467</v>
      </c>
      <c r="V112" s="98">
        <v>1081.8695323967243</v>
      </c>
      <c r="W112" s="98">
        <v>1080.6725895348443</v>
      </c>
      <c r="X112" s="98">
        <v>1038.0894984521053</v>
      </c>
      <c r="Y112" s="98">
        <v>863.81262582215152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1013.3983300131003</v>
      </c>
      <c r="L113" s="98">
        <v>0</v>
      </c>
      <c r="M113" s="98">
        <v>925.72098492649741</v>
      </c>
      <c r="N113" s="98">
        <v>981.89959606131549</v>
      </c>
      <c r="O113" s="98">
        <v>988.14356326397524</v>
      </c>
      <c r="P113" s="98">
        <v>1053.9715936269706</v>
      </c>
      <c r="Q113" s="98">
        <v>1082.9108839728169</v>
      </c>
      <c r="R113" s="98">
        <v>1080.498044269207</v>
      </c>
      <c r="S113" s="98">
        <v>1069.0724398836001</v>
      </c>
      <c r="T113" s="98">
        <v>1083.8918067586105</v>
      </c>
      <c r="U113" s="98">
        <v>1120.4925849686156</v>
      </c>
      <c r="V113" s="98">
        <v>1084.5522760595852</v>
      </c>
      <c r="W113" s="98">
        <v>1082.3929200379948</v>
      </c>
      <c r="X113" s="98">
        <v>1046.4975790264721</v>
      </c>
      <c r="Y113" s="98">
        <v>875.00534870518163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484.18111346082338</v>
      </c>
      <c r="L114" s="101">
        <v>0</v>
      </c>
      <c r="M114" s="101">
        <v>445.00038007048556</v>
      </c>
      <c r="N114" s="101">
        <v>454.66605900727279</v>
      </c>
      <c r="O114" s="101">
        <v>470.75661351588849</v>
      </c>
      <c r="P114" s="101">
        <v>492.6914095524582</v>
      </c>
      <c r="Q114" s="101">
        <v>514.00453693001168</v>
      </c>
      <c r="R114" s="101">
        <v>506.33456113160071</v>
      </c>
      <c r="S114" s="101">
        <v>491.60071606639963</v>
      </c>
      <c r="T114" s="101">
        <v>589.56759232583818</v>
      </c>
      <c r="U114" s="101">
        <v>551.00585061746006</v>
      </c>
      <c r="V114" s="101">
        <v>518.30175322964351</v>
      </c>
      <c r="W114" s="101">
        <v>535.66876592760218</v>
      </c>
      <c r="X114" s="101">
        <v>396.90631299515945</v>
      </c>
      <c r="Y114" s="101">
        <v>261.03949205802093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529.21721655227702</v>
      </c>
      <c r="L115" s="104">
        <v>0</v>
      </c>
      <c r="M115" s="104">
        <v>480.72060485601173</v>
      </c>
      <c r="N115" s="104">
        <v>527.23353705404259</v>
      </c>
      <c r="O115" s="104">
        <v>517.38694974808664</v>
      </c>
      <c r="P115" s="104">
        <v>561.28018407451236</v>
      </c>
      <c r="Q115" s="104">
        <v>568.90634704280535</v>
      </c>
      <c r="R115" s="104">
        <v>574.16348313760636</v>
      </c>
      <c r="S115" s="104">
        <v>577.47172381720031</v>
      </c>
      <c r="T115" s="104">
        <v>494.32421443277246</v>
      </c>
      <c r="U115" s="104">
        <v>569.48673435115552</v>
      </c>
      <c r="V115" s="104">
        <v>566.25052282994147</v>
      </c>
      <c r="W115" s="104">
        <v>546.72415411039242</v>
      </c>
      <c r="X115" s="104">
        <v>649.59126603131244</v>
      </c>
      <c r="Y115" s="104">
        <v>613.96585664716065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489.67813931096561</v>
      </c>
      <c r="E116" s="101">
        <v>1035.2101437701072</v>
      </c>
      <c r="F116" s="101">
        <v>961.98614176292097</v>
      </c>
      <c r="G116" s="101">
        <v>0</v>
      </c>
      <c r="H116" s="101">
        <v>907.19064384550325</v>
      </c>
      <c r="I116" s="101">
        <v>832.83247398243589</v>
      </c>
      <c r="J116" s="101">
        <v>876.77856926033303</v>
      </c>
      <c r="K116" s="101">
        <v>924.36129205992654</v>
      </c>
      <c r="L116" s="101">
        <v>990.80301425474624</v>
      </c>
      <c r="M116" s="101">
        <v>974.23027845614877</v>
      </c>
      <c r="N116" s="101">
        <v>959.22749890895159</v>
      </c>
      <c r="O116" s="101">
        <v>1027.3703868120901</v>
      </c>
      <c r="P116" s="101">
        <v>1023.7864057853988</v>
      </c>
      <c r="Q116" s="101">
        <v>1052.0276188949424</v>
      </c>
      <c r="R116" s="101">
        <v>1068.2209119602057</v>
      </c>
      <c r="S116" s="101">
        <v>1078.624665346686</v>
      </c>
      <c r="T116" s="101">
        <v>1054.3036982311257</v>
      </c>
      <c r="U116" s="101">
        <v>1138.160500384977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926.15747098090731</v>
      </c>
      <c r="L117" s="104">
        <v>991.96277773474651</v>
      </c>
      <c r="M117" s="104">
        <v>974.79611350576192</v>
      </c>
      <c r="N117" s="104">
        <v>959.46135449433552</v>
      </c>
      <c r="O117" s="104">
        <v>1029.4080617353009</v>
      </c>
      <c r="P117" s="104">
        <v>1029.7949911678486</v>
      </c>
      <c r="Q117" s="104">
        <v>1059.7069758974174</v>
      </c>
      <c r="R117" s="104">
        <v>1075.4819061571427</v>
      </c>
      <c r="S117" s="104">
        <v>1083.6733530312595</v>
      </c>
      <c r="T117" s="104">
        <v>1057.078599497559</v>
      </c>
      <c r="U117" s="104">
        <v>1139.593443609622</v>
      </c>
      <c r="V117" s="104">
        <v>1211.5946196017842</v>
      </c>
      <c r="W117" s="104">
        <v>1221.7586780267743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442.88237120629719</v>
      </c>
      <c r="L118" s="98">
        <v>497.10996054035604</v>
      </c>
      <c r="M118" s="98">
        <v>468.95863630990601</v>
      </c>
      <c r="N118" s="98">
        <v>443.98633977629635</v>
      </c>
      <c r="O118" s="98">
        <v>491.58394987421229</v>
      </c>
      <c r="P118" s="98">
        <v>481.69090470675229</v>
      </c>
      <c r="Q118" s="98">
        <v>503.7246580076752</v>
      </c>
      <c r="R118" s="98">
        <v>506.44806369828132</v>
      </c>
      <c r="S118" s="98">
        <v>500.97574616194566</v>
      </c>
      <c r="T118" s="98">
        <v>569.00763046275074</v>
      </c>
      <c r="U118" s="98">
        <v>561.29251356679549</v>
      </c>
      <c r="V118" s="98">
        <v>585.50872653057047</v>
      </c>
      <c r="W118" s="98">
        <v>607.84287382711091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483.27509977461011</v>
      </c>
      <c r="L119" s="98">
        <v>494.85281719439035</v>
      </c>
      <c r="M119" s="98">
        <v>505.8374771958558</v>
      </c>
      <c r="N119" s="98">
        <v>515.47501471803912</v>
      </c>
      <c r="O119" s="98">
        <v>537.82411186108845</v>
      </c>
      <c r="P119" s="98">
        <v>548.10408646109647</v>
      </c>
      <c r="Q119" s="98">
        <v>555.98231788974215</v>
      </c>
      <c r="R119" s="98">
        <v>569.03384245886161</v>
      </c>
      <c r="S119" s="98">
        <v>582.69760686931374</v>
      </c>
      <c r="T119" s="98">
        <v>488.07096903480817</v>
      </c>
      <c r="U119" s="98">
        <v>578.30093004282639</v>
      </c>
      <c r="V119" s="98">
        <v>626.08589307121372</v>
      </c>
      <c r="W119" s="98">
        <v>613.91580419966374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356.54895148973094</v>
      </c>
      <c r="D120" s="122">
        <v>343.65146412495778</v>
      </c>
      <c r="E120" s="122">
        <v>625.7839125861301</v>
      </c>
      <c r="F120" s="122">
        <v>569.27862330738481</v>
      </c>
      <c r="G120" s="122">
        <v>510.53703034134764</v>
      </c>
      <c r="H120" s="122">
        <v>538.89719797383509</v>
      </c>
      <c r="I120" s="122">
        <v>544.91837565466324</v>
      </c>
      <c r="J120" s="122">
        <v>562.94392269390278</v>
      </c>
      <c r="K120" s="122">
        <v>575.21738267281751</v>
      </c>
      <c r="L120" s="122">
        <v>611.93160066008204</v>
      </c>
      <c r="M120" s="122">
        <v>572.57739631615084</v>
      </c>
      <c r="N120" s="122">
        <v>568.40438837440342</v>
      </c>
      <c r="O120" s="122">
        <v>557.05734724965214</v>
      </c>
      <c r="P120" s="122">
        <v>542.17279992698241</v>
      </c>
      <c r="Q120" s="122">
        <v>540.36492581101322</v>
      </c>
      <c r="R120" s="122">
        <v>551.74699238127744</v>
      </c>
      <c r="S120" s="122">
        <v>561.28524301415302</v>
      </c>
      <c r="T120" s="122">
        <v>574.95301186035886</v>
      </c>
      <c r="U120" s="122">
        <v>596.6186987723064</v>
      </c>
      <c r="V120" s="122">
        <v>575.99902861175872</v>
      </c>
      <c r="W120" s="122">
        <v>537.59038876358341</v>
      </c>
      <c r="X120" s="122">
        <v>465.09957014368018</v>
      </c>
      <c r="Y120" s="122">
        <v>379.61469423034794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367.91319913191973</v>
      </c>
      <c r="D121" s="98">
        <v>399.28902545890946</v>
      </c>
      <c r="E121" s="98">
        <v>530.88339745334508</v>
      </c>
      <c r="F121" s="98">
        <v>532.77971181831367</v>
      </c>
      <c r="G121" s="98">
        <v>520.54353812929025</v>
      </c>
      <c r="H121" s="98">
        <v>528.81217328407297</v>
      </c>
      <c r="I121" s="98">
        <v>551.37754960160964</v>
      </c>
      <c r="J121" s="98">
        <v>568.55596703334959</v>
      </c>
      <c r="K121" s="98">
        <v>586.70939712812788</v>
      </c>
      <c r="L121" s="98">
        <v>594.53506626154467</v>
      </c>
      <c r="M121" s="98">
        <v>569.22457014317774</v>
      </c>
      <c r="N121" s="98">
        <v>571.00815286850627</v>
      </c>
      <c r="O121" s="98">
        <v>548.22671005447785</v>
      </c>
      <c r="P121" s="98">
        <v>543.25499219624749</v>
      </c>
      <c r="Q121" s="98">
        <v>540.88420995547347</v>
      </c>
      <c r="R121" s="98">
        <v>549.46541550128711</v>
      </c>
      <c r="S121" s="98">
        <v>556.62373478708344</v>
      </c>
      <c r="T121" s="98">
        <v>576.01601253220451</v>
      </c>
      <c r="U121" s="98">
        <v>604.65700262172754</v>
      </c>
      <c r="V121" s="98">
        <v>565.64896159889361</v>
      </c>
      <c r="W121" s="98">
        <v>537.59038876358341</v>
      </c>
      <c r="X121" s="98">
        <v>465.09957014368018</v>
      </c>
      <c r="Y121" s="98">
        <v>379.61469423034794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319.65632146291506</v>
      </c>
      <c r="D122" s="33">
        <v>252.71444160854114</v>
      </c>
      <c r="E122" s="33">
        <v>683.76264675539971</v>
      </c>
      <c r="F122" s="33">
        <v>618.93029569341866</v>
      </c>
      <c r="G122" s="33">
        <v>478.48720104953139</v>
      </c>
      <c r="H122" s="33">
        <v>573.96900025315711</v>
      </c>
      <c r="I122" s="33">
        <v>521.79036571559675</v>
      </c>
      <c r="J122" s="33">
        <v>555.19395670133326</v>
      </c>
      <c r="K122" s="33">
        <v>560.46412087208114</v>
      </c>
      <c r="L122" s="33">
        <v>626.65174515115189</v>
      </c>
      <c r="M122" s="33">
        <v>576.03925748661914</v>
      </c>
      <c r="N122" s="33">
        <v>563.26277747465576</v>
      </c>
      <c r="O122" s="33">
        <v>577.54024535916881</v>
      </c>
      <c r="P122" s="33">
        <v>539.47304513884171</v>
      </c>
      <c r="Q122" s="33">
        <v>539.33950395612976</v>
      </c>
      <c r="R122" s="33">
        <v>555.09839956863163</v>
      </c>
      <c r="S122" s="33">
        <v>569.20654720420862</v>
      </c>
      <c r="T122" s="33">
        <v>572.78504996383163</v>
      </c>
      <c r="U122" s="33">
        <v>579.75786630766709</v>
      </c>
      <c r="V122" s="33">
        <v>608.9247451493294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9243.3024034878508</v>
      </c>
      <c r="D124" s="117">
        <f t="shared" si="42"/>
        <v>8654.9566452607414</v>
      </c>
      <c r="E124" s="117">
        <f t="shared" si="42"/>
        <v>8875.3280730339247</v>
      </c>
      <c r="F124" s="117">
        <f t="shared" si="42"/>
        <v>8766.7454436200096</v>
      </c>
      <c r="G124" s="117">
        <f t="shared" si="42"/>
        <v>8899.6200876558269</v>
      </c>
      <c r="H124" s="117">
        <f t="shared" si="42"/>
        <v>9051.3766523347349</v>
      </c>
      <c r="I124" s="117">
        <f t="shared" si="42"/>
        <v>8918.6022793286211</v>
      </c>
      <c r="J124" s="117">
        <f t="shared" si="42"/>
        <v>8831.6618438938876</v>
      </c>
      <c r="K124" s="117">
        <f t="shared" si="42"/>
        <v>9006.2663671395076</v>
      </c>
      <c r="L124" s="117">
        <f t="shared" si="42"/>
        <v>9923.4652577592369</v>
      </c>
      <c r="M124" s="117">
        <f t="shared" si="42"/>
        <v>8950.8216156488324</v>
      </c>
      <c r="N124" s="117">
        <f t="shared" si="42"/>
        <v>9156.2153511040069</v>
      </c>
      <c r="O124" s="117">
        <f t="shared" si="42"/>
        <v>8884.0964490925726</v>
      </c>
      <c r="P124" s="117">
        <f t="shared" si="42"/>
        <v>8121.3381273373288</v>
      </c>
      <c r="Q124" s="117">
        <f t="shared" si="42"/>
        <v>7999.4811633772706</v>
      </c>
      <c r="R124" s="117">
        <f t="shared" ref="R124:V124" si="43">R125+R128+R130+R139</f>
        <v>8026.0596762717369</v>
      </c>
      <c r="S124" s="117">
        <f t="shared" si="43"/>
        <v>8106.1078444509685</v>
      </c>
      <c r="T124" s="117">
        <f t="shared" si="43"/>
        <v>7942.3781678985633</v>
      </c>
      <c r="U124" s="117">
        <f t="shared" si="43"/>
        <v>7547.2396624407065</v>
      </c>
      <c r="V124" s="117">
        <f t="shared" si="43"/>
        <v>7235.075499911145</v>
      </c>
      <c r="W124" s="117">
        <f t="shared" ref="W124:Y124" si="44">W125+W128+W130+W139</f>
        <v>7202.4410682375874</v>
      </c>
      <c r="X124" s="117">
        <f t="shared" si="44"/>
        <v>5739.5384040681702</v>
      </c>
      <c r="Y124" s="117">
        <f t="shared" si="44"/>
        <v>4620.1769367602701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8142.927761653259</v>
      </c>
      <c r="D125" s="122">
        <f t="shared" si="45"/>
        <v>7590.8049866657702</v>
      </c>
      <c r="E125" s="122">
        <f t="shared" si="45"/>
        <v>7398.691012430284</v>
      </c>
      <c r="F125" s="122">
        <f t="shared" si="45"/>
        <v>7329.5386316532049</v>
      </c>
      <c r="G125" s="122">
        <f t="shared" si="45"/>
        <v>7559.0054398487391</v>
      </c>
      <c r="H125" s="122">
        <f t="shared" si="45"/>
        <v>7661.1746180806704</v>
      </c>
      <c r="I125" s="122">
        <f t="shared" si="45"/>
        <v>7489.0456579606971</v>
      </c>
      <c r="J125" s="122">
        <f t="shared" si="45"/>
        <v>7372.9612839989031</v>
      </c>
      <c r="K125" s="122">
        <f t="shared" si="45"/>
        <v>7494.0136273844528</v>
      </c>
      <c r="L125" s="122">
        <f t="shared" si="45"/>
        <v>8357.1524175282757</v>
      </c>
      <c r="M125" s="122">
        <f t="shared" si="45"/>
        <v>7399.1572489328291</v>
      </c>
      <c r="N125" s="122">
        <f t="shared" si="45"/>
        <v>7593.1889532965843</v>
      </c>
      <c r="O125" s="122">
        <f t="shared" si="45"/>
        <v>7300.2113067410291</v>
      </c>
      <c r="P125" s="122">
        <f t="shared" si="45"/>
        <v>6523.8995672627843</v>
      </c>
      <c r="Q125" s="122">
        <f t="shared" si="45"/>
        <v>6350.578695795868</v>
      </c>
      <c r="R125" s="122">
        <f t="shared" ref="R125:V125" si="46">SUM(R126:R127)</f>
        <v>6392.3629455493474</v>
      </c>
      <c r="S125" s="122">
        <f t="shared" si="46"/>
        <v>6421.7562592299973</v>
      </c>
      <c r="T125" s="122">
        <f t="shared" si="46"/>
        <v>6262.1171901138032</v>
      </c>
      <c r="U125" s="122">
        <f t="shared" si="46"/>
        <v>5826.4379726143889</v>
      </c>
      <c r="V125" s="122">
        <f t="shared" si="46"/>
        <v>5536.7794023028182</v>
      </c>
      <c r="W125" s="122">
        <f t="shared" ref="W125:Y125" si="47">SUM(W126:W127)</f>
        <v>5457.057769827019</v>
      </c>
      <c r="X125" s="122">
        <f t="shared" si="47"/>
        <v>4254.5161109265864</v>
      </c>
      <c r="Y125" s="122">
        <f t="shared" si="47"/>
        <v>3422.8508963725244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8110.1273647841635</v>
      </c>
      <c r="D126" s="98">
        <v>7560.5874661501557</v>
      </c>
      <c r="E126" s="98">
        <v>7369.31496591415</v>
      </c>
      <c r="F126" s="98">
        <v>7300.9623999061932</v>
      </c>
      <c r="G126" s="98">
        <v>7529.9980375561436</v>
      </c>
      <c r="H126" s="98">
        <v>7631.8951080606366</v>
      </c>
      <c r="I126" s="98">
        <v>7461.1710036927916</v>
      </c>
      <c r="J126" s="98">
        <v>7345.7809052293624</v>
      </c>
      <c r="K126" s="98">
        <v>7466.7528798288949</v>
      </c>
      <c r="L126" s="98">
        <v>8326.6590830583627</v>
      </c>
      <c r="M126" s="98">
        <v>7372.7960911959763</v>
      </c>
      <c r="N126" s="98">
        <v>7566.3323355298062</v>
      </c>
      <c r="O126" s="98">
        <v>7274.787373851841</v>
      </c>
      <c r="P126" s="98">
        <v>6501.6312375802481</v>
      </c>
      <c r="Q126" s="98">
        <v>6329.1535135379681</v>
      </c>
      <c r="R126" s="98">
        <v>6370.8961839874901</v>
      </c>
      <c r="S126" s="98">
        <v>6400.4156022737734</v>
      </c>
      <c r="T126" s="98">
        <v>6241.0710414072337</v>
      </c>
      <c r="U126" s="98">
        <v>5807.2780788475175</v>
      </c>
      <c r="V126" s="98">
        <v>5518.6653265843888</v>
      </c>
      <c r="W126" s="98">
        <v>5439.6515245902756</v>
      </c>
      <c r="X126" s="98">
        <v>4241.5566276028485</v>
      </c>
      <c r="Y126" s="98">
        <v>3412.6905664813594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32.800396869095209</v>
      </c>
      <c r="D127" s="98">
        <v>30.217520515614144</v>
      </c>
      <c r="E127" s="98">
        <v>29.376046516133776</v>
      </c>
      <c r="F127" s="98">
        <v>28.576231747012081</v>
      </c>
      <c r="G127" s="98">
        <v>29.007402292595486</v>
      </c>
      <c r="H127" s="98">
        <v>29.279510020033918</v>
      </c>
      <c r="I127" s="98">
        <v>27.874654267905118</v>
      </c>
      <c r="J127" s="98">
        <v>27.180378769541019</v>
      </c>
      <c r="K127" s="98">
        <v>27.260747555557952</v>
      </c>
      <c r="L127" s="98">
        <v>30.493334469913794</v>
      </c>
      <c r="M127" s="98">
        <v>26.361157736852938</v>
      </c>
      <c r="N127" s="98">
        <v>26.856617766777834</v>
      </c>
      <c r="O127" s="98">
        <v>25.423932889188308</v>
      </c>
      <c r="P127" s="98">
        <v>22.268329682536223</v>
      </c>
      <c r="Q127" s="98">
        <v>21.425182257899749</v>
      </c>
      <c r="R127" s="98">
        <v>21.466761561857691</v>
      </c>
      <c r="S127" s="98">
        <v>21.340656956224247</v>
      </c>
      <c r="T127" s="98">
        <v>21.046148706569426</v>
      </c>
      <c r="U127" s="98">
        <v>19.159893766871704</v>
      </c>
      <c r="V127" s="98">
        <v>18.114075718429685</v>
      </c>
      <c r="W127" s="98">
        <v>17.406245236743359</v>
      </c>
      <c r="X127" s="98">
        <v>12.959483323737681</v>
      </c>
      <c r="Y127" s="98">
        <v>10.160329891164924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6.3318019189917238E-2</v>
      </c>
      <c r="D128" s="122">
        <f t="shared" si="48"/>
        <v>0.12566429731376302</v>
      </c>
      <c r="E128" s="122">
        <f t="shared" si="48"/>
        <v>0.44385270082056222</v>
      </c>
      <c r="F128" s="122">
        <f t="shared" si="48"/>
        <v>1.0777109109842282</v>
      </c>
      <c r="G128" s="122">
        <f t="shared" si="48"/>
        <v>0.56280134494883383</v>
      </c>
      <c r="H128" s="122">
        <f t="shared" si="48"/>
        <v>1.4571472874929845</v>
      </c>
      <c r="I128" s="122">
        <f t="shared" si="48"/>
        <v>3.7807611026517267</v>
      </c>
      <c r="J128" s="122">
        <f t="shared" si="48"/>
        <v>5.0617545317309967</v>
      </c>
      <c r="K128" s="122">
        <f t="shared" si="48"/>
        <v>6.801466631776151</v>
      </c>
      <c r="L128" s="122">
        <f t="shared" si="48"/>
        <v>6.9495845599230082</v>
      </c>
      <c r="M128" s="122">
        <f t="shared" si="48"/>
        <v>9.4726567561661863</v>
      </c>
      <c r="N128" s="122">
        <f t="shared" si="48"/>
        <v>9.6888874682053938</v>
      </c>
      <c r="O128" s="122">
        <f t="shared" si="48"/>
        <v>17.62493682508919</v>
      </c>
      <c r="P128" s="122">
        <f t="shared" si="48"/>
        <v>24.270982075435203</v>
      </c>
      <c r="Q128" s="122">
        <f t="shared" si="48"/>
        <v>58.263630547070576</v>
      </c>
      <c r="R128" s="122">
        <f t="shared" si="48"/>
        <v>42.851041019602967</v>
      </c>
      <c r="S128" s="122">
        <f t="shared" si="48"/>
        <v>35.805472794804778</v>
      </c>
      <c r="T128" s="122">
        <f t="shared" si="48"/>
        <v>40.0394041516154</v>
      </c>
      <c r="U128" s="122">
        <f t="shared" si="48"/>
        <v>40.966812522509898</v>
      </c>
      <c r="V128" s="122">
        <f t="shared" si="48"/>
        <v>24.054946492085328</v>
      </c>
      <c r="W128" s="122">
        <f t="shared" si="48"/>
        <v>9.9137296546859002</v>
      </c>
      <c r="X128" s="122">
        <f t="shared" si="48"/>
        <v>5.9486688892620281</v>
      </c>
      <c r="Y128" s="122">
        <f t="shared" si="48"/>
        <v>2.5903984263189459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6.3318019189917238E-2</v>
      </c>
      <c r="D129" s="98">
        <f>IF(RES_hhdet_in_tes!D129=0,0,RES_hhdet_in_tes!D129*1000*11630/RES_hhdet_in_new!D126)</f>
        <v>0.12566429731376302</v>
      </c>
      <c r="E129" s="98">
        <f>IF(RES_hhdet_in_tes!E129=0,0,RES_hhdet_in_tes!E129*1000*11630/RES_hhdet_in_new!E126)</f>
        <v>0.44385270082056222</v>
      </c>
      <c r="F129" s="98">
        <f>IF(RES_hhdet_in_tes!F129=0,0,RES_hhdet_in_tes!F129*1000*11630/RES_hhdet_in_new!F126)</f>
        <v>1.0777109109842282</v>
      </c>
      <c r="G129" s="98">
        <f>IF(RES_hhdet_in_tes!G129=0,0,RES_hhdet_in_tes!G129*1000*11630/RES_hhdet_in_new!G126)</f>
        <v>0.56280134494883383</v>
      </c>
      <c r="H129" s="98">
        <f>IF(RES_hhdet_in_tes!H129=0,0,RES_hhdet_in_tes!H129*1000*11630/RES_hhdet_in_new!H126)</f>
        <v>1.4571472874929845</v>
      </c>
      <c r="I129" s="98">
        <f>IF(RES_hhdet_in_tes!I129=0,0,RES_hhdet_in_tes!I129*1000*11630/RES_hhdet_in_new!I126)</f>
        <v>3.7807611026517267</v>
      </c>
      <c r="J129" s="98">
        <f>IF(RES_hhdet_in_tes!J129=0,0,RES_hhdet_in_tes!J129*1000*11630/RES_hhdet_in_new!J126)</f>
        <v>5.0617545317309967</v>
      </c>
      <c r="K129" s="98">
        <f>IF(RES_hhdet_in_tes!K129=0,0,RES_hhdet_in_tes!K129*1000*11630/RES_hhdet_in_new!K126)</f>
        <v>6.801466631776151</v>
      </c>
      <c r="L129" s="98">
        <f>IF(RES_hhdet_in_tes!L129=0,0,RES_hhdet_in_tes!L129*1000*11630/RES_hhdet_in_new!L126)</f>
        <v>6.9495845599230082</v>
      </c>
      <c r="M129" s="98">
        <f>IF(RES_hhdet_in_tes!M129=0,0,RES_hhdet_in_tes!M129*1000*11630/RES_hhdet_in_new!M126)</f>
        <v>9.4726567561661863</v>
      </c>
      <c r="N129" s="98">
        <f>IF(RES_hhdet_in_tes!N129=0,0,RES_hhdet_in_tes!N129*1000*11630/RES_hhdet_in_new!N126)</f>
        <v>9.6888874682053938</v>
      </c>
      <c r="O129" s="98">
        <f>IF(RES_hhdet_in_tes!O129=0,0,RES_hhdet_in_tes!O129*1000*11630/RES_hhdet_in_new!O126)</f>
        <v>17.62493682508919</v>
      </c>
      <c r="P129" s="98">
        <f>IF(RES_hhdet_in_tes!P129=0,0,RES_hhdet_in_tes!P129*1000*11630/RES_hhdet_in_new!P126)</f>
        <v>24.270982075435203</v>
      </c>
      <c r="Q129" s="98">
        <f>IF(RES_hhdet_in_tes!Q129=0,0,RES_hhdet_in_tes!Q129*1000*11630/RES_hhdet_in_new!Q126)</f>
        <v>58.263630547070576</v>
      </c>
      <c r="R129" s="98">
        <f>IF(RES_hhdet_in_tes!R129=0,0,RES_hhdet_in_tes!R129*1000*11630/RES_hhdet_in_new!R126)</f>
        <v>42.851041019602967</v>
      </c>
      <c r="S129" s="98">
        <f>IF(RES_hhdet_in_tes!S129=0,0,RES_hhdet_in_tes!S129*1000*11630/RES_hhdet_in_new!S126)</f>
        <v>35.805472794804778</v>
      </c>
      <c r="T129" s="98">
        <f>IF(RES_hhdet_in_tes!T129=0,0,RES_hhdet_in_tes!T129*1000*11630/RES_hhdet_in_new!T126)</f>
        <v>40.0394041516154</v>
      </c>
      <c r="U129" s="98">
        <f>IF(RES_hhdet_in_tes!U129=0,0,RES_hhdet_in_tes!U129*1000*11630/RES_hhdet_in_new!U126)</f>
        <v>40.966812522509898</v>
      </c>
      <c r="V129" s="98">
        <f>IF(RES_hhdet_in_tes!V129=0,0,RES_hhdet_in_tes!V129*1000*11630/RES_hhdet_in_new!V126)</f>
        <v>24.054946492085328</v>
      </c>
      <c r="W129" s="98">
        <f>IF(RES_hhdet_in_tes!W129=0,0,RES_hhdet_in_tes!W129*1000*11630/RES_hhdet_in_new!W126)</f>
        <v>9.9137296546859002</v>
      </c>
      <c r="X129" s="98">
        <f>IF(RES_hhdet_in_tes!X129=0,0,RES_hhdet_in_tes!X129*1000*11630/RES_hhdet_in_new!X126)</f>
        <v>5.9486688892620281</v>
      </c>
      <c r="Y129" s="98">
        <f>IF(RES_hhdet_in_tes!Y129=0,0,RES_hhdet_in_tes!Y129*1000*11630/RES_hhdet_in_new!Y126)</f>
        <v>2.5903984263189459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743.83608156028947</v>
      </c>
      <c r="D130" s="122">
        <v>720.31492350397184</v>
      </c>
      <c r="E130" s="122">
        <v>850.27591325116896</v>
      </c>
      <c r="F130" s="122">
        <v>866.81965822505151</v>
      </c>
      <c r="G130" s="122">
        <v>829.53037206019019</v>
      </c>
      <c r="H130" s="122">
        <v>849.7846085419186</v>
      </c>
      <c r="I130" s="122">
        <v>880.7722233780446</v>
      </c>
      <c r="J130" s="122">
        <v>890.6963546903105</v>
      </c>
      <c r="K130" s="122">
        <v>930.20798145604704</v>
      </c>
      <c r="L130" s="122">
        <v>947.49160880434329</v>
      </c>
      <c r="M130" s="122">
        <v>969.6131272035658</v>
      </c>
      <c r="N130" s="122">
        <v>984.93132575686593</v>
      </c>
      <c r="O130" s="122">
        <v>1009.196585834662</v>
      </c>
      <c r="P130" s="122">
        <v>1030.9961985674158</v>
      </c>
      <c r="Q130" s="122">
        <v>1050.2741423674654</v>
      </c>
      <c r="R130" s="122">
        <v>1039.0949220439143</v>
      </c>
      <c r="S130" s="122">
        <v>1087.24792162431</v>
      </c>
      <c r="T130" s="122">
        <v>1065.269003688629</v>
      </c>
      <c r="U130" s="122">
        <v>1083.2179702894673</v>
      </c>
      <c r="V130" s="122">
        <v>1098.2764442136515</v>
      </c>
      <c r="W130" s="122">
        <v>1197.879179992299</v>
      </c>
      <c r="X130" s="122">
        <v>1013.9740541086411</v>
      </c>
      <c r="Y130" s="122">
        <v>815.1209477310789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747.07083814266252</v>
      </c>
      <c r="D131" s="98">
        <v>720.31492350397184</v>
      </c>
      <c r="E131" s="98">
        <v>833.87721449317905</v>
      </c>
      <c r="F131" s="98">
        <v>861.95231898434224</v>
      </c>
      <c r="G131" s="98">
        <v>829.53037206019019</v>
      </c>
      <c r="H131" s="98">
        <v>838.3863229358841</v>
      </c>
      <c r="I131" s="98">
        <v>880.88557608557096</v>
      </c>
      <c r="J131" s="98">
        <v>890.78844186176298</v>
      </c>
      <c r="K131" s="98">
        <v>930.2531016197911</v>
      </c>
      <c r="L131" s="98">
        <v>946.54825158144115</v>
      </c>
      <c r="M131" s="98">
        <v>969.46604119382334</v>
      </c>
      <c r="N131" s="98">
        <v>985.4832418355976</v>
      </c>
      <c r="O131" s="98">
        <v>1008.6881537352066</v>
      </c>
      <c r="P131" s="98">
        <v>1031.0171427285386</v>
      </c>
      <c r="Q131" s="98">
        <v>1049.8032453926232</v>
      </c>
      <c r="R131" s="98">
        <v>1036.9776799728538</v>
      </c>
      <c r="S131" s="98">
        <v>1087.5761198685957</v>
      </c>
      <c r="T131" s="98">
        <v>1067.9670924726022</v>
      </c>
      <c r="U131" s="98">
        <v>1080.3245608244727</v>
      </c>
      <c r="V131" s="98">
        <v>1093.2990200074728</v>
      </c>
      <c r="W131" s="98">
        <v>1196.7836957899262</v>
      </c>
      <c r="X131" s="98">
        <v>1013.6989116053647</v>
      </c>
      <c r="Y131" s="98">
        <v>815.46303776351658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932.85601020119293</v>
      </c>
      <c r="L132" s="98">
        <v>948.67872532744263</v>
      </c>
      <c r="M132" s="98">
        <v>971.28713922332179</v>
      </c>
      <c r="N132" s="98">
        <v>986.85268831125404</v>
      </c>
      <c r="O132" s="98">
        <v>1010.2715376645923</v>
      </c>
      <c r="P132" s="98">
        <v>1035.9805442013142</v>
      </c>
      <c r="Q132" s="98">
        <v>1055.967568894881</v>
      </c>
      <c r="R132" s="98">
        <v>1043.2558948467806</v>
      </c>
      <c r="S132" s="98">
        <v>1093.8009250544037</v>
      </c>
      <c r="T132" s="98">
        <v>1073.1024734773177</v>
      </c>
      <c r="U132" s="98">
        <v>1085.891687483474</v>
      </c>
      <c r="V132" s="98">
        <v>1098.7512832901039</v>
      </c>
      <c r="W132" s="98">
        <v>1202.8674526187601</v>
      </c>
      <c r="X132" s="98">
        <v>1024.4507298256581</v>
      </c>
      <c r="Y132" s="98">
        <v>829.38491588405475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446.17745658878312</v>
      </c>
      <c r="L133" s="101">
        <v>474.63818871662949</v>
      </c>
      <c r="M133" s="101">
        <v>467.28015147147187</v>
      </c>
      <c r="N133" s="101">
        <v>457.24325355545596</v>
      </c>
      <c r="O133" s="101">
        <v>482.04422315342197</v>
      </c>
      <c r="P133" s="101">
        <v>484.67327186388104</v>
      </c>
      <c r="Q133" s="101">
        <v>501.410364980422</v>
      </c>
      <c r="R133" s="101">
        <v>488.77370915632088</v>
      </c>
      <c r="S133" s="101">
        <v>504.08058008013433</v>
      </c>
      <c r="T133" s="101">
        <v>583.92192266310519</v>
      </c>
      <c r="U133" s="101">
        <v>533.23716568650343</v>
      </c>
      <c r="V133" s="101">
        <v>525.52741670365356</v>
      </c>
      <c r="W133" s="101">
        <v>597.99356078336518</v>
      </c>
      <c r="X133" s="101">
        <v>388.38424637203377</v>
      </c>
      <c r="Y133" s="101">
        <v>244.52948350946906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486.67855361240976</v>
      </c>
      <c r="L134" s="104">
        <v>474.04053661081321</v>
      </c>
      <c r="M134" s="104">
        <v>504.00698775184986</v>
      </c>
      <c r="N134" s="104">
        <v>529.60943475579813</v>
      </c>
      <c r="O134" s="104">
        <v>528.22731451117045</v>
      </c>
      <c r="P134" s="104">
        <v>551.30727233743301</v>
      </c>
      <c r="Q134" s="104">
        <v>554.55720391445891</v>
      </c>
      <c r="R134" s="104">
        <v>554.48218569045969</v>
      </c>
      <c r="S134" s="104">
        <v>589.72034497426955</v>
      </c>
      <c r="T134" s="104">
        <v>489.18055081421249</v>
      </c>
      <c r="U134" s="104">
        <v>552.6545217969707</v>
      </c>
      <c r="V134" s="104">
        <v>573.2238665864503</v>
      </c>
      <c r="W134" s="104">
        <v>604.87389183539494</v>
      </c>
      <c r="X134" s="104">
        <v>636.06648345362407</v>
      </c>
      <c r="Y134" s="104">
        <v>584.85543237458569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645.87229097801321</v>
      </c>
      <c r="D135" s="101">
        <v>0</v>
      </c>
      <c r="E135" s="101">
        <v>1035.2101437701072</v>
      </c>
      <c r="F135" s="101">
        <v>961.98614176292085</v>
      </c>
      <c r="G135" s="101">
        <v>0</v>
      </c>
      <c r="H135" s="101">
        <v>907.19064384550325</v>
      </c>
      <c r="I135" s="101">
        <v>832.83247398243589</v>
      </c>
      <c r="J135" s="101">
        <v>876.77856926033326</v>
      </c>
      <c r="K135" s="101">
        <v>924.36129205992654</v>
      </c>
      <c r="L135" s="101">
        <v>990.80301425474647</v>
      </c>
      <c r="M135" s="101">
        <v>974.23027845614877</v>
      </c>
      <c r="N135" s="101">
        <v>959.22749890895136</v>
      </c>
      <c r="O135" s="101">
        <v>1027.3703868120904</v>
      </c>
      <c r="P135" s="101">
        <v>1023.7864057853989</v>
      </c>
      <c r="Q135" s="101">
        <v>1052.0276188949424</v>
      </c>
      <c r="R135" s="101">
        <v>1068.2209119602055</v>
      </c>
      <c r="S135" s="101">
        <v>1078.6246653466862</v>
      </c>
      <c r="T135" s="101">
        <v>1054.3036982311255</v>
      </c>
      <c r="U135" s="101">
        <v>1138.1605003849768</v>
      </c>
      <c r="V135" s="101">
        <v>0</v>
      </c>
      <c r="W135" s="101">
        <v>1218.2813940564397</v>
      </c>
      <c r="X135" s="101">
        <v>1002.1263682750787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926.15747098090731</v>
      </c>
      <c r="L136" s="104">
        <v>991.96277773474651</v>
      </c>
      <c r="M136" s="104">
        <v>974.79611350576181</v>
      </c>
      <c r="N136" s="104">
        <v>959.46135449433552</v>
      </c>
      <c r="O136" s="104">
        <v>1029.4080617353006</v>
      </c>
      <c r="P136" s="104">
        <v>1029.7949911678488</v>
      </c>
      <c r="Q136" s="104">
        <v>1059.7069758974176</v>
      </c>
      <c r="R136" s="104">
        <v>1075.4819061571427</v>
      </c>
      <c r="S136" s="104">
        <v>1083.6733530312595</v>
      </c>
      <c r="T136" s="104">
        <v>1057.078599497559</v>
      </c>
      <c r="U136" s="104">
        <v>1139.5934436096215</v>
      </c>
      <c r="V136" s="104">
        <v>1211.5946196017842</v>
      </c>
      <c r="W136" s="104">
        <v>1221.7586780267745</v>
      </c>
      <c r="X136" s="104">
        <v>1003.832354671919</v>
      </c>
      <c r="Y136" s="104">
        <v>760.21981231272412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442.88237120629725</v>
      </c>
      <c r="L137" s="98">
        <v>497.10996054035621</v>
      </c>
      <c r="M137" s="98">
        <v>468.95863630990613</v>
      </c>
      <c r="N137" s="98">
        <v>443.9863397762964</v>
      </c>
      <c r="O137" s="98">
        <v>491.58394987421235</v>
      </c>
      <c r="P137" s="98">
        <v>481.69090470675241</v>
      </c>
      <c r="Q137" s="98">
        <v>503.7246580076752</v>
      </c>
      <c r="R137" s="98">
        <v>506.44806369828132</v>
      </c>
      <c r="S137" s="98">
        <v>500.97574616194566</v>
      </c>
      <c r="T137" s="98">
        <v>569.00763046275063</v>
      </c>
      <c r="U137" s="98">
        <v>561.29251356679549</v>
      </c>
      <c r="V137" s="98">
        <v>585.50872653057047</v>
      </c>
      <c r="W137" s="98">
        <v>607.84287382711079</v>
      </c>
      <c r="X137" s="98">
        <v>371.70740597693884</v>
      </c>
      <c r="Y137" s="98">
        <v>202.11348466911943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483.27509977461006</v>
      </c>
      <c r="L138" s="98">
        <v>494.8528171943903</v>
      </c>
      <c r="M138" s="98">
        <v>505.83747719585574</v>
      </c>
      <c r="N138" s="98">
        <v>515.47501471803912</v>
      </c>
      <c r="O138" s="98">
        <v>537.82411186108834</v>
      </c>
      <c r="P138" s="98">
        <v>548.10408646109624</v>
      </c>
      <c r="Q138" s="98">
        <v>555.98231788974215</v>
      </c>
      <c r="R138" s="98">
        <v>569.03384245886161</v>
      </c>
      <c r="S138" s="98">
        <v>582.69760686931363</v>
      </c>
      <c r="T138" s="98">
        <v>488.07096903480823</v>
      </c>
      <c r="U138" s="98">
        <v>578.30093004282617</v>
      </c>
      <c r="V138" s="98">
        <v>626.0858930712136</v>
      </c>
      <c r="W138" s="98">
        <v>613.91580419966374</v>
      </c>
      <c r="X138" s="98">
        <v>632.12494869498016</v>
      </c>
      <c r="Y138" s="98">
        <v>558.10632764360469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356.47524225511165</v>
      </c>
      <c r="D139" s="122">
        <v>343.7110707936871</v>
      </c>
      <c r="E139" s="122">
        <v>625.91729465165201</v>
      </c>
      <c r="F139" s="122">
        <v>569.30944283076894</v>
      </c>
      <c r="G139" s="122">
        <v>510.52147440194784</v>
      </c>
      <c r="H139" s="122">
        <v>538.9602784246531</v>
      </c>
      <c r="I139" s="122">
        <v>545.003636887227</v>
      </c>
      <c r="J139" s="122">
        <v>562.94245067294298</v>
      </c>
      <c r="K139" s="122">
        <v>575.24329166723078</v>
      </c>
      <c r="L139" s="122">
        <v>611.87164686669564</v>
      </c>
      <c r="M139" s="122">
        <v>572.57858275627098</v>
      </c>
      <c r="N139" s="122">
        <v>568.40618458235133</v>
      </c>
      <c r="O139" s="122">
        <v>557.06361969179352</v>
      </c>
      <c r="P139" s="122">
        <v>542.17137943169303</v>
      </c>
      <c r="Q139" s="122">
        <v>540.36469466686674</v>
      </c>
      <c r="R139" s="122">
        <v>551.75076765887218</v>
      </c>
      <c r="S139" s="122">
        <v>561.29819080185666</v>
      </c>
      <c r="T139" s="122">
        <v>574.9525699445162</v>
      </c>
      <c r="U139" s="122">
        <v>596.61690701434043</v>
      </c>
      <c r="V139" s="122">
        <v>575.96470690259002</v>
      </c>
      <c r="W139" s="122">
        <v>537.59038876358341</v>
      </c>
      <c r="X139" s="122">
        <v>465.09957014368024</v>
      </c>
      <c r="Y139" s="122">
        <v>379.61469423034794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367.91319913191967</v>
      </c>
      <c r="D140" s="98">
        <v>399.28902545890935</v>
      </c>
      <c r="E140" s="98">
        <v>530.8833974533452</v>
      </c>
      <c r="F140" s="98">
        <v>532.77971181831367</v>
      </c>
      <c r="G140" s="98">
        <v>520.54353812929037</v>
      </c>
      <c r="H140" s="98">
        <v>528.81217328407297</v>
      </c>
      <c r="I140" s="98">
        <v>551.37754960160953</v>
      </c>
      <c r="J140" s="98">
        <v>568.55596703334959</v>
      </c>
      <c r="K140" s="98">
        <v>586.70939712812788</v>
      </c>
      <c r="L140" s="98">
        <v>594.53506626154467</v>
      </c>
      <c r="M140" s="98">
        <v>569.22457014317763</v>
      </c>
      <c r="N140" s="98">
        <v>571.00815286850639</v>
      </c>
      <c r="O140" s="98">
        <v>548.22671005447785</v>
      </c>
      <c r="P140" s="98">
        <v>543.2549921962476</v>
      </c>
      <c r="Q140" s="98">
        <v>540.88420995547347</v>
      </c>
      <c r="R140" s="98">
        <v>549.465415501287</v>
      </c>
      <c r="S140" s="98">
        <v>556.62373478708332</v>
      </c>
      <c r="T140" s="98">
        <v>576.01601253220451</v>
      </c>
      <c r="U140" s="98">
        <v>604.65700262172766</v>
      </c>
      <c r="V140" s="98">
        <v>565.64896159889383</v>
      </c>
      <c r="W140" s="98">
        <v>537.59038876358341</v>
      </c>
      <c r="X140" s="98">
        <v>465.09957014368024</v>
      </c>
      <c r="Y140" s="98">
        <v>379.61469423034794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319.656321462915</v>
      </c>
      <c r="D141" s="33">
        <v>252.71444160854116</v>
      </c>
      <c r="E141" s="33">
        <v>683.76264675539971</v>
      </c>
      <c r="F141" s="33">
        <v>618.93029569341877</v>
      </c>
      <c r="G141" s="33">
        <v>478.48720104953151</v>
      </c>
      <c r="H141" s="33">
        <v>573.96900025315711</v>
      </c>
      <c r="I141" s="33">
        <v>521.79036571559652</v>
      </c>
      <c r="J141" s="33">
        <v>555.19395670133304</v>
      </c>
      <c r="K141" s="33">
        <v>560.46412087208114</v>
      </c>
      <c r="L141" s="33">
        <v>626.65174515115189</v>
      </c>
      <c r="M141" s="33">
        <v>576.03925748661914</v>
      </c>
      <c r="N141" s="33">
        <v>563.26277747465576</v>
      </c>
      <c r="O141" s="33">
        <v>577.54024535916892</v>
      </c>
      <c r="P141" s="33">
        <v>539.47304513884183</v>
      </c>
      <c r="Q141" s="33">
        <v>539.33950395612976</v>
      </c>
      <c r="R141" s="33">
        <v>555.09839956863163</v>
      </c>
      <c r="S141" s="33">
        <v>569.20654720420873</v>
      </c>
      <c r="T141" s="33">
        <v>572.78504996383163</v>
      </c>
      <c r="U141" s="33">
        <v>579.75786630766697</v>
      </c>
      <c r="V141" s="33">
        <v>608.92474514932917</v>
      </c>
      <c r="W141" s="33">
        <v>0</v>
      </c>
      <c r="X141" s="33">
        <v>0</v>
      </c>
      <c r="Y141" s="33">
        <v>0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8768.234160475442</v>
      </c>
      <c r="D143" s="117">
        <f t="shared" si="49"/>
        <v>4636.3757720302392</v>
      </c>
      <c r="E143" s="117">
        <f t="shared" si="49"/>
        <v>7358.3843232911968</v>
      </c>
      <c r="F143" s="117">
        <f t="shared" si="49"/>
        <v>7274.3426110738474</v>
      </c>
      <c r="G143" s="117">
        <f t="shared" si="49"/>
        <v>7717.5663125184765</v>
      </c>
      <c r="H143" s="117">
        <f t="shared" si="49"/>
        <v>9265.2111449473359</v>
      </c>
      <c r="I143" s="117">
        <f t="shared" si="49"/>
        <v>8062.6662524307385</v>
      </c>
      <c r="J143" s="117">
        <f t="shared" si="49"/>
        <v>9127.9952341485186</v>
      </c>
      <c r="K143" s="117">
        <f t="shared" si="49"/>
        <v>9189.4543577829918</v>
      </c>
      <c r="L143" s="117">
        <f t="shared" si="49"/>
        <v>9582.2590076126544</v>
      </c>
      <c r="M143" s="117">
        <f t="shared" si="49"/>
        <v>9190.4353920590438</v>
      </c>
      <c r="N143" s="117">
        <f t="shared" si="49"/>
        <v>8812.0767872495617</v>
      </c>
      <c r="O143" s="117">
        <f t="shared" si="49"/>
        <v>8668.2735622722412</v>
      </c>
      <c r="P143" s="117">
        <f t="shared" si="49"/>
        <v>8378.8643099647397</v>
      </c>
      <c r="Q143" s="117">
        <f t="shared" si="49"/>
        <v>8301.1100445755437</v>
      </c>
      <c r="R143" s="117">
        <f t="shared" ref="R143:V143" si="50">R144+R146+R148+R157</f>
        <v>8315.0013758584537</v>
      </c>
      <c r="S143" s="117">
        <f t="shared" si="50"/>
        <v>8254.7625805745629</v>
      </c>
      <c r="T143" s="117">
        <f t="shared" si="50"/>
        <v>8204.4553920390263</v>
      </c>
      <c r="U143" s="117">
        <f t="shared" si="50"/>
        <v>8082.8211224978149</v>
      </c>
      <c r="V143" s="117">
        <f t="shared" si="50"/>
        <v>7526.5030083445245</v>
      </c>
      <c r="W143" s="117">
        <f t="shared" ref="W143:Y143" si="51">W144+W146+W148+W157</f>
        <v>6891.4073741445527</v>
      </c>
      <c r="X143" s="117">
        <f t="shared" si="51"/>
        <v>6394.5660867447186</v>
      </c>
      <c r="Y143" s="117">
        <f t="shared" si="51"/>
        <v>5198.4185960705636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7729.4304964546154</v>
      </c>
      <c r="D144" s="122">
        <f t="shared" si="52"/>
        <v>3760.2017480437007</v>
      </c>
      <c r="E144" s="122">
        <f t="shared" si="52"/>
        <v>5712.2033284433246</v>
      </c>
      <c r="F144" s="122">
        <f t="shared" si="52"/>
        <v>5760.2027109753271</v>
      </c>
      <c r="G144" s="122">
        <f t="shared" si="52"/>
        <v>6426.1614943519753</v>
      </c>
      <c r="H144" s="122">
        <f t="shared" si="52"/>
        <v>7839.9997497740242</v>
      </c>
      <c r="I144" s="122">
        <f t="shared" si="52"/>
        <v>6667.6884392395068</v>
      </c>
      <c r="J144" s="122">
        <f t="shared" si="52"/>
        <v>7679.8474635395796</v>
      </c>
      <c r="K144" s="122">
        <f t="shared" si="52"/>
        <v>7680.2631576956655</v>
      </c>
      <c r="L144" s="122">
        <f t="shared" si="52"/>
        <v>7968.2775073368348</v>
      </c>
      <c r="M144" s="122">
        <f t="shared" si="52"/>
        <v>7635.3907325853952</v>
      </c>
      <c r="N144" s="122">
        <f t="shared" si="52"/>
        <v>7263.9596048167168</v>
      </c>
      <c r="O144" s="122">
        <f t="shared" si="52"/>
        <v>7067.3524570124027</v>
      </c>
      <c r="P144" s="122">
        <f t="shared" si="52"/>
        <v>6784.3886040077896</v>
      </c>
      <c r="Q144" s="122">
        <f t="shared" si="52"/>
        <v>6643.6611051916379</v>
      </c>
      <c r="R144" s="122">
        <f t="shared" si="52"/>
        <v>6646.4650783887273</v>
      </c>
      <c r="S144" s="122">
        <f t="shared" si="52"/>
        <v>6559.8471420880596</v>
      </c>
      <c r="T144" s="122">
        <f t="shared" si="52"/>
        <v>6497.0174689113865</v>
      </c>
      <c r="U144" s="122">
        <f t="shared" si="52"/>
        <v>6238.5613479480953</v>
      </c>
      <c r="V144" s="122">
        <f t="shared" si="52"/>
        <v>5673.8296873514082</v>
      </c>
      <c r="W144" s="122">
        <f t="shared" si="52"/>
        <v>5049.3493457128052</v>
      </c>
      <c r="X144" s="122">
        <f t="shared" si="52"/>
        <v>4835.2119561911422</v>
      </c>
      <c r="Y144" s="122">
        <f t="shared" si="52"/>
        <v>3979.3610042689083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7729.4304964546154</v>
      </c>
      <c r="D145" s="98">
        <v>3760.2017480437007</v>
      </c>
      <c r="E145" s="98">
        <v>5712.2033284433246</v>
      </c>
      <c r="F145" s="98">
        <v>5760.2027109753271</v>
      </c>
      <c r="G145" s="98">
        <v>6426.1614943519753</v>
      </c>
      <c r="H145" s="98">
        <v>7839.9997497740242</v>
      </c>
      <c r="I145" s="98">
        <v>6667.6884392395068</v>
      </c>
      <c r="J145" s="98">
        <v>7679.8474635395796</v>
      </c>
      <c r="K145" s="98">
        <v>7680.2631576956655</v>
      </c>
      <c r="L145" s="98">
        <v>7968.2775073368348</v>
      </c>
      <c r="M145" s="98">
        <v>7635.3907325853952</v>
      </c>
      <c r="N145" s="98">
        <v>7263.9596048167168</v>
      </c>
      <c r="O145" s="98">
        <v>7067.3524570124027</v>
      </c>
      <c r="P145" s="98">
        <v>6784.3886040077896</v>
      </c>
      <c r="Q145" s="98">
        <v>6643.6611051916379</v>
      </c>
      <c r="R145" s="98">
        <v>6646.4650783887273</v>
      </c>
      <c r="S145" s="98">
        <v>6559.8471420880596</v>
      </c>
      <c r="T145" s="98">
        <v>6497.0174689113865</v>
      </c>
      <c r="U145" s="98">
        <v>6238.5613479480953</v>
      </c>
      <c r="V145" s="98">
        <v>5673.8296873514082</v>
      </c>
      <c r="W145" s="98">
        <v>5049.3493457128052</v>
      </c>
      <c r="X145" s="98">
        <v>4835.2119561911422</v>
      </c>
      <c r="Y145" s="98">
        <v>3979.3610042689083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0.97445430873600147</v>
      </c>
      <c r="E146" s="122">
        <f t="shared" si="53"/>
        <v>1.0905348612521586</v>
      </c>
      <c r="F146" s="122">
        <f t="shared" si="53"/>
        <v>1.3337042552354867</v>
      </c>
      <c r="G146" s="122">
        <f t="shared" si="53"/>
        <v>1.7026851857838545</v>
      </c>
      <c r="H146" s="122">
        <f t="shared" si="53"/>
        <v>2.7570746998296425</v>
      </c>
      <c r="I146" s="122">
        <f t="shared" si="53"/>
        <v>3.8802337986917692</v>
      </c>
      <c r="J146" s="122">
        <f t="shared" si="53"/>
        <v>5.1985366230870218</v>
      </c>
      <c r="K146" s="122">
        <f t="shared" si="53"/>
        <v>7.0101037476009527</v>
      </c>
      <c r="L146" s="122">
        <f t="shared" si="53"/>
        <v>13.68388625635175</v>
      </c>
      <c r="M146" s="122">
        <f t="shared" si="53"/>
        <v>9.8758946797284821</v>
      </c>
      <c r="N146" s="122">
        <f t="shared" si="53"/>
        <v>15.159438050066283</v>
      </c>
      <c r="O146" s="122">
        <f t="shared" si="53"/>
        <v>19.069118226634078</v>
      </c>
      <c r="P146" s="122">
        <f t="shared" si="53"/>
        <v>25.582107008084563</v>
      </c>
      <c r="Q146" s="122">
        <f t="shared" si="53"/>
        <v>63.21447426577943</v>
      </c>
      <c r="R146" s="122">
        <f t="shared" si="53"/>
        <v>46.291213649009137</v>
      </c>
      <c r="S146" s="122">
        <f t="shared" si="53"/>
        <v>53.189661810175373</v>
      </c>
      <c r="T146" s="122">
        <f t="shared" si="53"/>
        <v>68.637685663250508</v>
      </c>
      <c r="U146" s="122">
        <f t="shared" si="53"/>
        <v>103.06343044154197</v>
      </c>
      <c r="V146" s="122">
        <f t="shared" si="53"/>
        <v>66.164713203617765</v>
      </c>
      <c r="W146" s="122">
        <f t="shared" si="53"/>
        <v>79.375166779696229</v>
      </c>
      <c r="X146" s="122">
        <f t="shared" si="53"/>
        <v>58.981541779376535</v>
      </c>
      <c r="Y146" s="122">
        <f t="shared" si="53"/>
        <v>25.729100005220996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0.97445430873600147</v>
      </c>
      <c r="E147" s="98">
        <f>IF(RES_hhdet_in_tes!E147=0,0,RES_hhdet_in_tes!E147*1000*11630/RES_hhdet_in_new!E145)</f>
        <v>1.0905348612521586</v>
      </c>
      <c r="F147" s="98">
        <f>IF(RES_hhdet_in_tes!F147=0,0,RES_hhdet_in_tes!F147*1000*11630/RES_hhdet_in_new!F145)</f>
        <v>1.3337042552354867</v>
      </c>
      <c r="G147" s="98">
        <f>IF(RES_hhdet_in_tes!G147=0,0,RES_hhdet_in_tes!G147*1000*11630/RES_hhdet_in_new!G145)</f>
        <v>1.7026851857838545</v>
      </c>
      <c r="H147" s="98">
        <f>IF(RES_hhdet_in_tes!H147=0,0,RES_hhdet_in_tes!H147*1000*11630/RES_hhdet_in_new!H145)</f>
        <v>2.7570746998296425</v>
      </c>
      <c r="I147" s="98">
        <f>IF(RES_hhdet_in_tes!I147=0,0,RES_hhdet_in_tes!I147*1000*11630/RES_hhdet_in_new!I145)</f>
        <v>3.8802337986917692</v>
      </c>
      <c r="J147" s="98">
        <f>IF(RES_hhdet_in_tes!J147=0,0,RES_hhdet_in_tes!J147*1000*11630/RES_hhdet_in_new!J145)</f>
        <v>5.1985366230870218</v>
      </c>
      <c r="K147" s="98">
        <f>IF(RES_hhdet_in_tes!K147=0,0,RES_hhdet_in_tes!K147*1000*11630/RES_hhdet_in_new!K145)</f>
        <v>7.0101037476009527</v>
      </c>
      <c r="L147" s="98">
        <f>IF(RES_hhdet_in_tes!L147=0,0,RES_hhdet_in_tes!L147*1000*11630/RES_hhdet_in_new!L145)</f>
        <v>13.68388625635175</v>
      </c>
      <c r="M147" s="98">
        <f>IF(RES_hhdet_in_tes!M147=0,0,RES_hhdet_in_tes!M147*1000*11630/RES_hhdet_in_new!M145)</f>
        <v>9.8758946797284821</v>
      </c>
      <c r="N147" s="98">
        <f>IF(RES_hhdet_in_tes!N147=0,0,RES_hhdet_in_tes!N147*1000*11630/RES_hhdet_in_new!N145)</f>
        <v>15.159438050066283</v>
      </c>
      <c r="O147" s="98">
        <f>IF(RES_hhdet_in_tes!O147=0,0,RES_hhdet_in_tes!O147*1000*11630/RES_hhdet_in_new!O145)</f>
        <v>19.069118226634078</v>
      </c>
      <c r="P147" s="98">
        <f>IF(RES_hhdet_in_tes!P147=0,0,RES_hhdet_in_tes!P147*1000*11630/RES_hhdet_in_new!P145)</f>
        <v>25.582107008084563</v>
      </c>
      <c r="Q147" s="98">
        <f>IF(RES_hhdet_in_tes!Q147=0,0,RES_hhdet_in_tes!Q147*1000*11630/RES_hhdet_in_new!Q145)</f>
        <v>63.21447426577943</v>
      </c>
      <c r="R147" s="98">
        <f>IF(RES_hhdet_in_tes!R147=0,0,RES_hhdet_in_tes!R147*1000*11630/RES_hhdet_in_new!R145)</f>
        <v>46.291213649009137</v>
      </c>
      <c r="S147" s="98">
        <f>IF(RES_hhdet_in_tes!S147=0,0,RES_hhdet_in_tes!S147*1000*11630/RES_hhdet_in_new!S145)</f>
        <v>53.189661810175373</v>
      </c>
      <c r="T147" s="98">
        <f>IF(RES_hhdet_in_tes!T147=0,0,RES_hhdet_in_tes!T147*1000*11630/RES_hhdet_in_new!T145)</f>
        <v>68.637685663250508</v>
      </c>
      <c r="U147" s="98">
        <f>IF(RES_hhdet_in_tes!U147=0,0,RES_hhdet_in_tes!U147*1000*11630/RES_hhdet_in_new!U145)</f>
        <v>103.06343044154197</v>
      </c>
      <c r="V147" s="98">
        <f>IF(RES_hhdet_in_tes!V147=0,0,RES_hhdet_in_tes!V147*1000*11630/RES_hhdet_in_new!V145)</f>
        <v>66.164713203617765</v>
      </c>
      <c r="W147" s="98">
        <f>IF(RES_hhdet_in_tes!W147=0,0,RES_hhdet_in_tes!W147*1000*11630/RES_hhdet_in_new!W145)</f>
        <v>79.375166779696229</v>
      </c>
      <c r="X147" s="98">
        <f>IF(RES_hhdet_in_tes!X147=0,0,RES_hhdet_in_tes!X147*1000*11630/RES_hhdet_in_new!X145)</f>
        <v>58.981541779376535</v>
      </c>
      <c r="Y147" s="98">
        <f>IF(RES_hhdet_in_tes!Y147=0,0,RES_hhdet_in_tes!Y147*1000*11630/RES_hhdet_in_new!Y145)</f>
        <v>25.729100005220996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682.17129343490762</v>
      </c>
      <c r="D148" s="122">
        <v>531.39525510961971</v>
      </c>
      <c r="E148" s="122">
        <v>1019.2046870391031</v>
      </c>
      <c r="F148" s="122">
        <v>943.49706741315913</v>
      </c>
      <c r="G148" s="122">
        <v>779.18741369352404</v>
      </c>
      <c r="H148" s="122">
        <v>883.49930581169622</v>
      </c>
      <c r="I148" s="122">
        <v>846.09692856251502</v>
      </c>
      <c r="J148" s="122">
        <v>880.00757865968831</v>
      </c>
      <c r="K148" s="122">
        <v>926.93598197179404</v>
      </c>
      <c r="L148" s="122">
        <v>988.42348185433229</v>
      </c>
      <c r="M148" s="122">
        <v>972.59003313183359</v>
      </c>
      <c r="N148" s="122">
        <v>964.55158269436811</v>
      </c>
      <c r="O148" s="122">
        <v>1024.788886372439</v>
      </c>
      <c r="P148" s="122">
        <v>1026.722288902746</v>
      </c>
      <c r="Q148" s="122">
        <v>1053.8698111260908</v>
      </c>
      <c r="R148" s="122">
        <v>1070.4943343233003</v>
      </c>
      <c r="S148" s="122">
        <v>1080.427894423726</v>
      </c>
      <c r="T148" s="122">
        <v>1063.8479118506275</v>
      </c>
      <c r="U148" s="122">
        <v>1144.5798716659381</v>
      </c>
      <c r="V148" s="122">
        <v>1210.5442863706148</v>
      </c>
      <c r="W148" s="122">
        <v>1225.0924728884686</v>
      </c>
      <c r="X148" s="122">
        <v>1035.2730186305193</v>
      </c>
      <c r="Y148" s="122">
        <v>813.71379756608633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753.37318286958521</v>
      </c>
      <c r="D149" s="98">
        <v>764.45487537143356</v>
      </c>
      <c r="E149" s="98">
        <v>803.00790227261416</v>
      </c>
      <c r="F149" s="98">
        <v>828.30176467431397</v>
      </c>
      <c r="G149" s="98">
        <v>836.67796550396247</v>
      </c>
      <c r="H149" s="98">
        <v>850.89070349500037</v>
      </c>
      <c r="I149" s="98">
        <v>885.28954707720641</v>
      </c>
      <c r="J149" s="98">
        <v>909.80745041429066</v>
      </c>
      <c r="K149" s="98">
        <v>941.19323306058175</v>
      </c>
      <c r="L149" s="98">
        <v>956.3777071634546</v>
      </c>
      <c r="M149" s="98">
        <v>952.14708434438808</v>
      </c>
      <c r="N149" s="98">
        <v>1001.9049051457376</v>
      </c>
      <c r="O149" s="98">
        <v>993.96498280134313</v>
      </c>
      <c r="P149" s="98">
        <v>1011.7198734603427</v>
      </c>
      <c r="Q149" s="98">
        <v>1014.8772538951092</v>
      </c>
      <c r="R149" s="98">
        <v>1050.5948113230065</v>
      </c>
      <c r="S149" s="98">
        <v>1079.610165448519</v>
      </c>
      <c r="T149" s="98">
        <v>1120.7531542749687</v>
      </c>
      <c r="U149" s="98">
        <v>1192.0021703672207</v>
      </c>
      <c r="V149" s="98">
        <v>1203.3838541784987</v>
      </c>
      <c r="W149" s="98">
        <v>1265.652954550608</v>
      </c>
      <c r="X149" s="98">
        <v>1246.2553210716751</v>
      </c>
      <c r="Y149" s="98">
        <v>1017.2511009794312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942.6667683700698</v>
      </c>
      <c r="L150" s="98">
        <v>0</v>
      </c>
      <c r="M150" s="98">
        <v>953.04576482021719</v>
      </c>
      <c r="N150" s="98">
        <v>1002.5961481645191</v>
      </c>
      <c r="O150" s="98">
        <v>994.76250892333883</v>
      </c>
      <c r="P150" s="98">
        <v>1014.2371151978247</v>
      </c>
      <c r="Q150" s="98">
        <v>1017.4793825998577</v>
      </c>
      <c r="R150" s="98">
        <v>1053.0733234824049</v>
      </c>
      <c r="S150" s="98">
        <v>1081.6697731102622</v>
      </c>
      <c r="T150" s="98">
        <v>1121.8645472624785</v>
      </c>
      <c r="U150" s="98">
        <v>1193.0483283763215</v>
      </c>
      <c r="V150" s="98">
        <v>1204.1721362454837</v>
      </c>
      <c r="W150" s="98">
        <v>1266.4009593352525</v>
      </c>
      <c r="X150" s="98">
        <v>1251.733301142564</v>
      </c>
      <c r="Y150" s="98">
        <v>1023.0110498445372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450.72682272581505</v>
      </c>
      <c r="L151" s="101">
        <v>0</v>
      </c>
      <c r="M151" s="101">
        <v>458.38178675114489</v>
      </c>
      <c r="N151" s="101">
        <v>464.49600814609221</v>
      </c>
      <c r="O151" s="101">
        <v>474.51206651108305</v>
      </c>
      <c r="P151" s="101">
        <v>473.99188602104795</v>
      </c>
      <c r="Q151" s="101">
        <v>482.41447170621154</v>
      </c>
      <c r="R151" s="101">
        <v>493.63262631938107</v>
      </c>
      <c r="S151" s="101">
        <v>497.96263892724687</v>
      </c>
      <c r="T151" s="101">
        <v>610.91671277376906</v>
      </c>
      <c r="U151" s="101">
        <v>588.00264497308683</v>
      </c>
      <c r="V151" s="101">
        <v>578.22182814725898</v>
      </c>
      <c r="W151" s="101">
        <v>630.76382517478237</v>
      </c>
      <c r="X151" s="101">
        <v>486.69815533155054</v>
      </c>
      <c r="Y151" s="101">
        <v>318.42922587117528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491.93994564425475</v>
      </c>
      <c r="L152" s="104">
        <v>0</v>
      </c>
      <c r="M152" s="104">
        <v>494.66397806907236</v>
      </c>
      <c r="N152" s="104">
        <v>538.10014001842683</v>
      </c>
      <c r="O152" s="104">
        <v>520.25044241225578</v>
      </c>
      <c r="P152" s="104">
        <v>540.24522917677677</v>
      </c>
      <c r="Q152" s="104">
        <v>535.06491089364613</v>
      </c>
      <c r="R152" s="104">
        <v>559.44069716302397</v>
      </c>
      <c r="S152" s="104">
        <v>583.70713418301546</v>
      </c>
      <c r="T152" s="104">
        <v>510.94783448870942</v>
      </c>
      <c r="U152" s="104">
        <v>605.04568340323465</v>
      </c>
      <c r="V152" s="104">
        <v>625.95030809822492</v>
      </c>
      <c r="W152" s="104">
        <v>635.63713416047028</v>
      </c>
      <c r="X152" s="104">
        <v>765.03514581101354</v>
      </c>
      <c r="Y152" s="104">
        <v>704.58182397336202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645.87229097801321</v>
      </c>
      <c r="D153" s="101">
        <v>489.67813931096566</v>
      </c>
      <c r="E153" s="101">
        <v>1035.2101437701074</v>
      </c>
      <c r="F153" s="101">
        <v>961.98614176292085</v>
      </c>
      <c r="G153" s="101">
        <v>761.9046418057743</v>
      </c>
      <c r="H153" s="101">
        <v>907.19064384550325</v>
      </c>
      <c r="I153" s="101">
        <v>832.83247398243554</v>
      </c>
      <c r="J153" s="101">
        <v>876.77856926033326</v>
      </c>
      <c r="K153" s="101">
        <v>924.36129205992643</v>
      </c>
      <c r="L153" s="101">
        <v>990.80301425474624</v>
      </c>
      <c r="M153" s="101">
        <v>974.23027845614865</v>
      </c>
      <c r="N153" s="101">
        <v>959.22749890895147</v>
      </c>
      <c r="O153" s="101">
        <v>1027.3703868120899</v>
      </c>
      <c r="P153" s="101">
        <v>1023.7864057853986</v>
      </c>
      <c r="Q153" s="101">
        <v>1052.0276188949424</v>
      </c>
      <c r="R153" s="101">
        <v>1068.2209119602057</v>
      </c>
      <c r="S153" s="101">
        <v>1078.6246653466862</v>
      </c>
      <c r="T153" s="101">
        <v>1054.3036982311253</v>
      </c>
      <c r="U153" s="101">
        <v>1138.1605003849766</v>
      </c>
      <c r="V153" s="101">
        <v>0</v>
      </c>
      <c r="W153" s="101">
        <v>1218.2813940564397</v>
      </c>
      <c r="X153" s="101">
        <v>1002.1263682750784</v>
      </c>
      <c r="Y153" s="101">
        <v>0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926.15747098090731</v>
      </c>
      <c r="L154" s="104">
        <v>991.96277773474628</v>
      </c>
      <c r="M154" s="104">
        <v>974.79611350576204</v>
      </c>
      <c r="N154" s="104">
        <v>959.46135449433586</v>
      </c>
      <c r="O154" s="104">
        <v>1029.4080617353009</v>
      </c>
      <c r="P154" s="104">
        <v>1029.794991167849</v>
      </c>
      <c r="Q154" s="104">
        <v>1059.7069758974174</v>
      </c>
      <c r="R154" s="104">
        <v>1075.4819061571429</v>
      </c>
      <c r="S154" s="104">
        <v>1083.6733530312592</v>
      </c>
      <c r="T154" s="104">
        <v>1057.0785994975586</v>
      </c>
      <c r="U154" s="104">
        <v>1139.593443609622</v>
      </c>
      <c r="V154" s="104">
        <v>1211.5946196017844</v>
      </c>
      <c r="W154" s="104">
        <v>1221.7586780267745</v>
      </c>
      <c r="X154" s="104">
        <v>1003.8323546719188</v>
      </c>
      <c r="Y154" s="104">
        <v>760.21981231272434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442.88237120629731</v>
      </c>
      <c r="L155" s="98">
        <v>497.10996054035604</v>
      </c>
      <c r="M155" s="98">
        <v>468.95863630990601</v>
      </c>
      <c r="N155" s="98">
        <v>443.9863397762964</v>
      </c>
      <c r="O155" s="98">
        <v>491.58394987421224</v>
      </c>
      <c r="P155" s="98">
        <v>481.69090470675235</v>
      </c>
      <c r="Q155" s="98">
        <v>503.7246580076752</v>
      </c>
      <c r="R155" s="98">
        <v>506.44806369828137</v>
      </c>
      <c r="S155" s="98">
        <v>500.97574616194572</v>
      </c>
      <c r="T155" s="98">
        <v>569.00763046275063</v>
      </c>
      <c r="U155" s="98">
        <v>561.29251356679561</v>
      </c>
      <c r="V155" s="98">
        <v>585.5087265305707</v>
      </c>
      <c r="W155" s="98">
        <v>607.84287382711079</v>
      </c>
      <c r="X155" s="98">
        <v>371.70740597693879</v>
      </c>
      <c r="Y155" s="98">
        <v>202.11348466911946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483.27509977461006</v>
      </c>
      <c r="L156" s="98">
        <v>494.85281719439018</v>
      </c>
      <c r="M156" s="98">
        <v>505.8374771958558</v>
      </c>
      <c r="N156" s="98">
        <v>515.47501471803923</v>
      </c>
      <c r="O156" s="98">
        <v>537.82411186108834</v>
      </c>
      <c r="P156" s="98">
        <v>548.10408646109647</v>
      </c>
      <c r="Q156" s="98">
        <v>555.98231788974226</v>
      </c>
      <c r="R156" s="98">
        <v>569.0338424588615</v>
      </c>
      <c r="S156" s="98">
        <v>582.69760686931363</v>
      </c>
      <c r="T156" s="98">
        <v>488.07096903480823</v>
      </c>
      <c r="U156" s="98">
        <v>578.30093004282639</v>
      </c>
      <c r="V156" s="98">
        <v>626.08589307121383</v>
      </c>
      <c r="W156" s="98">
        <v>613.91580419966374</v>
      </c>
      <c r="X156" s="98">
        <v>632.12494869498005</v>
      </c>
      <c r="Y156" s="98">
        <v>558.10632764360491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356.63237058591864</v>
      </c>
      <c r="D157" s="122">
        <v>343.80431456818292</v>
      </c>
      <c r="E157" s="122">
        <v>625.8857729475169</v>
      </c>
      <c r="F157" s="122">
        <v>569.3091284301255</v>
      </c>
      <c r="G157" s="122">
        <v>510.51471928719394</v>
      </c>
      <c r="H157" s="122">
        <v>538.95501466178655</v>
      </c>
      <c r="I157" s="122">
        <v>545.00065083002494</v>
      </c>
      <c r="J157" s="122">
        <v>562.9416553261641</v>
      </c>
      <c r="K157" s="122">
        <v>575.24511436793171</v>
      </c>
      <c r="L157" s="122">
        <v>611.8741321651363</v>
      </c>
      <c r="M157" s="122">
        <v>572.57873166208685</v>
      </c>
      <c r="N157" s="122">
        <v>568.40616168841029</v>
      </c>
      <c r="O157" s="122">
        <v>557.0631006607656</v>
      </c>
      <c r="P157" s="122">
        <v>542.17131004612008</v>
      </c>
      <c r="Q157" s="122">
        <v>540.36465399203587</v>
      </c>
      <c r="R157" s="122">
        <v>551.750749497416</v>
      </c>
      <c r="S157" s="122">
        <v>561.29788225260234</v>
      </c>
      <c r="T157" s="122">
        <v>574.95232561376247</v>
      </c>
      <c r="U157" s="122">
        <v>596.61647244224014</v>
      </c>
      <c r="V157" s="122">
        <v>575.96432141888386</v>
      </c>
      <c r="W157" s="122">
        <v>537.59038876358341</v>
      </c>
      <c r="X157" s="122">
        <v>465.09957014368035</v>
      </c>
      <c r="Y157" s="122">
        <v>379.61469423034799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367.91319913191973</v>
      </c>
      <c r="D158" s="98">
        <v>399.28902545890935</v>
      </c>
      <c r="E158" s="98">
        <v>530.88339745334531</v>
      </c>
      <c r="F158" s="98">
        <v>532.77971181831379</v>
      </c>
      <c r="G158" s="98">
        <v>520.54353812929037</v>
      </c>
      <c r="H158" s="98">
        <v>528.81217328407274</v>
      </c>
      <c r="I158" s="98">
        <v>551.37754960160964</v>
      </c>
      <c r="J158" s="98">
        <v>568.55596703334959</v>
      </c>
      <c r="K158" s="98">
        <v>586.70939712812788</v>
      </c>
      <c r="L158" s="98">
        <v>594.53506626154456</v>
      </c>
      <c r="M158" s="98">
        <v>569.22457014317774</v>
      </c>
      <c r="N158" s="98">
        <v>571.00815286850627</v>
      </c>
      <c r="O158" s="98">
        <v>548.22671005447796</v>
      </c>
      <c r="P158" s="98">
        <v>543.2549921962476</v>
      </c>
      <c r="Q158" s="98">
        <v>540.88420995547358</v>
      </c>
      <c r="R158" s="98">
        <v>549.46541550128711</v>
      </c>
      <c r="S158" s="98">
        <v>556.62373478708344</v>
      </c>
      <c r="T158" s="98">
        <v>576.01601253220451</v>
      </c>
      <c r="U158" s="98">
        <v>604.65700262172743</v>
      </c>
      <c r="V158" s="98">
        <v>565.64896159889372</v>
      </c>
      <c r="W158" s="98">
        <v>537.59038876358341</v>
      </c>
      <c r="X158" s="98">
        <v>465.09957014368035</v>
      </c>
      <c r="Y158" s="98">
        <v>379.61469423034799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319.65632146291495</v>
      </c>
      <c r="D159" s="33">
        <v>252.71444160854116</v>
      </c>
      <c r="E159" s="33">
        <v>683.76264675539971</v>
      </c>
      <c r="F159" s="33">
        <v>618.93029569341866</v>
      </c>
      <c r="G159" s="33">
        <v>478.48720104953145</v>
      </c>
      <c r="H159" s="33">
        <v>573.96900025315722</v>
      </c>
      <c r="I159" s="33">
        <v>521.79036571559664</v>
      </c>
      <c r="J159" s="33">
        <v>555.19395670133315</v>
      </c>
      <c r="K159" s="33">
        <v>560.46412087208125</v>
      </c>
      <c r="L159" s="33">
        <v>626.65174515115189</v>
      </c>
      <c r="M159" s="33">
        <v>576.03925748661914</v>
      </c>
      <c r="N159" s="33">
        <v>563.26277747465565</v>
      </c>
      <c r="O159" s="33">
        <v>577.54024535916869</v>
      </c>
      <c r="P159" s="33">
        <v>539.47304513884183</v>
      </c>
      <c r="Q159" s="33">
        <v>539.33950395612976</v>
      </c>
      <c r="R159" s="33">
        <v>555.09839956863175</v>
      </c>
      <c r="S159" s="33">
        <v>569.2065472042085</v>
      </c>
      <c r="T159" s="33">
        <v>572.78504996383163</v>
      </c>
      <c r="U159" s="33">
        <v>579.75786630766697</v>
      </c>
      <c r="V159" s="33">
        <v>608.92474514932928</v>
      </c>
      <c r="W159" s="33">
        <v>0</v>
      </c>
      <c r="X159" s="33">
        <v>0</v>
      </c>
      <c r="Y159" s="33">
        <v>0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9018.3901602757542</v>
      </c>
      <c r="D161" s="117">
        <f t="shared" si="54"/>
        <v>7858.3387024459716</v>
      </c>
      <c r="E161" s="117">
        <f t="shared" si="54"/>
        <v>9140.1190780596644</v>
      </c>
      <c r="F161" s="117">
        <f t="shared" si="54"/>
        <v>8979.8386760506073</v>
      </c>
      <c r="G161" s="117">
        <f t="shared" si="54"/>
        <v>8429.5728593980421</v>
      </c>
      <c r="H161" s="117">
        <f t="shared" si="54"/>
        <v>8861.7069204648287</v>
      </c>
      <c r="I161" s="117">
        <f t="shared" si="54"/>
        <v>8967.0874695347975</v>
      </c>
      <c r="J161" s="117">
        <f t="shared" si="54"/>
        <v>9037.8014464756288</v>
      </c>
      <c r="K161" s="117">
        <f t="shared" si="54"/>
        <v>9366.3177268647069</v>
      </c>
      <c r="L161" s="117">
        <f t="shared" si="54"/>
        <v>10248.184641130196</v>
      </c>
      <c r="M161" s="117">
        <f t="shared" si="54"/>
        <v>9013.136897331533</v>
      </c>
      <c r="N161" s="117">
        <f t="shared" si="54"/>
        <v>9100.1205780387372</v>
      </c>
      <c r="O161" s="117">
        <f t="shared" si="54"/>
        <v>9012.4432159258486</v>
      </c>
      <c r="P161" s="117">
        <f t="shared" si="54"/>
        <v>8038.8577518176871</v>
      </c>
      <c r="Q161" s="117">
        <f t="shared" si="54"/>
        <v>8030.9983561224262</v>
      </c>
      <c r="R161" s="117">
        <f t="shared" ref="R161:V161" si="55">R162+R164+R166+R175</f>
        <v>7939.5082420448352</v>
      </c>
      <c r="S161" s="117">
        <f t="shared" si="55"/>
        <v>8092.0938988330508</v>
      </c>
      <c r="T161" s="117">
        <f t="shared" si="55"/>
        <v>8023.8770292435192</v>
      </c>
      <c r="U161" s="117">
        <f t="shared" si="55"/>
        <v>7651.8612066479227</v>
      </c>
      <c r="V161" s="117">
        <f t="shared" si="55"/>
        <v>7523.0536807599628</v>
      </c>
      <c r="W161" s="117">
        <f t="shared" ref="W161:Y161" si="56">W162+W164+W166+W175</f>
        <v>8521.6107476323341</v>
      </c>
      <c r="X161" s="117">
        <f t="shared" si="56"/>
        <v>0</v>
      </c>
      <c r="Y161" s="117">
        <f t="shared" si="56"/>
        <v>0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7979.9170668414699</v>
      </c>
      <c r="D162" s="122">
        <f t="shared" si="57"/>
        <v>6982.2893834180468</v>
      </c>
      <c r="E162" s="122">
        <f t="shared" si="57"/>
        <v>7494.0355295441832</v>
      </c>
      <c r="F162" s="122">
        <f t="shared" si="57"/>
        <v>7465.9270672149823</v>
      </c>
      <c r="G162" s="122">
        <f t="shared" si="57"/>
        <v>7138.0317770402362</v>
      </c>
      <c r="H162" s="122">
        <f t="shared" si="57"/>
        <v>7436.656645848333</v>
      </c>
      <c r="I162" s="122">
        <f t="shared" si="57"/>
        <v>7572.5877190232259</v>
      </c>
      <c r="J162" s="122">
        <f t="shared" si="57"/>
        <v>7589.4705865006945</v>
      </c>
      <c r="K162" s="122">
        <f t="shared" si="57"/>
        <v>7857.7145107901415</v>
      </c>
      <c r="L162" s="122">
        <f t="shared" si="57"/>
        <v>8635.5555470189829</v>
      </c>
      <c r="M162" s="122">
        <f t="shared" si="57"/>
        <v>7457.7534618152495</v>
      </c>
      <c r="N162" s="122">
        <f t="shared" si="57"/>
        <v>7552.7313124189477</v>
      </c>
      <c r="O162" s="122">
        <f t="shared" si="57"/>
        <v>7412.3675463748123</v>
      </c>
      <c r="P162" s="122">
        <f t="shared" si="57"/>
        <v>6445.1052975027114</v>
      </c>
      <c r="Q162" s="122">
        <f t="shared" si="57"/>
        <v>6375.0059567281814</v>
      </c>
      <c r="R162" s="122">
        <f t="shared" si="57"/>
        <v>6276.3400617208563</v>
      </c>
      <c r="S162" s="122">
        <f t="shared" si="57"/>
        <v>6398.0714962240709</v>
      </c>
      <c r="T162" s="122">
        <f t="shared" si="57"/>
        <v>6319.1107548168857</v>
      </c>
      <c r="U162" s="122">
        <f t="shared" si="57"/>
        <v>5808.0405525858459</v>
      </c>
      <c r="V162" s="122">
        <f t="shared" si="57"/>
        <v>5671.7995962662508</v>
      </c>
      <c r="W162" s="122">
        <f t="shared" si="57"/>
        <v>6711.6706531253212</v>
      </c>
      <c r="X162" s="122">
        <f t="shared" si="57"/>
        <v>0</v>
      </c>
      <c r="Y162" s="122">
        <f t="shared" si="57"/>
        <v>0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7979.9170668414699</v>
      </c>
      <c r="D163" s="33">
        <v>6982.2893834180468</v>
      </c>
      <c r="E163" s="33">
        <v>7494.0355295441832</v>
      </c>
      <c r="F163" s="33">
        <v>7465.9270672149823</v>
      </c>
      <c r="G163" s="33">
        <v>7138.0317770402362</v>
      </c>
      <c r="H163" s="33">
        <v>7436.656645848333</v>
      </c>
      <c r="I163" s="33">
        <v>7572.5877190232259</v>
      </c>
      <c r="J163" s="33">
        <v>7589.4705865006945</v>
      </c>
      <c r="K163" s="33">
        <v>7857.7145107901415</v>
      </c>
      <c r="L163" s="33">
        <v>8635.5555470189829</v>
      </c>
      <c r="M163" s="33">
        <v>7457.7534618152495</v>
      </c>
      <c r="N163" s="33">
        <v>7552.7313124189477</v>
      </c>
      <c r="O163" s="33">
        <v>7412.3675463748123</v>
      </c>
      <c r="P163" s="33">
        <v>6445.1052975027114</v>
      </c>
      <c r="Q163" s="33">
        <v>6375.0059567281814</v>
      </c>
      <c r="R163" s="33">
        <v>6276.3400617208563</v>
      </c>
      <c r="S163" s="33">
        <v>6398.0714962240709</v>
      </c>
      <c r="T163" s="33">
        <v>6319.1107548168857</v>
      </c>
      <c r="U163" s="33">
        <v>5808.0405525858459</v>
      </c>
      <c r="V163" s="33">
        <v>5671.7995962662508</v>
      </c>
      <c r="W163" s="33">
        <v>6711.6706531253212</v>
      </c>
      <c r="X163" s="33">
        <v>0</v>
      </c>
      <c r="Y163" s="33">
        <v>0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0.95892515640554732</v>
      </c>
      <c r="E164" s="122">
        <f t="shared" si="58"/>
        <v>0.8774525376798511</v>
      </c>
      <c r="F164" s="122">
        <f t="shared" si="58"/>
        <v>0.95411986011756933</v>
      </c>
      <c r="G164" s="122">
        <f t="shared" si="58"/>
        <v>1.9136807563564939</v>
      </c>
      <c r="H164" s="122">
        <f t="shared" si="58"/>
        <v>2.497597478360861</v>
      </c>
      <c r="I164" s="122">
        <f t="shared" si="58"/>
        <v>3.4433131636358261</v>
      </c>
      <c r="J164" s="122">
        <f t="shared" si="58"/>
        <v>5.3455937066746779</v>
      </c>
      <c r="K164" s="122">
        <f t="shared" si="58"/>
        <v>6.4306395265290996</v>
      </c>
      <c r="L164" s="122">
        <f t="shared" si="58"/>
        <v>12.292284631556141</v>
      </c>
      <c r="M164" s="122">
        <f t="shared" si="58"/>
        <v>10.254639677875963</v>
      </c>
      <c r="N164" s="122">
        <f t="shared" si="58"/>
        <v>14.546617154071459</v>
      </c>
      <c r="O164" s="122">
        <f t="shared" si="58"/>
        <v>18.241553178695661</v>
      </c>
      <c r="P164" s="122">
        <f t="shared" si="58"/>
        <v>24.84549088748614</v>
      </c>
      <c r="Q164" s="122">
        <f t="shared" si="58"/>
        <v>61.713225560579986</v>
      </c>
      <c r="R164" s="122">
        <f t="shared" si="58"/>
        <v>40.869560642840767</v>
      </c>
      <c r="S164" s="122">
        <f t="shared" si="58"/>
        <v>52.275263265738936</v>
      </c>
      <c r="T164" s="122">
        <f t="shared" si="58"/>
        <v>66.190901386544738</v>
      </c>
      <c r="U164" s="122">
        <f t="shared" si="58"/>
        <v>102.6727885555371</v>
      </c>
      <c r="V164" s="122">
        <f t="shared" si="58"/>
        <v>64.653105126807191</v>
      </c>
      <c r="W164" s="122">
        <f t="shared" si="58"/>
        <v>47.10730386651128</v>
      </c>
      <c r="X164" s="122">
        <f t="shared" si="58"/>
        <v>0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0.95892515640554732</v>
      </c>
      <c r="E165" s="98">
        <f>IF(RES_hhdet_in_tes!E165=0,0,RES_hhdet_in_tes!E165*1000*11630/RES_hhdet_in_new!E163)</f>
        <v>0.8774525376798511</v>
      </c>
      <c r="F165" s="98">
        <f>IF(RES_hhdet_in_tes!F165=0,0,RES_hhdet_in_tes!F165*1000*11630/RES_hhdet_in_new!F163)</f>
        <v>0.95411986011756933</v>
      </c>
      <c r="G165" s="98">
        <f>IF(RES_hhdet_in_tes!G165=0,0,RES_hhdet_in_tes!G165*1000*11630/RES_hhdet_in_new!G163)</f>
        <v>1.9136807563564939</v>
      </c>
      <c r="H165" s="98">
        <f>IF(RES_hhdet_in_tes!H165=0,0,RES_hhdet_in_tes!H165*1000*11630/RES_hhdet_in_new!H163)</f>
        <v>2.497597478360861</v>
      </c>
      <c r="I165" s="98">
        <f>IF(RES_hhdet_in_tes!I165=0,0,RES_hhdet_in_tes!I165*1000*11630/RES_hhdet_in_new!I163)</f>
        <v>3.4433131636358261</v>
      </c>
      <c r="J165" s="98">
        <f>IF(RES_hhdet_in_tes!J165=0,0,RES_hhdet_in_tes!J165*1000*11630/RES_hhdet_in_new!J163)</f>
        <v>5.3455937066746779</v>
      </c>
      <c r="K165" s="98">
        <f>IF(RES_hhdet_in_tes!K165=0,0,RES_hhdet_in_tes!K165*1000*11630/RES_hhdet_in_new!K163)</f>
        <v>6.4306395265290996</v>
      </c>
      <c r="L165" s="98">
        <f>IF(RES_hhdet_in_tes!L165=0,0,RES_hhdet_in_tes!L165*1000*11630/RES_hhdet_in_new!L163)</f>
        <v>12.292284631556141</v>
      </c>
      <c r="M165" s="98">
        <f>IF(RES_hhdet_in_tes!M165=0,0,RES_hhdet_in_tes!M165*1000*11630/RES_hhdet_in_new!M163)</f>
        <v>10.254639677875963</v>
      </c>
      <c r="N165" s="98">
        <f>IF(RES_hhdet_in_tes!N165=0,0,RES_hhdet_in_tes!N165*1000*11630/RES_hhdet_in_new!N163)</f>
        <v>14.546617154071459</v>
      </c>
      <c r="O165" s="98">
        <f>IF(RES_hhdet_in_tes!O165=0,0,RES_hhdet_in_tes!O165*1000*11630/RES_hhdet_in_new!O163)</f>
        <v>18.241553178695661</v>
      </c>
      <c r="P165" s="98">
        <f>IF(RES_hhdet_in_tes!P165=0,0,RES_hhdet_in_tes!P165*1000*11630/RES_hhdet_in_new!P163)</f>
        <v>24.84549088748614</v>
      </c>
      <c r="Q165" s="98">
        <f>IF(RES_hhdet_in_tes!Q165=0,0,RES_hhdet_in_tes!Q165*1000*11630/RES_hhdet_in_new!Q163)</f>
        <v>61.713225560579986</v>
      </c>
      <c r="R165" s="98">
        <f>IF(RES_hhdet_in_tes!R165=0,0,RES_hhdet_in_tes!R165*1000*11630/RES_hhdet_in_new!R163)</f>
        <v>40.869560642840767</v>
      </c>
      <c r="S165" s="98">
        <f>IF(RES_hhdet_in_tes!S165=0,0,RES_hhdet_in_tes!S165*1000*11630/RES_hhdet_in_new!S163)</f>
        <v>52.275263265738936</v>
      </c>
      <c r="T165" s="98">
        <f>IF(RES_hhdet_in_tes!T165=0,0,RES_hhdet_in_tes!T165*1000*11630/RES_hhdet_in_new!T163)</f>
        <v>66.190901386544738</v>
      </c>
      <c r="U165" s="98">
        <f>IF(RES_hhdet_in_tes!U165=0,0,RES_hhdet_in_tes!U165*1000*11630/RES_hhdet_in_new!U163)</f>
        <v>102.6727885555371</v>
      </c>
      <c r="V165" s="98">
        <f>IF(RES_hhdet_in_tes!V165=0,0,RES_hhdet_in_tes!V165*1000*11630/RES_hhdet_in_new!V163)</f>
        <v>64.653105126807191</v>
      </c>
      <c r="W165" s="98">
        <f>IF(RES_hhdet_in_tes!W165=0,0,RES_hhdet_in_tes!W165*1000*11630/RES_hhdet_in_new!W163)</f>
        <v>47.10730386651128</v>
      </c>
      <c r="X165" s="98">
        <f>IF(RES_hhdet_in_tes!X165=0,0,RES_hhdet_in_tes!X165*1000*11630/RES_hhdet_in_new!X163)</f>
        <v>0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681.97946077365555</v>
      </c>
      <c r="D166" s="122">
        <v>531.27780453127548</v>
      </c>
      <c r="E166" s="122">
        <v>1019.3601614153295</v>
      </c>
      <c r="F166" s="122">
        <v>943.69707388760662</v>
      </c>
      <c r="G166" s="122">
        <v>779.1434484220714</v>
      </c>
      <c r="H166" s="122">
        <v>883.54762427573826</v>
      </c>
      <c r="I166" s="122">
        <v>846.05336232339403</v>
      </c>
      <c r="J166" s="122">
        <v>880.04434627330875</v>
      </c>
      <c r="K166" s="122">
        <v>926.94548778192882</v>
      </c>
      <c r="L166" s="122">
        <v>988.45602634946397</v>
      </c>
      <c r="M166" s="122">
        <v>972.53843499511538</v>
      </c>
      <c r="N166" s="122">
        <v>964.45117647351378</v>
      </c>
      <c r="O166" s="122">
        <v>1024.7731901986417</v>
      </c>
      <c r="P166" s="122">
        <v>1026.7425792198894</v>
      </c>
      <c r="Q166" s="122">
        <v>1053.9171180188141</v>
      </c>
      <c r="R166" s="122">
        <v>1070.5448044024927</v>
      </c>
      <c r="S166" s="122">
        <v>1080.4258212537636</v>
      </c>
      <c r="T166" s="122">
        <v>1063.6177792802832</v>
      </c>
      <c r="U166" s="122">
        <v>1144.5578727809559</v>
      </c>
      <c r="V166" s="122">
        <v>1210.5582706270759</v>
      </c>
      <c r="W166" s="122">
        <v>1225.2424018769184</v>
      </c>
      <c r="X166" s="122">
        <v>0</v>
      </c>
      <c r="Y166" s="122">
        <v>0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753.37318286958498</v>
      </c>
      <c r="D167" s="98">
        <v>764.45487537143356</v>
      </c>
      <c r="E167" s="98">
        <v>803.00790227261427</v>
      </c>
      <c r="F167" s="98">
        <v>828.30176467431409</v>
      </c>
      <c r="G167" s="98">
        <v>836.6779655039627</v>
      </c>
      <c r="H167" s="98">
        <v>850.89070349500037</v>
      </c>
      <c r="I167" s="98">
        <v>885.28954707720641</v>
      </c>
      <c r="J167" s="98">
        <v>909.807450414291</v>
      </c>
      <c r="K167" s="98">
        <v>941.19323306058163</v>
      </c>
      <c r="L167" s="98">
        <v>956.37770716345449</v>
      </c>
      <c r="M167" s="98">
        <v>952.14708434438808</v>
      </c>
      <c r="N167" s="98">
        <v>1001.9049051457379</v>
      </c>
      <c r="O167" s="98">
        <v>993.96498280134279</v>
      </c>
      <c r="P167" s="98">
        <v>1011.7198734603428</v>
      </c>
      <c r="Q167" s="98">
        <v>1014.8772538951094</v>
      </c>
      <c r="R167" s="98">
        <v>1050.5948113230065</v>
      </c>
      <c r="S167" s="98">
        <v>1079.610165448519</v>
      </c>
      <c r="T167" s="98">
        <v>1120.7531542749687</v>
      </c>
      <c r="U167" s="98">
        <v>1192.0021703672205</v>
      </c>
      <c r="V167" s="98">
        <v>1203.3838541784985</v>
      </c>
      <c r="W167" s="98">
        <v>1265.6529545506085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1193.0483283763215</v>
      </c>
      <c r="V168" s="98">
        <v>1204.1721362454839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588.00264497308672</v>
      </c>
      <c r="V169" s="101">
        <v>578.22182814725886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605.04568340323488</v>
      </c>
      <c r="V170" s="104">
        <v>625.95030809822492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645.87229097801287</v>
      </c>
      <c r="D171" s="101">
        <v>489.67813931096561</v>
      </c>
      <c r="E171" s="101">
        <v>1035.2101437701069</v>
      </c>
      <c r="F171" s="101">
        <v>961.98614176292097</v>
      </c>
      <c r="G171" s="101">
        <v>761.9046418057743</v>
      </c>
      <c r="H171" s="101">
        <v>907.19064384550336</v>
      </c>
      <c r="I171" s="101">
        <v>832.83247398243566</v>
      </c>
      <c r="J171" s="101">
        <v>876.77856926033303</v>
      </c>
      <c r="K171" s="101">
        <v>924.36129205992643</v>
      </c>
      <c r="L171" s="101">
        <v>990.80301425474659</v>
      </c>
      <c r="M171" s="101">
        <v>974.23027845614865</v>
      </c>
      <c r="N171" s="101">
        <v>959.22749890895147</v>
      </c>
      <c r="O171" s="101">
        <v>1027.3703868120904</v>
      </c>
      <c r="P171" s="101">
        <v>1023.7864057853989</v>
      </c>
      <c r="Q171" s="101">
        <v>1052.0276188949422</v>
      </c>
      <c r="R171" s="101">
        <v>1068.2209119602057</v>
      </c>
      <c r="S171" s="101">
        <v>1078.6246653466865</v>
      </c>
      <c r="T171" s="101">
        <v>1054.3036982311255</v>
      </c>
      <c r="U171" s="101">
        <v>1138.1605003849768</v>
      </c>
      <c r="V171" s="101">
        <v>0</v>
      </c>
      <c r="W171" s="101">
        <v>1218.2813940564399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926.15747098090719</v>
      </c>
      <c r="L172" s="104">
        <v>991.96277773474606</v>
      </c>
      <c r="M172" s="104">
        <v>974.79611350576204</v>
      </c>
      <c r="N172" s="104">
        <v>959.46135449433564</v>
      </c>
      <c r="O172" s="104">
        <v>1029.4080617353009</v>
      </c>
      <c r="P172" s="104">
        <v>1029.7949911678488</v>
      </c>
      <c r="Q172" s="104">
        <v>1059.7069758974174</v>
      </c>
      <c r="R172" s="104">
        <v>1075.4819061571432</v>
      </c>
      <c r="S172" s="104">
        <v>1083.6733530312592</v>
      </c>
      <c r="T172" s="104">
        <v>1057.0785994975586</v>
      </c>
      <c r="U172" s="104">
        <v>1139.593443609622</v>
      </c>
      <c r="V172" s="104">
        <v>1211.5946196017844</v>
      </c>
      <c r="W172" s="104">
        <v>1221.7586780267743</v>
      </c>
      <c r="X172" s="104">
        <v>0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442.88237120629714</v>
      </c>
      <c r="L173" s="98">
        <v>497.10996054035598</v>
      </c>
      <c r="M173" s="98">
        <v>468.95863630990618</v>
      </c>
      <c r="N173" s="98">
        <v>443.9863397762964</v>
      </c>
      <c r="O173" s="98">
        <v>491.58394987421229</v>
      </c>
      <c r="P173" s="98">
        <v>481.69090470675229</v>
      </c>
      <c r="Q173" s="98">
        <v>503.7246580076752</v>
      </c>
      <c r="R173" s="98">
        <v>506.44806369828143</v>
      </c>
      <c r="S173" s="98">
        <v>500.97574616194566</v>
      </c>
      <c r="T173" s="98">
        <v>569.00763046275063</v>
      </c>
      <c r="U173" s="98">
        <v>561.29251356679549</v>
      </c>
      <c r="V173" s="98">
        <v>585.5087265305707</v>
      </c>
      <c r="W173" s="98">
        <v>607.84287382711068</v>
      </c>
      <c r="X173" s="98">
        <v>0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483.27509977461</v>
      </c>
      <c r="L174" s="33">
        <v>494.85281719439013</v>
      </c>
      <c r="M174" s="33">
        <v>505.8374771958558</v>
      </c>
      <c r="N174" s="33">
        <v>515.47501471803923</v>
      </c>
      <c r="O174" s="33">
        <v>537.82411186108845</v>
      </c>
      <c r="P174" s="33">
        <v>548.10408646109659</v>
      </c>
      <c r="Q174" s="33">
        <v>555.98231788974215</v>
      </c>
      <c r="R174" s="33">
        <v>569.03384245886161</v>
      </c>
      <c r="S174" s="33">
        <v>582.6976068693134</v>
      </c>
      <c r="T174" s="33">
        <v>488.070969034808</v>
      </c>
      <c r="U174" s="33">
        <v>578.30093004282639</v>
      </c>
      <c r="V174" s="33">
        <v>626.08589307121383</v>
      </c>
      <c r="W174" s="33">
        <v>613.91580419966374</v>
      </c>
      <c r="X174" s="33">
        <v>0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356.49363266062852</v>
      </c>
      <c r="D175" s="122">
        <v>343.81258934024419</v>
      </c>
      <c r="E175" s="122">
        <v>625.84593456247126</v>
      </c>
      <c r="F175" s="122">
        <v>569.26041508790206</v>
      </c>
      <c r="G175" s="122">
        <v>510.4839531793769</v>
      </c>
      <c r="H175" s="122">
        <v>539.00505286239638</v>
      </c>
      <c r="I175" s="122">
        <v>545.00307502454166</v>
      </c>
      <c r="J175" s="122">
        <v>562.94091999495163</v>
      </c>
      <c r="K175" s="122">
        <v>575.22708876610739</v>
      </c>
      <c r="L175" s="122">
        <v>611.88078313019332</v>
      </c>
      <c r="M175" s="122">
        <v>572.59036084329216</v>
      </c>
      <c r="N175" s="122">
        <v>568.39147199220542</v>
      </c>
      <c r="O175" s="122">
        <v>557.06092617369973</v>
      </c>
      <c r="P175" s="122">
        <v>542.16438420760039</v>
      </c>
      <c r="Q175" s="122">
        <v>540.36205581485035</v>
      </c>
      <c r="R175" s="122">
        <v>551.75381527864579</v>
      </c>
      <c r="S175" s="122">
        <v>561.3213180894769</v>
      </c>
      <c r="T175" s="122">
        <v>574.95759375980651</v>
      </c>
      <c r="U175" s="122">
        <v>596.58999272558344</v>
      </c>
      <c r="V175" s="122">
        <v>576.04270873982807</v>
      </c>
      <c r="W175" s="122">
        <v>537.59038876358341</v>
      </c>
      <c r="X175" s="122">
        <v>0</v>
      </c>
      <c r="Y175" s="122">
        <v>0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367.91319913191967</v>
      </c>
      <c r="D176" s="98">
        <v>399.28902545890941</v>
      </c>
      <c r="E176" s="98">
        <v>530.88339745334531</v>
      </c>
      <c r="F176" s="98">
        <v>532.77971181831379</v>
      </c>
      <c r="G176" s="98">
        <v>520.54353812929037</v>
      </c>
      <c r="H176" s="98">
        <v>528.81217328407274</v>
      </c>
      <c r="I176" s="98">
        <v>551.37754960160964</v>
      </c>
      <c r="J176" s="98">
        <v>568.5559670333497</v>
      </c>
      <c r="K176" s="98">
        <v>586.70939712812765</v>
      </c>
      <c r="L176" s="98">
        <v>594.53506626154467</v>
      </c>
      <c r="M176" s="98">
        <v>569.22457014317774</v>
      </c>
      <c r="N176" s="98">
        <v>571.00815286850639</v>
      </c>
      <c r="O176" s="98">
        <v>548.22671005447785</v>
      </c>
      <c r="P176" s="98">
        <v>543.2549921962476</v>
      </c>
      <c r="Q176" s="98">
        <v>540.88420995547358</v>
      </c>
      <c r="R176" s="98">
        <v>549.465415501287</v>
      </c>
      <c r="S176" s="98">
        <v>556.62373478708332</v>
      </c>
      <c r="T176" s="98">
        <v>576.01601253220451</v>
      </c>
      <c r="U176" s="98">
        <v>604.65700262172777</v>
      </c>
      <c r="V176" s="98">
        <v>565.64896159889372</v>
      </c>
      <c r="W176" s="98">
        <v>537.59038876358341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319.656321462915</v>
      </c>
      <c r="D177" s="33">
        <v>252.71444160854119</v>
      </c>
      <c r="E177" s="33">
        <v>683.76264675539983</v>
      </c>
      <c r="F177" s="33">
        <v>618.93029569341843</v>
      </c>
      <c r="G177" s="33">
        <v>478.48720104953145</v>
      </c>
      <c r="H177" s="33">
        <v>573.96900025315722</v>
      </c>
      <c r="I177" s="33">
        <v>521.79036571559675</v>
      </c>
      <c r="J177" s="33">
        <v>555.19395670133304</v>
      </c>
      <c r="K177" s="33">
        <v>560.46412087208125</v>
      </c>
      <c r="L177" s="33">
        <v>626.65174515115189</v>
      </c>
      <c r="M177" s="33">
        <v>576.03925748661902</v>
      </c>
      <c r="N177" s="33">
        <v>563.26277747465565</v>
      </c>
      <c r="O177" s="33">
        <v>577.54024535916869</v>
      </c>
      <c r="P177" s="33">
        <v>539.47304513884194</v>
      </c>
      <c r="Q177" s="33">
        <v>539.33950395612976</v>
      </c>
      <c r="R177" s="33">
        <v>555.09839956863163</v>
      </c>
      <c r="S177" s="33">
        <v>569.20654720420873</v>
      </c>
      <c r="T177" s="33">
        <v>572.78504996383163</v>
      </c>
      <c r="U177" s="33">
        <v>579.75786630766697</v>
      </c>
      <c r="V177" s="33">
        <v>608.9247451493294</v>
      </c>
      <c r="W177" s="33">
        <v>0</v>
      </c>
      <c r="X177" s="33">
        <v>0</v>
      </c>
      <c r="Y177" s="33">
        <v>0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4657.1608916166515</v>
      </c>
      <c r="D3" s="117">
        <f t="shared" si="0"/>
        <v>4724.0244752841745</v>
      </c>
      <c r="E3" s="117">
        <f t="shared" si="0"/>
        <v>4284.7670952548669</v>
      </c>
      <c r="F3" s="117">
        <f t="shared" si="0"/>
        <v>4314.8759379357261</v>
      </c>
      <c r="G3" s="117">
        <f t="shared" si="0"/>
        <v>4518.1991015841413</v>
      </c>
      <c r="H3" s="117">
        <f t="shared" si="0"/>
        <v>4910.6023991194224</v>
      </c>
      <c r="I3" s="117">
        <f t="shared" si="0"/>
        <v>4296.2246565148225</v>
      </c>
      <c r="J3" s="117">
        <f t="shared" si="0"/>
        <v>4339.1562360299613</v>
      </c>
      <c r="K3" s="117">
        <f t="shared" si="0"/>
        <v>4293.1567127419576</v>
      </c>
      <c r="L3" s="117">
        <f t="shared" si="0"/>
        <v>4768.3026703224932</v>
      </c>
      <c r="M3" s="117">
        <f t="shared" si="0"/>
        <v>4109.5608306742324</v>
      </c>
      <c r="N3" s="117">
        <f t="shared" si="0"/>
        <v>4333.2394368037294</v>
      </c>
      <c r="O3" s="117">
        <f t="shared" si="0"/>
        <v>4121.313551330044</v>
      </c>
      <c r="P3" s="117">
        <f t="shared" si="0"/>
        <v>3623.0677877644735</v>
      </c>
      <c r="Q3" s="117">
        <f t="shared" si="0"/>
        <v>3439.4281453375647</v>
      </c>
      <c r="R3" s="117">
        <f t="shared" ref="R3:V3" si="1">R4+R7+R9+R19</f>
        <v>3564.1934592451094</v>
      </c>
      <c r="S3" s="117">
        <f t="shared" si="1"/>
        <v>3590.1264626420298</v>
      </c>
      <c r="T3" s="117">
        <f t="shared" si="1"/>
        <v>3505.286621797487</v>
      </c>
      <c r="U3" s="117">
        <f t="shared" si="1"/>
        <v>2835.3892917918397</v>
      </c>
      <c r="V3" s="117">
        <f t="shared" si="1"/>
        <v>3003.6292157261205</v>
      </c>
      <c r="W3" s="117">
        <f t="shared" ref="W3:Y3" si="2">W4+W7+W9+W19</f>
        <v>0</v>
      </c>
      <c r="X3" s="117">
        <f t="shared" si="2"/>
        <v>0</v>
      </c>
      <c r="Y3" s="117">
        <f t="shared" si="2"/>
        <v>1911.5390928301365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4209.0593721141622</v>
      </c>
      <c r="D4" s="122">
        <f t="shared" si="3"/>
        <v>4276.575247263323</v>
      </c>
      <c r="E4" s="122">
        <f t="shared" si="3"/>
        <v>3942.7157337997537</v>
      </c>
      <c r="F4" s="122">
        <f t="shared" si="3"/>
        <v>3840.9610946117914</v>
      </c>
      <c r="G4" s="122">
        <f t="shared" si="3"/>
        <v>3984.0110273502009</v>
      </c>
      <c r="H4" s="122">
        <f t="shared" si="3"/>
        <v>4310.7803751838683</v>
      </c>
      <c r="I4" s="122">
        <f t="shared" si="3"/>
        <v>3751.1575647457021</v>
      </c>
      <c r="J4" s="122">
        <f t="shared" si="3"/>
        <v>3843.0347769949822</v>
      </c>
      <c r="K4" s="122">
        <f t="shared" si="3"/>
        <v>3860.4772638452</v>
      </c>
      <c r="L4" s="122">
        <f t="shared" si="3"/>
        <v>4354.5919323988446</v>
      </c>
      <c r="M4" s="122">
        <f t="shared" si="3"/>
        <v>3682.969841098311</v>
      </c>
      <c r="N4" s="122">
        <f t="shared" si="3"/>
        <v>3786.8023679101366</v>
      </c>
      <c r="O4" s="122">
        <f t="shared" si="3"/>
        <v>3610.8652756063211</v>
      </c>
      <c r="P4" s="122">
        <f t="shared" si="3"/>
        <v>3175.2414559221347</v>
      </c>
      <c r="Q4" s="122">
        <f t="shared" si="3"/>
        <v>3001.6289491104617</v>
      </c>
      <c r="R4" s="122">
        <f t="shared" ref="R4:V4" si="4">SUM(R5:R6)</f>
        <v>3132.324007097975</v>
      </c>
      <c r="S4" s="122">
        <f t="shared" si="4"/>
        <v>3076.5666384658266</v>
      </c>
      <c r="T4" s="122">
        <f t="shared" si="4"/>
        <v>2979.3761050905259</v>
      </c>
      <c r="U4" s="122">
        <f t="shared" si="4"/>
        <v>2354.0578114114792</v>
      </c>
      <c r="V4" s="122">
        <f t="shared" si="4"/>
        <v>2385.059405900985</v>
      </c>
      <c r="W4" s="122">
        <f t="shared" ref="W4:Y4" si="5">SUM(W5:W6)</f>
        <v>0</v>
      </c>
      <c r="X4" s="122">
        <f t="shared" si="5"/>
        <v>0</v>
      </c>
      <c r="Y4" s="122">
        <f t="shared" si="5"/>
        <v>1430.1053628855082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4209.0593721141622</v>
      </c>
      <c r="D5" s="98">
        <v>4276.575247263323</v>
      </c>
      <c r="E5" s="98">
        <v>3942.7157337997537</v>
      </c>
      <c r="F5" s="98">
        <v>3840.9610946117914</v>
      </c>
      <c r="G5" s="98">
        <v>3984.0110273502009</v>
      </c>
      <c r="H5" s="98">
        <v>4310.7803751838683</v>
      </c>
      <c r="I5" s="98">
        <v>3751.1575647457021</v>
      </c>
      <c r="J5" s="98">
        <v>3843.0347769949822</v>
      </c>
      <c r="K5" s="98">
        <v>3860.4772638452</v>
      </c>
      <c r="L5" s="98">
        <v>4354.5919323988446</v>
      </c>
      <c r="M5" s="98">
        <v>3682.969841098311</v>
      </c>
      <c r="N5" s="98">
        <v>3786.8023679101366</v>
      </c>
      <c r="O5" s="98">
        <v>3610.8652756063211</v>
      </c>
      <c r="P5" s="98">
        <v>3175.2414559221347</v>
      </c>
      <c r="Q5" s="98">
        <v>3001.6289491104617</v>
      </c>
      <c r="R5" s="98">
        <v>3132.324007097975</v>
      </c>
      <c r="S5" s="98">
        <v>3076.5666384658266</v>
      </c>
      <c r="T5" s="98">
        <v>2979.3761050905259</v>
      </c>
      <c r="U5" s="98">
        <v>2354.0578114114792</v>
      </c>
      <c r="V5" s="98">
        <v>2385.059405900985</v>
      </c>
      <c r="W5" s="98">
        <v>0</v>
      </c>
      <c r="X5" s="98">
        <v>0</v>
      </c>
      <c r="Y5" s="98">
        <v>1430.1053628855082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335.86421452171646</v>
      </c>
      <c r="D9" s="122">
        <v>343.8097092653619</v>
      </c>
      <c r="E9" s="122">
        <v>251.52919744889485</v>
      </c>
      <c r="F9" s="122">
        <v>340.59192881906961</v>
      </c>
      <c r="G9" s="122">
        <v>368.33426301667913</v>
      </c>
      <c r="H9" s="122">
        <v>428.00516206099076</v>
      </c>
      <c r="I9" s="122">
        <v>370.13059591629388</v>
      </c>
      <c r="J9" s="122">
        <v>348.560467092024</v>
      </c>
      <c r="K9" s="122">
        <v>285.56969282377855</v>
      </c>
      <c r="L9" s="122">
        <v>286.58747899667566</v>
      </c>
      <c r="M9" s="122">
        <v>290.00847590073857</v>
      </c>
      <c r="N9" s="122">
        <v>377.74072530656201</v>
      </c>
      <c r="O9" s="122">
        <v>337.58835702889024</v>
      </c>
      <c r="P9" s="122">
        <v>279.54388824119127</v>
      </c>
      <c r="Q9" s="122">
        <v>283.41135660097433</v>
      </c>
      <c r="R9" s="122">
        <v>286.61612721968174</v>
      </c>
      <c r="S9" s="122">
        <v>360.88752516603927</v>
      </c>
      <c r="T9" s="122">
        <v>355.18386253186247</v>
      </c>
      <c r="U9" s="122">
        <v>317.33821408245973</v>
      </c>
      <c r="V9" s="122">
        <v>436.99563108928112</v>
      </c>
      <c r="W9" s="122">
        <v>0</v>
      </c>
      <c r="X9" s="122">
        <v>0</v>
      </c>
      <c r="Y9" s="122">
        <v>332.29544544819208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382.03762914206254</v>
      </c>
      <c r="D10" s="98">
        <v>413.92687291904866</v>
      </c>
      <c r="E10" s="98">
        <v>419.76902029161437</v>
      </c>
      <c r="F10" s="98">
        <v>433.97262940288658</v>
      </c>
      <c r="G10" s="98">
        <v>442.01019865626972</v>
      </c>
      <c r="H10" s="98">
        <v>460.63852970168807</v>
      </c>
      <c r="I10" s="98">
        <v>434.69014395979127</v>
      </c>
      <c r="J10" s="98">
        <v>457.79392898419673</v>
      </c>
      <c r="K10" s="98">
        <v>471.44953932534884</v>
      </c>
      <c r="L10" s="98">
        <v>481.05524412118268</v>
      </c>
      <c r="M10" s="98">
        <v>476.04069586698836</v>
      </c>
      <c r="N10" s="98">
        <v>487.29619993469657</v>
      </c>
      <c r="O10" s="98">
        <v>492.09352359419995</v>
      </c>
      <c r="P10" s="98">
        <v>496.11138382045613</v>
      </c>
      <c r="Q10" s="98">
        <v>487.65436194530383</v>
      </c>
      <c r="R10" s="98">
        <v>496.20851161375549</v>
      </c>
      <c r="S10" s="98">
        <v>507.19979421280385</v>
      </c>
      <c r="T10" s="98">
        <v>517.56650843798423</v>
      </c>
      <c r="U10" s="98">
        <v>428.28966672906216</v>
      </c>
      <c r="V10" s="98">
        <v>449.87080867190485</v>
      </c>
      <c r="W10" s="98">
        <v>0</v>
      </c>
      <c r="X10" s="98">
        <v>0</v>
      </c>
      <c r="Y10" s="98">
        <v>342.71913120203862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297.69421365001659</v>
      </c>
      <c r="D11" s="98">
        <v>301.00096457115484</v>
      </c>
      <c r="E11" s="98">
        <v>314.90797518702016</v>
      </c>
      <c r="F11" s="98">
        <v>323.50298506500076</v>
      </c>
      <c r="G11" s="98">
        <v>325.30161927396688</v>
      </c>
      <c r="H11" s="98">
        <v>329.21147457380465</v>
      </c>
      <c r="I11" s="98">
        <v>340.68803848166039</v>
      </c>
      <c r="J11" s="98">
        <v>347.95807689545103</v>
      </c>
      <c r="K11" s="98">
        <v>357.32656923853853</v>
      </c>
      <c r="L11" s="98">
        <v>359.99985470473223</v>
      </c>
      <c r="M11" s="98">
        <v>352.29249997070588</v>
      </c>
      <c r="N11" s="98">
        <v>360.56251802577583</v>
      </c>
      <c r="O11" s="98">
        <v>343.9504701078265</v>
      </c>
      <c r="P11" s="98">
        <v>334.49747291305295</v>
      </c>
      <c r="Q11" s="98">
        <v>322.60133188620171</v>
      </c>
      <c r="R11" s="98">
        <v>325.80338246367654</v>
      </c>
      <c r="S11" s="98">
        <v>327.36139337726723</v>
      </c>
      <c r="T11" s="98">
        <v>333.19870847244084</v>
      </c>
      <c r="U11" s="98">
        <v>348.58194854847744</v>
      </c>
      <c r="V11" s="98">
        <v>347.4346919521364</v>
      </c>
      <c r="W11" s="98">
        <v>0</v>
      </c>
      <c r="X11" s="98">
        <v>0</v>
      </c>
      <c r="Y11" s="98">
        <v>289.52009878026939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171.11966339226294</v>
      </c>
      <c r="L12" s="98">
        <v>180.36037996400103</v>
      </c>
      <c r="M12" s="98">
        <v>169.60033617788346</v>
      </c>
      <c r="N12" s="98">
        <v>167.16142365398895</v>
      </c>
      <c r="O12" s="98">
        <v>164.19959573258191</v>
      </c>
      <c r="P12" s="98">
        <v>156.7124381110095</v>
      </c>
      <c r="Q12" s="98">
        <v>153.34618102465308</v>
      </c>
      <c r="R12" s="98">
        <v>153.08202326523389</v>
      </c>
      <c r="S12" s="98">
        <v>150.99315340488789</v>
      </c>
      <c r="T12" s="98">
        <v>0</v>
      </c>
      <c r="U12" s="98">
        <v>171.95195850459979</v>
      </c>
      <c r="V12" s="98">
        <v>166.94118177236678</v>
      </c>
      <c r="W12" s="98">
        <v>0</v>
      </c>
      <c r="X12" s="98">
        <v>0</v>
      </c>
      <c r="Y12" s="98">
        <v>90.628224280104774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171.11966339226294</v>
      </c>
      <c r="L13" s="101">
        <v>180.36037996400103</v>
      </c>
      <c r="M13" s="101">
        <v>169.60033617788346</v>
      </c>
      <c r="N13" s="101">
        <v>167.16142365398895</v>
      </c>
      <c r="O13" s="101">
        <v>164.19959573258191</v>
      </c>
      <c r="P13" s="101">
        <v>156.7124381110095</v>
      </c>
      <c r="Q13" s="101">
        <v>153.34618102465308</v>
      </c>
      <c r="R13" s="101">
        <v>153.08202326523389</v>
      </c>
      <c r="S13" s="101">
        <v>150.99315340488789</v>
      </c>
      <c r="T13" s="101">
        <v>0</v>
      </c>
      <c r="U13" s="101">
        <v>171.95195850459979</v>
      </c>
      <c r="V13" s="101">
        <v>166.94118177236678</v>
      </c>
      <c r="W13" s="101">
        <v>0</v>
      </c>
      <c r="X13" s="101">
        <v>0</v>
      </c>
      <c r="Y13" s="101">
        <v>90.628224280104774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112.23730498077254</v>
      </c>
      <c r="D19" s="122">
        <v>103.63951875549022</v>
      </c>
      <c r="E19" s="122">
        <v>90.522164006218276</v>
      </c>
      <c r="F19" s="122">
        <v>133.32291450486548</v>
      </c>
      <c r="G19" s="122">
        <v>165.85381121726124</v>
      </c>
      <c r="H19" s="122">
        <v>171.81686187456293</v>
      </c>
      <c r="I19" s="122">
        <v>174.93649585282645</v>
      </c>
      <c r="J19" s="122">
        <v>147.56099194295547</v>
      </c>
      <c r="K19" s="122">
        <v>147.10975607297891</v>
      </c>
      <c r="L19" s="122">
        <v>127.12325892697291</v>
      </c>
      <c r="M19" s="122">
        <v>136.5825136751825</v>
      </c>
      <c r="N19" s="122">
        <v>168.69634358703152</v>
      </c>
      <c r="O19" s="122">
        <v>172.85991869483308</v>
      </c>
      <c r="P19" s="122">
        <v>168.28244360114758</v>
      </c>
      <c r="Q19" s="122">
        <v>154.38783962612902</v>
      </c>
      <c r="R19" s="122">
        <v>145.25332492745241</v>
      </c>
      <c r="S19" s="122">
        <v>152.6722990101639</v>
      </c>
      <c r="T19" s="122">
        <v>170.72665417509853</v>
      </c>
      <c r="U19" s="122">
        <v>163.99326629790067</v>
      </c>
      <c r="V19" s="122">
        <v>181.57417873585425</v>
      </c>
      <c r="W19" s="122">
        <v>0</v>
      </c>
      <c r="X19" s="122">
        <v>0</v>
      </c>
      <c r="Y19" s="122">
        <v>149.13828449643611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199.14260717929577</v>
      </c>
      <c r="D20" s="98">
        <v>237.51864742776107</v>
      </c>
      <c r="E20" s="98">
        <v>306.21117810884851</v>
      </c>
      <c r="F20" s="98">
        <v>309.28622154367332</v>
      </c>
      <c r="G20" s="98">
        <v>308.41393416564966</v>
      </c>
      <c r="H20" s="98">
        <v>324.8786611164598</v>
      </c>
      <c r="I20" s="98">
        <v>306.73478223239204</v>
      </c>
      <c r="J20" s="98">
        <v>328.2369423593891</v>
      </c>
      <c r="K20" s="98">
        <v>337.38075036018256</v>
      </c>
      <c r="L20" s="98">
        <v>345.09980616638001</v>
      </c>
      <c r="M20" s="98">
        <v>328.82426458944684</v>
      </c>
      <c r="N20" s="98">
        <v>329.84565295283528</v>
      </c>
      <c r="O20" s="98">
        <v>320.27955756951383</v>
      </c>
      <c r="P20" s="98">
        <v>319.25945796270088</v>
      </c>
      <c r="Q20" s="98">
        <v>315.37449391114234</v>
      </c>
      <c r="R20" s="98">
        <v>321.4558839724682</v>
      </c>
      <c r="S20" s="98">
        <v>335.11358126698457</v>
      </c>
      <c r="T20" s="98">
        <v>337.90682018228381</v>
      </c>
      <c r="U20" s="98">
        <v>308.15813456223555</v>
      </c>
      <c r="V20" s="98">
        <v>343.40907118500934</v>
      </c>
      <c r="W20" s="98">
        <v>0</v>
      </c>
      <c r="X20" s="98">
        <v>0</v>
      </c>
      <c r="Y20" s="98">
        <v>231.34558609133461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142.38037456224041</v>
      </c>
      <c r="D21" s="98">
        <v>154.42692965589865</v>
      </c>
      <c r="E21" s="98">
        <v>205.19456336608209</v>
      </c>
      <c r="F21" s="98">
        <v>205.80010461401727</v>
      </c>
      <c r="G21" s="98">
        <v>200.94921895862637</v>
      </c>
      <c r="H21" s="98">
        <v>204.01504872787643</v>
      </c>
      <c r="I21" s="98">
        <v>212.5893362910596</v>
      </c>
      <c r="J21" s="98">
        <v>219.07729939648164</v>
      </c>
      <c r="K21" s="98">
        <v>225.9326865197051</v>
      </c>
      <c r="L21" s="98">
        <v>228.80497522332337</v>
      </c>
      <c r="M21" s="98">
        <v>218.96171252500145</v>
      </c>
      <c r="N21" s="98">
        <v>219.5903128392824</v>
      </c>
      <c r="O21" s="98">
        <v>210.7963723966937</v>
      </c>
      <c r="P21" s="98">
        <v>208.79360206670037</v>
      </c>
      <c r="Q21" s="98">
        <v>207.51399124576432</v>
      </c>
      <c r="R21" s="98">
        <v>209.82939576503921</v>
      </c>
      <c r="S21" s="98">
        <v>211.18261158434441</v>
      </c>
      <c r="T21" s="98">
        <v>216.99388911503121</v>
      </c>
      <c r="U21" s="98">
        <v>226.32329296480796</v>
      </c>
      <c r="V21" s="98">
        <v>210.76396731427431</v>
      </c>
      <c r="W21" s="98">
        <v>0</v>
      </c>
      <c r="X21" s="98">
        <v>0</v>
      </c>
      <c r="Y21" s="98">
        <v>141.03772905875573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3548.9257017000937</v>
      </c>
      <c r="D24" s="117">
        <f t="shared" si="7"/>
        <v>3321.1421350582814</v>
      </c>
      <c r="E24" s="117">
        <f t="shared" si="7"/>
        <v>3112.5287421182461</v>
      </c>
      <c r="F24" s="117">
        <f t="shared" si="7"/>
        <v>3056.7067584128463</v>
      </c>
      <c r="G24" s="117">
        <f t="shared" si="7"/>
        <v>3189.4931242653356</v>
      </c>
      <c r="H24" s="117">
        <f t="shared" si="7"/>
        <v>3362.0515829390242</v>
      </c>
      <c r="I24" s="117">
        <f t="shared" si="7"/>
        <v>3175.9297710766555</v>
      </c>
      <c r="J24" s="117">
        <f t="shared" si="7"/>
        <v>3062.2864078180032</v>
      </c>
      <c r="K24" s="117">
        <f t="shared" si="7"/>
        <v>3059.3427153859002</v>
      </c>
      <c r="L24" s="117">
        <f t="shared" si="7"/>
        <v>3346.3383838003906</v>
      </c>
      <c r="M24" s="117">
        <f t="shared" si="7"/>
        <v>2818.3201149673846</v>
      </c>
      <c r="N24" s="117">
        <f t="shared" si="7"/>
        <v>2937.3324183816394</v>
      </c>
      <c r="O24" s="117">
        <f t="shared" si="7"/>
        <v>2663.5279053294785</v>
      </c>
      <c r="P24" s="117">
        <f t="shared" si="7"/>
        <v>2251.4328903589185</v>
      </c>
      <c r="Q24" s="117">
        <f t="shared" si="7"/>
        <v>2098.6638311789379</v>
      </c>
      <c r="R24" s="117">
        <f t="shared" ref="R24:V24" si="8">R25+R28+R30+R39</f>
        <v>2131.4995216980933</v>
      </c>
      <c r="S24" s="117">
        <f t="shared" si="8"/>
        <v>2095.8106351404899</v>
      </c>
      <c r="T24" s="117">
        <f t="shared" si="8"/>
        <v>2064.5426140086138</v>
      </c>
      <c r="U24" s="117">
        <f t="shared" si="8"/>
        <v>2076.5907686075307</v>
      </c>
      <c r="V24" s="117">
        <f t="shared" si="8"/>
        <v>1913.2453459147534</v>
      </c>
      <c r="W24" s="117">
        <f t="shared" ref="W24:Y24" si="9">W25+W28+W30+W39</f>
        <v>1587.0105598077052</v>
      </c>
      <c r="X24" s="117">
        <f t="shared" si="9"/>
        <v>1736.3248146437854</v>
      </c>
      <c r="Y24" s="117">
        <f t="shared" si="9"/>
        <v>1286.3953736805765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3340.7534418183004</v>
      </c>
      <c r="D25" s="122">
        <f t="shared" si="10"/>
        <v>3179.0477697973206</v>
      </c>
      <c r="E25" s="122">
        <f t="shared" si="10"/>
        <v>3012.8912736417751</v>
      </c>
      <c r="F25" s="122">
        <f t="shared" si="10"/>
        <v>2893.1548946332387</v>
      </c>
      <c r="G25" s="122">
        <f t="shared" si="10"/>
        <v>2961.2050982647588</v>
      </c>
      <c r="H25" s="122">
        <f t="shared" si="10"/>
        <v>3065.7602963173545</v>
      </c>
      <c r="I25" s="122">
        <f t="shared" si="10"/>
        <v>2923.0747373272093</v>
      </c>
      <c r="J25" s="122">
        <f t="shared" si="10"/>
        <v>2901.2619726406829</v>
      </c>
      <c r="K25" s="122">
        <f t="shared" si="10"/>
        <v>2896.7198473770436</v>
      </c>
      <c r="L25" s="122">
        <f t="shared" si="10"/>
        <v>3214.8631818639328</v>
      </c>
      <c r="M25" s="122">
        <f t="shared" si="10"/>
        <v>2680.3221339840297</v>
      </c>
      <c r="N25" s="122">
        <f t="shared" si="10"/>
        <v>2746.9195632407527</v>
      </c>
      <c r="O25" s="122">
        <f t="shared" si="10"/>
        <v>2474.01486468249</v>
      </c>
      <c r="P25" s="122">
        <f t="shared" si="10"/>
        <v>2060.2212699727811</v>
      </c>
      <c r="Q25" s="122">
        <f t="shared" si="10"/>
        <v>1928.6910462505155</v>
      </c>
      <c r="R25" s="122">
        <f t="shared" ref="R25:V25" si="11">SUM(R26:R27)</f>
        <v>1972.6455778669444</v>
      </c>
      <c r="S25" s="122">
        <f t="shared" si="11"/>
        <v>1924.8194363474629</v>
      </c>
      <c r="T25" s="122">
        <f t="shared" si="11"/>
        <v>1883.6151719530176</v>
      </c>
      <c r="U25" s="122">
        <f t="shared" si="11"/>
        <v>1889.0510490016106</v>
      </c>
      <c r="V25" s="122">
        <f t="shared" si="11"/>
        <v>1708.6072255932027</v>
      </c>
      <c r="W25" s="122">
        <f t="shared" ref="W25:Y25" si="12">SUM(W26:W27)</f>
        <v>1359.6505320591004</v>
      </c>
      <c r="X25" s="122">
        <f t="shared" si="12"/>
        <v>1518.4192869011531</v>
      </c>
      <c r="Y25" s="122">
        <f t="shared" si="12"/>
        <v>1087.2463969405146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3340.7534418183004</v>
      </c>
      <c r="D26" s="98">
        <v>3179.0477697973206</v>
      </c>
      <c r="E26" s="98">
        <v>3012.8912736417751</v>
      </c>
      <c r="F26" s="98">
        <v>2893.1548946332387</v>
      </c>
      <c r="G26" s="98">
        <v>2961.2050982647588</v>
      </c>
      <c r="H26" s="98">
        <v>3065.7602963173545</v>
      </c>
      <c r="I26" s="98">
        <v>2923.0747373272093</v>
      </c>
      <c r="J26" s="98">
        <v>2901.2619726406829</v>
      </c>
      <c r="K26" s="98">
        <v>2896.7198473770436</v>
      </c>
      <c r="L26" s="98">
        <v>3214.8631818639328</v>
      </c>
      <c r="M26" s="98">
        <v>2680.3221339840297</v>
      </c>
      <c r="N26" s="98">
        <v>2746.9195632407527</v>
      </c>
      <c r="O26" s="98">
        <v>2474.01486468249</v>
      </c>
      <c r="P26" s="98">
        <v>2060.2212699727811</v>
      </c>
      <c r="Q26" s="98">
        <v>1928.6910462505155</v>
      </c>
      <c r="R26" s="98">
        <v>1972.6455778669444</v>
      </c>
      <c r="S26" s="98">
        <v>1924.8194363474629</v>
      </c>
      <c r="T26" s="98">
        <v>1883.6151719530176</v>
      </c>
      <c r="U26" s="98">
        <v>1889.0510490016106</v>
      </c>
      <c r="V26" s="98">
        <v>1708.6072255932027</v>
      </c>
      <c r="W26" s="98">
        <v>1359.6505320591004</v>
      </c>
      <c r="X26" s="98">
        <v>1518.4192869011531</v>
      </c>
      <c r="Y26" s="98">
        <v>1087.2463969405146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99.542963120021241</v>
      </c>
      <c r="D30" s="122">
        <v>46.099246826212898</v>
      </c>
      <c r="E30" s="122">
        <v>22.217433832213082</v>
      </c>
      <c r="F30" s="122">
        <v>44.930970147916774</v>
      </c>
      <c r="G30" s="122">
        <v>75.014120630803916</v>
      </c>
      <c r="H30" s="122">
        <v>138.21855802716988</v>
      </c>
      <c r="I30" s="122">
        <v>86.179962396988088</v>
      </c>
      <c r="J30" s="122">
        <v>34.00241793766623</v>
      </c>
      <c r="K30" s="122">
        <v>35.458569038749253</v>
      </c>
      <c r="L30" s="122">
        <v>26.098070490321739</v>
      </c>
      <c r="M30" s="122">
        <v>26.899181032246009</v>
      </c>
      <c r="N30" s="122">
        <v>44.417121785783976</v>
      </c>
      <c r="O30" s="122">
        <v>42.009217723093315</v>
      </c>
      <c r="P30" s="122">
        <v>42.218127649220271</v>
      </c>
      <c r="Q30" s="122">
        <v>32.059759690554209</v>
      </c>
      <c r="R30" s="122">
        <v>34.346742127194815</v>
      </c>
      <c r="S30" s="122">
        <v>37.981156137693986</v>
      </c>
      <c r="T30" s="122">
        <v>35.322421997953164</v>
      </c>
      <c r="U30" s="122">
        <v>34.357490830958362</v>
      </c>
      <c r="V30" s="122">
        <v>44.274232147646437</v>
      </c>
      <c r="W30" s="122">
        <v>27.485772049716019</v>
      </c>
      <c r="X30" s="122">
        <v>45.096398632230262</v>
      </c>
      <c r="Y30" s="122">
        <v>58.111247681306111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297.69421365001654</v>
      </c>
      <c r="D31" s="98">
        <v>301.00096457115484</v>
      </c>
      <c r="E31" s="98">
        <v>314.90797518702021</v>
      </c>
      <c r="F31" s="98">
        <v>323.50298506500076</v>
      </c>
      <c r="G31" s="98">
        <v>325.30161927396699</v>
      </c>
      <c r="H31" s="98">
        <v>329.21147457380465</v>
      </c>
      <c r="I31" s="98">
        <v>340.6880384816605</v>
      </c>
      <c r="J31" s="98">
        <v>347.95807689545109</v>
      </c>
      <c r="K31" s="98">
        <v>357.32656923853853</v>
      </c>
      <c r="L31" s="98">
        <v>359.99985470473217</v>
      </c>
      <c r="M31" s="98">
        <v>352.29249997070582</v>
      </c>
      <c r="N31" s="98">
        <v>360.56251802577583</v>
      </c>
      <c r="O31" s="98">
        <v>343.9504701078265</v>
      </c>
      <c r="P31" s="98">
        <v>334.49747291305295</v>
      </c>
      <c r="Q31" s="98">
        <v>322.60133188620171</v>
      </c>
      <c r="R31" s="98">
        <v>325.80338246367654</v>
      </c>
      <c r="S31" s="98">
        <v>327.36139337726723</v>
      </c>
      <c r="T31" s="98">
        <v>333.19870847244073</v>
      </c>
      <c r="U31" s="98">
        <v>348.58194854847738</v>
      </c>
      <c r="V31" s="98">
        <v>347.43469195213635</v>
      </c>
      <c r="W31" s="98">
        <v>362.57833620687956</v>
      </c>
      <c r="X31" s="98">
        <v>355.47500438925016</v>
      </c>
      <c r="Y31" s="98">
        <v>289.52009878026945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171.11966339226291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181.62488225351689</v>
      </c>
      <c r="U32" s="98">
        <v>171.95195850459973</v>
      </c>
      <c r="V32" s="98">
        <v>166.94118177236675</v>
      </c>
      <c r="W32" s="98">
        <v>180.69826918119426</v>
      </c>
      <c r="X32" s="98">
        <v>138.82310147646916</v>
      </c>
      <c r="Y32" s="98">
        <v>90.62822428010476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171.11966339226291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181.62488225351689</v>
      </c>
      <c r="U33" s="101">
        <v>171.95195850459973</v>
      </c>
      <c r="V33" s="101">
        <v>166.94118177236675</v>
      </c>
      <c r="W33" s="101">
        <v>180.69826918119426</v>
      </c>
      <c r="X33" s="101">
        <v>138.82310147646916</v>
      </c>
      <c r="Y33" s="101">
        <v>90.62822428010476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108.62929676177211</v>
      </c>
      <c r="D39" s="122">
        <v>95.995118434747823</v>
      </c>
      <c r="E39" s="122">
        <v>77.420034644257953</v>
      </c>
      <c r="F39" s="122">
        <v>118.62089363169051</v>
      </c>
      <c r="G39" s="122">
        <v>153.27390536977265</v>
      </c>
      <c r="H39" s="122">
        <v>158.07272859449972</v>
      </c>
      <c r="I39" s="122">
        <v>166.67507135245796</v>
      </c>
      <c r="J39" s="122">
        <v>127.02201723965388</v>
      </c>
      <c r="K39" s="122">
        <v>127.16429897010721</v>
      </c>
      <c r="L39" s="122">
        <v>105.3771314461361</v>
      </c>
      <c r="M39" s="122">
        <v>111.0987999511091</v>
      </c>
      <c r="N39" s="122">
        <v>145.99573335510263</v>
      </c>
      <c r="O39" s="122">
        <v>147.50382292389511</v>
      </c>
      <c r="P39" s="122">
        <v>148.99349273691729</v>
      </c>
      <c r="Q39" s="122">
        <v>137.9130252378682</v>
      </c>
      <c r="R39" s="122">
        <v>124.50720170395398</v>
      </c>
      <c r="S39" s="122">
        <v>133.01004265533297</v>
      </c>
      <c r="T39" s="122">
        <v>145.60502005764309</v>
      </c>
      <c r="U39" s="122">
        <v>153.18222877496146</v>
      </c>
      <c r="V39" s="122">
        <v>160.3638881739044</v>
      </c>
      <c r="W39" s="122">
        <v>199.87425569888896</v>
      </c>
      <c r="X39" s="122">
        <v>172.80912911040204</v>
      </c>
      <c r="Y39" s="122">
        <v>141.03772905875576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142.38037456224041</v>
      </c>
      <c r="D40" s="98">
        <v>154.42692965589868</v>
      </c>
      <c r="E40" s="98">
        <v>205.19456336608204</v>
      </c>
      <c r="F40" s="98">
        <v>205.80010461401727</v>
      </c>
      <c r="G40" s="98">
        <v>200.94921895862637</v>
      </c>
      <c r="H40" s="98">
        <v>204.01504872787649</v>
      </c>
      <c r="I40" s="98">
        <v>212.5893362910596</v>
      </c>
      <c r="J40" s="98">
        <v>219.07729939648169</v>
      </c>
      <c r="K40" s="98">
        <v>225.93268651970504</v>
      </c>
      <c r="L40" s="98">
        <v>228.80497522332331</v>
      </c>
      <c r="M40" s="98">
        <v>218.96171252500145</v>
      </c>
      <c r="N40" s="98">
        <v>219.5903128392824</v>
      </c>
      <c r="O40" s="98">
        <v>210.79637239669373</v>
      </c>
      <c r="P40" s="98">
        <v>208.79360206670043</v>
      </c>
      <c r="Q40" s="98">
        <v>207.51399124576432</v>
      </c>
      <c r="R40" s="98">
        <v>209.82939576503921</v>
      </c>
      <c r="S40" s="98">
        <v>211.18261158434444</v>
      </c>
      <c r="T40" s="98">
        <v>216.99388911503121</v>
      </c>
      <c r="U40" s="98">
        <v>226.32329296480791</v>
      </c>
      <c r="V40" s="98">
        <v>210.76396731427434</v>
      </c>
      <c r="W40" s="98">
        <v>199.87425569888896</v>
      </c>
      <c r="X40" s="98">
        <v>172.80912911040204</v>
      </c>
      <c r="Y40" s="98">
        <v>141.03772905875576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4751.7636202930671</v>
      </c>
      <c r="D43" s="117">
        <f t="shared" si="14"/>
        <v>4877.7030230654937</v>
      </c>
      <c r="E43" s="117">
        <f t="shared" si="14"/>
        <v>4738.0678372430284</v>
      </c>
      <c r="F43" s="117">
        <f t="shared" si="14"/>
        <v>4470.1757022897718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3735.8048088350452</v>
      </c>
      <c r="O43" s="117">
        <f t="shared" si="14"/>
        <v>3714.8890081479185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2761.1909993792597</v>
      </c>
      <c r="S43" s="117">
        <f t="shared" si="15"/>
        <v>2842.7644970616525</v>
      </c>
      <c r="T43" s="117">
        <f t="shared" si="15"/>
        <v>3284.4819969938299</v>
      </c>
      <c r="U43" s="117">
        <f t="shared" si="15"/>
        <v>2671.4648230536432</v>
      </c>
      <c r="V43" s="117">
        <f t="shared" si="15"/>
        <v>2373.2685629723724</v>
      </c>
      <c r="W43" s="117">
        <f t="shared" ref="W43:Y43" si="16">W44+W47+W49+W58</f>
        <v>0</v>
      </c>
      <c r="X43" s="117">
        <f t="shared" si="16"/>
        <v>1913.5593366543962</v>
      </c>
      <c r="Y43" s="117">
        <f t="shared" si="16"/>
        <v>1449.8870720749837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4295.7945999812873</v>
      </c>
      <c r="D44" s="122">
        <f t="shared" si="17"/>
        <v>4401.8190571391851</v>
      </c>
      <c r="E44" s="122">
        <f t="shared" si="17"/>
        <v>4226.1008237425594</v>
      </c>
      <c r="F44" s="122">
        <f t="shared" si="17"/>
        <v>3926.9702222277351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3196.8649029613835</v>
      </c>
      <c r="O44" s="122">
        <f t="shared" si="17"/>
        <v>3143.8441718633289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2329.891104102343</v>
      </c>
      <c r="S44" s="122">
        <f t="shared" si="18"/>
        <v>2346.5956054188664</v>
      </c>
      <c r="T44" s="122">
        <f t="shared" si="18"/>
        <v>2734.1265307571216</v>
      </c>
      <c r="U44" s="122">
        <f t="shared" si="18"/>
        <v>2177.3003614587715</v>
      </c>
      <c r="V44" s="122">
        <f t="shared" si="18"/>
        <v>2005.4266415504296</v>
      </c>
      <c r="W44" s="122">
        <f t="shared" ref="W44:Y44" si="19">SUM(W45:W46)</f>
        <v>0</v>
      </c>
      <c r="X44" s="122">
        <f t="shared" si="19"/>
        <v>1709.3410851287597</v>
      </c>
      <c r="Y44" s="122">
        <f t="shared" si="19"/>
        <v>1287.7879792148194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4295.7945999812873</v>
      </c>
      <c r="D45" s="98">
        <v>4401.8190571391851</v>
      </c>
      <c r="E45" s="98">
        <v>4226.1008237425594</v>
      </c>
      <c r="F45" s="98">
        <v>3926.9702222277351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3196.8649029613835</v>
      </c>
      <c r="O45" s="98">
        <v>3143.8441718633289</v>
      </c>
      <c r="P45" s="98">
        <v>0</v>
      </c>
      <c r="Q45" s="98">
        <v>0</v>
      </c>
      <c r="R45" s="98">
        <v>2329.891104102343</v>
      </c>
      <c r="S45" s="98">
        <v>2346.5956054188664</v>
      </c>
      <c r="T45" s="98">
        <v>2734.1265307571216</v>
      </c>
      <c r="U45" s="98">
        <v>2177.3003614587715</v>
      </c>
      <c r="V45" s="98">
        <v>2005.4266415504296</v>
      </c>
      <c r="W45" s="98">
        <v>0</v>
      </c>
      <c r="X45" s="98">
        <v>1709.3410851287597</v>
      </c>
      <c r="Y45" s="98">
        <v>1287.7879792148194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347.33859153703344</v>
      </c>
      <c r="D49" s="122">
        <v>380.01603849933497</v>
      </c>
      <c r="E49" s="122">
        <v>434.32427868867262</v>
      </c>
      <c r="F49" s="122">
        <v>424.66572998699087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393.15380606334986</v>
      </c>
      <c r="O49" s="122">
        <v>423.79908068195522</v>
      </c>
      <c r="P49" s="122">
        <v>0</v>
      </c>
      <c r="Q49" s="122">
        <v>0</v>
      </c>
      <c r="R49" s="122">
        <v>307.14048949878668</v>
      </c>
      <c r="S49" s="122">
        <v>363.45277637172188</v>
      </c>
      <c r="T49" s="122">
        <v>404.77317862550166</v>
      </c>
      <c r="U49" s="122">
        <v>340.93937505348021</v>
      </c>
      <c r="V49" s="122">
        <v>207.35116308334406</v>
      </c>
      <c r="W49" s="122">
        <v>0</v>
      </c>
      <c r="X49" s="122">
        <v>31.409122415234282</v>
      </c>
      <c r="Y49" s="122">
        <v>21.061363801408564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375.9754505834598</v>
      </c>
      <c r="D50" s="98">
        <v>402.12468435617791</v>
      </c>
      <c r="E50" s="98">
        <v>459.33704724871137</v>
      </c>
      <c r="F50" s="98">
        <v>446.90553333146994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418.06868485507897</v>
      </c>
      <c r="O50" s="98">
        <v>434.01237068875696</v>
      </c>
      <c r="P50" s="98">
        <v>0</v>
      </c>
      <c r="Q50" s="98">
        <v>0</v>
      </c>
      <c r="R50" s="98">
        <v>372.17500690636859</v>
      </c>
      <c r="S50" s="98">
        <v>379.24806138203303</v>
      </c>
      <c r="T50" s="98">
        <v>427.9784891681565</v>
      </c>
      <c r="U50" s="98">
        <v>358.55571324047065</v>
      </c>
      <c r="V50" s="98">
        <v>364.95006148742021</v>
      </c>
      <c r="W50" s="98">
        <v>0</v>
      </c>
      <c r="X50" s="98">
        <v>338.03244333598292</v>
      </c>
      <c r="Y50" s="98">
        <v>371.41503010343143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193.53664871585923</v>
      </c>
      <c r="O51" s="98">
        <v>207.32383792256763</v>
      </c>
      <c r="P51" s="98">
        <v>0</v>
      </c>
      <c r="Q51" s="98">
        <v>0</v>
      </c>
      <c r="R51" s="98">
        <v>174.41676530971756</v>
      </c>
      <c r="S51" s="98">
        <v>174.60515272348562</v>
      </c>
      <c r="T51" s="98">
        <v>234.1426196751442</v>
      </c>
      <c r="U51" s="98">
        <v>176.07936451053192</v>
      </c>
      <c r="V51" s="98">
        <v>174.67821565842911</v>
      </c>
      <c r="W51" s="98">
        <v>0</v>
      </c>
      <c r="X51" s="98">
        <v>0</v>
      </c>
      <c r="Y51" s="98">
        <v>118.57029684947913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193.53664871585923</v>
      </c>
      <c r="O52" s="101">
        <v>207.32383792256763</v>
      </c>
      <c r="P52" s="101">
        <v>0</v>
      </c>
      <c r="Q52" s="101">
        <v>0</v>
      </c>
      <c r="R52" s="101">
        <v>174.41676530971756</v>
      </c>
      <c r="S52" s="101">
        <v>174.60515272348562</v>
      </c>
      <c r="T52" s="101">
        <v>234.1426196751442</v>
      </c>
      <c r="U52" s="101">
        <v>176.07936451053192</v>
      </c>
      <c r="V52" s="101">
        <v>174.67821565842911</v>
      </c>
      <c r="W52" s="101">
        <v>0</v>
      </c>
      <c r="X52" s="101">
        <v>0</v>
      </c>
      <c r="Y52" s="101">
        <v>118.57029684947913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108.63042877474608</v>
      </c>
      <c r="D58" s="122">
        <v>95.867927426973225</v>
      </c>
      <c r="E58" s="122">
        <v>77.642734811795918</v>
      </c>
      <c r="F58" s="122">
        <v>118.53975007504621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145.78609981031201</v>
      </c>
      <c r="O58" s="122">
        <v>147.24575560263418</v>
      </c>
      <c r="P58" s="122">
        <v>0</v>
      </c>
      <c r="Q58" s="122">
        <v>0</v>
      </c>
      <c r="R58" s="122">
        <v>124.1594057781297</v>
      </c>
      <c r="S58" s="122">
        <v>132.7161152710643</v>
      </c>
      <c r="T58" s="122">
        <v>145.5822876112064</v>
      </c>
      <c r="U58" s="122">
        <v>153.2250865413917</v>
      </c>
      <c r="V58" s="122">
        <v>160.49075833859891</v>
      </c>
      <c r="W58" s="122">
        <v>0</v>
      </c>
      <c r="X58" s="122">
        <v>172.80912911040207</v>
      </c>
      <c r="Y58" s="122">
        <v>141.03772905875576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142.38037456224041</v>
      </c>
      <c r="D59" s="98">
        <v>154.42692965589868</v>
      </c>
      <c r="E59" s="98">
        <v>205.19456336608206</v>
      </c>
      <c r="F59" s="98">
        <v>205.80010461401724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219.59031283928243</v>
      </c>
      <c r="O59" s="98">
        <v>210.79637239669367</v>
      </c>
      <c r="P59" s="98">
        <v>0</v>
      </c>
      <c r="Q59" s="98">
        <v>0</v>
      </c>
      <c r="R59" s="98">
        <v>209.82939576503918</v>
      </c>
      <c r="S59" s="98">
        <v>211.18261158434441</v>
      </c>
      <c r="T59" s="98">
        <v>216.99388911503118</v>
      </c>
      <c r="U59" s="98">
        <v>226.32329296480791</v>
      </c>
      <c r="V59" s="98">
        <v>210.76396731427431</v>
      </c>
      <c r="W59" s="98">
        <v>0</v>
      </c>
      <c r="X59" s="98">
        <v>172.80912911040207</v>
      </c>
      <c r="Y59" s="98">
        <v>141.03772905875576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3302.5618508444068</v>
      </c>
      <c r="D62" s="117">
        <f t="shared" si="21"/>
        <v>3169.7049003094339</v>
      </c>
      <c r="E62" s="117">
        <f t="shared" si="21"/>
        <v>3149.2844610367879</v>
      </c>
      <c r="F62" s="117">
        <f t="shared" si="21"/>
        <v>3070.5355046753139</v>
      </c>
      <c r="G62" s="117">
        <f t="shared" si="21"/>
        <v>3200.3539129927717</v>
      </c>
      <c r="H62" s="117">
        <f t="shared" si="21"/>
        <v>3247.3139381961455</v>
      </c>
      <c r="I62" s="117">
        <f t="shared" si="21"/>
        <v>3075.5952123116558</v>
      </c>
      <c r="J62" s="117">
        <f t="shared" si="21"/>
        <v>3032.2900648101695</v>
      </c>
      <c r="K62" s="117">
        <f t="shared" si="21"/>
        <v>3051.643340532255</v>
      </c>
      <c r="L62" s="117">
        <f t="shared" si="21"/>
        <v>3293.0271504635598</v>
      </c>
      <c r="M62" s="117">
        <f t="shared" si="21"/>
        <v>2889.0702795338675</v>
      </c>
      <c r="N62" s="117">
        <f t="shared" si="21"/>
        <v>2853.3248900410067</v>
      </c>
      <c r="O62" s="117">
        <f t="shared" si="21"/>
        <v>2681.5152439418694</v>
      </c>
      <c r="P62" s="117">
        <f t="shared" si="21"/>
        <v>2237.0521408141622</v>
      </c>
      <c r="Q62" s="117">
        <f t="shared" si="21"/>
        <v>2073.5589341888717</v>
      </c>
      <c r="R62" s="117">
        <f t="shared" ref="R62:V62" si="22">R63+R66+R68+R77</f>
        <v>2142.0018408993515</v>
      </c>
      <c r="S62" s="117">
        <f t="shared" si="22"/>
        <v>2130.0645765375084</v>
      </c>
      <c r="T62" s="117">
        <f t="shared" si="22"/>
        <v>1979.9335641567891</v>
      </c>
      <c r="U62" s="117">
        <f t="shared" si="22"/>
        <v>1903.2099916885243</v>
      </c>
      <c r="V62" s="117">
        <f t="shared" si="22"/>
        <v>1822.9839018472362</v>
      </c>
      <c r="W62" s="117">
        <f t="shared" ref="W62:Y62" si="23">W63+W66+W68+W77</f>
        <v>1850.3906951128736</v>
      </c>
      <c r="X62" s="117">
        <f t="shared" si="23"/>
        <v>1425.4522116253029</v>
      </c>
      <c r="Y62" s="117">
        <f t="shared" si="23"/>
        <v>1144.8162063957341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2950.8974855881593</v>
      </c>
      <c r="D63" s="122">
        <f t="shared" si="24"/>
        <v>2808.198330741292</v>
      </c>
      <c r="E63" s="122">
        <f t="shared" si="24"/>
        <v>2700.4664339172905</v>
      </c>
      <c r="F63" s="122">
        <f t="shared" si="24"/>
        <v>2621.8711496801461</v>
      </c>
      <c r="G63" s="122">
        <f t="shared" si="24"/>
        <v>2765.7090179688194</v>
      </c>
      <c r="H63" s="122">
        <f t="shared" si="24"/>
        <v>2812.2405812811708</v>
      </c>
      <c r="I63" s="122">
        <f t="shared" si="24"/>
        <v>2622.6902787704648</v>
      </c>
      <c r="J63" s="122">
        <f t="shared" si="24"/>
        <v>2566.8474816158941</v>
      </c>
      <c r="K63" s="122">
        <f t="shared" si="24"/>
        <v>2579.9541600565776</v>
      </c>
      <c r="L63" s="122">
        <f t="shared" si="24"/>
        <v>2814.8330017460385</v>
      </c>
      <c r="M63" s="122">
        <f t="shared" si="24"/>
        <v>2423.4674871177613</v>
      </c>
      <c r="N63" s="122">
        <f t="shared" si="24"/>
        <v>2390.6956109456514</v>
      </c>
      <c r="O63" s="122">
        <f t="shared" si="24"/>
        <v>2219.8768823693495</v>
      </c>
      <c r="P63" s="122">
        <f t="shared" si="24"/>
        <v>1814.4216751586021</v>
      </c>
      <c r="Q63" s="122">
        <f t="shared" si="24"/>
        <v>1653.5139979783312</v>
      </c>
      <c r="R63" s="122">
        <f t="shared" ref="R63:V63" si="25">SUM(R64:R65)</f>
        <v>1709.2569705521405</v>
      </c>
      <c r="S63" s="122">
        <f t="shared" si="25"/>
        <v>1684.432893447655</v>
      </c>
      <c r="T63" s="122">
        <f t="shared" si="25"/>
        <v>1572.9504838166993</v>
      </c>
      <c r="U63" s="122">
        <f t="shared" si="25"/>
        <v>1477.8586441154548</v>
      </c>
      <c r="V63" s="122">
        <f t="shared" si="25"/>
        <v>1396.5170243547241</v>
      </c>
      <c r="W63" s="122">
        <f t="shared" ref="W63:Y63" si="26">SUM(W64:W65)</f>
        <v>1408.1467238632251</v>
      </c>
      <c r="X63" s="122">
        <f t="shared" si="26"/>
        <v>1093.9746908249663</v>
      </c>
      <c r="Y63" s="122">
        <f t="shared" si="26"/>
        <v>864.53782603862385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2950.8974855881593</v>
      </c>
      <c r="D64" s="98">
        <v>2808.198330741292</v>
      </c>
      <c r="E64" s="98">
        <v>2700.4664339172905</v>
      </c>
      <c r="F64" s="98">
        <v>2621.8711496801461</v>
      </c>
      <c r="G64" s="98">
        <v>2765.7090179688194</v>
      </c>
      <c r="H64" s="98">
        <v>2812.2405812811708</v>
      </c>
      <c r="I64" s="98">
        <v>2622.6902787704648</v>
      </c>
      <c r="J64" s="98">
        <v>2566.8474816158941</v>
      </c>
      <c r="K64" s="98">
        <v>2579.9541600565776</v>
      </c>
      <c r="L64" s="98">
        <v>2814.8330017460385</v>
      </c>
      <c r="M64" s="98">
        <v>2423.4674871177613</v>
      </c>
      <c r="N64" s="98">
        <v>2390.6956109456514</v>
      </c>
      <c r="O64" s="98">
        <v>2219.8768823693495</v>
      </c>
      <c r="P64" s="98">
        <v>1814.4216751586021</v>
      </c>
      <c r="Q64" s="98">
        <v>1653.5139979783312</v>
      </c>
      <c r="R64" s="98">
        <v>1709.2569705521405</v>
      </c>
      <c r="S64" s="98">
        <v>1684.432893447655</v>
      </c>
      <c r="T64" s="98">
        <v>1572.9504838166993</v>
      </c>
      <c r="U64" s="98">
        <v>1477.8586441154548</v>
      </c>
      <c r="V64" s="98">
        <v>1396.5170243547241</v>
      </c>
      <c r="W64" s="98">
        <v>1408.1467238632251</v>
      </c>
      <c r="X64" s="98">
        <v>1093.9746908249663</v>
      </c>
      <c r="Y64" s="98">
        <v>864.53782603862385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236.34120421642953</v>
      </c>
      <c r="D68" s="122">
        <v>239.8461694880923</v>
      </c>
      <c r="E68" s="122">
        <v>264.84101256245009</v>
      </c>
      <c r="F68" s="122">
        <v>272.51750310273593</v>
      </c>
      <c r="G68" s="122">
        <v>269.88779496674908</v>
      </c>
      <c r="H68" s="122">
        <v>267.31410561072011</v>
      </c>
      <c r="I68" s="122">
        <v>275.32305557058953</v>
      </c>
      <c r="J68" s="122">
        <v>279.01760884371362</v>
      </c>
      <c r="K68" s="122">
        <v>281.24887457506702</v>
      </c>
      <c r="L68" s="122">
        <v>281.55253533528213</v>
      </c>
      <c r="M68" s="122">
        <v>280.9509647291008</v>
      </c>
      <c r="N68" s="122">
        <v>278.82586411226674</v>
      </c>
      <c r="O68" s="122">
        <v>277.47028010520802</v>
      </c>
      <c r="P68" s="122">
        <v>250.92658332922176</v>
      </c>
      <c r="Q68" s="122">
        <v>247.55299568719599</v>
      </c>
      <c r="R68" s="122">
        <v>251.36974182457797</v>
      </c>
      <c r="S68" s="122">
        <v>258.59473773749829</v>
      </c>
      <c r="T68" s="122">
        <v>241.55871068481133</v>
      </c>
      <c r="U68" s="122">
        <v>244.0158555558842</v>
      </c>
      <c r="V68" s="122">
        <v>247.90929557489255</v>
      </c>
      <c r="W68" s="122">
        <v>274.67151546332269</v>
      </c>
      <c r="X68" s="122">
        <v>204.29936570210671</v>
      </c>
      <c r="Y68" s="122">
        <v>170.27432780203065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256.31753205383654</v>
      </c>
      <c r="D69" s="98">
        <v>252.20741103828905</v>
      </c>
      <c r="E69" s="98">
        <v>286.82759333573512</v>
      </c>
      <c r="F69" s="98">
        <v>289.80337692303158</v>
      </c>
      <c r="G69" s="98">
        <v>286.96459636233629</v>
      </c>
      <c r="H69" s="98">
        <v>287.7370211451036</v>
      </c>
      <c r="I69" s="98">
        <v>287.78085710520008</v>
      </c>
      <c r="J69" s="98">
        <v>288.81444882422443</v>
      </c>
      <c r="K69" s="98">
        <v>297.92866767759756</v>
      </c>
      <c r="L69" s="98">
        <v>296.43806042761793</v>
      </c>
      <c r="M69" s="98">
        <v>296.28898953842958</v>
      </c>
      <c r="N69" s="98">
        <v>292.02111771708923</v>
      </c>
      <c r="O69" s="98">
        <v>292.52540925482452</v>
      </c>
      <c r="P69" s="98">
        <v>276.63919369180377</v>
      </c>
      <c r="Q69" s="98">
        <v>265.34390860080669</v>
      </c>
      <c r="R69" s="98">
        <v>268.24846639957138</v>
      </c>
      <c r="S69" s="98">
        <v>274.73915506645392</v>
      </c>
      <c r="T69" s="98">
        <v>256.19179395124098</v>
      </c>
      <c r="U69" s="98">
        <v>260.88304709084196</v>
      </c>
      <c r="V69" s="98">
        <v>261.45001719060599</v>
      </c>
      <c r="W69" s="98">
        <v>292.46673727618321</v>
      </c>
      <c r="X69" s="98">
        <v>250.15150300541353</v>
      </c>
      <c r="Y69" s="98">
        <v>199.38593642671151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142.85741326380912</v>
      </c>
      <c r="L70" s="98">
        <v>148.609140588022</v>
      </c>
      <c r="M70" s="98">
        <v>142.78009643229132</v>
      </c>
      <c r="N70" s="98">
        <v>135.48708860889579</v>
      </c>
      <c r="O70" s="98">
        <v>139.86488967515405</v>
      </c>
      <c r="P70" s="98">
        <v>129.98987349423328</v>
      </c>
      <c r="Q70" s="98">
        <v>126.50588499265365</v>
      </c>
      <c r="R70" s="98">
        <v>126.47905673416726</v>
      </c>
      <c r="S70" s="98">
        <v>127.29420819688023</v>
      </c>
      <c r="T70" s="98">
        <v>139.83496543535742</v>
      </c>
      <c r="U70" s="98">
        <v>128.61272076962607</v>
      </c>
      <c r="V70" s="98">
        <v>125.49218390086388</v>
      </c>
      <c r="W70" s="98">
        <v>146.15616744409863</v>
      </c>
      <c r="X70" s="98">
        <v>96.190834714494827</v>
      </c>
      <c r="Y70" s="98">
        <v>60.277824147437123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142.85741326380912</v>
      </c>
      <c r="L71" s="101">
        <v>148.609140588022</v>
      </c>
      <c r="M71" s="101">
        <v>142.78009643229132</v>
      </c>
      <c r="N71" s="101">
        <v>135.48708860889579</v>
      </c>
      <c r="O71" s="101">
        <v>139.86488967515405</v>
      </c>
      <c r="P71" s="101">
        <v>129.98987349423328</v>
      </c>
      <c r="Q71" s="101">
        <v>126.50588499265365</v>
      </c>
      <c r="R71" s="101">
        <v>126.47905673416726</v>
      </c>
      <c r="S71" s="101">
        <v>127.29420819688023</v>
      </c>
      <c r="T71" s="101">
        <v>139.83496543535742</v>
      </c>
      <c r="U71" s="101">
        <v>128.61272076962607</v>
      </c>
      <c r="V71" s="101">
        <v>125.49218390086388</v>
      </c>
      <c r="W71" s="101">
        <v>146.15616744409863</v>
      </c>
      <c r="X71" s="101">
        <v>96.190834714494827</v>
      </c>
      <c r="Y71" s="101">
        <v>60.277824147437123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115.32316103981815</v>
      </c>
      <c r="D77" s="122">
        <v>121.66040008004917</v>
      </c>
      <c r="E77" s="122">
        <v>183.97701455704745</v>
      </c>
      <c r="F77" s="122">
        <v>176.14685189243173</v>
      </c>
      <c r="G77" s="122">
        <v>164.75710005720344</v>
      </c>
      <c r="H77" s="122">
        <v>167.75925130425458</v>
      </c>
      <c r="I77" s="122">
        <v>177.58187797060157</v>
      </c>
      <c r="J77" s="122">
        <v>186.42497435056168</v>
      </c>
      <c r="K77" s="122">
        <v>190.44030590061053</v>
      </c>
      <c r="L77" s="122">
        <v>196.64161338223897</v>
      </c>
      <c r="M77" s="122">
        <v>184.65182768700541</v>
      </c>
      <c r="N77" s="122">
        <v>183.80341498308852</v>
      </c>
      <c r="O77" s="122">
        <v>184.16808146731185</v>
      </c>
      <c r="P77" s="122">
        <v>171.70388232633846</v>
      </c>
      <c r="Q77" s="122">
        <v>172.49194052334468</v>
      </c>
      <c r="R77" s="122">
        <v>181.37512852263325</v>
      </c>
      <c r="S77" s="122">
        <v>187.03694535235505</v>
      </c>
      <c r="T77" s="122">
        <v>165.42436965527838</v>
      </c>
      <c r="U77" s="122">
        <v>181.33549201718526</v>
      </c>
      <c r="V77" s="122">
        <v>178.55758191761964</v>
      </c>
      <c r="W77" s="122">
        <v>167.57245578632569</v>
      </c>
      <c r="X77" s="122">
        <v>127.17815509822975</v>
      </c>
      <c r="Y77" s="122">
        <v>110.00405255507968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122.26918536844958</v>
      </c>
      <c r="D78" s="98">
        <v>125.95833669779405</v>
      </c>
      <c r="E78" s="98">
        <v>195.11841292776597</v>
      </c>
      <c r="F78" s="98">
        <v>189.67634453811803</v>
      </c>
      <c r="G78" s="98">
        <v>178.51104421747397</v>
      </c>
      <c r="H78" s="98">
        <v>185.69727549614791</v>
      </c>
      <c r="I78" s="98">
        <v>187.18621796679486</v>
      </c>
      <c r="J78" s="98">
        <v>191.5144367296806</v>
      </c>
      <c r="K78" s="98">
        <v>197.54752092727799</v>
      </c>
      <c r="L78" s="98">
        <v>204.31626438154578</v>
      </c>
      <c r="M78" s="98">
        <v>193.73547792358784</v>
      </c>
      <c r="N78" s="98">
        <v>192.74350183796309</v>
      </c>
      <c r="O78" s="98">
        <v>193.50281699763451</v>
      </c>
      <c r="P78" s="98">
        <v>183.73839716173848</v>
      </c>
      <c r="Q78" s="98">
        <v>180.415984666687</v>
      </c>
      <c r="R78" s="98">
        <v>188.52310676174903</v>
      </c>
      <c r="S78" s="98">
        <v>195.3414514319818</v>
      </c>
      <c r="T78" s="98">
        <v>172.78335202201478</v>
      </c>
      <c r="U78" s="98">
        <v>191.31599301282702</v>
      </c>
      <c r="V78" s="98">
        <v>186.33124530798548</v>
      </c>
      <c r="W78" s="98">
        <v>200.38436712554258</v>
      </c>
      <c r="X78" s="98">
        <v>154.09003678414967</v>
      </c>
      <c r="Y78" s="98">
        <v>129.73980911038961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119.79200845353105</v>
      </c>
      <c r="D81" s="117">
        <f t="shared" si="28"/>
        <v>107.89858701495929</v>
      </c>
      <c r="E81" s="117">
        <f t="shared" si="28"/>
        <v>83.24690528758677</v>
      </c>
      <c r="F81" s="117">
        <f t="shared" si="28"/>
        <v>118.85973087872787</v>
      </c>
      <c r="G81" s="117">
        <f t="shared" si="28"/>
        <v>146.70639739883529</v>
      </c>
      <c r="H81" s="117">
        <f t="shared" si="28"/>
        <v>170.90478169616003</v>
      </c>
      <c r="I81" s="117">
        <f t="shared" si="28"/>
        <v>159.16443931751544</v>
      </c>
      <c r="J81" s="117">
        <f t="shared" si="28"/>
        <v>107.96080104143672</v>
      </c>
      <c r="K81" s="117">
        <f t="shared" si="28"/>
        <v>113.76711438433838</v>
      </c>
      <c r="L81" s="117">
        <f t="shared" si="28"/>
        <v>95.023547154535251</v>
      </c>
      <c r="M81" s="117">
        <f t="shared" si="28"/>
        <v>92.664631514153029</v>
      </c>
      <c r="N81" s="117">
        <f t="shared" si="28"/>
        <v>117.72323403908611</v>
      </c>
      <c r="O81" s="117">
        <f t="shared" si="28"/>
        <v>118.33581223279396</v>
      </c>
      <c r="P81" s="117">
        <f t="shared" si="28"/>
        <v>142.49198001084761</v>
      </c>
      <c r="Q81" s="117">
        <f t="shared" si="28"/>
        <v>131.52167100435406</v>
      </c>
      <c r="R81" s="117">
        <f t="shared" ref="R81:V81" si="29">R82+R85+R87+R100</f>
        <v>109.2797441902176</v>
      </c>
      <c r="S81" s="117">
        <f t="shared" si="29"/>
        <v>111.55337879796319</v>
      </c>
      <c r="T81" s="117">
        <f t="shared" si="29"/>
        <v>113.01614905362871</v>
      </c>
      <c r="U81" s="117">
        <f t="shared" si="29"/>
        <v>117.00660992254019</v>
      </c>
      <c r="V81" s="117">
        <f t="shared" si="29"/>
        <v>128.35684412439377</v>
      </c>
      <c r="W81" s="117">
        <f t="shared" ref="W81:Y81" si="30">W82+W85+W87+W100</f>
        <v>197.81753852148404</v>
      </c>
      <c r="X81" s="117">
        <f t="shared" si="30"/>
        <v>158.94037757021349</v>
      </c>
      <c r="Y81" s="117">
        <f t="shared" si="30"/>
        <v>123.86544692533174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18.964777639070281</v>
      </c>
      <c r="D87" s="122">
        <v>20.947170107225464</v>
      </c>
      <c r="E87" s="122">
        <v>13.116118753324981</v>
      </c>
      <c r="F87" s="122">
        <v>18.497783009488664</v>
      </c>
      <c r="G87" s="122">
        <v>20.68678898047289</v>
      </c>
      <c r="H87" s="122">
        <v>38.961717514808903</v>
      </c>
      <c r="I87" s="122">
        <v>16.897386615771811</v>
      </c>
      <c r="J87" s="122">
        <v>8.7307628669850388</v>
      </c>
      <c r="K87" s="122">
        <v>12.435002979015367</v>
      </c>
      <c r="L87" s="122">
        <v>9.3705725205320558</v>
      </c>
      <c r="M87" s="122">
        <v>7.2879689985475018</v>
      </c>
      <c r="N87" s="122">
        <v>9.9315449748850231</v>
      </c>
      <c r="O87" s="122">
        <v>10.932894464867703</v>
      </c>
      <c r="P87" s="122">
        <v>22.222414201784716</v>
      </c>
      <c r="Q87" s="122">
        <v>15.277883046792009</v>
      </c>
      <c r="R87" s="122">
        <v>8.5555705953393293</v>
      </c>
      <c r="S87" s="122">
        <v>8.0372883917461007</v>
      </c>
      <c r="T87" s="122">
        <v>6.1510920491830277</v>
      </c>
      <c r="U87" s="122">
        <v>6.3290587269955312</v>
      </c>
      <c r="V87" s="122">
        <v>6.0502107638659961</v>
      </c>
      <c r="W87" s="122">
        <v>24.537572627335159</v>
      </c>
      <c r="X87" s="122">
        <v>0</v>
      </c>
      <c r="Y87" s="122">
        <v>0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297.69421365001654</v>
      </c>
      <c r="D92" s="101">
        <v>301.0009645711549</v>
      </c>
      <c r="E92" s="101">
        <v>314.90797518702021</v>
      </c>
      <c r="F92" s="101">
        <v>323.5029850650007</v>
      </c>
      <c r="G92" s="101">
        <v>325.30161927396688</v>
      </c>
      <c r="H92" s="101">
        <v>329.21147457380471</v>
      </c>
      <c r="I92" s="101">
        <v>340.6880384816605</v>
      </c>
      <c r="J92" s="101">
        <v>347.95807689545114</v>
      </c>
      <c r="K92" s="101">
        <v>357.32656923853847</v>
      </c>
      <c r="L92" s="101">
        <v>359.99985470473212</v>
      </c>
      <c r="M92" s="101">
        <v>352.29249997070582</v>
      </c>
      <c r="N92" s="101">
        <v>360.56251802577589</v>
      </c>
      <c r="O92" s="101">
        <v>343.95047010782645</v>
      </c>
      <c r="P92" s="101">
        <v>334.497472913053</v>
      </c>
      <c r="Q92" s="101">
        <v>322.60133188620171</v>
      </c>
      <c r="R92" s="101">
        <v>325.80338246367654</v>
      </c>
      <c r="S92" s="101">
        <v>327.36139337726729</v>
      </c>
      <c r="T92" s="101">
        <v>333.19870847244073</v>
      </c>
      <c r="U92" s="101">
        <v>348.58194854847744</v>
      </c>
      <c r="V92" s="101">
        <v>347.4346919521364</v>
      </c>
      <c r="W92" s="101">
        <v>362.5783362068795</v>
      </c>
      <c r="X92" s="101">
        <v>0</v>
      </c>
      <c r="Y92" s="101">
        <v>0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171.11966339226294</v>
      </c>
      <c r="L93" s="104">
        <v>180.36037996400103</v>
      </c>
      <c r="M93" s="104">
        <v>169.60033617788346</v>
      </c>
      <c r="N93" s="104">
        <v>167.16142365398895</v>
      </c>
      <c r="O93" s="104">
        <v>164.19959573258191</v>
      </c>
      <c r="P93" s="104">
        <v>156.71243811100948</v>
      </c>
      <c r="Q93" s="104">
        <v>153.34618102465305</v>
      </c>
      <c r="R93" s="104">
        <v>153.08202326523386</v>
      </c>
      <c r="S93" s="104">
        <v>150.99315340488792</v>
      </c>
      <c r="T93" s="104">
        <v>181.62488225351692</v>
      </c>
      <c r="U93" s="104">
        <v>171.95195850459976</v>
      </c>
      <c r="V93" s="104">
        <v>166.94118177236678</v>
      </c>
      <c r="W93" s="104">
        <v>180.69826918119432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171.11966339226294</v>
      </c>
      <c r="L94" s="98">
        <v>180.36037996400103</v>
      </c>
      <c r="M94" s="98">
        <v>169.60033617788346</v>
      </c>
      <c r="N94" s="98">
        <v>167.16142365398895</v>
      </c>
      <c r="O94" s="98">
        <v>164.19959573258191</v>
      </c>
      <c r="P94" s="98">
        <v>156.71243811100948</v>
      </c>
      <c r="Q94" s="98">
        <v>153.34618102465305</v>
      </c>
      <c r="R94" s="98">
        <v>153.08202326523386</v>
      </c>
      <c r="S94" s="98">
        <v>150.99315340488792</v>
      </c>
      <c r="T94" s="98">
        <v>181.62488225351692</v>
      </c>
      <c r="U94" s="98">
        <v>171.95195850459976</v>
      </c>
      <c r="V94" s="98">
        <v>166.94118177236678</v>
      </c>
      <c r="W94" s="98">
        <v>180.69826918119432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100.82723081446078</v>
      </c>
      <c r="D100" s="122">
        <v>86.951416907733829</v>
      </c>
      <c r="E100" s="122">
        <v>70.130786534261787</v>
      </c>
      <c r="F100" s="122">
        <v>100.3619478692392</v>
      </c>
      <c r="G100" s="122">
        <v>126.01960841836241</v>
      </c>
      <c r="H100" s="122">
        <v>131.94306418135113</v>
      </c>
      <c r="I100" s="122">
        <v>142.26705270174364</v>
      </c>
      <c r="J100" s="122">
        <v>99.230038174451678</v>
      </c>
      <c r="K100" s="122">
        <v>101.33211140532302</v>
      </c>
      <c r="L100" s="122">
        <v>85.652974634003201</v>
      </c>
      <c r="M100" s="122">
        <v>85.376662515605531</v>
      </c>
      <c r="N100" s="122">
        <v>107.79168906420108</v>
      </c>
      <c r="O100" s="122">
        <v>107.40291776792625</v>
      </c>
      <c r="P100" s="122">
        <v>120.2695658090629</v>
      </c>
      <c r="Q100" s="122">
        <v>116.24378795756206</v>
      </c>
      <c r="R100" s="122">
        <v>100.72417359487827</v>
      </c>
      <c r="S100" s="122">
        <v>103.51609040621709</v>
      </c>
      <c r="T100" s="122">
        <v>106.86505700444567</v>
      </c>
      <c r="U100" s="122">
        <v>110.67755119554467</v>
      </c>
      <c r="V100" s="122">
        <v>122.30663336052778</v>
      </c>
      <c r="W100" s="122">
        <v>173.27996589414889</v>
      </c>
      <c r="X100" s="122">
        <v>158.94037757021349</v>
      </c>
      <c r="Y100" s="122">
        <v>123.86544692533174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142.38037456224041</v>
      </c>
      <c r="D102" s="98">
        <v>154.42692965589868</v>
      </c>
      <c r="E102" s="98">
        <v>205.19456336608204</v>
      </c>
      <c r="F102" s="98">
        <v>205.80010461401724</v>
      </c>
      <c r="G102" s="98">
        <v>200.94921895862635</v>
      </c>
      <c r="H102" s="98">
        <v>204.01504872787646</v>
      </c>
      <c r="I102" s="98">
        <v>212.5893362910596</v>
      </c>
      <c r="J102" s="98">
        <v>219.07729939648166</v>
      </c>
      <c r="K102" s="98">
        <v>225.93268651970507</v>
      </c>
      <c r="L102" s="98">
        <v>228.80497522332337</v>
      </c>
      <c r="M102" s="98">
        <v>218.9617125250015</v>
      </c>
      <c r="N102" s="98">
        <v>219.5903128392824</v>
      </c>
      <c r="O102" s="98">
        <v>210.79637239669373</v>
      </c>
      <c r="P102" s="98">
        <v>208.79360206670043</v>
      </c>
      <c r="Q102" s="98">
        <v>207.51399124576437</v>
      </c>
      <c r="R102" s="98">
        <v>209.82939576503918</v>
      </c>
      <c r="S102" s="98">
        <v>211.18261158434444</v>
      </c>
      <c r="T102" s="98">
        <v>216.99388911503118</v>
      </c>
      <c r="U102" s="98">
        <v>226.32329296480788</v>
      </c>
      <c r="V102" s="98">
        <v>210.76396731427434</v>
      </c>
      <c r="W102" s="98">
        <v>199.87425569888896</v>
      </c>
      <c r="X102" s="98">
        <v>172.80912911040207</v>
      </c>
      <c r="Y102" s="98">
        <v>141.03772905875576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108.85052526260016</v>
      </c>
      <c r="D105" s="117">
        <f t="shared" si="35"/>
        <v>95.808733072000933</v>
      </c>
      <c r="E105" s="117">
        <f t="shared" si="35"/>
        <v>77.819070257702805</v>
      </c>
      <c r="F105" s="117">
        <f t="shared" si="35"/>
        <v>118.6099839569336</v>
      </c>
      <c r="G105" s="117">
        <f t="shared" si="35"/>
        <v>153.137163413298</v>
      </c>
      <c r="H105" s="117">
        <f t="shared" si="35"/>
        <v>158.45168784531737</v>
      </c>
      <c r="I105" s="117">
        <f t="shared" si="35"/>
        <v>166.17898822751843</v>
      </c>
      <c r="J105" s="117">
        <f t="shared" si="35"/>
        <v>127.06483364995935</v>
      </c>
      <c r="K105" s="117">
        <f t="shared" si="35"/>
        <v>127.00358117971588</v>
      </c>
      <c r="L105" s="117">
        <f t="shared" si="35"/>
        <v>104.86894697735654</v>
      </c>
      <c r="M105" s="117">
        <f t="shared" si="35"/>
        <v>111.23254996270076</v>
      </c>
      <c r="N105" s="117">
        <f t="shared" si="35"/>
        <v>145.77059065075767</v>
      </c>
      <c r="O105" s="117">
        <f t="shared" si="35"/>
        <v>147.2944349010765</v>
      </c>
      <c r="P105" s="117">
        <f t="shared" si="35"/>
        <v>149.04796877282249</v>
      </c>
      <c r="Q105" s="117">
        <f t="shared" si="35"/>
        <v>137.75396865676268</v>
      </c>
      <c r="R105" s="117">
        <f t="shared" ref="R105:V105" si="36">R106+R109+R111+R120</f>
        <v>124.84035755788187</v>
      </c>
      <c r="S105" s="117">
        <f t="shared" si="36"/>
        <v>132.94656636009245</v>
      </c>
      <c r="T105" s="117">
        <f t="shared" si="36"/>
        <v>145.60196022870056</v>
      </c>
      <c r="U105" s="117">
        <f t="shared" si="36"/>
        <v>153.25829287380694</v>
      </c>
      <c r="V105" s="117">
        <f t="shared" si="36"/>
        <v>160.35653371904661</v>
      </c>
      <c r="W105" s="117">
        <f t="shared" ref="W105:Y105" si="37">W106+W109+W111+W120</f>
        <v>199.87425569888899</v>
      </c>
      <c r="X105" s="117">
        <f t="shared" si="37"/>
        <v>172.80912911040204</v>
      </c>
      <c r="Y105" s="117">
        <f t="shared" si="37"/>
        <v>141.03772905875573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108.85052526260016</v>
      </c>
      <c r="D120" s="122">
        <v>95.808733072000933</v>
      </c>
      <c r="E120" s="122">
        <v>77.819070257702805</v>
      </c>
      <c r="F120" s="122">
        <v>118.6099839569336</v>
      </c>
      <c r="G120" s="122">
        <v>153.137163413298</v>
      </c>
      <c r="H120" s="122">
        <v>158.45168784531737</v>
      </c>
      <c r="I120" s="122">
        <v>166.17898822751843</v>
      </c>
      <c r="J120" s="122">
        <v>127.06483364995935</v>
      </c>
      <c r="K120" s="122">
        <v>127.00358117971588</v>
      </c>
      <c r="L120" s="122">
        <v>104.86894697735654</v>
      </c>
      <c r="M120" s="122">
        <v>111.23254996270076</v>
      </c>
      <c r="N120" s="122">
        <v>145.77059065075767</v>
      </c>
      <c r="O120" s="122">
        <v>147.2944349010765</v>
      </c>
      <c r="P120" s="122">
        <v>149.04796877282249</v>
      </c>
      <c r="Q120" s="122">
        <v>137.75396865676268</v>
      </c>
      <c r="R120" s="122">
        <v>124.84035755788187</v>
      </c>
      <c r="S120" s="122">
        <v>132.94656636009245</v>
      </c>
      <c r="T120" s="122">
        <v>145.60196022870056</v>
      </c>
      <c r="U120" s="122">
        <v>153.25829287380694</v>
      </c>
      <c r="V120" s="122">
        <v>160.35653371904661</v>
      </c>
      <c r="W120" s="122">
        <v>199.87425569888899</v>
      </c>
      <c r="X120" s="122">
        <v>172.80912911040204</v>
      </c>
      <c r="Y120" s="122">
        <v>141.03772905875573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142.38037456224041</v>
      </c>
      <c r="D121" s="98">
        <v>154.42692965589868</v>
      </c>
      <c r="E121" s="98">
        <v>205.19456336608204</v>
      </c>
      <c r="F121" s="98">
        <v>205.80010461401724</v>
      </c>
      <c r="G121" s="98">
        <v>200.94921895862632</v>
      </c>
      <c r="H121" s="98">
        <v>204.01504872787646</v>
      </c>
      <c r="I121" s="98">
        <v>212.5893362910596</v>
      </c>
      <c r="J121" s="98">
        <v>219.07729939648164</v>
      </c>
      <c r="K121" s="98">
        <v>225.9326865197051</v>
      </c>
      <c r="L121" s="98">
        <v>228.80497522332337</v>
      </c>
      <c r="M121" s="98">
        <v>218.96171252500147</v>
      </c>
      <c r="N121" s="98">
        <v>219.5903128392824</v>
      </c>
      <c r="O121" s="98">
        <v>210.79637239669367</v>
      </c>
      <c r="P121" s="98">
        <v>208.79360206670043</v>
      </c>
      <c r="Q121" s="98">
        <v>207.51399124576429</v>
      </c>
      <c r="R121" s="98">
        <v>209.82939576503924</v>
      </c>
      <c r="S121" s="98">
        <v>211.18261158434439</v>
      </c>
      <c r="T121" s="98">
        <v>216.99388911503118</v>
      </c>
      <c r="U121" s="98">
        <v>226.32329296480791</v>
      </c>
      <c r="V121" s="98">
        <v>210.76396731427434</v>
      </c>
      <c r="W121" s="98">
        <v>199.87425569888899</v>
      </c>
      <c r="X121" s="98">
        <v>172.80912911040204</v>
      </c>
      <c r="Y121" s="98">
        <v>141.03772905875573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108.6330485226884</v>
      </c>
      <c r="D124" s="117">
        <f t="shared" si="42"/>
        <v>95.871533010415021</v>
      </c>
      <c r="E124" s="117">
        <f t="shared" si="42"/>
        <v>77.64004481886397</v>
      </c>
      <c r="F124" s="117">
        <f t="shared" si="42"/>
        <v>118.53636099523889</v>
      </c>
      <c r="G124" s="117">
        <f t="shared" si="42"/>
        <v>153.06283564037156</v>
      </c>
      <c r="H124" s="117">
        <f t="shared" si="42"/>
        <v>158.16669525147893</v>
      </c>
      <c r="I124" s="117">
        <f t="shared" si="42"/>
        <v>166.7916058024777</v>
      </c>
      <c r="J124" s="117">
        <f t="shared" si="42"/>
        <v>127.04069907974983</v>
      </c>
      <c r="K124" s="117">
        <f t="shared" si="42"/>
        <v>127.22661898109843</v>
      </c>
      <c r="L124" s="117">
        <f t="shared" si="42"/>
        <v>105.29606854423619</v>
      </c>
      <c r="M124" s="117">
        <f t="shared" si="42"/>
        <v>111.1944286304351</v>
      </c>
      <c r="N124" s="117">
        <f t="shared" si="42"/>
        <v>145.82151521479005</v>
      </c>
      <c r="O124" s="117">
        <f t="shared" si="42"/>
        <v>147.24932918333539</v>
      </c>
      <c r="P124" s="117">
        <f t="shared" si="42"/>
        <v>148.96954611812504</v>
      </c>
      <c r="Q124" s="117">
        <f t="shared" si="42"/>
        <v>137.72291702336014</v>
      </c>
      <c r="R124" s="117">
        <f t="shared" ref="R124:V124" si="43">R125+R128+R130+R139</f>
        <v>124.69972797201878</v>
      </c>
      <c r="S124" s="117">
        <f t="shared" si="43"/>
        <v>132.72925821539403</v>
      </c>
      <c r="T124" s="117">
        <f t="shared" si="43"/>
        <v>145.57228082655621</v>
      </c>
      <c r="U124" s="117">
        <f t="shared" si="43"/>
        <v>153.24200650314904</v>
      </c>
      <c r="V124" s="117">
        <f t="shared" si="43"/>
        <v>160.52368908853805</v>
      </c>
      <c r="W124" s="117">
        <f t="shared" ref="W124:Y124" si="44">W125+W128+W130+W139</f>
        <v>199.87425569888896</v>
      </c>
      <c r="X124" s="117">
        <f t="shared" si="44"/>
        <v>172.80912911040207</v>
      </c>
      <c r="Y124" s="117">
        <f t="shared" si="44"/>
        <v>141.03772905875576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108.6330485226884</v>
      </c>
      <c r="D139" s="122">
        <v>95.871533010415021</v>
      </c>
      <c r="E139" s="122">
        <v>77.64004481886397</v>
      </c>
      <c r="F139" s="122">
        <v>118.53636099523889</v>
      </c>
      <c r="G139" s="122">
        <v>153.06283564037156</v>
      </c>
      <c r="H139" s="122">
        <v>158.16669525147893</v>
      </c>
      <c r="I139" s="122">
        <v>166.7916058024777</v>
      </c>
      <c r="J139" s="122">
        <v>127.04069907974983</v>
      </c>
      <c r="K139" s="122">
        <v>127.22661898109843</v>
      </c>
      <c r="L139" s="122">
        <v>105.29606854423619</v>
      </c>
      <c r="M139" s="122">
        <v>111.1944286304351</v>
      </c>
      <c r="N139" s="122">
        <v>145.82151521479005</v>
      </c>
      <c r="O139" s="122">
        <v>147.24932918333539</v>
      </c>
      <c r="P139" s="122">
        <v>148.96954611812504</v>
      </c>
      <c r="Q139" s="122">
        <v>137.72291702336014</v>
      </c>
      <c r="R139" s="122">
        <v>124.69972797201878</v>
      </c>
      <c r="S139" s="122">
        <v>132.72925821539403</v>
      </c>
      <c r="T139" s="122">
        <v>145.57228082655621</v>
      </c>
      <c r="U139" s="122">
        <v>153.24200650314904</v>
      </c>
      <c r="V139" s="122">
        <v>160.52368908853805</v>
      </c>
      <c r="W139" s="122">
        <v>199.87425569888896</v>
      </c>
      <c r="X139" s="122">
        <v>172.80912911040207</v>
      </c>
      <c r="Y139" s="122">
        <v>141.03772905875576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142.38037456224041</v>
      </c>
      <c r="D140" s="98">
        <v>154.42692965589868</v>
      </c>
      <c r="E140" s="98">
        <v>205.19456336608204</v>
      </c>
      <c r="F140" s="98">
        <v>205.8001046140173</v>
      </c>
      <c r="G140" s="98">
        <v>200.94921895862643</v>
      </c>
      <c r="H140" s="98">
        <v>204.01504872787646</v>
      </c>
      <c r="I140" s="98">
        <v>212.58933629105965</v>
      </c>
      <c r="J140" s="98">
        <v>219.07729939648166</v>
      </c>
      <c r="K140" s="98">
        <v>225.93268651970507</v>
      </c>
      <c r="L140" s="98">
        <v>228.80497522332334</v>
      </c>
      <c r="M140" s="98">
        <v>218.96171252500147</v>
      </c>
      <c r="N140" s="98">
        <v>219.59031283928243</v>
      </c>
      <c r="O140" s="98">
        <v>210.79637239669373</v>
      </c>
      <c r="P140" s="98">
        <v>208.79360206670043</v>
      </c>
      <c r="Q140" s="98">
        <v>207.51399124576426</v>
      </c>
      <c r="R140" s="98">
        <v>209.82939576503921</v>
      </c>
      <c r="S140" s="98">
        <v>211.18261158434439</v>
      </c>
      <c r="T140" s="98">
        <v>216.99388911503118</v>
      </c>
      <c r="U140" s="98">
        <v>226.32329296480793</v>
      </c>
      <c r="V140" s="98">
        <v>210.76396731427434</v>
      </c>
      <c r="W140" s="98">
        <v>199.87425569888896</v>
      </c>
      <c r="X140" s="98">
        <v>172.80912911040207</v>
      </c>
      <c r="Y140" s="98">
        <v>141.03772905875576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209.61677472821577</v>
      </c>
      <c r="D143" s="117">
        <f t="shared" si="49"/>
        <v>141.66829908339574</v>
      </c>
      <c r="E143" s="117">
        <f t="shared" si="49"/>
        <v>99.388629383719618</v>
      </c>
      <c r="F143" s="117">
        <f t="shared" si="49"/>
        <v>163.27884532736519</v>
      </c>
      <c r="G143" s="117">
        <f t="shared" si="49"/>
        <v>228.21932160324445</v>
      </c>
      <c r="H143" s="117">
        <f t="shared" si="49"/>
        <v>296.72455453928939</v>
      </c>
      <c r="I143" s="117">
        <f t="shared" si="49"/>
        <v>252.91756098960889</v>
      </c>
      <c r="J143" s="117">
        <f t="shared" si="49"/>
        <v>161.04515701334634</v>
      </c>
      <c r="K143" s="117">
        <f t="shared" si="49"/>
        <v>163.13166962807625</v>
      </c>
      <c r="L143" s="117">
        <f t="shared" si="49"/>
        <v>131.43632773563448</v>
      </c>
      <c r="M143" s="117">
        <f t="shared" si="49"/>
        <v>138.2733982659208</v>
      </c>
      <c r="N143" s="117">
        <f t="shared" si="49"/>
        <v>190.47572789024153</v>
      </c>
      <c r="O143" s="117">
        <f t="shared" si="49"/>
        <v>189.39402809806651</v>
      </c>
      <c r="P143" s="117">
        <f t="shared" si="49"/>
        <v>191.40167061066131</v>
      </c>
      <c r="Q143" s="117">
        <f t="shared" si="49"/>
        <v>169.70009539922418</v>
      </c>
      <c r="R143" s="117">
        <f t="shared" ref="R143:V143" si="50">R144+R146+R148+R157</f>
        <v>158.9871920004619</v>
      </c>
      <c r="S143" s="117">
        <f t="shared" si="50"/>
        <v>170.9516393148516</v>
      </c>
      <c r="T143" s="117">
        <f t="shared" si="50"/>
        <v>180.94334195255178</v>
      </c>
      <c r="U143" s="117">
        <f t="shared" si="50"/>
        <v>187.8330134137338</v>
      </c>
      <c r="V143" s="117">
        <f t="shared" si="50"/>
        <v>204.6440085539823</v>
      </c>
      <c r="W143" s="117">
        <f t="shared" ref="W143:Y143" si="51">W144+W146+W148+W157</f>
        <v>227.33253774822293</v>
      </c>
      <c r="X143" s="117">
        <f t="shared" si="51"/>
        <v>217.81038776098237</v>
      </c>
      <c r="Y143" s="117">
        <f t="shared" si="51"/>
        <v>199.08287755715543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100.520124089616</v>
      </c>
      <c r="D148" s="122">
        <v>45.698527009790702</v>
      </c>
      <c r="E148" s="122">
        <v>21.706276126358762</v>
      </c>
      <c r="F148" s="122">
        <v>44.741733278767889</v>
      </c>
      <c r="G148" s="122">
        <v>75.188762550136673</v>
      </c>
      <c r="H148" s="122">
        <v>138.53407801463911</v>
      </c>
      <c r="I148" s="122">
        <v>86.147410555142741</v>
      </c>
      <c r="J148" s="122">
        <v>34.017498069030793</v>
      </c>
      <c r="K148" s="122">
        <v>35.889359912308301</v>
      </c>
      <c r="L148" s="122">
        <v>26.157964902817007</v>
      </c>
      <c r="M148" s="122">
        <v>27.083754106261576</v>
      </c>
      <c r="N148" s="122">
        <v>44.654861745041593</v>
      </c>
      <c r="O148" s="122">
        <v>42.140966514094536</v>
      </c>
      <c r="P148" s="122">
        <v>42.43595512884675</v>
      </c>
      <c r="Q148" s="122">
        <v>31.982642584925202</v>
      </c>
      <c r="R148" s="122">
        <v>34.286787511815959</v>
      </c>
      <c r="S148" s="122">
        <v>38.217202588076674</v>
      </c>
      <c r="T148" s="122">
        <v>35.38747056416188</v>
      </c>
      <c r="U148" s="122">
        <v>34.594956998952561</v>
      </c>
      <c r="V148" s="122">
        <v>44.118442062688963</v>
      </c>
      <c r="W148" s="122">
        <v>27.458282049333945</v>
      </c>
      <c r="X148" s="122">
        <v>45.001258650580297</v>
      </c>
      <c r="Y148" s="122">
        <v>58.045148498399655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297.69421365001665</v>
      </c>
      <c r="D149" s="98">
        <v>301.00096457115478</v>
      </c>
      <c r="E149" s="98">
        <v>314.90797518702021</v>
      </c>
      <c r="F149" s="98">
        <v>323.5029850650007</v>
      </c>
      <c r="G149" s="98">
        <v>325.30161927396688</v>
      </c>
      <c r="H149" s="98">
        <v>329.21147457380471</v>
      </c>
      <c r="I149" s="98">
        <v>340.6880384816605</v>
      </c>
      <c r="J149" s="98">
        <v>347.95807689545109</v>
      </c>
      <c r="K149" s="98">
        <v>357.32656923853853</v>
      </c>
      <c r="L149" s="98">
        <v>359.99985470473217</v>
      </c>
      <c r="M149" s="98">
        <v>352.29249997070576</v>
      </c>
      <c r="N149" s="98">
        <v>360.56251802577583</v>
      </c>
      <c r="O149" s="98">
        <v>343.9504701078265</v>
      </c>
      <c r="P149" s="98">
        <v>334.49747291305289</v>
      </c>
      <c r="Q149" s="98">
        <v>322.60133188620171</v>
      </c>
      <c r="R149" s="98">
        <v>325.8033824636766</v>
      </c>
      <c r="S149" s="98">
        <v>327.36139337726723</v>
      </c>
      <c r="T149" s="98">
        <v>333.19870847244079</v>
      </c>
      <c r="U149" s="98">
        <v>348.58194854847744</v>
      </c>
      <c r="V149" s="98">
        <v>347.43469195213646</v>
      </c>
      <c r="W149" s="98">
        <v>362.57833620687961</v>
      </c>
      <c r="X149" s="98">
        <v>355.4750043892501</v>
      </c>
      <c r="Y149" s="98">
        <v>289.52009878026939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171.11966339226291</v>
      </c>
      <c r="L150" s="98">
        <v>0</v>
      </c>
      <c r="M150" s="98">
        <v>169.60033617788346</v>
      </c>
      <c r="N150" s="98">
        <v>167.16142365398895</v>
      </c>
      <c r="O150" s="98">
        <v>164.19959573258188</v>
      </c>
      <c r="P150" s="98">
        <v>156.7124381110095</v>
      </c>
      <c r="Q150" s="98">
        <v>153.34618102465308</v>
      </c>
      <c r="R150" s="98">
        <v>153.08202326523386</v>
      </c>
      <c r="S150" s="98">
        <v>150.99315340488786</v>
      </c>
      <c r="T150" s="98">
        <v>181.62488225351686</v>
      </c>
      <c r="U150" s="98">
        <v>171.95195850459979</v>
      </c>
      <c r="V150" s="98">
        <v>166.94118177236678</v>
      </c>
      <c r="W150" s="98">
        <v>180.69826918119432</v>
      </c>
      <c r="X150" s="98">
        <v>138.82310147646916</v>
      </c>
      <c r="Y150" s="98">
        <v>90.62822428010476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171.11966339226291</v>
      </c>
      <c r="L151" s="101">
        <v>0</v>
      </c>
      <c r="M151" s="101">
        <v>169.60033617788346</v>
      </c>
      <c r="N151" s="101">
        <v>167.16142365398895</v>
      </c>
      <c r="O151" s="101">
        <v>164.19959573258188</v>
      </c>
      <c r="P151" s="101">
        <v>156.7124381110095</v>
      </c>
      <c r="Q151" s="101">
        <v>153.34618102465308</v>
      </c>
      <c r="R151" s="101">
        <v>153.08202326523386</v>
      </c>
      <c r="S151" s="101">
        <v>150.99315340488786</v>
      </c>
      <c r="T151" s="101">
        <v>181.62488225351686</v>
      </c>
      <c r="U151" s="101">
        <v>171.95195850459979</v>
      </c>
      <c r="V151" s="101">
        <v>166.94118177236678</v>
      </c>
      <c r="W151" s="101">
        <v>180.69826918119432</v>
      </c>
      <c r="X151" s="101">
        <v>138.82310147646916</v>
      </c>
      <c r="Y151" s="101">
        <v>90.62822428010476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109.09665063859978</v>
      </c>
      <c r="D157" s="122">
        <v>95.969772073605043</v>
      </c>
      <c r="E157" s="122">
        <v>77.682353257360859</v>
      </c>
      <c r="F157" s="122">
        <v>118.53711204859731</v>
      </c>
      <c r="G157" s="122">
        <v>153.03055905310777</v>
      </c>
      <c r="H157" s="122">
        <v>158.19047652465028</v>
      </c>
      <c r="I157" s="122">
        <v>166.77015043446616</v>
      </c>
      <c r="J157" s="122">
        <v>127.02765894431553</v>
      </c>
      <c r="K157" s="122">
        <v>127.24230971576796</v>
      </c>
      <c r="L157" s="122">
        <v>105.27836283281748</v>
      </c>
      <c r="M157" s="122">
        <v>111.18964415965924</v>
      </c>
      <c r="N157" s="122">
        <v>145.82086614519994</v>
      </c>
      <c r="O157" s="122">
        <v>147.25306158397197</v>
      </c>
      <c r="P157" s="122">
        <v>148.96571548181456</v>
      </c>
      <c r="Q157" s="122">
        <v>137.71745281429898</v>
      </c>
      <c r="R157" s="122">
        <v>124.70040448864594</v>
      </c>
      <c r="S157" s="122">
        <v>132.73443672677493</v>
      </c>
      <c r="T157" s="122">
        <v>145.5558713883899</v>
      </c>
      <c r="U157" s="122">
        <v>153.23805641478123</v>
      </c>
      <c r="V157" s="122">
        <v>160.52556649129335</v>
      </c>
      <c r="W157" s="122">
        <v>199.87425569888899</v>
      </c>
      <c r="X157" s="122">
        <v>172.80912911040207</v>
      </c>
      <c r="Y157" s="122">
        <v>141.03772905875576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142.38037456224041</v>
      </c>
      <c r="D158" s="98">
        <v>154.42692965589865</v>
      </c>
      <c r="E158" s="98">
        <v>205.19456336608206</v>
      </c>
      <c r="F158" s="98">
        <v>205.80010461401727</v>
      </c>
      <c r="G158" s="98">
        <v>200.94921895862637</v>
      </c>
      <c r="H158" s="98">
        <v>204.01504872787638</v>
      </c>
      <c r="I158" s="98">
        <v>212.58933629105962</v>
      </c>
      <c r="J158" s="98">
        <v>219.07729939648166</v>
      </c>
      <c r="K158" s="98">
        <v>225.93268651970507</v>
      </c>
      <c r="L158" s="98">
        <v>228.80497522332331</v>
      </c>
      <c r="M158" s="98">
        <v>218.9617125250015</v>
      </c>
      <c r="N158" s="98">
        <v>219.5903128392824</v>
      </c>
      <c r="O158" s="98">
        <v>210.79637239669373</v>
      </c>
      <c r="P158" s="98">
        <v>208.7936020667004</v>
      </c>
      <c r="Q158" s="98">
        <v>207.51399124576432</v>
      </c>
      <c r="R158" s="98">
        <v>209.82939576503924</v>
      </c>
      <c r="S158" s="98">
        <v>211.18261158434441</v>
      </c>
      <c r="T158" s="98">
        <v>216.99388911503115</v>
      </c>
      <c r="U158" s="98">
        <v>226.32329296480791</v>
      </c>
      <c r="V158" s="98">
        <v>210.76396731427434</v>
      </c>
      <c r="W158" s="98">
        <v>199.87425569888899</v>
      </c>
      <c r="X158" s="98">
        <v>172.80912911040207</v>
      </c>
      <c r="Y158" s="98">
        <v>141.03772905875576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208.67620501392955</v>
      </c>
      <c r="D161" s="117">
        <f t="shared" si="54"/>
        <v>141.54835729093259</v>
      </c>
      <c r="E161" s="117">
        <f t="shared" si="54"/>
        <v>99.23124927431914</v>
      </c>
      <c r="F161" s="117">
        <f t="shared" si="54"/>
        <v>162.9112178808179</v>
      </c>
      <c r="G161" s="117">
        <f t="shared" si="54"/>
        <v>227.88104710949489</v>
      </c>
      <c r="H161" s="117">
        <f t="shared" si="54"/>
        <v>296.21594568643644</v>
      </c>
      <c r="I161" s="117">
        <f t="shared" si="54"/>
        <v>252.65203369933926</v>
      </c>
      <c r="J161" s="117">
        <f t="shared" si="54"/>
        <v>161.42044635436429</v>
      </c>
      <c r="K161" s="117">
        <f t="shared" si="54"/>
        <v>163.37811585562315</v>
      </c>
      <c r="L161" s="117">
        <f t="shared" si="54"/>
        <v>131.05375455410419</v>
      </c>
      <c r="M161" s="117">
        <f t="shared" si="54"/>
        <v>138.7416136536238</v>
      </c>
      <c r="N161" s="117">
        <f t="shared" si="54"/>
        <v>189.25659447779492</v>
      </c>
      <c r="O161" s="117">
        <f t="shared" si="54"/>
        <v>189.67355100276464</v>
      </c>
      <c r="P161" s="117">
        <f t="shared" si="54"/>
        <v>190.59001341794232</v>
      </c>
      <c r="Q161" s="117">
        <f t="shared" si="54"/>
        <v>169.17418185569485</v>
      </c>
      <c r="R161" s="117">
        <f t="shared" ref="R161:V161" si="55">R162+R164+R166+R175</f>
        <v>158.52405607545833</v>
      </c>
      <c r="S161" s="117">
        <f t="shared" si="55"/>
        <v>171.62447046479457</v>
      </c>
      <c r="T161" s="117">
        <f t="shared" si="55"/>
        <v>180.3785159710493</v>
      </c>
      <c r="U161" s="117">
        <f t="shared" si="55"/>
        <v>187.19671942950376</v>
      </c>
      <c r="V161" s="117">
        <f t="shared" si="55"/>
        <v>203.35389899177255</v>
      </c>
      <c r="W161" s="117">
        <f t="shared" ref="W161:Y161" si="56">W162+W164+W166+W175</f>
        <v>228.88052259543929</v>
      </c>
      <c r="X161" s="117">
        <f t="shared" si="56"/>
        <v>0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99.988896187791823</v>
      </c>
      <c r="D166" s="122">
        <v>45.569867146230607</v>
      </c>
      <c r="E166" s="122">
        <v>21.495424927441654</v>
      </c>
      <c r="F166" s="122">
        <v>44.257737370456134</v>
      </c>
      <c r="G166" s="122">
        <v>74.997491475266159</v>
      </c>
      <c r="H166" s="122">
        <v>138.25153787876312</v>
      </c>
      <c r="I166" s="122">
        <v>85.864464983182742</v>
      </c>
      <c r="J166" s="122">
        <v>34.404843558201904</v>
      </c>
      <c r="K166" s="122">
        <v>36.290979688289063</v>
      </c>
      <c r="L166" s="122">
        <v>25.822774388103152</v>
      </c>
      <c r="M166" s="122">
        <v>27.925624997677904</v>
      </c>
      <c r="N166" s="122">
        <v>43.852198138270026</v>
      </c>
      <c r="O166" s="122">
        <v>42.404852479047086</v>
      </c>
      <c r="P166" s="122">
        <v>42.006659389081072</v>
      </c>
      <c r="Q166" s="122">
        <v>31.805765115541011</v>
      </c>
      <c r="R166" s="122">
        <v>33.937852339966319</v>
      </c>
      <c r="S166" s="122">
        <v>39.283367205272064</v>
      </c>
      <c r="T166" s="122">
        <v>34.468831910942143</v>
      </c>
      <c r="U166" s="122">
        <v>34.199353157343928</v>
      </c>
      <c r="V166" s="122">
        <v>43.210098499703861</v>
      </c>
      <c r="W166" s="122">
        <v>29.006266896550368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297.69421365001659</v>
      </c>
      <c r="D167" s="98">
        <v>301.00096457115478</v>
      </c>
      <c r="E167" s="98">
        <v>314.90797518702027</v>
      </c>
      <c r="F167" s="98">
        <v>323.50298506500081</v>
      </c>
      <c r="G167" s="98">
        <v>325.30161927396693</v>
      </c>
      <c r="H167" s="98">
        <v>329.21147457380465</v>
      </c>
      <c r="I167" s="98">
        <v>340.68803848166056</v>
      </c>
      <c r="J167" s="98">
        <v>347.95807689545109</v>
      </c>
      <c r="K167" s="98">
        <v>357.32656923853847</v>
      </c>
      <c r="L167" s="98">
        <v>359.99985470473217</v>
      </c>
      <c r="M167" s="98">
        <v>352.29249997070588</v>
      </c>
      <c r="N167" s="98">
        <v>360.56251802577577</v>
      </c>
      <c r="O167" s="98">
        <v>343.95047010782639</v>
      </c>
      <c r="P167" s="98">
        <v>334.49747291305295</v>
      </c>
      <c r="Q167" s="98">
        <v>322.60133188620171</v>
      </c>
      <c r="R167" s="98">
        <v>325.80338246367666</v>
      </c>
      <c r="S167" s="98">
        <v>327.36139337726723</v>
      </c>
      <c r="T167" s="98">
        <v>333.19870847244073</v>
      </c>
      <c r="U167" s="98">
        <v>348.58194854847738</v>
      </c>
      <c r="V167" s="98">
        <v>347.43469195213635</v>
      </c>
      <c r="W167" s="98">
        <v>362.57833620687961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171.95195850459973</v>
      </c>
      <c r="V168" s="98">
        <v>166.94118177236675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171.95195850459973</v>
      </c>
      <c r="V169" s="101">
        <v>166.94118177236675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108.68730882613772</v>
      </c>
      <c r="D175" s="122">
        <v>95.978490144701979</v>
      </c>
      <c r="E175" s="122">
        <v>77.735824346877493</v>
      </c>
      <c r="F175" s="122">
        <v>118.65348051036176</v>
      </c>
      <c r="G175" s="122">
        <v>152.88355563422874</v>
      </c>
      <c r="H175" s="122">
        <v>157.96440780767333</v>
      </c>
      <c r="I175" s="122">
        <v>166.7875687161565</v>
      </c>
      <c r="J175" s="122">
        <v>127.0156027961624</v>
      </c>
      <c r="K175" s="122">
        <v>127.08713616733409</v>
      </c>
      <c r="L175" s="122">
        <v>105.23098016600103</v>
      </c>
      <c r="M175" s="122">
        <v>110.81598865594589</v>
      </c>
      <c r="N175" s="122">
        <v>145.40439633952488</v>
      </c>
      <c r="O175" s="122">
        <v>147.26869852371755</v>
      </c>
      <c r="P175" s="122">
        <v>148.58335402886124</v>
      </c>
      <c r="Q175" s="122">
        <v>137.36841674015383</v>
      </c>
      <c r="R175" s="122">
        <v>124.58620373549202</v>
      </c>
      <c r="S175" s="122">
        <v>132.3411032595225</v>
      </c>
      <c r="T175" s="122">
        <v>145.90968406010717</v>
      </c>
      <c r="U175" s="122">
        <v>152.99736627215984</v>
      </c>
      <c r="V175" s="122">
        <v>160.14380049206869</v>
      </c>
      <c r="W175" s="122">
        <v>199.87425569888893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142.38037456224041</v>
      </c>
      <c r="D176" s="98">
        <v>154.4269296558987</v>
      </c>
      <c r="E176" s="98">
        <v>205.19456336608204</v>
      </c>
      <c r="F176" s="98">
        <v>205.8001046140173</v>
      </c>
      <c r="G176" s="98">
        <v>200.9492189586264</v>
      </c>
      <c r="H176" s="98">
        <v>204.0150487278764</v>
      </c>
      <c r="I176" s="98">
        <v>212.5893362910596</v>
      </c>
      <c r="J176" s="98">
        <v>219.07729939648166</v>
      </c>
      <c r="K176" s="98">
        <v>225.93268651970504</v>
      </c>
      <c r="L176" s="98">
        <v>228.80497522332334</v>
      </c>
      <c r="M176" s="98">
        <v>218.9617125250015</v>
      </c>
      <c r="N176" s="98">
        <v>219.59031283928246</v>
      </c>
      <c r="O176" s="98">
        <v>210.79637239669376</v>
      </c>
      <c r="P176" s="98">
        <v>208.79360206670043</v>
      </c>
      <c r="Q176" s="98">
        <v>207.51399124576429</v>
      </c>
      <c r="R176" s="98">
        <v>209.82939576503921</v>
      </c>
      <c r="S176" s="98">
        <v>211.18261158434441</v>
      </c>
      <c r="T176" s="98">
        <v>216.99388911503118</v>
      </c>
      <c r="U176" s="98">
        <v>226.32329296480788</v>
      </c>
      <c r="V176" s="98">
        <v>210.76396731427434</v>
      </c>
      <c r="W176" s="98">
        <v>199.87425569888893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183.6063949717055</v>
      </c>
      <c r="D3" s="118">
        <f t="shared" si="0"/>
        <v>186.11189464635979</v>
      </c>
      <c r="E3" s="118">
        <f t="shared" si="0"/>
        <v>180.68086201510221</v>
      </c>
      <c r="F3" s="118">
        <f t="shared" si="0"/>
        <v>175.58959265506107</v>
      </c>
      <c r="G3" s="118">
        <f t="shared" si="0"/>
        <v>180.22061256725078</v>
      </c>
      <c r="H3" s="118">
        <f t="shared" si="0"/>
        <v>193.16411755022347</v>
      </c>
      <c r="I3" s="118">
        <f t="shared" si="0"/>
        <v>170.51557136254812</v>
      </c>
      <c r="J3" s="118">
        <f t="shared" si="0"/>
        <v>174.3737585403818</v>
      </c>
      <c r="K3" s="118">
        <f t="shared" si="0"/>
        <v>174.76049286794617</v>
      </c>
      <c r="L3" s="118">
        <f t="shared" si="0"/>
        <v>194.49886176267199</v>
      </c>
      <c r="M3" s="118">
        <f t="shared" si="0"/>
        <v>167.79800733276844</v>
      </c>
      <c r="N3" s="118">
        <f t="shared" si="0"/>
        <v>172.07795380325447</v>
      </c>
      <c r="O3" s="118">
        <f t="shared" si="0"/>
        <v>164.77223123992934</v>
      </c>
      <c r="P3" s="118">
        <f t="shared" si="0"/>
        <v>147.80926904434813</v>
      </c>
      <c r="Q3" s="118">
        <f t="shared" si="0"/>
        <v>141.05740907470368</v>
      </c>
      <c r="R3" s="118">
        <f t="shared" ref="R3:V3" si="1">R4+R7+R9+R19</f>
        <v>146.15763457442071</v>
      </c>
      <c r="S3" s="118">
        <f t="shared" si="1"/>
        <v>144.68851870082008</v>
      </c>
      <c r="T3" s="118">
        <f t="shared" si="1"/>
        <v>140.98273540983539</v>
      </c>
      <c r="U3" s="118">
        <f t="shared" si="1"/>
        <v>115.85444613880981</v>
      </c>
      <c r="V3" s="118">
        <f t="shared" si="1"/>
        <v>117.53190372462001</v>
      </c>
      <c r="W3" s="118">
        <f t="shared" ref="W3:Y3" si="2">W4+W7+W9+W19</f>
        <v>0</v>
      </c>
      <c r="X3" s="118">
        <f t="shared" si="2"/>
        <v>0</v>
      </c>
      <c r="Y3" s="118">
        <f t="shared" si="2"/>
        <v>73.766687784222356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161.41136495133759</v>
      </c>
      <c r="D4" s="123">
        <f t="shared" si="3"/>
        <v>163.91677352110719</v>
      </c>
      <c r="E4" s="123">
        <f t="shared" si="3"/>
        <v>150.84843341869234</v>
      </c>
      <c r="F4" s="123">
        <f t="shared" si="3"/>
        <v>147.0046268107111</v>
      </c>
      <c r="G4" s="123">
        <f t="shared" si="3"/>
        <v>152.68844121833888</v>
      </c>
      <c r="H4" s="123">
        <f t="shared" si="3"/>
        <v>164.28621410962242</v>
      </c>
      <c r="I4" s="123">
        <f t="shared" si="3"/>
        <v>142.51621934989893</v>
      </c>
      <c r="J4" s="123">
        <f t="shared" si="3"/>
        <v>145.7438784852859</v>
      </c>
      <c r="K4" s="123">
        <f t="shared" si="3"/>
        <v>145.96179760522892</v>
      </c>
      <c r="L4" s="123">
        <f t="shared" si="3"/>
        <v>164.26931822028206</v>
      </c>
      <c r="M4" s="123">
        <f t="shared" si="3"/>
        <v>138.51668733810081</v>
      </c>
      <c r="N4" s="123">
        <f t="shared" si="3"/>
        <v>142.38984651623576</v>
      </c>
      <c r="O4" s="123">
        <f t="shared" si="3"/>
        <v>135.5879351015646</v>
      </c>
      <c r="P4" s="123">
        <f t="shared" si="3"/>
        <v>119.17905274016226</v>
      </c>
      <c r="Q4" s="123">
        <f t="shared" si="3"/>
        <v>112.61399024075209</v>
      </c>
      <c r="R4" s="123">
        <f t="shared" ref="R4:V4" si="4">SUM(R5:R6)</f>
        <v>117.46521633458067</v>
      </c>
      <c r="S4" s="123">
        <f t="shared" si="4"/>
        <v>115.20901748791646</v>
      </c>
      <c r="T4" s="123">
        <f t="shared" si="4"/>
        <v>111.43875981610819</v>
      </c>
      <c r="U4" s="123">
        <f t="shared" si="4"/>
        <v>88.037415581824817</v>
      </c>
      <c r="V4" s="123">
        <f t="shared" si="4"/>
        <v>89.34013249136521</v>
      </c>
      <c r="W4" s="123">
        <f t="shared" ref="W4:Y4" si="5">SUM(W5:W6)</f>
        <v>0</v>
      </c>
      <c r="X4" s="123">
        <f t="shared" si="5"/>
        <v>0</v>
      </c>
      <c r="Y4" s="123">
        <f t="shared" si="5"/>
        <v>53.197243056369061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160.60048924871109</v>
      </c>
      <c r="D5" s="99">
        <v>163.09719789150111</v>
      </c>
      <c r="E5" s="99">
        <v>150.09062165507373</v>
      </c>
      <c r="F5" s="99">
        <v>146.27396347202321</v>
      </c>
      <c r="G5" s="99">
        <v>151.93563874211796</v>
      </c>
      <c r="H5" s="99">
        <v>163.47309955976013</v>
      </c>
      <c r="I5" s="99">
        <v>141.82363935065294</v>
      </c>
      <c r="J5" s="99">
        <v>145.03652381054562</v>
      </c>
      <c r="K5" s="99">
        <v>145.2568182132249</v>
      </c>
      <c r="L5" s="99">
        <v>163.46665312178092</v>
      </c>
      <c r="M5" s="99">
        <v>137.85017577084275</v>
      </c>
      <c r="N5" s="99">
        <v>141.70429156559186</v>
      </c>
      <c r="O5" s="99">
        <v>134.94064929116934</v>
      </c>
      <c r="P5" s="99">
        <v>118.61755417099815</v>
      </c>
      <c r="Q5" s="99">
        <v>112.08371049113748</v>
      </c>
      <c r="R5" s="99">
        <v>116.90277482746238</v>
      </c>
      <c r="S5" s="99">
        <v>114.64815315047726</v>
      </c>
      <c r="T5" s="99">
        <v>110.87459244104532</v>
      </c>
      <c r="U5" s="99">
        <v>87.590320135721797</v>
      </c>
      <c r="V5" s="99">
        <v>88.879944879630443</v>
      </c>
      <c r="W5" s="99">
        <v>0</v>
      </c>
      <c r="X5" s="99">
        <v>0</v>
      </c>
      <c r="Y5" s="99">
        <v>52.940886243622757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0.81087570262650976</v>
      </c>
      <c r="D6" s="99">
        <v>0.819575629606069</v>
      </c>
      <c r="E6" s="99">
        <v>0.75781176361861247</v>
      </c>
      <c r="F6" s="99">
        <v>0.73066333868788436</v>
      </c>
      <c r="G6" s="99">
        <v>0.7528024762209139</v>
      </c>
      <c r="H6" s="99">
        <v>0.81311454986229814</v>
      </c>
      <c r="I6" s="99">
        <v>0.69257999924599145</v>
      </c>
      <c r="J6" s="99">
        <v>0.70735467474029212</v>
      </c>
      <c r="K6" s="99">
        <v>0.7049793920040216</v>
      </c>
      <c r="L6" s="99">
        <v>0.80266509850112377</v>
      </c>
      <c r="M6" s="99">
        <v>0.66651156725806759</v>
      </c>
      <c r="N6" s="99">
        <v>0.68555495064390226</v>
      </c>
      <c r="O6" s="99">
        <v>0.64728581039527444</v>
      </c>
      <c r="P6" s="99">
        <v>0.56149856916410934</v>
      </c>
      <c r="Q6" s="99">
        <v>0.53027974961460056</v>
      </c>
      <c r="R6" s="99">
        <v>0.56244150711829644</v>
      </c>
      <c r="S6" s="99">
        <v>0.5608643374391965</v>
      </c>
      <c r="T6" s="99">
        <v>0.56416737506287173</v>
      </c>
      <c r="U6" s="99">
        <v>0.44709544610301932</v>
      </c>
      <c r="V6" s="99">
        <v>0.46018761173476114</v>
      </c>
      <c r="W6" s="99">
        <v>0</v>
      </c>
      <c r="X6" s="99">
        <v>0</v>
      </c>
      <c r="Y6" s="99">
        <v>0.25635681274630578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3.6910517753875784E-4</v>
      </c>
      <c r="D7" s="123">
        <f t="shared" si="6"/>
        <v>6.9051320506201426E-4</v>
      </c>
      <c r="E7" s="123">
        <f t="shared" si="6"/>
        <v>2.3661825241220002E-3</v>
      </c>
      <c r="F7" s="123">
        <f t="shared" si="6"/>
        <v>5.5306384129812846E-3</v>
      </c>
      <c r="G7" s="123">
        <f t="shared" si="6"/>
        <v>2.7860963504916887E-3</v>
      </c>
      <c r="H7" s="123">
        <f t="shared" si="6"/>
        <v>6.8264280510962113E-3</v>
      </c>
      <c r="I7" s="123">
        <f t="shared" si="6"/>
        <v>1.7129378952542774E-2</v>
      </c>
      <c r="J7" s="123">
        <f t="shared" si="6"/>
        <v>2.2080311260575268E-2</v>
      </c>
      <c r="K7" s="123">
        <f t="shared" si="6"/>
        <v>2.8625894751581029E-2</v>
      </c>
      <c r="L7" s="123">
        <f t="shared" si="6"/>
        <v>2.8176745057678552E-2</v>
      </c>
      <c r="M7" s="123">
        <f t="shared" si="6"/>
        <v>3.694359816883401E-2</v>
      </c>
      <c r="N7" s="123">
        <f t="shared" si="6"/>
        <v>3.6172919595549337E-2</v>
      </c>
      <c r="O7" s="123">
        <f t="shared" si="6"/>
        <v>6.2801247804470689E-2</v>
      </c>
      <c r="P7" s="123">
        <f t="shared" si="6"/>
        <v>8.2624667238425459E-2</v>
      </c>
      <c r="Q7" s="123">
        <f t="shared" si="6"/>
        <v>0.19166481971209867</v>
      </c>
      <c r="R7" s="123">
        <f t="shared" si="6"/>
        <v>0.13991819981764353</v>
      </c>
      <c r="S7" s="123">
        <f t="shared" si="6"/>
        <v>0.11668451190405622</v>
      </c>
      <c r="T7" s="123">
        <f t="shared" si="6"/>
        <v>0.1313732663783499</v>
      </c>
      <c r="U7" s="123">
        <f t="shared" si="6"/>
        <v>0.13299186012600306</v>
      </c>
      <c r="V7" s="123">
        <f t="shared" si="6"/>
        <v>7.779908211415433E-2</v>
      </c>
      <c r="W7" s="123">
        <f t="shared" si="6"/>
        <v>0</v>
      </c>
      <c r="X7" s="123">
        <f t="shared" si="6"/>
        <v>0</v>
      </c>
      <c r="Y7" s="123">
        <f t="shared" si="6"/>
        <v>8.0772670346486771E-3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3.6910517753875784E-4</v>
      </c>
      <c r="D8" s="99">
        <f>RES_hhdet_in_fech!D8/RES_summary!D$21</f>
        <v>6.9051320506201426E-4</v>
      </c>
      <c r="E8" s="99">
        <f>RES_hhdet_in_fech!E8/RES_summary!E$21</f>
        <v>2.3661825241220002E-3</v>
      </c>
      <c r="F8" s="99">
        <f>RES_hhdet_in_fech!F8/RES_summary!F$21</f>
        <v>5.5306384129812846E-3</v>
      </c>
      <c r="G8" s="99">
        <f>RES_hhdet_in_fech!G8/RES_summary!G$21</f>
        <v>2.7860963504916887E-3</v>
      </c>
      <c r="H8" s="99">
        <f>RES_hhdet_in_fech!H8/RES_summary!H$21</f>
        <v>6.8264280510962113E-3</v>
      </c>
      <c r="I8" s="99">
        <f>RES_hhdet_in_fech!I8/RES_summary!I$21</f>
        <v>1.7129378952542774E-2</v>
      </c>
      <c r="J8" s="99">
        <f>RES_hhdet_in_fech!J8/RES_summary!J$21</f>
        <v>2.2080311260575268E-2</v>
      </c>
      <c r="K8" s="99">
        <f>RES_hhdet_in_fech!K8/RES_summary!K$21</f>
        <v>2.8625894751581029E-2</v>
      </c>
      <c r="L8" s="99">
        <f>RES_hhdet_in_fech!L8/RES_summary!L$21</f>
        <v>2.8176745057678552E-2</v>
      </c>
      <c r="M8" s="99">
        <f>RES_hhdet_in_fech!M8/RES_summary!M$21</f>
        <v>3.694359816883401E-2</v>
      </c>
      <c r="N8" s="99">
        <f>RES_hhdet_in_fech!N8/RES_summary!N$21</f>
        <v>3.6172919595549337E-2</v>
      </c>
      <c r="O8" s="99">
        <f>RES_hhdet_in_fech!O8/RES_summary!O$21</f>
        <v>6.2801247804470689E-2</v>
      </c>
      <c r="P8" s="99">
        <f>RES_hhdet_in_fech!P8/RES_summary!P$21</f>
        <v>8.2624667238425459E-2</v>
      </c>
      <c r="Q8" s="99">
        <f>RES_hhdet_in_fech!Q8/RES_summary!Q$21</f>
        <v>0.19166481971209867</v>
      </c>
      <c r="R8" s="99">
        <f>RES_hhdet_in_fech!R8/RES_summary!R$21</f>
        <v>0.13991819981764353</v>
      </c>
      <c r="S8" s="99">
        <f>RES_hhdet_in_fech!S8/RES_summary!S$21</f>
        <v>0.11668451190405622</v>
      </c>
      <c r="T8" s="99">
        <f>RES_hhdet_in_fech!T8/RES_summary!T$21</f>
        <v>0.1313732663783499</v>
      </c>
      <c r="U8" s="99">
        <f>RES_hhdet_in_fech!U8/RES_summary!U$21</f>
        <v>0.13299186012600306</v>
      </c>
      <c r="V8" s="99">
        <f>RES_hhdet_in_fech!V8/RES_summary!V$21</f>
        <v>7.779908211415433E-2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8.0772670346486771E-3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14.574062904468416</v>
      </c>
      <c r="D9" s="123">
        <v>14.889450161403291</v>
      </c>
      <c r="E9" s="123">
        <v>17.992569982210014</v>
      </c>
      <c r="F9" s="123">
        <v>17.185955602350891</v>
      </c>
      <c r="G9" s="123">
        <v>16.695805070690394</v>
      </c>
      <c r="H9" s="123">
        <v>17.556020500079047</v>
      </c>
      <c r="I9" s="123">
        <v>16.572746994587483</v>
      </c>
      <c r="J9" s="123">
        <v>17.322569695927594</v>
      </c>
      <c r="K9" s="123">
        <v>17.300216800198321</v>
      </c>
      <c r="L9" s="123">
        <v>18.441319441904216</v>
      </c>
      <c r="M9" s="123">
        <v>18.076400712918726</v>
      </c>
      <c r="N9" s="123">
        <v>18.162663231494122</v>
      </c>
      <c r="O9" s="123">
        <v>17.830543383103329</v>
      </c>
      <c r="P9" s="123">
        <v>17.516650034118925</v>
      </c>
      <c r="Q9" s="123">
        <v>17.471142006084118</v>
      </c>
      <c r="R9" s="123">
        <v>17.814787765674488</v>
      </c>
      <c r="S9" s="123">
        <v>18.44143042973564</v>
      </c>
      <c r="T9" s="123">
        <v>18.165798382589685</v>
      </c>
      <c r="U9" s="123">
        <v>16.286108875985914</v>
      </c>
      <c r="V9" s="123">
        <v>16.7915181939102</v>
      </c>
      <c r="W9" s="123">
        <v>0</v>
      </c>
      <c r="X9" s="123">
        <v>0</v>
      </c>
      <c r="Y9" s="123">
        <v>12.638946909727398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14.576993272683334</v>
      </c>
      <c r="D10" s="99">
        <v>15.786069273138517</v>
      </c>
      <c r="E10" s="99">
        <v>15.979694571180955</v>
      </c>
      <c r="F10" s="99">
        <v>16.526826223307932</v>
      </c>
      <c r="G10" s="99">
        <v>16.856655617250524</v>
      </c>
      <c r="H10" s="99">
        <v>17.468300788525728</v>
      </c>
      <c r="I10" s="99">
        <v>16.434750378291874</v>
      </c>
      <c r="J10" s="99">
        <v>17.277189495890521</v>
      </c>
      <c r="K10" s="99">
        <v>17.739065755377766</v>
      </c>
      <c r="L10" s="99">
        <v>18.058291556116483</v>
      </c>
      <c r="M10" s="99">
        <v>17.817765670263864</v>
      </c>
      <c r="N10" s="99">
        <v>18.234900078099308</v>
      </c>
      <c r="O10" s="99">
        <v>18.389891208176</v>
      </c>
      <c r="P10" s="99">
        <v>18.533242199712227</v>
      </c>
      <c r="Q10" s="99">
        <v>18.209482667808036</v>
      </c>
      <c r="R10" s="99">
        <v>18.519205474658513</v>
      </c>
      <c r="S10" s="99">
        <v>18.900783411536036</v>
      </c>
      <c r="T10" s="99">
        <v>19.26073569098882</v>
      </c>
      <c r="U10" s="99">
        <v>15.935899635840702</v>
      </c>
      <c r="V10" s="99">
        <v>16.764568873540931</v>
      </c>
      <c r="W10" s="99">
        <v>0</v>
      </c>
      <c r="X10" s="99">
        <v>0</v>
      </c>
      <c r="Y10" s="99">
        <v>12.687075378748101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17.249146221656584</v>
      </c>
      <c r="D11" s="99">
        <v>17.37468075080707</v>
      </c>
      <c r="E11" s="99">
        <v>18.139482419823388</v>
      </c>
      <c r="F11" s="99">
        <v>18.612941455399397</v>
      </c>
      <c r="G11" s="99">
        <v>18.671783828723974</v>
      </c>
      <c r="H11" s="99">
        <v>18.776577002509267</v>
      </c>
      <c r="I11" s="99">
        <v>19.376081183211429</v>
      </c>
      <c r="J11" s="99">
        <v>19.746910811678173</v>
      </c>
      <c r="K11" s="99">
        <v>20.249960400428272</v>
      </c>
      <c r="L11" s="99">
        <v>20.365015137572772</v>
      </c>
      <c r="M11" s="99">
        <v>19.893138147528777</v>
      </c>
      <c r="N11" s="99">
        <v>20.335684338375664</v>
      </c>
      <c r="O11" s="99">
        <v>19.389605056149843</v>
      </c>
      <c r="P11" s="99">
        <v>18.840420322514671</v>
      </c>
      <c r="Q11" s="99">
        <v>18.151939756032053</v>
      </c>
      <c r="R11" s="99">
        <v>18.319282073924672</v>
      </c>
      <c r="S11" s="99">
        <v>18.385636737589834</v>
      </c>
      <c r="T11" s="99">
        <v>18.693540652976218</v>
      </c>
      <c r="U11" s="99">
        <v>19.536858189736982</v>
      </c>
      <c r="V11" s="99">
        <v>19.458226261039982</v>
      </c>
      <c r="W11" s="99">
        <v>0</v>
      </c>
      <c r="X11" s="99">
        <v>0</v>
      </c>
      <c r="Y11" s="99">
        <v>16.133216059167442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16.030380346423556</v>
      </c>
      <c r="L12" s="99">
        <v>16.350160371016695</v>
      </c>
      <c r="M12" s="99">
        <v>15.922088788199067</v>
      </c>
      <c r="N12" s="99">
        <v>16.321915130376158</v>
      </c>
      <c r="O12" s="99">
        <v>15.91866000410228</v>
      </c>
      <c r="P12" s="99">
        <v>15.739025538004071</v>
      </c>
      <c r="Q12" s="99">
        <v>15.467432801803493</v>
      </c>
      <c r="R12" s="99">
        <v>15.753101712383874</v>
      </c>
      <c r="S12" s="99">
        <v>15.927190164086792</v>
      </c>
      <c r="T12" s="99">
        <v>0</v>
      </c>
      <c r="U12" s="99">
        <v>17.340511704328641</v>
      </c>
      <c r="V12" s="99">
        <v>17.313070876151698</v>
      </c>
      <c r="W12" s="99">
        <v>0</v>
      </c>
      <c r="X12" s="99">
        <v>0</v>
      </c>
      <c r="Y12" s="99">
        <v>13.968948127517363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9.6974776177774729</v>
      </c>
      <c r="L13" s="102">
        <v>10.202898196161344</v>
      </c>
      <c r="M13" s="102">
        <v>9.5769365448725328</v>
      </c>
      <c r="N13" s="102">
        <v>9.4278849714988695</v>
      </c>
      <c r="O13" s="102">
        <v>9.2564644864015992</v>
      </c>
      <c r="P13" s="102">
        <v>8.8267578767177941</v>
      </c>
      <c r="Q13" s="102">
        <v>8.6283916544987633</v>
      </c>
      <c r="R13" s="102">
        <v>8.6075004606668628</v>
      </c>
      <c r="S13" s="102">
        <v>8.4802463715265457</v>
      </c>
      <c r="T13" s="102">
        <v>0</v>
      </c>
      <c r="U13" s="102">
        <v>9.6373350448602206</v>
      </c>
      <c r="V13" s="102">
        <v>9.3496112001953549</v>
      </c>
      <c r="W13" s="102">
        <v>0</v>
      </c>
      <c r="X13" s="102">
        <v>0</v>
      </c>
      <c r="Y13" s="102">
        <v>5.0501665671207521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6.3329027286460828</v>
      </c>
      <c r="L14" s="105">
        <v>6.1472621748553493</v>
      </c>
      <c r="M14" s="105">
        <v>6.3451522433265355</v>
      </c>
      <c r="N14" s="105">
        <v>6.8940301588772899</v>
      </c>
      <c r="O14" s="105">
        <v>6.6621955177006811</v>
      </c>
      <c r="P14" s="105">
        <v>6.9122676612862746</v>
      </c>
      <c r="Q14" s="105">
        <v>6.8390411473047301</v>
      </c>
      <c r="R14" s="105">
        <v>7.1456012517170109</v>
      </c>
      <c r="S14" s="105">
        <v>7.446943792560246</v>
      </c>
      <c r="T14" s="105">
        <v>0</v>
      </c>
      <c r="U14" s="105">
        <v>7.7031766594684195</v>
      </c>
      <c r="V14" s="105">
        <v>7.9634596759563436</v>
      </c>
      <c r="W14" s="105">
        <v>0</v>
      </c>
      <c r="X14" s="105">
        <v>0</v>
      </c>
      <c r="Y14" s="105">
        <v>8.9187815603966101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13.203341001757455</v>
      </c>
      <c r="D15" s="102">
        <v>9.9488427375132424</v>
      </c>
      <c r="E15" s="102">
        <v>20.934425239226403</v>
      </c>
      <c r="F15" s="102">
        <v>19.380484165947784</v>
      </c>
      <c r="G15" s="102">
        <v>15.270050272369563</v>
      </c>
      <c r="H15" s="102">
        <v>18.012920657891737</v>
      </c>
      <c r="I15" s="102">
        <v>16.436844235582349</v>
      </c>
      <c r="J15" s="102">
        <v>17.204728365914523</v>
      </c>
      <c r="K15" s="102">
        <v>18.037628166730155</v>
      </c>
      <c r="L15" s="102">
        <v>19.207920836056577</v>
      </c>
      <c r="M15" s="102">
        <v>18.683887279050968</v>
      </c>
      <c r="N15" s="102">
        <v>18.106829208834611</v>
      </c>
      <c r="O15" s="102">
        <v>18.963378028296361</v>
      </c>
      <c r="P15" s="102">
        <v>18.364176587516244</v>
      </c>
      <c r="Q15" s="102">
        <v>18.36665640143282</v>
      </c>
      <c r="R15" s="102">
        <v>18.317427821393341</v>
      </c>
      <c r="S15" s="102">
        <v>18.173207146272151</v>
      </c>
      <c r="T15" s="102">
        <v>17.461962615708668</v>
      </c>
      <c r="U15" s="102">
        <v>18.536016022531602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14.863592377338732</v>
      </c>
      <c r="L16" s="105">
        <v>15.996102737021282</v>
      </c>
      <c r="M16" s="105">
        <v>15.482213298169626</v>
      </c>
      <c r="N16" s="105">
        <v>14.985056500282733</v>
      </c>
      <c r="O16" s="105">
        <v>15.960979968839693</v>
      </c>
      <c r="P16" s="105">
        <v>15.65315360260559</v>
      </c>
      <c r="Q16" s="105">
        <v>15.900597850643512</v>
      </c>
      <c r="R16" s="105">
        <v>15.952502382935792</v>
      </c>
      <c r="S16" s="105">
        <v>15.874753843012572</v>
      </c>
      <c r="T16" s="105">
        <v>15.644401994167554</v>
      </c>
      <c r="U16" s="105">
        <v>16.5038515560333</v>
      </c>
      <c r="V16" s="105">
        <v>17.348925057234617</v>
      </c>
      <c r="W16" s="105">
        <v>0</v>
      </c>
      <c r="X16" s="105">
        <v>0</v>
      </c>
      <c r="Y16" s="105">
        <v>10.152441078518088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8.6422350243772925</v>
      </c>
      <c r="L17" s="99">
        <v>9.6370808642083485</v>
      </c>
      <c r="M17" s="99">
        <v>8.9937363815429077</v>
      </c>
      <c r="N17" s="99">
        <v>8.3808948706422335</v>
      </c>
      <c r="O17" s="99">
        <v>9.0737404871421692</v>
      </c>
      <c r="P17" s="99">
        <v>8.6403343359977036</v>
      </c>
      <c r="Q17" s="99">
        <v>8.7941966050989429</v>
      </c>
      <c r="R17" s="99">
        <v>8.6843701974103222</v>
      </c>
      <c r="S17" s="99">
        <v>8.4406896140586785</v>
      </c>
      <c r="T17" s="99">
        <v>9.4242199736791044</v>
      </c>
      <c r="U17" s="99">
        <v>9.1411773834024448</v>
      </c>
      <c r="V17" s="99">
        <v>9.3837404432902325</v>
      </c>
      <c r="W17" s="99">
        <v>0</v>
      </c>
      <c r="X17" s="99">
        <v>0</v>
      </c>
      <c r="Y17" s="99">
        <v>3.087784775495658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6.2213573529614425</v>
      </c>
      <c r="L18" s="99">
        <v>6.3590218728129333</v>
      </c>
      <c r="M18" s="99">
        <v>6.4884769166267162</v>
      </c>
      <c r="N18" s="99">
        <v>6.6041616296405019</v>
      </c>
      <c r="O18" s="99">
        <v>6.8872394816975246</v>
      </c>
      <c r="P18" s="99">
        <v>7.0128192666078863</v>
      </c>
      <c r="Q18" s="99">
        <v>7.1064012455445731</v>
      </c>
      <c r="R18" s="99">
        <v>7.2681321855254701</v>
      </c>
      <c r="S18" s="99">
        <v>7.4340642289538943</v>
      </c>
      <c r="T18" s="99">
        <v>6.2201820204884486</v>
      </c>
      <c r="U18" s="99">
        <v>7.3626741726308529</v>
      </c>
      <c r="V18" s="99">
        <v>7.9651846139443823</v>
      </c>
      <c r="W18" s="99">
        <v>0</v>
      </c>
      <c r="X18" s="99">
        <v>0</v>
      </c>
      <c r="Y18" s="99">
        <v>7.0646563030224279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7.6205980107219791</v>
      </c>
      <c r="D19" s="123">
        <v>7.3049804506442646</v>
      </c>
      <c r="E19" s="123">
        <v>11.83749243167575</v>
      </c>
      <c r="F19" s="123">
        <v>11.393479603586096</v>
      </c>
      <c r="G19" s="123">
        <v>10.833580181871008</v>
      </c>
      <c r="H19" s="123">
        <v>11.315056512470901</v>
      </c>
      <c r="I19" s="123">
        <v>11.409475639109152</v>
      </c>
      <c r="J19" s="123">
        <v>11.285230047907724</v>
      </c>
      <c r="K19" s="123">
        <v>11.469852567767362</v>
      </c>
      <c r="L19" s="123">
        <v>11.760047355428027</v>
      </c>
      <c r="M19" s="123">
        <v>11.167975683580076</v>
      </c>
      <c r="N19" s="123">
        <v>11.489271135929043</v>
      </c>
      <c r="O19" s="123">
        <v>11.290951507456949</v>
      </c>
      <c r="P19" s="123">
        <v>11.030941602828545</v>
      </c>
      <c r="Q19" s="123">
        <v>10.780612008155364</v>
      </c>
      <c r="R19" s="123">
        <v>10.737712274347894</v>
      </c>
      <c r="S19" s="123">
        <v>10.921386271263948</v>
      </c>
      <c r="T19" s="123">
        <v>11.246803944759169</v>
      </c>
      <c r="U19" s="123">
        <v>11.397929820873069</v>
      </c>
      <c r="V19" s="123">
        <v>11.322453957230435</v>
      </c>
      <c r="W19" s="123">
        <v>0</v>
      </c>
      <c r="X19" s="123">
        <v>0</v>
      </c>
      <c r="Y19" s="123">
        <v>7.922420551091248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7.5984673333781902</v>
      </c>
      <c r="D20" s="99">
        <v>9.058329060674648</v>
      </c>
      <c r="E20" s="99">
        <v>11.656794246182349</v>
      </c>
      <c r="F20" s="99">
        <v>11.77843783316213</v>
      </c>
      <c r="G20" s="99">
        <v>11.761781722676067</v>
      </c>
      <c r="H20" s="99">
        <v>12.32002493545437</v>
      </c>
      <c r="I20" s="99">
        <v>11.59701835520656</v>
      </c>
      <c r="J20" s="99">
        <v>12.387695628201801</v>
      </c>
      <c r="K20" s="99">
        <v>12.694506656645231</v>
      </c>
      <c r="L20" s="99">
        <v>12.954672029605591</v>
      </c>
      <c r="M20" s="99">
        <v>12.307589968712799</v>
      </c>
      <c r="N20" s="99">
        <v>12.343011342170152</v>
      </c>
      <c r="O20" s="99">
        <v>11.969078919972041</v>
      </c>
      <c r="P20" s="99">
        <v>11.926581513624216</v>
      </c>
      <c r="Q20" s="99">
        <v>11.776386779019109</v>
      </c>
      <c r="R20" s="99">
        <v>11.997189542282525</v>
      </c>
      <c r="S20" s="99">
        <v>12.487996426776864</v>
      </c>
      <c r="T20" s="99">
        <v>12.574874621148895</v>
      </c>
      <c r="U20" s="99">
        <v>11.466018178435901</v>
      </c>
      <c r="V20" s="99">
        <v>12.797240707117144</v>
      </c>
      <c r="W20" s="99">
        <v>0</v>
      </c>
      <c r="X20" s="99">
        <v>0</v>
      </c>
      <c r="Y20" s="99">
        <v>8.5641524562313709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8.2498744930448584</v>
      </c>
      <c r="D21" s="99">
        <v>8.9139867240003703</v>
      </c>
      <c r="E21" s="99">
        <v>11.819717085957752</v>
      </c>
      <c r="F21" s="99">
        <v>11.840834476152089</v>
      </c>
      <c r="G21" s="99">
        <v>11.534158315352302</v>
      </c>
      <c r="H21" s="99">
        <v>11.635998645153121</v>
      </c>
      <c r="I21" s="99">
        <v>12.090674674163369</v>
      </c>
      <c r="J21" s="99">
        <v>12.432819294335502</v>
      </c>
      <c r="K21" s="99">
        <v>12.80377209267137</v>
      </c>
      <c r="L21" s="99">
        <v>12.943385179409891</v>
      </c>
      <c r="M21" s="99">
        <v>12.36425866756044</v>
      </c>
      <c r="N21" s="99">
        <v>12.384868261169558</v>
      </c>
      <c r="O21" s="99">
        <v>11.883276120424101</v>
      </c>
      <c r="P21" s="99">
        <v>11.760206106582512</v>
      </c>
      <c r="Q21" s="99">
        <v>11.67627376366697</v>
      </c>
      <c r="R21" s="99">
        <v>11.798293373610029</v>
      </c>
      <c r="S21" s="99">
        <v>11.860674045368087</v>
      </c>
      <c r="T21" s="99">
        <v>12.174069059918809</v>
      </c>
      <c r="U21" s="99">
        <v>12.6846674020265</v>
      </c>
      <c r="V21" s="99">
        <v>11.803924762471802</v>
      </c>
      <c r="W21" s="99">
        <v>0</v>
      </c>
      <c r="X21" s="99">
        <v>0</v>
      </c>
      <c r="Y21" s="99">
        <v>7.8591854761908158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5.598799452801468</v>
      </c>
      <c r="D22" s="110">
        <v>4.4022569122448214</v>
      </c>
      <c r="E22" s="110">
        <v>11.86567282669173</v>
      </c>
      <c r="F22" s="110">
        <v>10.709527559168786</v>
      </c>
      <c r="G22" s="110">
        <v>8.2447628206846311</v>
      </c>
      <c r="H22" s="110">
        <v>9.8090795930146353</v>
      </c>
      <c r="I22" s="110">
        <v>8.8748487224848347</v>
      </c>
      <c r="J22" s="110">
        <v>9.4031067943809976</v>
      </c>
      <c r="K22" s="110">
        <v>9.4575489650141282</v>
      </c>
      <c r="L22" s="110">
        <v>10.529593825591519</v>
      </c>
      <c r="M22" s="110">
        <v>9.6278898955182939</v>
      </c>
      <c r="N22" s="110">
        <v>9.3581493174487314</v>
      </c>
      <c r="O22" s="110">
        <v>9.5276250486120109</v>
      </c>
      <c r="P22" s="110">
        <v>8.8151258768055047</v>
      </c>
      <c r="Q22" s="110">
        <v>8.7066666987719348</v>
      </c>
      <c r="R22" s="110">
        <v>8.8220727076782097</v>
      </c>
      <c r="S22" s="110">
        <v>8.8713171388983678</v>
      </c>
      <c r="T22" s="110">
        <v>8.7461314816570788</v>
      </c>
      <c r="U22" s="110">
        <v>8.684115571090361</v>
      </c>
      <c r="V22" s="110">
        <v>8.9793749733097386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217.8555201729163</v>
      </c>
      <c r="D24" s="118">
        <f t="shared" si="7"/>
        <v>203.78814163953476</v>
      </c>
      <c r="E24" s="118">
        <f t="shared" si="7"/>
        <v>208.03546414566804</v>
      </c>
      <c r="F24" s="118">
        <f t="shared" si="7"/>
        <v>198.90189299563244</v>
      </c>
      <c r="G24" s="118">
        <f t="shared" si="7"/>
        <v>198.60825092655023</v>
      </c>
      <c r="H24" s="118">
        <f t="shared" si="7"/>
        <v>206.31363050571744</v>
      </c>
      <c r="I24" s="118">
        <f t="shared" si="7"/>
        <v>196.60753605200648</v>
      </c>
      <c r="J24" s="118">
        <f t="shared" si="7"/>
        <v>195.03856986820719</v>
      </c>
      <c r="K24" s="118">
        <f t="shared" si="7"/>
        <v>193.97718006603407</v>
      </c>
      <c r="L24" s="118">
        <f t="shared" si="7"/>
        <v>214.45234692851392</v>
      </c>
      <c r="M24" s="118">
        <f t="shared" si="7"/>
        <v>182.48468609342117</v>
      </c>
      <c r="N24" s="118">
        <f t="shared" si="7"/>
        <v>185.9950366804016</v>
      </c>
      <c r="O24" s="118">
        <f t="shared" si="7"/>
        <v>169.06940189861223</v>
      </c>
      <c r="P24" s="118">
        <f t="shared" si="7"/>
        <v>144.81071190918007</v>
      </c>
      <c r="Q24" s="118">
        <f t="shared" si="7"/>
        <v>137.27927238254634</v>
      </c>
      <c r="R24" s="118">
        <f t="shared" ref="R24:V24" si="8">R25+R28+R30+R39</f>
        <v>139.98000235596425</v>
      </c>
      <c r="S24" s="118">
        <f t="shared" si="8"/>
        <v>137.73088442902616</v>
      </c>
      <c r="T24" s="118">
        <f t="shared" si="8"/>
        <v>134.16501349769408</v>
      </c>
      <c r="U24" s="118">
        <f t="shared" si="8"/>
        <v>135.86630187684341</v>
      </c>
      <c r="V24" s="118">
        <f t="shared" si="8"/>
        <v>125.6731684310904</v>
      </c>
      <c r="W24" s="118">
        <f t="shared" ref="W24:Y24" si="9">W25+W28+W30+W39</f>
        <v>105.87433133114187</v>
      </c>
      <c r="X24" s="118">
        <f t="shared" si="9"/>
        <v>110.31648200931804</v>
      </c>
      <c r="Y24" s="118">
        <f t="shared" si="9"/>
        <v>80.499546360340474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195.67790251051309</v>
      </c>
      <c r="D25" s="123">
        <f t="shared" si="10"/>
        <v>185.49516268133411</v>
      </c>
      <c r="E25" s="123">
        <f t="shared" si="10"/>
        <v>175.44569472719499</v>
      </c>
      <c r="F25" s="123">
        <f t="shared" si="10"/>
        <v>168.26120658438867</v>
      </c>
      <c r="G25" s="123">
        <f t="shared" si="10"/>
        <v>171.79639823856598</v>
      </c>
      <c r="H25" s="123">
        <f t="shared" si="10"/>
        <v>176.74694512931788</v>
      </c>
      <c r="I25" s="123">
        <f t="shared" si="10"/>
        <v>168.01402368121015</v>
      </c>
      <c r="J25" s="123">
        <f t="shared" si="10"/>
        <v>166.40312962040653</v>
      </c>
      <c r="K25" s="123">
        <f t="shared" si="10"/>
        <v>165.90570384440636</v>
      </c>
      <c r="L25" s="123">
        <f t="shared" si="10"/>
        <v>183.82961862220782</v>
      </c>
      <c r="M25" s="123">
        <f t="shared" si="10"/>
        <v>152.98703091115874</v>
      </c>
      <c r="N25" s="123">
        <f t="shared" si="10"/>
        <v>156.64787300557623</v>
      </c>
      <c r="O25" s="123">
        <f t="shared" si="10"/>
        <v>141.06889427089951</v>
      </c>
      <c r="P25" s="123">
        <f t="shared" si="10"/>
        <v>117.41614677891005</v>
      </c>
      <c r="Q25" s="123">
        <f t="shared" si="10"/>
        <v>109.84508135264805</v>
      </c>
      <c r="R25" s="123">
        <f t="shared" ref="R25:V25" si="11">SUM(R26:R27)</f>
        <v>112.28342256704627</v>
      </c>
      <c r="S25" s="123">
        <f t="shared" si="11"/>
        <v>109.42955406896289</v>
      </c>
      <c r="T25" s="123">
        <f t="shared" si="11"/>
        <v>106.99042821334439</v>
      </c>
      <c r="U25" s="123">
        <f t="shared" si="11"/>
        <v>107.16338119280978</v>
      </c>
      <c r="V25" s="123">
        <f t="shared" si="11"/>
        <v>96.85242719278736</v>
      </c>
      <c r="W25" s="123">
        <f t="shared" ref="W25:Y25" si="12">SUM(W26:W27)</f>
        <v>77.015431440882153</v>
      </c>
      <c r="X25" s="123">
        <f t="shared" si="12"/>
        <v>85.804514574303155</v>
      </c>
      <c r="Y25" s="123">
        <f t="shared" si="12"/>
        <v>61.258564685903785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193.57159785501653</v>
      </c>
      <c r="D26" s="99">
        <v>183.5041963087678</v>
      </c>
      <c r="E26" s="99">
        <v>173.55002920649096</v>
      </c>
      <c r="F26" s="99">
        <v>166.45943055020246</v>
      </c>
      <c r="G26" s="99">
        <v>169.96835610814841</v>
      </c>
      <c r="H26" s="99">
        <v>174.85564362409028</v>
      </c>
      <c r="I26" s="99">
        <v>166.2451481051786</v>
      </c>
      <c r="J26" s="99">
        <v>164.64903452223334</v>
      </c>
      <c r="K26" s="99">
        <v>164.15925164904672</v>
      </c>
      <c r="L26" s="99">
        <v>181.86323274375408</v>
      </c>
      <c r="M26" s="99">
        <v>151.35155728735967</v>
      </c>
      <c r="N26" s="99">
        <v>154.92594584381993</v>
      </c>
      <c r="O26" s="99">
        <v>139.46825283942513</v>
      </c>
      <c r="P26" s="99">
        <v>116.04104014789252</v>
      </c>
      <c r="Q26" s="99">
        <v>108.52243998759269</v>
      </c>
      <c r="R26" s="99">
        <v>110.9179729797729</v>
      </c>
      <c r="S26" s="99">
        <v>108.10386214770546</v>
      </c>
      <c r="T26" s="99">
        <v>105.67699062488683</v>
      </c>
      <c r="U26" s="99">
        <v>105.8750248290204</v>
      </c>
      <c r="V26" s="99">
        <v>95.69126732865368</v>
      </c>
      <c r="W26" s="99">
        <v>76.111817824437836</v>
      </c>
      <c r="X26" s="99">
        <v>84.839978188725382</v>
      </c>
      <c r="Y26" s="99">
        <v>60.585710993091276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2.1063046554965594</v>
      </c>
      <c r="D27" s="99">
        <v>1.9909663725662989</v>
      </c>
      <c r="E27" s="99">
        <v>1.8956655207040154</v>
      </c>
      <c r="F27" s="99">
        <v>1.801776034186211</v>
      </c>
      <c r="G27" s="99">
        <v>1.8280421304175765</v>
      </c>
      <c r="H27" s="99">
        <v>1.8913015052275908</v>
      </c>
      <c r="I27" s="99">
        <v>1.7688755760315538</v>
      </c>
      <c r="J27" s="99">
        <v>1.7540950981731869</v>
      </c>
      <c r="K27" s="99">
        <v>1.7464521953596417</v>
      </c>
      <c r="L27" s="99">
        <v>1.966385878453736</v>
      </c>
      <c r="M27" s="99">
        <v>1.6354736237990701</v>
      </c>
      <c r="N27" s="99">
        <v>1.7219271617563099</v>
      </c>
      <c r="O27" s="99">
        <v>1.6006414314743724</v>
      </c>
      <c r="P27" s="99">
        <v>1.3751066310175293</v>
      </c>
      <c r="Q27" s="99">
        <v>1.322641365055363</v>
      </c>
      <c r="R27" s="99">
        <v>1.365449587273369</v>
      </c>
      <c r="S27" s="99">
        <v>1.3256919212574303</v>
      </c>
      <c r="T27" s="99">
        <v>1.3134375884575611</v>
      </c>
      <c r="U27" s="99">
        <v>1.2883563637893733</v>
      </c>
      <c r="V27" s="99">
        <v>1.1611598641336773</v>
      </c>
      <c r="W27" s="99">
        <v>0.90361361644432414</v>
      </c>
      <c r="X27" s="99">
        <v>0.9645363855777711</v>
      </c>
      <c r="Y27" s="99">
        <v>0.67285369281251273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4.1996990474149733E-3</v>
      </c>
      <c r="F28" s="123">
        <f t="shared" si="13"/>
        <v>5.2051034977017747E-3</v>
      </c>
      <c r="G28" s="123">
        <f t="shared" si="13"/>
        <v>3.6197722547718901E-3</v>
      </c>
      <c r="H28" s="123">
        <f t="shared" si="13"/>
        <v>8.5524327754841964E-3</v>
      </c>
      <c r="I28" s="123">
        <f t="shared" si="13"/>
        <v>1.7030548181546916E-2</v>
      </c>
      <c r="J28" s="123">
        <f t="shared" si="13"/>
        <v>2.2542226381974305E-2</v>
      </c>
      <c r="K28" s="123">
        <f t="shared" si="13"/>
        <v>2.8393720687451173E-2</v>
      </c>
      <c r="L28" s="123">
        <f t="shared" si="13"/>
        <v>2.5211401963779249E-2</v>
      </c>
      <c r="M28" s="123">
        <f t="shared" si="13"/>
        <v>3.634983831760849E-2</v>
      </c>
      <c r="N28" s="123">
        <f t="shared" si="13"/>
        <v>3.6406652369400987E-2</v>
      </c>
      <c r="O28" s="123">
        <f t="shared" si="13"/>
        <v>6.2798406922466521E-2</v>
      </c>
      <c r="P28" s="123">
        <f t="shared" si="13"/>
        <v>8.0254941623326151E-2</v>
      </c>
      <c r="Q28" s="123">
        <f t="shared" si="13"/>
        <v>0.193062535591633</v>
      </c>
      <c r="R28" s="123">
        <f t="shared" si="13"/>
        <v>0.13717124129615166</v>
      </c>
      <c r="S28" s="123">
        <f t="shared" si="13"/>
        <v>0.11762771076006881</v>
      </c>
      <c r="T28" s="123">
        <f t="shared" si="13"/>
        <v>0.12708103943419496</v>
      </c>
      <c r="U28" s="123">
        <f t="shared" si="13"/>
        <v>0.13379155544826474</v>
      </c>
      <c r="V28" s="123">
        <f t="shared" si="13"/>
        <v>7.6609010743173667E-2</v>
      </c>
      <c r="W28" s="123">
        <f t="shared" si="13"/>
        <v>3.230317925890893E-2</v>
      </c>
      <c r="X28" s="123">
        <f t="shared" si="13"/>
        <v>1.8635309145860916E-2</v>
      </c>
      <c r="Y28" s="123">
        <f t="shared" si="13"/>
        <v>8.3243555755311959E-3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4.1996990474149733E-3</v>
      </c>
      <c r="F29" s="99">
        <f>RES_hhdet_in_fech!F29/RES_summary!F$21</f>
        <v>5.2051034977017747E-3</v>
      </c>
      <c r="G29" s="99">
        <f>RES_hhdet_in_fech!G29/RES_summary!G$21</f>
        <v>3.6197722547718901E-3</v>
      </c>
      <c r="H29" s="99">
        <f>RES_hhdet_in_fech!H29/RES_summary!H$21</f>
        <v>8.5524327754841964E-3</v>
      </c>
      <c r="I29" s="99">
        <f>RES_hhdet_in_fech!I29/RES_summary!I$21</f>
        <v>1.7030548181546916E-2</v>
      </c>
      <c r="J29" s="99">
        <f>RES_hhdet_in_fech!J29/RES_summary!J$21</f>
        <v>2.2542226381974305E-2</v>
      </c>
      <c r="K29" s="99">
        <f>RES_hhdet_in_fech!K29/RES_summary!K$21</f>
        <v>2.8393720687451173E-2</v>
      </c>
      <c r="L29" s="99">
        <f>RES_hhdet_in_fech!L29/RES_summary!L$21</f>
        <v>2.5211401963779249E-2</v>
      </c>
      <c r="M29" s="99">
        <f>RES_hhdet_in_fech!M29/RES_summary!M$21</f>
        <v>3.634983831760849E-2</v>
      </c>
      <c r="N29" s="99">
        <f>RES_hhdet_in_fech!N29/RES_summary!N$21</f>
        <v>3.6406652369400987E-2</v>
      </c>
      <c r="O29" s="99">
        <f>RES_hhdet_in_fech!O29/RES_summary!O$21</f>
        <v>6.2798406922466521E-2</v>
      </c>
      <c r="P29" s="99">
        <f>RES_hhdet_in_fech!P29/RES_summary!P$21</f>
        <v>8.0254941623326151E-2</v>
      </c>
      <c r="Q29" s="99">
        <f>RES_hhdet_in_fech!Q29/RES_summary!Q$21</f>
        <v>0.193062535591633</v>
      </c>
      <c r="R29" s="99">
        <f>RES_hhdet_in_fech!R29/RES_summary!R$21</f>
        <v>0.13717124129615166</v>
      </c>
      <c r="S29" s="99">
        <f>RES_hhdet_in_fech!S29/RES_summary!S$21</f>
        <v>0.11762771076006881</v>
      </c>
      <c r="T29" s="99">
        <f>RES_hhdet_in_fech!T29/RES_summary!T$21</f>
        <v>0.12708103943419496</v>
      </c>
      <c r="U29" s="99">
        <f>RES_hhdet_in_fech!U29/RES_summary!U$21</f>
        <v>0.13379155544826474</v>
      </c>
      <c r="V29" s="99">
        <f>RES_hhdet_in_fech!V29/RES_summary!V$21</f>
        <v>7.6609010743173667E-2</v>
      </c>
      <c r="W29" s="99">
        <f>RES_hhdet_in_fech!W29/RES_summary!W$21</f>
        <v>3.230317925890893E-2</v>
      </c>
      <c r="X29" s="99">
        <f>RES_hhdet_in_fech!X29/RES_summary!X$21</f>
        <v>1.8635309145860916E-2</v>
      </c>
      <c r="Y29" s="99">
        <f>RES_hhdet_in_fech!Y29/RES_summary!Y$21</f>
        <v>8.3243555755311959E-3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14.556176970106772</v>
      </c>
      <c r="D30" s="123">
        <v>11.086133244053739</v>
      </c>
      <c r="E30" s="123">
        <v>20.737236021906558</v>
      </c>
      <c r="F30" s="123">
        <v>19.273881011704955</v>
      </c>
      <c r="G30" s="123">
        <v>16.054485504877015</v>
      </c>
      <c r="H30" s="123">
        <v>18.333539733876194</v>
      </c>
      <c r="I30" s="123">
        <v>17.180349439790302</v>
      </c>
      <c r="J30" s="123">
        <v>17.453150103285559</v>
      </c>
      <c r="K30" s="123">
        <v>16.702140190851267</v>
      </c>
      <c r="L30" s="123">
        <v>18.956240920062594</v>
      </c>
      <c r="M30" s="123">
        <v>18.445011588720412</v>
      </c>
      <c r="N30" s="123">
        <v>17.940278262352265</v>
      </c>
      <c r="O30" s="123">
        <v>16.761727824218116</v>
      </c>
      <c r="P30" s="123">
        <v>16.397597934281869</v>
      </c>
      <c r="Q30" s="123">
        <v>16.560872007064084</v>
      </c>
      <c r="R30" s="123">
        <v>16.971325384556351</v>
      </c>
      <c r="S30" s="123">
        <v>17.429586132849316</v>
      </c>
      <c r="T30" s="123">
        <v>16.001193150483463</v>
      </c>
      <c r="U30" s="123">
        <v>17.177322988995531</v>
      </c>
      <c r="V30" s="123">
        <v>17.615643284235524</v>
      </c>
      <c r="W30" s="123">
        <v>17.637844470003873</v>
      </c>
      <c r="X30" s="123">
        <v>14.837815450721859</v>
      </c>
      <c r="Y30" s="123">
        <v>11.373471842670336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17.249146221656588</v>
      </c>
      <c r="D31" s="99">
        <v>17.37468075080707</v>
      </c>
      <c r="E31" s="99">
        <v>18.139482419823395</v>
      </c>
      <c r="F31" s="99">
        <v>18.612941455399394</v>
      </c>
      <c r="G31" s="99">
        <v>18.671783828723974</v>
      </c>
      <c r="H31" s="99">
        <v>18.776577002509267</v>
      </c>
      <c r="I31" s="99">
        <v>19.376081183211433</v>
      </c>
      <c r="J31" s="99">
        <v>19.746910811678177</v>
      </c>
      <c r="K31" s="99">
        <v>20.249960400428275</v>
      </c>
      <c r="L31" s="99">
        <v>20.365015137572772</v>
      </c>
      <c r="M31" s="99">
        <v>19.893138147528777</v>
      </c>
      <c r="N31" s="99">
        <v>20.335684338375664</v>
      </c>
      <c r="O31" s="99">
        <v>19.389605056149847</v>
      </c>
      <c r="P31" s="99">
        <v>18.840420322514671</v>
      </c>
      <c r="Q31" s="99">
        <v>18.151939756032057</v>
      </c>
      <c r="R31" s="99">
        <v>18.319282073924672</v>
      </c>
      <c r="S31" s="99">
        <v>18.385636737589834</v>
      </c>
      <c r="T31" s="99">
        <v>18.693540652976214</v>
      </c>
      <c r="U31" s="99">
        <v>19.536858189736975</v>
      </c>
      <c r="V31" s="99">
        <v>19.458226261039982</v>
      </c>
      <c r="W31" s="99">
        <v>20.296756866393252</v>
      </c>
      <c r="X31" s="99">
        <v>19.861768010448298</v>
      </c>
      <c r="Y31" s="99">
        <v>16.133216059167438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16.030380346423552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16.701486172027373</v>
      </c>
      <c r="U32" s="99">
        <v>17.340511704328645</v>
      </c>
      <c r="V32" s="99">
        <v>17.313070876151698</v>
      </c>
      <c r="W32" s="99">
        <v>18.19817656987977</v>
      </c>
      <c r="X32" s="99">
        <v>17.46664922836402</v>
      </c>
      <c r="Y32" s="99">
        <v>13.968948127517361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9.6974776177774711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10.189751741726688</v>
      </c>
      <c r="U33" s="102">
        <v>9.6373350448602206</v>
      </c>
      <c r="V33" s="102">
        <v>9.3496112001953513</v>
      </c>
      <c r="W33" s="102">
        <v>10.115300528204013</v>
      </c>
      <c r="X33" s="102">
        <v>7.7565854194274122</v>
      </c>
      <c r="Y33" s="102">
        <v>5.0501665671207521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6.3329027286460811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6.5117344303006837</v>
      </c>
      <c r="U34" s="105">
        <v>7.7031766594684239</v>
      </c>
      <c r="V34" s="105">
        <v>7.9634596759563454</v>
      </c>
      <c r="W34" s="105">
        <v>8.0828760416757568</v>
      </c>
      <c r="X34" s="105">
        <v>9.7100638089366065</v>
      </c>
      <c r="Y34" s="105">
        <v>8.9187815603966083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13.203341001757456</v>
      </c>
      <c r="D35" s="102">
        <v>9.9488427375132389</v>
      </c>
      <c r="E35" s="102">
        <v>20.934425239226403</v>
      </c>
      <c r="F35" s="102">
        <v>19.380484165947788</v>
      </c>
      <c r="G35" s="102">
        <v>15.270050272369563</v>
      </c>
      <c r="H35" s="102">
        <v>18.012920657891733</v>
      </c>
      <c r="I35" s="102">
        <v>16.436844235582349</v>
      </c>
      <c r="J35" s="102">
        <v>17.204728365914519</v>
      </c>
      <c r="K35" s="102">
        <v>18.037628166730148</v>
      </c>
      <c r="L35" s="102">
        <v>19.207920836056577</v>
      </c>
      <c r="M35" s="102">
        <v>18.683887279050968</v>
      </c>
      <c r="N35" s="102">
        <v>18.106829208834608</v>
      </c>
      <c r="O35" s="102">
        <v>18.963378028296361</v>
      </c>
      <c r="P35" s="102">
        <v>18.364176587516237</v>
      </c>
      <c r="Q35" s="102">
        <v>18.366656401432824</v>
      </c>
      <c r="R35" s="102">
        <v>18.317427821393345</v>
      </c>
      <c r="S35" s="102">
        <v>18.173207146272148</v>
      </c>
      <c r="T35" s="102">
        <v>17.461962615708668</v>
      </c>
      <c r="U35" s="102">
        <v>18.536016022531605</v>
      </c>
      <c r="V35" s="102">
        <v>0</v>
      </c>
      <c r="W35" s="102">
        <v>19.24857371995051</v>
      </c>
      <c r="X35" s="102">
        <v>15.566269550308288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14.863592377338735</v>
      </c>
      <c r="L36" s="105">
        <v>15.996102737021282</v>
      </c>
      <c r="M36" s="105">
        <v>15.482213298169629</v>
      </c>
      <c r="N36" s="105">
        <v>14.985056500282733</v>
      </c>
      <c r="O36" s="105">
        <v>15.960979968839695</v>
      </c>
      <c r="P36" s="105">
        <v>15.653153602605594</v>
      </c>
      <c r="Q36" s="105">
        <v>15.900597850643514</v>
      </c>
      <c r="R36" s="105">
        <v>15.952502382935789</v>
      </c>
      <c r="S36" s="105">
        <v>15.874753843012572</v>
      </c>
      <c r="T36" s="105">
        <v>15.644401994167561</v>
      </c>
      <c r="U36" s="105">
        <v>16.5038515560333</v>
      </c>
      <c r="V36" s="105">
        <v>17.348925057234617</v>
      </c>
      <c r="W36" s="105">
        <v>17.4104452493808</v>
      </c>
      <c r="X36" s="105">
        <v>13.796946691409227</v>
      </c>
      <c r="Y36" s="105">
        <v>10.152441078518088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8.6422350243772925</v>
      </c>
      <c r="L37" s="99">
        <v>9.6370808642083503</v>
      </c>
      <c r="M37" s="99">
        <v>8.9937363815429094</v>
      </c>
      <c r="N37" s="99">
        <v>8.3808948706422317</v>
      </c>
      <c r="O37" s="99">
        <v>9.073740487142171</v>
      </c>
      <c r="P37" s="99">
        <v>8.6403343359977036</v>
      </c>
      <c r="Q37" s="99">
        <v>8.7941966050989429</v>
      </c>
      <c r="R37" s="99">
        <v>8.6843701974103187</v>
      </c>
      <c r="S37" s="99">
        <v>8.4406896140586785</v>
      </c>
      <c r="T37" s="99">
        <v>9.4242199736791079</v>
      </c>
      <c r="U37" s="99">
        <v>9.1411773834024448</v>
      </c>
      <c r="V37" s="99">
        <v>9.3837404432902307</v>
      </c>
      <c r="W37" s="99">
        <v>9.6037815434827856</v>
      </c>
      <c r="X37" s="99">
        <v>5.7738204067440018</v>
      </c>
      <c r="Y37" s="99">
        <v>3.087784775495658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6.2213573529614434</v>
      </c>
      <c r="L38" s="99">
        <v>6.3590218728129324</v>
      </c>
      <c r="M38" s="99">
        <v>6.4884769166267162</v>
      </c>
      <c r="N38" s="99">
        <v>6.6041616296405019</v>
      </c>
      <c r="O38" s="99">
        <v>6.8872394816975229</v>
      </c>
      <c r="P38" s="99">
        <v>7.0128192666078881</v>
      </c>
      <c r="Q38" s="99">
        <v>7.1064012455445731</v>
      </c>
      <c r="R38" s="99">
        <v>7.2681321855254684</v>
      </c>
      <c r="S38" s="99">
        <v>7.4340642289538943</v>
      </c>
      <c r="T38" s="99">
        <v>6.2201820204884495</v>
      </c>
      <c r="U38" s="99">
        <v>7.3626741726308556</v>
      </c>
      <c r="V38" s="99">
        <v>7.9651846139443832</v>
      </c>
      <c r="W38" s="99">
        <v>7.8066637058980106</v>
      </c>
      <c r="X38" s="99">
        <v>8.023126284665226</v>
      </c>
      <c r="Y38" s="99">
        <v>7.0646563030224305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7.6214406922964271</v>
      </c>
      <c r="D39" s="123">
        <v>7.2068457141469207</v>
      </c>
      <c r="E39" s="123">
        <v>11.848333697519092</v>
      </c>
      <c r="F39" s="123">
        <v>11.361600296041104</v>
      </c>
      <c r="G39" s="123">
        <v>10.753747410852434</v>
      </c>
      <c r="H39" s="123">
        <v>11.224593209747891</v>
      </c>
      <c r="I39" s="123">
        <v>11.396132382824511</v>
      </c>
      <c r="J39" s="123">
        <v>11.159747918133119</v>
      </c>
      <c r="K39" s="123">
        <v>11.340942310088968</v>
      </c>
      <c r="L39" s="123">
        <v>11.641275984279721</v>
      </c>
      <c r="M39" s="123">
        <v>11.016293755224408</v>
      </c>
      <c r="N39" s="123">
        <v>11.370478760103701</v>
      </c>
      <c r="O39" s="123">
        <v>11.175981396572125</v>
      </c>
      <c r="P39" s="123">
        <v>10.916712254364827</v>
      </c>
      <c r="Q39" s="123">
        <v>10.680256487242549</v>
      </c>
      <c r="R39" s="123">
        <v>10.588083163065463</v>
      </c>
      <c r="S39" s="123">
        <v>10.754116516453884</v>
      </c>
      <c r="T39" s="123">
        <v>11.046311094432051</v>
      </c>
      <c r="U39" s="123">
        <v>11.39180613958982</v>
      </c>
      <c r="V39" s="123">
        <v>11.128488943324356</v>
      </c>
      <c r="W39" s="123">
        <v>11.188752240996942</v>
      </c>
      <c r="X39" s="123">
        <v>9.6555166751471564</v>
      </c>
      <c r="Y39" s="123">
        <v>7.8591854761908184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8.2498744930448584</v>
      </c>
      <c r="D40" s="99">
        <v>8.9139867240003703</v>
      </c>
      <c r="E40" s="99">
        <v>11.81971708595775</v>
      </c>
      <c r="F40" s="99">
        <v>11.840834476152086</v>
      </c>
      <c r="G40" s="99">
        <v>11.5341583153523</v>
      </c>
      <c r="H40" s="99">
        <v>11.635998645153123</v>
      </c>
      <c r="I40" s="99">
        <v>12.090674674163367</v>
      </c>
      <c r="J40" s="99">
        <v>12.432819294335502</v>
      </c>
      <c r="K40" s="99">
        <v>12.803772092671364</v>
      </c>
      <c r="L40" s="99">
        <v>12.943385179409885</v>
      </c>
      <c r="M40" s="99">
        <v>12.36425866756044</v>
      </c>
      <c r="N40" s="99">
        <v>12.384868261169558</v>
      </c>
      <c r="O40" s="99">
        <v>11.883276120424101</v>
      </c>
      <c r="P40" s="99">
        <v>11.760206106582514</v>
      </c>
      <c r="Q40" s="99">
        <v>11.67627376366697</v>
      </c>
      <c r="R40" s="99">
        <v>11.798293373610028</v>
      </c>
      <c r="S40" s="99">
        <v>11.860674045368091</v>
      </c>
      <c r="T40" s="99">
        <v>12.174069059918812</v>
      </c>
      <c r="U40" s="99">
        <v>12.684667402026498</v>
      </c>
      <c r="V40" s="99">
        <v>11.803924762471803</v>
      </c>
      <c r="W40" s="99">
        <v>11.188752240996942</v>
      </c>
      <c r="X40" s="99">
        <v>9.6555166751471564</v>
      </c>
      <c r="Y40" s="99">
        <v>7.8591854761908184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5.5987994528014671</v>
      </c>
      <c r="D41" s="110">
        <v>4.4022569122448223</v>
      </c>
      <c r="E41" s="110">
        <v>11.86567282669173</v>
      </c>
      <c r="F41" s="110">
        <v>10.709527559168786</v>
      </c>
      <c r="G41" s="110">
        <v>8.2447628206846328</v>
      </c>
      <c r="H41" s="110">
        <v>9.8090795930146371</v>
      </c>
      <c r="I41" s="110">
        <v>8.8748487224848329</v>
      </c>
      <c r="J41" s="110">
        <v>9.4031067943809976</v>
      </c>
      <c r="K41" s="110">
        <v>9.45754896501413</v>
      </c>
      <c r="L41" s="110">
        <v>10.529593825591517</v>
      </c>
      <c r="M41" s="110">
        <v>9.6278898955182921</v>
      </c>
      <c r="N41" s="110">
        <v>9.3581493174487314</v>
      </c>
      <c r="O41" s="110">
        <v>9.5276250486120109</v>
      </c>
      <c r="P41" s="110">
        <v>8.8151258768055012</v>
      </c>
      <c r="Q41" s="110">
        <v>8.706666698771933</v>
      </c>
      <c r="R41" s="110">
        <v>8.8220727076782079</v>
      </c>
      <c r="S41" s="110">
        <v>8.8713171388983678</v>
      </c>
      <c r="T41" s="110">
        <v>8.7461314816570788</v>
      </c>
      <c r="U41" s="110">
        <v>8.684115571090361</v>
      </c>
      <c r="V41" s="110">
        <v>8.9793749733097403</v>
      </c>
      <c r="W41" s="110">
        <v>0</v>
      </c>
      <c r="X41" s="110">
        <v>0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239.80336894320149</v>
      </c>
      <c r="D43" s="118">
        <f t="shared" si="14"/>
        <v>244.91590048238825</v>
      </c>
      <c r="E43" s="118">
        <f t="shared" si="14"/>
        <v>243.6366423110542</v>
      </c>
      <c r="F43" s="118">
        <f t="shared" si="14"/>
        <v>227.42043036324205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186.4328473431826</v>
      </c>
      <c r="O43" s="118">
        <f t="shared" si="14"/>
        <v>184.46725485987645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141.18791421690196</v>
      </c>
      <c r="S43" s="118">
        <f t="shared" si="15"/>
        <v>142.45743307982525</v>
      </c>
      <c r="T43" s="118">
        <f t="shared" si="15"/>
        <v>163.49259297359524</v>
      </c>
      <c r="U43" s="118">
        <f t="shared" si="15"/>
        <v>133.71337621529648</v>
      </c>
      <c r="V43" s="118">
        <f t="shared" si="15"/>
        <v>125.28346715841354</v>
      </c>
      <c r="W43" s="118">
        <f t="shared" ref="W43:Y43" si="16">W44+W47+W49+W58</f>
        <v>0</v>
      </c>
      <c r="X43" s="118">
        <f t="shared" si="16"/>
        <v>106.14522819529302</v>
      </c>
      <c r="Y43" s="118">
        <f t="shared" si="16"/>
        <v>80.204684630169382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214.037846959403</v>
      </c>
      <c r="D44" s="123">
        <f t="shared" si="17"/>
        <v>218.48569137632938</v>
      </c>
      <c r="E44" s="123">
        <f t="shared" si="17"/>
        <v>209.34171081507128</v>
      </c>
      <c r="F44" s="123">
        <f t="shared" si="17"/>
        <v>194.28305636089294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155.09989775883059</v>
      </c>
      <c r="O44" s="123">
        <f t="shared" si="17"/>
        <v>152.51262409603709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112.83269124331714</v>
      </c>
      <c r="S44" s="123">
        <f t="shared" si="18"/>
        <v>113.50651599565977</v>
      </c>
      <c r="T44" s="123">
        <f t="shared" si="18"/>
        <v>132.13139145213682</v>
      </c>
      <c r="U44" s="123">
        <f t="shared" si="18"/>
        <v>105.09052429793999</v>
      </c>
      <c r="V44" s="123">
        <f t="shared" si="18"/>
        <v>96.72020725080931</v>
      </c>
      <c r="W44" s="123">
        <f t="shared" ref="W44:Y44" si="19">SUM(W45:W46)</f>
        <v>0</v>
      </c>
      <c r="X44" s="123">
        <f t="shared" si="19"/>
        <v>82.186994947563292</v>
      </c>
      <c r="Y44" s="123">
        <f t="shared" si="19"/>
        <v>61.736327891332891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211.95900370892122</v>
      </c>
      <c r="D45" s="99">
        <v>216.3676278453934</v>
      </c>
      <c r="E45" s="99">
        <v>207.29662757167247</v>
      </c>
      <c r="F45" s="99">
        <v>192.4001818915315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153.537211521047</v>
      </c>
      <c r="O45" s="99">
        <v>150.91945165858107</v>
      </c>
      <c r="P45" s="99">
        <v>0</v>
      </c>
      <c r="Q45" s="99">
        <v>0</v>
      </c>
      <c r="R45" s="99">
        <v>111.55772149409019</v>
      </c>
      <c r="S45" s="99">
        <v>112.22784374472079</v>
      </c>
      <c r="T45" s="99">
        <v>130.62250790803256</v>
      </c>
      <c r="U45" s="99">
        <v>103.9152595842337</v>
      </c>
      <c r="V45" s="99">
        <v>95.641856840852441</v>
      </c>
      <c r="W45" s="99">
        <v>0</v>
      </c>
      <c r="X45" s="99">
        <v>81.329615528230477</v>
      </c>
      <c r="Y45" s="99">
        <v>61.107954961673016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2.0788432504817762</v>
      </c>
      <c r="D46" s="99">
        <v>2.1180635309359781</v>
      </c>
      <c r="E46" s="99">
        <v>2.0450832433987927</v>
      </c>
      <c r="F46" s="99">
        <v>1.8828744693614285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1.5626862377836011</v>
      </c>
      <c r="O46" s="99">
        <v>1.593172437456031</v>
      </c>
      <c r="P46" s="99">
        <v>0</v>
      </c>
      <c r="Q46" s="99">
        <v>0</v>
      </c>
      <c r="R46" s="99">
        <v>1.2749697492269609</v>
      </c>
      <c r="S46" s="99">
        <v>1.2786722509389845</v>
      </c>
      <c r="T46" s="99">
        <v>1.5088835441042616</v>
      </c>
      <c r="U46" s="99">
        <v>1.1752647137062926</v>
      </c>
      <c r="V46" s="99">
        <v>1.0783504099568677</v>
      </c>
      <c r="W46" s="99">
        <v>0</v>
      </c>
      <c r="X46" s="99">
        <v>0.85737941933281492</v>
      </c>
      <c r="Y46" s="99">
        <v>0.62837292965987845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3.5374933272053801E-4</v>
      </c>
      <c r="D47" s="123">
        <f t="shared" si="20"/>
        <v>7.3485665929456446E-4</v>
      </c>
      <c r="E47" s="123">
        <f t="shared" si="20"/>
        <v>2.4213847062913847E-3</v>
      </c>
      <c r="F47" s="123">
        <f t="shared" si="20"/>
        <v>5.4585144704152391E-3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3.5737650458641398E-2</v>
      </c>
      <c r="O47" s="123">
        <f t="shared" si="20"/>
        <v>6.284851515337761E-2</v>
      </c>
      <c r="P47" s="123">
        <f t="shared" si="20"/>
        <v>0</v>
      </c>
      <c r="Q47" s="123">
        <f t="shared" si="20"/>
        <v>0</v>
      </c>
      <c r="R47" s="123">
        <f t="shared" si="20"/>
        <v>0.13473624884710755</v>
      </c>
      <c r="S47" s="123">
        <f t="shared" si="20"/>
        <v>0.11662579527037434</v>
      </c>
      <c r="T47" s="123">
        <f t="shared" si="20"/>
        <v>0.13014353090058969</v>
      </c>
      <c r="U47" s="123">
        <f t="shared" si="20"/>
        <v>0.13255803470218702</v>
      </c>
      <c r="V47" s="123">
        <f t="shared" si="20"/>
        <v>7.7571614657016605E-2</v>
      </c>
      <c r="W47" s="123">
        <f t="shared" si="20"/>
        <v>0</v>
      </c>
      <c r="X47" s="123">
        <f t="shared" si="20"/>
        <v>1.8835928502694346E-2</v>
      </c>
      <c r="Y47" s="123">
        <f t="shared" si="20"/>
        <v>9.2955303926765005E-3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3.5374933272053801E-4</v>
      </c>
      <c r="D48" s="99">
        <f>RES_hhdet_in_fech!D48/RES_summary!D$21</f>
        <v>7.3485665929456446E-4</v>
      </c>
      <c r="E48" s="99">
        <f>RES_hhdet_in_fech!E48/RES_summary!E$21</f>
        <v>2.4213847062913847E-3</v>
      </c>
      <c r="F48" s="99">
        <f>RES_hhdet_in_fech!F48/RES_summary!F$21</f>
        <v>5.4585144704152391E-3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3.5737650458641398E-2</v>
      </c>
      <c r="O48" s="99">
        <f>RES_hhdet_in_fech!O48/RES_summary!O$21</f>
        <v>6.284851515337761E-2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0.13473624884710755</v>
      </c>
      <c r="S48" s="99">
        <f>RES_hhdet_in_fech!S48/RES_summary!S$21</f>
        <v>0.11662579527037434</v>
      </c>
      <c r="T48" s="99">
        <f>RES_hhdet_in_fech!T48/RES_summary!T$21</f>
        <v>0.13014353090058969</v>
      </c>
      <c r="U48" s="99">
        <f>RES_hhdet_in_fech!U48/RES_summary!U$21</f>
        <v>0.13255803470218702</v>
      </c>
      <c r="V48" s="99">
        <f>RES_hhdet_in_fech!V48/RES_summary!V$21</f>
        <v>7.7571614657016605E-2</v>
      </c>
      <c r="W48" s="99">
        <f>RES_hhdet_in_fech!W48/RES_summary!W$21</f>
        <v>0</v>
      </c>
      <c r="X48" s="99">
        <f>RES_hhdet_in_fech!X48/RES_summary!X$21</f>
        <v>1.8835928502694346E-2</v>
      </c>
      <c r="Y48" s="99">
        <f>RES_hhdet_in_fech!Y48/RES_summary!Y$21</f>
        <v>9.2955303926765005E-3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18.143706464465676</v>
      </c>
      <c r="D49" s="123">
        <v>19.226344541669686</v>
      </c>
      <c r="E49" s="123">
        <v>22.444226290084654</v>
      </c>
      <c r="F49" s="123">
        <v>21.770761247329521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19.929622653808419</v>
      </c>
      <c r="O49" s="123">
        <v>20.718684756400325</v>
      </c>
      <c r="P49" s="123">
        <v>0</v>
      </c>
      <c r="Q49" s="123">
        <v>0</v>
      </c>
      <c r="R49" s="123">
        <v>17.637336699940086</v>
      </c>
      <c r="S49" s="123">
        <v>18.084335407872182</v>
      </c>
      <c r="T49" s="123">
        <v>20.185106009498529</v>
      </c>
      <c r="U49" s="123">
        <v>17.097730177576128</v>
      </c>
      <c r="V49" s="123">
        <v>17.355499101228858</v>
      </c>
      <c r="W49" s="123">
        <v>0</v>
      </c>
      <c r="X49" s="123">
        <v>14.283880644079872</v>
      </c>
      <c r="Y49" s="123">
        <v>10.599875732252995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18.551022417373037</v>
      </c>
      <c r="D50" s="99">
        <v>19.766092818174798</v>
      </c>
      <c r="E50" s="99">
        <v>22.531175848536325</v>
      </c>
      <c r="F50" s="99">
        <v>21.895940390535575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20.078765304551744</v>
      </c>
      <c r="O50" s="99">
        <v>20.834655096332654</v>
      </c>
      <c r="P50" s="99">
        <v>0</v>
      </c>
      <c r="Q50" s="99">
        <v>0</v>
      </c>
      <c r="R50" s="99">
        <v>17.820144338255723</v>
      </c>
      <c r="S50" s="99">
        <v>18.13784704743523</v>
      </c>
      <c r="T50" s="99">
        <v>20.446611726617782</v>
      </c>
      <c r="U50" s="99">
        <v>17.112664231511957</v>
      </c>
      <c r="V50" s="99">
        <v>17.405025350543298</v>
      </c>
      <c r="W50" s="99">
        <v>0</v>
      </c>
      <c r="X50" s="99">
        <v>16.083418863423006</v>
      </c>
      <c r="Y50" s="99">
        <v>17.624339796592299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15.617086409109721</v>
      </c>
      <c r="O51" s="99">
        <v>16.68770247929843</v>
      </c>
      <c r="P51" s="99">
        <v>0</v>
      </c>
      <c r="Q51" s="99">
        <v>0</v>
      </c>
      <c r="R51" s="99">
        <v>15.073090344157972</v>
      </c>
      <c r="S51" s="99">
        <v>15.497017713975257</v>
      </c>
      <c r="T51" s="99">
        <v>18.139382969160309</v>
      </c>
      <c r="U51" s="99">
        <v>15.05691058618828</v>
      </c>
      <c r="V51" s="99">
        <v>15.377070883041451</v>
      </c>
      <c r="W51" s="99">
        <v>0</v>
      </c>
      <c r="X51" s="99">
        <v>0</v>
      </c>
      <c r="Y51" s="99">
        <v>15.113025153322498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9.2950682224435539</v>
      </c>
      <c r="O52" s="102">
        <v>9.9525288864688264</v>
      </c>
      <c r="P52" s="102">
        <v>0</v>
      </c>
      <c r="Q52" s="102">
        <v>0</v>
      </c>
      <c r="R52" s="102">
        <v>8.3512645265101906</v>
      </c>
      <c r="S52" s="102">
        <v>8.350633467318989</v>
      </c>
      <c r="T52" s="102">
        <v>11.186130504960472</v>
      </c>
      <c r="U52" s="102">
        <v>8.4036787916021769</v>
      </c>
      <c r="V52" s="102">
        <v>8.3306706658204686</v>
      </c>
      <c r="W52" s="102">
        <v>0</v>
      </c>
      <c r="X52" s="102">
        <v>0</v>
      </c>
      <c r="Y52" s="102">
        <v>5.6263829734518085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6.3220181866661704</v>
      </c>
      <c r="O53" s="105">
        <v>6.7351735928295984</v>
      </c>
      <c r="P53" s="105">
        <v>0</v>
      </c>
      <c r="Q53" s="105">
        <v>0</v>
      </c>
      <c r="R53" s="105">
        <v>6.7218258176477823</v>
      </c>
      <c r="S53" s="105">
        <v>7.1463842466562708</v>
      </c>
      <c r="T53" s="105">
        <v>6.9532524641998386</v>
      </c>
      <c r="U53" s="105">
        <v>6.6532317945861017</v>
      </c>
      <c r="V53" s="105">
        <v>7.0464002172209828</v>
      </c>
      <c r="W53" s="105">
        <v>0</v>
      </c>
      <c r="X53" s="105">
        <v>0</v>
      </c>
      <c r="Y53" s="105">
        <v>9.486642179870687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13.203341001757455</v>
      </c>
      <c r="D54" s="102">
        <v>9.9488427375132407</v>
      </c>
      <c r="E54" s="102">
        <v>20.934425239226403</v>
      </c>
      <c r="F54" s="102">
        <v>19.380484165947795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18.106829208834608</v>
      </c>
      <c r="O54" s="102">
        <v>18.963378028296361</v>
      </c>
      <c r="P54" s="102">
        <v>0</v>
      </c>
      <c r="Q54" s="102">
        <v>0</v>
      </c>
      <c r="R54" s="102">
        <v>18.317427821393345</v>
      </c>
      <c r="S54" s="102">
        <v>18.173207146272148</v>
      </c>
      <c r="T54" s="102">
        <v>17.461962615708668</v>
      </c>
      <c r="U54" s="102">
        <v>18.536016022531602</v>
      </c>
      <c r="V54" s="102">
        <v>0</v>
      </c>
      <c r="W54" s="102">
        <v>0</v>
      </c>
      <c r="X54" s="102">
        <v>15.566269550308288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14.985056500282735</v>
      </c>
      <c r="O55" s="105">
        <v>15.960979968839698</v>
      </c>
      <c r="P55" s="105">
        <v>0</v>
      </c>
      <c r="Q55" s="105">
        <v>0</v>
      </c>
      <c r="R55" s="105">
        <v>15.952502382935789</v>
      </c>
      <c r="S55" s="105">
        <v>15.87475384301257</v>
      </c>
      <c r="T55" s="105">
        <v>15.644401994167554</v>
      </c>
      <c r="U55" s="105">
        <v>16.503851556033297</v>
      </c>
      <c r="V55" s="105">
        <v>17.348925057234613</v>
      </c>
      <c r="W55" s="105">
        <v>0</v>
      </c>
      <c r="X55" s="105">
        <v>13.796946691409227</v>
      </c>
      <c r="Y55" s="105">
        <v>10.152441078518088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8.3808948706422317</v>
      </c>
      <c r="O56" s="99">
        <v>9.0737404871421727</v>
      </c>
      <c r="P56" s="99">
        <v>0</v>
      </c>
      <c r="Q56" s="99">
        <v>0</v>
      </c>
      <c r="R56" s="99">
        <v>8.6843701974103222</v>
      </c>
      <c r="S56" s="99">
        <v>8.4406896140586785</v>
      </c>
      <c r="T56" s="99">
        <v>9.4242199736791061</v>
      </c>
      <c r="U56" s="99">
        <v>9.1411773834024412</v>
      </c>
      <c r="V56" s="99">
        <v>9.3837404432902307</v>
      </c>
      <c r="W56" s="99">
        <v>0</v>
      </c>
      <c r="X56" s="99">
        <v>5.7738204067440018</v>
      </c>
      <c r="Y56" s="99">
        <v>3.087784775495658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6.6041616296405001</v>
      </c>
      <c r="O57" s="99">
        <v>6.8872394816975246</v>
      </c>
      <c r="P57" s="99">
        <v>0</v>
      </c>
      <c r="Q57" s="99">
        <v>0</v>
      </c>
      <c r="R57" s="99">
        <v>7.2681321855254701</v>
      </c>
      <c r="S57" s="99">
        <v>7.4340642289538943</v>
      </c>
      <c r="T57" s="99">
        <v>6.2201820204884486</v>
      </c>
      <c r="U57" s="99">
        <v>7.3626741726308547</v>
      </c>
      <c r="V57" s="99">
        <v>7.9651846139443832</v>
      </c>
      <c r="W57" s="99">
        <v>0</v>
      </c>
      <c r="X57" s="99">
        <v>8.023126284665226</v>
      </c>
      <c r="Y57" s="99">
        <v>7.0646563030224305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7.6214617700000753</v>
      </c>
      <c r="D58" s="123">
        <v>7.2031297077298886</v>
      </c>
      <c r="E58" s="123">
        <v>11.848283821191997</v>
      </c>
      <c r="F58" s="123">
        <v>11.361154240549185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11.367589280084966</v>
      </c>
      <c r="O58" s="123">
        <v>11.173097492285649</v>
      </c>
      <c r="P58" s="123">
        <v>0</v>
      </c>
      <c r="Q58" s="123">
        <v>0</v>
      </c>
      <c r="R58" s="123">
        <v>10.583150024797629</v>
      </c>
      <c r="S58" s="123">
        <v>10.74995588102291</v>
      </c>
      <c r="T58" s="123">
        <v>11.045951981059302</v>
      </c>
      <c r="U58" s="123">
        <v>11.392563705078182</v>
      </c>
      <c r="V58" s="123">
        <v>11.130189191718353</v>
      </c>
      <c r="W58" s="123">
        <v>0</v>
      </c>
      <c r="X58" s="123">
        <v>9.6555166751471564</v>
      </c>
      <c r="Y58" s="123">
        <v>7.8591854761908175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8.2498744930448602</v>
      </c>
      <c r="D59" s="99">
        <v>8.9139867240003703</v>
      </c>
      <c r="E59" s="99">
        <v>11.819717085957752</v>
      </c>
      <c r="F59" s="99">
        <v>11.840834476152086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12.38486826116956</v>
      </c>
      <c r="O59" s="99">
        <v>11.883276120424098</v>
      </c>
      <c r="P59" s="99">
        <v>0</v>
      </c>
      <c r="Q59" s="99">
        <v>0</v>
      </c>
      <c r="R59" s="99">
        <v>11.798293373610028</v>
      </c>
      <c r="S59" s="99">
        <v>11.860674045368089</v>
      </c>
      <c r="T59" s="99">
        <v>12.174069059918809</v>
      </c>
      <c r="U59" s="99">
        <v>12.684667402026498</v>
      </c>
      <c r="V59" s="99">
        <v>11.803924762471802</v>
      </c>
      <c r="W59" s="99">
        <v>0</v>
      </c>
      <c r="X59" s="99">
        <v>9.6555166751471564</v>
      </c>
      <c r="Y59" s="99">
        <v>7.8591854761908175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5.598799452801468</v>
      </c>
      <c r="D60" s="110">
        <v>4.4022569122448232</v>
      </c>
      <c r="E60" s="110">
        <v>11.865672826691728</v>
      </c>
      <c r="F60" s="110">
        <v>10.709527559168786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9.3581493174487314</v>
      </c>
      <c r="O60" s="110">
        <v>9.5276250486120109</v>
      </c>
      <c r="P60" s="110">
        <v>0</v>
      </c>
      <c r="Q60" s="110">
        <v>0</v>
      </c>
      <c r="R60" s="110">
        <v>8.8220727076782097</v>
      </c>
      <c r="S60" s="110">
        <v>8.8713171388983696</v>
      </c>
      <c r="T60" s="110">
        <v>8.7461314816570788</v>
      </c>
      <c r="U60" s="110">
        <v>8.6841155710903628</v>
      </c>
      <c r="V60" s="110">
        <v>8.9793749733097403</v>
      </c>
      <c r="W60" s="110">
        <v>0</v>
      </c>
      <c r="X60" s="110">
        <v>0</v>
      </c>
      <c r="Y60" s="110">
        <v>0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218.69286250175705</v>
      </c>
      <c r="D62" s="118">
        <f t="shared" si="21"/>
        <v>208.42588486239737</v>
      </c>
      <c r="E62" s="118">
        <f t="shared" si="21"/>
        <v>208.25192390842778</v>
      </c>
      <c r="F62" s="118">
        <f t="shared" si="21"/>
        <v>202.48204792822696</v>
      </c>
      <c r="G62" s="118">
        <f t="shared" si="21"/>
        <v>210.08788277880339</v>
      </c>
      <c r="H62" s="118">
        <f t="shared" si="21"/>
        <v>212.51150455653556</v>
      </c>
      <c r="I62" s="118">
        <f t="shared" si="21"/>
        <v>199.71920179431177</v>
      </c>
      <c r="J62" s="118">
        <f t="shared" si="21"/>
        <v>196.16229907331748</v>
      </c>
      <c r="K62" s="118">
        <f t="shared" si="21"/>
        <v>197.52676917772084</v>
      </c>
      <c r="L62" s="118">
        <f t="shared" si="21"/>
        <v>212.83754804699109</v>
      </c>
      <c r="M62" s="118">
        <f t="shared" si="21"/>
        <v>186.59971394692332</v>
      </c>
      <c r="N62" s="118">
        <f t="shared" si="21"/>
        <v>183.96805396278353</v>
      </c>
      <c r="O62" s="118">
        <f t="shared" si="21"/>
        <v>173.01921253933619</v>
      </c>
      <c r="P62" s="118">
        <f t="shared" si="21"/>
        <v>145.23631803580767</v>
      </c>
      <c r="Q62" s="118">
        <f t="shared" si="21"/>
        <v>134.18953866094498</v>
      </c>
      <c r="R62" s="118">
        <f t="shared" ref="R62:V62" si="22">R63+R66+R68+R77</f>
        <v>138.35842063827695</v>
      </c>
      <c r="S62" s="118">
        <f t="shared" si="22"/>
        <v>137.4318297513102</v>
      </c>
      <c r="T62" s="118">
        <f t="shared" si="22"/>
        <v>127.63704561261252</v>
      </c>
      <c r="U62" s="118">
        <f t="shared" si="22"/>
        <v>122.85777194365087</v>
      </c>
      <c r="V62" s="118">
        <f t="shared" si="22"/>
        <v>117.32443452582909</v>
      </c>
      <c r="W62" s="118">
        <f t="shared" ref="W62:Y62" si="23">W63+W66+W68+W77</f>
        <v>120.3772131286423</v>
      </c>
      <c r="X62" s="118">
        <f t="shared" si="23"/>
        <v>94.126766717730902</v>
      </c>
      <c r="Y62" s="118">
        <f t="shared" si="23"/>
        <v>74.662837472675335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194.42121536359161</v>
      </c>
      <c r="D63" s="123">
        <f t="shared" si="24"/>
        <v>184.31119299514515</v>
      </c>
      <c r="E63" s="123">
        <f t="shared" si="24"/>
        <v>176.88233164487912</v>
      </c>
      <c r="F63" s="123">
        <f t="shared" si="24"/>
        <v>171.51600181895444</v>
      </c>
      <c r="G63" s="123">
        <f t="shared" si="24"/>
        <v>180.47620647921164</v>
      </c>
      <c r="H63" s="123">
        <f t="shared" si="24"/>
        <v>182.36381383499787</v>
      </c>
      <c r="I63" s="123">
        <f t="shared" si="24"/>
        <v>169.55920777988575</v>
      </c>
      <c r="J63" s="123">
        <f t="shared" si="24"/>
        <v>165.59324225143078</v>
      </c>
      <c r="K63" s="123">
        <f t="shared" si="24"/>
        <v>166.20319741769688</v>
      </c>
      <c r="L63" s="123">
        <f t="shared" si="24"/>
        <v>181.04231512973968</v>
      </c>
      <c r="M63" s="123">
        <f t="shared" si="24"/>
        <v>155.59508581329632</v>
      </c>
      <c r="N63" s="123">
        <f t="shared" si="24"/>
        <v>153.35856370054242</v>
      </c>
      <c r="O63" s="123">
        <f t="shared" si="24"/>
        <v>142.40011273424963</v>
      </c>
      <c r="P63" s="123">
        <f t="shared" si="24"/>
        <v>116.34678329227492</v>
      </c>
      <c r="Q63" s="123">
        <f t="shared" si="24"/>
        <v>105.96481878761126</v>
      </c>
      <c r="R63" s="123">
        <f t="shared" ref="R63:V63" si="25">SUM(R64:R65)</f>
        <v>109.4870788579846</v>
      </c>
      <c r="S63" s="123">
        <f t="shared" si="25"/>
        <v>107.78305475689614</v>
      </c>
      <c r="T63" s="123">
        <f t="shared" si="25"/>
        <v>100.57605813512049</v>
      </c>
      <c r="U63" s="123">
        <f t="shared" si="25"/>
        <v>94.389055075393713</v>
      </c>
      <c r="V63" s="123">
        <f t="shared" si="25"/>
        <v>89.135410233668239</v>
      </c>
      <c r="W63" s="123">
        <f t="shared" ref="W63:Y63" si="26">SUM(W64:W65)</f>
        <v>89.815503813430681</v>
      </c>
      <c r="X63" s="123">
        <f t="shared" si="26"/>
        <v>69.60962883861896</v>
      </c>
      <c r="Y63" s="123">
        <f t="shared" si="26"/>
        <v>54.847994444903328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192.36237425779001</v>
      </c>
      <c r="D64" s="99">
        <v>182.36382781650337</v>
      </c>
      <c r="E64" s="99">
        <v>174.99962896049888</v>
      </c>
      <c r="F64" s="99">
        <v>169.70544271140199</v>
      </c>
      <c r="G64" s="99">
        <v>178.58150665387276</v>
      </c>
      <c r="H64" s="99">
        <v>180.43676933677557</v>
      </c>
      <c r="I64" s="99">
        <v>167.79455090887657</v>
      </c>
      <c r="J64" s="99">
        <v>163.86559231766182</v>
      </c>
      <c r="K64" s="99">
        <v>164.46893462012045</v>
      </c>
      <c r="L64" s="99">
        <v>179.11921110900533</v>
      </c>
      <c r="M64" s="99">
        <v>153.93709886830428</v>
      </c>
      <c r="N64" s="99">
        <v>151.66813818808629</v>
      </c>
      <c r="O64" s="99">
        <v>140.76608681997359</v>
      </c>
      <c r="P64" s="99">
        <v>114.95483485667829</v>
      </c>
      <c r="Q64" s="99">
        <v>104.6485244097434</v>
      </c>
      <c r="R64" s="99">
        <v>108.10025506534244</v>
      </c>
      <c r="S64" s="99">
        <v>106.40730067642836</v>
      </c>
      <c r="T64" s="99">
        <v>99.258979712978487</v>
      </c>
      <c r="U64" s="99">
        <v>93.164235611658711</v>
      </c>
      <c r="V64" s="99">
        <v>87.971662643620292</v>
      </c>
      <c r="W64" s="99">
        <v>88.662343178100102</v>
      </c>
      <c r="X64" s="99">
        <v>68.751568299558343</v>
      </c>
      <c r="Y64" s="99">
        <v>54.186703286314462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2.0588411058016161</v>
      </c>
      <c r="D65" s="99">
        <v>1.9473651786417807</v>
      </c>
      <c r="E65" s="99">
        <v>1.8827026843802432</v>
      </c>
      <c r="F65" s="99">
        <v>1.8105591075524581</v>
      </c>
      <c r="G65" s="99">
        <v>1.8946998253388854</v>
      </c>
      <c r="H65" s="99">
        <v>1.9270444982223105</v>
      </c>
      <c r="I65" s="99">
        <v>1.7646568710091939</v>
      </c>
      <c r="J65" s="99">
        <v>1.7276499337689524</v>
      </c>
      <c r="K65" s="99">
        <v>1.7342627975764295</v>
      </c>
      <c r="L65" s="99">
        <v>1.9231040207343406</v>
      </c>
      <c r="M65" s="99">
        <v>1.6579869449920492</v>
      </c>
      <c r="N65" s="99">
        <v>1.6904255124561387</v>
      </c>
      <c r="O65" s="99">
        <v>1.6340259142760263</v>
      </c>
      <c r="P65" s="99">
        <v>1.3919484355966385</v>
      </c>
      <c r="Q65" s="99">
        <v>1.3162943778678611</v>
      </c>
      <c r="R65" s="99">
        <v>1.3868237926421609</v>
      </c>
      <c r="S65" s="99">
        <v>1.3757540804677724</v>
      </c>
      <c r="T65" s="99">
        <v>1.3170784221420004</v>
      </c>
      <c r="U65" s="99">
        <v>1.2248194637350094</v>
      </c>
      <c r="V65" s="99">
        <v>1.1637475900479477</v>
      </c>
      <c r="W65" s="99">
        <v>1.153160635330577</v>
      </c>
      <c r="X65" s="99">
        <v>0.85806053906061586</v>
      </c>
      <c r="Y65" s="99">
        <v>0.66129115858886922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3.6008751666582274E-4</v>
      </c>
      <c r="D66" s="123">
        <f t="shared" si="27"/>
        <v>7.0078818198379689E-4</v>
      </c>
      <c r="E66" s="123">
        <f t="shared" si="27"/>
        <v>2.3682866859655177E-3</v>
      </c>
      <c r="F66" s="123">
        <f t="shared" si="27"/>
        <v>5.5291472569185558E-3</v>
      </c>
      <c r="G66" s="123">
        <f t="shared" si="27"/>
        <v>2.7666734587472931E-3</v>
      </c>
      <c r="H66" s="123">
        <f t="shared" si="27"/>
        <v>6.8006068875533544E-3</v>
      </c>
      <c r="I66" s="123">
        <f t="shared" si="27"/>
        <v>1.7132225814111262E-2</v>
      </c>
      <c r="J66" s="123">
        <f t="shared" si="27"/>
        <v>2.2070651806599624E-2</v>
      </c>
      <c r="K66" s="123">
        <f t="shared" si="27"/>
        <v>2.8596442477276787E-2</v>
      </c>
      <c r="L66" s="123">
        <f t="shared" si="27"/>
        <v>2.8207743033224271E-2</v>
      </c>
      <c r="M66" s="123">
        <f t="shared" si="27"/>
        <v>3.6966174689853117E-2</v>
      </c>
      <c r="N66" s="123">
        <f t="shared" si="27"/>
        <v>3.6169098890791902E-2</v>
      </c>
      <c r="O66" s="123">
        <f t="shared" si="27"/>
        <v>6.2820823936206624E-2</v>
      </c>
      <c r="P66" s="123">
        <f t="shared" si="27"/>
        <v>8.2641874890193284E-2</v>
      </c>
      <c r="Q66" s="123">
        <f t="shared" si="27"/>
        <v>0.19165943651395084</v>
      </c>
      <c r="R66" s="123">
        <f t="shared" si="27"/>
        <v>0.13993441510032997</v>
      </c>
      <c r="S66" s="123">
        <f t="shared" si="27"/>
        <v>0.11668240521940014</v>
      </c>
      <c r="T66" s="123">
        <f t="shared" si="27"/>
        <v>0.13019447105400819</v>
      </c>
      <c r="U66" s="123">
        <f t="shared" si="27"/>
        <v>0.13297611846901669</v>
      </c>
      <c r="V66" s="123">
        <f t="shared" si="27"/>
        <v>7.7808871802264479E-2</v>
      </c>
      <c r="W66" s="123">
        <f t="shared" si="27"/>
        <v>3.1768835954658105E-2</v>
      </c>
      <c r="X66" s="123">
        <f t="shared" si="27"/>
        <v>1.8817893003466604E-2</v>
      </c>
      <c r="Y66" s="123">
        <f t="shared" si="27"/>
        <v>8.0779657105412069E-3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3.6008751666582274E-4</v>
      </c>
      <c r="D67" s="99">
        <f>RES_hhdet_in_fech!D67/RES_summary!D$21</f>
        <v>7.0078818198379689E-4</v>
      </c>
      <c r="E67" s="99">
        <f>RES_hhdet_in_fech!E67/RES_summary!E$21</f>
        <v>2.3682866859655177E-3</v>
      </c>
      <c r="F67" s="99">
        <f>RES_hhdet_in_fech!F67/RES_summary!F$21</f>
        <v>5.5291472569185558E-3</v>
      </c>
      <c r="G67" s="99">
        <f>RES_hhdet_in_fech!G67/RES_summary!G$21</f>
        <v>2.7666734587472931E-3</v>
      </c>
      <c r="H67" s="99">
        <f>RES_hhdet_in_fech!H67/RES_summary!H$21</f>
        <v>6.8006068875533544E-3</v>
      </c>
      <c r="I67" s="99">
        <f>RES_hhdet_in_fech!I67/RES_summary!I$21</f>
        <v>1.7132225814111262E-2</v>
      </c>
      <c r="J67" s="99">
        <f>RES_hhdet_in_fech!J67/RES_summary!J$21</f>
        <v>2.2070651806599624E-2</v>
      </c>
      <c r="K67" s="99">
        <f>RES_hhdet_in_fech!K67/RES_summary!K$21</f>
        <v>2.8596442477276787E-2</v>
      </c>
      <c r="L67" s="99">
        <f>RES_hhdet_in_fech!L67/RES_summary!L$21</f>
        <v>2.8207743033224271E-2</v>
      </c>
      <c r="M67" s="99">
        <f>RES_hhdet_in_fech!M67/RES_summary!M$21</f>
        <v>3.6966174689853117E-2</v>
      </c>
      <c r="N67" s="99">
        <f>RES_hhdet_in_fech!N67/RES_summary!N$21</f>
        <v>3.6169098890791902E-2</v>
      </c>
      <c r="O67" s="99">
        <f>RES_hhdet_in_fech!O67/RES_summary!O$21</f>
        <v>6.2820823936206624E-2</v>
      </c>
      <c r="P67" s="99">
        <f>RES_hhdet_in_fech!P67/RES_summary!P$21</f>
        <v>8.2641874890193284E-2</v>
      </c>
      <c r="Q67" s="99">
        <f>RES_hhdet_in_fech!Q67/RES_summary!Q$21</f>
        <v>0.19165943651395084</v>
      </c>
      <c r="R67" s="99">
        <f>RES_hhdet_in_fech!R67/RES_summary!R$21</f>
        <v>0.13993441510032997</v>
      </c>
      <c r="S67" s="99">
        <f>RES_hhdet_in_fech!S67/RES_summary!S$21</f>
        <v>0.11668240521940014</v>
      </c>
      <c r="T67" s="99">
        <f>RES_hhdet_in_fech!T67/RES_summary!T$21</f>
        <v>0.13019447105400819</v>
      </c>
      <c r="U67" s="99">
        <f>RES_hhdet_in_fech!U67/RES_summary!U$21</f>
        <v>0.13297611846901669</v>
      </c>
      <c r="V67" s="99">
        <f>RES_hhdet_in_fech!V67/RES_summary!V$21</f>
        <v>7.7808871802264479E-2</v>
      </c>
      <c r="W67" s="99">
        <f>RES_hhdet_in_fech!W67/RES_summary!W$21</f>
        <v>3.1768835954658105E-2</v>
      </c>
      <c r="X67" s="99">
        <f>RES_hhdet_in_fech!X67/RES_summary!X$21</f>
        <v>1.8817893003466604E-2</v>
      </c>
      <c r="Y67" s="99">
        <f>RES_hhdet_in_fech!Y67/RES_summary!Y$21</f>
        <v>8.0779657105412069E-3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16.435565634954536</v>
      </c>
      <c r="D68" s="123">
        <v>16.063176139445527</v>
      </c>
      <c r="E68" s="123">
        <v>18.767334506923451</v>
      </c>
      <c r="F68" s="123">
        <v>18.795183536778168</v>
      </c>
      <c r="G68" s="123">
        <v>18.335319363599968</v>
      </c>
      <c r="H68" s="123">
        <v>18.429713397532499</v>
      </c>
      <c r="I68" s="123">
        <v>18.326163783547678</v>
      </c>
      <c r="J68" s="123">
        <v>18.395871593462665</v>
      </c>
      <c r="K68" s="123">
        <v>18.814381293593424</v>
      </c>
      <c r="L68" s="123">
        <v>18.858404848224005</v>
      </c>
      <c r="M68" s="123">
        <v>18.787274789010905</v>
      </c>
      <c r="N68" s="123">
        <v>18.478585138448594</v>
      </c>
      <c r="O68" s="123">
        <v>18.418254000845504</v>
      </c>
      <c r="P68" s="123">
        <v>17.351016033960153</v>
      </c>
      <c r="Q68" s="123">
        <v>16.733888232990836</v>
      </c>
      <c r="R68" s="123">
        <v>16.926023251173728</v>
      </c>
      <c r="S68" s="123">
        <v>17.339638524429485</v>
      </c>
      <c r="T68" s="123">
        <v>16.119400069286485</v>
      </c>
      <c r="U68" s="123">
        <v>16.451318373256587</v>
      </c>
      <c r="V68" s="123">
        <v>16.488611117736323</v>
      </c>
      <c r="W68" s="123">
        <v>18.334612296283204</v>
      </c>
      <c r="X68" s="123">
        <v>15.406715851044519</v>
      </c>
      <c r="Y68" s="123">
        <v>12.208682884827061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16.708763781384214</v>
      </c>
      <c r="D69" s="99">
        <v>16.378297920464728</v>
      </c>
      <c r="E69" s="99">
        <v>18.58742689001846</v>
      </c>
      <c r="F69" s="99">
        <v>18.758057727582152</v>
      </c>
      <c r="G69" s="99">
        <v>18.52927030347638</v>
      </c>
      <c r="H69" s="99">
        <v>18.461556546615785</v>
      </c>
      <c r="I69" s="99">
        <v>18.411651604083577</v>
      </c>
      <c r="J69" s="99">
        <v>18.437694902186866</v>
      </c>
      <c r="K69" s="99">
        <v>18.992589606573407</v>
      </c>
      <c r="L69" s="99">
        <v>18.86355300422515</v>
      </c>
      <c r="M69" s="99">
        <v>18.820086392168271</v>
      </c>
      <c r="N69" s="99">
        <v>18.52611391972049</v>
      </c>
      <c r="O69" s="99">
        <v>18.549522941228442</v>
      </c>
      <c r="P69" s="99">
        <v>17.52680386324538</v>
      </c>
      <c r="Q69" s="99">
        <v>16.793234608318162</v>
      </c>
      <c r="R69" s="99">
        <v>16.96510714203113</v>
      </c>
      <c r="S69" s="99">
        <v>17.355545593097567</v>
      </c>
      <c r="T69" s="99">
        <v>16.166647545531482</v>
      </c>
      <c r="U69" s="99">
        <v>16.446071999535484</v>
      </c>
      <c r="V69" s="99">
        <v>16.469683010909375</v>
      </c>
      <c r="W69" s="99">
        <v>18.41483262299511</v>
      </c>
      <c r="X69" s="99">
        <v>15.72093786844796</v>
      </c>
      <c r="Y69" s="99">
        <v>12.496927550438373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15.382287088463631</v>
      </c>
      <c r="L70" s="99">
        <v>15.517356728084417</v>
      </c>
      <c r="M70" s="99">
        <v>15.497015259308579</v>
      </c>
      <c r="N70" s="99">
        <v>15.357306750357779</v>
      </c>
      <c r="O70" s="99">
        <v>15.756505888582844</v>
      </c>
      <c r="P70" s="99">
        <v>15.211590693484712</v>
      </c>
      <c r="Q70" s="99">
        <v>14.883847571289525</v>
      </c>
      <c r="R70" s="99">
        <v>15.185794310391397</v>
      </c>
      <c r="S70" s="99">
        <v>15.646514256022968</v>
      </c>
      <c r="T70" s="99">
        <v>14.914893220349745</v>
      </c>
      <c r="U70" s="99">
        <v>15.112555119275733</v>
      </c>
      <c r="V70" s="99">
        <v>15.169856074615375</v>
      </c>
      <c r="W70" s="99">
        <v>17.082183318418803</v>
      </c>
      <c r="X70" s="99">
        <v>14.399231684152159</v>
      </c>
      <c r="Y70" s="99">
        <v>11.378337572505247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9.1069860565157068</v>
      </c>
      <c r="L71" s="102">
        <v>9.4566008033876905</v>
      </c>
      <c r="M71" s="102">
        <v>9.069300057771164</v>
      </c>
      <c r="N71" s="102">
        <v>8.5954374048092266</v>
      </c>
      <c r="O71" s="102">
        <v>8.8690653790064449</v>
      </c>
      <c r="P71" s="102">
        <v>8.2356624400796417</v>
      </c>
      <c r="Q71" s="102">
        <v>8.0063756398894395</v>
      </c>
      <c r="R71" s="102">
        <v>7.9990419983314771</v>
      </c>
      <c r="S71" s="102">
        <v>8.0413016978371132</v>
      </c>
      <c r="T71" s="102">
        <v>8.8241023097143199</v>
      </c>
      <c r="U71" s="102">
        <v>8.1077482397577914</v>
      </c>
      <c r="V71" s="102">
        <v>7.9052069355466603</v>
      </c>
      <c r="W71" s="102">
        <v>9.2025554268755396</v>
      </c>
      <c r="X71" s="102">
        <v>6.0451770942507368</v>
      </c>
      <c r="Y71" s="102">
        <v>3.7780377832489367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6.2753010319479259</v>
      </c>
      <c r="L72" s="105">
        <v>6.060755924696724</v>
      </c>
      <c r="M72" s="105">
        <v>6.427715201537417</v>
      </c>
      <c r="N72" s="105">
        <v>6.7618693455485506</v>
      </c>
      <c r="O72" s="105">
        <v>6.8874405095764004</v>
      </c>
      <c r="P72" s="105">
        <v>6.9759282534050691</v>
      </c>
      <c r="Q72" s="105">
        <v>6.8774719314000849</v>
      </c>
      <c r="R72" s="105">
        <v>7.1867523120599195</v>
      </c>
      <c r="S72" s="105">
        <v>7.6052125581858574</v>
      </c>
      <c r="T72" s="105">
        <v>6.0907909106354268</v>
      </c>
      <c r="U72" s="105">
        <v>7.0048068795179415</v>
      </c>
      <c r="V72" s="105">
        <v>7.2646491390687125</v>
      </c>
      <c r="W72" s="105">
        <v>7.8796278915432652</v>
      </c>
      <c r="X72" s="105">
        <v>8.3540545899014216</v>
      </c>
      <c r="Y72" s="105">
        <v>7.6002997892563124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13.203341001757456</v>
      </c>
      <c r="D73" s="102">
        <v>9.9488427375132407</v>
      </c>
      <c r="E73" s="102">
        <v>20.934425239226403</v>
      </c>
      <c r="F73" s="102">
        <v>19.380484165947792</v>
      </c>
      <c r="G73" s="102">
        <v>15.270050272369565</v>
      </c>
      <c r="H73" s="102">
        <v>18.012920657891733</v>
      </c>
      <c r="I73" s="102">
        <v>16.436844235582349</v>
      </c>
      <c r="J73" s="102">
        <v>17.204728365914519</v>
      </c>
      <c r="K73" s="102">
        <v>18.037628166730148</v>
      </c>
      <c r="L73" s="102">
        <v>19.207920836056577</v>
      </c>
      <c r="M73" s="102">
        <v>18.683887279050968</v>
      </c>
      <c r="N73" s="102">
        <v>18.106829208834604</v>
      </c>
      <c r="O73" s="102">
        <v>18.963378028296358</v>
      </c>
      <c r="P73" s="102">
        <v>18.364176587516248</v>
      </c>
      <c r="Q73" s="102">
        <v>18.366656401432824</v>
      </c>
      <c r="R73" s="102">
        <v>18.317427821393341</v>
      </c>
      <c r="S73" s="102">
        <v>18.173207146272148</v>
      </c>
      <c r="T73" s="102">
        <v>17.461962615708664</v>
      </c>
      <c r="U73" s="102">
        <v>18.536016022531605</v>
      </c>
      <c r="V73" s="102">
        <v>0</v>
      </c>
      <c r="W73" s="102">
        <v>19.248573719950514</v>
      </c>
      <c r="X73" s="102">
        <v>15.566269550308288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14.863592377338735</v>
      </c>
      <c r="L74" s="105">
        <v>15.996102737021282</v>
      </c>
      <c r="M74" s="105">
        <v>15.482213298169626</v>
      </c>
      <c r="N74" s="105">
        <v>14.985056500282733</v>
      </c>
      <c r="O74" s="105">
        <v>15.960979968839695</v>
      </c>
      <c r="P74" s="105">
        <v>15.653153602605588</v>
      </c>
      <c r="Q74" s="105">
        <v>15.900597850643518</v>
      </c>
      <c r="R74" s="105">
        <v>15.952502382935796</v>
      </c>
      <c r="S74" s="105">
        <v>15.874753843012579</v>
      </c>
      <c r="T74" s="105">
        <v>15.644401994167561</v>
      </c>
      <c r="U74" s="105">
        <v>16.5038515560333</v>
      </c>
      <c r="V74" s="105">
        <v>17.348925057234613</v>
      </c>
      <c r="W74" s="105">
        <v>17.410445249380796</v>
      </c>
      <c r="X74" s="105">
        <v>13.796946691409227</v>
      </c>
      <c r="Y74" s="105">
        <v>10.152441078518088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8.6422350243772925</v>
      </c>
      <c r="L75" s="99">
        <v>9.6370808642083485</v>
      </c>
      <c r="M75" s="99">
        <v>8.9937363815429094</v>
      </c>
      <c r="N75" s="99">
        <v>8.3808948706422317</v>
      </c>
      <c r="O75" s="99">
        <v>9.0737404871421727</v>
      </c>
      <c r="P75" s="99">
        <v>8.6403343359977036</v>
      </c>
      <c r="Q75" s="99">
        <v>8.7941966050989429</v>
      </c>
      <c r="R75" s="99">
        <v>8.6843701974103205</v>
      </c>
      <c r="S75" s="99">
        <v>8.4406896140586802</v>
      </c>
      <c r="T75" s="99">
        <v>9.4242199736791061</v>
      </c>
      <c r="U75" s="99">
        <v>9.141177383402443</v>
      </c>
      <c r="V75" s="99">
        <v>9.3837404432902307</v>
      </c>
      <c r="W75" s="99">
        <v>9.6037815434827891</v>
      </c>
      <c r="X75" s="99">
        <v>5.7738204067440018</v>
      </c>
      <c r="Y75" s="99">
        <v>3.0877847754956571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6.2213573529614425</v>
      </c>
      <c r="L76" s="99">
        <v>6.3590218728129342</v>
      </c>
      <c r="M76" s="99">
        <v>6.4884769166267153</v>
      </c>
      <c r="N76" s="99">
        <v>6.6041616296404984</v>
      </c>
      <c r="O76" s="99">
        <v>6.887239481697522</v>
      </c>
      <c r="P76" s="99">
        <v>7.0128192666078863</v>
      </c>
      <c r="Q76" s="99">
        <v>7.106401245544574</v>
      </c>
      <c r="R76" s="99">
        <v>7.2681321855254719</v>
      </c>
      <c r="S76" s="99">
        <v>7.4340642289538943</v>
      </c>
      <c r="T76" s="99">
        <v>6.2201820204884513</v>
      </c>
      <c r="U76" s="99">
        <v>7.3626741726308529</v>
      </c>
      <c r="V76" s="99">
        <v>7.9651846139443832</v>
      </c>
      <c r="W76" s="99">
        <v>7.8066637058980071</v>
      </c>
      <c r="X76" s="99">
        <v>8.023126284665226</v>
      </c>
      <c r="Y76" s="99">
        <v>7.0646563030224305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7.8357214156942101</v>
      </c>
      <c r="D77" s="123">
        <v>8.0508149396247148</v>
      </c>
      <c r="E77" s="123">
        <v>12.599889469939251</v>
      </c>
      <c r="F77" s="123">
        <v>12.165333425237469</v>
      </c>
      <c r="G77" s="123">
        <v>11.273590262533027</v>
      </c>
      <c r="H77" s="123">
        <v>11.711176717117604</v>
      </c>
      <c r="I77" s="123">
        <v>11.816698005064204</v>
      </c>
      <c r="J77" s="123">
        <v>12.151114576617463</v>
      </c>
      <c r="K77" s="123">
        <v>12.480594023953284</v>
      </c>
      <c r="L77" s="123">
        <v>12.908620325994171</v>
      </c>
      <c r="M77" s="123">
        <v>12.180387169926229</v>
      </c>
      <c r="N77" s="123">
        <v>12.09473602490174</v>
      </c>
      <c r="O77" s="123">
        <v>12.138024980304857</v>
      </c>
      <c r="P77" s="123">
        <v>11.455876834682391</v>
      </c>
      <c r="Q77" s="123">
        <v>11.299172203828924</v>
      </c>
      <c r="R77" s="123">
        <v>11.805384114018292</v>
      </c>
      <c r="S77" s="123">
        <v>12.19245406476518</v>
      </c>
      <c r="T77" s="123">
        <v>10.81139293715154</v>
      </c>
      <c r="U77" s="123">
        <v>11.884422376531566</v>
      </c>
      <c r="V77" s="123">
        <v>11.622604302622261</v>
      </c>
      <c r="W77" s="123">
        <v>12.195328182973757</v>
      </c>
      <c r="X77" s="123">
        <v>9.0916041350639496</v>
      </c>
      <c r="Y77" s="123">
        <v>7.5980821772344003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7.9704533657674324</v>
      </c>
      <c r="D78" s="99">
        <v>8.1797087385726499</v>
      </c>
      <c r="E78" s="99">
        <v>12.644352633625907</v>
      </c>
      <c r="F78" s="99">
        <v>12.277151005551371</v>
      </c>
      <c r="G78" s="99">
        <v>11.52643717166055</v>
      </c>
      <c r="H78" s="99">
        <v>11.914562604704862</v>
      </c>
      <c r="I78" s="99">
        <v>11.975805009958744</v>
      </c>
      <c r="J78" s="99">
        <v>12.226136082045802</v>
      </c>
      <c r="K78" s="99">
        <v>12.593413792686476</v>
      </c>
      <c r="L78" s="99">
        <v>13.001470449600522</v>
      </c>
      <c r="M78" s="99">
        <v>12.305953175749107</v>
      </c>
      <c r="N78" s="99">
        <v>12.22784194599018</v>
      </c>
      <c r="O78" s="99">
        <v>12.270335600020195</v>
      </c>
      <c r="P78" s="99">
        <v>11.640963835329034</v>
      </c>
      <c r="Q78" s="99">
        <v>11.418268365664666</v>
      </c>
      <c r="R78" s="99">
        <v>11.922956160344167</v>
      </c>
      <c r="S78" s="99">
        <v>12.339913710987352</v>
      </c>
      <c r="T78" s="99">
        <v>10.90326708281312</v>
      </c>
      <c r="U78" s="99">
        <v>12.060563654241493</v>
      </c>
      <c r="V78" s="99">
        <v>11.737679646099403</v>
      </c>
      <c r="W78" s="99">
        <v>12.61697181446338</v>
      </c>
      <c r="X78" s="99">
        <v>9.6838910233453763</v>
      </c>
      <c r="Y78" s="99">
        <v>8.1317119146776164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5.598799452801468</v>
      </c>
      <c r="D79" s="110">
        <v>4.4022569122448232</v>
      </c>
      <c r="E79" s="110">
        <v>11.865672826691734</v>
      </c>
      <c r="F79" s="110">
        <v>10.709527559168784</v>
      </c>
      <c r="G79" s="110">
        <v>8.2447628206846311</v>
      </c>
      <c r="H79" s="110">
        <v>9.8090795930146335</v>
      </c>
      <c r="I79" s="110">
        <v>8.8748487224848347</v>
      </c>
      <c r="J79" s="110">
        <v>9.4031067943809976</v>
      </c>
      <c r="K79" s="110">
        <v>9.4575489650141265</v>
      </c>
      <c r="L79" s="110">
        <v>10.529593825591517</v>
      </c>
      <c r="M79" s="110">
        <v>9.6278898955182903</v>
      </c>
      <c r="N79" s="110">
        <v>9.3581493174487314</v>
      </c>
      <c r="O79" s="110">
        <v>9.5276250486120073</v>
      </c>
      <c r="P79" s="110">
        <v>8.815125876805503</v>
      </c>
      <c r="Q79" s="110">
        <v>8.7066666987719366</v>
      </c>
      <c r="R79" s="110">
        <v>8.8220727076782079</v>
      </c>
      <c r="S79" s="110">
        <v>8.8713171388983678</v>
      </c>
      <c r="T79" s="110">
        <v>8.746131481657077</v>
      </c>
      <c r="U79" s="110">
        <v>8.6841155710903628</v>
      </c>
      <c r="V79" s="110">
        <v>8.9793749733097403</v>
      </c>
      <c r="W79" s="110">
        <v>10.041968140490269</v>
      </c>
      <c r="X79" s="110">
        <v>6.2926191135181284</v>
      </c>
      <c r="Y79" s="110">
        <v>4.623712610091399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211.41317723200291</v>
      </c>
      <c r="D81" s="118">
        <f t="shared" si="28"/>
        <v>201.16844647563025</v>
      </c>
      <c r="E81" s="118">
        <f t="shared" si="28"/>
        <v>201.69295092383842</v>
      </c>
      <c r="F81" s="118">
        <f t="shared" si="28"/>
        <v>196.99885157354421</v>
      </c>
      <c r="G81" s="118">
        <f t="shared" si="28"/>
        <v>189.67903632869164</v>
      </c>
      <c r="H81" s="118">
        <f t="shared" si="28"/>
        <v>194.37519995471806</v>
      </c>
      <c r="I81" s="118">
        <f t="shared" si="28"/>
        <v>185.01607854816766</v>
      </c>
      <c r="J81" s="118">
        <f t="shared" si="28"/>
        <v>181.8941029314359</v>
      </c>
      <c r="K81" s="118">
        <f t="shared" si="28"/>
        <v>176.76387979645665</v>
      </c>
      <c r="L81" s="118">
        <f t="shared" si="28"/>
        <v>187.37895397445385</v>
      </c>
      <c r="M81" s="118">
        <f t="shared" si="28"/>
        <v>178.97808104037981</v>
      </c>
      <c r="N81" s="118">
        <f t="shared" si="28"/>
        <v>175.56150472736792</v>
      </c>
      <c r="O81" s="118">
        <f t="shared" si="28"/>
        <v>169.37167662997896</v>
      </c>
      <c r="P81" s="118">
        <f t="shared" si="28"/>
        <v>148.0681069753488</v>
      </c>
      <c r="Q81" s="118">
        <f t="shared" si="28"/>
        <v>145.65526324281555</v>
      </c>
      <c r="R81" s="118">
        <f t="shared" ref="R81:V81" si="29">R82+R85+R87+R100</f>
        <v>134.60021880830826</v>
      </c>
      <c r="S81" s="118">
        <f t="shared" si="29"/>
        <v>112.48545053330395</v>
      </c>
      <c r="T81" s="118">
        <f t="shared" si="29"/>
        <v>177.83406230088394</v>
      </c>
      <c r="U81" s="118">
        <f t="shared" si="29"/>
        <v>148.544347170767</v>
      </c>
      <c r="V81" s="118">
        <f t="shared" si="29"/>
        <v>128.20317751083195</v>
      </c>
      <c r="W81" s="118">
        <f t="shared" ref="W81:Y81" si="30">W82+W85+W87+W100</f>
        <v>119.05677901431345</v>
      </c>
      <c r="X81" s="118">
        <f t="shared" si="30"/>
        <v>97.269884045338358</v>
      </c>
      <c r="Y81" s="118">
        <f t="shared" si="30"/>
        <v>71.991468712188436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187.57990460616887</v>
      </c>
      <c r="D82" s="123">
        <f t="shared" si="31"/>
        <v>179.48312215850657</v>
      </c>
      <c r="E82" s="123">
        <f t="shared" si="31"/>
        <v>170.31379267082659</v>
      </c>
      <c r="F82" s="123">
        <f t="shared" si="31"/>
        <v>166.76922880694258</v>
      </c>
      <c r="G82" s="123">
        <f t="shared" si="31"/>
        <v>161.83650029753247</v>
      </c>
      <c r="H82" s="123">
        <f t="shared" si="31"/>
        <v>165.6271388259961</v>
      </c>
      <c r="I82" s="123">
        <f t="shared" si="31"/>
        <v>156.16855787728826</v>
      </c>
      <c r="J82" s="123">
        <f t="shared" si="31"/>
        <v>152.96169027229953</v>
      </c>
      <c r="K82" s="123">
        <f t="shared" si="31"/>
        <v>148.10070312483532</v>
      </c>
      <c r="L82" s="123">
        <f t="shared" si="31"/>
        <v>158.16338440296761</v>
      </c>
      <c r="M82" s="123">
        <f t="shared" si="31"/>
        <v>149.16908280278861</v>
      </c>
      <c r="N82" s="123">
        <f t="shared" si="31"/>
        <v>146.09262484642949</v>
      </c>
      <c r="O82" s="123">
        <f t="shared" si="31"/>
        <v>140.24630377475884</v>
      </c>
      <c r="P82" s="123">
        <f t="shared" si="31"/>
        <v>119.95971485079181</v>
      </c>
      <c r="Q82" s="123">
        <f t="shared" si="31"/>
        <v>117.37798680977922</v>
      </c>
      <c r="R82" s="123">
        <f t="shared" ref="R82:V82" si="32">SUM(R83:R84)</f>
        <v>107.79495492942804</v>
      </c>
      <c r="S82" s="123">
        <f t="shared" si="32"/>
        <v>87.931862629592615</v>
      </c>
      <c r="T82" s="123">
        <f t="shared" si="32"/>
        <v>144.45475137790967</v>
      </c>
      <c r="U82" s="123">
        <f t="shared" si="32"/>
        <v>117.89421998710483</v>
      </c>
      <c r="V82" s="123">
        <f t="shared" si="32"/>
        <v>99.794610121789361</v>
      </c>
      <c r="W82" s="123">
        <f t="shared" ref="W82:Y82" si="33">SUM(W83:W84)</f>
        <v>89.932709989477274</v>
      </c>
      <c r="X82" s="123">
        <f t="shared" si="33"/>
        <v>71.419304212042505</v>
      </c>
      <c r="Y82" s="123">
        <f t="shared" si="33"/>
        <v>52.517113544141438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186.7481822162782</v>
      </c>
      <c r="D83" s="99">
        <v>178.68116513233386</v>
      </c>
      <c r="E83" s="99">
        <v>169.54000575077907</v>
      </c>
      <c r="F83" s="99">
        <v>166.01088267476234</v>
      </c>
      <c r="G83" s="99">
        <v>161.09836226412122</v>
      </c>
      <c r="H83" s="99">
        <v>164.86065344183086</v>
      </c>
      <c r="I83" s="99">
        <v>155.45164937049179</v>
      </c>
      <c r="J83" s="99">
        <v>152.2535376992866</v>
      </c>
      <c r="K83" s="99">
        <v>147.41206010245023</v>
      </c>
      <c r="L83" s="99">
        <v>157.41287287221456</v>
      </c>
      <c r="M83" s="99">
        <v>148.46706652167799</v>
      </c>
      <c r="N83" s="99">
        <v>145.40090623340302</v>
      </c>
      <c r="O83" s="99">
        <v>139.58538328597106</v>
      </c>
      <c r="P83" s="99">
        <v>119.40051970335276</v>
      </c>
      <c r="Q83" s="99">
        <v>116.83127206889218</v>
      </c>
      <c r="R83" s="99">
        <v>107.28711409694679</v>
      </c>
      <c r="S83" s="99">
        <v>87.514579961475462</v>
      </c>
      <c r="T83" s="99">
        <v>143.74918884638521</v>
      </c>
      <c r="U83" s="99">
        <v>117.32171545791013</v>
      </c>
      <c r="V83" s="99">
        <v>99.306076793693279</v>
      </c>
      <c r="W83" s="99">
        <v>89.498941853804638</v>
      </c>
      <c r="X83" s="99">
        <v>71.087168362757453</v>
      </c>
      <c r="Y83" s="99">
        <v>52.276973613336274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0.83172238989066738</v>
      </c>
      <c r="D84" s="99">
        <v>0.8019570261727067</v>
      </c>
      <c r="E84" s="99">
        <v>0.77378692004751826</v>
      </c>
      <c r="F84" s="99">
        <v>0.75834613218025015</v>
      </c>
      <c r="G84" s="99">
        <v>0.73813803341125606</v>
      </c>
      <c r="H84" s="99">
        <v>0.76648538416524803</v>
      </c>
      <c r="I84" s="99">
        <v>0.71690850679647333</v>
      </c>
      <c r="J84" s="99">
        <v>0.70815257301295154</v>
      </c>
      <c r="K84" s="99">
        <v>0.68864302238510644</v>
      </c>
      <c r="L84" s="99">
        <v>0.750511530753048</v>
      </c>
      <c r="M84" s="99">
        <v>0.70201628111061376</v>
      </c>
      <c r="N84" s="99">
        <v>0.69171861302647064</v>
      </c>
      <c r="O84" s="99">
        <v>0.66092048878777165</v>
      </c>
      <c r="P84" s="99">
        <v>0.55919514743906062</v>
      </c>
      <c r="Q84" s="99">
        <v>0.54671474088703775</v>
      </c>
      <c r="R84" s="99">
        <v>0.5078408324812449</v>
      </c>
      <c r="S84" s="99">
        <v>0.41728266811714576</v>
      </c>
      <c r="T84" s="99">
        <v>0.70556253152445658</v>
      </c>
      <c r="U84" s="99">
        <v>0.57250452919470829</v>
      </c>
      <c r="V84" s="99">
        <v>0.48853332809608607</v>
      </c>
      <c r="W84" s="99">
        <v>0.43376813567263739</v>
      </c>
      <c r="X84" s="99">
        <v>0.33213584928505197</v>
      </c>
      <c r="Y84" s="99">
        <v>0.24013993080516169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3.7858077267610593E-4</v>
      </c>
      <c r="D85" s="123">
        <f t="shared" si="34"/>
        <v>6.8966823342192366E-4</v>
      </c>
      <c r="E85" s="123">
        <f t="shared" si="34"/>
        <v>2.3571913769801357E-3</v>
      </c>
      <c r="F85" s="123">
        <f t="shared" si="34"/>
        <v>5.5089975064123763E-3</v>
      </c>
      <c r="G85" s="123">
        <f t="shared" si="34"/>
        <v>2.7833844370420691E-3</v>
      </c>
      <c r="H85" s="123">
        <f t="shared" si="34"/>
        <v>6.8053704689684611E-3</v>
      </c>
      <c r="I85" s="123">
        <f t="shared" si="34"/>
        <v>1.7130863205498621E-2</v>
      </c>
      <c r="J85" s="123">
        <f t="shared" si="34"/>
        <v>2.2067610070026212E-2</v>
      </c>
      <c r="K85" s="123">
        <f t="shared" si="34"/>
        <v>2.8598521682721017E-2</v>
      </c>
      <c r="L85" s="123">
        <f t="shared" si="34"/>
        <v>2.8194752725847923E-2</v>
      </c>
      <c r="M85" s="123">
        <f t="shared" si="34"/>
        <v>3.695026682013805E-2</v>
      </c>
      <c r="N85" s="123">
        <f t="shared" si="34"/>
        <v>3.6170353553717692E-2</v>
      </c>
      <c r="O85" s="123">
        <f t="shared" si="34"/>
        <v>6.2811080241276365E-2</v>
      </c>
      <c r="P85" s="123">
        <f t="shared" si="34"/>
        <v>8.2657835778710456E-2</v>
      </c>
      <c r="Q85" s="123">
        <f t="shared" si="34"/>
        <v>0.19171116488176962</v>
      </c>
      <c r="R85" s="123">
        <f t="shared" si="34"/>
        <v>0.13992323192070744</v>
      </c>
      <c r="S85" s="123">
        <f t="shared" si="34"/>
        <v>0.11667241104762904</v>
      </c>
      <c r="T85" s="123">
        <f t="shared" si="34"/>
        <v>0.13019729603499647</v>
      </c>
      <c r="U85" s="123">
        <f t="shared" si="34"/>
        <v>0.13298105373984265</v>
      </c>
      <c r="V85" s="123">
        <f t="shared" si="34"/>
        <v>7.7813892300269014E-2</v>
      </c>
      <c r="W85" s="123">
        <f t="shared" si="34"/>
        <v>3.1761558298139182E-2</v>
      </c>
      <c r="X85" s="123">
        <f t="shared" si="34"/>
        <v>1.8825789941274831E-2</v>
      </c>
      <c r="Y85" s="123">
        <f t="shared" si="34"/>
        <v>8.0753922290381051E-3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3.7858077267610593E-4</v>
      </c>
      <c r="D86" s="99">
        <f>RES_hhdet_in_fech!D86/RES_summary!D$21</f>
        <v>6.8966823342192366E-4</v>
      </c>
      <c r="E86" s="99">
        <f>RES_hhdet_in_fech!E86/RES_summary!E$21</f>
        <v>2.3571913769801357E-3</v>
      </c>
      <c r="F86" s="99">
        <f>RES_hhdet_in_fech!F86/RES_summary!F$21</f>
        <v>5.5089975064123763E-3</v>
      </c>
      <c r="G86" s="99">
        <f>RES_hhdet_in_fech!G86/RES_summary!G$21</f>
        <v>2.7833844370420691E-3</v>
      </c>
      <c r="H86" s="99">
        <f>RES_hhdet_in_fech!H86/RES_summary!H$21</f>
        <v>6.8053704689684611E-3</v>
      </c>
      <c r="I86" s="99">
        <f>RES_hhdet_in_fech!I86/RES_summary!I$21</f>
        <v>1.7130863205498621E-2</v>
      </c>
      <c r="J86" s="99">
        <f>RES_hhdet_in_fech!J86/RES_summary!J$21</f>
        <v>2.2067610070026212E-2</v>
      </c>
      <c r="K86" s="99">
        <f>RES_hhdet_in_fech!K86/RES_summary!K$21</f>
        <v>2.8598521682721017E-2</v>
      </c>
      <c r="L86" s="99">
        <f>RES_hhdet_in_fech!L86/RES_summary!L$21</f>
        <v>2.8194752725847923E-2</v>
      </c>
      <c r="M86" s="99">
        <f>RES_hhdet_in_fech!M86/RES_summary!M$21</f>
        <v>3.695026682013805E-2</v>
      </c>
      <c r="N86" s="99">
        <f>RES_hhdet_in_fech!N86/RES_summary!N$21</f>
        <v>3.6170353553717692E-2</v>
      </c>
      <c r="O86" s="99">
        <f>RES_hhdet_in_fech!O86/RES_summary!O$21</f>
        <v>6.2811080241276365E-2</v>
      </c>
      <c r="P86" s="99">
        <f>RES_hhdet_in_fech!P86/RES_summary!P$21</f>
        <v>8.2657835778710456E-2</v>
      </c>
      <c r="Q86" s="99">
        <f>RES_hhdet_in_fech!Q86/RES_summary!Q$21</f>
        <v>0.19171116488176962</v>
      </c>
      <c r="R86" s="99">
        <f>RES_hhdet_in_fech!R86/RES_summary!R$21</f>
        <v>0.13992323192070744</v>
      </c>
      <c r="S86" s="99">
        <f>RES_hhdet_in_fech!S86/RES_summary!S$21</f>
        <v>0.11667241104762904</v>
      </c>
      <c r="T86" s="99">
        <f>RES_hhdet_in_fech!T86/RES_summary!T$21</f>
        <v>0.13019729603499647</v>
      </c>
      <c r="U86" s="99">
        <f>RES_hhdet_in_fech!U86/RES_summary!U$21</f>
        <v>0.13298105373984265</v>
      </c>
      <c r="V86" s="99">
        <f>RES_hhdet_in_fech!V86/RES_summary!V$21</f>
        <v>7.7813892300269014E-2</v>
      </c>
      <c r="W86" s="99">
        <f>RES_hhdet_in_fech!W86/RES_summary!W$21</f>
        <v>3.1761558298139182E-2</v>
      </c>
      <c r="X86" s="99">
        <f>RES_hhdet_in_fech!X86/RES_summary!X$21</f>
        <v>1.8825789941274831E-2</v>
      </c>
      <c r="Y86" s="99">
        <f>RES_hhdet_in_fech!Y86/RES_summary!Y$21</f>
        <v>8.0753922290381051E-3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16.180553241294039</v>
      </c>
      <c r="D87" s="123">
        <v>14.304206772158388</v>
      </c>
      <c r="E87" s="123">
        <v>19.492318183122912</v>
      </c>
      <c r="F87" s="123">
        <v>18.672141011497569</v>
      </c>
      <c r="G87" s="123">
        <v>16.896273794441854</v>
      </c>
      <c r="H87" s="123">
        <v>17.39297588208029</v>
      </c>
      <c r="I87" s="123">
        <v>17.286311117572577</v>
      </c>
      <c r="J87" s="123">
        <v>17.401939532269594</v>
      </c>
      <c r="K87" s="123">
        <v>16.998152305321227</v>
      </c>
      <c r="L87" s="123">
        <v>17.389767358136965</v>
      </c>
      <c r="M87" s="123">
        <v>18.222597455217734</v>
      </c>
      <c r="N87" s="123">
        <v>17.742647597368734</v>
      </c>
      <c r="O87" s="123">
        <v>17.562582956383423</v>
      </c>
      <c r="P87" s="123">
        <v>16.882936848665789</v>
      </c>
      <c r="Q87" s="123">
        <v>17.149608717194919</v>
      </c>
      <c r="R87" s="123">
        <v>16.009861787861265</v>
      </c>
      <c r="S87" s="123">
        <v>14.024152957350854</v>
      </c>
      <c r="T87" s="123">
        <v>21.006777137309111</v>
      </c>
      <c r="U87" s="123">
        <v>18.566121775451691</v>
      </c>
      <c r="V87" s="123">
        <v>16.98094646425103</v>
      </c>
      <c r="W87" s="123">
        <v>17.701575469036698</v>
      </c>
      <c r="X87" s="123">
        <v>16.195964053255654</v>
      </c>
      <c r="Y87" s="123">
        <v>11.533645223399486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16.561295328337991</v>
      </c>
      <c r="D88" s="99">
        <v>17.023246464739973</v>
      </c>
      <c r="E88" s="99">
        <v>17.619153208685912</v>
      </c>
      <c r="F88" s="99">
        <v>18.247159317655047</v>
      </c>
      <c r="G88" s="99">
        <v>17.215579227687531</v>
      </c>
      <c r="H88" s="99">
        <v>17.024589729409254</v>
      </c>
      <c r="I88" s="99">
        <v>17.312306429928658</v>
      </c>
      <c r="J88" s="99">
        <v>17.384227443615824</v>
      </c>
      <c r="K88" s="99">
        <v>17.179913647415265</v>
      </c>
      <c r="L88" s="99">
        <v>16.516604106438809</v>
      </c>
      <c r="M88" s="99">
        <v>18.149847376458016</v>
      </c>
      <c r="N88" s="99">
        <v>17.690860621640326</v>
      </c>
      <c r="O88" s="99">
        <v>17.875283486814741</v>
      </c>
      <c r="P88" s="99">
        <v>17.489350124607789</v>
      </c>
      <c r="Q88" s="99">
        <v>17.746924650909921</v>
      </c>
      <c r="R88" s="99">
        <v>15.703833888107862</v>
      </c>
      <c r="S88" s="99">
        <v>13.119854092079366</v>
      </c>
      <c r="T88" s="99">
        <v>22.116800859488155</v>
      </c>
      <c r="U88" s="99">
        <v>18.885170774812444</v>
      </c>
      <c r="V88" s="99">
        <v>16.891016920672847</v>
      </c>
      <c r="W88" s="99">
        <v>18.280384738253129</v>
      </c>
      <c r="X88" s="99">
        <v>16.299257236288344</v>
      </c>
      <c r="Y88" s="99">
        <v>11.602305933378366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14.396462252875082</v>
      </c>
      <c r="L89" s="99">
        <v>14.06507987906817</v>
      </c>
      <c r="M89" s="99">
        <v>15.472976459445853</v>
      </c>
      <c r="N89" s="99">
        <v>15.093057678802959</v>
      </c>
      <c r="O89" s="99">
        <v>15.411434667489926</v>
      </c>
      <c r="P89" s="99">
        <v>15.135073405793246</v>
      </c>
      <c r="Q89" s="99">
        <v>15.48830334362108</v>
      </c>
      <c r="R89" s="99">
        <v>13.784623425200209</v>
      </c>
      <c r="S89" s="99">
        <v>11.580573020539889</v>
      </c>
      <c r="T89" s="99">
        <v>20.152343877508979</v>
      </c>
      <c r="U89" s="99">
        <v>17.131427847399035</v>
      </c>
      <c r="V89" s="99">
        <v>15.378135862960406</v>
      </c>
      <c r="W89" s="99">
        <v>16.790471458574263</v>
      </c>
      <c r="X89" s="99">
        <v>14.785061396458387</v>
      </c>
      <c r="Y89" s="99">
        <v>10.43580074392886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8.2306503661883319</v>
      </c>
      <c r="L90" s="102">
        <v>8.2723517562404272</v>
      </c>
      <c r="M90" s="102">
        <v>8.7467174305628639</v>
      </c>
      <c r="N90" s="102">
        <v>8.2053504405014568</v>
      </c>
      <c r="O90" s="102">
        <v>8.5432917051225203</v>
      </c>
      <c r="P90" s="102">
        <v>8.2041346895124629</v>
      </c>
      <c r="Q90" s="102">
        <v>8.4575650763474091</v>
      </c>
      <c r="R90" s="102">
        <v>7.3560620845015494</v>
      </c>
      <c r="S90" s="102">
        <v>5.9967585419516505</v>
      </c>
      <c r="T90" s="102">
        <v>12.160434055359936</v>
      </c>
      <c r="U90" s="102">
        <v>9.3393057760579019</v>
      </c>
      <c r="V90" s="102">
        <v>8.0986814152966407</v>
      </c>
      <c r="W90" s="102">
        <v>9.10543555201704</v>
      </c>
      <c r="X90" s="102">
        <v>6.2699650748132978</v>
      </c>
      <c r="Y90" s="102">
        <v>3.3937320600123306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6.1658118866867504</v>
      </c>
      <c r="L91" s="105">
        <v>5.7927281228277456</v>
      </c>
      <c r="M91" s="105">
        <v>6.7262590288829891</v>
      </c>
      <c r="N91" s="105">
        <v>6.8877072383015019</v>
      </c>
      <c r="O91" s="105">
        <v>6.8681429623674077</v>
      </c>
      <c r="P91" s="105">
        <v>6.9309387162807816</v>
      </c>
      <c r="Q91" s="105">
        <v>7.0307382672736738</v>
      </c>
      <c r="R91" s="105">
        <v>6.4285613406986606</v>
      </c>
      <c r="S91" s="105">
        <v>5.5838144785882404</v>
      </c>
      <c r="T91" s="105">
        <v>7.9919098221490419</v>
      </c>
      <c r="U91" s="105">
        <v>7.7921220713411383</v>
      </c>
      <c r="V91" s="105">
        <v>7.2794544476637677</v>
      </c>
      <c r="W91" s="105">
        <v>7.6850359065572222</v>
      </c>
      <c r="X91" s="105">
        <v>8.5150963216450908</v>
      </c>
      <c r="Y91" s="105">
        <v>7.0420686839165283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17.249146221656584</v>
      </c>
      <c r="D92" s="102">
        <v>17.374680750807073</v>
      </c>
      <c r="E92" s="102">
        <v>18.139482419823388</v>
      </c>
      <c r="F92" s="102">
        <v>18.612941455399394</v>
      </c>
      <c r="G92" s="102">
        <v>18.671783828723974</v>
      </c>
      <c r="H92" s="102">
        <v>18.776577002509267</v>
      </c>
      <c r="I92" s="102">
        <v>19.376081183211429</v>
      </c>
      <c r="J92" s="102">
        <v>19.746910811678177</v>
      </c>
      <c r="K92" s="102">
        <v>20.249960400428272</v>
      </c>
      <c r="L92" s="102">
        <v>20.365015137572769</v>
      </c>
      <c r="M92" s="102">
        <v>19.893138147528774</v>
      </c>
      <c r="N92" s="102">
        <v>20.335684338375664</v>
      </c>
      <c r="O92" s="102">
        <v>19.38960505614984</v>
      </c>
      <c r="P92" s="102">
        <v>18.840420322514671</v>
      </c>
      <c r="Q92" s="102">
        <v>18.151939756032053</v>
      </c>
      <c r="R92" s="102">
        <v>18.319282073924676</v>
      </c>
      <c r="S92" s="102">
        <v>18.385636737589834</v>
      </c>
      <c r="T92" s="102">
        <v>18.69354065297621</v>
      </c>
      <c r="U92" s="102">
        <v>19.536858189736982</v>
      </c>
      <c r="V92" s="102">
        <v>19.458226261039982</v>
      </c>
      <c r="W92" s="102">
        <v>20.296756866393252</v>
      </c>
      <c r="X92" s="102">
        <v>0</v>
      </c>
      <c r="Y92" s="102">
        <v>0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16.030380346423556</v>
      </c>
      <c r="L93" s="105">
        <v>16.350160371016695</v>
      </c>
      <c r="M93" s="105">
        <v>15.922088788199067</v>
      </c>
      <c r="N93" s="105">
        <v>16.321915130376158</v>
      </c>
      <c r="O93" s="105">
        <v>15.918660004102279</v>
      </c>
      <c r="P93" s="105">
        <v>15.739025538004064</v>
      </c>
      <c r="Q93" s="105">
        <v>15.46743280180349</v>
      </c>
      <c r="R93" s="105">
        <v>15.753101712383875</v>
      </c>
      <c r="S93" s="105">
        <v>15.927190164086792</v>
      </c>
      <c r="T93" s="105">
        <v>16.701486172027376</v>
      </c>
      <c r="U93" s="105">
        <v>17.340511704328641</v>
      </c>
      <c r="V93" s="105">
        <v>17.313070876151698</v>
      </c>
      <c r="W93" s="105">
        <v>18.19817656987977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9.6974776177774729</v>
      </c>
      <c r="L94" s="99">
        <v>10.202898196161344</v>
      </c>
      <c r="M94" s="99">
        <v>9.5769365448725328</v>
      </c>
      <c r="N94" s="99">
        <v>9.4278849714988695</v>
      </c>
      <c r="O94" s="99">
        <v>9.256464486401601</v>
      </c>
      <c r="P94" s="99">
        <v>8.8267578767177906</v>
      </c>
      <c r="Q94" s="99">
        <v>8.6283916544987633</v>
      </c>
      <c r="R94" s="99">
        <v>8.6075004606668628</v>
      </c>
      <c r="S94" s="99">
        <v>8.4802463715265457</v>
      </c>
      <c r="T94" s="99">
        <v>10.18975174172669</v>
      </c>
      <c r="U94" s="99">
        <v>9.6373350448602206</v>
      </c>
      <c r="V94" s="99">
        <v>9.3496112001953513</v>
      </c>
      <c r="W94" s="99">
        <v>10.115300528204015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6.3329027286460819</v>
      </c>
      <c r="L95" s="99">
        <v>6.1472621748553493</v>
      </c>
      <c r="M95" s="99">
        <v>6.3451522433265355</v>
      </c>
      <c r="N95" s="99">
        <v>6.8940301588772872</v>
      </c>
      <c r="O95" s="99">
        <v>6.6621955177006793</v>
      </c>
      <c r="P95" s="99">
        <v>6.9122676612862755</v>
      </c>
      <c r="Q95" s="99">
        <v>6.8390411473047266</v>
      </c>
      <c r="R95" s="99">
        <v>7.1456012517170127</v>
      </c>
      <c r="S95" s="99">
        <v>7.4469437925602477</v>
      </c>
      <c r="T95" s="99">
        <v>6.5117344303006854</v>
      </c>
      <c r="U95" s="99">
        <v>7.703176659468423</v>
      </c>
      <c r="V95" s="99">
        <v>7.9634596759563454</v>
      </c>
      <c r="W95" s="99">
        <v>8.0828760416757568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13.203341001757458</v>
      </c>
      <c r="D96" s="102">
        <v>9.9488427375132407</v>
      </c>
      <c r="E96" s="102">
        <v>20.934425239226403</v>
      </c>
      <c r="F96" s="102">
        <v>19.380484165947788</v>
      </c>
      <c r="G96" s="102">
        <v>15.270050272369559</v>
      </c>
      <c r="H96" s="102">
        <v>18.012920657891733</v>
      </c>
      <c r="I96" s="102">
        <v>16.436844235582353</v>
      </c>
      <c r="J96" s="102">
        <v>17.204728365914519</v>
      </c>
      <c r="K96" s="102">
        <v>18.037628166730148</v>
      </c>
      <c r="L96" s="102">
        <v>19.207920836056577</v>
      </c>
      <c r="M96" s="102">
        <v>18.683887279050971</v>
      </c>
      <c r="N96" s="102">
        <v>18.106829208834604</v>
      </c>
      <c r="O96" s="102">
        <v>18.963378028296361</v>
      </c>
      <c r="P96" s="102">
        <v>18.364176587516244</v>
      </c>
      <c r="Q96" s="102">
        <v>18.366656401432827</v>
      </c>
      <c r="R96" s="102">
        <v>18.317427821393345</v>
      </c>
      <c r="S96" s="102">
        <v>18.173207146272151</v>
      </c>
      <c r="T96" s="102">
        <v>17.461962615708668</v>
      </c>
      <c r="U96" s="102">
        <v>18.536016022531602</v>
      </c>
      <c r="V96" s="102">
        <v>0</v>
      </c>
      <c r="W96" s="102">
        <v>19.248573719950507</v>
      </c>
      <c r="X96" s="102">
        <v>0</v>
      </c>
      <c r="Y96" s="102">
        <v>0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14.863592377338732</v>
      </c>
      <c r="L97" s="105">
        <v>15.996102737021282</v>
      </c>
      <c r="M97" s="105">
        <v>15.482213298169622</v>
      </c>
      <c r="N97" s="105">
        <v>14.985056500282735</v>
      </c>
      <c r="O97" s="105">
        <v>15.960979968839698</v>
      </c>
      <c r="P97" s="105">
        <v>15.653153602605588</v>
      </c>
      <c r="Q97" s="105">
        <v>15.900597850643514</v>
      </c>
      <c r="R97" s="105">
        <v>15.952502382935792</v>
      </c>
      <c r="S97" s="105">
        <v>15.874753843012575</v>
      </c>
      <c r="T97" s="105">
        <v>15.644401994167557</v>
      </c>
      <c r="U97" s="105">
        <v>16.503851556033297</v>
      </c>
      <c r="V97" s="105">
        <v>17.348925057234613</v>
      </c>
      <c r="W97" s="105">
        <v>17.4104452493808</v>
      </c>
      <c r="X97" s="105">
        <v>0</v>
      </c>
      <c r="Y97" s="105">
        <v>0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8.6422350243772925</v>
      </c>
      <c r="L98" s="99">
        <v>9.6370808642083485</v>
      </c>
      <c r="M98" s="99">
        <v>8.9937363815429077</v>
      </c>
      <c r="N98" s="99">
        <v>8.3808948706422335</v>
      </c>
      <c r="O98" s="99">
        <v>9.073740487142171</v>
      </c>
      <c r="P98" s="99">
        <v>8.6403343359977036</v>
      </c>
      <c r="Q98" s="99">
        <v>8.7941966050989411</v>
      </c>
      <c r="R98" s="99">
        <v>8.6843701974103222</v>
      </c>
      <c r="S98" s="99">
        <v>8.4406896140586767</v>
      </c>
      <c r="T98" s="99">
        <v>9.4242199736791079</v>
      </c>
      <c r="U98" s="99">
        <v>9.1411773834024412</v>
      </c>
      <c r="V98" s="99">
        <v>9.3837404432902289</v>
      </c>
      <c r="W98" s="99">
        <v>9.6037815434827909</v>
      </c>
      <c r="X98" s="99">
        <v>0</v>
      </c>
      <c r="Y98" s="99">
        <v>0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6.2213573529614425</v>
      </c>
      <c r="L99" s="99">
        <v>6.3590218728129342</v>
      </c>
      <c r="M99" s="99">
        <v>6.4884769166267153</v>
      </c>
      <c r="N99" s="99">
        <v>6.6041616296405028</v>
      </c>
      <c r="O99" s="99">
        <v>6.8872394816975264</v>
      </c>
      <c r="P99" s="99">
        <v>7.0128192666078846</v>
      </c>
      <c r="Q99" s="99">
        <v>7.106401245544574</v>
      </c>
      <c r="R99" s="99">
        <v>7.2681321855254684</v>
      </c>
      <c r="S99" s="99">
        <v>7.4340642289538952</v>
      </c>
      <c r="T99" s="99">
        <v>6.2201820204884486</v>
      </c>
      <c r="U99" s="99">
        <v>7.3626741726308547</v>
      </c>
      <c r="V99" s="99">
        <v>7.9651846139443849</v>
      </c>
      <c r="W99" s="99">
        <v>7.8066637058980088</v>
      </c>
      <c r="X99" s="99">
        <v>0</v>
      </c>
      <c r="Y99" s="99">
        <v>0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7.6523408037673253</v>
      </c>
      <c r="D100" s="123">
        <v>7.3804278767318685</v>
      </c>
      <c r="E100" s="123">
        <v>11.884482878511964</v>
      </c>
      <c r="F100" s="123">
        <v>11.551972757597664</v>
      </c>
      <c r="G100" s="123">
        <v>10.943478852280274</v>
      </c>
      <c r="H100" s="123">
        <v>11.348279876172677</v>
      </c>
      <c r="I100" s="123">
        <v>11.544078690101303</v>
      </c>
      <c r="J100" s="123">
        <v>11.508405516796767</v>
      </c>
      <c r="K100" s="123">
        <v>11.636425844617401</v>
      </c>
      <c r="L100" s="123">
        <v>11.797607460623434</v>
      </c>
      <c r="M100" s="123">
        <v>11.549450515553319</v>
      </c>
      <c r="N100" s="123">
        <v>11.690061930015945</v>
      </c>
      <c r="O100" s="123">
        <v>11.499978818595388</v>
      </c>
      <c r="P100" s="123">
        <v>11.142797440112494</v>
      </c>
      <c r="Q100" s="123">
        <v>10.935956550959645</v>
      </c>
      <c r="R100" s="123">
        <v>10.655478859098229</v>
      </c>
      <c r="S100" s="123">
        <v>10.412762535312844</v>
      </c>
      <c r="T100" s="123">
        <v>12.24233648963015</v>
      </c>
      <c r="U100" s="123">
        <v>11.951024354470631</v>
      </c>
      <c r="V100" s="123">
        <v>11.349807032491297</v>
      </c>
      <c r="W100" s="123">
        <v>11.390731997501328</v>
      </c>
      <c r="X100" s="123">
        <v>9.6357899900989263</v>
      </c>
      <c r="Y100" s="123">
        <v>7.93263455241848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8.0505505278710263</v>
      </c>
      <c r="D101" s="99">
        <v>9.1075766445078674</v>
      </c>
      <c r="E101" s="99">
        <v>12.222519356009171</v>
      </c>
      <c r="F101" s="99">
        <v>12.605721692008983</v>
      </c>
      <c r="G101" s="99">
        <v>11.843723114941287</v>
      </c>
      <c r="H101" s="99">
        <v>11.966251365763135</v>
      </c>
      <c r="I101" s="99">
        <v>12.39190299245543</v>
      </c>
      <c r="J101" s="99">
        <v>12.751266534145225</v>
      </c>
      <c r="K101" s="99">
        <v>12.788962794628045</v>
      </c>
      <c r="L101" s="99">
        <v>12.482964895818348</v>
      </c>
      <c r="M101" s="99">
        <v>13.308678086490499</v>
      </c>
      <c r="N101" s="99">
        <v>12.602743239391751</v>
      </c>
      <c r="O101" s="99">
        <v>12.380948677006991</v>
      </c>
      <c r="P101" s="99">
        <v>12.091494642245578</v>
      </c>
      <c r="Q101" s="99">
        <v>12.33477248759853</v>
      </c>
      <c r="R101" s="99">
        <v>10.927278061128622</v>
      </c>
      <c r="S101" s="99">
        <v>9.2172619809356569</v>
      </c>
      <c r="T101" s="99">
        <v>15.547895836400162</v>
      </c>
      <c r="U101" s="99">
        <v>13.402351341943335</v>
      </c>
      <c r="V101" s="99">
        <v>12.051201989563596</v>
      </c>
      <c r="W101" s="99">
        <v>12.706768093045078</v>
      </c>
      <c r="X101" s="99">
        <v>9.4097158001699519</v>
      </c>
      <c r="Y101" s="99">
        <v>8.4624303350934085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8.2498744930448602</v>
      </c>
      <c r="D102" s="99">
        <v>8.9139867240003703</v>
      </c>
      <c r="E102" s="99">
        <v>11.81971708595775</v>
      </c>
      <c r="F102" s="99">
        <v>11.840834476152086</v>
      </c>
      <c r="G102" s="99">
        <v>11.534158315352299</v>
      </c>
      <c r="H102" s="99">
        <v>11.635998645153123</v>
      </c>
      <c r="I102" s="99">
        <v>12.09067467416337</v>
      </c>
      <c r="J102" s="99">
        <v>12.4328192943355</v>
      </c>
      <c r="K102" s="99">
        <v>12.803772092671366</v>
      </c>
      <c r="L102" s="99">
        <v>12.943385179409887</v>
      </c>
      <c r="M102" s="99">
        <v>12.364258667560444</v>
      </c>
      <c r="N102" s="99">
        <v>12.384868261169556</v>
      </c>
      <c r="O102" s="99">
        <v>11.8832761204241</v>
      </c>
      <c r="P102" s="99">
        <v>11.760206106582512</v>
      </c>
      <c r="Q102" s="99">
        <v>11.67627376366697</v>
      </c>
      <c r="R102" s="99">
        <v>11.798293373610028</v>
      </c>
      <c r="S102" s="99">
        <v>11.860674045368089</v>
      </c>
      <c r="T102" s="99">
        <v>12.174069059918809</v>
      </c>
      <c r="U102" s="99">
        <v>12.684667402026495</v>
      </c>
      <c r="V102" s="99">
        <v>11.803924762471803</v>
      </c>
      <c r="W102" s="99">
        <v>11.188752240996941</v>
      </c>
      <c r="X102" s="99">
        <v>9.6555166751471582</v>
      </c>
      <c r="Y102" s="99">
        <v>7.8591854761908175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5.5987994528014671</v>
      </c>
      <c r="D103" s="110">
        <v>4.4022569122448232</v>
      </c>
      <c r="E103" s="110">
        <v>11.86567282669173</v>
      </c>
      <c r="F103" s="110">
        <v>10.709527559168786</v>
      </c>
      <c r="G103" s="110">
        <v>8.2447628206846311</v>
      </c>
      <c r="H103" s="110">
        <v>9.8090795930146353</v>
      </c>
      <c r="I103" s="110">
        <v>8.8748487224848347</v>
      </c>
      <c r="J103" s="110">
        <v>9.4031067943809958</v>
      </c>
      <c r="K103" s="110">
        <v>9.4575489650141282</v>
      </c>
      <c r="L103" s="110">
        <v>10.529593825591519</v>
      </c>
      <c r="M103" s="110">
        <v>9.6278898955182903</v>
      </c>
      <c r="N103" s="110">
        <v>9.3581493174487314</v>
      </c>
      <c r="O103" s="110">
        <v>9.5276250486120091</v>
      </c>
      <c r="P103" s="110">
        <v>8.8151258768055047</v>
      </c>
      <c r="Q103" s="110">
        <v>8.7066666987719348</v>
      </c>
      <c r="R103" s="110">
        <v>8.8220727076782079</v>
      </c>
      <c r="S103" s="110">
        <v>8.8713171388983678</v>
      </c>
      <c r="T103" s="110">
        <v>8.746131481657077</v>
      </c>
      <c r="U103" s="110">
        <v>8.684115571090361</v>
      </c>
      <c r="V103" s="110">
        <v>8.9793749733097403</v>
      </c>
      <c r="W103" s="110">
        <v>0</v>
      </c>
      <c r="X103" s="110">
        <v>0</v>
      </c>
      <c r="Y103" s="110">
        <v>0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120.85937622184247</v>
      </c>
      <c r="D105" s="118">
        <f t="shared" si="35"/>
        <v>168.38112587398533</v>
      </c>
      <c r="E105" s="118">
        <f t="shared" si="35"/>
        <v>155.72157567360219</v>
      </c>
      <c r="F105" s="118">
        <f t="shared" si="35"/>
        <v>132.10732052071432</v>
      </c>
      <c r="G105" s="118">
        <f t="shared" si="35"/>
        <v>165.68671612266988</v>
      </c>
      <c r="H105" s="118">
        <f t="shared" si="35"/>
        <v>169.11345551433109</v>
      </c>
      <c r="I105" s="118">
        <f t="shared" si="35"/>
        <v>135.71445919555174</v>
      </c>
      <c r="J105" s="118">
        <f t="shared" si="35"/>
        <v>145.48261625253139</v>
      </c>
      <c r="K105" s="118">
        <f t="shared" si="35"/>
        <v>157.48887541991601</v>
      </c>
      <c r="L105" s="118">
        <f t="shared" si="35"/>
        <v>150.90063277328036</v>
      </c>
      <c r="M105" s="118">
        <f t="shared" si="35"/>
        <v>136.28876108688664</v>
      </c>
      <c r="N105" s="118">
        <f t="shared" si="35"/>
        <v>143.20617360905638</v>
      </c>
      <c r="O105" s="118">
        <f t="shared" si="35"/>
        <v>136.54217935335839</v>
      </c>
      <c r="P105" s="118">
        <f t="shared" si="35"/>
        <v>129.66361074156586</v>
      </c>
      <c r="Q105" s="118">
        <f t="shared" si="35"/>
        <v>129.05325766219917</v>
      </c>
      <c r="R105" s="118">
        <f t="shared" ref="R105:V105" si="36">R106+R109+R111+R120</f>
        <v>127.24665076843985</v>
      </c>
      <c r="S105" s="118">
        <f t="shared" si="36"/>
        <v>123.71226498049265</v>
      </c>
      <c r="T105" s="118">
        <f t="shared" si="36"/>
        <v>122.22122079709996</v>
      </c>
      <c r="U105" s="118">
        <f t="shared" si="36"/>
        <v>121.11822238255641</v>
      </c>
      <c r="V105" s="118">
        <f t="shared" si="36"/>
        <v>112.23627348236293</v>
      </c>
      <c r="W105" s="118">
        <f t="shared" ref="W105:Y105" si="37">W106+W109+W111+W120</f>
        <v>104.51484820050126</v>
      </c>
      <c r="X105" s="118">
        <f t="shared" si="37"/>
        <v>91.274209415219332</v>
      </c>
      <c r="Y105" s="118">
        <f t="shared" si="37"/>
        <v>72.871537263074018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104.44046119195174</v>
      </c>
      <c r="D106" s="123">
        <f t="shared" si="38"/>
        <v>148.1021534942075</v>
      </c>
      <c r="E106" s="123">
        <f t="shared" si="38"/>
        <v>130.01423352404964</v>
      </c>
      <c r="F106" s="123">
        <f t="shared" si="38"/>
        <v>108.85126348722478</v>
      </c>
      <c r="G106" s="123">
        <f t="shared" si="38"/>
        <v>140.39991125527237</v>
      </c>
      <c r="H106" s="123">
        <f t="shared" si="38"/>
        <v>143.33061720893059</v>
      </c>
      <c r="I106" s="123">
        <f t="shared" si="38"/>
        <v>111.80694195921906</v>
      </c>
      <c r="J106" s="123">
        <f t="shared" si="38"/>
        <v>120.02954210043951</v>
      </c>
      <c r="K106" s="123">
        <f t="shared" si="38"/>
        <v>130.72026195707971</v>
      </c>
      <c r="L106" s="123">
        <f t="shared" si="38"/>
        <v>123.5157456737922</v>
      </c>
      <c r="M106" s="123">
        <f t="shared" si="38"/>
        <v>110.87845326144947</v>
      </c>
      <c r="N106" s="123">
        <f t="shared" si="38"/>
        <v>117.13423755505929</v>
      </c>
      <c r="O106" s="123">
        <f t="shared" si="38"/>
        <v>110.74794114276962</v>
      </c>
      <c r="P106" s="123">
        <f t="shared" si="38"/>
        <v>103.43988849554256</v>
      </c>
      <c r="Q106" s="123">
        <f t="shared" si="38"/>
        <v>102.6361684998288</v>
      </c>
      <c r="R106" s="123">
        <f t="shared" ref="R106:V106" si="39">SUM(R107:R108)</f>
        <v>101.1363556610944</v>
      </c>
      <c r="S106" s="123">
        <f t="shared" si="39"/>
        <v>97.262983795360384</v>
      </c>
      <c r="T106" s="123">
        <f t="shared" si="39"/>
        <v>95.663504965863567</v>
      </c>
      <c r="U106" s="123">
        <f t="shared" si="39"/>
        <v>93.450281678122209</v>
      </c>
      <c r="V106" s="123">
        <f t="shared" si="39"/>
        <v>85.275947140453212</v>
      </c>
      <c r="W106" s="123">
        <f t="shared" ref="W106:Y106" si="40">SUM(W107:W108)</f>
        <v>77.975981924263124</v>
      </c>
      <c r="X106" s="123">
        <f t="shared" si="40"/>
        <v>67.209647985161908</v>
      </c>
      <c r="Y106" s="123">
        <f t="shared" si="40"/>
        <v>53.110908134777446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104.12302463431121</v>
      </c>
      <c r="D107" s="99">
        <v>147.65385052513636</v>
      </c>
      <c r="E107" s="99">
        <v>129.618687655445</v>
      </c>
      <c r="F107" s="99">
        <v>108.52360148150548</v>
      </c>
      <c r="G107" s="99">
        <v>139.98078117982786</v>
      </c>
      <c r="H107" s="99">
        <v>142.90127948879069</v>
      </c>
      <c r="I107" s="99">
        <v>111.47834334058091</v>
      </c>
      <c r="J107" s="99">
        <v>119.67755959603615</v>
      </c>
      <c r="K107" s="99">
        <v>130.33922460200623</v>
      </c>
      <c r="L107" s="99">
        <v>123.15196846470884</v>
      </c>
      <c r="M107" s="99">
        <v>110.55726208504444</v>
      </c>
      <c r="N107" s="99">
        <v>116.79489367707832</v>
      </c>
      <c r="O107" s="99">
        <v>110.42968871302104</v>
      </c>
      <c r="P107" s="99">
        <v>103.14643692489464</v>
      </c>
      <c r="Q107" s="99">
        <v>102.34644757997515</v>
      </c>
      <c r="R107" s="99">
        <v>100.85053313227286</v>
      </c>
      <c r="S107" s="99">
        <v>96.98952735204054</v>
      </c>
      <c r="T107" s="99">
        <v>95.390152413248003</v>
      </c>
      <c r="U107" s="99">
        <v>93.187798557976663</v>
      </c>
      <c r="V107" s="99">
        <v>85.036593206663483</v>
      </c>
      <c r="W107" s="99">
        <v>77.761717570924233</v>
      </c>
      <c r="X107" s="99">
        <v>67.032759130423017</v>
      </c>
      <c r="Y107" s="99">
        <v>52.974301867312775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0.31743655764053125</v>
      </c>
      <c r="D108" s="99">
        <v>0.4483029690711387</v>
      </c>
      <c r="E108" s="99">
        <v>0.39554586860465346</v>
      </c>
      <c r="F108" s="99">
        <v>0.32766200571930132</v>
      </c>
      <c r="G108" s="99">
        <v>0.41913007544450132</v>
      </c>
      <c r="H108" s="99">
        <v>0.42933772013989607</v>
      </c>
      <c r="I108" s="99">
        <v>0.32859861863815476</v>
      </c>
      <c r="J108" s="99">
        <v>0.35198250440336792</v>
      </c>
      <c r="K108" s="99">
        <v>0.38103735507347541</v>
      </c>
      <c r="L108" s="99">
        <v>0.36377720908334682</v>
      </c>
      <c r="M108" s="99">
        <v>0.32119117640501882</v>
      </c>
      <c r="N108" s="99">
        <v>0.33934387798095866</v>
      </c>
      <c r="O108" s="99">
        <v>0.31825242974858198</v>
      </c>
      <c r="P108" s="99">
        <v>0.29345157064791089</v>
      </c>
      <c r="Q108" s="99">
        <v>0.28972091985365117</v>
      </c>
      <c r="R108" s="99">
        <v>0.28582252882154446</v>
      </c>
      <c r="S108" s="99">
        <v>0.27345644331984853</v>
      </c>
      <c r="T108" s="99">
        <v>0.27335255261555852</v>
      </c>
      <c r="U108" s="99">
        <v>0.26248312014554015</v>
      </c>
      <c r="V108" s="99">
        <v>0.23935393378972913</v>
      </c>
      <c r="W108" s="99">
        <v>0.21426435333889118</v>
      </c>
      <c r="X108" s="99">
        <v>0.17688885473888963</v>
      </c>
      <c r="Y108" s="99">
        <v>0.13660626746466989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2.5832111121835495E-3</v>
      </c>
      <c r="F109" s="123">
        <f t="shared" si="41"/>
        <v>5.7216404860233249E-3</v>
      </c>
      <c r="G109" s="123">
        <f t="shared" si="41"/>
        <v>2.8146849774174526E-3</v>
      </c>
      <c r="H109" s="123">
        <f t="shared" si="41"/>
        <v>7.4691246239228654E-3</v>
      </c>
      <c r="I109" s="123">
        <f t="shared" si="41"/>
        <v>1.3512500669865864E-2</v>
      </c>
      <c r="J109" s="123">
        <f t="shared" si="41"/>
        <v>2.3068211664220375E-2</v>
      </c>
      <c r="K109" s="123">
        <f t="shared" si="41"/>
        <v>3.0745863229606887E-2</v>
      </c>
      <c r="L109" s="123">
        <f t="shared" si="41"/>
        <v>3.0792050835969965E-2</v>
      </c>
      <c r="M109" s="123">
        <f t="shared" si="41"/>
        <v>3.9354758285197459E-2</v>
      </c>
      <c r="N109" s="123">
        <f t="shared" si="41"/>
        <v>3.4206761034739325E-2</v>
      </c>
      <c r="O109" s="123">
        <f t="shared" si="41"/>
        <v>6.0912646451327046E-2</v>
      </c>
      <c r="P109" s="123">
        <f t="shared" si="41"/>
        <v>8.2600014103765509E-2</v>
      </c>
      <c r="Q109" s="123">
        <f t="shared" si="41"/>
        <v>0.19265176423931041</v>
      </c>
      <c r="R109" s="123">
        <f t="shared" si="41"/>
        <v>0.13790228957825326</v>
      </c>
      <c r="S109" s="123">
        <f t="shared" si="41"/>
        <v>0.11766834209366468</v>
      </c>
      <c r="T109" s="123">
        <f t="shared" si="41"/>
        <v>0.12835735117223537</v>
      </c>
      <c r="U109" s="123">
        <f t="shared" si="41"/>
        <v>0.13362694969599082</v>
      </c>
      <c r="V109" s="123">
        <f t="shared" si="41"/>
        <v>7.8692231883201444E-2</v>
      </c>
      <c r="W109" s="123">
        <f t="shared" si="41"/>
        <v>3.2054051232209703E-2</v>
      </c>
      <c r="X109" s="123">
        <f t="shared" si="41"/>
        <v>1.8582367926696538E-2</v>
      </c>
      <c r="Y109" s="123">
        <f t="shared" si="41"/>
        <v>7.9987873628084624E-3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2.5832111121835495E-3</v>
      </c>
      <c r="F110" s="99">
        <f>RES_hhdet_in_fech!F110/RES_summary!F$21</f>
        <v>5.7216404860233249E-3</v>
      </c>
      <c r="G110" s="99">
        <f>RES_hhdet_in_fech!G110/RES_summary!G$21</f>
        <v>2.8146849774174526E-3</v>
      </c>
      <c r="H110" s="99">
        <f>RES_hhdet_in_fech!H110/RES_summary!H$21</f>
        <v>7.4691246239228654E-3</v>
      </c>
      <c r="I110" s="99">
        <f>RES_hhdet_in_fech!I110/RES_summary!I$21</f>
        <v>1.3512500669865864E-2</v>
      </c>
      <c r="J110" s="99">
        <f>RES_hhdet_in_fech!J110/RES_summary!J$21</f>
        <v>2.3068211664220375E-2</v>
      </c>
      <c r="K110" s="99">
        <f>RES_hhdet_in_fech!K110/RES_summary!K$21</f>
        <v>3.0745863229606887E-2</v>
      </c>
      <c r="L110" s="99">
        <f>RES_hhdet_in_fech!L110/RES_summary!L$21</f>
        <v>3.0792050835969965E-2</v>
      </c>
      <c r="M110" s="99">
        <f>RES_hhdet_in_fech!M110/RES_summary!M$21</f>
        <v>3.9354758285197459E-2</v>
      </c>
      <c r="N110" s="99">
        <f>RES_hhdet_in_fech!N110/RES_summary!N$21</f>
        <v>3.4206761034739325E-2</v>
      </c>
      <c r="O110" s="99">
        <f>RES_hhdet_in_fech!O110/RES_summary!O$21</f>
        <v>6.0912646451327046E-2</v>
      </c>
      <c r="P110" s="99">
        <f>RES_hhdet_in_fech!P110/RES_summary!P$21</f>
        <v>8.2600014103765509E-2</v>
      </c>
      <c r="Q110" s="99">
        <f>RES_hhdet_in_fech!Q110/RES_summary!Q$21</f>
        <v>0.19265176423931041</v>
      </c>
      <c r="R110" s="99">
        <f>RES_hhdet_in_fech!R110/RES_summary!R$21</f>
        <v>0.13790228957825326</v>
      </c>
      <c r="S110" s="99">
        <f>RES_hhdet_in_fech!S110/RES_summary!S$21</f>
        <v>0.11766834209366468</v>
      </c>
      <c r="T110" s="99">
        <f>RES_hhdet_in_fech!T110/RES_summary!T$21</f>
        <v>0.12835735117223537</v>
      </c>
      <c r="U110" s="99">
        <f>RES_hhdet_in_fech!U110/RES_summary!U$21</f>
        <v>0.13362694969599082</v>
      </c>
      <c r="V110" s="99">
        <f>RES_hhdet_in_fech!V110/RES_summary!V$21</f>
        <v>7.8692231883201444E-2</v>
      </c>
      <c r="W110" s="99">
        <f>RES_hhdet_in_fech!W110/RES_summary!W$21</f>
        <v>3.2054051232209703E-2</v>
      </c>
      <c r="X110" s="99">
        <f>RES_hhdet_in_fech!X110/RES_summary!X$21</f>
        <v>1.8582367926696538E-2</v>
      </c>
      <c r="Y110" s="99">
        <f>RES_hhdet_in_fech!Y110/RES_summary!Y$21</f>
        <v>7.9987873628084624E-3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8.7933551367666603</v>
      </c>
      <c r="D111" s="123">
        <v>13.077572091499672</v>
      </c>
      <c r="E111" s="123">
        <v>13.856514609649615</v>
      </c>
      <c r="F111" s="123">
        <v>11.88879506870312</v>
      </c>
      <c r="G111" s="123">
        <v>14.532481139937</v>
      </c>
      <c r="H111" s="123">
        <v>14.54738245726773</v>
      </c>
      <c r="I111" s="123">
        <v>12.505376572077161</v>
      </c>
      <c r="J111" s="123">
        <v>14.269665896073045</v>
      </c>
      <c r="K111" s="123">
        <v>15.399305633838475</v>
      </c>
      <c r="L111" s="123">
        <v>15.718180185893926</v>
      </c>
      <c r="M111" s="123">
        <v>14.352987835436281</v>
      </c>
      <c r="N111" s="123">
        <v>14.670353783086183</v>
      </c>
      <c r="O111" s="123">
        <v>14.559684080319824</v>
      </c>
      <c r="P111" s="123">
        <v>15.223641580943168</v>
      </c>
      <c r="Q111" s="123">
        <v>15.54645707330115</v>
      </c>
      <c r="R111" s="123">
        <v>15.379584171249714</v>
      </c>
      <c r="S111" s="123">
        <v>15.57839485369427</v>
      </c>
      <c r="T111" s="123">
        <v>15.383095722950076</v>
      </c>
      <c r="U111" s="123">
        <v>16.141163085533606</v>
      </c>
      <c r="V111" s="123">
        <v>15.753243727306153</v>
      </c>
      <c r="W111" s="123">
        <v>15.318059984008988</v>
      </c>
      <c r="X111" s="123">
        <v>14.390462386983577</v>
      </c>
      <c r="Y111" s="123">
        <v>11.893444864742952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8.7933551367666603</v>
      </c>
      <c r="D112" s="99">
        <v>13.268154590219659</v>
      </c>
      <c r="E112" s="99">
        <v>13.247350170218825</v>
      </c>
      <c r="F112" s="99">
        <v>11.622292294492835</v>
      </c>
      <c r="G112" s="99">
        <v>14.532481139937</v>
      </c>
      <c r="H112" s="99">
        <v>14.440200863433999</v>
      </c>
      <c r="I112" s="99">
        <v>12.239337406877558</v>
      </c>
      <c r="J112" s="99">
        <v>13.535900278612678</v>
      </c>
      <c r="K112" s="99">
        <v>15.126913102179579</v>
      </c>
      <c r="L112" s="99">
        <v>12.953881386636228</v>
      </c>
      <c r="M112" s="99">
        <v>13.617413328387411</v>
      </c>
      <c r="N112" s="99">
        <v>14.349785026852039</v>
      </c>
      <c r="O112" s="99">
        <v>14.343376882056262</v>
      </c>
      <c r="P112" s="99">
        <v>15.149993839633296</v>
      </c>
      <c r="Q112" s="99">
        <v>15.469705629390223</v>
      </c>
      <c r="R112" s="99">
        <v>15.359724665652092</v>
      </c>
      <c r="S112" s="99">
        <v>15.127876269386871</v>
      </c>
      <c r="T112" s="99">
        <v>15.281513268881229</v>
      </c>
      <c r="U112" s="99">
        <v>15.728076294621408</v>
      </c>
      <c r="V112" s="99">
        <v>15.168476262872209</v>
      </c>
      <c r="W112" s="99">
        <v>15.095732007445545</v>
      </c>
      <c r="X112" s="99">
        <v>14.430670187516174</v>
      </c>
      <c r="Y112" s="99">
        <v>11.94178468558316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14.055955867256907</v>
      </c>
      <c r="L113" s="99">
        <v>0</v>
      </c>
      <c r="M113" s="99">
        <v>12.72525193825278</v>
      </c>
      <c r="N113" s="99">
        <v>13.41020557213402</v>
      </c>
      <c r="O113" s="99">
        <v>13.473970361448076</v>
      </c>
      <c r="P113" s="99">
        <v>14.3026574967164</v>
      </c>
      <c r="Q113" s="99">
        <v>14.654928373276524</v>
      </c>
      <c r="R113" s="99">
        <v>14.569033481544389</v>
      </c>
      <c r="S113" s="99">
        <v>14.355178759008636</v>
      </c>
      <c r="T113" s="99">
        <v>14.639223286620028</v>
      </c>
      <c r="U113" s="99">
        <v>15.008411570547418</v>
      </c>
      <c r="V113" s="99">
        <v>14.470856945388983</v>
      </c>
      <c r="W113" s="99">
        <v>14.434908692404344</v>
      </c>
      <c r="X113" s="99">
        <v>13.762280776065172</v>
      </c>
      <c r="Y113" s="99">
        <v>11.380483460124511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7.2431707205633797</v>
      </c>
      <c r="L114" s="102">
        <v>0</v>
      </c>
      <c r="M114" s="102">
        <v>6.5589540885041764</v>
      </c>
      <c r="N114" s="102">
        <v>6.6553961325794289</v>
      </c>
      <c r="O114" s="102">
        <v>6.8484440062064262</v>
      </c>
      <c r="P114" s="102">
        <v>7.1212542084153485</v>
      </c>
      <c r="Q114" s="102">
        <v>7.3833360165840682</v>
      </c>
      <c r="R114" s="102">
        <v>7.2353816313953496</v>
      </c>
      <c r="S114" s="102">
        <v>6.9877864192206207</v>
      </c>
      <c r="T114" s="102">
        <v>8.3393472727128799</v>
      </c>
      <c r="U114" s="102">
        <v>7.7579558772587536</v>
      </c>
      <c r="V114" s="102">
        <v>7.2669093688701274</v>
      </c>
      <c r="W114" s="102">
        <v>7.48266608546328</v>
      </c>
      <c r="X114" s="102">
        <v>5.5174665640261935</v>
      </c>
      <c r="Y114" s="102">
        <v>3.60874258537718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6.8127851466935274</v>
      </c>
      <c r="L115" s="105">
        <v>0</v>
      </c>
      <c r="M115" s="105">
        <v>6.166297849748605</v>
      </c>
      <c r="N115" s="105">
        <v>6.7548094395545881</v>
      </c>
      <c r="O115" s="105">
        <v>6.625526355241651</v>
      </c>
      <c r="P115" s="105">
        <v>7.1814032883010501</v>
      </c>
      <c r="Q115" s="105">
        <v>7.2715923566924587</v>
      </c>
      <c r="R115" s="105">
        <v>7.3336518501490389</v>
      </c>
      <c r="S115" s="105">
        <v>7.367392339788017</v>
      </c>
      <c r="T115" s="105">
        <v>6.2998760139071521</v>
      </c>
      <c r="U115" s="105">
        <v>7.2504556932886661</v>
      </c>
      <c r="V115" s="105">
        <v>7.2039475765188534</v>
      </c>
      <c r="W115" s="105">
        <v>6.9522426069410646</v>
      </c>
      <c r="X115" s="105">
        <v>8.2448142120389818</v>
      </c>
      <c r="Y115" s="105">
        <v>7.7717408747473291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9.9488427375132407</v>
      </c>
      <c r="E116" s="102">
        <v>20.9344252392264</v>
      </c>
      <c r="F116" s="102">
        <v>19.380484165947788</v>
      </c>
      <c r="G116" s="102">
        <v>0</v>
      </c>
      <c r="H116" s="102">
        <v>18.012920657891737</v>
      </c>
      <c r="I116" s="102">
        <v>16.436844235582353</v>
      </c>
      <c r="J116" s="102">
        <v>17.204728365914519</v>
      </c>
      <c r="K116" s="102">
        <v>18.037628166730148</v>
      </c>
      <c r="L116" s="102">
        <v>19.207920836056577</v>
      </c>
      <c r="M116" s="102">
        <v>18.683887279050971</v>
      </c>
      <c r="N116" s="102">
        <v>18.106829208834608</v>
      </c>
      <c r="O116" s="102">
        <v>18.963378028296354</v>
      </c>
      <c r="P116" s="102">
        <v>18.364176587516241</v>
      </c>
      <c r="Q116" s="102">
        <v>18.366656401432824</v>
      </c>
      <c r="R116" s="102">
        <v>18.317427821393341</v>
      </c>
      <c r="S116" s="102">
        <v>18.173207146272148</v>
      </c>
      <c r="T116" s="102">
        <v>17.461962615708668</v>
      </c>
      <c r="U116" s="102">
        <v>18.536016022531605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14.863592377338732</v>
      </c>
      <c r="L117" s="105">
        <v>15.996102737021285</v>
      </c>
      <c r="M117" s="105">
        <v>15.482213298169622</v>
      </c>
      <c r="N117" s="105">
        <v>14.985056500282735</v>
      </c>
      <c r="O117" s="105">
        <v>15.960979968839695</v>
      </c>
      <c r="P117" s="105">
        <v>15.653153602605588</v>
      </c>
      <c r="Q117" s="105">
        <v>15.900597850643521</v>
      </c>
      <c r="R117" s="105">
        <v>15.952502382935792</v>
      </c>
      <c r="S117" s="105">
        <v>15.874753843012575</v>
      </c>
      <c r="T117" s="105">
        <v>15.644401994167557</v>
      </c>
      <c r="U117" s="105">
        <v>16.503851556033304</v>
      </c>
      <c r="V117" s="105">
        <v>17.348925057234613</v>
      </c>
      <c r="W117" s="105">
        <v>17.4104452493808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8.6422350243772925</v>
      </c>
      <c r="L118" s="99">
        <v>9.6370808642083485</v>
      </c>
      <c r="M118" s="99">
        <v>8.9937363815429059</v>
      </c>
      <c r="N118" s="99">
        <v>8.3808948706422317</v>
      </c>
      <c r="O118" s="99">
        <v>9.0737404871421727</v>
      </c>
      <c r="P118" s="99">
        <v>8.6403343359977036</v>
      </c>
      <c r="Q118" s="99">
        <v>8.7941966050989429</v>
      </c>
      <c r="R118" s="99">
        <v>8.6843701974103222</v>
      </c>
      <c r="S118" s="99">
        <v>8.4406896140586802</v>
      </c>
      <c r="T118" s="99">
        <v>9.4242199736791079</v>
      </c>
      <c r="U118" s="99">
        <v>9.1411773834024448</v>
      </c>
      <c r="V118" s="99">
        <v>9.3837404432902307</v>
      </c>
      <c r="W118" s="99">
        <v>9.6037815434827873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6.2213573529614417</v>
      </c>
      <c r="L119" s="99">
        <v>6.3590218728129342</v>
      </c>
      <c r="M119" s="99">
        <v>6.4884769166267153</v>
      </c>
      <c r="N119" s="99">
        <v>6.6041616296405001</v>
      </c>
      <c r="O119" s="99">
        <v>6.8872394816975246</v>
      </c>
      <c r="P119" s="99">
        <v>7.0128192666078863</v>
      </c>
      <c r="Q119" s="99">
        <v>7.106401245544574</v>
      </c>
      <c r="R119" s="99">
        <v>7.2681321855254701</v>
      </c>
      <c r="S119" s="99">
        <v>7.4340642289538943</v>
      </c>
      <c r="T119" s="99">
        <v>6.2201820204884495</v>
      </c>
      <c r="U119" s="99">
        <v>7.3626741726308547</v>
      </c>
      <c r="V119" s="99">
        <v>7.9651846139443823</v>
      </c>
      <c r="W119" s="99">
        <v>7.8066637058980088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7.6255598931240618</v>
      </c>
      <c r="D120" s="123">
        <v>7.2014002882781716</v>
      </c>
      <c r="E120" s="123">
        <v>11.848244328790731</v>
      </c>
      <c r="F120" s="123">
        <v>11.361540324300384</v>
      </c>
      <c r="G120" s="123">
        <v>10.751509042483095</v>
      </c>
      <c r="H120" s="123">
        <v>11.227986723508861</v>
      </c>
      <c r="I120" s="123">
        <v>11.388628163585661</v>
      </c>
      <c r="J120" s="123">
        <v>11.16034004435461</v>
      </c>
      <c r="K120" s="123">
        <v>11.338561965768198</v>
      </c>
      <c r="L120" s="123">
        <v>11.635914862758272</v>
      </c>
      <c r="M120" s="123">
        <v>11.017965231715703</v>
      </c>
      <c r="N120" s="123">
        <v>11.367375509876171</v>
      </c>
      <c r="O120" s="123">
        <v>11.173641483817605</v>
      </c>
      <c r="P120" s="123">
        <v>10.917480650976373</v>
      </c>
      <c r="Q120" s="123">
        <v>10.677980324829914</v>
      </c>
      <c r="R120" s="123">
        <v>10.59280864651749</v>
      </c>
      <c r="S120" s="123">
        <v>10.753217989344332</v>
      </c>
      <c r="T120" s="123">
        <v>11.046262757114084</v>
      </c>
      <c r="U120" s="123">
        <v>11.393150669204598</v>
      </c>
      <c r="V120" s="123">
        <v>11.128390382720365</v>
      </c>
      <c r="W120" s="123">
        <v>11.188752240996942</v>
      </c>
      <c r="X120" s="123">
        <v>9.6555166751471546</v>
      </c>
      <c r="Y120" s="123">
        <v>7.8591854761908158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8.249874493044862</v>
      </c>
      <c r="D121" s="99">
        <v>8.9139867240003721</v>
      </c>
      <c r="E121" s="99">
        <v>11.81971708595775</v>
      </c>
      <c r="F121" s="99">
        <v>11.840834476152082</v>
      </c>
      <c r="G121" s="99">
        <v>11.534158315352297</v>
      </c>
      <c r="H121" s="99">
        <v>11.635998645153123</v>
      </c>
      <c r="I121" s="99">
        <v>12.09067467416337</v>
      </c>
      <c r="J121" s="99">
        <v>12.432819294335502</v>
      </c>
      <c r="K121" s="99">
        <v>12.803772092671368</v>
      </c>
      <c r="L121" s="99">
        <v>12.943385179409887</v>
      </c>
      <c r="M121" s="99">
        <v>12.364258667560444</v>
      </c>
      <c r="N121" s="99">
        <v>12.384868261169558</v>
      </c>
      <c r="O121" s="99">
        <v>11.883276120424101</v>
      </c>
      <c r="P121" s="99">
        <v>11.760206106582512</v>
      </c>
      <c r="Q121" s="99">
        <v>11.67627376366697</v>
      </c>
      <c r="R121" s="99">
        <v>11.798293373610028</v>
      </c>
      <c r="S121" s="99">
        <v>11.860674045368089</v>
      </c>
      <c r="T121" s="99">
        <v>12.174069059918807</v>
      </c>
      <c r="U121" s="99">
        <v>12.684667402026498</v>
      </c>
      <c r="V121" s="99">
        <v>11.803924762471802</v>
      </c>
      <c r="W121" s="99">
        <v>11.188752240996942</v>
      </c>
      <c r="X121" s="99">
        <v>9.6555166751471546</v>
      </c>
      <c r="Y121" s="99">
        <v>7.8591854761908158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5.598799452801468</v>
      </c>
      <c r="D122" s="110">
        <v>4.4022569122448223</v>
      </c>
      <c r="E122" s="110">
        <v>11.865672826691732</v>
      </c>
      <c r="F122" s="110">
        <v>10.709527559168786</v>
      </c>
      <c r="G122" s="110">
        <v>8.2447628206846311</v>
      </c>
      <c r="H122" s="110">
        <v>9.8090795930146335</v>
      </c>
      <c r="I122" s="110">
        <v>8.8748487224848329</v>
      </c>
      <c r="J122" s="110">
        <v>9.4031067943809976</v>
      </c>
      <c r="K122" s="110">
        <v>9.4575489650141282</v>
      </c>
      <c r="L122" s="110">
        <v>10.529593825591517</v>
      </c>
      <c r="M122" s="110">
        <v>9.6278898955182921</v>
      </c>
      <c r="N122" s="110">
        <v>9.3581493174487314</v>
      </c>
      <c r="O122" s="110">
        <v>9.5276250486120091</v>
      </c>
      <c r="P122" s="110">
        <v>8.815125876805503</v>
      </c>
      <c r="Q122" s="110">
        <v>8.7066666987719348</v>
      </c>
      <c r="R122" s="110">
        <v>8.8220727076782079</v>
      </c>
      <c r="S122" s="110">
        <v>8.8713171388983678</v>
      </c>
      <c r="T122" s="110">
        <v>8.7461314816570788</v>
      </c>
      <c r="U122" s="110">
        <v>8.684115571090361</v>
      </c>
      <c r="V122" s="110">
        <v>8.9793749733097421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159.9269477714241</v>
      </c>
      <c r="D124" s="118">
        <f t="shared" si="42"/>
        <v>148.76754287883193</v>
      </c>
      <c r="E124" s="118">
        <f t="shared" si="42"/>
        <v>152.04589386961769</v>
      </c>
      <c r="F124" s="118">
        <f t="shared" si="42"/>
        <v>150.09873982477308</v>
      </c>
      <c r="G124" s="118">
        <f t="shared" si="42"/>
        <v>152.00573407201102</v>
      </c>
      <c r="H124" s="118">
        <f t="shared" si="42"/>
        <v>153.96136552604412</v>
      </c>
      <c r="I124" s="118">
        <f t="shared" si="42"/>
        <v>150.51577428272719</v>
      </c>
      <c r="J124" s="118">
        <f t="shared" si="42"/>
        <v>147.95362885557563</v>
      </c>
      <c r="K124" s="118">
        <f t="shared" si="42"/>
        <v>150.28677831096209</v>
      </c>
      <c r="L124" s="118">
        <f t="shared" si="42"/>
        <v>164.62341806982528</v>
      </c>
      <c r="M124" s="118">
        <f t="shared" si="42"/>
        <v>147.89368937409765</v>
      </c>
      <c r="N124" s="118">
        <f t="shared" si="42"/>
        <v>150.90270582562371</v>
      </c>
      <c r="O124" s="118">
        <f t="shared" si="42"/>
        <v>145.48283397863986</v>
      </c>
      <c r="P124" s="118">
        <f t="shared" si="42"/>
        <v>132.08459255372617</v>
      </c>
      <c r="Q124" s="118">
        <f t="shared" si="42"/>
        <v>128.61641464679539</v>
      </c>
      <c r="R124" s="118">
        <f t="shared" ref="R124:V124" si="43">R125+R128+R130+R139</f>
        <v>128.41662858697489</v>
      </c>
      <c r="S124" s="118">
        <f t="shared" si="43"/>
        <v>129.1547892192614</v>
      </c>
      <c r="T124" s="118">
        <f t="shared" si="43"/>
        <v>125.83422581051306</v>
      </c>
      <c r="U124" s="118">
        <f t="shared" si="43"/>
        <v>119.12947510379404</v>
      </c>
      <c r="V124" s="118">
        <f t="shared" si="43"/>
        <v>113.9904163909089</v>
      </c>
      <c r="W124" s="118">
        <f t="shared" ref="W124:Y124" si="44">W125+W128+W130+W139</f>
        <v>113.80261535464773</v>
      </c>
      <c r="X124" s="118">
        <f t="shared" si="44"/>
        <v>90.172757049895168</v>
      </c>
      <c r="Y124" s="118">
        <f t="shared" si="44"/>
        <v>72.086677835980524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140.02885368841993</v>
      </c>
      <c r="D125" s="123">
        <f t="shared" si="45"/>
        <v>129.82814357637241</v>
      </c>
      <c r="E125" s="123">
        <f t="shared" si="45"/>
        <v>126.06621489659859</v>
      </c>
      <c r="F125" s="123">
        <f t="shared" si="45"/>
        <v>124.53495006809462</v>
      </c>
      <c r="G125" s="123">
        <f t="shared" si="45"/>
        <v>127.9086601725916</v>
      </c>
      <c r="H125" s="123">
        <f t="shared" si="45"/>
        <v>128.59120717092503</v>
      </c>
      <c r="I125" s="123">
        <f t="shared" si="45"/>
        <v>125.12352554248848</v>
      </c>
      <c r="J125" s="123">
        <f t="shared" si="45"/>
        <v>122.68943342567648</v>
      </c>
      <c r="K125" s="123">
        <f t="shared" si="45"/>
        <v>124.28292590986867</v>
      </c>
      <c r="L125" s="123">
        <f t="shared" si="45"/>
        <v>138.06048165376558</v>
      </c>
      <c r="M125" s="123">
        <f t="shared" si="45"/>
        <v>121.66465315965127</v>
      </c>
      <c r="N125" s="123">
        <f t="shared" si="45"/>
        <v>124.22110339246682</v>
      </c>
      <c r="O125" s="123">
        <f t="shared" si="45"/>
        <v>118.76843264694459</v>
      </c>
      <c r="P125" s="123">
        <f t="shared" si="45"/>
        <v>105.42584285080187</v>
      </c>
      <c r="Q125" s="123">
        <f t="shared" si="45"/>
        <v>101.95703528953939</v>
      </c>
      <c r="R125" s="123">
        <f t="shared" ref="R125:V125" si="46">SUM(R126:R127)</f>
        <v>102.12536460857649</v>
      </c>
      <c r="S125" s="123">
        <f t="shared" si="46"/>
        <v>102.05996328037719</v>
      </c>
      <c r="T125" s="123">
        <f t="shared" si="46"/>
        <v>99.026815383464395</v>
      </c>
      <c r="U125" s="123">
        <f t="shared" si="46"/>
        <v>91.701770610085049</v>
      </c>
      <c r="V125" s="123">
        <f t="shared" si="46"/>
        <v>86.771812463100403</v>
      </c>
      <c r="W125" s="123">
        <f t="shared" ref="W125:Y125" si="47">SUM(W126:W127)</f>
        <v>85.206422070422562</v>
      </c>
      <c r="X125" s="123">
        <f t="shared" si="47"/>
        <v>65.956837573568677</v>
      </c>
      <c r="Y125" s="123">
        <f t="shared" si="47"/>
        <v>52.654868460767588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139.59712772334296</v>
      </c>
      <c r="D126" s="99">
        <v>129.43192062211554</v>
      </c>
      <c r="E126" s="99">
        <v>125.68182989033211</v>
      </c>
      <c r="F126" s="99">
        <v>124.16146474650779</v>
      </c>
      <c r="G126" s="99">
        <v>127.53044383604238</v>
      </c>
      <c r="H126" s="99">
        <v>128.21185976085641</v>
      </c>
      <c r="I126" s="99">
        <v>124.7634029158294</v>
      </c>
      <c r="J126" s="99">
        <v>122.33903704849288</v>
      </c>
      <c r="K126" s="99">
        <v>123.93198945083924</v>
      </c>
      <c r="L126" s="99">
        <v>137.66863225101071</v>
      </c>
      <c r="M126" s="99">
        <v>121.32651339899273</v>
      </c>
      <c r="N126" s="99">
        <v>123.87702183760369</v>
      </c>
      <c r="O126" s="99">
        <v>118.44286019581642</v>
      </c>
      <c r="P126" s="99">
        <v>105.14092658162906</v>
      </c>
      <c r="Q126" s="99">
        <v>101.68318495836078</v>
      </c>
      <c r="R126" s="99">
        <v>101.85117483463871</v>
      </c>
      <c r="S126" s="99">
        <v>101.78769888005982</v>
      </c>
      <c r="T126" s="99">
        <v>98.758594399036625</v>
      </c>
      <c r="U126" s="99">
        <v>91.457835233779761</v>
      </c>
      <c r="V126" s="99">
        <v>86.541361723345673</v>
      </c>
      <c r="W126" s="99">
        <v>84.985081127550444</v>
      </c>
      <c r="X126" s="99">
        <v>65.792351784002832</v>
      </c>
      <c r="Y126" s="99">
        <v>52.526256339651766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0.43172596507697747</v>
      </c>
      <c r="D127" s="99">
        <v>0.39622295425687398</v>
      </c>
      <c r="E127" s="99">
        <v>0.38438500626648614</v>
      </c>
      <c r="F127" s="99">
        <v>0.37348532158682191</v>
      </c>
      <c r="G127" s="99">
        <v>0.37821633654921177</v>
      </c>
      <c r="H127" s="99">
        <v>0.37934741006862616</v>
      </c>
      <c r="I127" s="99">
        <v>0.36012262665907541</v>
      </c>
      <c r="J127" s="99">
        <v>0.3503963771835964</v>
      </c>
      <c r="K127" s="99">
        <v>0.35093645902942988</v>
      </c>
      <c r="L127" s="99">
        <v>0.3918494027548613</v>
      </c>
      <c r="M127" s="99">
        <v>0.33813976065853935</v>
      </c>
      <c r="N127" s="99">
        <v>0.34408155486312569</v>
      </c>
      <c r="O127" s="99">
        <v>0.32557245112817051</v>
      </c>
      <c r="P127" s="99">
        <v>0.28491626917280893</v>
      </c>
      <c r="Q127" s="99">
        <v>0.27385033117861213</v>
      </c>
      <c r="R127" s="99">
        <v>0.27418977393777527</v>
      </c>
      <c r="S127" s="99">
        <v>0.2722644003173742</v>
      </c>
      <c r="T127" s="99">
        <v>0.26822098442776487</v>
      </c>
      <c r="U127" s="99">
        <v>0.243935376305292</v>
      </c>
      <c r="V127" s="99">
        <v>0.23045073975472627</v>
      </c>
      <c r="W127" s="99">
        <v>0.22134094287211201</v>
      </c>
      <c r="X127" s="99">
        <v>0.16448578956584087</v>
      </c>
      <c r="Y127" s="99">
        <v>0.12861212111582115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3.6766685763568204E-4</v>
      </c>
      <c r="D128" s="123">
        <f t="shared" si="48"/>
        <v>6.9783813313083795E-4</v>
      </c>
      <c r="E128" s="123">
        <f t="shared" si="48"/>
        <v>2.3636511628561409E-3</v>
      </c>
      <c r="F128" s="123">
        <f t="shared" si="48"/>
        <v>5.5154737962449987E-3</v>
      </c>
      <c r="G128" s="123">
        <f t="shared" si="48"/>
        <v>2.7672216482526584E-3</v>
      </c>
      <c r="H128" s="123">
        <f t="shared" si="48"/>
        <v>6.8624151147783407E-3</v>
      </c>
      <c r="I128" s="123">
        <f t="shared" si="48"/>
        <v>1.7128592397773555E-2</v>
      </c>
      <c r="J128" s="123">
        <f t="shared" si="48"/>
        <v>2.2088771560899854E-2</v>
      </c>
      <c r="K128" s="123">
        <f t="shared" si="48"/>
        <v>2.8623357374851249E-2</v>
      </c>
      <c r="L128" s="123">
        <f t="shared" si="48"/>
        <v>2.820640446316414E-2</v>
      </c>
      <c r="M128" s="123">
        <f t="shared" si="48"/>
        <v>3.6944819302972783E-2</v>
      </c>
      <c r="N128" s="123">
        <f t="shared" si="48"/>
        <v>3.6176787878946459E-2</v>
      </c>
      <c r="O128" s="123">
        <f t="shared" si="48"/>
        <v>6.2817511600632175E-2</v>
      </c>
      <c r="P128" s="123">
        <f t="shared" si="48"/>
        <v>8.2629095072027911E-2</v>
      </c>
      <c r="Q128" s="123">
        <f t="shared" si="48"/>
        <v>0.19168393551936971</v>
      </c>
      <c r="R128" s="123">
        <f t="shared" si="48"/>
        <v>0.13988909437237643</v>
      </c>
      <c r="S128" s="123">
        <f t="shared" si="48"/>
        <v>0.11666253011158693</v>
      </c>
      <c r="T128" s="123">
        <f t="shared" si="48"/>
        <v>0.13020582965537442</v>
      </c>
      <c r="U128" s="123">
        <f t="shared" si="48"/>
        <v>0.1329593720890915</v>
      </c>
      <c r="V128" s="123">
        <f t="shared" si="48"/>
        <v>7.7800120484997973E-2</v>
      </c>
      <c r="W128" s="123">
        <f t="shared" si="48"/>
        <v>3.176295598333153E-2</v>
      </c>
      <c r="X128" s="123">
        <f t="shared" si="48"/>
        <v>1.881884890298478E-2</v>
      </c>
      <c r="Y128" s="123">
        <f t="shared" si="48"/>
        <v>8.0749842504475276E-3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3.6766685763568204E-4</v>
      </c>
      <c r="D129" s="99">
        <f>RES_hhdet_in_fech!D129/RES_summary!D$21</f>
        <v>6.9783813313083795E-4</v>
      </c>
      <c r="E129" s="99">
        <f>RES_hhdet_in_fech!E129/RES_summary!E$21</f>
        <v>2.3636511628561409E-3</v>
      </c>
      <c r="F129" s="99">
        <f>RES_hhdet_in_fech!F129/RES_summary!F$21</f>
        <v>5.5154737962449987E-3</v>
      </c>
      <c r="G129" s="99">
        <f>RES_hhdet_in_fech!G129/RES_summary!G$21</f>
        <v>2.7672216482526584E-3</v>
      </c>
      <c r="H129" s="99">
        <f>RES_hhdet_in_fech!H129/RES_summary!H$21</f>
        <v>6.8624151147783407E-3</v>
      </c>
      <c r="I129" s="99">
        <f>RES_hhdet_in_fech!I129/RES_summary!I$21</f>
        <v>1.7128592397773555E-2</v>
      </c>
      <c r="J129" s="99">
        <f>RES_hhdet_in_fech!J129/RES_summary!J$21</f>
        <v>2.2088771560899854E-2</v>
      </c>
      <c r="K129" s="99">
        <f>RES_hhdet_in_fech!K129/RES_summary!K$21</f>
        <v>2.8623357374851249E-2</v>
      </c>
      <c r="L129" s="99">
        <f>RES_hhdet_in_fech!L129/RES_summary!L$21</f>
        <v>2.820640446316414E-2</v>
      </c>
      <c r="M129" s="99">
        <f>RES_hhdet_in_fech!M129/RES_summary!M$21</f>
        <v>3.6944819302972783E-2</v>
      </c>
      <c r="N129" s="99">
        <f>RES_hhdet_in_fech!N129/RES_summary!N$21</f>
        <v>3.6176787878946459E-2</v>
      </c>
      <c r="O129" s="99">
        <f>RES_hhdet_in_fech!O129/RES_summary!O$21</f>
        <v>6.2817511600632175E-2</v>
      </c>
      <c r="P129" s="99">
        <f>RES_hhdet_in_fech!P129/RES_summary!P$21</f>
        <v>8.2629095072027911E-2</v>
      </c>
      <c r="Q129" s="99">
        <f>RES_hhdet_in_fech!Q129/RES_summary!Q$21</f>
        <v>0.19168393551936971</v>
      </c>
      <c r="R129" s="99">
        <f>RES_hhdet_in_fech!R129/RES_summary!R$21</f>
        <v>0.13988909437237643</v>
      </c>
      <c r="S129" s="99">
        <f>RES_hhdet_in_fech!S129/RES_summary!S$21</f>
        <v>0.11666253011158693</v>
      </c>
      <c r="T129" s="99">
        <f>RES_hhdet_in_fech!T129/RES_summary!T$21</f>
        <v>0.13020582965537442</v>
      </c>
      <c r="U129" s="99">
        <f>RES_hhdet_in_fech!U129/RES_summary!U$21</f>
        <v>0.1329593720890915</v>
      </c>
      <c r="V129" s="99">
        <f>RES_hhdet_in_fech!V129/RES_summary!V$21</f>
        <v>7.7800120484997973E-2</v>
      </c>
      <c r="W129" s="99">
        <f>RES_hhdet_in_fech!W129/RES_summary!W$21</f>
        <v>3.176295598333153E-2</v>
      </c>
      <c r="X129" s="99">
        <f>RES_hhdet_in_fech!X129/RES_summary!X$21</f>
        <v>1.881884890298478E-2</v>
      </c>
      <c r="Y129" s="99">
        <f>RES_hhdet_in_fech!Y129/RES_summary!Y$21</f>
        <v>8.0749842504475276E-3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12.276215867314356</v>
      </c>
      <c r="D130" s="123">
        <v>11.735466416042609</v>
      </c>
      <c r="E130" s="123">
        <v>14.129030898208638</v>
      </c>
      <c r="F130" s="123">
        <v>14.197138672495702</v>
      </c>
      <c r="G130" s="123">
        <v>13.344014327956327</v>
      </c>
      <c r="H130" s="123">
        <v>14.137861275290376</v>
      </c>
      <c r="I130" s="123">
        <v>13.977224955483374</v>
      </c>
      <c r="J130" s="123">
        <v>14.082100381148219</v>
      </c>
      <c r="K130" s="123">
        <v>14.6333637301222</v>
      </c>
      <c r="L130" s="123">
        <v>14.894309205101003</v>
      </c>
      <c r="M130" s="123">
        <v>15.174602566457075</v>
      </c>
      <c r="N130" s="123">
        <v>15.277348217631983</v>
      </c>
      <c r="O130" s="123">
        <v>15.478446393017373</v>
      </c>
      <c r="P130" s="123">
        <v>15.659746125875483</v>
      </c>
      <c r="Q130" s="123">
        <v>15.790159458028487</v>
      </c>
      <c r="R130" s="123">
        <v>15.560560927900518</v>
      </c>
      <c r="S130" s="123">
        <v>16.228021485200522</v>
      </c>
      <c r="T130" s="123">
        <v>15.631410697436083</v>
      </c>
      <c r="U130" s="123">
        <v>15.901882334714557</v>
      </c>
      <c r="V130" s="123">
        <v>16.010173294709642</v>
      </c>
      <c r="W130" s="123">
        <v>17.375678087244896</v>
      </c>
      <c r="X130" s="123">
        <v>14.541583952276351</v>
      </c>
      <c r="Y130" s="123">
        <v>11.564548914771667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12.245602269029746</v>
      </c>
      <c r="D131" s="99">
        <v>11.735466416042609</v>
      </c>
      <c r="E131" s="99">
        <v>13.525575218778586</v>
      </c>
      <c r="F131" s="99">
        <v>13.932033774421015</v>
      </c>
      <c r="G131" s="99">
        <v>13.344014327956327</v>
      </c>
      <c r="H131" s="99">
        <v>13.368446816520489</v>
      </c>
      <c r="I131" s="99">
        <v>13.971409228275826</v>
      </c>
      <c r="J131" s="99">
        <v>14.061439480744014</v>
      </c>
      <c r="K131" s="99">
        <v>14.623518797716175</v>
      </c>
      <c r="L131" s="99">
        <v>14.810148061960994</v>
      </c>
      <c r="M131" s="99">
        <v>15.081041489858602</v>
      </c>
      <c r="N131" s="99">
        <v>15.22963279349139</v>
      </c>
      <c r="O131" s="99">
        <v>15.472149358376129</v>
      </c>
      <c r="P131" s="99">
        <v>15.673497020077836</v>
      </c>
      <c r="Q131" s="99">
        <v>15.822440468080929</v>
      </c>
      <c r="R131" s="99">
        <v>15.528301831422825</v>
      </c>
      <c r="S131" s="99">
        <v>16.176609769091201</v>
      </c>
      <c r="T131" s="99">
        <v>15.783175975200022</v>
      </c>
      <c r="U131" s="99">
        <v>15.868475473478467</v>
      </c>
      <c r="V131" s="99">
        <v>15.970131755940354</v>
      </c>
      <c r="W131" s="99">
        <v>17.396504494097307</v>
      </c>
      <c r="X131" s="99">
        <v>14.629646642596214</v>
      </c>
      <c r="Y131" s="99">
        <v>11.677732764893298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13.279051978910852</v>
      </c>
      <c r="L132" s="99">
        <v>13.517994018655132</v>
      </c>
      <c r="M132" s="99">
        <v>13.734020281303179</v>
      </c>
      <c r="N132" s="99">
        <v>13.851474496560183</v>
      </c>
      <c r="O132" s="99">
        <v>14.158365160183479</v>
      </c>
      <c r="P132" s="99">
        <v>14.42179407385186</v>
      </c>
      <c r="Q132" s="99">
        <v>14.645350200874001</v>
      </c>
      <c r="R132" s="99">
        <v>14.401446788404396</v>
      </c>
      <c r="S132" s="99">
        <v>15.021356155698301</v>
      </c>
      <c r="T132" s="99">
        <v>14.863935769975077</v>
      </c>
      <c r="U132" s="99">
        <v>14.868672702313464</v>
      </c>
      <c r="V132" s="99">
        <v>14.969193205707098</v>
      </c>
      <c r="W132" s="99">
        <v>16.384147849889565</v>
      </c>
      <c r="X132" s="99">
        <v>13.678293437675393</v>
      </c>
      <c r="Y132" s="99">
        <v>10.905006270341561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7.013880859071838</v>
      </c>
      <c r="L133" s="102">
        <v>7.4264168139445896</v>
      </c>
      <c r="M133" s="102">
        <v>7.2690234131880986</v>
      </c>
      <c r="N133" s="102">
        <v>7.0662255361949349</v>
      </c>
      <c r="O133" s="102">
        <v>7.394019836907912</v>
      </c>
      <c r="P133" s="102">
        <v>7.3679910521817975</v>
      </c>
      <c r="Q133" s="102">
        <v>7.5571643398895576</v>
      </c>
      <c r="R133" s="102">
        <v>7.3191794091866216</v>
      </c>
      <c r="S133" s="102">
        <v>7.497695735649919</v>
      </c>
      <c r="T133" s="102">
        <v>8.6296127718985502</v>
      </c>
      <c r="U133" s="102">
        <v>7.8325173675453215</v>
      </c>
      <c r="V133" s="102">
        <v>7.6765294146691456</v>
      </c>
      <c r="W133" s="102">
        <v>8.6924627267274541</v>
      </c>
      <c r="X133" s="102">
        <v>5.6051399690028187</v>
      </c>
      <c r="Y133" s="102">
        <v>3.5017527825572263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6.265171119839013</v>
      </c>
      <c r="L134" s="105">
        <v>6.0915772047105428</v>
      </c>
      <c r="M134" s="105">
        <v>6.4649968681150813</v>
      </c>
      <c r="N134" s="105">
        <v>6.7852489603652479</v>
      </c>
      <c r="O134" s="105">
        <v>6.7643453232755668</v>
      </c>
      <c r="P134" s="105">
        <v>7.0538030216700625</v>
      </c>
      <c r="Q134" s="105">
        <v>7.0881858609844413</v>
      </c>
      <c r="R134" s="105">
        <v>7.0822673792177717</v>
      </c>
      <c r="S134" s="105">
        <v>7.5236604200483814</v>
      </c>
      <c r="T134" s="105">
        <v>6.2343229980765269</v>
      </c>
      <c r="U134" s="105">
        <v>7.0361553347681438</v>
      </c>
      <c r="V134" s="105">
        <v>7.2926637910379553</v>
      </c>
      <c r="W134" s="105">
        <v>7.6916851231621086</v>
      </c>
      <c r="X134" s="105">
        <v>8.0731534686725723</v>
      </c>
      <c r="Y134" s="105">
        <v>7.4032534877843368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13.20334100175746</v>
      </c>
      <c r="D135" s="102">
        <v>0</v>
      </c>
      <c r="E135" s="102">
        <v>20.9344252392264</v>
      </c>
      <c r="F135" s="102">
        <v>19.380484165947784</v>
      </c>
      <c r="G135" s="102">
        <v>0</v>
      </c>
      <c r="H135" s="102">
        <v>18.012920657891733</v>
      </c>
      <c r="I135" s="102">
        <v>16.436844235582353</v>
      </c>
      <c r="J135" s="102">
        <v>17.204728365914519</v>
      </c>
      <c r="K135" s="102">
        <v>18.037628166730148</v>
      </c>
      <c r="L135" s="102">
        <v>19.207920836056584</v>
      </c>
      <c r="M135" s="102">
        <v>18.683887279050968</v>
      </c>
      <c r="N135" s="102">
        <v>18.106829208834604</v>
      </c>
      <c r="O135" s="102">
        <v>18.963378028296365</v>
      </c>
      <c r="P135" s="102">
        <v>18.364176587516248</v>
      </c>
      <c r="Q135" s="102">
        <v>18.366656401432827</v>
      </c>
      <c r="R135" s="102">
        <v>18.317427821393338</v>
      </c>
      <c r="S135" s="102">
        <v>18.173207146272148</v>
      </c>
      <c r="T135" s="102">
        <v>17.461962615708664</v>
      </c>
      <c r="U135" s="102">
        <v>18.536016022531602</v>
      </c>
      <c r="V135" s="102">
        <v>0</v>
      </c>
      <c r="W135" s="102">
        <v>19.24857371995051</v>
      </c>
      <c r="X135" s="102">
        <v>15.566269550308288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14.863592377338735</v>
      </c>
      <c r="L136" s="105">
        <v>15.996102737021285</v>
      </c>
      <c r="M136" s="105">
        <v>15.482213298169622</v>
      </c>
      <c r="N136" s="105">
        <v>14.985056500282733</v>
      </c>
      <c r="O136" s="105">
        <v>15.960979968839693</v>
      </c>
      <c r="P136" s="105">
        <v>15.653153602605588</v>
      </c>
      <c r="Q136" s="105">
        <v>15.900597850643521</v>
      </c>
      <c r="R136" s="105">
        <v>15.952502382935792</v>
      </c>
      <c r="S136" s="105">
        <v>15.874753843012575</v>
      </c>
      <c r="T136" s="105">
        <v>15.644401994167557</v>
      </c>
      <c r="U136" s="105">
        <v>16.503851556033297</v>
      </c>
      <c r="V136" s="105">
        <v>17.348925057234609</v>
      </c>
      <c r="W136" s="105">
        <v>17.4104452493808</v>
      </c>
      <c r="X136" s="105">
        <v>13.79694669140923</v>
      </c>
      <c r="Y136" s="105">
        <v>10.152441078518086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8.6422350243772925</v>
      </c>
      <c r="L137" s="99">
        <v>9.6370808642083503</v>
      </c>
      <c r="M137" s="99">
        <v>8.9937363815429077</v>
      </c>
      <c r="N137" s="99">
        <v>8.3808948706422317</v>
      </c>
      <c r="O137" s="99">
        <v>9.0737404871421692</v>
      </c>
      <c r="P137" s="99">
        <v>8.6403343359977054</v>
      </c>
      <c r="Q137" s="99">
        <v>8.7941966050989446</v>
      </c>
      <c r="R137" s="99">
        <v>8.6843701974103222</v>
      </c>
      <c r="S137" s="99">
        <v>8.4406896140586802</v>
      </c>
      <c r="T137" s="99">
        <v>9.4242199736791079</v>
      </c>
      <c r="U137" s="99">
        <v>9.141177383402443</v>
      </c>
      <c r="V137" s="99">
        <v>9.3837404432902289</v>
      </c>
      <c r="W137" s="99">
        <v>9.6037815434827873</v>
      </c>
      <c r="X137" s="99">
        <v>5.7738204067440027</v>
      </c>
      <c r="Y137" s="99">
        <v>3.0877847754956584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6.2213573529614408</v>
      </c>
      <c r="L138" s="99">
        <v>6.3590218728129333</v>
      </c>
      <c r="M138" s="99">
        <v>6.4884769166267144</v>
      </c>
      <c r="N138" s="99">
        <v>6.6041616296405001</v>
      </c>
      <c r="O138" s="99">
        <v>6.8872394816975229</v>
      </c>
      <c r="P138" s="99">
        <v>7.0128192666078837</v>
      </c>
      <c r="Q138" s="99">
        <v>7.106401245544574</v>
      </c>
      <c r="R138" s="99">
        <v>7.2681321855254701</v>
      </c>
      <c r="S138" s="99">
        <v>7.4340642289538925</v>
      </c>
      <c r="T138" s="99">
        <v>6.2201820204884504</v>
      </c>
      <c r="U138" s="99">
        <v>7.362674172630852</v>
      </c>
      <c r="V138" s="99">
        <v>7.9651846139443805</v>
      </c>
      <c r="W138" s="99">
        <v>7.8066637058980088</v>
      </c>
      <c r="X138" s="99">
        <v>8.023126284665226</v>
      </c>
      <c r="Y138" s="99">
        <v>7.0646563030224279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7.6215105488321502</v>
      </c>
      <c r="D139" s="123">
        <v>7.203235048283763</v>
      </c>
      <c r="E139" s="123">
        <v>11.848284423647616</v>
      </c>
      <c r="F139" s="123">
        <v>11.36113561038651</v>
      </c>
      <c r="G139" s="123">
        <v>10.75029234981487</v>
      </c>
      <c r="H139" s="123">
        <v>11.225434664713939</v>
      </c>
      <c r="I139" s="123">
        <v>11.397895192357558</v>
      </c>
      <c r="J139" s="123">
        <v>11.160006277190023</v>
      </c>
      <c r="K139" s="123">
        <v>11.341865313596369</v>
      </c>
      <c r="L139" s="123">
        <v>11.640420806495539</v>
      </c>
      <c r="M139" s="123">
        <v>11.017488828686346</v>
      </c>
      <c r="N139" s="123">
        <v>11.368077427645973</v>
      </c>
      <c r="O139" s="123">
        <v>11.173137427077284</v>
      </c>
      <c r="P139" s="123">
        <v>10.916374481976797</v>
      </c>
      <c r="Q139" s="123">
        <v>10.677535963708165</v>
      </c>
      <c r="R139" s="123">
        <v>10.590813956125508</v>
      </c>
      <c r="S139" s="123">
        <v>10.750141923572095</v>
      </c>
      <c r="T139" s="123">
        <v>11.045793899957202</v>
      </c>
      <c r="U139" s="123">
        <v>11.392862786905336</v>
      </c>
      <c r="V139" s="123">
        <v>11.130630512613868</v>
      </c>
      <c r="W139" s="123">
        <v>11.188752240996942</v>
      </c>
      <c r="X139" s="123">
        <v>9.6555166751471546</v>
      </c>
      <c r="Y139" s="123">
        <v>7.8591854761908175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8.2498744930448584</v>
      </c>
      <c r="D140" s="99">
        <v>8.9139867240003721</v>
      </c>
      <c r="E140" s="99">
        <v>11.81971708595775</v>
      </c>
      <c r="F140" s="99">
        <v>11.840834476152088</v>
      </c>
      <c r="G140" s="99">
        <v>11.534158315352302</v>
      </c>
      <c r="H140" s="99">
        <v>11.635998645153121</v>
      </c>
      <c r="I140" s="99">
        <v>12.090674674163367</v>
      </c>
      <c r="J140" s="99">
        <v>12.432819294335502</v>
      </c>
      <c r="K140" s="99">
        <v>12.803772092671368</v>
      </c>
      <c r="L140" s="99">
        <v>12.943385179409887</v>
      </c>
      <c r="M140" s="99">
        <v>12.364258667560442</v>
      </c>
      <c r="N140" s="99">
        <v>12.384868261169558</v>
      </c>
      <c r="O140" s="99">
        <v>11.883276120424103</v>
      </c>
      <c r="P140" s="99">
        <v>11.760206106582512</v>
      </c>
      <c r="Q140" s="99">
        <v>11.676273763666968</v>
      </c>
      <c r="R140" s="99">
        <v>11.798293373610026</v>
      </c>
      <c r="S140" s="99">
        <v>11.860674045368087</v>
      </c>
      <c r="T140" s="99">
        <v>12.174069059918811</v>
      </c>
      <c r="U140" s="99">
        <v>12.6846674020265</v>
      </c>
      <c r="V140" s="99">
        <v>11.803924762471805</v>
      </c>
      <c r="W140" s="99">
        <v>11.188752240996942</v>
      </c>
      <c r="X140" s="99">
        <v>9.6555166751471546</v>
      </c>
      <c r="Y140" s="99">
        <v>7.8591854761908175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5.5987994528014671</v>
      </c>
      <c r="D141" s="110">
        <v>4.4022569122448223</v>
      </c>
      <c r="E141" s="110">
        <v>11.86567282669173</v>
      </c>
      <c r="F141" s="110">
        <v>10.709527559168786</v>
      </c>
      <c r="G141" s="110">
        <v>8.2447628206846311</v>
      </c>
      <c r="H141" s="110">
        <v>9.8090795930146335</v>
      </c>
      <c r="I141" s="110">
        <v>8.8748487224848329</v>
      </c>
      <c r="J141" s="110">
        <v>9.4031067943809941</v>
      </c>
      <c r="K141" s="110">
        <v>9.4575489650141265</v>
      </c>
      <c r="L141" s="110">
        <v>10.529593825591515</v>
      </c>
      <c r="M141" s="110">
        <v>9.6278898955182939</v>
      </c>
      <c r="N141" s="110">
        <v>9.3581493174487296</v>
      </c>
      <c r="O141" s="110">
        <v>9.5276250486120109</v>
      </c>
      <c r="P141" s="110">
        <v>8.8151258768055047</v>
      </c>
      <c r="Q141" s="110">
        <v>8.7066666987719348</v>
      </c>
      <c r="R141" s="110">
        <v>8.8220727076782079</v>
      </c>
      <c r="S141" s="110">
        <v>8.8713171388983696</v>
      </c>
      <c r="T141" s="110">
        <v>8.7461314816570788</v>
      </c>
      <c r="U141" s="110">
        <v>8.684115571090361</v>
      </c>
      <c r="V141" s="110">
        <v>8.9793749733097386</v>
      </c>
      <c r="W141" s="110">
        <v>0</v>
      </c>
      <c r="X141" s="110">
        <v>0</v>
      </c>
      <c r="Y141" s="110">
        <v>0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90.021785517124201</v>
      </c>
      <c r="D143" s="118">
        <f t="shared" si="49"/>
        <v>49.289788637175953</v>
      </c>
      <c r="E143" s="118">
        <f t="shared" si="49"/>
        <v>77.027093424911087</v>
      </c>
      <c r="F143" s="118">
        <f t="shared" si="49"/>
        <v>73.062515025926032</v>
      </c>
      <c r="G143" s="118">
        <f t="shared" si="49"/>
        <v>71.652882250803671</v>
      </c>
      <c r="H143" s="118">
        <f t="shared" si="49"/>
        <v>81.292935071652408</v>
      </c>
      <c r="I143" s="118">
        <f t="shared" si="49"/>
        <v>70.396076864853995</v>
      </c>
      <c r="J143" s="118">
        <f t="shared" si="49"/>
        <v>74.472074860286853</v>
      </c>
      <c r="K143" s="118">
        <f t="shared" si="49"/>
        <v>71.787998535569599</v>
      </c>
      <c r="L143" s="118">
        <f t="shared" si="49"/>
        <v>73.896531549366216</v>
      </c>
      <c r="M143" s="118">
        <f t="shared" si="49"/>
        <v>68.725359845628418</v>
      </c>
      <c r="N143" s="118">
        <f t="shared" si="49"/>
        <v>64.403855668023823</v>
      </c>
      <c r="O143" s="118">
        <f t="shared" si="49"/>
        <v>59.772725487024658</v>
      </c>
      <c r="P143" s="118">
        <f t="shared" si="49"/>
        <v>55.825522926390136</v>
      </c>
      <c r="Q143" s="118">
        <f t="shared" si="49"/>
        <v>53.863740632641168</v>
      </c>
      <c r="R143" s="118">
        <f t="shared" ref="R143:V143" si="50">R144+R146+R148+R157</f>
        <v>54.111192204189642</v>
      </c>
      <c r="S143" s="118">
        <f t="shared" si="50"/>
        <v>54.379566038710998</v>
      </c>
      <c r="T143" s="118">
        <f t="shared" si="50"/>
        <v>53.021130708085323</v>
      </c>
      <c r="U143" s="118">
        <f t="shared" si="50"/>
        <v>53.60596049503107</v>
      </c>
      <c r="V143" s="118">
        <f t="shared" si="50"/>
        <v>51.3408348490577</v>
      </c>
      <c r="W143" s="118">
        <f t="shared" ref="W143:Y143" si="51">W144+W146+W148+W157</f>
        <v>48.683764616600179</v>
      </c>
      <c r="X143" s="118">
        <f t="shared" si="51"/>
        <v>43.036586066321021</v>
      </c>
      <c r="Y143" s="118">
        <f t="shared" si="51"/>
        <v>34.038935134638059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67.822185801633623</v>
      </c>
      <c r="D144" s="123">
        <f t="shared" si="52"/>
        <v>31.002024813787404</v>
      </c>
      <c r="E144" s="123">
        <f t="shared" si="52"/>
        <v>44.431238280674172</v>
      </c>
      <c r="F144" s="123">
        <f t="shared" si="52"/>
        <v>42.420219703892812</v>
      </c>
      <c r="G144" s="123">
        <f t="shared" si="52"/>
        <v>44.838434597496594</v>
      </c>
      <c r="H144" s="123">
        <f t="shared" si="52"/>
        <v>51.720031413687096</v>
      </c>
      <c r="I144" s="123">
        <f t="shared" si="52"/>
        <v>41.800858373464237</v>
      </c>
      <c r="J144" s="123">
        <f t="shared" si="52"/>
        <v>45.836302972869682</v>
      </c>
      <c r="K144" s="123">
        <f t="shared" si="52"/>
        <v>43.705119995123525</v>
      </c>
      <c r="L144" s="123">
        <f t="shared" si="52"/>
        <v>43.246199923486486</v>
      </c>
      <c r="M144" s="123">
        <f t="shared" si="52"/>
        <v>39.227543595264038</v>
      </c>
      <c r="N144" s="123">
        <f t="shared" si="52"/>
        <v>35.036252345333764</v>
      </c>
      <c r="O144" s="123">
        <f t="shared" si="52"/>
        <v>31.770736815348688</v>
      </c>
      <c r="P144" s="123">
        <f t="shared" si="52"/>
        <v>28.418462932540749</v>
      </c>
      <c r="Q144" s="123">
        <f t="shared" si="52"/>
        <v>26.41611770288392</v>
      </c>
      <c r="R144" s="123">
        <f t="shared" si="52"/>
        <v>26.402481879769166</v>
      </c>
      <c r="S144" s="123">
        <f t="shared" si="52"/>
        <v>26.027628778564456</v>
      </c>
      <c r="T144" s="123">
        <f t="shared" si="52"/>
        <v>25.750115998834012</v>
      </c>
      <c r="U144" s="123">
        <f t="shared" si="52"/>
        <v>24.700001990244122</v>
      </c>
      <c r="V144" s="123">
        <f t="shared" si="52"/>
        <v>22.381737900177082</v>
      </c>
      <c r="W144" s="123">
        <f t="shared" si="52"/>
        <v>19.602771432268316</v>
      </c>
      <c r="X144" s="123">
        <f t="shared" si="52"/>
        <v>18.358122949040524</v>
      </c>
      <c r="Y144" s="123">
        <f t="shared" si="52"/>
        <v>14.727106636602924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67.822185801633623</v>
      </c>
      <c r="D145" s="99">
        <v>31.002024813787404</v>
      </c>
      <c r="E145" s="99">
        <v>44.431238280674172</v>
      </c>
      <c r="F145" s="99">
        <v>42.420219703892812</v>
      </c>
      <c r="G145" s="99">
        <v>44.838434597496594</v>
      </c>
      <c r="H145" s="99">
        <v>51.720031413687096</v>
      </c>
      <c r="I145" s="99">
        <v>41.800858373464237</v>
      </c>
      <c r="J145" s="99">
        <v>45.836302972869682</v>
      </c>
      <c r="K145" s="99">
        <v>43.705119995123525</v>
      </c>
      <c r="L145" s="99">
        <v>43.246199923486486</v>
      </c>
      <c r="M145" s="99">
        <v>39.227543595264038</v>
      </c>
      <c r="N145" s="99">
        <v>35.036252345333764</v>
      </c>
      <c r="O145" s="99">
        <v>31.770736815348688</v>
      </c>
      <c r="P145" s="99">
        <v>28.418462932540749</v>
      </c>
      <c r="Q145" s="99">
        <v>26.41611770288392</v>
      </c>
      <c r="R145" s="99">
        <v>26.402481879769166</v>
      </c>
      <c r="S145" s="99">
        <v>26.027628778564456</v>
      </c>
      <c r="T145" s="99">
        <v>25.750115998834012</v>
      </c>
      <c r="U145" s="99">
        <v>24.700001990244122</v>
      </c>
      <c r="V145" s="99">
        <v>22.381737900177082</v>
      </c>
      <c r="W145" s="99">
        <v>19.602771432268316</v>
      </c>
      <c r="X145" s="99">
        <v>18.358122949040524</v>
      </c>
      <c r="Y145" s="99">
        <v>14.727106636602924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5.4113331325265452E-3</v>
      </c>
      <c r="E146" s="123">
        <f t="shared" si="53"/>
        <v>5.8074311323744708E-3</v>
      </c>
      <c r="F146" s="123">
        <f t="shared" si="53"/>
        <v>6.8255881950511606E-3</v>
      </c>
      <c r="G146" s="123">
        <f t="shared" si="53"/>
        <v>8.3718835225749834E-3</v>
      </c>
      <c r="H146" s="123">
        <f t="shared" si="53"/>
        <v>1.2984405389269885E-2</v>
      </c>
      <c r="I146" s="123">
        <f t="shared" si="53"/>
        <v>1.7579249611735712E-2</v>
      </c>
      <c r="J146" s="123">
        <f t="shared" si="53"/>
        <v>2.2685669010320847E-2</v>
      </c>
      <c r="K146" s="123">
        <f t="shared" si="53"/>
        <v>2.9501387813170413E-2</v>
      </c>
      <c r="L146" s="123">
        <f t="shared" si="53"/>
        <v>5.5539036477148272E-2</v>
      </c>
      <c r="M146" s="123">
        <f t="shared" si="53"/>
        <v>3.8517509267951978E-2</v>
      </c>
      <c r="N146" s="123">
        <f t="shared" si="53"/>
        <v>5.6602966697770672E-2</v>
      </c>
      <c r="O146" s="123">
        <f t="shared" si="53"/>
        <v>6.7964757394774422E-2</v>
      </c>
      <c r="P146" s="123">
        <f t="shared" si="53"/>
        <v>8.7092740851769102E-2</v>
      </c>
      <c r="Q146" s="123">
        <f t="shared" si="53"/>
        <v>0.20797192168214038</v>
      </c>
      <c r="R146" s="123">
        <f t="shared" si="53"/>
        <v>0.15111968812602905</v>
      </c>
      <c r="S146" s="123">
        <f t="shared" si="53"/>
        <v>0.17330424759689431</v>
      </c>
      <c r="T146" s="123">
        <f t="shared" si="53"/>
        <v>0.22320578931611706</v>
      </c>
      <c r="U146" s="123">
        <f t="shared" si="53"/>
        <v>0.33449634357873709</v>
      </c>
      <c r="V146" s="123">
        <f t="shared" si="53"/>
        <v>0.21399435084133292</v>
      </c>
      <c r="W146" s="123">
        <f t="shared" si="53"/>
        <v>0.25431295954307226</v>
      </c>
      <c r="X146" s="123">
        <f t="shared" si="53"/>
        <v>0.1865904361923344</v>
      </c>
      <c r="Y146" s="123">
        <f t="shared" si="53"/>
        <v>8.0204680179483706E-2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5.4113331325265452E-3</v>
      </c>
      <c r="E147" s="99">
        <f>RES_hhdet_in_fech!E147/RES_summary!E$21</f>
        <v>5.8074311323744708E-3</v>
      </c>
      <c r="F147" s="99">
        <f>RES_hhdet_in_fech!F147/RES_summary!F$21</f>
        <v>6.8255881950511606E-3</v>
      </c>
      <c r="G147" s="99">
        <f>RES_hhdet_in_fech!G147/RES_summary!G$21</f>
        <v>8.3718835225749834E-3</v>
      </c>
      <c r="H147" s="99">
        <f>RES_hhdet_in_fech!H147/RES_summary!H$21</f>
        <v>1.2984405389269885E-2</v>
      </c>
      <c r="I147" s="99">
        <f>RES_hhdet_in_fech!I147/RES_summary!I$21</f>
        <v>1.7579249611735712E-2</v>
      </c>
      <c r="J147" s="99">
        <f>RES_hhdet_in_fech!J147/RES_summary!J$21</f>
        <v>2.2685669010320847E-2</v>
      </c>
      <c r="K147" s="99">
        <f>RES_hhdet_in_fech!K147/RES_summary!K$21</f>
        <v>2.9501387813170413E-2</v>
      </c>
      <c r="L147" s="99">
        <f>RES_hhdet_in_fech!L147/RES_summary!L$21</f>
        <v>5.5539036477148272E-2</v>
      </c>
      <c r="M147" s="99">
        <f>RES_hhdet_in_fech!M147/RES_summary!M$21</f>
        <v>3.8517509267951978E-2</v>
      </c>
      <c r="N147" s="99">
        <f>RES_hhdet_in_fech!N147/RES_summary!N$21</f>
        <v>5.6602966697770672E-2</v>
      </c>
      <c r="O147" s="99">
        <f>RES_hhdet_in_fech!O147/RES_summary!O$21</f>
        <v>6.7964757394774422E-2</v>
      </c>
      <c r="P147" s="99">
        <f>RES_hhdet_in_fech!P147/RES_summary!P$21</f>
        <v>8.7092740851769102E-2</v>
      </c>
      <c r="Q147" s="99">
        <f>RES_hhdet_in_fech!Q147/RES_summary!Q$21</f>
        <v>0.20797192168214038</v>
      </c>
      <c r="R147" s="99">
        <f>RES_hhdet_in_fech!R147/RES_summary!R$21</f>
        <v>0.15111968812602905</v>
      </c>
      <c r="S147" s="99">
        <f>RES_hhdet_in_fech!S147/RES_summary!S$21</f>
        <v>0.17330424759689431</v>
      </c>
      <c r="T147" s="99">
        <f>RES_hhdet_in_fech!T147/RES_summary!T$21</f>
        <v>0.22320578931611706</v>
      </c>
      <c r="U147" s="99">
        <f>RES_hhdet_in_fech!U147/RES_summary!U$21</f>
        <v>0.33449634357873709</v>
      </c>
      <c r="V147" s="99">
        <f>RES_hhdet_in_fech!V147/RES_summary!V$21</f>
        <v>0.21399435084133292</v>
      </c>
      <c r="W147" s="99">
        <f>RES_hhdet_in_fech!W147/RES_summary!W$21</f>
        <v>0.25431295954307226</v>
      </c>
      <c r="X147" s="99">
        <f>RES_hhdet_in_fech!X147/RES_summary!X$21</f>
        <v>0.1865904361923344</v>
      </c>
      <c r="Y147" s="99">
        <f>RES_hhdet_in_fech!Y147/RES_summary!Y$21</f>
        <v>8.0204680179483706E-2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14.569457050035087</v>
      </c>
      <c r="D148" s="123">
        <v>11.076247294187406</v>
      </c>
      <c r="E148" s="123">
        <v>20.741772764930328</v>
      </c>
      <c r="F148" s="123">
        <v>19.274329994824704</v>
      </c>
      <c r="G148" s="123">
        <v>16.0563117646991</v>
      </c>
      <c r="H148" s="123">
        <v>18.334271630723343</v>
      </c>
      <c r="I148" s="123">
        <v>17.180068603466569</v>
      </c>
      <c r="J148" s="123">
        <v>17.453260278757202</v>
      </c>
      <c r="K148" s="123">
        <v>16.711279448141482</v>
      </c>
      <c r="L148" s="123">
        <v>18.954558570336349</v>
      </c>
      <c r="M148" s="123">
        <v>18.441869704034247</v>
      </c>
      <c r="N148" s="123">
        <v>17.94293187478479</v>
      </c>
      <c r="O148" s="123">
        <v>16.760844777598283</v>
      </c>
      <c r="P148" s="123">
        <v>16.40364680299859</v>
      </c>
      <c r="Q148" s="123">
        <v>16.562193239353871</v>
      </c>
      <c r="R148" s="123">
        <v>16.96676708445543</v>
      </c>
      <c r="S148" s="123">
        <v>17.428417785505047</v>
      </c>
      <c r="T148" s="123">
        <v>16.002274246309007</v>
      </c>
      <c r="U148" s="123">
        <v>17.178669197134834</v>
      </c>
      <c r="V148" s="123">
        <v>17.614446925443733</v>
      </c>
      <c r="W148" s="123">
        <v>17.637927983791851</v>
      </c>
      <c r="X148" s="123">
        <v>14.836356005941008</v>
      </c>
      <c r="Y148" s="123">
        <v>11.372438341664834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17.249146221656584</v>
      </c>
      <c r="D149" s="99">
        <v>17.374680750807066</v>
      </c>
      <c r="E149" s="99">
        <v>18.139482419823388</v>
      </c>
      <c r="F149" s="99">
        <v>18.612941455399394</v>
      </c>
      <c r="G149" s="99">
        <v>18.671783828723978</v>
      </c>
      <c r="H149" s="99">
        <v>18.776577002509267</v>
      </c>
      <c r="I149" s="99">
        <v>19.376081183211436</v>
      </c>
      <c r="J149" s="99">
        <v>19.746910811678173</v>
      </c>
      <c r="K149" s="99">
        <v>20.249960400428272</v>
      </c>
      <c r="L149" s="99">
        <v>20.365015137572772</v>
      </c>
      <c r="M149" s="99">
        <v>19.893138147528774</v>
      </c>
      <c r="N149" s="99">
        <v>20.33568433837566</v>
      </c>
      <c r="O149" s="99">
        <v>19.389605056149843</v>
      </c>
      <c r="P149" s="99">
        <v>18.840420322514671</v>
      </c>
      <c r="Q149" s="99">
        <v>18.151939756032053</v>
      </c>
      <c r="R149" s="99">
        <v>18.319282073924676</v>
      </c>
      <c r="S149" s="99">
        <v>18.385636737589838</v>
      </c>
      <c r="T149" s="99">
        <v>18.693540652976214</v>
      </c>
      <c r="U149" s="99">
        <v>19.536858189736986</v>
      </c>
      <c r="V149" s="99">
        <v>19.458226261039986</v>
      </c>
      <c r="W149" s="99">
        <v>20.29675686639326</v>
      </c>
      <c r="X149" s="99">
        <v>19.861768010448294</v>
      </c>
      <c r="Y149" s="99">
        <v>16.133216059167435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16.030380346423556</v>
      </c>
      <c r="L150" s="99">
        <v>0</v>
      </c>
      <c r="M150" s="99">
        <v>15.922088788199067</v>
      </c>
      <c r="N150" s="99">
        <v>16.321915130376158</v>
      </c>
      <c r="O150" s="99">
        <v>15.91866000410228</v>
      </c>
      <c r="P150" s="99">
        <v>15.739025538004068</v>
      </c>
      <c r="Q150" s="99">
        <v>15.46743280180349</v>
      </c>
      <c r="R150" s="99">
        <v>15.753101712383874</v>
      </c>
      <c r="S150" s="99">
        <v>15.927190164086792</v>
      </c>
      <c r="T150" s="99">
        <v>16.701486172027369</v>
      </c>
      <c r="U150" s="99">
        <v>17.340511704328641</v>
      </c>
      <c r="V150" s="99">
        <v>17.313070876151698</v>
      </c>
      <c r="W150" s="99">
        <v>18.19817656987977</v>
      </c>
      <c r="X150" s="99">
        <v>17.46664922836402</v>
      </c>
      <c r="Y150" s="99">
        <v>13.968948127517358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9.6974776177774729</v>
      </c>
      <c r="L151" s="102">
        <v>0</v>
      </c>
      <c r="M151" s="102">
        <v>9.5769365448725328</v>
      </c>
      <c r="N151" s="102">
        <v>9.4278849714988695</v>
      </c>
      <c r="O151" s="102">
        <v>9.2564644864015992</v>
      </c>
      <c r="P151" s="102">
        <v>8.8267578767177923</v>
      </c>
      <c r="Q151" s="102">
        <v>8.6283916544987633</v>
      </c>
      <c r="R151" s="102">
        <v>8.6075004606668628</v>
      </c>
      <c r="S151" s="102">
        <v>8.4802463715265439</v>
      </c>
      <c r="T151" s="102">
        <v>10.189751741726688</v>
      </c>
      <c r="U151" s="102">
        <v>9.6373350448602206</v>
      </c>
      <c r="V151" s="102">
        <v>9.3496112001953513</v>
      </c>
      <c r="W151" s="102">
        <v>10.115300528204015</v>
      </c>
      <c r="X151" s="102">
        <v>7.7565854194274113</v>
      </c>
      <c r="Y151" s="102">
        <v>5.0501665671207521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6.3329027286460828</v>
      </c>
      <c r="L152" s="105">
        <v>0</v>
      </c>
      <c r="M152" s="105">
        <v>6.3451522433265355</v>
      </c>
      <c r="N152" s="105">
        <v>6.8940301588772872</v>
      </c>
      <c r="O152" s="105">
        <v>6.6621955177006793</v>
      </c>
      <c r="P152" s="105">
        <v>6.9122676612862746</v>
      </c>
      <c r="Q152" s="105">
        <v>6.8390411473047266</v>
      </c>
      <c r="R152" s="105">
        <v>7.1456012517170109</v>
      </c>
      <c r="S152" s="105">
        <v>7.4469437925602451</v>
      </c>
      <c r="T152" s="105">
        <v>6.5117344303006819</v>
      </c>
      <c r="U152" s="105">
        <v>7.7031766594684212</v>
      </c>
      <c r="V152" s="105">
        <v>7.9634596759563454</v>
      </c>
      <c r="W152" s="105">
        <v>8.0828760416757568</v>
      </c>
      <c r="X152" s="105">
        <v>9.7100638089366083</v>
      </c>
      <c r="Y152" s="105">
        <v>8.9187815603966101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13.20334100175746</v>
      </c>
      <c r="D153" s="102">
        <v>9.9488427375132424</v>
      </c>
      <c r="E153" s="102">
        <v>20.934425239226403</v>
      </c>
      <c r="F153" s="102">
        <v>19.380484165947788</v>
      </c>
      <c r="G153" s="102">
        <v>15.270050272369565</v>
      </c>
      <c r="H153" s="102">
        <v>18.012920657891737</v>
      </c>
      <c r="I153" s="102">
        <v>16.436844235582349</v>
      </c>
      <c r="J153" s="102">
        <v>17.204728365914519</v>
      </c>
      <c r="K153" s="102">
        <v>18.037628166730144</v>
      </c>
      <c r="L153" s="102">
        <v>19.207920836056577</v>
      </c>
      <c r="M153" s="102">
        <v>18.683887279050964</v>
      </c>
      <c r="N153" s="102">
        <v>18.106829208834608</v>
      </c>
      <c r="O153" s="102">
        <v>18.963378028296358</v>
      </c>
      <c r="P153" s="102">
        <v>18.364176587516244</v>
      </c>
      <c r="Q153" s="102">
        <v>18.36665640143282</v>
      </c>
      <c r="R153" s="102">
        <v>18.317427821393341</v>
      </c>
      <c r="S153" s="102">
        <v>18.173207146272151</v>
      </c>
      <c r="T153" s="102">
        <v>17.461962615708664</v>
      </c>
      <c r="U153" s="102">
        <v>18.536016022531602</v>
      </c>
      <c r="V153" s="102">
        <v>0</v>
      </c>
      <c r="W153" s="102">
        <v>19.248573719950507</v>
      </c>
      <c r="X153" s="102">
        <v>15.566269550308288</v>
      </c>
      <c r="Y153" s="102">
        <v>0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14.863592377338732</v>
      </c>
      <c r="L154" s="105">
        <v>15.996102737021285</v>
      </c>
      <c r="M154" s="105">
        <v>15.48221329816962</v>
      </c>
      <c r="N154" s="105">
        <v>14.985056500282735</v>
      </c>
      <c r="O154" s="105">
        <v>15.960979968839693</v>
      </c>
      <c r="P154" s="105">
        <v>15.65315360260559</v>
      </c>
      <c r="Q154" s="105">
        <v>15.900597850643518</v>
      </c>
      <c r="R154" s="105">
        <v>15.952502382935789</v>
      </c>
      <c r="S154" s="105">
        <v>15.874753843012572</v>
      </c>
      <c r="T154" s="105">
        <v>15.644401994167554</v>
      </c>
      <c r="U154" s="105">
        <v>16.5038515560333</v>
      </c>
      <c r="V154" s="105">
        <v>17.348925057234617</v>
      </c>
      <c r="W154" s="105">
        <v>17.410445249380796</v>
      </c>
      <c r="X154" s="105">
        <v>13.796946691409227</v>
      </c>
      <c r="Y154" s="105">
        <v>10.152441078518088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8.6422350243772925</v>
      </c>
      <c r="L155" s="99">
        <v>9.6370808642083485</v>
      </c>
      <c r="M155" s="99">
        <v>8.9937363815429059</v>
      </c>
      <c r="N155" s="99">
        <v>8.3808948706422317</v>
      </c>
      <c r="O155" s="99">
        <v>9.0737404871421692</v>
      </c>
      <c r="P155" s="99">
        <v>8.6403343359977036</v>
      </c>
      <c r="Q155" s="99">
        <v>8.7941966050989429</v>
      </c>
      <c r="R155" s="99">
        <v>8.6843701974103205</v>
      </c>
      <c r="S155" s="99">
        <v>8.4406896140586802</v>
      </c>
      <c r="T155" s="99">
        <v>9.4242199736791026</v>
      </c>
      <c r="U155" s="99">
        <v>9.1411773834024448</v>
      </c>
      <c r="V155" s="99">
        <v>9.3837404432902325</v>
      </c>
      <c r="W155" s="99">
        <v>9.6037815434827891</v>
      </c>
      <c r="X155" s="99">
        <v>5.7738204067440027</v>
      </c>
      <c r="Y155" s="99">
        <v>3.087784775495658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6.2213573529614408</v>
      </c>
      <c r="L156" s="99">
        <v>6.3590218728129315</v>
      </c>
      <c r="M156" s="99">
        <v>6.4884769166267153</v>
      </c>
      <c r="N156" s="99">
        <v>6.6041616296405019</v>
      </c>
      <c r="O156" s="99">
        <v>6.8872394816975229</v>
      </c>
      <c r="P156" s="99">
        <v>7.0128192666078863</v>
      </c>
      <c r="Q156" s="99">
        <v>7.1064012455445758</v>
      </c>
      <c r="R156" s="99">
        <v>7.2681321855254684</v>
      </c>
      <c r="S156" s="99">
        <v>7.4340642289538925</v>
      </c>
      <c r="T156" s="99">
        <v>6.2201820204884504</v>
      </c>
      <c r="U156" s="99">
        <v>7.3626741726308547</v>
      </c>
      <c r="V156" s="99">
        <v>7.9651846139443832</v>
      </c>
      <c r="W156" s="99">
        <v>7.8066637058980088</v>
      </c>
      <c r="X156" s="99">
        <v>8.023126284665226</v>
      </c>
      <c r="Y156" s="99">
        <v>7.0646563030224305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7.6301426654554954</v>
      </c>
      <c r="D157" s="123">
        <v>7.2061051960686147</v>
      </c>
      <c r="E157" s="123">
        <v>11.848274948174202</v>
      </c>
      <c r="F157" s="123">
        <v>11.361139739013463</v>
      </c>
      <c r="G157" s="123">
        <v>10.749764005085392</v>
      </c>
      <c r="H157" s="123">
        <v>11.225647621852698</v>
      </c>
      <c r="I157" s="123">
        <v>11.397570638311443</v>
      </c>
      <c r="J157" s="123">
        <v>11.159825939649643</v>
      </c>
      <c r="K157" s="123">
        <v>11.342097704491419</v>
      </c>
      <c r="L157" s="123">
        <v>11.640234019066229</v>
      </c>
      <c r="M157" s="123">
        <v>11.017429037062181</v>
      </c>
      <c r="N157" s="123">
        <v>11.368068481207494</v>
      </c>
      <c r="O157" s="123">
        <v>11.173179136682911</v>
      </c>
      <c r="P157" s="123">
        <v>10.916320449999025</v>
      </c>
      <c r="Q157" s="123">
        <v>10.67745776872124</v>
      </c>
      <c r="R157" s="123">
        <v>10.590823551839014</v>
      </c>
      <c r="S157" s="123">
        <v>10.750215227044601</v>
      </c>
      <c r="T157" s="123">
        <v>11.045534673626184</v>
      </c>
      <c r="U157" s="123">
        <v>11.392792964073381</v>
      </c>
      <c r="V157" s="123">
        <v>11.130655672595548</v>
      </c>
      <c r="W157" s="123">
        <v>11.188752240996941</v>
      </c>
      <c r="X157" s="123">
        <v>9.6555166751471582</v>
      </c>
      <c r="Y157" s="123">
        <v>7.8591854761908175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8.2498744930448602</v>
      </c>
      <c r="D158" s="99">
        <v>8.9139867240003721</v>
      </c>
      <c r="E158" s="99">
        <v>11.819717085957754</v>
      </c>
      <c r="F158" s="99">
        <v>11.840834476152089</v>
      </c>
      <c r="G158" s="99">
        <v>11.5341583153523</v>
      </c>
      <c r="H158" s="99">
        <v>11.635998645153117</v>
      </c>
      <c r="I158" s="99">
        <v>12.09067467416337</v>
      </c>
      <c r="J158" s="99">
        <v>12.4328192943355</v>
      </c>
      <c r="K158" s="99">
        <v>12.803772092671364</v>
      </c>
      <c r="L158" s="99">
        <v>12.943385179409887</v>
      </c>
      <c r="M158" s="99">
        <v>12.364258667560446</v>
      </c>
      <c r="N158" s="99">
        <v>12.384868261169556</v>
      </c>
      <c r="O158" s="99">
        <v>11.883276120424101</v>
      </c>
      <c r="P158" s="99">
        <v>11.760206106582512</v>
      </c>
      <c r="Q158" s="99">
        <v>11.676273763666968</v>
      </c>
      <c r="R158" s="99">
        <v>11.798293373610028</v>
      </c>
      <c r="S158" s="99">
        <v>11.860674045368089</v>
      </c>
      <c r="T158" s="99">
        <v>12.174069059918809</v>
      </c>
      <c r="U158" s="99">
        <v>12.684667402026497</v>
      </c>
      <c r="V158" s="99">
        <v>11.803924762471803</v>
      </c>
      <c r="W158" s="99">
        <v>11.188752240996941</v>
      </c>
      <c r="X158" s="99">
        <v>9.6555166751471582</v>
      </c>
      <c r="Y158" s="99">
        <v>7.8591854761908175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5.5987994528014671</v>
      </c>
      <c r="D159" s="110">
        <v>4.4022569122448223</v>
      </c>
      <c r="E159" s="110">
        <v>11.865672826691732</v>
      </c>
      <c r="F159" s="110">
        <v>10.709527559168784</v>
      </c>
      <c r="G159" s="110">
        <v>8.2447628206846311</v>
      </c>
      <c r="H159" s="110">
        <v>9.8090795930146335</v>
      </c>
      <c r="I159" s="110">
        <v>8.8748487224848329</v>
      </c>
      <c r="J159" s="110">
        <v>9.4031067943809976</v>
      </c>
      <c r="K159" s="110">
        <v>9.45754896501413</v>
      </c>
      <c r="L159" s="110">
        <v>10.529593825591517</v>
      </c>
      <c r="M159" s="110">
        <v>9.6278898955182903</v>
      </c>
      <c r="N159" s="110">
        <v>9.3581493174487296</v>
      </c>
      <c r="O159" s="110">
        <v>9.5276250486120109</v>
      </c>
      <c r="P159" s="110">
        <v>8.815125876805503</v>
      </c>
      <c r="Q159" s="110">
        <v>8.7066666987719348</v>
      </c>
      <c r="R159" s="110">
        <v>8.8220727076782079</v>
      </c>
      <c r="S159" s="110">
        <v>8.8713171388983678</v>
      </c>
      <c r="T159" s="110">
        <v>8.746131481657077</v>
      </c>
      <c r="U159" s="110">
        <v>8.684115571090361</v>
      </c>
      <c r="V159" s="110">
        <v>8.9793749733097403</v>
      </c>
      <c r="W159" s="110">
        <v>0</v>
      </c>
      <c r="X159" s="110">
        <v>0</v>
      </c>
      <c r="Y159" s="110">
        <v>0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172.10515226958901</v>
      </c>
      <c r="D161" s="118">
        <f t="shared" si="54"/>
        <v>148.21713962257132</v>
      </c>
      <c r="E161" s="118">
        <f t="shared" si="54"/>
        <v>170.97048689228913</v>
      </c>
      <c r="F161" s="118">
        <f t="shared" si="54"/>
        <v>167.5598051471618</v>
      </c>
      <c r="G161" s="118">
        <f t="shared" si="54"/>
        <v>156.6721503882948</v>
      </c>
      <c r="H161" s="118">
        <f t="shared" si="54"/>
        <v>163.25970695910777</v>
      </c>
      <c r="I161" s="118">
        <f t="shared" si="54"/>
        <v>163.59196808587822</v>
      </c>
      <c r="J161" s="118">
        <f t="shared" si="54"/>
        <v>162.91349377937456</v>
      </c>
      <c r="K161" s="118">
        <f t="shared" si="54"/>
        <v>166.15997964898222</v>
      </c>
      <c r="L161" s="118">
        <f t="shared" si="54"/>
        <v>181.31004189530816</v>
      </c>
      <c r="M161" s="118">
        <f t="shared" si="54"/>
        <v>158.82892546145342</v>
      </c>
      <c r="N161" s="118">
        <f t="shared" si="54"/>
        <v>159.78924582852062</v>
      </c>
      <c r="O161" s="118">
        <f t="shared" si="54"/>
        <v>155.70896702639908</v>
      </c>
      <c r="P161" s="118">
        <f t="shared" si="54"/>
        <v>137.99109394686508</v>
      </c>
      <c r="Q161" s="118">
        <f t="shared" si="54"/>
        <v>135.65623927210041</v>
      </c>
      <c r="R161" s="118">
        <f t="shared" ref="R161:V161" si="55">R162+R164+R166+R175</f>
        <v>131.79533958100484</v>
      </c>
      <c r="S161" s="118">
        <f t="shared" si="55"/>
        <v>131.28200410449952</v>
      </c>
      <c r="T161" s="118">
        <f t="shared" si="55"/>
        <v>125.61971833287417</v>
      </c>
      <c r="U161" s="118">
        <f t="shared" si="55"/>
        <v>116.4945691653646</v>
      </c>
      <c r="V161" s="118">
        <f t="shared" si="55"/>
        <v>112.26304315039688</v>
      </c>
      <c r="W161" s="118">
        <f t="shared" ref="W161:Y161" si="56">W162+W164+W166+W175</f>
        <v>125.56548070082681</v>
      </c>
      <c r="X161" s="118">
        <f t="shared" si="56"/>
        <v>0</v>
      </c>
      <c r="Y161" s="118">
        <f t="shared" si="56"/>
        <v>0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149.92039400052701</v>
      </c>
      <c r="D162" s="123">
        <f t="shared" si="57"/>
        <v>129.93238142929627</v>
      </c>
      <c r="E162" s="123">
        <f t="shared" si="57"/>
        <v>138.37390705749755</v>
      </c>
      <c r="F162" s="123">
        <f t="shared" si="57"/>
        <v>136.91766443093658</v>
      </c>
      <c r="G162" s="123">
        <f t="shared" si="57"/>
        <v>129.86107179185612</v>
      </c>
      <c r="H162" s="123">
        <f t="shared" si="57"/>
        <v>133.69070510637985</v>
      </c>
      <c r="I162" s="123">
        <f t="shared" si="57"/>
        <v>135.00090663343218</v>
      </c>
      <c r="J162" s="123">
        <f t="shared" si="57"/>
        <v>134.27441693851554</v>
      </c>
      <c r="K162" s="123">
        <f t="shared" si="57"/>
        <v>138.07648855410358</v>
      </c>
      <c r="L162" s="123">
        <f t="shared" si="57"/>
        <v>150.66829704067649</v>
      </c>
      <c r="M162" s="123">
        <f t="shared" si="57"/>
        <v>129.32830964008178</v>
      </c>
      <c r="N162" s="123">
        <f t="shared" si="57"/>
        <v>130.43765101318354</v>
      </c>
      <c r="O162" s="123">
        <f t="shared" si="57"/>
        <v>127.69618772973671</v>
      </c>
      <c r="P162" s="123">
        <f t="shared" si="57"/>
        <v>110.58910335144111</v>
      </c>
      <c r="Q162" s="123">
        <f t="shared" si="57"/>
        <v>108.21822820124891</v>
      </c>
      <c r="R162" s="123">
        <f t="shared" si="57"/>
        <v>104.10999961418025</v>
      </c>
      <c r="S162" s="123">
        <f t="shared" si="57"/>
        <v>102.93448411622248</v>
      </c>
      <c r="T162" s="123">
        <f t="shared" si="57"/>
        <v>98.362177970142369</v>
      </c>
      <c r="U162" s="123">
        <f t="shared" si="57"/>
        <v>87.599923953472896</v>
      </c>
      <c r="V162" s="123">
        <f t="shared" si="57"/>
        <v>83.321723988994236</v>
      </c>
      <c r="W162" s="123">
        <f t="shared" si="57"/>
        <v>96.569744463521573</v>
      </c>
      <c r="X162" s="123">
        <f t="shared" si="57"/>
        <v>0</v>
      </c>
      <c r="Y162" s="123">
        <f t="shared" si="57"/>
        <v>0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149.92039400052701</v>
      </c>
      <c r="D163" s="110">
        <v>129.93238142929627</v>
      </c>
      <c r="E163" s="110">
        <v>138.37390705749755</v>
      </c>
      <c r="F163" s="110">
        <v>136.91766443093658</v>
      </c>
      <c r="G163" s="110">
        <v>129.86107179185612</v>
      </c>
      <c r="H163" s="110">
        <v>133.69070510637985</v>
      </c>
      <c r="I163" s="110">
        <v>135.00090663343218</v>
      </c>
      <c r="J163" s="110">
        <v>134.27441693851554</v>
      </c>
      <c r="K163" s="110">
        <v>138.07648855410358</v>
      </c>
      <c r="L163" s="110">
        <v>150.66829704067649</v>
      </c>
      <c r="M163" s="110">
        <v>129.32830964008178</v>
      </c>
      <c r="N163" s="110">
        <v>130.43765101318354</v>
      </c>
      <c r="O163" s="110">
        <v>127.69618772973671</v>
      </c>
      <c r="P163" s="110">
        <v>110.58910335144111</v>
      </c>
      <c r="Q163" s="110">
        <v>108.21822820124891</v>
      </c>
      <c r="R163" s="110">
        <v>104.10999961418025</v>
      </c>
      <c r="S163" s="110">
        <v>102.93448411622248</v>
      </c>
      <c r="T163" s="110">
        <v>98.362177970142369</v>
      </c>
      <c r="U163" s="110">
        <v>87.599923953472896</v>
      </c>
      <c r="V163" s="110">
        <v>83.321723988994236</v>
      </c>
      <c r="W163" s="110">
        <v>96.569744463521573</v>
      </c>
      <c r="X163" s="110">
        <v>0</v>
      </c>
      <c r="Y163" s="110">
        <v>0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5.3250967479444482E-3</v>
      </c>
      <c r="E164" s="123">
        <f t="shared" si="58"/>
        <v>4.6727026943934515E-3</v>
      </c>
      <c r="F164" s="123">
        <f t="shared" si="58"/>
        <v>4.8829635418179513E-3</v>
      </c>
      <c r="G164" s="123">
        <f t="shared" si="58"/>
        <v>9.4093215383407626E-3</v>
      </c>
      <c r="H164" s="123">
        <f t="shared" si="58"/>
        <v>1.1762400982555694E-2</v>
      </c>
      <c r="I164" s="123">
        <f t="shared" si="58"/>
        <v>1.5599797521308557E-2</v>
      </c>
      <c r="J164" s="123">
        <f t="shared" si="58"/>
        <v>2.3327405053705997E-2</v>
      </c>
      <c r="K164" s="123">
        <f t="shared" si="58"/>
        <v>2.7062765030226893E-2</v>
      </c>
      <c r="L164" s="123">
        <f t="shared" si="58"/>
        <v>4.9890917810179188E-2</v>
      </c>
      <c r="M164" s="123">
        <f t="shared" si="58"/>
        <v>3.9994673054062464E-2</v>
      </c>
      <c r="N164" s="123">
        <f t="shared" si="58"/>
        <v>5.4314789480836088E-2</v>
      </c>
      <c r="O164" s="123">
        <f t="shared" si="58"/>
        <v>6.5015210538802284E-2</v>
      </c>
      <c r="P164" s="123">
        <f t="shared" si="58"/>
        <v>8.4584975683003299E-2</v>
      </c>
      <c r="Q164" s="123">
        <f t="shared" si="58"/>
        <v>0.20303290127946383</v>
      </c>
      <c r="R164" s="123">
        <f t="shared" si="58"/>
        <v>0.13342046516696002</v>
      </c>
      <c r="S164" s="123">
        <f t="shared" si="58"/>
        <v>0.17032492518057959</v>
      </c>
      <c r="T164" s="123">
        <f t="shared" si="58"/>
        <v>0.21524898817267779</v>
      </c>
      <c r="U164" s="123">
        <f t="shared" si="58"/>
        <v>0.33322850025198647</v>
      </c>
      <c r="V164" s="123">
        <f t="shared" si="58"/>
        <v>0.20910540666759911</v>
      </c>
      <c r="W164" s="123">
        <f t="shared" si="58"/>
        <v>0.15092878980194743</v>
      </c>
      <c r="X164" s="123">
        <f t="shared" si="58"/>
        <v>0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5.3250967479444482E-3</v>
      </c>
      <c r="E165" s="99">
        <f>RES_hhdet_in_fech!E165/RES_summary!E$21</f>
        <v>4.6727026943934515E-3</v>
      </c>
      <c r="F165" s="99">
        <f>RES_hhdet_in_fech!F165/RES_summary!F$21</f>
        <v>4.8829635418179513E-3</v>
      </c>
      <c r="G165" s="99">
        <f>RES_hhdet_in_fech!G165/RES_summary!G$21</f>
        <v>9.4093215383407626E-3</v>
      </c>
      <c r="H165" s="99">
        <f>RES_hhdet_in_fech!H165/RES_summary!H$21</f>
        <v>1.1762400982555694E-2</v>
      </c>
      <c r="I165" s="99">
        <f>RES_hhdet_in_fech!I165/RES_summary!I$21</f>
        <v>1.5599797521308557E-2</v>
      </c>
      <c r="J165" s="99">
        <f>RES_hhdet_in_fech!J165/RES_summary!J$21</f>
        <v>2.3327405053705997E-2</v>
      </c>
      <c r="K165" s="99">
        <f>RES_hhdet_in_fech!K165/RES_summary!K$21</f>
        <v>2.7062765030226893E-2</v>
      </c>
      <c r="L165" s="99">
        <f>RES_hhdet_in_fech!L165/RES_summary!L$21</f>
        <v>4.9890917810179188E-2</v>
      </c>
      <c r="M165" s="99">
        <f>RES_hhdet_in_fech!M165/RES_summary!M$21</f>
        <v>3.9994673054062464E-2</v>
      </c>
      <c r="N165" s="99">
        <f>RES_hhdet_in_fech!N165/RES_summary!N$21</f>
        <v>5.4314789480836088E-2</v>
      </c>
      <c r="O165" s="99">
        <f>RES_hhdet_in_fech!O165/RES_summary!O$21</f>
        <v>6.5015210538802284E-2</v>
      </c>
      <c r="P165" s="99">
        <f>RES_hhdet_in_fech!P165/RES_summary!P$21</f>
        <v>8.4584975683003299E-2</v>
      </c>
      <c r="Q165" s="99">
        <f>RES_hhdet_in_fech!Q165/RES_summary!Q$21</f>
        <v>0.20303290127946383</v>
      </c>
      <c r="R165" s="99">
        <f>RES_hhdet_in_fech!R165/RES_summary!R$21</f>
        <v>0.13342046516696002</v>
      </c>
      <c r="S165" s="99">
        <f>RES_hhdet_in_fech!S165/RES_summary!S$21</f>
        <v>0.17032492518057959</v>
      </c>
      <c r="T165" s="99">
        <f>RES_hhdet_in_fech!T165/RES_summary!T$21</f>
        <v>0.21524898817267779</v>
      </c>
      <c r="U165" s="99">
        <f>RES_hhdet_in_fech!U165/RES_summary!U$21</f>
        <v>0.33322850025198647</v>
      </c>
      <c r="V165" s="99">
        <f>RES_hhdet_in_fech!V165/RES_summary!V$21</f>
        <v>0.20910540666759911</v>
      </c>
      <c r="W165" s="99">
        <f>RES_hhdet_in_fech!W165/RES_summary!W$21</f>
        <v>0.15092878980194743</v>
      </c>
      <c r="X165" s="99">
        <f>RES_hhdet_in_fech!X165/RES_summary!X$21</f>
        <v>0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14.562237411494566</v>
      </c>
      <c r="D166" s="123">
        <v>11.073073193709119</v>
      </c>
      <c r="E166" s="123">
        <v>20.743644159403665</v>
      </c>
      <c r="F166" s="123">
        <v>19.275478322810876</v>
      </c>
      <c r="G166" s="123">
        <v>16.054311611010352</v>
      </c>
      <c r="H166" s="123">
        <v>18.333616235683873</v>
      </c>
      <c r="I166" s="123">
        <v>17.177627531326266</v>
      </c>
      <c r="J166" s="123">
        <v>17.456090225720363</v>
      </c>
      <c r="K166" s="123">
        <v>16.716628855527102</v>
      </c>
      <c r="L166" s="123">
        <v>18.952119783946426</v>
      </c>
      <c r="M166" s="123">
        <v>18.447861691338943</v>
      </c>
      <c r="N166" s="123">
        <v>17.934951948376156</v>
      </c>
      <c r="O166" s="123">
        <v>16.774410206519555</v>
      </c>
      <c r="P166" s="123">
        <v>16.406478463140672</v>
      </c>
      <c r="Q166" s="123">
        <v>16.562515244742823</v>
      </c>
      <c r="R166" s="123">
        <v>16.962715773582389</v>
      </c>
      <c r="S166" s="123">
        <v>17.432547596143745</v>
      </c>
      <c r="T166" s="123">
        <v>15.991167383381226</v>
      </c>
      <c r="U166" s="123">
        <v>17.172878251723361</v>
      </c>
      <c r="V166" s="123">
        <v>17.606674312804341</v>
      </c>
      <c r="W166" s="123">
        <v>17.656055206506352</v>
      </c>
      <c r="X166" s="123">
        <v>0</v>
      </c>
      <c r="Y166" s="123">
        <v>0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17.249146221656584</v>
      </c>
      <c r="D167" s="99">
        <v>17.37468075080707</v>
      </c>
      <c r="E167" s="99">
        <v>18.139482419823391</v>
      </c>
      <c r="F167" s="99">
        <v>18.612941455399397</v>
      </c>
      <c r="G167" s="99">
        <v>18.671783828723974</v>
      </c>
      <c r="H167" s="99">
        <v>18.776577002509267</v>
      </c>
      <c r="I167" s="99">
        <v>19.376081183211433</v>
      </c>
      <c r="J167" s="99">
        <v>19.746910811678177</v>
      </c>
      <c r="K167" s="99">
        <v>20.249960400428268</v>
      </c>
      <c r="L167" s="99">
        <v>20.365015137572772</v>
      </c>
      <c r="M167" s="99">
        <v>19.893138147528774</v>
      </c>
      <c r="N167" s="99">
        <v>20.33568433837566</v>
      </c>
      <c r="O167" s="99">
        <v>19.38960505614984</v>
      </c>
      <c r="P167" s="99">
        <v>18.840420322514671</v>
      </c>
      <c r="Q167" s="99">
        <v>18.151939756032053</v>
      </c>
      <c r="R167" s="99">
        <v>18.319282073924676</v>
      </c>
      <c r="S167" s="99">
        <v>18.385636737589834</v>
      </c>
      <c r="T167" s="99">
        <v>18.69354065297621</v>
      </c>
      <c r="U167" s="99">
        <v>19.536858189736982</v>
      </c>
      <c r="V167" s="99">
        <v>19.458226261039979</v>
      </c>
      <c r="W167" s="99">
        <v>20.29675686639326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17.340511704328645</v>
      </c>
      <c r="V168" s="99">
        <v>17.313070876151698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9.6373350448602206</v>
      </c>
      <c r="V169" s="102">
        <v>9.3496112001953513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7.7031766594684239</v>
      </c>
      <c r="V170" s="105">
        <v>7.9634596759563454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13.203341001757455</v>
      </c>
      <c r="D171" s="102">
        <v>9.9488427375132424</v>
      </c>
      <c r="E171" s="102">
        <v>20.934425239226396</v>
      </c>
      <c r="F171" s="102">
        <v>19.380484165947792</v>
      </c>
      <c r="G171" s="102">
        <v>15.270050272369563</v>
      </c>
      <c r="H171" s="102">
        <v>18.012920657891737</v>
      </c>
      <c r="I171" s="102">
        <v>16.436844235582349</v>
      </c>
      <c r="J171" s="102">
        <v>17.204728365914519</v>
      </c>
      <c r="K171" s="102">
        <v>18.037628166730148</v>
      </c>
      <c r="L171" s="102">
        <v>19.20792083605658</v>
      </c>
      <c r="M171" s="102">
        <v>18.683887279050968</v>
      </c>
      <c r="N171" s="102">
        <v>18.106829208834604</v>
      </c>
      <c r="O171" s="102">
        <v>18.963378028296361</v>
      </c>
      <c r="P171" s="102">
        <v>18.364176587516248</v>
      </c>
      <c r="Q171" s="102">
        <v>18.36665640143282</v>
      </c>
      <c r="R171" s="102">
        <v>18.317427821393345</v>
      </c>
      <c r="S171" s="102">
        <v>18.173207146272148</v>
      </c>
      <c r="T171" s="102">
        <v>17.461962615708668</v>
      </c>
      <c r="U171" s="102">
        <v>18.536016022531602</v>
      </c>
      <c r="V171" s="102">
        <v>0</v>
      </c>
      <c r="W171" s="102">
        <v>19.24857371995051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14.86359237733873</v>
      </c>
      <c r="L172" s="105">
        <v>15.996102737021278</v>
      </c>
      <c r="M172" s="105">
        <v>15.482213298169626</v>
      </c>
      <c r="N172" s="105">
        <v>14.985056500282733</v>
      </c>
      <c r="O172" s="105">
        <v>15.960979968839695</v>
      </c>
      <c r="P172" s="105">
        <v>15.653153602605588</v>
      </c>
      <c r="Q172" s="105">
        <v>15.900597850643514</v>
      </c>
      <c r="R172" s="105">
        <v>15.952502382935796</v>
      </c>
      <c r="S172" s="105">
        <v>15.874753843012572</v>
      </c>
      <c r="T172" s="105">
        <v>15.644401994167552</v>
      </c>
      <c r="U172" s="105">
        <v>16.5038515560333</v>
      </c>
      <c r="V172" s="105">
        <v>17.348925057234617</v>
      </c>
      <c r="W172" s="105">
        <v>17.4104452493808</v>
      </c>
      <c r="X172" s="105">
        <v>0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8.6422350243772907</v>
      </c>
      <c r="L173" s="99">
        <v>9.6370808642083485</v>
      </c>
      <c r="M173" s="99">
        <v>8.9937363815429094</v>
      </c>
      <c r="N173" s="99">
        <v>8.3808948706422317</v>
      </c>
      <c r="O173" s="99">
        <v>9.073740487142171</v>
      </c>
      <c r="P173" s="99">
        <v>8.6403343359977036</v>
      </c>
      <c r="Q173" s="99">
        <v>8.7941966050989429</v>
      </c>
      <c r="R173" s="99">
        <v>8.6843701974103222</v>
      </c>
      <c r="S173" s="99">
        <v>8.4406896140586785</v>
      </c>
      <c r="T173" s="99">
        <v>9.4242199736791044</v>
      </c>
      <c r="U173" s="99">
        <v>9.1411773834024448</v>
      </c>
      <c r="V173" s="99">
        <v>9.3837404432902325</v>
      </c>
      <c r="W173" s="99">
        <v>9.6037815434827873</v>
      </c>
      <c r="X173" s="99">
        <v>0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6.2213573529614399</v>
      </c>
      <c r="L174" s="110">
        <v>6.3590218728129306</v>
      </c>
      <c r="M174" s="110">
        <v>6.4884769166267153</v>
      </c>
      <c r="N174" s="110">
        <v>6.6041616296405019</v>
      </c>
      <c r="O174" s="110">
        <v>6.8872394816975246</v>
      </c>
      <c r="P174" s="110">
        <v>7.0128192666078881</v>
      </c>
      <c r="Q174" s="110">
        <v>7.106401245544574</v>
      </c>
      <c r="R174" s="110">
        <v>7.2681321855254701</v>
      </c>
      <c r="S174" s="110">
        <v>7.4340642289538899</v>
      </c>
      <c r="T174" s="110">
        <v>6.2201820204884477</v>
      </c>
      <c r="U174" s="110">
        <v>7.3626741726308547</v>
      </c>
      <c r="V174" s="110">
        <v>7.9651846139443832</v>
      </c>
      <c r="W174" s="110">
        <v>7.8066637058980088</v>
      </c>
      <c r="X174" s="110">
        <v>0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7.6225208575674142</v>
      </c>
      <c r="D175" s="123">
        <v>7.2063599028179937</v>
      </c>
      <c r="E175" s="123">
        <v>11.848262972693535</v>
      </c>
      <c r="F175" s="123">
        <v>11.361779429872511</v>
      </c>
      <c r="G175" s="123">
        <v>10.747357663890005</v>
      </c>
      <c r="H175" s="123">
        <v>11.223623216061494</v>
      </c>
      <c r="I175" s="123">
        <v>11.39783412359848</v>
      </c>
      <c r="J175" s="123">
        <v>11.159659210084957</v>
      </c>
      <c r="K175" s="123">
        <v>11.339799474321325</v>
      </c>
      <c r="L175" s="123">
        <v>11.639734152875072</v>
      </c>
      <c r="M175" s="123">
        <v>11.012759456978651</v>
      </c>
      <c r="N175" s="123">
        <v>11.362328077480091</v>
      </c>
      <c r="O175" s="123">
        <v>11.17335387960402</v>
      </c>
      <c r="P175" s="123">
        <v>10.910927156600305</v>
      </c>
      <c r="Q175" s="123">
        <v>10.67246292482921</v>
      </c>
      <c r="R175" s="123">
        <v>10.589203728075226</v>
      </c>
      <c r="S175" s="123">
        <v>10.744647466952726</v>
      </c>
      <c r="T175" s="123">
        <v>11.051123991177898</v>
      </c>
      <c r="U175" s="123">
        <v>11.388538459916349</v>
      </c>
      <c r="V175" s="123">
        <v>11.125539441930695</v>
      </c>
      <c r="W175" s="123">
        <v>11.188752240996939</v>
      </c>
      <c r="X175" s="123">
        <v>0</v>
      </c>
      <c r="Y175" s="123">
        <v>0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8.2498744930448602</v>
      </c>
      <c r="D176" s="99">
        <v>8.9139867240003721</v>
      </c>
      <c r="E176" s="99">
        <v>11.81971708595775</v>
      </c>
      <c r="F176" s="99">
        <v>11.840834476152088</v>
      </c>
      <c r="G176" s="99">
        <v>11.534158315352302</v>
      </c>
      <c r="H176" s="99">
        <v>11.635998645153121</v>
      </c>
      <c r="I176" s="99">
        <v>12.090674674163367</v>
      </c>
      <c r="J176" s="99">
        <v>12.432819294335502</v>
      </c>
      <c r="K176" s="99">
        <v>12.803772092671364</v>
      </c>
      <c r="L176" s="99">
        <v>12.943385179409887</v>
      </c>
      <c r="M176" s="99">
        <v>12.364258667560446</v>
      </c>
      <c r="N176" s="99">
        <v>12.38486826116956</v>
      </c>
      <c r="O176" s="99">
        <v>11.883276120424101</v>
      </c>
      <c r="P176" s="99">
        <v>11.760206106582514</v>
      </c>
      <c r="Q176" s="99">
        <v>11.676273763666968</v>
      </c>
      <c r="R176" s="99">
        <v>11.798293373610026</v>
      </c>
      <c r="S176" s="99">
        <v>11.860674045368093</v>
      </c>
      <c r="T176" s="99">
        <v>12.174069059918811</v>
      </c>
      <c r="U176" s="99">
        <v>12.684667402026497</v>
      </c>
      <c r="V176" s="99">
        <v>11.803924762471803</v>
      </c>
      <c r="W176" s="99">
        <v>11.188752240996939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5.5987994528014671</v>
      </c>
      <c r="D177" s="110">
        <v>4.4022569122448232</v>
      </c>
      <c r="E177" s="110">
        <v>11.86567282669173</v>
      </c>
      <c r="F177" s="110">
        <v>10.709527559168782</v>
      </c>
      <c r="G177" s="110">
        <v>8.2447628206846311</v>
      </c>
      <c r="H177" s="110">
        <v>9.8090795930146335</v>
      </c>
      <c r="I177" s="110">
        <v>8.8748487224848329</v>
      </c>
      <c r="J177" s="110">
        <v>9.4031067943809958</v>
      </c>
      <c r="K177" s="110">
        <v>9.4575489650141282</v>
      </c>
      <c r="L177" s="110">
        <v>10.529593825591517</v>
      </c>
      <c r="M177" s="110">
        <v>9.6278898955182921</v>
      </c>
      <c r="N177" s="110">
        <v>9.3581493174487314</v>
      </c>
      <c r="O177" s="110">
        <v>9.5276250486120091</v>
      </c>
      <c r="P177" s="110">
        <v>8.8151258768055047</v>
      </c>
      <c r="Q177" s="110">
        <v>8.706666698771933</v>
      </c>
      <c r="R177" s="110">
        <v>8.8220727076782079</v>
      </c>
      <c r="S177" s="110">
        <v>8.8713171388983678</v>
      </c>
      <c r="T177" s="110">
        <v>8.7461314816570788</v>
      </c>
      <c r="U177" s="110">
        <v>8.6841155710903628</v>
      </c>
      <c r="V177" s="110">
        <v>8.9793749733097421</v>
      </c>
      <c r="W177" s="110">
        <v>0</v>
      </c>
      <c r="X177" s="110">
        <v>0</v>
      </c>
      <c r="Y177" s="110">
        <v>0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115.04325707326902</v>
      </c>
      <c r="D3" s="118">
        <f t="shared" si="0"/>
        <v>117.49653774707937</v>
      </c>
      <c r="E3" s="118">
        <f t="shared" si="0"/>
        <v>115.57669741958009</v>
      </c>
      <c r="F3" s="118">
        <f t="shared" si="0"/>
        <v>112.68267518098091</v>
      </c>
      <c r="G3" s="118">
        <f t="shared" si="0"/>
        <v>116.08868960779729</v>
      </c>
      <c r="H3" s="118">
        <f t="shared" si="0"/>
        <v>125.41712762348921</v>
      </c>
      <c r="I3" s="118">
        <f t="shared" si="0"/>
        <v>111.46610278135654</v>
      </c>
      <c r="J3" s="118">
        <f t="shared" si="0"/>
        <v>115.21205348463511</v>
      </c>
      <c r="K3" s="118">
        <f t="shared" si="0"/>
        <v>116.77412818393319</v>
      </c>
      <c r="L3" s="118">
        <f t="shared" si="0"/>
        <v>130.85541115747392</v>
      </c>
      <c r="M3" s="118">
        <f t="shared" si="0"/>
        <v>113.72376161153892</v>
      </c>
      <c r="N3" s="118">
        <f t="shared" si="0"/>
        <v>117.2921990674508</v>
      </c>
      <c r="O3" s="118">
        <f t="shared" si="0"/>
        <v>113.58766537851989</v>
      </c>
      <c r="P3" s="118">
        <f t="shared" si="0"/>
        <v>102.90612340343547</v>
      </c>
      <c r="Q3" s="118">
        <f t="shared" si="0"/>
        <v>99.722486154197156</v>
      </c>
      <c r="R3" s="118">
        <f t="shared" ref="R3:V3" si="1">R4+R7+R9+R19</f>
        <v>105.19706184829607</v>
      </c>
      <c r="S3" s="118">
        <f t="shared" si="1"/>
        <v>106.32723004954001</v>
      </c>
      <c r="T3" s="118">
        <f t="shared" si="1"/>
        <v>106.44207155698579</v>
      </c>
      <c r="U3" s="118">
        <f t="shared" si="1"/>
        <v>89.3644052794575</v>
      </c>
      <c r="V3" s="118">
        <f t="shared" si="1"/>
        <v>91.704613115265445</v>
      </c>
      <c r="W3" s="118">
        <f t="shared" ref="W3:Y3" si="2">W4+W7+W9+W19</f>
        <v>0</v>
      </c>
      <c r="X3" s="118">
        <f t="shared" si="2"/>
        <v>0</v>
      </c>
      <c r="Y3" s="118">
        <f t="shared" si="2"/>
        <v>58.618317726964307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101.05821800698273</v>
      </c>
      <c r="D4" s="123">
        <f t="shared" si="3"/>
        <v>103.35070867806211</v>
      </c>
      <c r="E4" s="123">
        <f t="shared" si="3"/>
        <v>95.810656398673828</v>
      </c>
      <c r="F4" s="123">
        <f t="shared" si="3"/>
        <v>94.069519384813447</v>
      </c>
      <c r="G4" s="123">
        <f t="shared" si="3"/>
        <v>98.462364873986346</v>
      </c>
      <c r="H4" s="123">
        <f t="shared" si="3"/>
        <v>106.78491788845879</v>
      </c>
      <c r="I4" s="123">
        <f t="shared" si="3"/>
        <v>93.383555794801936</v>
      </c>
      <c r="J4" s="123">
        <f t="shared" si="3"/>
        <v>96.292344622614124</v>
      </c>
      <c r="K4" s="123">
        <f t="shared" si="3"/>
        <v>97.252348365252175</v>
      </c>
      <c r="L4" s="123">
        <f t="shared" si="3"/>
        <v>110.39249430662862</v>
      </c>
      <c r="M4" s="123">
        <f t="shared" si="3"/>
        <v>93.872848080834828</v>
      </c>
      <c r="N4" s="123">
        <f t="shared" si="3"/>
        <v>97.256475307861919</v>
      </c>
      <c r="O4" s="123">
        <f t="shared" si="3"/>
        <v>93.254253057769404</v>
      </c>
      <c r="P4" s="123">
        <f t="shared" si="3"/>
        <v>82.531199242245748</v>
      </c>
      <c r="Q4" s="123">
        <f t="shared" si="3"/>
        <v>78.854512888723576</v>
      </c>
      <c r="R4" s="123">
        <f t="shared" ref="R4:V4" si="4">SUM(R5:R6)</f>
        <v>84.023014754060355</v>
      </c>
      <c r="S4" s="123">
        <f t="shared" si="4"/>
        <v>84.667104915421476</v>
      </c>
      <c r="T4" s="123">
        <f t="shared" si="4"/>
        <v>84.213882011749845</v>
      </c>
      <c r="U4" s="123">
        <f t="shared" si="4"/>
        <v>68.203410144358742</v>
      </c>
      <c r="V4" s="123">
        <f t="shared" si="4"/>
        <v>70.560960515660383</v>
      </c>
      <c r="W4" s="123">
        <f t="shared" ref="W4:Y4" si="5">SUM(W5:W6)</f>
        <v>0</v>
      </c>
      <c r="X4" s="123">
        <f t="shared" si="5"/>
        <v>0</v>
      </c>
      <c r="Y4" s="123">
        <f t="shared" si="5"/>
        <v>43.309411481438715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100.24734230435622</v>
      </c>
      <c r="D5" s="99">
        <v>102.53113304845604</v>
      </c>
      <c r="E5" s="99">
        <v>95.052844635055209</v>
      </c>
      <c r="F5" s="99">
        <v>93.338856046125557</v>
      </c>
      <c r="G5" s="99">
        <v>97.709562397765438</v>
      </c>
      <c r="H5" s="99">
        <v>105.9718033385965</v>
      </c>
      <c r="I5" s="99">
        <v>92.690975795555943</v>
      </c>
      <c r="J5" s="99">
        <v>95.584989947873837</v>
      </c>
      <c r="K5" s="99">
        <v>96.547368973248155</v>
      </c>
      <c r="L5" s="99">
        <v>109.5898292081275</v>
      </c>
      <c r="M5" s="99">
        <v>93.206336513576758</v>
      </c>
      <c r="N5" s="99">
        <v>96.570920357218014</v>
      </c>
      <c r="O5" s="99">
        <v>92.606967247374129</v>
      </c>
      <c r="P5" s="99">
        <v>81.969700673081633</v>
      </c>
      <c r="Q5" s="99">
        <v>78.324233139108969</v>
      </c>
      <c r="R5" s="99">
        <v>83.460573246942062</v>
      </c>
      <c r="S5" s="99">
        <v>84.106240577982277</v>
      </c>
      <c r="T5" s="99">
        <v>83.64971463668698</v>
      </c>
      <c r="U5" s="99">
        <v>67.756314698255721</v>
      </c>
      <c r="V5" s="99">
        <v>70.100772903925616</v>
      </c>
      <c r="W5" s="99">
        <v>0</v>
      </c>
      <c r="X5" s="99">
        <v>0</v>
      </c>
      <c r="Y5" s="99">
        <v>43.053054668692411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0.81087570262650976</v>
      </c>
      <c r="D6" s="99">
        <v>0.819575629606069</v>
      </c>
      <c r="E6" s="99">
        <v>0.75781176361861247</v>
      </c>
      <c r="F6" s="99">
        <v>0.73066333868788436</v>
      </c>
      <c r="G6" s="99">
        <v>0.7528024762209139</v>
      </c>
      <c r="H6" s="99">
        <v>0.81311454986229814</v>
      </c>
      <c r="I6" s="99">
        <v>0.69257999924599145</v>
      </c>
      <c r="J6" s="99">
        <v>0.70735467474029212</v>
      </c>
      <c r="K6" s="99">
        <v>0.7049793920040216</v>
      </c>
      <c r="L6" s="99">
        <v>0.80266509850112377</v>
      </c>
      <c r="M6" s="99">
        <v>0.66651156725806759</v>
      </c>
      <c r="N6" s="99">
        <v>0.68555495064390226</v>
      </c>
      <c r="O6" s="99">
        <v>0.64728581039527444</v>
      </c>
      <c r="P6" s="99">
        <v>0.56149856916410934</v>
      </c>
      <c r="Q6" s="99">
        <v>0.53027974961460056</v>
      </c>
      <c r="R6" s="99">
        <v>0.56244150711829644</v>
      </c>
      <c r="S6" s="99">
        <v>0.5608643374391965</v>
      </c>
      <c r="T6" s="99">
        <v>0.56416737506287173</v>
      </c>
      <c r="U6" s="99">
        <v>0.44709544610301932</v>
      </c>
      <c r="V6" s="99">
        <v>0.46018761173476114</v>
      </c>
      <c r="W6" s="99">
        <v>0</v>
      </c>
      <c r="X6" s="99">
        <v>0</v>
      </c>
      <c r="Y6" s="99">
        <v>0.25635681274630578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8.3666585328127094E-4</v>
      </c>
      <c r="D7" s="123">
        <f t="shared" si="6"/>
        <v>1.6304594560226453E-3</v>
      </c>
      <c r="E7" s="123">
        <f t="shared" si="6"/>
        <v>5.8140239828247771E-3</v>
      </c>
      <c r="F7" s="123">
        <f t="shared" si="6"/>
        <v>1.4124181794787185E-2</v>
      </c>
      <c r="G7" s="123">
        <f t="shared" si="6"/>
        <v>7.388201934510898E-3</v>
      </c>
      <c r="H7" s="123">
        <f t="shared" si="6"/>
        <v>1.8779901176279527E-2</v>
      </c>
      <c r="I7" s="123">
        <f t="shared" si="6"/>
        <v>4.8847247702444571E-2</v>
      </c>
      <c r="J7" s="123">
        <f t="shared" si="6"/>
        <v>6.5228713122698775E-2</v>
      </c>
      <c r="K7" s="123">
        <f t="shared" si="6"/>
        <v>8.7565251145252487E-2</v>
      </c>
      <c r="L7" s="123">
        <f t="shared" si="6"/>
        <v>8.9210548330633202E-2</v>
      </c>
      <c r="M7" s="123">
        <f t="shared" si="6"/>
        <v>0.12150361714367813</v>
      </c>
      <c r="N7" s="123">
        <f t="shared" si="6"/>
        <v>0.12411879349106114</v>
      </c>
      <c r="O7" s="123">
        <f t="shared" si="6"/>
        <v>0.22564204595932946</v>
      </c>
      <c r="P7" s="123">
        <f t="shared" si="6"/>
        <v>0.31052293535061781</v>
      </c>
      <c r="Q7" s="123">
        <f t="shared" si="6"/>
        <v>0.74463419515886597</v>
      </c>
      <c r="R7" s="123">
        <f t="shared" si="6"/>
        <v>0.54743990095340311</v>
      </c>
      <c r="S7" s="123">
        <f t="shared" si="6"/>
        <v>0.45689279581851072</v>
      </c>
      <c r="T7" s="123">
        <f t="shared" si="6"/>
        <v>0.51485423829647381</v>
      </c>
      <c r="U7" s="123">
        <f t="shared" si="6"/>
        <v>0.52169895919720488</v>
      </c>
      <c r="V7" s="123">
        <f t="shared" si="6"/>
        <v>0.30602755079249305</v>
      </c>
      <c r="W7" s="123">
        <f t="shared" si="6"/>
        <v>0</v>
      </c>
      <c r="X7" s="123">
        <f t="shared" si="6"/>
        <v>0</v>
      </c>
      <c r="Y7" s="123">
        <f t="shared" si="6"/>
        <v>3.2799212478672693E-2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8.3666585328127094E-4</v>
      </c>
      <c r="D8" s="99">
        <f>RES_hhdet_in_tesh!D8/RES_summary!D$21</f>
        <v>1.6304594560226453E-3</v>
      </c>
      <c r="E8" s="99">
        <f>RES_hhdet_in_tesh!E8/RES_summary!E$21</f>
        <v>5.8140239828247771E-3</v>
      </c>
      <c r="F8" s="99">
        <f>RES_hhdet_in_tesh!F8/RES_summary!F$21</f>
        <v>1.4124181794787185E-2</v>
      </c>
      <c r="G8" s="99">
        <f>RES_hhdet_in_tesh!G8/RES_summary!G$21</f>
        <v>7.388201934510898E-3</v>
      </c>
      <c r="H8" s="99">
        <f>RES_hhdet_in_tesh!H8/RES_summary!H$21</f>
        <v>1.8779901176279527E-2</v>
      </c>
      <c r="I8" s="99">
        <f>RES_hhdet_in_tesh!I8/RES_summary!I$21</f>
        <v>4.8847247702444571E-2</v>
      </c>
      <c r="J8" s="99">
        <f>RES_hhdet_in_tesh!J8/RES_summary!J$21</f>
        <v>6.5228713122698775E-2</v>
      </c>
      <c r="K8" s="99">
        <f>RES_hhdet_in_tesh!K8/RES_summary!K$21</f>
        <v>8.7565251145252487E-2</v>
      </c>
      <c r="L8" s="99">
        <f>RES_hhdet_in_tesh!L8/RES_summary!L$21</f>
        <v>8.9210548330633202E-2</v>
      </c>
      <c r="M8" s="99">
        <f>RES_hhdet_in_tesh!M8/RES_summary!M$21</f>
        <v>0.12150361714367813</v>
      </c>
      <c r="N8" s="99">
        <f>RES_hhdet_in_tesh!N8/RES_summary!N$21</f>
        <v>0.12411879349106114</v>
      </c>
      <c r="O8" s="99">
        <f>RES_hhdet_in_tesh!O8/RES_summary!O$21</f>
        <v>0.22564204595932946</v>
      </c>
      <c r="P8" s="99">
        <f>RES_hhdet_in_tesh!P8/RES_summary!P$21</f>
        <v>0.31052293535061781</v>
      </c>
      <c r="Q8" s="99">
        <f>RES_hhdet_in_tesh!Q8/RES_summary!Q$21</f>
        <v>0.74463419515886597</v>
      </c>
      <c r="R8" s="99">
        <f>RES_hhdet_in_tesh!R8/RES_summary!R$21</f>
        <v>0.54743990095340311</v>
      </c>
      <c r="S8" s="99">
        <f>RES_hhdet_in_tesh!S8/RES_summary!S$21</f>
        <v>0.45689279581851072</v>
      </c>
      <c r="T8" s="99">
        <f>RES_hhdet_in_tesh!T8/RES_summary!T$21</f>
        <v>0.51485423829647381</v>
      </c>
      <c r="U8" s="99">
        <f>RES_hhdet_in_tesh!U8/RES_summary!U$21</f>
        <v>0.52169895919720488</v>
      </c>
      <c r="V8" s="99">
        <f>RES_hhdet_in_tesh!V8/RES_summary!V$21</f>
        <v>0.30602755079249305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3.2799212478672693E-2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9.3001617756518016</v>
      </c>
      <c r="D9" s="123">
        <v>9.5907755498724576</v>
      </c>
      <c r="E9" s="123">
        <v>11.643206568768941</v>
      </c>
      <c r="F9" s="123">
        <v>11.195061412248927</v>
      </c>
      <c r="G9" s="123">
        <v>10.937669763164502</v>
      </c>
      <c r="H9" s="123">
        <v>11.605573320100685</v>
      </c>
      <c r="I9" s="123">
        <v>11.003029423539425</v>
      </c>
      <c r="J9" s="123">
        <v>11.589774065744566</v>
      </c>
      <c r="K9" s="123">
        <v>12.018668968586342</v>
      </c>
      <c r="L9" s="123">
        <v>12.528609852574043</v>
      </c>
      <c r="M9" s="123">
        <v>12.391599558411453</v>
      </c>
      <c r="N9" s="123">
        <v>12.626105757919802</v>
      </c>
      <c r="O9" s="123">
        <v>12.981073989010472</v>
      </c>
      <c r="P9" s="123">
        <v>13.113249717732739</v>
      </c>
      <c r="Q9" s="123">
        <v>13.210012313569511</v>
      </c>
      <c r="R9" s="123">
        <v>13.572113414753526</v>
      </c>
      <c r="S9" s="123">
        <v>14.016814717805065</v>
      </c>
      <c r="T9" s="123">
        <v>14.365604529625148</v>
      </c>
      <c r="U9" s="123">
        <v>13.096288780190351</v>
      </c>
      <c r="V9" s="123">
        <v>13.474532080463506</v>
      </c>
      <c r="W9" s="123">
        <v>0</v>
      </c>
      <c r="X9" s="123">
        <v>0</v>
      </c>
      <c r="Y9" s="123">
        <v>10.442892251815724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9.3637003331056707</v>
      </c>
      <c r="D10" s="99">
        <v>10.207630706143581</v>
      </c>
      <c r="E10" s="99">
        <v>10.40406750447092</v>
      </c>
      <c r="F10" s="99">
        <v>10.836410631820554</v>
      </c>
      <c r="G10" s="99">
        <v>11.133245473263258</v>
      </c>
      <c r="H10" s="99">
        <v>11.623477266066036</v>
      </c>
      <c r="I10" s="99">
        <v>11.019408924257734</v>
      </c>
      <c r="J10" s="99">
        <v>11.67490560062233</v>
      </c>
      <c r="K10" s="99">
        <v>12.082634892690011</v>
      </c>
      <c r="L10" s="99">
        <v>12.399458776904575</v>
      </c>
      <c r="M10" s="99">
        <v>12.332151487793084</v>
      </c>
      <c r="N10" s="99">
        <v>12.714400719239594</v>
      </c>
      <c r="O10" s="99">
        <v>12.906749335904337</v>
      </c>
      <c r="P10" s="99">
        <v>13.091931681991326</v>
      </c>
      <c r="Q10" s="99">
        <v>12.998606155979914</v>
      </c>
      <c r="R10" s="99">
        <v>13.488170576108548</v>
      </c>
      <c r="S10" s="99">
        <v>14.122333114250189</v>
      </c>
      <c r="T10" s="99">
        <v>14.77606646626176</v>
      </c>
      <c r="U10" s="99">
        <v>12.517112195992912</v>
      </c>
      <c r="V10" s="99">
        <v>13.411415338978344</v>
      </c>
      <c r="W10" s="99">
        <v>0</v>
      </c>
      <c r="X10" s="99">
        <v>0</v>
      </c>
      <c r="Y10" s="99">
        <v>10.448309201965284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9.9160618615544767</v>
      </c>
      <c r="D11" s="99">
        <v>10.023806187513852</v>
      </c>
      <c r="E11" s="99">
        <v>10.507343027850041</v>
      </c>
      <c r="F11" s="99">
        <v>10.825729357498814</v>
      </c>
      <c r="G11" s="99">
        <v>10.909121464666049</v>
      </c>
      <c r="H11" s="99">
        <v>11.024200350396635</v>
      </c>
      <c r="I11" s="99">
        <v>11.437372244446014</v>
      </c>
      <c r="J11" s="99">
        <v>11.728800296081943</v>
      </c>
      <c r="K11" s="99">
        <v>12.116286239017676</v>
      </c>
      <c r="L11" s="99">
        <v>12.289768891290516</v>
      </c>
      <c r="M11" s="99">
        <v>12.213378123444048</v>
      </c>
      <c r="N11" s="99">
        <v>12.836203001480865</v>
      </c>
      <c r="O11" s="99">
        <v>12.728464049864579</v>
      </c>
      <c r="P11" s="99">
        <v>12.944637334894926</v>
      </c>
      <c r="Q11" s="99">
        <v>12.971860343560984</v>
      </c>
      <c r="R11" s="99">
        <v>13.418994429447903</v>
      </c>
      <c r="S11" s="99">
        <v>13.773681610427243</v>
      </c>
      <c r="T11" s="99">
        <v>14.283350295169273</v>
      </c>
      <c r="U11" s="99">
        <v>15.176049592091655</v>
      </c>
      <c r="V11" s="99">
        <v>15.309679815579884</v>
      </c>
      <c r="W11" s="99">
        <v>0</v>
      </c>
      <c r="X11" s="99">
        <v>0</v>
      </c>
      <c r="Y11" s="99">
        <v>12.876631291089781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12.135255537739681</v>
      </c>
      <c r="L12" s="99">
        <v>12.304451845726014</v>
      </c>
      <c r="M12" s="99">
        <v>12.224905674852783</v>
      </c>
      <c r="N12" s="99">
        <v>12.845059067228089</v>
      </c>
      <c r="O12" s="99">
        <v>12.738676967571241</v>
      </c>
      <c r="P12" s="99">
        <v>12.976844650606257</v>
      </c>
      <c r="Q12" s="99">
        <v>13.00511998163487</v>
      </c>
      <c r="R12" s="99">
        <v>13.450651868169127</v>
      </c>
      <c r="S12" s="99">
        <v>13.79995811381999</v>
      </c>
      <c r="T12" s="99">
        <v>0</v>
      </c>
      <c r="U12" s="99">
        <v>15.189368817695401</v>
      </c>
      <c r="V12" s="99">
        <v>15.319708490975524</v>
      </c>
      <c r="W12" s="99">
        <v>0</v>
      </c>
      <c r="X12" s="99">
        <v>0</v>
      </c>
      <c r="Y12" s="99">
        <v>12.949542234828337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5.8023528090935983</v>
      </c>
      <c r="L13" s="102">
        <v>6.1571896708706646</v>
      </c>
      <c r="M13" s="102">
        <v>5.8797534315262476</v>
      </c>
      <c r="N13" s="102">
        <v>5.9510289083507981</v>
      </c>
      <c r="O13" s="102">
        <v>6.0764814498705606</v>
      </c>
      <c r="P13" s="102">
        <v>6.0645769893199803</v>
      </c>
      <c r="Q13" s="102">
        <v>6.166078834330138</v>
      </c>
      <c r="R13" s="102">
        <v>6.3050506164521138</v>
      </c>
      <c r="S13" s="102">
        <v>6.3530143212597441</v>
      </c>
      <c r="T13" s="102">
        <v>0</v>
      </c>
      <c r="U13" s="102">
        <v>7.4861921582269799</v>
      </c>
      <c r="V13" s="102">
        <v>7.3562488150191792</v>
      </c>
      <c r="W13" s="102">
        <v>0</v>
      </c>
      <c r="X13" s="102">
        <v>0</v>
      </c>
      <c r="Y13" s="102">
        <v>4.0307606744317281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6.3329027286460828</v>
      </c>
      <c r="L14" s="105">
        <v>6.1472621748553493</v>
      </c>
      <c r="M14" s="105">
        <v>6.3451522433265355</v>
      </c>
      <c r="N14" s="105">
        <v>6.8940301588772899</v>
      </c>
      <c r="O14" s="105">
        <v>6.6621955177006811</v>
      </c>
      <c r="P14" s="105">
        <v>6.9122676612862746</v>
      </c>
      <c r="Q14" s="105">
        <v>6.8390411473047301</v>
      </c>
      <c r="R14" s="105">
        <v>7.1456012517170109</v>
      </c>
      <c r="S14" s="105">
        <v>7.446943792560246</v>
      </c>
      <c r="T14" s="105">
        <v>0</v>
      </c>
      <c r="U14" s="105">
        <v>7.7031766594684195</v>
      </c>
      <c r="V14" s="105">
        <v>7.9634596759563436</v>
      </c>
      <c r="W14" s="105">
        <v>0</v>
      </c>
      <c r="X14" s="105">
        <v>0</v>
      </c>
      <c r="Y14" s="105">
        <v>8.9187815603966101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8.5011117167818835</v>
      </c>
      <c r="D15" s="102">
        <v>6.4208351870744691</v>
      </c>
      <c r="E15" s="102">
        <v>13.54570491239042</v>
      </c>
      <c r="F15" s="102">
        <v>12.572955969114352</v>
      </c>
      <c r="G15" s="102">
        <v>9.934180921025705</v>
      </c>
      <c r="H15" s="102">
        <v>11.753626373727222</v>
      </c>
      <c r="I15" s="102">
        <v>10.759660558117158</v>
      </c>
      <c r="J15" s="102">
        <v>11.303007837599225</v>
      </c>
      <c r="K15" s="102">
        <v>11.899603194602857</v>
      </c>
      <c r="L15" s="102">
        <v>12.732145438751562</v>
      </c>
      <c r="M15" s="102">
        <v>12.496643602375864</v>
      </c>
      <c r="N15" s="102">
        <v>12.289428704620455</v>
      </c>
      <c r="O15" s="102">
        <v>13.156245200487854</v>
      </c>
      <c r="P15" s="102">
        <v>13.099024817967095</v>
      </c>
      <c r="Q15" s="102">
        <v>13.446705301057643</v>
      </c>
      <c r="R15" s="102">
        <v>13.64412836663689</v>
      </c>
      <c r="S15" s="102">
        <v>13.761108586326412</v>
      </c>
      <c r="T15" s="102">
        <v>13.43649043670948</v>
      </c>
      <c r="U15" s="102">
        <v>14.490561030003013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11.92272598934748</v>
      </c>
      <c r="L16" s="105">
        <v>12.747048781887857</v>
      </c>
      <c r="M16" s="105">
        <v>12.503901679967081</v>
      </c>
      <c r="N16" s="105">
        <v>12.292424815081244</v>
      </c>
      <c r="O16" s="105">
        <v>13.182339149926889</v>
      </c>
      <c r="P16" s="105">
        <v>13.175902776690531</v>
      </c>
      <c r="Q16" s="105">
        <v>13.544860566812321</v>
      </c>
      <c r="R16" s="105">
        <v>13.736871296290477</v>
      </c>
      <c r="S16" s="105">
        <v>13.825519814511637</v>
      </c>
      <c r="T16" s="105">
        <v>13.471854947326104</v>
      </c>
      <c r="U16" s="105">
        <v>14.508804635577292</v>
      </c>
      <c r="V16" s="105">
        <v>15.414138745483971</v>
      </c>
      <c r="W16" s="105">
        <v>0</v>
      </c>
      <c r="X16" s="105">
        <v>0</v>
      </c>
      <c r="Y16" s="105">
        <v>9.6230618122775127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5.7013686363860385</v>
      </c>
      <c r="L17" s="99">
        <v>6.3880269090749229</v>
      </c>
      <c r="M17" s="99">
        <v>6.0154247633403655</v>
      </c>
      <c r="N17" s="99">
        <v>5.6882631854407419</v>
      </c>
      <c r="O17" s="99">
        <v>6.2950996682293665</v>
      </c>
      <c r="P17" s="99">
        <v>6.1630835100826458</v>
      </c>
      <c r="Q17" s="99">
        <v>6.4384593212677466</v>
      </c>
      <c r="R17" s="99">
        <v>6.4687391107650072</v>
      </c>
      <c r="S17" s="99">
        <v>6.3914555855577442</v>
      </c>
      <c r="T17" s="99">
        <v>7.2516729268376539</v>
      </c>
      <c r="U17" s="99">
        <v>7.1461304629464379</v>
      </c>
      <c r="V17" s="99">
        <v>7.4489541315395904</v>
      </c>
      <c r="W17" s="99">
        <v>0</v>
      </c>
      <c r="X17" s="99">
        <v>0</v>
      </c>
      <c r="Y17" s="99">
        <v>2.5584055092550839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6.2213573529614425</v>
      </c>
      <c r="L18" s="99">
        <v>6.3590218728129333</v>
      </c>
      <c r="M18" s="99">
        <v>6.4884769166267162</v>
      </c>
      <c r="N18" s="99">
        <v>6.6041616296405019</v>
      </c>
      <c r="O18" s="99">
        <v>6.8872394816975246</v>
      </c>
      <c r="P18" s="99">
        <v>7.0128192666078863</v>
      </c>
      <c r="Q18" s="99">
        <v>7.1064012455445731</v>
      </c>
      <c r="R18" s="99">
        <v>7.2681321855254701</v>
      </c>
      <c r="S18" s="99">
        <v>7.4340642289538943</v>
      </c>
      <c r="T18" s="99">
        <v>6.2201820204884486</v>
      </c>
      <c r="U18" s="99">
        <v>7.3626741726308529</v>
      </c>
      <c r="V18" s="99">
        <v>7.9651846139443823</v>
      </c>
      <c r="W18" s="99">
        <v>0</v>
      </c>
      <c r="X18" s="99">
        <v>0</v>
      </c>
      <c r="Y18" s="99">
        <v>7.0646563030224279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4.6840406247812041</v>
      </c>
      <c r="D19" s="123">
        <v>4.5534230596887841</v>
      </c>
      <c r="E19" s="123">
        <v>8.1170204281544915</v>
      </c>
      <c r="F19" s="123">
        <v>7.4039702021237401</v>
      </c>
      <c r="G19" s="123">
        <v>6.6812667687119243</v>
      </c>
      <c r="H19" s="123">
        <v>7.007856513753457</v>
      </c>
      <c r="I19" s="123">
        <v>7.0306703153127277</v>
      </c>
      <c r="J19" s="123">
        <v>7.2647060831537251</v>
      </c>
      <c r="K19" s="123">
        <v>7.4155455989494152</v>
      </c>
      <c r="L19" s="123">
        <v>7.8450964499406268</v>
      </c>
      <c r="M19" s="123">
        <v>7.3378103551489646</v>
      </c>
      <c r="N19" s="123">
        <v>7.2854992081780088</v>
      </c>
      <c r="O19" s="123">
        <v>7.1266962857806746</v>
      </c>
      <c r="P19" s="123">
        <v>6.9511515081063626</v>
      </c>
      <c r="Q19" s="123">
        <v>6.9133267567452119</v>
      </c>
      <c r="R19" s="123">
        <v>7.0544937785287791</v>
      </c>
      <c r="S19" s="123">
        <v>7.1864176204949617</v>
      </c>
      <c r="T19" s="123">
        <v>7.3477307773143306</v>
      </c>
      <c r="U19" s="123">
        <v>7.5430073957111938</v>
      </c>
      <c r="V19" s="123">
        <v>7.3630929683490711</v>
      </c>
      <c r="W19" s="123">
        <v>0</v>
      </c>
      <c r="X19" s="123">
        <v>0</v>
      </c>
      <c r="Y19" s="123">
        <v>4.8332147812311952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4.4919656174100471</v>
      </c>
      <c r="D20" s="99">
        <v>5.3557959757383884</v>
      </c>
      <c r="E20" s="99">
        <v>6.8931950419924659</v>
      </c>
      <c r="F20" s="99">
        <v>6.9661789387183024</v>
      </c>
      <c r="G20" s="99">
        <v>6.9573770213462396</v>
      </c>
      <c r="H20" s="99">
        <v>7.288690281076442</v>
      </c>
      <c r="I20" s="99">
        <v>6.8619845544101379</v>
      </c>
      <c r="J20" s="99">
        <v>7.3309355389510475</v>
      </c>
      <c r="K20" s="99">
        <v>7.5136366682642892</v>
      </c>
      <c r="L20" s="99">
        <v>7.6687799990464383</v>
      </c>
      <c r="M20" s="99">
        <v>7.2865610465006636</v>
      </c>
      <c r="N20" s="99">
        <v>7.3079995531589494</v>
      </c>
      <c r="O20" s="99">
        <v>7.0868742454064533</v>
      </c>
      <c r="P20" s="99">
        <v>7.0624652770962868</v>
      </c>
      <c r="Q20" s="99">
        <v>6.9765547405214825</v>
      </c>
      <c r="R20" s="99">
        <v>7.1154681957734178</v>
      </c>
      <c r="S20" s="99">
        <v>7.4184649057613878</v>
      </c>
      <c r="T20" s="99">
        <v>7.4832241519438405</v>
      </c>
      <c r="U20" s="99">
        <v>6.8342843189536957</v>
      </c>
      <c r="V20" s="99">
        <v>7.6364137818821591</v>
      </c>
      <c r="W20" s="99">
        <v>0</v>
      </c>
      <c r="X20" s="99">
        <v>0</v>
      </c>
      <c r="Y20" s="99">
        <v>5.1168855979105681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4.842553631094761</v>
      </c>
      <c r="D21" s="99">
        <v>5.2356207448565302</v>
      </c>
      <c r="E21" s="99">
        <v>6.9465990920460543</v>
      </c>
      <c r="F21" s="99">
        <v>6.9633184586768708</v>
      </c>
      <c r="G21" s="99">
        <v>6.7871665314849929</v>
      </c>
      <c r="H21" s="99">
        <v>6.8513280519658846</v>
      </c>
      <c r="I21" s="99">
        <v>7.1234437397848698</v>
      </c>
      <c r="J21" s="99">
        <v>7.3295502157553658</v>
      </c>
      <c r="K21" s="99">
        <v>7.5529006637772156</v>
      </c>
      <c r="L21" s="99">
        <v>7.639971642368792</v>
      </c>
      <c r="M21" s="99">
        <v>7.3015556384342801</v>
      </c>
      <c r="N21" s="99">
        <v>7.3156409636048236</v>
      </c>
      <c r="O21" s="99">
        <v>7.0204525218154661</v>
      </c>
      <c r="P21" s="99">
        <v>6.9507766317760735</v>
      </c>
      <c r="Q21" s="99">
        <v>6.9134217036111396</v>
      </c>
      <c r="R21" s="99">
        <v>7.0181893821662227</v>
      </c>
      <c r="S21" s="99">
        <v>7.1014134037715939</v>
      </c>
      <c r="T21" s="99">
        <v>7.3409907000855474</v>
      </c>
      <c r="U21" s="99">
        <v>7.6982281459822222</v>
      </c>
      <c r="V21" s="99">
        <v>7.196294399351129</v>
      </c>
      <c r="W21" s="99">
        <v>0</v>
      </c>
      <c r="X21" s="99">
        <v>0</v>
      </c>
      <c r="Y21" s="99">
        <v>4.8052623836706125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4.2073861004578852</v>
      </c>
      <c r="D22" s="110">
        <v>3.3136822918932789</v>
      </c>
      <c r="E22" s="110">
        <v>8.9470211423281292</v>
      </c>
      <c r="F22" s="110">
        <v>8.089288418899157</v>
      </c>
      <c r="G22" s="110">
        <v>6.2388101644260399</v>
      </c>
      <c r="H22" s="110">
        <v>7.4363831073926434</v>
      </c>
      <c r="I22" s="110">
        <v>6.7411963305768481</v>
      </c>
      <c r="J22" s="110">
        <v>7.157293601823441</v>
      </c>
      <c r="K22" s="110">
        <v>7.2150366966657051</v>
      </c>
      <c r="L22" s="110">
        <v>8.0526815561953402</v>
      </c>
      <c r="M22" s="110">
        <v>7.3889689747633085</v>
      </c>
      <c r="N22" s="110">
        <v>7.21640878062267</v>
      </c>
      <c r="O22" s="110">
        <v>7.3958342372242134</v>
      </c>
      <c r="P22" s="110">
        <v>6.9023878095713176</v>
      </c>
      <c r="Q22" s="110">
        <v>6.8936777292354758</v>
      </c>
      <c r="R22" s="110">
        <v>7.0901381306334637</v>
      </c>
      <c r="S22" s="110">
        <v>7.2619451008080071</v>
      </c>
      <c r="T22" s="110">
        <v>7.2998139521293881</v>
      </c>
      <c r="U22" s="110">
        <v>7.3812232470850763</v>
      </c>
      <c r="V22" s="110">
        <v>7.7468572040829535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119.9322446514041</v>
      </c>
      <c r="D24" s="118">
        <f t="shared" si="7"/>
        <v>113.10212492351485</v>
      </c>
      <c r="E24" s="118">
        <f t="shared" si="7"/>
        <v>118.53943330862143</v>
      </c>
      <c r="F24" s="118">
        <f t="shared" si="7"/>
        <v>113.65306230546724</v>
      </c>
      <c r="G24" s="118">
        <f t="shared" si="7"/>
        <v>113.56157947320614</v>
      </c>
      <c r="H24" s="118">
        <f t="shared" si="7"/>
        <v>118.94129832116076</v>
      </c>
      <c r="I24" s="118">
        <f t="shared" si="7"/>
        <v>114.4839284411533</v>
      </c>
      <c r="J24" s="118">
        <f t="shared" si="7"/>
        <v>115.23497313670546</v>
      </c>
      <c r="K24" s="118">
        <f t="shared" si="7"/>
        <v>116.8422294516905</v>
      </c>
      <c r="L24" s="118">
        <f t="shared" si="7"/>
        <v>130.00063609906877</v>
      </c>
      <c r="M24" s="118">
        <f t="shared" si="7"/>
        <v>113.05859306090818</v>
      </c>
      <c r="N24" s="118">
        <f t="shared" si="7"/>
        <v>118.51037121024756</v>
      </c>
      <c r="O24" s="118">
        <f t="shared" si="7"/>
        <v>113.68431652063063</v>
      </c>
      <c r="P24" s="118">
        <f t="shared" si="7"/>
        <v>102.04797446152652</v>
      </c>
      <c r="Q24" s="118">
        <f t="shared" si="7"/>
        <v>100.59360799421647</v>
      </c>
      <c r="R24" s="118">
        <f t="shared" ref="R24:V24" si="8">R25+R28+R30+R39</f>
        <v>103.67028549724044</v>
      </c>
      <c r="S24" s="118">
        <f t="shared" si="8"/>
        <v>102.25059366286852</v>
      </c>
      <c r="T24" s="118">
        <f t="shared" si="8"/>
        <v>100.59528546883433</v>
      </c>
      <c r="U24" s="118">
        <f t="shared" si="8"/>
        <v>102.07989438374229</v>
      </c>
      <c r="V24" s="118">
        <f t="shared" si="8"/>
        <v>94.943387355928309</v>
      </c>
      <c r="W24" s="118">
        <f t="shared" ref="W24:Y24" si="9">W25+W28+W30+W39</f>
        <v>79.924280565132193</v>
      </c>
      <c r="X24" s="118">
        <f t="shared" si="9"/>
        <v>83.220360457424988</v>
      </c>
      <c r="Y24" s="118">
        <f t="shared" si="9"/>
        <v>61.012605842166622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106.26601402297739</v>
      </c>
      <c r="D25" s="123">
        <f t="shared" si="10"/>
        <v>101.62108257732247</v>
      </c>
      <c r="E25" s="123">
        <f t="shared" si="10"/>
        <v>97.005511458748416</v>
      </c>
      <c r="F25" s="123">
        <f t="shared" si="10"/>
        <v>93.869192025947058</v>
      </c>
      <c r="G25" s="123">
        <f t="shared" si="10"/>
        <v>96.735910927259354</v>
      </c>
      <c r="H25" s="123">
        <f t="shared" si="10"/>
        <v>100.48731418261086</v>
      </c>
      <c r="I25" s="123">
        <f t="shared" si="10"/>
        <v>96.46338213515368</v>
      </c>
      <c r="J25" s="123">
        <f t="shared" si="10"/>
        <v>96.566594860365456</v>
      </c>
      <c r="K25" s="123">
        <f t="shared" si="10"/>
        <v>97.417540690703731</v>
      </c>
      <c r="L25" s="123">
        <f t="shared" si="10"/>
        <v>109.35657537563262</v>
      </c>
      <c r="M25" s="123">
        <f t="shared" si="10"/>
        <v>93.118660069307751</v>
      </c>
      <c r="N25" s="123">
        <f t="shared" si="10"/>
        <v>98.745858295337499</v>
      </c>
      <c r="O25" s="123">
        <f t="shared" si="10"/>
        <v>93.201937946111784</v>
      </c>
      <c r="P25" s="123">
        <f t="shared" si="10"/>
        <v>81.672428924020707</v>
      </c>
      <c r="Q25" s="123">
        <f t="shared" si="10"/>
        <v>79.466202918229357</v>
      </c>
      <c r="R25" s="123">
        <f t="shared" ref="R25:V25" si="11">SUM(R26:R27)</f>
        <v>82.412956822308701</v>
      </c>
      <c r="S25" s="123">
        <f t="shared" si="11"/>
        <v>80.845073859962042</v>
      </c>
      <c r="T25" s="123">
        <f t="shared" si="11"/>
        <v>79.211369531317118</v>
      </c>
      <c r="U25" s="123">
        <f t="shared" si="11"/>
        <v>79.387366308345079</v>
      </c>
      <c r="V25" s="123">
        <f t="shared" si="11"/>
        <v>71.913350375253799</v>
      </c>
      <c r="W25" s="123">
        <f t="shared" ref="W25:Y25" si="12">SUM(W26:W27)</f>
        <v>57.381540009851157</v>
      </c>
      <c r="X25" s="123">
        <f t="shared" si="12"/>
        <v>64.101863647966695</v>
      </c>
      <c r="Y25" s="123">
        <f t="shared" si="12"/>
        <v>45.872989410455702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104.15970936748083</v>
      </c>
      <c r="D26" s="99">
        <v>99.630116204756163</v>
      </c>
      <c r="E26" s="99">
        <v>95.109845938044401</v>
      </c>
      <c r="F26" s="99">
        <v>92.067415991760853</v>
      </c>
      <c r="G26" s="99">
        <v>94.907868796841782</v>
      </c>
      <c r="H26" s="99">
        <v>98.596012677383271</v>
      </c>
      <c r="I26" s="99">
        <v>94.694506559122132</v>
      </c>
      <c r="J26" s="99">
        <v>94.812499762192274</v>
      </c>
      <c r="K26" s="99">
        <v>95.671088495344094</v>
      </c>
      <c r="L26" s="99">
        <v>107.39018949717888</v>
      </c>
      <c r="M26" s="99">
        <v>91.483186445508679</v>
      </c>
      <c r="N26" s="99">
        <v>97.023931133581186</v>
      </c>
      <c r="O26" s="99">
        <v>91.601296514637411</v>
      </c>
      <c r="P26" s="99">
        <v>80.297322293003177</v>
      </c>
      <c r="Q26" s="99">
        <v>78.143561553173996</v>
      </c>
      <c r="R26" s="99">
        <v>81.047507235035326</v>
      </c>
      <c r="S26" s="99">
        <v>79.519381938704612</v>
      </c>
      <c r="T26" s="99">
        <v>77.897931942859557</v>
      </c>
      <c r="U26" s="99">
        <v>78.099009944555704</v>
      </c>
      <c r="V26" s="99">
        <v>70.752190511120119</v>
      </c>
      <c r="W26" s="99">
        <v>56.477926393406833</v>
      </c>
      <c r="X26" s="99">
        <v>63.137327262388929</v>
      </c>
      <c r="Y26" s="99">
        <v>45.200135717643192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2.1063046554965594</v>
      </c>
      <c r="D27" s="99">
        <v>1.9909663725662989</v>
      </c>
      <c r="E27" s="99">
        <v>1.8956655207040154</v>
      </c>
      <c r="F27" s="99">
        <v>1.801776034186211</v>
      </c>
      <c r="G27" s="99">
        <v>1.8280421304175765</v>
      </c>
      <c r="H27" s="99">
        <v>1.8913015052275908</v>
      </c>
      <c r="I27" s="99">
        <v>1.7688755760315538</v>
      </c>
      <c r="J27" s="99">
        <v>1.7540950981731869</v>
      </c>
      <c r="K27" s="99">
        <v>1.7464521953596417</v>
      </c>
      <c r="L27" s="99">
        <v>1.966385878453736</v>
      </c>
      <c r="M27" s="99">
        <v>1.6354736237990701</v>
      </c>
      <c r="N27" s="99">
        <v>1.7219271617563099</v>
      </c>
      <c r="O27" s="99">
        <v>1.6006414314743724</v>
      </c>
      <c r="P27" s="99">
        <v>1.3751066310175293</v>
      </c>
      <c r="Q27" s="99">
        <v>1.322641365055363</v>
      </c>
      <c r="R27" s="99">
        <v>1.365449587273369</v>
      </c>
      <c r="S27" s="99">
        <v>1.3256919212574303</v>
      </c>
      <c r="T27" s="99">
        <v>1.3134375884575611</v>
      </c>
      <c r="U27" s="99">
        <v>1.2883563637893733</v>
      </c>
      <c r="V27" s="99">
        <v>1.1611598641336773</v>
      </c>
      <c r="W27" s="99">
        <v>0.90361361644432414</v>
      </c>
      <c r="X27" s="99">
        <v>0.9645363855777711</v>
      </c>
      <c r="Y27" s="99">
        <v>0.67285369281251273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1.0319217022945979E-2</v>
      </c>
      <c r="F28" s="123">
        <f t="shared" si="13"/>
        <v>1.3292828525846947E-2</v>
      </c>
      <c r="G28" s="123">
        <f t="shared" si="13"/>
        <v>9.5989531627198952E-3</v>
      </c>
      <c r="H28" s="123">
        <f t="shared" si="13"/>
        <v>2.3528240704825905E-2</v>
      </c>
      <c r="I28" s="123">
        <f t="shared" si="13"/>
        <v>4.8565415467613803E-2</v>
      </c>
      <c r="J28" s="123">
        <f t="shared" si="13"/>
        <v>6.6593283059471917E-2</v>
      </c>
      <c r="K28" s="123">
        <f t="shared" si="13"/>
        <v>8.6855041720835399E-2</v>
      </c>
      <c r="L28" s="123">
        <f t="shared" si="13"/>
        <v>7.9821959164152356E-2</v>
      </c>
      <c r="M28" s="123">
        <f t="shared" si="13"/>
        <v>0.1195508033081418</v>
      </c>
      <c r="N28" s="123">
        <f t="shared" si="13"/>
        <v>0.12492079206386518</v>
      </c>
      <c r="O28" s="123">
        <f t="shared" si="13"/>
        <v>0.22563183879864149</v>
      </c>
      <c r="P28" s="123">
        <f t="shared" si="13"/>
        <v>0.30161694905656378</v>
      </c>
      <c r="Q28" s="123">
        <f t="shared" si="13"/>
        <v>0.75006444073330802</v>
      </c>
      <c r="R28" s="123">
        <f t="shared" si="13"/>
        <v>0.53669223050818204</v>
      </c>
      <c r="S28" s="123">
        <f t="shared" si="13"/>
        <v>0.46058600887056306</v>
      </c>
      <c r="T28" s="123">
        <f t="shared" si="13"/>
        <v>0.49803292224908147</v>
      </c>
      <c r="U28" s="123">
        <f t="shared" si="13"/>
        <v>0.52483599492934307</v>
      </c>
      <c r="V28" s="123">
        <f t="shared" si="13"/>
        <v>0.30134633069281241</v>
      </c>
      <c r="W28" s="123">
        <f t="shared" si="13"/>
        <v>0.12820887338356815</v>
      </c>
      <c r="X28" s="123">
        <f t="shared" si="13"/>
        <v>7.4765981570532269E-2</v>
      </c>
      <c r="Y28" s="123">
        <f t="shared" si="13"/>
        <v>3.3802560457473707E-2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1.0319217022945979E-2</v>
      </c>
      <c r="F29" s="99">
        <f>RES_hhdet_in_tesh!F29/RES_summary!F$21</f>
        <v>1.3292828525846947E-2</v>
      </c>
      <c r="G29" s="99">
        <f>RES_hhdet_in_tesh!G29/RES_summary!G$21</f>
        <v>9.5989531627198952E-3</v>
      </c>
      <c r="H29" s="99">
        <f>RES_hhdet_in_tesh!H29/RES_summary!H$21</f>
        <v>2.3528240704825905E-2</v>
      </c>
      <c r="I29" s="99">
        <f>RES_hhdet_in_tesh!I29/RES_summary!I$21</f>
        <v>4.8565415467613803E-2</v>
      </c>
      <c r="J29" s="99">
        <f>RES_hhdet_in_tesh!J29/RES_summary!J$21</f>
        <v>6.6593283059471917E-2</v>
      </c>
      <c r="K29" s="99">
        <f>RES_hhdet_in_tesh!K29/RES_summary!K$21</f>
        <v>8.6855041720835399E-2</v>
      </c>
      <c r="L29" s="99">
        <f>RES_hhdet_in_tesh!L29/RES_summary!L$21</f>
        <v>7.9821959164152356E-2</v>
      </c>
      <c r="M29" s="99">
        <f>RES_hhdet_in_tesh!M29/RES_summary!M$21</f>
        <v>0.1195508033081418</v>
      </c>
      <c r="N29" s="99">
        <f>RES_hhdet_in_tesh!N29/RES_summary!N$21</f>
        <v>0.12492079206386518</v>
      </c>
      <c r="O29" s="99">
        <f>RES_hhdet_in_tesh!O29/RES_summary!O$21</f>
        <v>0.22563183879864149</v>
      </c>
      <c r="P29" s="99">
        <f>RES_hhdet_in_tesh!P29/RES_summary!P$21</f>
        <v>0.30161694905656378</v>
      </c>
      <c r="Q29" s="99">
        <f>RES_hhdet_in_tesh!Q29/RES_summary!Q$21</f>
        <v>0.75006444073330802</v>
      </c>
      <c r="R29" s="99">
        <f>RES_hhdet_in_tesh!R29/RES_summary!R$21</f>
        <v>0.53669223050818204</v>
      </c>
      <c r="S29" s="99">
        <f>RES_hhdet_in_tesh!S29/RES_summary!S$21</f>
        <v>0.46058600887056306</v>
      </c>
      <c r="T29" s="99">
        <f>RES_hhdet_in_tesh!T29/RES_summary!T$21</f>
        <v>0.49803292224908147</v>
      </c>
      <c r="U29" s="99">
        <f>RES_hhdet_in_tesh!U29/RES_summary!U$21</f>
        <v>0.52483599492934307</v>
      </c>
      <c r="V29" s="99">
        <f>RES_hhdet_in_tesh!V29/RES_summary!V$21</f>
        <v>0.30134633069281241</v>
      </c>
      <c r="W29" s="99">
        <f>RES_hhdet_in_tesh!W29/RES_summary!W$21</f>
        <v>0.12820887338356815</v>
      </c>
      <c r="X29" s="99">
        <f>RES_hhdet_in_tesh!X29/RES_summary!X$21</f>
        <v>7.4765981570532269E-2</v>
      </c>
      <c r="Y29" s="99">
        <f>RES_hhdet_in_tesh!Y29/RES_summary!Y$21</f>
        <v>3.3802560457473707E-2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8.9742426129146349</v>
      </c>
      <c r="D30" s="123">
        <v>6.9726415565111299</v>
      </c>
      <c r="E30" s="123">
        <v>13.331341957346156</v>
      </c>
      <c r="F30" s="123">
        <v>12.330285606389971</v>
      </c>
      <c r="G30" s="123">
        <v>10.159000913350752</v>
      </c>
      <c r="H30" s="123">
        <v>11.44737880668003</v>
      </c>
      <c r="I30" s="123">
        <v>10.93109354386011</v>
      </c>
      <c r="J30" s="123">
        <v>11.344616221164308</v>
      </c>
      <c r="K30" s="123">
        <v>11.932633150400846</v>
      </c>
      <c r="L30" s="123">
        <v>12.701632562845388</v>
      </c>
      <c r="M30" s="123">
        <v>12.475765793045678</v>
      </c>
      <c r="N30" s="123">
        <v>12.357208322016197</v>
      </c>
      <c r="O30" s="123">
        <v>13.123584182306173</v>
      </c>
      <c r="P30" s="123">
        <v>13.137010891188128</v>
      </c>
      <c r="Q30" s="123">
        <v>13.470541134228283</v>
      </c>
      <c r="R30" s="123">
        <v>13.6731907940553</v>
      </c>
      <c r="S30" s="123">
        <v>13.784097054897257</v>
      </c>
      <c r="T30" s="123">
        <v>13.558439062881519</v>
      </c>
      <c r="U30" s="123">
        <v>14.571910639617029</v>
      </c>
      <c r="V30" s="123">
        <v>15.400739927759918</v>
      </c>
      <c r="W30" s="123">
        <v>15.578435676727098</v>
      </c>
      <c r="X30" s="123">
        <v>13.140542551724893</v>
      </c>
      <c r="Y30" s="123">
        <v>10.300551487582833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9.9160618615544767</v>
      </c>
      <c r="D31" s="99">
        <v>10.023806187513852</v>
      </c>
      <c r="E31" s="99">
        <v>10.507343027850043</v>
      </c>
      <c r="F31" s="99">
        <v>10.825729357498812</v>
      </c>
      <c r="G31" s="99">
        <v>10.909121464666049</v>
      </c>
      <c r="H31" s="99">
        <v>11.024200350396633</v>
      </c>
      <c r="I31" s="99">
        <v>11.437372244446017</v>
      </c>
      <c r="J31" s="99">
        <v>11.728800296081941</v>
      </c>
      <c r="K31" s="99">
        <v>12.116286239017677</v>
      </c>
      <c r="L31" s="99">
        <v>12.289768891290514</v>
      </c>
      <c r="M31" s="99">
        <v>12.213378123444048</v>
      </c>
      <c r="N31" s="99">
        <v>12.836203001480863</v>
      </c>
      <c r="O31" s="99">
        <v>12.728464049864577</v>
      </c>
      <c r="P31" s="99">
        <v>12.944637334894923</v>
      </c>
      <c r="Q31" s="99">
        <v>12.971860343560984</v>
      </c>
      <c r="R31" s="99">
        <v>13.418994429447903</v>
      </c>
      <c r="S31" s="99">
        <v>13.773681610427243</v>
      </c>
      <c r="T31" s="99">
        <v>14.283350295169267</v>
      </c>
      <c r="U31" s="99">
        <v>15.176049592091655</v>
      </c>
      <c r="V31" s="99">
        <v>15.309679815579887</v>
      </c>
      <c r="W31" s="99">
        <v>16.09427044712368</v>
      </c>
      <c r="X31" s="99">
        <v>15.817859814798769</v>
      </c>
      <c r="Y31" s="99">
        <v>12.87663129108978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12.135255537739679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14.29751435555638</v>
      </c>
      <c r="U32" s="99">
        <v>15.189368817695401</v>
      </c>
      <c r="V32" s="99">
        <v>15.319708490975524</v>
      </c>
      <c r="W32" s="99">
        <v>16.103782210404855</v>
      </c>
      <c r="X32" s="99">
        <v>15.887388040166798</v>
      </c>
      <c r="Y32" s="99">
        <v>12.949542234828337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5.8023528090935965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7.7857799252556967</v>
      </c>
      <c r="U33" s="102">
        <v>7.4861921582269781</v>
      </c>
      <c r="V33" s="102">
        <v>7.3562488150191765</v>
      </c>
      <c r="W33" s="102">
        <v>8.0209061687291001</v>
      </c>
      <c r="X33" s="102">
        <v>6.177324231230191</v>
      </c>
      <c r="Y33" s="102">
        <v>4.0307606744317281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6.3329027286460811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6.5117344303006837</v>
      </c>
      <c r="U34" s="105">
        <v>7.7031766594684239</v>
      </c>
      <c r="V34" s="105">
        <v>7.9634596759563454</v>
      </c>
      <c r="W34" s="105">
        <v>8.0828760416757568</v>
      </c>
      <c r="X34" s="105">
        <v>9.7100638089366065</v>
      </c>
      <c r="Y34" s="105">
        <v>8.9187815603966083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8.5011117167818835</v>
      </c>
      <c r="D35" s="102">
        <v>6.4208351870744664</v>
      </c>
      <c r="E35" s="102">
        <v>13.545704912390416</v>
      </c>
      <c r="F35" s="102">
        <v>12.572955969114352</v>
      </c>
      <c r="G35" s="102">
        <v>9.9341809210257068</v>
      </c>
      <c r="H35" s="102">
        <v>11.75362637372722</v>
      </c>
      <c r="I35" s="102">
        <v>10.759660558117156</v>
      </c>
      <c r="J35" s="102">
        <v>11.303007837599225</v>
      </c>
      <c r="K35" s="102">
        <v>11.89960319460285</v>
      </c>
      <c r="L35" s="102">
        <v>12.732145438751566</v>
      </c>
      <c r="M35" s="102">
        <v>12.496643602375865</v>
      </c>
      <c r="N35" s="102">
        <v>12.289428704620455</v>
      </c>
      <c r="O35" s="102">
        <v>13.156245200487852</v>
      </c>
      <c r="P35" s="102">
        <v>13.099024817967091</v>
      </c>
      <c r="Q35" s="102">
        <v>13.446705301057643</v>
      </c>
      <c r="R35" s="102">
        <v>13.644128366636894</v>
      </c>
      <c r="S35" s="102">
        <v>13.761108586326412</v>
      </c>
      <c r="T35" s="102">
        <v>13.43649043670948</v>
      </c>
      <c r="U35" s="102">
        <v>14.490561030003013</v>
      </c>
      <c r="V35" s="102">
        <v>0</v>
      </c>
      <c r="W35" s="102">
        <v>15.49188516974238</v>
      </c>
      <c r="X35" s="102">
        <v>12.719299281673388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11.922725989347486</v>
      </c>
      <c r="L36" s="105">
        <v>12.747048781887854</v>
      </c>
      <c r="M36" s="105">
        <v>12.503901679967083</v>
      </c>
      <c r="N36" s="105">
        <v>12.292424815081242</v>
      </c>
      <c r="O36" s="105">
        <v>13.182339149926889</v>
      </c>
      <c r="P36" s="105">
        <v>13.175902776690531</v>
      </c>
      <c r="Q36" s="105">
        <v>13.544860566812318</v>
      </c>
      <c r="R36" s="105">
        <v>13.736871296290472</v>
      </c>
      <c r="S36" s="105">
        <v>13.82551981451164</v>
      </c>
      <c r="T36" s="105">
        <v>13.471854947326104</v>
      </c>
      <c r="U36" s="105">
        <v>14.508804635577297</v>
      </c>
      <c r="V36" s="105">
        <v>15.414138745483973</v>
      </c>
      <c r="W36" s="105">
        <v>15.536102937684849</v>
      </c>
      <c r="X36" s="105">
        <v>12.740952191165457</v>
      </c>
      <c r="Y36" s="105">
        <v>9.6230618122775144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5.7013686363860385</v>
      </c>
      <c r="L37" s="99">
        <v>6.388026909074922</v>
      </c>
      <c r="M37" s="99">
        <v>6.0154247633403672</v>
      </c>
      <c r="N37" s="99">
        <v>5.6882631854407411</v>
      </c>
      <c r="O37" s="99">
        <v>6.2950996682293674</v>
      </c>
      <c r="P37" s="99">
        <v>6.163083510082644</v>
      </c>
      <c r="Q37" s="99">
        <v>6.4384593212677457</v>
      </c>
      <c r="R37" s="99">
        <v>6.4687391107650072</v>
      </c>
      <c r="S37" s="99">
        <v>6.3914555855577442</v>
      </c>
      <c r="T37" s="99">
        <v>7.2516729268376556</v>
      </c>
      <c r="U37" s="99">
        <v>7.1461304629464397</v>
      </c>
      <c r="V37" s="99">
        <v>7.4489541315395869</v>
      </c>
      <c r="W37" s="99">
        <v>7.7294392317868379</v>
      </c>
      <c r="X37" s="99">
        <v>4.7178259065002308</v>
      </c>
      <c r="Y37" s="99">
        <v>2.5584055092550839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6.2213573529614434</v>
      </c>
      <c r="L38" s="99">
        <v>6.3590218728129324</v>
      </c>
      <c r="M38" s="99">
        <v>6.4884769166267162</v>
      </c>
      <c r="N38" s="99">
        <v>6.6041616296405019</v>
      </c>
      <c r="O38" s="99">
        <v>6.8872394816975229</v>
      </c>
      <c r="P38" s="99">
        <v>7.0128192666078881</v>
      </c>
      <c r="Q38" s="99">
        <v>7.1064012455445731</v>
      </c>
      <c r="R38" s="99">
        <v>7.2681321855254684</v>
      </c>
      <c r="S38" s="99">
        <v>7.4340642289538943</v>
      </c>
      <c r="T38" s="99">
        <v>6.2201820204884495</v>
      </c>
      <c r="U38" s="99">
        <v>7.3626741726308556</v>
      </c>
      <c r="V38" s="99">
        <v>7.9651846139443832</v>
      </c>
      <c r="W38" s="99">
        <v>7.8066637058980106</v>
      </c>
      <c r="X38" s="99">
        <v>8.023126284665226</v>
      </c>
      <c r="Y38" s="99">
        <v>7.0646563030224305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4.691988015512079</v>
      </c>
      <c r="D39" s="123">
        <v>4.5084007896812457</v>
      </c>
      <c r="E39" s="123">
        <v>8.1922606755039098</v>
      </c>
      <c r="F39" s="123">
        <v>7.4402918446043671</v>
      </c>
      <c r="G39" s="123">
        <v>6.6570686794333112</v>
      </c>
      <c r="H39" s="123">
        <v>6.9830770911650424</v>
      </c>
      <c r="I39" s="123">
        <v>7.0408873466718935</v>
      </c>
      <c r="J39" s="123">
        <v>7.2571687721162199</v>
      </c>
      <c r="K39" s="123">
        <v>7.4052005688650793</v>
      </c>
      <c r="L39" s="123">
        <v>7.86260620142661</v>
      </c>
      <c r="M39" s="123">
        <v>7.344616395246609</v>
      </c>
      <c r="N39" s="123">
        <v>7.282383800830007</v>
      </c>
      <c r="O39" s="123">
        <v>7.1331625534140208</v>
      </c>
      <c r="P39" s="123">
        <v>6.9369176972611202</v>
      </c>
      <c r="Q39" s="123">
        <v>6.9067995010255112</v>
      </c>
      <c r="R39" s="123">
        <v>7.0474456503682639</v>
      </c>
      <c r="S39" s="123">
        <v>7.1608367391386647</v>
      </c>
      <c r="T39" s="123">
        <v>7.3274439523866146</v>
      </c>
      <c r="U39" s="123">
        <v>7.5957814408508266</v>
      </c>
      <c r="V39" s="123">
        <v>7.3279507222217841</v>
      </c>
      <c r="W39" s="123">
        <v>6.8360960051703552</v>
      </c>
      <c r="X39" s="123">
        <v>5.9031882761628651</v>
      </c>
      <c r="Y39" s="123">
        <v>4.8052623836706125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4.842553631094761</v>
      </c>
      <c r="D40" s="99">
        <v>5.2356207448565311</v>
      </c>
      <c r="E40" s="99">
        <v>6.9465990920460543</v>
      </c>
      <c r="F40" s="99">
        <v>6.9633184586768699</v>
      </c>
      <c r="G40" s="99">
        <v>6.7871665314849929</v>
      </c>
      <c r="H40" s="99">
        <v>6.8513280519658855</v>
      </c>
      <c r="I40" s="99">
        <v>7.123443739784868</v>
      </c>
      <c r="J40" s="99">
        <v>7.3295502157553667</v>
      </c>
      <c r="K40" s="99">
        <v>7.5529006637772138</v>
      </c>
      <c r="L40" s="99">
        <v>7.6399716423687911</v>
      </c>
      <c r="M40" s="99">
        <v>7.3015556384342792</v>
      </c>
      <c r="N40" s="99">
        <v>7.3156409636048236</v>
      </c>
      <c r="O40" s="99">
        <v>7.0204525218154652</v>
      </c>
      <c r="P40" s="99">
        <v>6.9507766317760735</v>
      </c>
      <c r="Q40" s="99">
        <v>6.9134217036111378</v>
      </c>
      <c r="R40" s="99">
        <v>7.0181893821662209</v>
      </c>
      <c r="S40" s="99">
        <v>7.1014134037715948</v>
      </c>
      <c r="T40" s="99">
        <v>7.3409907000855474</v>
      </c>
      <c r="U40" s="99">
        <v>7.6982281459822186</v>
      </c>
      <c r="V40" s="99">
        <v>7.1962943993511299</v>
      </c>
      <c r="W40" s="99">
        <v>6.8360960051703552</v>
      </c>
      <c r="X40" s="99">
        <v>5.9031882761628651</v>
      </c>
      <c r="Y40" s="99">
        <v>4.8052623836706125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4.2073861004578843</v>
      </c>
      <c r="D41" s="110">
        <v>3.3136822918932789</v>
      </c>
      <c r="E41" s="110">
        <v>8.9470211423281274</v>
      </c>
      <c r="F41" s="110">
        <v>8.089288418899157</v>
      </c>
      <c r="G41" s="110">
        <v>6.2388101644260399</v>
      </c>
      <c r="H41" s="110">
        <v>7.4363831073926416</v>
      </c>
      <c r="I41" s="110">
        <v>6.7411963305768454</v>
      </c>
      <c r="J41" s="110">
        <v>7.157293601823441</v>
      </c>
      <c r="K41" s="110">
        <v>7.2150366966657096</v>
      </c>
      <c r="L41" s="110">
        <v>8.0526815561953402</v>
      </c>
      <c r="M41" s="110">
        <v>7.3889689747633085</v>
      </c>
      <c r="N41" s="110">
        <v>7.2164087806226691</v>
      </c>
      <c r="O41" s="110">
        <v>7.3958342372242134</v>
      </c>
      <c r="P41" s="110">
        <v>6.9023878095713176</v>
      </c>
      <c r="Q41" s="110">
        <v>6.8936777292354732</v>
      </c>
      <c r="R41" s="110">
        <v>7.0901381306334628</v>
      </c>
      <c r="S41" s="110">
        <v>7.2619451008080071</v>
      </c>
      <c r="T41" s="110">
        <v>7.299813952129389</v>
      </c>
      <c r="U41" s="110">
        <v>7.381223247085078</v>
      </c>
      <c r="V41" s="110">
        <v>7.7468572040829535</v>
      </c>
      <c r="W41" s="110">
        <v>0</v>
      </c>
      <c r="X41" s="110">
        <v>0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119.11030369396413</v>
      </c>
      <c r="D43" s="118">
        <f t="shared" si="14"/>
        <v>122.70492044940642</v>
      </c>
      <c r="E43" s="118">
        <f t="shared" si="14"/>
        <v>124.74828829340721</v>
      </c>
      <c r="F43" s="118">
        <f t="shared" si="14"/>
        <v>117.13632229489897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108.82923487947147</v>
      </c>
      <c r="O43" s="118">
        <f t="shared" si="14"/>
        <v>112.99136217274224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97.343415897276159</v>
      </c>
      <c r="S43" s="118">
        <f t="shared" si="15"/>
        <v>98.839288248034279</v>
      </c>
      <c r="T43" s="118">
        <f t="shared" si="15"/>
        <v>114.03291848391738</v>
      </c>
      <c r="U43" s="118">
        <f t="shared" si="15"/>
        <v>93.650639418595077</v>
      </c>
      <c r="V43" s="118">
        <f t="shared" si="15"/>
        <v>88.719896474996332</v>
      </c>
      <c r="W43" s="118">
        <f t="shared" ref="W43:Y43" si="16">W44+W47+W49+W58</f>
        <v>0</v>
      </c>
      <c r="X43" s="118">
        <f t="shared" si="16"/>
        <v>75.686389894721046</v>
      </c>
      <c r="Y43" s="118">
        <f t="shared" si="16"/>
        <v>57.574410384808729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104.88054775494426</v>
      </c>
      <c r="D44" s="123">
        <f t="shared" si="17"/>
        <v>108.10825935940949</v>
      </c>
      <c r="E44" s="123">
        <f t="shared" si="17"/>
        <v>104.65155579130838</v>
      </c>
      <c r="F44" s="123">
        <f t="shared" si="17"/>
        <v>98.094270193281361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89.614007620893531</v>
      </c>
      <c r="O44" s="123">
        <f t="shared" si="17"/>
        <v>92.767034348510819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76.951963567260535</v>
      </c>
      <c r="S44" s="123">
        <f t="shared" si="18"/>
        <v>77.977658996212824</v>
      </c>
      <c r="T44" s="123">
        <f t="shared" si="18"/>
        <v>90.998409853737769</v>
      </c>
      <c r="U44" s="123">
        <f t="shared" si="18"/>
        <v>72.418760025255779</v>
      </c>
      <c r="V44" s="123">
        <f t="shared" si="18"/>
        <v>66.784766898900642</v>
      </c>
      <c r="W44" s="123">
        <f t="shared" ref="W44:Y44" si="19">SUM(W45:W46)</f>
        <v>0</v>
      </c>
      <c r="X44" s="123">
        <f t="shared" si="19"/>
        <v>56.980347713604793</v>
      </c>
      <c r="Y44" s="123">
        <f t="shared" si="19"/>
        <v>42.840434786967386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102.80170450446248</v>
      </c>
      <c r="D45" s="99">
        <v>105.9901958284735</v>
      </c>
      <c r="E45" s="99">
        <v>102.60647254790959</v>
      </c>
      <c r="F45" s="99">
        <v>96.211395723919935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88.051321383109936</v>
      </c>
      <c r="O45" s="99">
        <v>91.173861911054786</v>
      </c>
      <c r="P45" s="99">
        <v>0</v>
      </c>
      <c r="Q45" s="99">
        <v>0</v>
      </c>
      <c r="R45" s="99">
        <v>75.67699381803358</v>
      </c>
      <c r="S45" s="99">
        <v>76.698986745273842</v>
      </c>
      <c r="T45" s="99">
        <v>89.489526309633504</v>
      </c>
      <c r="U45" s="99">
        <v>71.243495311549481</v>
      </c>
      <c r="V45" s="99">
        <v>65.706416488943773</v>
      </c>
      <c r="W45" s="99">
        <v>0</v>
      </c>
      <c r="X45" s="99">
        <v>56.122968294271978</v>
      </c>
      <c r="Y45" s="99">
        <v>42.212061857307511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2.0788432504817762</v>
      </c>
      <c r="D46" s="99">
        <v>2.1180635309359781</v>
      </c>
      <c r="E46" s="99">
        <v>2.0450832433987927</v>
      </c>
      <c r="F46" s="99">
        <v>1.8828744693614285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1.5626862377836011</v>
      </c>
      <c r="O46" s="99">
        <v>1.593172437456031</v>
      </c>
      <c r="P46" s="99">
        <v>0</v>
      </c>
      <c r="Q46" s="99">
        <v>0</v>
      </c>
      <c r="R46" s="99">
        <v>1.2749697492269609</v>
      </c>
      <c r="S46" s="99">
        <v>1.2786722509389845</v>
      </c>
      <c r="T46" s="99">
        <v>1.5088835441042616</v>
      </c>
      <c r="U46" s="99">
        <v>1.1752647137062926</v>
      </c>
      <c r="V46" s="99">
        <v>1.0783504099568677</v>
      </c>
      <c r="W46" s="99">
        <v>0</v>
      </c>
      <c r="X46" s="99">
        <v>0.85737941933281492</v>
      </c>
      <c r="Y46" s="99">
        <v>0.62837292965987845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8.0185812965799139E-4</v>
      </c>
      <c r="D47" s="123">
        <f t="shared" si="20"/>
        <v>1.7351644837268958E-3</v>
      </c>
      <c r="E47" s="123">
        <f t="shared" si="20"/>
        <v>5.9496630587477792E-3</v>
      </c>
      <c r="F47" s="123">
        <f t="shared" si="20"/>
        <v>1.3939991182331206E-2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0.12262527069221149</v>
      </c>
      <c r="O47" s="123">
        <f t="shared" si="20"/>
        <v>0.22581187540838191</v>
      </c>
      <c r="P47" s="123">
        <f t="shared" si="20"/>
        <v>0</v>
      </c>
      <c r="Q47" s="123">
        <f t="shared" si="20"/>
        <v>0</v>
      </c>
      <c r="R47" s="123">
        <f t="shared" si="20"/>
        <v>0.52716514949324389</v>
      </c>
      <c r="S47" s="123">
        <f t="shared" si="20"/>
        <v>0.45666288349779044</v>
      </c>
      <c r="T47" s="123">
        <f t="shared" si="20"/>
        <v>0.51003488242474737</v>
      </c>
      <c r="U47" s="123">
        <f t="shared" si="20"/>
        <v>0.51999715374938515</v>
      </c>
      <c r="V47" s="123">
        <f t="shared" si="20"/>
        <v>0.3051327933364768</v>
      </c>
      <c r="W47" s="123">
        <f t="shared" si="20"/>
        <v>0</v>
      </c>
      <c r="X47" s="123">
        <f t="shared" si="20"/>
        <v>7.5570878501315497E-2</v>
      </c>
      <c r="Y47" s="123">
        <f t="shared" si="20"/>
        <v>3.7746192510845641E-2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8.0185812965799139E-4</v>
      </c>
      <c r="D48" s="99">
        <f>RES_hhdet_in_tesh!D48/RES_summary!D$21</f>
        <v>1.7351644837268958E-3</v>
      </c>
      <c r="E48" s="99">
        <f>RES_hhdet_in_tesh!E48/RES_summary!E$21</f>
        <v>5.9496630587477792E-3</v>
      </c>
      <c r="F48" s="99">
        <f>RES_hhdet_in_tesh!F48/RES_summary!F$21</f>
        <v>1.3939991182331206E-2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0.12262527069221149</v>
      </c>
      <c r="O48" s="99">
        <f>RES_hhdet_in_tesh!O48/RES_summary!O$21</f>
        <v>0.22581187540838191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0.52716514949324389</v>
      </c>
      <c r="S48" s="99">
        <f>RES_hhdet_in_tesh!S48/RES_summary!S$21</f>
        <v>0.45666288349779044</v>
      </c>
      <c r="T48" s="99">
        <f>RES_hhdet_in_tesh!T48/RES_summary!T$21</f>
        <v>0.51003488242474737</v>
      </c>
      <c r="U48" s="99">
        <f>RES_hhdet_in_tesh!U48/RES_summary!U$21</f>
        <v>0.51999715374938515</v>
      </c>
      <c r="V48" s="99">
        <f>RES_hhdet_in_tesh!V48/RES_summary!V$21</f>
        <v>0.3051327933364768</v>
      </c>
      <c r="W48" s="99">
        <f>RES_hhdet_in_tesh!W48/RES_summary!W$21</f>
        <v>0</v>
      </c>
      <c r="X48" s="99">
        <f>RES_hhdet_in_tesh!X48/RES_summary!X$21</f>
        <v>7.5570878501315497E-2</v>
      </c>
      <c r="Y48" s="99">
        <f>RES_hhdet_in_tesh!Y48/RES_summary!Y$21</f>
        <v>3.7746192510845641E-2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9.536961015399239</v>
      </c>
      <c r="D49" s="123">
        <v>10.088108106426903</v>
      </c>
      <c r="E49" s="123">
        <v>11.900693246036779</v>
      </c>
      <c r="F49" s="123">
        <v>11.587376314612248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11.810312919806025</v>
      </c>
      <c r="O49" s="123">
        <v>12.864893834589056</v>
      </c>
      <c r="P49" s="123">
        <v>0</v>
      </c>
      <c r="Q49" s="123">
        <v>0</v>
      </c>
      <c r="R49" s="123">
        <v>12.816722273834026</v>
      </c>
      <c r="S49" s="123">
        <v>13.24390619856519</v>
      </c>
      <c r="T49" s="123">
        <v>15.197034109075984</v>
      </c>
      <c r="U49" s="123">
        <v>13.116040769027888</v>
      </c>
      <c r="V49" s="123">
        <v>14.302377473893335</v>
      </c>
      <c r="W49" s="123">
        <v>0</v>
      </c>
      <c r="X49" s="123">
        <v>12.727283026452076</v>
      </c>
      <c r="Y49" s="123">
        <v>9.8909670216598933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9.6223631880359708</v>
      </c>
      <c r="D50" s="99">
        <v>10.301463412572739</v>
      </c>
      <c r="E50" s="99">
        <v>11.805956897856342</v>
      </c>
      <c r="F50" s="99">
        <v>11.535761371025638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11.780095653497892</v>
      </c>
      <c r="O50" s="99">
        <v>12.858270065292759</v>
      </c>
      <c r="P50" s="99">
        <v>0</v>
      </c>
      <c r="Q50" s="99">
        <v>0</v>
      </c>
      <c r="R50" s="99">
        <v>12.633342666485346</v>
      </c>
      <c r="S50" s="99">
        <v>13.22298690184363</v>
      </c>
      <c r="T50" s="99">
        <v>15.274425502147722</v>
      </c>
      <c r="U50" s="99">
        <v>13.046350756141479</v>
      </c>
      <c r="V50" s="99">
        <v>13.479430415636433</v>
      </c>
      <c r="W50" s="99">
        <v>0</v>
      </c>
      <c r="X50" s="99">
        <v>12.629992664223749</v>
      </c>
      <c r="Y50" s="99">
        <v>13.870402891504282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11.775381035693114</v>
      </c>
      <c r="O51" s="99">
        <v>12.877454502359482</v>
      </c>
      <c r="P51" s="99">
        <v>0</v>
      </c>
      <c r="Q51" s="99">
        <v>0</v>
      </c>
      <c r="R51" s="99">
        <v>12.642338270253074</v>
      </c>
      <c r="S51" s="99">
        <v>13.234224587997661</v>
      </c>
      <c r="T51" s="99">
        <v>15.30973320241867</v>
      </c>
      <c r="U51" s="99">
        <v>13.060027351019594</v>
      </c>
      <c r="V51" s="99">
        <v>13.498140062116144</v>
      </c>
      <c r="W51" s="99">
        <v>0</v>
      </c>
      <c r="X51" s="99">
        <v>0</v>
      </c>
      <c r="Y51" s="99">
        <v>13.914620734776085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5.453362849026945</v>
      </c>
      <c r="O52" s="102">
        <v>6.1422809095298856</v>
      </c>
      <c r="P52" s="102">
        <v>0</v>
      </c>
      <c r="Q52" s="102">
        <v>0</v>
      </c>
      <c r="R52" s="102">
        <v>5.9205124526052924</v>
      </c>
      <c r="S52" s="102">
        <v>6.0878403413413889</v>
      </c>
      <c r="T52" s="102">
        <v>8.3564807382188331</v>
      </c>
      <c r="U52" s="102">
        <v>6.4067955564334929</v>
      </c>
      <c r="V52" s="102">
        <v>6.4517398448951653</v>
      </c>
      <c r="W52" s="102">
        <v>0</v>
      </c>
      <c r="X52" s="102">
        <v>0</v>
      </c>
      <c r="Y52" s="102">
        <v>4.4279785549053958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6.3220181866661704</v>
      </c>
      <c r="O53" s="105">
        <v>6.7351735928295984</v>
      </c>
      <c r="P53" s="105">
        <v>0</v>
      </c>
      <c r="Q53" s="105">
        <v>0</v>
      </c>
      <c r="R53" s="105">
        <v>6.7218258176477823</v>
      </c>
      <c r="S53" s="105">
        <v>7.1463842466562708</v>
      </c>
      <c r="T53" s="105">
        <v>6.9532524641998386</v>
      </c>
      <c r="U53" s="105">
        <v>6.6532317945861017</v>
      </c>
      <c r="V53" s="105">
        <v>7.0464002172209828</v>
      </c>
      <c r="W53" s="105">
        <v>0</v>
      </c>
      <c r="X53" s="105">
        <v>0</v>
      </c>
      <c r="Y53" s="105">
        <v>9.486642179870687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8.5011117167818835</v>
      </c>
      <c r="D54" s="102">
        <v>6.4208351870744673</v>
      </c>
      <c r="E54" s="102">
        <v>13.54570491239042</v>
      </c>
      <c r="F54" s="102">
        <v>12.572955969114355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12.289428704620457</v>
      </c>
      <c r="O54" s="102">
        <v>13.156245200487852</v>
      </c>
      <c r="P54" s="102">
        <v>0</v>
      </c>
      <c r="Q54" s="102">
        <v>0</v>
      </c>
      <c r="R54" s="102">
        <v>13.64412836663689</v>
      </c>
      <c r="S54" s="102">
        <v>13.761108586326408</v>
      </c>
      <c r="T54" s="102">
        <v>13.43649043670948</v>
      </c>
      <c r="U54" s="102">
        <v>14.490561030003015</v>
      </c>
      <c r="V54" s="102">
        <v>0</v>
      </c>
      <c r="W54" s="102">
        <v>0</v>
      </c>
      <c r="X54" s="102">
        <v>12.719299281673385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12.292424815081242</v>
      </c>
      <c r="O55" s="105">
        <v>13.182339149926893</v>
      </c>
      <c r="P55" s="105">
        <v>0</v>
      </c>
      <c r="Q55" s="105">
        <v>0</v>
      </c>
      <c r="R55" s="105">
        <v>13.736871296290481</v>
      </c>
      <c r="S55" s="105">
        <v>13.825519814511637</v>
      </c>
      <c r="T55" s="105">
        <v>13.471854947326104</v>
      </c>
      <c r="U55" s="105">
        <v>14.508804635577288</v>
      </c>
      <c r="V55" s="105">
        <v>15.414138745483971</v>
      </c>
      <c r="W55" s="105">
        <v>0</v>
      </c>
      <c r="X55" s="105">
        <v>12.740952191165457</v>
      </c>
      <c r="Y55" s="105">
        <v>9.6230618122775144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5.6882631854407411</v>
      </c>
      <c r="O56" s="99">
        <v>6.2950996682293683</v>
      </c>
      <c r="P56" s="99">
        <v>0</v>
      </c>
      <c r="Q56" s="99">
        <v>0</v>
      </c>
      <c r="R56" s="99">
        <v>6.4687391107650081</v>
      </c>
      <c r="S56" s="99">
        <v>6.3914555855577433</v>
      </c>
      <c r="T56" s="99">
        <v>7.2516729268376556</v>
      </c>
      <c r="U56" s="99">
        <v>7.1461304629464371</v>
      </c>
      <c r="V56" s="99">
        <v>7.448954131539586</v>
      </c>
      <c r="W56" s="99">
        <v>0</v>
      </c>
      <c r="X56" s="99">
        <v>4.7178259065002299</v>
      </c>
      <c r="Y56" s="99">
        <v>2.5584055092550839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6.6041616296405001</v>
      </c>
      <c r="O57" s="99">
        <v>6.8872394816975246</v>
      </c>
      <c r="P57" s="99">
        <v>0</v>
      </c>
      <c r="Q57" s="99">
        <v>0</v>
      </c>
      <c r="R57" s="99">
        <v>7.2681321855254701</v>
      </c>
      <c r="S57" s="99">
        <v>7.4340642289538943</v>
      </c>
      <c r="T57" s="99">
        <v>6.2201820204884486</v>
      </c>
      <c r="U57" s="99">
        <v>7.3626741726308547</v>
      </c>
      <c r="V57" s="99">
        <v>7.9651846139443832</v>
      </c>
      <c r="W57" s="99">
        <v>0</v>
      </c>
      <c r="X57" s="99">
        <v>8.023126284665226</v>
      </c>
      <c r="Y57" s="99">
        <v>7.0646563030224305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4.6919930654909647</v>
      </c>
      <c r="D58" s="123">
        <v>4.5068178190863009</v>
      </c>
      <c r="E58" s="123">
        <v>8.190089593003302</v>
      </c>
      <c r="F58" s="123">
        <v>7.4407357958230413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7.2822890680797014</v>
      </c>
      <c r="O58" s="123">
        <v>7.1336221142339911</v>
      </c>
      <c r="P58" s="123">
        <v>0</v>
      </c>
      <c r="Q58" s="123">
        <v>0</v>
      </c>
      <c r="R58" s="123">
        <v>7.0475649066883514</v>
      </c>
      <c r="S58" s="123">
        <v>7.1610601697584881</v>
      </c>
      <c r="T58" s="123">
        <v>7.327439638678884</v>
      </c>
      <c r="U58" s="123">
        <v>7.5958414705620241</v>
      </c>
      <c r="V58" s="123">
        <v>7.3276193088658799</v>
      </c>
      <c r="W58" s="123">
        <v>0</v>
      </c>
      <c r="X58" s="123">
        <v>5.903188276162866</v>
      </c>
      <c r="Y58" s="123">
        <v>4.8052623836706125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4.842553631094761</v>
      </c>
      <c r="D59" s="99">
        <v>5.2356207448565319</v>
      </c>
      <c r="E59" s="99">
        <v>6.9465990920460543</v>
      </c>
      <c r="F59" s="99">
        <v>6.9633184586768682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7.3156409636048245</v>
      </c>
      <c r="O59" s="99">
        <v>7.0204525218154634</v>
      </c>
      <c r="P59" s="99">
        <v>0</v>
      </c>
      <c r="Q59" s="99">
        <v>0</v>
      </c>
      <c r="R59" s="99">
        <v>7.0181893821662227</v>
      </c>
      <c r="S59" s="99">
        <v>7.1014134037715966</v>
      </c>
      <c r="T59" s="99">
        <v>7.3409907000855474</v>
      </c>
      <c r="U59" s="99">
        <v>7.6982281459822204</v>
      </c>
      <c r="V59" s="99">
        <v>7.196294399351129</v>
      </c>
      <c r="W59" s="99">
        <v>0</v>
      </c>
      <c r="X59" s="99">
        <v>5.903188276162866</v>
      </c>
      <c r="Y59" s="99">
        <v>4.8052623836706125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4.2073861004578852</v>
      </c>
      <c r="D60" s="110">
        <v>3.3136822918932802</v>
      </c>
      <c r="E60" s="110">
        <v>8.9470211423281309</v>
      </c>
      <c r="F60" s="110">
        <v>8.0892884188991552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7.2164087806226691</v>
      </c>
      <c r="O60" s="110">
        <v>7.3958342372242116</v>
      </c>
      <c r="P60" s="110">
        <v>0</v>
      </c>
      <c r="Q60" s="110">
        <v>0</v>
      </c>
      <c r="R60" s="110">
        <v>7.0901381306334637</v>
      </c>
      <c r="S60" s="110">
        <v>7.2619451008080071</v>
      </c>
      <c r="T60" s="110">
        <v>7.299813952129389</v>
      </c>
      <c r="U60" s="110">
        <v>7.381223247085078</v>
      </c>
      <c r="V60" s="110">
        <v>7.7468572040829544</v>
      </c>
      <c r="W60" s="110">
        <v>0</v>
      </c>
      <c r="X60" s="110">
        <v>0</v>
      </c>
      <c r="Y60" s="110">
        <v>0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117.96712005107489</v>
      </c>
      <c r="D62" s="118">
        <f t="shared" si="21"/>
        <v>113.44876975535233</v>
      </c>
      <c r="E62" s="118">
        <f t="shared" si="21"/>
        <v>114.92448766997195</v>
      </c>
      <c r="F62" s="118">
        <f t="shared" si="21"/>
        <v>112.79920745784352</v>
      </c>
      <c r="G62" s="118">
        <f t="shared" si="21"/>
        <v>118.03417645887293</v>
      </c>
      <c r="H62" s="118">
        <f t="shared" si="21"/>
        <v>120.69522348564527</v>
      </c>
      <c r="I62" s="118">
        <f t="shared" si="21"/>
        <v>114.61056583574489</v>
      </c>
      <c r="J62" s="118">
        <f t="shared" si="21"/>
        <v>113.86338629800653</v>
      </c>
      <c r="K62" s="118">
        <f t="shared" si="21"/>
        <v>116.25160972892417</v>
      </c>
      <c r="L62" s="118">
        <f t="shared" si="21"/>
        <v>126.87638872925268</v>
      </c>
      <c r="M62" s="118">
        <f t="shared" si="21"/>
        <v>114.18075326042634</v>
      </c>
      <c r="N62" s="118">
        <f t="shared" si="21"/>
        <v>116.87013608850168</v>
      </c>
      <c r="O62" s="118">
        <f t="shared" si="21"/>
        <v>115.79853869223506</v>
      </c>
      <c r="P62" s="118">
        <f t="shared" si="21"/>
        <v>102.93207094581864</v>
      </c>
      <c r="Q62" s="118">
        <f t="shared" si="21"/>
        <v>99.655421817937096</v>
      </c>
      <c r="R62" s="118">
        <f t="shared" ref="R62:V62" si="22">R63+R66+R68+R77</f>
        <v>104.85375251138214</v>
      </c>
      <c r="S62" s="118">
        <f t="shared" si="22"/>
        <v>105.8324507519268</v>
      </c>
      <c r="T62" s="118">
        <f t="shared" si="22"/>
        <v>99.93498411233459</v>
      </c>
      <c r="U62" s="118">
        <f t="shared" si="22"/>
        <v>97.185570821885889</v>
      </c>
      <c r="V62" s="118">
        <f t="shared" si="22"/>
        <v>93.6347812009206</v>
      </c>
      <c r="W62" s="118">
        <f t="shared" ref="W62:Y62" si="23">W63+W66+W68+W77</f>
        <v>96.986689912035231</v>
      </c>
      <c r="X62" s="118">
        <f t="shared" si="23"/>
        <v>76.341079369639431</v>
      </c>
      <c r="Y62" s="118">
        <f t="shared" si="23"/>
        <v>60.637208268786416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103.87141159720719</v>
      </c>
      <c r="D63" s="123">
        <f t="shared" si="24"/>
        <v>99.395630360084752</v>
      </c>
      <c r="E63" s="123">
        <f t="shared" si="24"/>
        <v>96.34217367378065</v>
      </c>
      <c r="F63" s="123">
        <f t="shared" si="24"/>
        <v>94.326773870056002</v>
      </c>
      <c r="G63" s="123">
        <f t="shared" si="24"/>
        <v>100.26328741997249</v>
      </c>
      <c r="H63" s="123">
        <f t="shared" si="24"/>
        <v>102.38638598949075</v>
      </c>
      <c r="I63" s="123">
        <f t="shared" si="24"/>
        <v>96.233320416736831</v>
      </c>
      <c r="J63" s="123">
        <f t="shared" si="24"/>
        <v>95.110733385295447</v>
      </c>
      <c r="K63" s="123">
        <f t="shared" si="24"/>
        <v>96.737613030675959</v>
      </c>
      <c r="L63" s="123">
        <f t="shared" si="24"/>
        <v>106.94954235736745</v>
      </c>
      <c r="M63" s="123">
        <f t="shared" si="24"/>
        <v>94.400496885685342</v>
      </c>
      <c r="N63" s="123">
        <f t="shared" si="24"/>
        <v>96.939360629843165</v>
      </c>
      <c r="O63" s="123">
        <f t="shared" si="24"/>
        <v>95.145845203077329</v>
      </c>
      <c r="P63" s="123">
        <f t="shared" si="24"/>
        <v>82.672723051336291</v>
      </c>
      <c r="Q63" s="123">
        <f t="shared" si="24"/>
        <v>79.084866763858955</v>
      </c>
      <c r="R63" s="123">
        <f t="shared" ref="R63:V63" si="25">SUM(R64:R65)</f>
        <v>83.703016507109595</v>
      </c>
      <c r="S63" s="123">
        <f t="shared" si="25"/>
        <v>83.898029749676141</v>
      </c>
      <c r="T63" s="123">
        <f t="shared" si="25"/>
        <v>79.430942524289591</v>
      </c>
      <c r="U63" s="123">
        <f t="shared" si="25"/>
        <v>75.472279380162561</v>
      </c>
      <c r="V63" s="123">
        <f t="shared" si="25"/>
        <v>72.073614302811151</v>
      </c>
      <c r="W63" s="123">
        <f t="shared" ref="W63:Y63" si="26">SUM(W64:W65)</f>
        <v>73.228348853775742</v>
      </c>
      <c r="X63" s="123">
        <f t="shared" si="26"/>
        <v>57.025614065991576</v>
      </c>
      <c r="Y63" s="123">
        <f t="shared" si="26"/>
        <v>45.084693209267989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101.81257049140557</v>
      </c>
      <c r="D64" s="99">
        <v>97.448265181442977</v>
      </c>
      <c r="E64" s="99">
        <v>94.459470989400401</v>
      </c>
      <c r="F64" s="99">
        <v>92.516214762503537</v>
      </c>
      <c r="G64" s="99">
        <v>98.368587594633595</v>
      </c>
      <c r="H64" s="99">
        <v>100.45934149126843</v>
      </c>
      <c r="I64" s="99">
        <v>94.468663545727637</v>
      </c>
      <c r="J64" s="99">
        <v>93.383083451526488</v>
      </c>
      <c r="K64" s="99">
        <v>95.003350233099525</v>
      </c>
      <c r="L64" s="99">
        <v>105.02643833663311</v>
      </c>
      <c r="M64" s="99">
        <v>92.742509940693296</v>
      </c>
      <c r="N64" s="99">
        <v>95.24893511738702</v>
      </c>
      <c r="O64" s="99">
        <v>93.511819288801306</v>
      </c>
      <c r="P64" s="99">
        <v>81.280774615739659</v>
      </c>
      <c r="Q64" s="99">
        <v>77.768572385991092</v>
      </c>
      <c r="R64" s="99">
        <v>82.316192714467434</v>
      </c>
      <c r="S64" s="99">
        <v>82.522275669208369</v>
      </c>
      <c r="T64" s="99">
        <v>78.113864102147588</v>
      </c>
      <c r="U64" s="99">
        <v>74.247459916427559</v>
      </c>
      <c r="V64" s="99">
        <v>70.909866712763204</v>
      </c>
      <c r="W64" s="99">
        <v>72.075188218445163</v>
      </c>
      <c r="X64" s="99">
        <v>56.167553526930959</v>
      </c>
      <c r="Y64" s="99">
        <v>44.423402050679123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2.0588411058016161</v>
      </c>
      <c r="D65" s="99">
        <v>1.9473651786417807</v>
      </c>
      <c r="E65" s="99">
        <v>1.8827026843802432</v>
      </c>
      <c r="F65" s="99">
        <v>1.8105591075524581</v>
      </c>
      <c r="G65" s="99">
        <v>1.8946998253388854</v>
      </c>
      <c r="H65" s="99">
        <v>1.9270444982223105</v>
      </c>
      <c r="I65" s="99">
        <v>1.7646568710091939</v>
      </c>
      <c r="J65" s="99">
        <v>1.7276499337689524</v>
      </c>
      <c r="K65" s="99">
        <v>1.7342627975764295</v>
      </c>
      <c r="L65" s="99">
        <v>1.9231040207343406</v>
      </c>
      <c r="M65" s="99">
        <v>1.6579869449920492</v>
      </c>
      <c r="N65" s="99">
        <v>1.6904255124561387</v>
      </c>
      <c r="O65" s="99">
        <v>1.6340259142760263</v>
      </c>
      <c r="P65" s="99">
        <v>1.3919484355966385</v>
      </c>
      <c r="Q65" s="99">
        <v>1.3162943778678611</v>
      </c>
      <c r="R65" s="99">
        <v>1.3868237926421609</v>
      </c>
      <c r="S65" s="99">
        <v>1.3757540804677724</v>
      </c>
      <c r="T65" s="99">
        <v>1.3170784221420004</v>
      </c>
      <c r="U65" s="99">
        <v>1.2248194637350094</v>
      </c>
      <c r="V65" s="99">
        <v>1.1637475900479477</v>
      </c>
      <c r="W65" s="99">
        <v>1.153160635330577</v>
      </c>
      <c r="X65" s="99">
        <v>0.85806053906061586</v>
      </c>
      <c r="Y65" s="99">
        <v>0.66129115858886922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8.1622515131343385E-4</v>
      </c>
      <c r="D66" s="123">
        <f t="shared" si="27"/>
        <v>1.6547210243166659E-3</v>
      </c>
      <c r="E66" s="123">
        <f t="shared" si="27"/>
        <v>5.8191941872774077E-3</v>
      </c>
      <c r="F66" s="123">
        <f t="shared" si="27"/>
        <v>1.4120373670346267E-2</v>
      </c>
      <c r="G66" s="123">
        <f t="shared" si="27"/>
        <v>7.3366960896629925E-3</v>
      </c>
      <c r="H66" s="123">
        <f t="shared" si="27"/>
        <v>1.8708865651410337E-2</v>
      </c>
      <c r="I66" s="123">
        <f t="shared" si="27"/>
        <v>4.8855365997485849E-2</v>
      </c>
      <c r="J66" s="123">
        <f t="shared" si="27"/>
        <v>6.5200177576036245E-2</v>
      </c>
      <c r="K66" s="123">
        <f t="shared" si="27"/>
        <v>8.7475158038342465E-2</v>
      </c>
      <c r="L66" s="123">
        <f t="shared" si="27"/>
        <v>8.9308691192412026E-2</v>
      </c>
      <c r="M66" s="123">
        <f t="shared" si="27"/>
        <v>0.12157786895190222</v>
      </c>
      <c r="N66" s="123">
        <f t="shared" si="27"/>
        <v>0.12410568364894496</v>
      </c>
      <c r="O66" s="123">
        <f t="shared" si="27"/>
        <v>0.22571238211619404</v>
      </c>
      <c r="P66" s="123">
        <f t="shared" si="27"/>
        <v>0.31058760575373134</v>
      </c>
      <c r="Q66" s="123">
        <f t="shared" si="27"/>
        <v>0.74461328097426904</v>
      </c>
      <c r="R66" s="123">
        <f t="shared" si="27"/>
        <v>0.54750334439935477</v>
      </c>
      <c r="S66" s="123">
        <f t="shared" si="27"/>
        <v>0.456884546831334</v>
      </c>
      <c r="T66" s="123">
        <f t="shared" si="27"/>
        <v>0.51023451781945151</v>
      </c>
      <c r="U66" s="123">
        <f t="shared" si="27"/>
        <v>0.52163720800387581</v>
      </c>
      <c r="V66" s="123">
        <f t="shared" si="27"/>
        <v>0.30606605914238544</v>
      </c>
      <c r="W66" s="123">
        <f t="shared" si="27"/>
        <v>0.12608810525455627</v>
      </c>
      <c r="X66" s="123">
        <f t="shared" si="27"/>
        <v>7.5498518993226724E-2</v>
      </c>
      <c r="Y66" s="123">
        <f t="shared" si="27"/>
        <v>3.2802049579260605E-2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8.1622515131343385E-4</v>
      </c>
      <c r="D67" s="99">
        <f>RES_hhdet_in_tesh!D67/RES_summary!D$21</f>
        <v>1.6547210243166659E-3</v>
      </c>
      <c r="E67" s="99">
        <f>RES_hhdet_in_tesh!E67/RES_summary!E$21</f>
        <v>5.8191941872774077E-3</v>
      </c>
      <c r="F67" s="99">
        <f>RES_hhdet_in_tesh!F67/RES_summary!F$21</f>
        <v>1.4120373670346267E-2</v>
      </c>
      <c r="G67" s="99">
        <f>RES_hhdet_in_tesh!G67/RES_summary!G$21</f>
        <v>7.3366960896629925E-3</v>
      </c>
      <c r="H67" s="99">
        <f>RES_hhdet_in_tesh!H67/RES_summary!H$21</f>
        <v>1.8708865651410337E-2</v>
      </c>
      <c r="I67" s="99">
        <f>RES_hhdet_in_tesh!I67/RES_summary!I$21</f>
        <v>4.8855365997485849E-2</v>
      </c>
      <c r="J67" s="99">
        <f>RES_hhdet_in_tesh!J67/RES_summary!J$21</f>
        <v>6.5200177576036245E-2</v>
      </c>
      <c r="K67" s="99">
        <f>RES_hhdet_in_tesh!K67/RES_summary!K$21</f>
        <v>8.7475158038342465E-2</v>
      </c>
      <c r="L67" s="99">
        <f>RES_hhdet_in_tesh!L67/RES_summary!L$21</f>
        <v>8.9308691192412026E-2</v>
      </c>
      <c r="M67" s="99">
        <f>RES_hhdet_in_tesh!M67/RES_summary!M$21</f>
        <v>0.12157786895190222</v>
      </c>
      <c r="N67" s="99">
        <f>RES_hhdet_in_tesh!N67/RES_summary!N$21</f>
        <v>0.12410568364894496</v>
      </c>
      <c r="O67" s="99">
        <f>RES_hhdet_in_tesh!O67/RES_summary!O$21</f>
        <v>0.22571238211619404</v>
      </c>
      <c r="P67" s="99">
        <f>RES_hhdet_in_tesh!P67/RES_summary!P$21</f>
        <v>0.31058760575373134</v>
      </c>
      <c r="Q67" s="99">
        <f>RES_hhdet_in_tesh!Q67/RES_summary!Q$21</f>
        <v>0.74461328097426904</v>
      </c>
      <c r="R67" s="99">
        <f>RES_hhdet_in_tesh!R67/RES_summary!R$21</f>
        <v>0.54750334439935477</v>
      </c>
      <c r="S67" s="99">
        <f>RES_hhdet_in_tesh!S67/RES_summary!S$21</f>
        <v>0.456884546831334</v>
      </c>
      <c r="T67" s="99">
        <f>RES_hhdet_in_tesh!T67/RES_summary!T$21</f>
        <v>0.51023451781945151</v>
      </c>
      <c r="U67" s="99">
        <f>RES_hhdet_in_tesh!U67/RES_summary!U$21</f>
        <v>0.52163720800387581</v>
      </c>
      <c r="V67" s="99">
        <f>RES_hhdet_in_tesh!V67/RES_summary!V$21</f>
        <v>0.30606605914238544</v>
      </c>
      <c r="W67" s="99">
        <f>RES_hhdet_in_tesh!W67/RES_summary!W$21</f>
        <v>0.12608810525455627</v>
      </c>
      <c r="X67" s="99">
        <f>RES_hhdet_in_tesh!X67/RES_summary!X$21</f>
        <v>7.5498518993226724E-2</v>
      </c>
      <c r="Y67" s="99">
        <f>RES_hhdet_in_tesh!Y67/RES_summary!Y$21</f>
        <v>3.2802049579260605E-2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9.4484915716653397</v>
      </c>
      <c r="D68" s="123">
        <v>9.3020814043422391</v>
      </c>
      <c r="E68" s="123">
        <v>11.062478145803562</v>
      </c>
      <c r="F68" s="123">
        <v>11.177748160322633</v>
      </c>
      <c r="G68" s="123">
        <v>11.021979007196284</v>
      </c>
      <c r="H68" s="123">
        <v>11.231111650603607</v>
      </c>
      <c r="I68" s="123">
        <v>11.283342859014395</v>
      </c>
      <c r="J68" s="123">
        <v>11.473045202650516</v>
      </c>
      <c r="K68" s="123">
        <v>11.994783962775314</v>
      </c>
      <c r="L68" s="123">
        <v>12.135635204002844</v>
      </c>
      <c r="M68" s="123">
        <v>12.371481848929896</v>
      </c>
      <c r="N68" s="123">
        <v>12.568823521930625</v>
      </c>
      <c r="O68" s="123">
        <v>13.154910311390001</v>
      </c>
      <c r="P68" s="123">
        <v>13.050698425155087</v>
      </c>
      <c r="Q68" s="123">
        <v>13.03681499332709</v>
      </c>
      <c r="R68" s="123">
        <v>13.469940217687522</v>
      </c>
      <c r="S68" s="123">
        <v>14.027221155108114</v>
      </c>
      <c r="T68" s="123">
        <v>13.304429575019929</v>
      </c>
      <c r="U68" s="123">
        <v>13.752929081549235</v>
      </c>
      <c r="V68" s="123">
        <v>13.943415668470049</v>
      </c>
      <c r="W68" s="123">
        <v>15.620824099467553</v>
      </c>
      <c r="X68" s="123">
        <v>13.287323311201082</v>
      </c>
      <c r="Y68" s="123">
        <v>10.594991054456774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9.5285672005868882</v>
      </c>
      <c r="D69" s="99">
        <v>9.4505756685335474</v>
      </c>
      <c r="E69" s="99">
        <v>10.856325536154136</v>
      </c>
      <c r="F69" s="99">
        <v>11.089249675413306</v>
      </c>
      <c r="G69" s="99">
        <v>11.090808025115837</v>
      </c>
      <c r="H69" s="99">
        <v>11.191191295366666</v>
      </c>
      <c r="I69" s="99">
        <v>11.30703840517287</v>
      </c>
      <c r="J69" s="99">
        <v>11.479015538583859</v>
      </c>
      <c r="K69" s="99">
        <v>11.998665638655091</v>
      </c>
      <c r="L69" s="99">
        <v>12.104390334218943</v>
      </c>
      <c r="M69" s="99">
        <v>12.364717631536557</v>
      </c>
      <c r="N69" s="99">
        <v>12.581619777883173</v>
      </c>
      <c r="O69" s="99">
        <v>13.153499038148778</v>
      </c>
      <c r="P69" s="99">
        <v>13.039103741830221</v>
      </c>
      <c r="Q69" s="99">
        <v>13.005765286736443</v>
      </c>
      <c r="R69" s="99">
        <v>13.45529773566696</v>
      </c>
      <c r="S69" s="99">
        <v>14.040632535711236</v>
      </c>
      <c r="T69" s="99">
        <v>13.294889280100552</v>
      </c>
      <c r="U69" s="99">
        <v>13.706976195901326</v>
      </c>
      <c r="V69" s="99">
        <v>13.8750784253901</v>
      </c>
      <c r="W69" s="99">
        <v>15.623621409600309</v>
      </c>
      <c r="X69" s="99">
        <v>13.377637074406701</v>
      </c>
      <c r="Y69" s="99">
        <v>10.652635349999834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12.028686059032736</v>
      </c>
      <c r="L70" s="99">
        <v>12.128880383193717</v>
      </c>
      <c r="M70" s="99">
        <v>12.386207208071664</v>
      </c>
      <c r="N70" s="99">
        <v>12.599279485663686</v>
      </c>
      <c r="O70" s="99">
        <v>13.176510223210453</v>
      </c>
      <c r="P70" s="99">
        <v>13.102867185156706</v>
      </c>
      <c r="Q70" s="99">
        <v>13.078126230499098</v>
      </c>
      <c r="R70" s="99">
        <v>13.530920420553731</v>
      </c>
      <c r="S70" s="99">
        <v>14.110623848339994</v>
      </c>
      <c r="T70" s="99">
        <v>13.347426083359151</v>
      </c>
      <c r="U70" s="99">
        <v>13.762208411498339</v>
      </c>
      <c r="V70" s="99">
        <v>13.924483826050421</v>
      </c>
      <c r="W70" s="99">
        <v>15.687314495809634</v>
      </c>
      <c r="X70" s="99">
        <v>13.498161506048573</v>
      </c>
      <c r="Y70" s="99">
        <v>10.820776076810755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5.7533850270848124</v>
      </c>
      <c r="L71" s="102">
        <v>6.0681244584969924</v>
      </c>
      <c r="M71" s="102">
        <v>5.9584920065342484</v>
      </c>
      <c r="N71" s="102">
        <v>5.8374101401151357</v>
      </c>
      <c r="O71" s="102">
        <v>6.2890697136340536</v>
      </c>
      <c r="P71" s="102">
        <v>6.1269389317516367</v>
      </c>
      <c r="Q71" s="102">
        <v>6.2006542990990132</v>
      </c>
      <c r="R71" s="102">
        <v>6.3441681084938084</v>
      </c>
      <c r="S71" s="102">
        <v>6.505411290154135</v>
      </c>
      <c r="T71" s="102">
        <v>7.2566351727237226</v>
      </c>
      <c r="U71" s="102">
        <v>6.7574015319803946</v>
      </c>
      <c r="V71" s="102">
        <v>6.6598346869817115</v>
      </c>
      <c r="W71" s="102">
        <v>7.8076866042663697</v>
      </c>
      <c r="X71" s="102">
        <v>5.1441069161471518</v>
      </c>
      <c r="Y71" s="102">
        <v>3.2204762875544439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6.2753010319479259</v>
      </c>
      <c r="L72" s="105">
        <v>6.060755924696724</v>
      </c>
      <c r="M72" s="105">
        <v>6.427715201537417</v>
      </c>
      <c r="N72" s="105">
        <v>6.7618693455485506</v>
      </c>
      <c r="O72" s="105">
        <v>6.8874405095764004</v>
      </c>
      <c r="P72" s="105">
        <v>6.9759282534050691</v>
      </c>
      <c r="Q72" s="105">
        <v>6.8774719314000849</v>
      </c>
      <c r="R72" s="105">
        <v>7.1867523120599195</v>
      </c>
      <c r="S72" s="105">
        <v>7.6052125581858574</v>
      </c>
      <c r="T72" s="105">
        <v>6.0907909106354268</v>
      </c>
      <c r="U72" s="105">
        <v>7.0048068795179415</v>
      </c>
      <c r="V72" s="105">
        <v>7.2646491390687125</v>
      </c>
      <c r="W72" s="105">
        <v>7.8796278915432652</v>
      </c>
      <c r="X72" s="105">
        <v>8.3540545899014216</v>
      </c>
      <c r="Y72" s="105">
        <v>7.6002997892563124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8.5011117167818835</v>
      </c>
      <c r="D73" s="102">
        <v>6.4208351870744673</v>
      </c>
      <c r="E73" s="102">
        <v>13.545704912390423</v>
      </c>
      <c r="F73" s="102">
        <v>12.572955969114355</v>
      </c>
      <c r="G73" s="102">
        <v>9.9341809210257068</v>
      </c>
      <c r="H73" s="102">
        <v>11.753626373727219</v>
      </c>
      <c r="I73" s="102">
        <v>10.759660558117158</v>
      </c>
      <c r="J73" s="102">
        <v>11.303007837599225</v>
      </c>
      <c r="K73" s="102">
        <v>11.899603194602848</v>
      </c>
      <c r="L73" s="102">
        <v>12.73214543875156</v>
      </c>
      <c r="M73" s="102">
        <v>12.496643602375864</v>
      </c>
      <c r="N73" s="102">
        <v>12.289428704620455</v>
      </c>
      <c r="O73" s="102">
        <v>13.156245200487852</v>
      </c>
      <c r="P73" s="102">
        <v>13.099024817967093</v>
      </c>
      <c r="Q73" s="102">
        <v>13.446705301057646</v>
      </c>
      <c r="R73" s="102">
        <v>13.644128366636886</v>
      </c>
      <c r="S73" s="102">
        <v>13.761108586326412</v>
      </c>
      <c r="T73" s="102">
        <v>13.436490436709473</v>
      </c>
      <c r="U73" s="102">
        <v>14.490561030003013</v>
      </c>
      <c r="V73" s="102">
        <v>0</v>
      </c>
      <c r="W73" s="102">
        <v>15.491885169742384</v>
      </c>
      <c r="X73" s="102">
        <v>12.719299281673386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11.92272598934748</v>
      </c>
      <c r="L74" s="105">
        <v>12.747048781887854</v>
      </c>
      <c r="M74" s="105">
        <v>12.503901679967081</v>
      </c>
      <c r="N74" s="105">
        <v>12.292424815081242</v>
      </c>
      <c r="O74" s="105">
        <v>13.182339149926893</v>
      </c>
      <c r="P74" s="105">
        <v>13.175902776690531</v>
      </c>
      <c r="Q74" s="105">
        <v>13.544860566812321</v>
      </c>
      <c r="R74" s="105">
        <v>13.736871296290477</v>
      </c>
      <c r="S74" s="105">
        <v>13.82551981451164</v>
      </c>
      <c r="T74" s="105">
        <v>13.471854947326106</v>
      </c>
      <c r="U74" s="105">
        <v>14.508804635577293</v>
      </c>
      <c r="V74" s="105">
        <v>15.414138745483973</v>
      </c>
      <c r="W74" s="105">
        <v>15.536102937684849</v>
      </c>
      <c r="X74" s="105">
        <v>12.740952191165457</v>
      </c>
      <c r="Y74" s="105">
        <v>9.6230618122775144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5.7013686363860385</v>
      </c>
      <c r="L75" s="99">
        <v>6.3880269090749202</v>
      </c>
      <c r="M75" s="99">
        <v>6.0154247633403655</v>
      </c>
      <c r="N75" s="99">
        <v>5.6882631854407411</v>
      </c>
      <c r="O75" s="99">
        <v>6.2950996682293683</v>
      </c>
      <c r="P75" s="99">
        <v>6.1630835100826449</v>
      </c>
      <c r="Q75" s="99">
        <v>6.4384593212677457</v>
      </c>
      <c r="R75" s="99">
        <v>6.4687391107650081</v>
      </c>
      <c r="S75" s="99">
        <v>6.3914555855577451</v>
      </c>
      <c r="T75" s="99">
        <v>7.2516729268376539</v>
      </c>
      <c r="U75" s="99">
        <v>7.1461304629464397</v>
      </c>
      <c r="V75" s="99">
        <v>7.4489541315395886</v>
      </c>
      <c r="W75" s="99">
        <v>7.7294392317868406</v>
      </c>
      <c r="X75" s="99">
        <v>4.7178259065002299</v>
      </c>
      <c r="Y75" s="99">
        <v>2.558405509255083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6.2213573529614425</v>
      </c>
      <c r="L76" s="99">
        <v>6.3590218728129342</v>
      </c>
      <c r="M76" s="99">
        <v>6.4884769166267153</v>
      </c>
      <c r="N76" s="99">
        <v>6.6041616296404984</v>
      </c>
      <c r="O76" s="99">
        <v>6.887239481697522</v>
      </c>
      <c r="P76" s="99">
        <v>7.0128192666078863</v>
      </c>
      <c r="Q76" s="99">
        <v>7.106401245544574</v>
      </c>
      <c r="R76" s="99">
        <v>7.2681321855254719</v>
      </c>
      <c r="S76" s="99">
        <v>7.4340642289538943</v>
      </c>
      <c r="T76" s="99">
        <v>6.2201820204884513</v>
      </c>
      <c r="U76" s="99">
        <v>7.3626741726308529</v>
      </c>
      <c r="V76" s="99">
        <v>7.9651846139443832</v>
      </c>
      <c r="W76" s="99">
        <v>7.8066637058980071</v>
      </c>
      <c r="X76" s="99">
        <v>8.023126284665226</v>
      </c>
      <c r="Y76" s="99">
        <v>7.0646563030224305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4.6464006570510401</v>
      </c>
      <c r="D77" s="123">
        <v>4.7494032699010083</v>
      </c>
      <c r="E77" s="123">
        <v>7.5140166562004556</v>
      </c>
      <c r="F77" s="123">
        <v>7.2805650537945361</v>
      </c>
      <c r="G77" s="123">
        <v>6.7415733356145093</v>
      </c>
      <c r="H77" s="123">
        <v>7.0590169798995124</v>
      </c>
      <c r="I77" s="123">
        <v>7.0450471939961865</v>
      </c>
      <c r="J77" s="123">
        <v>7.2144075324845431</v>
      </c>
      <c r="K77" s="123">
        <v>7.4317375774345438</v>
      </c>
      <c r="L77" s="123">
        <v>7.7019024766899822</v>
      </c>
      <c r="M77" s="123">
        <v>7.2871966568592104</v>
      </c>
      <c r="N77" s="123">
        <v>7.2378462530789474</v>
      </c>
      <c r="O77" s="123">
        <v>7.2720707956515298</v>
      </c>
      <c r="P77" s="123">
        <v>6.8980618635735356</v>
      </c>
      <c r="Q77" s="123">
        <v>6.7891267797767991</v>
      </c>
      <c r="R77" s="123">
        <v>7.1332924421856605</v>
      </c>
      <c r="S77" s="123">
        <v>7.4503153003112139</v>
      </c>
      <c r="T77" s="123">
        <v>6.6893774952056138</v>
      </c>
      <c r="U77" s="123">
        <v>7.4387251521702069</v>
      </c>
      <c r="V77" s="123">
        <v>7.3116851704970216</v>
      </c>
      <c r="W77" s="123">
        <v>8.0114288535373799</v>
      </c>
      <c r="X77" s="123">
        <v>5.9526434734535467</v>
      </c>
      <c r="Y77" s="123">
        <v>4.9247219554823909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4.6728429238361704</v>
      </c>
      <c r="D78" s="99">
        <v>4.8001234529694825</v>
      </c>
      <c r="E78" s="99">
        <v>7.4272358489055064</v>
      </c>
      <c r="F78" s="99">
        <v>7.2184486054843546</v>
      </c>
      <c r="G78" s="99">
        <v>6.7835440705932504</v>
      </c>
      <c r="H78" s="99">
        <v>7.0186662828646504</v>
      </c>
      <c r="I78" s="99">
        <v>7.0614806670158803</v>
      </c>
      <c r="J78" s="99">
        <v>7.2159667613509324</v>
      </c>
      <c r="K78" s="99">
        <v>7.4398248347449591</v>
      </c>
      <c r="L78" s="99">
        <v>7.6882120529451941</v>
      </c>
      <c r="M78" s="99">
        <v>7.2821901310577211</v>
      </c>
      <c r="N78" s="99">
        <v>7.2388889587638552</v>
      </c>
      <c r="O78" s="99">
        <v>7.2657977271252214</v>
      </c>
      <c r="P78" s="99">
        <v>6.8977586633163126</v>
      </c>
      <c r="Q78" s="99">
        <v>6.7843238519633298</v>
      </c>
      <c r="R78" s="99">
        <v>7.1349931498979684</v>
      </c>
      <c r="S78" s="99">
        <v>7.4586790033435095</v>
      </c>
      <c r="T78" s="99">
        <v>6.6622219368566453</v>
      </c>
      <c r="U78" s="99">
        <v>7.4418899921834294</v>
      </c>
      <c r="V78" s="99">
        <v>7.2927395683575469</v>
      </c>
      <c r="W78" s="99">
        <v>7.864926137483697</v>
      </c>
      <c r="X78" s="99">
        <v>6.0405495885782567</v>
      </c>
      <c r="Y78" s="99">
        <v>5.0726773395002809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4.2073861004578852</v>
      </c>
      <c r="D79" s="110">
        <v>3.3136822918932793</v>
      </c>
      <c r="E79" s="110">
        <v>8.9470211423281309</v>
      </c>
      <c r="F79" s="110">
        <v>8.0892884188991552</v>
      </c>
      <c r="G79" s="110">
        <v>6.238810164426039</v>
      </c>
      <c r="H79" s="110">
        <v>7.4363831073926416</v>
      </c>
      <c r="I79" s="110">
        <v>6.7411963305768472</v>
      </c>
      <c r="J79" s="110">
        <v>7.157293601823441</v>
      </c>
      <c r="K79" s="110">
        <v>7.2150366966657069</v>
      </c>
      <c r="L79" s="110">
        <v>8.0526815561953402</v>
      </c>
      <c r="M79" s="110">
        <v>7.3889689747633067</v>
      </c>
      <c r="N79" s="110">
        <v>7.2164087806226691</v>
      </c>
      <c r="O79" s="110">
        <v>7.3958342372242116</v>
      </c>
      <c r="P79" s="110">
        <v>6.9023878095713194</v>
      </c>
      <c r="Q79" s="110">
        <v>6.8936777292354758</v>
      </c>
      <c r="R79" s="110">
        <v>7.0901381306334628</v>
      </c>
      <c r="S79" s="110">
        <v>7.2619451008080071</v>
      </c>
      <c r="T79" s="110">
        <v>7.299813952129389</v>
      </c>
      <c r="U79" s="110">
        <v>7.381223247085078</v>
      </c>
      <c r="V79" s="110">
        <v>7.7468572040829518</v>
      </c>
      <c r="W79" s="110">
        <v>8.7596272640073245</v>
      </c>
      <c r="X79" s="110">
        <v>5.5372233376975828</v>
      </c>
      <c r="Y79" s="110">
        <v>4.1000415438803337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117.7470893799362</v>
      </c>
      <c r="D81" s="118">
        <f t="shared" si="28"/>
        <v>114.31952990052524</v>
      </c>
      <c r="E81" s="118">
        <f t="shared" si="28"/>
        <v>118.15301743885682</v>
      </c>
      <c r="F81" s="118">
        <f t="shared" si="28"/>
        <v>116.74359616775699</v>
      </c>
      <c r="G81" s="118">
        <f t="shared" si="28"/>
        <v>113.88596804130769</v>
      </c>
      <c r="H81" s="118">
        <f t="shared" si="28"/>
        <v>118.74217292659085</v>
      </c>
      <c r="I81" s="118">
        <f t="shared" si="28"/>
        <v>115.06766019712211</v>
      </c>
      <c r="J81" s="118">
        <f t="shared" si="28"/>
        <v>115.34002714223702</v>
      </c>
      <c r="K81" s="118">
        <f t="shared" si="28"/>
        <v>114.32515358237234</v>
      </c>
      <c r="L81" s="118">
        <f t="shared" si="28"/>
        <v>123.02368513174476</v>
      </c>
      <c r="M81" s="118">
        <f t="shared" si="28"/>
        <v>119.23856386092558</v>
      </c>
      <c r="N81" s="118">
        <f t="shared" si="28"/>
        <v>118.25235187493651</v>
      </c>
      <c r="O81" s="118">
        <f t="shared" si="28"/>
        <v>115.70079401781098</v>
      </c>
      <c r="P81" s="118">
        <f t="shared" si="28"/>
        <v>102.50814896773298</v>
      </c>
      <c r="Q81" s="118">
        <f t="shared" si="28"/>
        <v>102.38444903872394</v>
      </c>
      <c r="R81" s="118">
        <f t="shared" ref="R81:V81" si="29">R82+R85+R87+R100</f>
        <v>95.758850177265941</v>
      </c>
      <c r="S81" s="118">
        <f t="shared" si="29"/>
        <v>81.212222729792401</v>
      </c>
      <c r="T81" s="118">
        <f t="shared" si="29"/>
        <v>130.5647255584413</v>
      </c>
      <c r="U81" s="118">
        <f t="shared" si="29"/>
        <v>110.73814786865729</v>
      </c>
      <c r="V81" s="118">
        <f t="shared" si="29"/>
        <v>96.628507054248999</v>
      </c>
      <c r="W81" s="118">
        <f t="shared" ref="W81:Y81" si="30">W82+W85+W87+W100</f>
        <v>90.811620533654732</v>
      </c>
      <c r="X81" s="118">
        <f t="shared" si="30"/>
        <v>74.356281663409774</v>
      </c>
      <c r="Y81" s="118">
        <f t="shared" si="30"/>
        <v>55.26986403889245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103.65630925505039</v>
      </c>
      <c r="D82" s="123">
        <f t="shared" si="31"/>
        <v>101.12895502290407</v>
      </c>
      <c r="E82" s="123">
        <f t="shared" si="31"/>
        <v>97.830406285131474</v>
      </c>
      <c r="F82" s="123">
        <f t="shared" si="31"/>
        <v>97.633550780903889</v>
      </c>
      <c r="G82" s="123">
        <f t="shared" si="31"/>
        <v>96.54433755047566</v>
      </c>
      <c r="H82" s="123">
        <f t="shared" si="31"/>
        <v>100.6611907567649</v>
      </c>
      <c r="I82" s="123">
        <f t="shared" si="31"/>
        <v>96.663873656591278</v>
      </c>
      <c r="J82" s="123">
        <f t="shared" si="31"/>
        <v>96.400962686773994</v>
      </c>
      <c r="K82" s="123">
        <f t="shared" si="31"/>
        <v>94.998735951581523</v>
      </c>
      <c r="L82" s="123">
        <f t="shared" si="31"/>
        <v>103.21968656719781</v>
      </c>
      <c r="M82" s="123">
        <f t="shared" si="31"/>
        <v>98.873404370269924</v>
      </c>
      <c r="N82" s="123">
        <f t="shared" si="31"/>
        <v>98.130885269825185</v>
      </c>
      <c r="O82" s="123">
        <f t="shared" si="31"/>
        <v>95.218596673457185</v>
      </c>
      <c r="P82" s="123">
        <f t="shared" si="31"/>
        <v>82.192633540089247</v>
      </c>
      <c r="Q82" s="123">
        <f t="shared" si="31"/>
        <v>81.298455415400014</v>
      </c>
      <c r="R82" s="123">
        <f t="shared" ref="R82:V82" si="32">SUM(R83:R84)</f>
        <v>75.866231812993178</v>
      </c>
      <c r="S82" s="123">
        <f t="shared" si="32"/>
        <v>62.992265834144838</v>
      </c>
      <c r="T82" s="123">
        <f t="shared" si="32"/>
        <v>105.32009188778501</v>
      </c>
      <c r="U82" s="123">
        <f t="shared" si="32"/>
        <v>87.334285228153675</v>
      </c>
      <c r="V82" s="123">
        <f t="shared" si="32"/>
        <v>74.90723347468203</v>
      </c>
      <c r="W82" s="123">
        <f t="shared" ref="W82:Y82" si="33">SUM(W83:W84)</f>
        <v>68.212529966211051</v>
      </c>
      <c r="X82" s="123">
        <f t="shared" si="33"/>
        <v>54.685113418193424</v>
      </c>
      <c r="Y82" s="123">
        <f t="shared" si="33"/>
        <v>40.569700352208962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102.82458686515972</v>
      </c>
      <c r="D83" s="99">
        <v>100.32699799673136</v>
      </c>
      <c r="E83" s="99">
        <v>97.056619365083961</v>
      </c>
      <c r="F83" s="99">
        <v>96.875204648723638</v>
      </c>
      <c r="G83" s="99">
        <v>95.8061995170644</v>
      </c>
      <c r="H83" s="99">
        <v>99.894705372599645</v>
      </c>
      <c r="I83" s="99">
        <v>95.946965149794806</v>
      </c>
      <c r="J83" s="99">
        <v>95.692810113761041</v>
      </c>
      <c r="K83" s="99">
        <v>94.310092929196415</v>
      </c>
      <c r="L83" s="99">
        <v>102.46917503644477</v>
      </c>
      <c r="M83" s="99">
        <v>98.171388089159308</v>
      </c>
      <c r="N83" s="99">
        <v>97.439166656798719</v>
      </c>
      <c r="O83" s="99">
        <v>94.557676184669418</v>
      </c>
      <c r="P83" s="99">
        <v>81.633438392650191</v>
      </c>
      <c r="Q83" s="99">
        <v>80.751740674512973</v>
      </c>
      <c r="R83" s="99">
        <v>75.358390980511928</v>
      </c>
      <c r="S83" s="99">
        <v>62.574983166027693</v>
      </c>
      <c r="T83" s="99">
        <v>104.61452935626056</v>
      </c>
      <c r="U83" s="99">
        <v>86.761780698958972</v>
      </c>
      <c r="V83" s="99">
        <v>74.418700146585948</v>
      </c>
      <c r="W83" s="99">
        <v>67.778761830538414</v>
      </c>
      <c r="X83" s="99">
        <v>54.352977568908372</v>
      </c>
      <c r="Y83" s="99">
        <v>40.329560421403798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0.83172238989066738</v>
      </c>
      <c r="D84" s="99">
        <v>0.8019570261727067</v>
      </c>
      <c r="E84" s="99">
        <v>0.77378692004751826</v>
      </c>
      <c r="F84" s="99">
        <v>0.75834613218025015</v>
      </c>
      <c r="G84" s="99">
        <v>0.73813803341125606</v>
      </c>
      <c r="H84" s="99">
        <v>0.76648538416524803</v>
      </c>
      <c r="I84" s="99">
        <v>0.71690850679647333</v>
      </c>
      <c r="J84" s="99">
        <v>0.70815257301295154</v>
      </c>
      <c r="K84" s="99">
        <v>0.68864302238510644</v>
      </c>
      <c r="L84" s="99">
        <v>0.750511530753048</v>
      </c>
      <c r="M84" s="99">
        <v>0.70201628111061376</v>
      </c>
      <c r="N84" s="99">
        <v>0.69171861302647064</v>
      </c>
      <c r="O84" s="99">
        <v>0.66092048878777165</v>
      </c>
      <c r="P84" s="99">
        <v>0.55919514743906062</v>
      </c>
      <c r="Q84" s="99">
        <v>0.54671474088703775</v>
      </c>
      <c r="R84" s="99">
        <v>0.5078408324812449</v>
      </c>
      <c r="S84" s="99">
        <v>0.41728266811714576</v>
      </c>
      <c r="T84" s="99">
        <v>0.70556253152445658</v>
      </c>
      <c r="U84" s="99">
        <v>0.57250452919470829</v>
      </c>
      <c r="V84" s="99">
        <v>0.48853332809608607</v>
      </c>
      <c r="W84" s="99">
        <v>0.43376813567263739</v>
      </c>
      <c r="X84" s="99">
        <v>0.33213584928505197</v>
      </c>
      <c r="Y84" s="99">
        <v>0.24013993080516169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8.5814457363897912E-4</v>
      </c>
      <c r="D85" s="123">
        <f t="shared" si="34"/>
        <v>1.6284642849085276E-3</v>
      </c>
      <c r="E85" s="123">
        <f t="shared" si="34"/>
        <v>5.7919315429631052E-3</v>
      </c>
      <c r="F85" s="123">
        <f t="shared" si="34"/>
        <v>1.4068915101187072E-2</v>
      </c>
      <c r="G85" s="123">
        <f t="shared" si="34"/>
        <v>7.3810104516351645E-3</v>
      </c>
      <c r="H85" s="123">
        <f t="shared" si="34"/>
        <v>1.872197054133978E-2</v>
      </c>
      <c r="I85" s="123">
        <f t="shared" si="34"/>
        <v>4.8851480294413496E-2</v>
      </c>
      <c r="J85" s="123">
        <f t="shared" si="34"/>
        <v>6.5191191807674548E-2</v>
      </c>
      <c r="K85" s="123">
        <f t="shared" si="34"/>
        <v>8.7481518228949118E-2</v>
      </c>
      <c r="L85" s="123">
        <f t="shared" si="34"/>
        <v>8.9267562508397749E-2</v>
      </c>
      <c r="M85" s="123">
        <f t="shared" si="34"/>
        <v>0.12152554963794161</v>
      </c>
      <c r="N85" s="123">
        <f t="shared" si="34"/>
        <v>0.1241099887271728</v>
      </c>
      <c r="O85" s="123">
        <f t="shared" si="34"/>
        <v>0.22567737346053629</v>
      </c>
      <c r="P85" s="123">
        <f t="shared" si="34"/>
        <v>0.31064759052727181</v>
      </c>
      <c r="Q85" s="123">
        <f t="shared" si="34"/>
        <v>0.74481425010149582</v>
      </c>
      <c r="R85" s="123">
        <f t="shared" si="34"/>
        <v>0.54745958941427875</v>
      </c>
      <c r="S85" s="123">
        <f t="shared" si="34"/>
        <v>0.45684541340215917</v>
      </c>
      <c r="T85" s="123">
        <f t="shared" si="34"/>
        <v>0.51024558897171102</v>
      </c>
      <c r="U85" s="123">
        <f t="shared" si="34"/>
        <v>0.52165656802824756</v>
      </c>
      <c r="V85" s="123">
        <f t="shared" si="34"/>
        <v>0.30608580758499349</v>
      </c>
      <c r="W85" s="123">
        <f t="shared" si="34"/>
        <v>0.12605922078669365</v>
      </c>
      <c r="X85" s="123">
        <f t="shared" si="34"/>
        <v>7.5530201982868181E-2</v>
      </c>
      <c r="Y85" s="123">
        <f t="shared" si="34"/>
        <v>3.2791599489364102E-2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8.5814457363897912E-4</v>
      </c>
      <c r="D86" s="99">
        <f>RES_hhdet_in_tesh!D86/RES_summary!D$21</f>
        <v>1.6284642849085276E-3</v>
      </c>
      <c r="E86" s="99">
        <f>RES_hhdet_in_tesh!E86/RES_summary!E$21</f>
        <v>5.7919315429631052E-3</v>
      </c>
      <c r="F86" s="99">
        <f>RES_hhdet_in_tesh!F86/RES_summary!F$21</f>
        <v>1.4068915101187072E-2</v>
      </c>
      <c r="G86" s="99">
        <f>RES_hhdet_in_tesh!G86/RES_summary!G$21</f>
        <v>7.3810104516351645E-3</v>
      </c>
      <c r="H86" s="99">
        <f>RES_hhdet_in_tesh!H86/RES_summary!H$21</f>
        <v>1.872197054133978E-2</v>
      </c>
      <c r="I86" s="99">
        <f>RES_hhdet_in_tesh!I86/RES_summary!I$21</f>
        <v>4.8851480294413496E-2</v>
      </c>
      <c r="J86" s="99">
        <f>RES_hhdet_in_tesh!J86/RES_summary!J$21</f>
        <v>6.5191191807674548E-2</v>
      </c>
      <c r="K86" s="99">
        <f>RES_hhdet_in_tesh!K86/RES_summary!K$21</f>
        <v>8.7481518228949118E-2</v>
      </c>
      <c r="L86" s="99">
        <f>RES_hhdet_in_tesh!L86/RES_summary!L$21</f>
        <v>8.9267562508397749E-2</v>
      </c>
      <c r="M86" s="99">
        <f>RES_hhdet_in_tesh!M86/RES_summary!M$21</f>
        <v>0.12152554963794161</v>
      </c>
      <c r="N86" s="99">
        <f>RES_hhdet_in_tesh!N86/RES_summary!N$21</f>
        <v>0.1241099887271728</v>
      </c>
      <c r="O86" s="99">
        <f>RES_hhdet_in_tesh!O86/RES_summary!O$21</f>
        <v>0.22567737346053629</v>
      </c>
      <c r="P86" s="99">
        <f>RES_hhdet_in_tesh!P86/RES_summary!P$21</f>
        <v>0.31064759052727181</v>
      </c>
      <c r="Q86" s="99">
        <f>RES_hhdet_in_tesh!Q86/RES_summary!Q$21</f>
        <v>0.74481425010149582</v>
      </c>
      <c r="R86" s="99">
        <f>RES_hhdet_in_tesh!R86/RES_summary!R$21</f>
        <v>0.54745958941427875</v>
      </c>
      <c r="S86" s="99">
        <f>RES_hhdet_in_tesh!S86/RES_summary!S$21</f>
        <v>0.45684541340215917</v>
      </c>
      <c r="T86" s="99">
        <f>RES_hhdet_in_tesh!T86/RES_summary!T$21</f>
        <v>0.51024558897171102</v>
      </c>
      <c r="U86" s="99">
        <f>RES_hhdet_in_tesh!U86/RES_summary!U$21</f>
        <v>0.52165656802824756</v>
      </c>
      <c r="V86" s="99">
        <f>RES_hhdet_in_tesh!V86/RES_summary!V$21</f>
        <v>0.30608580758499349</v>
      </c>
      <c r="W86" s="99">
        <f>RES_hhdet_in_tesh!W86/RES_summary!W$21</f>
        <v>0.12605922078669365</v>
      </c>
      <c r="X86" s="99">
        <f>RES_hhdet_in_tesh!X86/RES_summary!X$21</f>
        <v>7.5530201982868181E-2</v>
      </c>
      <c r="Y86" s="99">
        <f>RES_hhdet_in_tesh!Y86/RES_summary!Y$21</f>
        <v>3.2791599489364102E-2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9.4033236053575404</v>
      </c>
      <c r="D87" s="123">
        <v>8.6152124854040135</v>
      </c>
      <c r="E87" s="123">
        <v>12.240252073872458</v>
      </c>
      <c r="F87" s="123">
        <v>11.686030314008473</v>
      </c>
      <c r="G87" s="123">
        <v>10.651410819557356</v>
      </c>
      <c r="H87" s="123">
        <v>11.09659471884291</v>
      </c>
      <c r="I87" s="123">
        <v>11.301100347961558</v>
      </c>
      <c r="J87" s="123">
        <v>11.598981238082208</v>
      </c>
      <c r="K87" s="123">
        <v>11.842162762241085</v>
      </c>
      <c r="L87" s="123">
        <v>11.977332179025835</v>
      </c>
      <c r="M87" s="123">
        <v>12.823644769485728</v>
      </c>
      <c r="N87" s="123">
        <v>12.71980008911728</v>
      </c>
      <c r="O87" s="123">
        <v>13.121945669868882</v>
      </c>
      <c r="P87" s="123">
        <v>13.061049973884314</v>
      </c>
      <c r="Q87" s="123">
        <v>13.400642490614779</v>
      </c>
      <c r="R87" s="123">
        <v>12.43490257600272</v>
      </c>
      <c r="S87" s="123">
        <v>10.996023492805049</v>
      </c>
      <c r="T87" s="123">
        <v>16.93248991181305</v>
      </c>
      <c r="U87" s="123">
        <v>15.202987495055334</v>
      </c>
      <c r="V87" s="123">
        <v>14.135607724253596</v>
      </c>
      <c r="W87" s="123">
        <v>15.545000950009381</v>
      </c>
      <c r="X87" s="123">
        <v>13.7185796980155</v>
      </c>
      <c r="Y87" s="123">
        <v>9.836399463193878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9.5038430243809895</v>
      </c>
      <c r="D88" s="99">
        <v>10.002907396452171</v>
      </c>
      <c r="E88" s="99">
        <v>10.597529129176772</v>
      </c>
      <c r="F88" s="99">
        <v>11.23057955562436</v>
      </c>
      <c r="G88" s="99">
        <v>10.838338758796654</v>
      </c>
      <c r="H88" s="99">
        <v>10.959556697658362</v>
      </c>
      <c r="I88" s="99">
        <v>11.39145148147567</v>
      </c>
      <c r="J88" s="99">
        <v>11.686815523311772</v>
      </c>
      <c r="K88" s="99">
        <v>11.793868966252663</v>
      </c>
      <c r="L88" s="99">
        <v>11.571893814660331</v>
      </c>
      <c r="M88" s="99">
        <v>12.951758685633568</v>
      </c>
      <c r="N88" s="99">
        <v>12.823288931371913</v>
      </c>
      <c r="O88" s="99">
        <v>13.121275997252447</v>
      </c>
      <c r="P88" s="99">
        <v>12.976633449132295</v>
      </c>
      <c r="Q88" s="99">
        <v>13.335618973018786</v>
      </c>
      <c r="R88" s="99">
        <v>12.022876551822048</v>
      </c>
      <c r="S88" s="99">
        <v>10.253796347481552</v>
      </c>
      <c r="T88" s="99">
        <v>17.641093783924227</v>
      </c>
      <c r="U88" s="99">
        <v>15.344045797482842</v>
      </c>
      <c r="V88" s="99">
        <v>13.934337316983427</v>
      </c>
      <c r="W88" s="99">
        <v>15.263535229257464</v>
      </c>
      <c r="X88" s="99">
        <v>13.71332816430683</v>
      </c>
      <c r="Y88" s="99">
        <v>9.8313100828700239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11.816085451389398</v>
      </c>
      <c r="L89" s="99">
        <v>11.588518559156913</v>
      </c>
      <c r="M89" s="99">
        <v>12.967929887174416</v>
      </c>
      <c r="N89" s="99">
        <v>12.835387327590102</v>
      </c>
      <c r="O89" s="99">
        <v>13.139309988649087</v>
      </c>
      <c r="P89" s="99">
        <v>13.018188835615993</v>
      </c>
      <c r="Q89" s="99">
        <v>13.386028973480437</v>
      </c>
      <c r="R89" s="99">
        <v>12.060372462725059</v>
      </c>
      <c r="S89" s="99">
        <v>10.270569407617115</v>
      </c>
      <c r="T89" s="99">
        <v>17.691475278597039</v>
      </c>
      <c r="U89" s="99">
        <v>15.380231136028781</v>
      </c>
      <c r="V89" s="99">
        <v>13.960506227643441</v>
      </c>
      <c r="W89" s="99">
        <v>15.287782693123296</v>
      </c>
      <c r="X89" s="99">
        <v>13.790311468150575</v>
      </c>
      <c r="Y89" s="99">
        <v>9.9177756693850014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5.6502735647026467</v>
      </c>
      <c r="L90" s="102">
        <v>5.7957904363291677</v>
      </c>
      <c r="M90" s="102">
        <v>6.2416708582914255</v>
      </c>
      <c r="N90" s="102">
        <v>5.9476800892886024</v>
      </c>
      <c r="O90" s="102">
        <v>6.271167026281681</v>
      </c>
      <c r="P90" s="102">
        <v>6.0872501193352093</v>
      </c>
      <c r="Q90" s="102">
        <v>6.3552907062067652</v>
      </c>
      <c r="R90" s="102">
        <v>5.6318111220263978</v>
      </c>
      <c r="S90" s="102">
        <v>4.6867549290288766</v>
      </c>
      <c r="T90" s="102">
        <v>9.6995654564479956</v>
      </c>
      <c r="U90" s="102">
        <v>7.5881090646876421</v>
      </c>
      <c r="V90" s="102">
        <v>6.681051779979672</v>
      </c>
      <c r="W90" s="102">
        <v>7.6027467865660725</v>
      </c>
      <c r="X90" s="102">
        <v>5.2752151465054835</v>
      </c>
      <c r="Y90" s="102">
        <v>2.8757069854684731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6.1658118866867504</v>
      </c>
      <c r="L91" s="105">
        <v>5.7927281228277456</v>
      </c>
      <c r="M91" s="105">
        <v>6.7262590288829891</v>
      </c>
      <c r="N91" s="105">
        <v>6.8877072383015019</v>
      </c>
      <c r="O91" s="105">
        <v>6.8681429623674077</v>
      </c>
      <c r="P91" s="105">
        <v>6.9309387162807816</v>
      </c>
      <c r="Q91" s="105">
        <v>7.0307382672736738</v>
      </c>
      <c r="R91" s="105">
        <v>6.4285613406986606</v>
      </c>
      <c r="S91" s="105">
        <v>5.5838144785882404</v>
      </c>
      <c r="T91" s="105">
        <v>7.9919098221490419</v>
      </c>
      <c r="U91" s="105">
        <v>7.7921220713411383</v>
      </c>
      <c r="V91" s="105">
        <v>7.2794544476637677</v>
      </c>
      <c r="W91" s="105">
        <v>7.6850359065572222</v>
      </c>
      <c r="X91" s="105">
        <v>8.5150963216450908</v>
      </c>
      <c r="Y91" s="105">
        <v>7.0420686839165283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9.9160618615544731</v>
      </c>
      <c r="D92" s="102">
        <v>10.023806187513854</v>
      </c>
      <c r="E92" s="102">
        <v>10.507343027850041</v>
      </c>
      <c r="F92" s="102">
        <v>10.825729357498812</v>
      </c>
      <c r="G92" s="102">
        <v>10.909121464666047</v>
      </c>
      <c r="H92" s="102">
        <v>11.024200350396633</v>
      </c>
      <c r="I92" s="102">
        <v>11.437372244446017</v>
      </c>
      <c r="J92" s="102">
        <v>11.728800296081943</v>
      </c>
      <c r="K92" s="102">
        <v>12.116286239017674</v>
      </c>
      <c r="L92" s="102">
        <v>12.28976889129051</v>
      </c>
      <c r="M92" s="102">
        <v>12.213378123444047</v>
      </c>
      <c r="N92" s="102">
        <v>12.836203001480863</v>
      </c>
      <c r="O92" s="102">
        <v>12.728464049864577</v>
      </c>
      <c r="P92" s="102">
        <v>12.944637334894924</v>
      </c>
      <c r="Q92" s="102">
        <v>12.971860343560982</v>
      </c>
      <c r="R92" s="102">
        <v>13.418994429447904</v>
      </c>
      <c r="S92" s="102">
        <v>13.773681610427246</v>
      </c>
      <c r="T92" s="102">
        <v>14.283350295169267</v>
      </c>
      <c r="U92" s="102">
        <v>15.176049592091655</v>
      </c>
      <c r="V92" s="102">
        <v>15.309679815579889</v>
      </c>
      <c r="W92" s="102">
        <v>16.094270447123677</v>
      </c>
      <c r="X92" s="102">
        <v>0</v>
      </c>
      <c r="Y92" s="102">
        <v>0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12.135255537739679</v>
      </c>
      <c r="L93" s="105">
        <v>12.304451845726014</v>
      </c>
      <c r="M93" s="105">
        <v>12.224905674852783</v>
      </c>
      <c r="N93" s="105">
        <v>12.845059067228085</v>
      </c>
      <c r="O93" s="105">
        <v>12.738676967571239</v>
      </c>
      <c r="P93" s="105">
        <v>12.976844650606257</v>
      </c>
      <c r="Q93" s="105">
        <v>13.005119981634866</v>
      </c>
      <c r="R93" s="105">
        <v>13.450651868169127</v>
      </c>
      <c r="S93" s="105">
        <v>13.799958113819995</v>
      </c>
      <c r="T93" s="105">
        <v>14.297514355556382</v>
      </c>
      <c r="U93" s="105">
        <v>15.189368817695405</v>
      </c>
      <c r="V93" s="105">
        <v>15.31970849097552</v>
      </c>
      <c r="W93" s="105">
        <v>16.103782210404855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5.8023528090935974</v>
      </c>
      <c r="L94" s="99">
        <v>6.1571896708706646</v>
      </c>
      <c r="M94" s="99">
        <v>5.8797534315262476</v>
      </c>
      <c r="N94" s="99">
        <v>5.9510289083507972</v>
      </c>
      <c r="O94" s="99">
        <v>6.0764814498705597</v>
      </c>
      <c r="P94" s="99">
        <v>6.0645769893199795</v>
      </c>
      <c r="Q94" s="99">
        <v>6.1660788343301398</v>
      </c>
      <c r="R94" s="99">
        <v>6.3050506164521147</v>
      </c>
      <c r="S94" s="99">
        <v>6.3530143212597459</v>
      </c>
      <c r="T94" s="99">
        <v>7.7857799252556976</v>
      </c>
      <c r="U94" s="99">
        <v>7.4861921582269799</v>
      </c>
      <c r="V94" s="99">
        <v>7.3562488150191783</v>
      </c>
      <c r="W94" s="99">
        <v>8.0209061687291019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6.3329027286460819</v>
      </c>
      <c r="L95" s="99">
        <v>6.1472621748553493</v>
      </c>
      <c r="M95" s="99">
        <v>6.3451522433265355</v>
      </c>
      <c r="N95" s="99">
        <v>6.8940301588772872</v>
      </c>
      <c r="O95" s="99">
        <v>6.6621955177006793</v>
      </c>
      <c r="P95" s="99">
        <v>6.9122676612862755</v>
      </c>
      <c r="Q95" s="99">
        <v>6.8390411473047266</v>
      </c>
      <c r="R95" s="99">
        <v>7.1456012517170127</v>
      </c>
      <c r="S95" s="99">
        <v>7.4469437925602477</v>
      </c>
      <c r="T95" s="99">
        <v>6.5117344303006854</v>
      </c>
      <c r="U95" s="99">
        <v>7.703176659468423</v>
      </c>
      <c r="V95" s="99">
        <v>7.9634596759563454</v>
      </c>
      <c r="W95" s="99">
        <v>8.0828760416757568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8.5011117167818835</v>
      </c>
      <c r="D96" s="102">
        <v>6.4208351870744682</v>
      </c>
      <c r="E96" s="102">
        <v>13.54570491239042</v>
      </c>
      <c r="F96" s="102">
        <v>12.572955969114354</v>
      </c>
      <c r="G96" s="102">
        <v>9.9341809210257033</v>
      </c>
      <c r="H96" s="102">
        <v>11.75362637372722</v>
      </c>
      <c r="I96" s="102">
        <v>10.75966055811716</v>
      </c>
      <c r="J96" s="102">
        <v>11.303007837599223</v>
      </c>
      <c r="K96" s="102">
        <v>11.89960319460285</v>
      </c>
      <c r="L96" s="102">
        <v>12.73214543875156</v>
      </c>
      <c r="M96" s="102">
        <v>12.496643602375865</v>
      </c>
      <c r="N96" s="102">
        <v>12.289428704620455</v>
      </c>
      <c r="O96" s="102">
        <v>13.156245200487852</v>
      </c>
      <c r="P96" s="102">
        <v>13.099024817967091</v>
      </c>
      <c r="Q96" s="102">
        <v>13.446705301057643</v>
      </c>
      <c r="R96" s="102">
        <v>13.64412836663689</v>
      </c>
      <c r="S96" s="102">
        <v>13.761108586326412</v>
      </c>
      <c r="T96" s="102">
        <v>13.43649043670948</v>
      </c>
      <c r="U96" s="102">
        <v>14.490561030003009</v>
      </c>
      <c r="V96" s="102">
        <v>0</v>
      </c>
      <c r="W96" s="102">
        <v>15.49188516974238</v>
      </c>
      <c r="X96" s="102">
        <v>0</v>
      </c>
      <c r="Y96" s="102">
        <v>0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11.922725989347478</v>
      </c>
      <c r="L97" s="105">
        <v>12.747048781887855</v>
      </c>
      <c r="M97" s="105">
        <v>12.503901679967081</v>
      </c>
      <c r="N97" s="105">
        <v>12.292424815081242</v>
      </c>
      <c r="O97" s="105">
        <v>13.182339149926893</v>
      </c>
      <c r="P97" s="105">
        <v>13.175902776690529</v>
      </c>
      <c r="Q97" s="105">
        <v>13.544860566812321</v>
      </c>
      <c r="R97" s="105">
        <v>13.736871296290477</v>
      </c>
      <c r="S97" s="105">
        <v>13.825519814511637</v>
      </c>
      <c r="T97" s="105">
        <v>13.471854947326106</v>
      </c>
      <c r="U97" s="105">
        <v>14.508804635577292</v>
      </c>
      <c r="V97" s="105">
        <v>15.414138745483971</v>
      </c>
      <c r="W97" s="105">
        <v>15.53610293768485</v>
      </c>
      <c r="X97" s="105">
        <v>0</v>
      </c>
      <c r="Y97" s="105">
        <v>0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5.7013686363860376</v>
      </c>
      <c r="L98" s="99">
        <v>6.3880269090749202</v>
      </c>
      <c r="M98" s="99">
        <v>6.0154247633403646</v>
      </c>
      <c r="N98" s="99">
        <v>5.6882631854407419</v>
      </c>
      <c r="O98" s="99">
        <v>6.2950996682293674</v>
      </c>
      <c r="P98" s="99">
        <v>6.1630835100826458</v>
      </c>
      <c r="Q98" s="99">
        <v>6.4384593212677448</v>
      </c>
      <c r="R98" s="99">
        <v>6.468739110765009</v>
      </c>
      <c r="S98" s="99">
        <v>6.3914555855577442</v>
      </c>
      <c r="T98" s="99">
        <v>7.2516729268376565</v>
      </c>
      <c r="U98" s="99">
        <v>7.1461304629464379</v>
      </c>
      <c r="V98" s="99">
        <v>7.448954131539586</v>
      </c>
      <c r="W98" s="99">
        <v>7.7294392317868406</v>
      </c>
      <c r="X98" s="99">
        <v>0</v>
      </c>
      <c r="Y98" s="99">
        <v>0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6.2213573529614425</v>
      </c>
      <c r="L99" s="99">
        <v>6.3590218728129342</v>
      </c>
      <c r="M99" s="99">
        <v>6.4884769166267153</v>
      </c>
      <c r="N99" s="99">
        <v>6.6041616296405028</v>
      </c>
      <c r="O99" s="99">
        <v>6.8872394816975264</v>
      </c>
      <c r="P99" s="99">
        <v>7.0128192666078846</v>
      </c>
      <c r="Q99" s="99">
        <v>7.106401245544574</v>
      </c>
      <c r="R99" s="99">
        <v>7.2681321855254684</v>
      </c>
      <c r="S99" s="99">
        <v>7.4340642289538952</v>
      </c>
      <c r="T99" s="99">
        <v>6.2201820204884486</v>
      </c>
      <c r="U99" s="99">
        <v>7.3626741726308547</v>
      </c>
      <c r="V99" s="99">
        <v>7.9651846139443849</v>
      </c>
      <c r="W99" s="99">
        <v>7.8066637058980088</v>
      </c>
      <c r="X99" s="99">
        <v>0</v>
      </c>
      <c r="Y99" s="99">
        <v>0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4.6865983749546212</v>
      </c>
      <c r="D100" s="123">
        <v>4.5737339279322562</v>
      </c>
      <c r="E100" s="123">
        <v>8.0765671483099322</v>
      </c>
      <c r="F100" s="123">
        <v>7.4099461577434402</v>
      </c>
      <c r="G100" s="123">
        <v>6.6828386608230357</v>
      </c>
      <c r="H100" s="123">
        <v>6.9656654804417215</v>
      </c>
      <c r="I100" s="123">
        <v>7.053834712274865</v>
      </c>
      <c r="J100" s="123">
        <v>7.2748920255731511</v>
      </c>
      <c r="K100" s="123">
        <v>7.3967733503207702</v>
      </c>
      <c r="L100" s="123">
        <v>7.7373988230127164</v>
      </c>
      <c r="M100" s="123">
        <v>7.4199891715319897</v>
      </c>
      <c r="N100" s="123">
        <v>7.2775565272668636</v>
      </c>
      <c r="O100" s="123">
        <v>7.134574301024375</v>
      </c>
      <c r="P100" s="123">
        <v>6.9438178632321614</v>
      </c>
      <c r="Q100" s="123">
        <v>6.9405368826076552</v>
      </c>
      <c r="R100" s="123">
        <v>6.9102561988557616</v>
      </c>
      <c r="S100" s="123">
        <v>6.7670879894403564</v>
      </c>
      <c r="T100" s="123">
        <v>7.8018981698715164</v>
      </c>
      <c r="U100" s="123">
        <v>7.6792185774200359</v>
      </c>
      <c r="V100" s="123">
        <v>7.2795800477283672</v>
      </c>
      <c r="W100" s="123">
        <v>6.9280303966475953</v>
      </c>
      <c r="X100" s="123">
        <v>5.8770583452179839</v>
      </c>
      <c r="Y100" s="123">
        <v>4.8309726240002426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4.6167607758796612</v>
      </c>
      <c r="D101" s="99">
        <v>5.2255442337080877</v>
      </c>
      <c r="E101" s="99">
        <v>7.0162691534722308</v>
      </c>
      <c r="F101" s="99">
        <v>7.2398560234214546</v>
      </c>
      <c r="G101" s="99">
        <v>6.8056103247475006</v>
      </c>
      <c r="H101" s="99">
        <v>6.8794462254644611</v>
      </c>
      <c r="I101" s="99">
        <v>7.1277063898628183</v>
      </c>
      <c r="J101" s="99">
        <v>7.3380638381526833</v>
      </c>
      <c r="K101" s="99">
        <v>7.3634237123930584</v>
      </c>
      <c r="L101" s="99">
        <v>7.1908208177984072</v>
      </c>
      <c r="M101" s="99">
        <v>7.6693718641319579</v>
      </c>
      <c r="N101" s="99">
        <v>7.2640979759547282</v>
      </c>
      <c r="O101" s="99">
        <v>7.1371585269289426</v>
      </c>
      <c r="P101" s="99">
        <v>6.9727536750762162</v>
      </c>
      <c r="Q101" s="99">
        <v>7.1232358842193104</v>
      </c>
      <c r="R101" s="99">
        <v>6.3341360379523843</v>
      </c>
      <c r="S101" s="99">
        <v>5.3711238577474711</v>
      </c>
      <c r="T101" s="99">
        <v>9.1123686723758741</v>
      </c>
      <c r="U101" s="99">
        <v>7.8959543602357662</v>
      </c>
      <c r="V101" s="99">
        <v>7.1261224474455602</v>
      </c>
      <c r="W101" s="99">
        <v>7.5270457618496414</v>
      </c>
      <c r="X101" s="99">
        <v>5.5776008866119682</v>
      </c>
      <c r="Y101" s="99">
        <v>5.0164232463603762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4.842553631094761</v>
      </c>
      <c r="D102" s="99">
        <v>5.2356207448565302</v>
      </c>
      <c r="E102" s="99">
        <v>6.9465990920460561</v>
      </c>
      <c r="F102" s="99">
        <v>6.9633184586768682</v>
      </c>
      <c r="G102" s="99">
        <v>6.7871665314849929</v>
      </c>
      <c r="H102" s="99">
        <v>6.8513280519658855</v>
      </c>
      <c r="I102" s="99">
        <v>7.1234437397848698</v>
      </c>
      <c r="J102" s="99">
        <v>7.3295502157553667</v>
      </c>
      <c r="K102" s="99">
        <v>7.5529006637772138</v>
      </c>
      <c r="L102" s="99">
        <v>7.639971642368792</v>
      </c>
      <c r="M102" s="99">
        <v>7.3015556384342819</v>
      </c>
      <c r="N102" s="99">
        <v>7.3156409636048245</v>
      </c>
      <c r="O102" s="99">
        <v>7.0204525218154652</v>
      </c>
      <c r="P102" s="99">
        <v>6.9507766317760735</v>
      </c>
      <c r="Q102" s="99">
        <v>6.9134217036111396</v>
      </c>
      <c r="R102" s="99">
        <v>7.0181893821662227</v>
      </c>
      <c r="S102" s="99">
        <v>7.1014134037715948</v>
      </c>
      <c r="T102" s="99">
        <v>7.3409907000855474</v>
      </c>
      <c r="U102" s="99">
        <v>7.6982281459822177</v>
      </c>
      <c r="V102" s="99">
        <v>7.196294399351129</v>
      </c>
      <c r="W102" s="99">
        <v>6.836096005170357</v>
      </c>
      <c r="X102" s="99">
        <v>5.903188276162866</v>
      </c>
      <c r="Y102" s="99">
        <v>4.8052623836706125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4.2073861004578852</v>
      </c>
      <c r="D103" s="110">
        <v>3.3136822918932798</v>
      </c>
      <c r="E103" s="110">
        <v>8.9470211423281274</v>
      </c>
      <c r="F103" s="110">
        <v>8.0892884188991587</v>
      </c>
      <c r="G103" s="110">
        <v>6.2388101644260399</v>
      </c>
      <c r="H103" s="110">
        <v>7.4363831073926416</v>
      </c>
      <c r="I103" s="110">
        <v>6.7411963305768499</v>
      </c>
      <c r="J103" s="110">
        <v>7.157293601823441</v>
      </c>
      <c r="K103" s="110">
        <v>7.2150366966657051</v>
      </c>
      <c r="L103" s="110">
        <v>8.0526815561953402</v>
      </c>
      <c r="M103" s="110">
        <v>7.3889689747633067</v>
      </c>
      <c r="N103" s="110">
        <v>7.2164087806226673</v>
      </c>
      <c r="O103" s="110">
        <v>7.3958342372242134</v>
      </c>
      <c r="P103" s="110">
        <v>6.9023878095713194</v>
      </c>
      <c r="Q103" s="110">
        <v>6.8936777292354741</v>
      </c>
      <c r="R103" s="110">
        <v>7.0901381306334628</v>
      </c>
      <c r="S103" s="110">
        <v>7.2619451008080071</v>
      </c>
      <c r="T103" s="110">
        <v>7.299813952129389</v>
      </c>
      <c r="U103" s="110">
        <v>7.381223247085078</v>
      </c>
      <c r="V103" s="110">
        <v>7.7468572040829544</v>
      </c>
      <c r="W103" s="110">
        <v>0</v>
      </c>
      <c r="X103" s="110">
        <v>0</v>
      </c>
      <c r="Y103" s="110">
        <v>0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90.725482400524854</v>
      </c>
      <c r="D105" s="118">
        <f t="shared" si="35"/>
        <v>127.82947697107605</v>
      </c>
      <c r="E105" s="118">
        <f t="shared" si="35"/>
        <v>119.03320107303328</v>
      </c>
      <c r="F105" s="118">
        <f t="shared" si="35"/>
        <v>101.31543227601553</v>
      </c>
      <c r="G105" s="118">
        <f t="shared" si="35"/>
        <v>128.10919790247573</v>
      </c>
      <c r="H105" s="118">
        <f t="shared" si="35"/>
        <v>131.54431382247594</v>
      </c>
      <c r="I105" s="118">
        <f t="shared" si="35"/>
        <v>105.79849778397323</v>
      </c>
      <c r="J105" s="118">
        <f t="shared" si="35"/>
        <v>114.33096661525876</v>
      </c>
      <c r="K105" s="118">
        <f t="shared" si="35"/>
        <v>124.98982186192886</v>
      </c>
      <c r="L105" s="118">
        <f t="shared" si="35"/>
        <v>119.58388308788307</v>
      </c>
      <c r="M105" s="118">
        <f t="shared" si="35"/>
        <v>109.57911118381335</v>
      </c>
      <c r="N105" s="118">
        <f t="shared" si="35"/>
        <v>115.87520162560973</v>
      </c>
      <c r="O105" s="118">
        <f t="shared" si="35"/>
        <v>111.421381115275</v>
      </c>
      <c r="P105" s="118">
        <f t="shared" si="35"/>
        <v>106.60781423304805</v>
      </c>
      <c r="Q105" s="118">
        <f t="shared" si="35"/>
        <v>107.27421124950079</v>
      </c>
      <c r="R105" s="118">
        <f t="shared" ref="R105:V105" si="36">R106+R109+R111+R120</f>
        <v>106.42873540900514</v>
      </c>
      <c r="S105" s="118">
        <f t="shared" si="36"/>
        <v>103.53026001489052</v>
      </c>
      <c r="T105" s="118">
        <f t="shared" si="36"/>
        <v>102.84891638338154</v>
      </c>
      <c r="U105" s="118">
        <f t="shared" si="36"/>
        <v>102.26368087829911</v>
      </c>
      <c r="V105" s="118">
        <f t="shared" si="36"/>
        <v>95.01062144658799</v>
      </c>
      <c r="W105" s="118">
        <f t="shared" ref="W105:Y105" si="37">W106+W109+W111+W120</f>
        <v>88.058480487562633</v>
      </c>
      <c r="X105" s="118">
        <f t="shared" si="37"/>
        <v>77.231404267990129</v>
      </c>
      <c r="Y105" s="118">
        <f t="shared" si="37"/>
        <v>61.804754634015787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78.805843968619925</v>
      </c>
      <c r="D106" s="123">
        <f t="shared" si="38"/>
        <v>112.61613643660354</v>
      </c>
      <c r="E106" s="123">
        <f t="shared" si="38"/>
        <v>99.62272021328296</v>
      </c>
      <c r="F106" s="123">
        <f t="shared" si="38"/>
        <v>84.042268074610803</v>
      </c>
      <c r="G106" s="123">
        <f t="shared" si="38"/>
        <v>109.22062197544393</v>
      </c>
      <c r="H106" s="123">
        <f t="shared" si="38"/>
        <v>112.3390125678266</v>
      </c>
      <c r="I106" s="123">
        <f t="shared" si="38"/>
        <v>88.28414639594024</v>
      </c>
      <c r="J106" s="123">
        <f t="shared" si="38"/>
        <v>95.478926162691891</v>
      </c>
      <c r="K106" s="123">
        <f t="shared" si="38"/>
        <v>104.74764588328286</v>
      </c>
      <c r="L106" s="123">
        <f t="shared" si="38"/>
        <v>99.69856151127496</v>
      </c>
      <c r="M106" s="123">
        <f t="shared" si="38"/>
        <v>90.153249144594525</v>
      </c>
      <c r="N106" s="123">
        <f t="shared" si="38"/>
        <v>95.942914630198544</v>
      </c>
      <c r="O106" s="123">
        <f t="shared" si="38"/>
        <v>91.382792590536084</v>
      </c>
      <c r="P106" s="123">
        <f t="shared" si="38"/>
        <v>85.971808485657661</v>
      </c>
      <c r="Q106" s="123">
        <f t="shared" si="38"/>
        <v>85.875372223290441</v>
      </c>
      <c r="R106" s="123">
        <f t="shared" ref="R106:V106" si="39">SUM(R107:R108)</f>
        <v>85.11210864187467</v>
      </c>
      <c r="S106" s="123">
        <f t="shared" si="39"/>
        <v>82.287561723999872</v>
      </c>
      <c r="T106" s="123">
        <f t="shared" si="39"/>
        <v>81.333917314813007</v>
      </c>
      <c r="U106" s="123">
        <f t="shared" si="39"/>
        <v>79.819942479565242</v>
      </c>
      <c r="V106" s="123">
        <f t="shared" si="39"/>
        <v>73.161333267409489</v>
      </c>
      <c r="W106" s="123">
        <f t="shared" ref="W106:Y106" si="40">SUM(W107:W108)</f>
        <v>67.174335319414382</v>
      </c>
      <c r="X106" s="123">
        <f t="shared" si="40"/>
        <v>58.071488155046744</v>
      </c>
      <c r="Y106" s="123">
        <f t="shared" si="40"/>
        <v>46.020443238574799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78.488407410979391</v>
      </c>
      <c r="D107" s="99">
        <v>112.1678334675324</v>
      </c>
      <c r="E107" s="99">
        <v>99.227174344678303</v>
      </c>
      <c r="F107" s="99">
        <v>83.714606068891499</v>
      </c>
      <c r="G107" s="99">
        <v>108.80149189999943</v>
      </c>
      <c r="H107" s="99">
        <v>111.9096748476867</v>
      </c>
      <c r="I107" s="99">
        <v>87.955547777302087</v>
      </c>
      <c r="J107" s="99">
        <v>95.126943658288525</v>
      </c>
      <c r="K107" s="99">
        <v>104.36660852820938</v>
      </c>
      <c r="L107" s="99">
        <v>99.334784302191608</v>
      </c>
      <c r="M107" s="99">
        <v>89.832057968189503</v>
      </c>
      <c r="N107" s="99">
        <v>95.603570752217578</v>
      </c>
      <c r="O107" s="99">
        <v>91.064540160787502</v>
      </c>
      <c r="P107" s="99">
        <v>85.678356915009743</v>
      </c>
      <c r="Q107" s="99">
        <v>85.585651303436791</v>
      </c>
      <c r="R107" s="99">
        <v>84.826286113053129</v>
      </c>
      <c r="S107" s="99">
        <v>82.014105280680027</v>
      </c>
      <c r="T107" s="99">
        <v>81.060564762197444</v>
      </c>
      <c r="U107" s="99">
        <v>79.557459359419695</v>
      </c>
      <c r="V107" s="99">
        <v>72.92197933361976</v>
      </c>
      <c r="W107" s="99">
        <v>66.960070966075492</v>
      </c>
      <c r="X107" s="99">
        <v>57.894599300307853</v>
      </c>
      <c r="Y107" s="99">
        <v>45.883836971110128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0.31743655764053125</v>
      </c>
      <c r="D108" s="99">
        <v>0.4483029690711387</v>
      </c>
      <c r="E108" s="99">
        <v>0.39554586860465346</v>
      </c>
      <c r="F108" s="99">
        <v>0.32766200571930132</v>
      </c>
      <c r="G108" s="99">
        <v>0.41913007544450132</v>
      </c>
      <c r="H108" s="99">
        <v>0.42933772013989607</v>
      </c>
      <c r="I108" s="99">
        <v>0.32859861863815476</v>
      </c>
      <c r="J108" s="99">
        <v>0.35198250440336792</v>
      </c>
      <c r="K108" s="99">
        <v>0.38103735507347541</v>
      </c>
      <c r="L108" s="99">
        <v>0.36377720908334682</v>
      </c>
      <c r="M108" s="99">
        <v>0.32119117640501882</v>
      </c>
      <c r="N108" s="99">
        <v>0.33934387798095866</v>
      </c>
      <c r="O108" s="99">
        <v>0.31825242974858198</v>
      </c>
      <c r="P108" s="99">
        <v>0.29345157064791089</v>
      </c>
      <c r="Q108" s="99">
        <v>0.28972091985365117</v>
      </c>
      <c r="R108" s="99">
        <v>0.28582252882154446</v>
      </c>
      <c r="S108" s="99">
        <v>0.27345644331984853</v>
      </c>
      <c r="T108" s="99">
        <v>0.27335255261555852</v>
      </c>
      <c r="U108" s="99">
        <v>0.26248312014554015</v>
      </c>
      <c r="V108" s="99">
        <v>0.23935393378972913</v>
      </c>
      <c r="W108" s="99">
        <v>0.21426435333889118</v>
      </c>
      <c r="X108" s="99">
        <v>0.17688885473888963</v>
      </c>
      <c r="Y108" s="99">
        <v>0.13660626746466989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6.3472919801516774E-3</v>
      </c>
      <c r="F109" s="123">
        <f t="shared" si="41"/>
        <v>1.461196418108367E-2</v>
      </c>
      <c r="G109" s="123">
        <f t="shared" si="41"/>
        <v>7.4640135799770224E-3</v>
      </c>
      <c r="H109" s="123">
        <f t="shared" si="41"/>
        <v>2.0547996882214623E-2</v>
      </c>
      <c r="I109" s="123">
        <f t="shared" si="41"/>
        <v>3.8533123070548042E-2</v>
      </c>
      <c r="J109" s="123">
        <f t="shared" si="41"/>
        <v>6.8147126330859592E-2</v>
      </c>
      <c r="K109" s="123">
        <f t="shared" si="41"/>
        <v>9.4050133934395708E-2</v>
      </c>
      <c r="L109" s="123">
        <f t="shared" si="41"/>
        <v>9.7490882416634006E-2</v>
      </c>
      <c r="M109" s="123">
        <f t="shared" si="41"/>
        <v>0.12943366971494821</v>
      </c>
      <c r="N109" s="123">
        <f t="shared" si="41"/>
        <v>0.11737238675617635</v>
      </c>
      <c r="O109" s="123">
        <f t="shared" si="41"/>
        <v>0.2188563866257493</v>
      </c>
      <c r="P109" s="123">
        <f t="shared" si="41"/>
        <v>0.31043028307138837</v>
      </c>
      <c r="Q109" s="123">
        <f t="shared" si="41"/>
        <v>0.7484685589445137</v>
      </c>
      <c r="R109" s="123">
        <f t="shared" si="41"/>
        <v>0.53955250886844863</v>
      </c>
      <c r="S109" s="123">
        <f t="shared" si="41"/>
        <v>0.46074510593753037</v>
      </c>
      <c r="T109" s="123">
        <f t="shared" si="41"/>
        <v>0.50303481133833639</v>
      </c>
      <c r="U109" s="123">
        <f t="shared" si="41"/>
        <v>0.52419028135290446</v>
      </c>
      <c r="V109" s="123">
        <f t="shared" si="41"/>
        <v>0.30954081121774213</v>
      </c>
      <c r="W109" s="123">
        <f t="shared" si="41"/>
        <v>0.12722010310261908</v>
      </c>
      <c r="X109" s="123">
        <f t="shared" si="41"/>
        <v>7.4553578213797794E-2</v>
      </c>
      <c r="Y109" s="123">
        <f t="shared" si="41"/>
        <v>3.2480531491539059E-2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6.3472919801516774E-3</v>
      </c>
      <c r="F110" s="99">
        <f>RES_hhdet_in_tesh!F110/RES_summary!F$21</f>
        <v>1.461196418108367E-2</v>
      </c>
      <c r="G110" s="99">
        <f>RES_hhdet_in_tesh!G110/RES_summary!G$21</f>
        <v>7.4640135799770224E-3</v>
      </c>
      <c r="H110" s="99">
        <f>RES_hhdet_in_tesh!H110/RES_summary!H$21</f>
        <v>2.0547996882214623E-2</v>
      </c>
      <c r="I110" s="99">
        <f>RES_hhdet_in_tesh!I110/RES_summary!I$21</f>
        <v>3.8533123070548042E-2</v>
      </c>
      <c r="J110" s="99">
        <f>RES_hhdet_in_tesh!J110/RES_summary!J$21</f>
        <v>6.8147126330859592E-2</v>
      </c>
      <c r="K110" s="99">
        <f>RES_hhdet_in_tesh!K110/RES_summary!K$21</f>
        <v>9.4050133934395708E-2</v>
      </c>
      <c r="L110" s="99">
        <f>RES_hhdet_in_tesh!L110/RES_summary!L$21</f>
        <v>9.7490882416634006E-2</v>
      </c>
      <c r="M110" s="99">
        <f>RES_hhdet_in_tesh!M110/RES_summary!M$21</f>
        <v>0.12943366971494821</v>
      </c>
      <c r="N110" s="99">
        <f>RES_hhdet_in_tesh!N110/RES_summary!N$21</f>
        <v>0.11737238675617635</v>
      </c>
      <c r="O110" s="99">
        <f>RES_hhdet_in_tesh!O110/RES_summary!O$21</f>
        <v>0.2188563866257493</v>
      </c>
      <c r="P110" s="99">
        <f>RES_hhdet_in_tesh!P110/RES_summary!P$21</f>
        <v>0.31043028307138837</v>
      </c>
      <c r="Q110" s="99">
        <f>RES_hhdet_in_tesh!Q110/RES_summary!Q$21</f>
        <v>0.7484685589445137</v>
      </c>
      <c r="R110" s="99">
        <f>RES_hhdet_in_tesh!R110/RES_summary!R$21</f>
        <v>0.53955250886844863</v>
      </c>
      <c r="S110" s="99">
        <f>RES_hhdet_in_tesh!S110/RES_summary!S$21</f>
        <v>0.46074510593753037</v>
      </c>
      <c r="T110" s="99">
        <f>RES_hhdet_in_tesh!T110/RES_summary!T$21</f>
        <v>0.50303481133833639</v>
      </c>
      <c r="U110" s="99">
        <f>RES_hhdet_in_tesh!U110/RES_summary!U$21</f>
        <v>0.52419028135290446</v>
      </c>
      <c r="V110" s="99">
        <f>RES_hhdet_in_tesh!V110/RES_summary!V$21</f>
        <v>0.30954081121774213</v>
      </c>
      <c r="W110" s="99">
        <f>RES_hhdet_in_tesh!W110/RES_summary!W$21</f>
        <v>0.12722010310261908</v>
      </c>
      <c r="X110" s="99">
        <f>RES_hhdet_in_tesh!X110/RES_summary!X$21</f>
        <v>7.4553578213797794E-2</v>
      </c>
      <c r="Y110" s="99">
        <f>RES_hhdet_in_tesh!Y110/RES_summary!Y$21</f>
        <v>3.2480531491539059E-2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7.2266635025642447</v>
      </c>
      <c r="D111" s="123">
        <v>10.707259425669006</v>
      </c>
      <c r="E111" s="123">
        <v>11.215763052058445</v>
      </c>
      <c r="F111" s="123">
        <v>9.8182007037961068</v>
      </c>
      <c r="G111" s="123">
        <v>12.224416379646357</v>
      </c>
      <c r="H111" s="123">
        <v>12.202762910089259</v>
      </c>
      <c r="I111" s="123">
        <v>10.435822903244109</v>
      </c>
      <c r="J111" s="123">
        <v>11.526690888332048</v>
      </c>
      <c r="K111" s="123">
        <v>12.743165616237647</v>
      </c>
      <c r="L111" s="123">
        <v>11.924307848499971</v>
      </c>
      <c r="M111" s="123">
        <v>11.951865369595723</v>
      </c>
      <c r="N111" s="123">
        <v>12.532632549116528</v>
      </c>
      <c r="O111" s="123">
        <v>12.686196710942836</v>
      </c>
      <c r="P111" s="123">
        <v>13.38864514200046</v>
      </c>
      <c r="Q111" s="123">
        <v>13.743586099721425</v>
      </c>
      <c r="R111" s="123">
        <v>13.729742844255378</v>
      </c>
      <c r="S111" s="123">
        <v>13.621068193937456</v>
      </c>
      <c r="T111" s="123">
        <v>13.684520885476545</v>
      </c>
      <c r="U111" s="123">
        <v>14.323660135609639</v>
      </c>
      <c r="V111" s="123">
        <v>14.21177743425161</v>
      </c>
      <c r="W111" s="123">
        <v>13.920829059875279</v>
      </c>
      <c r="X111" s="123">
        <v>13.182174258566727</v>
      </c>
      <c r="Y111" s="123">
        <v>10.94656848027884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7.2266635025642447</v>
      </c>
      <c r="D112" s="99">
        <v>10.968361409745834</v>
      </c>
      <c r="E112" s="99">
        <v>11.01523526899709</v>
      </c>
      <c r="F112" s="99">
        <v>9.7202054572037611</v>
      </c>
      <c r="G112" s="99">
        <v>12.224416379646357</v>
      </c>
      <c r="H112" s="99">
        <v>12.216653730801484</v>
      </c>
      <c r="I112" s="99">
        <v>10.413909076974505</v>
      </c>
      <c r="J112" s="99">
        <v>11.582611651015256</v>
      </c>
      <c r="K112" s="99">
        <v>13.017277523929341</v>
      </c>
      <c r="L112" s="99">
        <v>11.210048862676386</v>
      </c>
      <c r="M112" s="99">
        <v>11.850922877394527</v>
      </c>
      <c r="N112" s="99">
        <v>12.559550429043117</v>
      </c>
      <c r="O112" s="99">
        <v>12.625856424477844</v>
      </c>
      <c r="P112" s="99">
        <v>13.410981507405902</v>
      </c>
      <c r="Q112" s="99">
        <v>13.765282028041767</v>
      </c>
      <c r="R112" s="99">
        <v>13.729169947659511</v>
      </c>
      <c r="S112" s="99">
        <v>13.577941173600315</v>
      </c>
      <c r="T112" s="99">
        <v>13.768544225070466</v>
      </c>
      <c r="U112" s="99">
        <v>14.222181054254971</v>
      </c>
      <c r="V112" s="99">
        <v>13.763751346432946</v>
      </c>
      <c r="W112" s="99">
        <v>13.742026878879145</v>
      </c>
      <c r="X112" s="99">
        <v>13.175754505593632</v>
      </c>
      <c r="Y112" s="99">
        <v>10.934366821122612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13.045805908159224</v>
      </c>
      <c r="L113" s="99">
        <v>0</v>
      </c>
      <c r="M113" s="99">
        <v>11.874405343056175</v>
      </c>
      <c r="N113" s="99">
        <v>12.579899027724332</v>
      </c>
      <c r="O113" s="99">
        <v>12.653916424361988</v>
      </c>
      <c r="P113" s="99">
        <v>13.485234795397316</v>
      </c>
      <c r="Q113" s="99">
        <v>13.841446044340442</v>
      </c>
      <c r="R113" s="99">
        <v>13.800941219973391</v>
      </c>
      <c r="S113" s="99">
        <v>13.639241160092141</v>
      </c>
      <c r="T113" s="99">
        <v>13.813573755241782</v>
      </c>
      <c r="U113" s="99">
        <v>14.265620868639903</v>
      </c>
      <c r="V113" s="99">
        <v>13.7978817250009</v>
      </c>
      <c r="W113" s="99">
        <v>13.763902910753911</v>
      </c>
      <c r="X113" s="99">
        <v>13.282472477094448</v>
      </c>
      <c r="Y113" s="99">
        <v>11.076047243556518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6.2330207614656983</v>
      </c>
      <c r="L114" s="102">
        <v>0</v>
      </c>
      <c r="M114" s="102">
        <v>5.7081074933075682</v>
      </c>
      <c r="N114" s="102">
        <v>5.8250895881697424</v>
      </c>
      <c r="O114" s="102">
        <v>6.0283900691203351</v>
      </c>
      <c r="P114" s="102">
        <v>6.3038315070962661</v>
      </c>
      <c r="Q114" s="102">
        <v>6.5698536876479858</v>
      </c>
      <c r="R114" s="102">
        <v>6.4672893698243525</v>
      </c>
      <c r="S114" s="102">
        <v>6.2718488203041236</v>
      </c>
      <c r="T114" s="102">
        <v>7.5136977413346306</v>
      </c>
      <c r="U114" s="102">
        <v>7.0151651753512372</v>
      </c>
      <c r="V114" s="102">
        <v>6.5939341484820453</v>
      </c>
      <c r="W114" s="102">
        <v>6.811660303812844</v>
      </c>
      <c r="X114" s="102">
        <v>5.0376582650554633</v>
      </c>
      <c r="Y114" s="102">
        <v>3.3043063688091885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6.8127851466935274</v>
      </c>
      <c r="L115" s="105">
        <v>0</v>
      </c>
      <c r="M115" s="105">
        <v>6.166297849748605</v>
      </c>
      <c r="N115" s="105">
        <v>6.7548094395545881</v>
      </c>
      <c r="O115" s="105">
        <v>6.625526355241651</v>
      </c>
      <c r="P115" s="105">
        <v>7.1814032883010501</v>
      </c>
      <c r="Q115" s="105">
        <v>7.2715923566924587</v>
      </c>
      <c r="R115" s="105">
        <v>7.3336518501490389</v>
      </c>
      <c r="S115" s="105">
        <v>7.367392339788017</v>
      </c>
      <c r="T115" s="105">
        <v>6.2998760139071521</v>
      </c>
      <c r="U115" s="105">
        <v>7.2504556932886661</v>
      </c>
      <c r="V115" s="105">
        <v>7.2039475765188534</v>
      </c>
      <c r="W115" s="105">
        <v>6.9522426069410646</v>
      </c>
      <c r="X115" s="105">
        <v>8.2448142120389818</v>
      </c>
      <c r="Y115" s="105">
        <v>7.7717408747473291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6.4208351870744673</v>
      </c>
      <c r="E116" s="102">
        <v>13.545704912390416</v>
      </c>
      <c r="F116" s="102">
        <v>12.572955969114352</v>
      </c>
      <c r="G116" s="102">
        <v>0</v>
      </c>
      <c r="H116" s="102">
        <v>11.75362637372722</v>
      </c>
      <c r="I116" s="102">
        <v>10.759660558117162</v>
      </c>
      <c r="J116" s="102">
        <v>11.303007837599223</v>
      </c>
      <c r="K116" s="102">
        <v>11.899603194602852</v>
      </c>
      <c r="L116" s="102">
        <v>12.732145438751559</v>
      </c>
      <c r="M116" s="102">
        <v>12.496643602375864</v>
      </c>
      <c r="N116" s="102">
        <v>12.289428704620457</v>
      </c>
      <c r="O116" s="102">
        <v>13.156245200487849</v>
      </c>
      <c r="P116" s="102">
        <v>13.099024817967093</v>
      </c>
      <c r="Q116" s="102">
        <v>13.446705301057643</v>
      </c>
      <c r="R116" s="102">
        <v>13.64412836663689</v>
      </c>
      <c r="S116" s="102">
        <v>13.761108586326408</v>
      </c>
      <c r="T116" s="102">
        <v>13.43649043670948</v>
      </c>
      <c r="U116" s="102">
        <v>14.490561030003015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11.92272598934748</v>
      </c>
      <c r="L117" s="105">
        <v>12.747048781887857</v>
      </c>
      <c r="M117" s="105">
        <v>12.503901679967081</v>
      </c>
      <c r="N117" s="105">
        <v>12.292424815081242</v>
      </c>
      <c r="O117" s="105">
        <v>13.182339149926893</v>
      </c>
      <c r="P117" s="105">
        <v>13.175902776690529</v>
      </c>
      <c r="Q117" s="105">
        <v>13.544860566812321</v>
      </c>
      <c r="R117" s="105">
        <v>13.736871296290476</v>
      </c>
      <c r="S117" s="105">
        <v>13.82551981451164</v>
      </c>
      <c r="T117" s="105">
        <v>13.471854947326106</v>
      </c>
      <c r="U117" s="105">
        <v>14.508804635577293</v>
      </c>
      <c r="V117" s="105">
        <v>15.414138745483967</v>
      </c>
      <c r="W117" s="105">
        <v>15.536102937684845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5.7013686363860385</v>
      </c>
      <c r="L118" s="99">
        <v>6.3880269090749211</v>
      </c>
      <c r="M118" s="99">
        <v>6.0154247633403646</v>
      </c>
      <c r="N118" s="99">
        <v>5.6882631854407411</v>
      </c>
      <c r="O118" s="99">
        <v>6.2950996682293665</v>
      </c>
      <c r="P118" s="99">
        <v>6.1630835100826449</v>
      </c>
      <c r="Q118" s="99">
        <v>6.4384593212677466</v>
      </c>
      <c r="R118" s="99">
        <v>6.4687391107650072</v>
      </c>
      <c r="S118" s="99">
        <v>6.3914555855577451</v>
      </c>
      <c r="T118" s="99">
        <v>7.2516729268376556</v>
      </c>
      <c r="U118" s="99">
        <v>7.1461304629464379</v>
      </c>
      <c r="V118" s="99">
        <v>7.448954131539586</v>
      </c>
      <c r="W118" s="99">
        <v>7.7294392317868406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6.2213573529614417</v>
      </c>
      <c r="L119" s="99">
        <v>6.3590218728129342</v>
      </c>
      <c r="M119" s="99">
        <v>6.4884769166267153</v>
      </c>
      <c r="N119" s="99">
        <v>6.6041616296405001</v>
      </c>
      <c r="O119" s="99">
        <v>6.8872394816975246</v>
      </c>
      <c r="P119" s="99">
        <v>7.0128192666078863</v>
      </c>
      <c r="Q119" s="99">
        <v>7.106401245544574</v>
      </c>
      <c r="R119" s="99">
        <v>7.2681321855254701</v>
      </c>
      <c r="S119" s="99">
        <v>7.4340642289538943</v>
      </c>
      <c r="T119" s="99">
        <v>6.2201820204884495</v>
      </c>
      <c r="U119" s="99">
        <v>7.3626741726308547</v>
      </c>
      <c r="V119" s="99">
        <v>7.9651846139443823</v>
      </c>
      <c r="W119" s="99">
        <v>7.8066637058980088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4.6929749293406848</v>
      </c>
      <c r="D120" s="123">
        <v>4.5060811088034942</v>
      </c>
      <c r="E120" s="123">
        <v>8.1883705157117213</v>
      </c>
      <c r="F120" s="123">
        <v>7.440351533427533</v>
      </c>
      <c r="G120" s="123">
        <v>6.6566955338054479</v>
      </c>
      <c r="H120" s="123">
        <v>6.9819903476778604</v>
      </c>
      <c r="I120" s="123">
        <v>7.0399953617183302</v>
      </c>
      <c r="J120" s="123">
        <v>7.2572024379039597</v>
      </c>
      <c r="K120" s="123">
        <v>7.4049602284739509</v>
      </c>
      <c r="L120" s="123">
        <v>7.8635228456915067</v>
      </c>
      <c r="M120" s="123">
        <v>7.3445629999081623</v>
      </c>
      <c r="N120" s="123">
        <v>7.282282059538483</v>
      </c>
      <c r="O120" s="123">
        <v>7.1335354271703286</v>
      </c>
      <c r="P120" s="123">
        <v>6.9369303223185437</v>
      </c>
      <c r="Q120" s="123">
        <v>6.9067843675444243</v>
      </c>
      <c r="R120" s="123">
        <v>7.0473314140066368</v>
      </c>
      <c r="S120" s="123">
        <v>7.1608849910156538</v>
      </c>
      <c r="T120" s="123">
        <v>7.3274433717536507</v>
      </c>
      <c r="U120" s="123">
        <v>7.5958879817713303</v>
      </c>
      <c r="V120" s="123">
        <v>7.3279699337091415</v>
      </c>
      <c r="W120" s="123">
        <v>6.8360960051703552</v>
      </c>
      <c r="X120" s="123">
        <v>5.9031882761628642</v>
      </c>
      <c r="Y120" s="123">
        <v>4.8052623836706116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4.842553631094761</v>
      </c>
      <c r="D121" s="99">
        <v>5.2356207448565328</v>
      </c>
      <c r="E121" s="99">
        <v>6.9465990920460534</v>
      </c>
      <c r="F121" s="99">
        <v>6.9633184586768699</v>
      </c>
      <c r="G121" s="99">
        <v>6.7871665314849912</v>
      </c>
      <c r="H121" s="99">
        <v>6.8513280519658855</v>
      </c>
      <c r="I121" s="99">
        <v>7.1234437397848698</v>
      </c>
      <c r="J121" s="99">
        <v>7.3295502157553667</v>
      </c>
      <c r="K121" s="99">
        <v>7.5529006637772156</v>
      </c>
      <c r="L121" s="99">
        <v>7.6399716423687911</v>
      </c>
      <c r="M121" s="99">
        <v>7.3015556384342819</v>
      </c>
      <c r="N121" s="99">
        <v>7.3156409636048236</v>
      </c>
      <c r="O121" s="99">
        <v>7.0204525218154652</v>
      </c>
      <c r="P121" s="99">
        <v>6.9507766317760726</v>
      </c>
      <c r="Q121" s="99">
        <v>6.9134217036111369</v>
      </c>
      <c r="R121" s="99">
        <v>7.0181893821662236</v>
      </c>
      <c r="S121" s="99">
        <v>7.1014134037715948</v>
      </c>
      <c r="T121" s="99">
        <v>7.3409907000855474</v>
      </c>
      <c r="U121" s="99">
        <v>7.6982281459822186</v>
      </c>
      <c r="V121" s="99">
        <v>7.1962943993511272</v>
      </c>
      <c r="W121" s="99">
        <v>6.8360960051703552</v>
      </c>
      <c r="X121" s="99">
        <v>5.9031882761628642</v>
      </c>
      <c r="Y121" s="99">
        <v>4.8052623836706116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4.2073861004578861</v>
      </c>
      <c r="D122" s="110">
        <v>3.3136822918932789</v>
      </c>
      <c r="E122" s="110">
        <v>8.9470211423281292</v>
      </c>
      <c r="F122" s="110">
        <v>8.089288418899157</v>
      </c>
      <c r="G122" s="110">
        <v>6.2388101644260399</v>
      </c>
      <c r="H122" s="110">
        <v>7.4363831073926399</v>
      </c>
      <c r="I122" s="110">
        <v>6.7411963305768481</v>
      </c>
      <c r="J122" s="110">
        <v>7.1572936018234428</v>
      </c>
      <c r="K122" s="110">
        <v>7.2150366966657051</v>
      </c>
      <c r="L122" s="110">
        <v>8.0526815561953402</v>
      </c>
      <c r="M122" s="110">
        <v>7.3889689747633085</v>
      </c>
      <c r="N122" s="110">
        <v>7.2164087806226691</v>
      </c>
      <c r="O122" s="110">
        <v>7.3958342372242134</v>
      </c>
      <c r="P122" s="110">
        <v>6.9023878095713167</v>
      </c>
      <c r="Q122" s="110">
        <v>6.8936777292354741</v>
      </c>
      <c r="R122" s="110">
        <v>7.0901381306334628</v>
      </c>
      <c r="S122" s="110">
        <v>7.2619451008080071</v>
      </c>
      <c r="T122" s="110">
        <v>7.299813952129389</v>
      </c>
      <c r="U122" s="110">
        <v>7.3812232470850789</v>
      </c>
      <c r="V122" s="110">
        <v>7.7468572040829544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121.66235873822876</v>
      </c>
      <c r="D124" s="118">
        <f t="shared" si="42"/>
        <v>113.48689212201823</v>
      </c>
      <c r="E124" s="118">
        <f t="shared" si="42"/>
        <v>116.13349791969432</v>
      </c>
      <c r="F124" s="118">
        <f t="shared" si="42"/>
        <v>114.57951385149232</v>
      </c>
      <c r="G124" s="118">
        <f t="shared" si="42"/>
        <v>116.0387156450811</v>
      </c>
      <c r="H124" s="118">
        <f t="shared" si="42"/>
        <v>117.27027837110083</v>
      </c>
      <c r="I124" s="118">
        <f t="shared" si="42"/>
        <v>115.22261220141826</v>
      </c>
      <c r="J124" s="118">
        <f t="shared" si="42"/>
        <v>113.85353901244682</v>
      </c>
      <c r="K124" s="118">
        <f t="shared" si="42"/>
        <v>115.94059266050441</v>
      </c>
      <c r="L124" s="118">
        <f t="shared" si="42"/>
        <v>127.51980070753363</v>
      </c>
      <c r="M124" s="118">
        <f t="shared" si="42"/>
        <v>114.81395123179834</v>
      </c>
      <c r="N124" s="118">
        <f t="shared" si="42"/>
        <v>117.30757916086884</v>
      </c>
      <c r="O124" s="118">
        <f t="shared" si="42"/>
        <v>113.76749103283561</v>
      </c>
      <c r="P124" s="118">
        <f t="shared" si="42"/>
        <v>103.90996509030936</v>
      </c>
      <c r="Q124" s="118">
        <f t="shared" si="42"/>
        <v>102.24699792414643</v>
      </c>
      <c r="R124" s="118">
        <f t="shared" ref="R124:V124" si="43">R125+R128+R130+R139</f>
        <v>102.51492671154449</v>
      </c>
      <c r="S124" s="118">
        <f t="shared" si="43"/>
        <v>103.41783740325329</v>
      </c>
      <c r="T124" s="118">
        <f t="shared" si="43"/>
        <v>101.22101295551411</v>
      </c>
      <c r="U124" s="118">
        <f t="shared" si="43"/>
        <v>96.088150045327254</v>
      </c>
      <c r="V124" s="118">
        <f t="shared" si="43"/>
        <v>92.046015874795117</v>
      </c>
      <c r="W124" s="118">
        <f t="shared" ref="W124:Y124" si="44">W125+W128+W130+W139</f>
        <v>91.587535125570668</v>
      </c>
      <c r="X124" s="118">
        <f t="shared" si="44"/>
        <v>72.848005013238179</v>
      </c>
      <c r="Y124" s="118">
        <f t="shared" si="44"/>
        <v>58.483411673851343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107.17898812267754</v>
      </c>
      <c r="D125" s="123">
        <f t="shared" si="45"/>
        <v>99.533354348196582</v>
      </c>
      <c r="E125" s="123">
        <f t="shared" si="45"/>
        <v>96.811730251545953</v>
      </c>
      <c r="F125" s="123">
        <f t="shared" si="45"/>
        <v>95.795523957152312</v>
      </c>
      <c r="G125" s="123">
        <f t="shared" si="45"/>
        <v>98.55895804033905</v>
      </c>
      <c r="H125" s="123">
        <f t="shared" si="45"/>
        <v>99.258722139265899</v>
      </c>
      <c r="I125" s="123">
        <f t="shared" si="45"/>
        <v>96.753658990484666</v>
      </c>
      <c r="J125" s="123">
        <f t="shared" si="45"/>
        <v>95.048672608021889</v>
      </c>
      <c r="K125" s="123">
        <f t="shared" si="45"/>
        <v>96.472871881182201</v>
      </c>
      <c r="L125" s="123">
        <f t="shared" si="45"/>
        <v>107.39216423742778</v>
      </c>
      <c r="M125" s="123">
        <f t="shared" si="45"/>
        <v>94.910446885696317</v>
      </c>
      <c r="N125" s="123">
        <f t="shared" si="45"/>
        <v>97.282401086697178</v>
      </c>
      <c r="O125" s="123">
        <f t="shared" si="45"/>
        <v>93.484658697317002</v>
      </c>
      <c r="P125" s="123">
        <f t="shared" si="45"/>
        <v>83.471241519310652</v>
      </c>
      <c r="Q125" s="123">
        <f t="shared" si="45"/>
        <v>81.171215165663511</v>
      </c>
      <c r="R125" s="123">
        <f t="shared" ref="R125:V125" si="46">SUM(R126:R127)</f>
        <v>81.648111938907192</v>
      </c>
      <c r="S125" s="123">
        <f t="shared" si="46"/>
        <v>81.928856290136551</v>
      </c>
      <c r="T125" s="123">
        <f t="shared" si="46"/>
        <v>79.807059274938339</v>
      </c>
      <c r="U125" s="123">
        <f t="shared" si="46"/>
        <v>74.179656560861474</v>
      </c>
      <c r="V125" s="123">
        <f t="shared" si="46"/>
        <v>70.439967733006071</v>
      </c>
      <c r="W125" s="123">
        <f t="shared" ref="W125:Y125" si="47">SUM(W126:W127)</f>
        <v>69.392927403514236</v>
      </c>
      <c r="X125" s="123">
        <f t="shared" si="47"/>
        <v>53.999640590958123</v>
      </c>
      <c r="Y125" s="123">
        <f t="shared" si="47"/>
        <v>43.327344560776567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106.74726215760056</v>
      </c>
      <c r="D126" s="99">
        <v>99.137131393939711</v>
      </c>
      <c r="E126" s="99">
        <v>96.427345245279469</v>
      </c>
      <c r="F126" s="99">
        <v>95.422038635565485</v>
      </c>
      <c r="G126" s="99">
        <v>98.180741703789835</v>
      </c>
      <c r="H126" s="99">
        <v>98.879374729197266</v>
      </c>
      <c r="I126" s="99">
        <v>96.393536363825589</v>
      </c>
      <c r="J126" s="99">
        <v>94.698276230838289</v>
      </c>
      <c r="K126" s="99">
        <v>96.121935422152774</v>
      </c>
      <c r="L126" s="99">
        <v>107.00031483467292</v>
      </c>
      <c r="M126" s="99">
        <v>94.572307125037781</v>
      </c>
      <c r="N126" s="99">
        <v>96.938319531834054</v>
      </c>
      <c r="O126" s="99">
        <v>93.159086246188835</v>
      </c>
      <c r="P126" s="99">
        <v>83.186325250137841</v>
      </c>
      <c r="Q126" s="99">
        <v>80.897364834484904</v>
      </c>
      <c r="R126" s="99">
        <v>81.373922164969414</v>
      </c>
      <c r="S126" s="99">
        <v>81.656591889819182</v>
      </c>
      <c r="T126" s="99">
        <v>79.538838290510569</v>
      </c>
      <c r="U126" s="99">
        <v>73.935721184556186</v>
      </c>
      <c r="V126" s="99">
        <v>70.209516993251341</v>
      </c>
      <c r="W126" s="99">
        <v>69.171586460642118</v>
      </c>
      <c r="X126" s="99">
        <v>53.835154801392285</v>
      </c>
      <c r="Y126" s="99">
        <v>43.198732439660745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0.43172596507697747</v>
      </c>
      <c r="D127" s="99">
        <v>0.39622295425687398</v>
      </c>
      <c r="E127" s="99">
        <v>0.38438500626648614</v>
      </c>
      <c r="F127" s="99">
        <v>0.37348532158682191</v>
      </c>
      <c r="G127" s="99">
        <v>0.37821633654921177</v>
      </c>
      <c r="H127" s="99">
        <v>0.37934741006862616</v>
      </c>
      <c r="I127" s="99">
        <v>0.36012262665907541</v>
      </c>
      <c r="J127" s="99">
        <v>0.3503963771835964</v>
      </c>
      <c r="K127" s="99">
        <v>0.35093645902942988</v>
      </c>
      <c r="L127" s="99">
        <v>0.3918494027548613</v>
      </c>
      <c r="M127" s="99">
        <v>0.33813976065853935</v>
      </c>
      <c r="N127" s="99">
        <v>0.34408155486312569</v>
      </c>
      <c r="O127" s="99">
        <v>0.32557245112817051</v>
      </c>
      <c r="P127" s="99">
        <v>0.28491626917280893</v>
      </c>
      <c r="Q127" s="99">
        <v>0.27385033117861213</v>
      </c>
      <c r="R127" s="99">
        <v>0.27418977393777527</v>
      </c>
      <c r="S127" s="99">
        <v>0.2722644003173742</v>
      </c>
      <c r="T127" s="99">
        <v>0.26822098442776487</v>
      </c>
      <c r="U127" s="99">
        <v>0.243935376305292</v>
      </c>
      <c r="V127" s="99">
        <v>0.23045073975472627</v>
      </c>
      <c r="W127" s="99">
        <v>0.22134094287211201</v>
      </c>
      <c r="X127" s="99">
        <v>0.16448578956584087</v>
      </c>
      <c r="Y127" s="99">
        <v>0.12861212111582115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8.3340555453113505E-4</v>
      </c>
      <c r="D128" s="123">
        <f t="shared" si="48"/>
        <v>1.6477552849031758E-3</v>
      </c>
      <c r="E128" s="123">
        <f t="shared" si="48"/>
        <v>5.80780409278719E-3</v>
      </c>
      <c r="F128" s="123">
        <f t="shared" si="48"/>
        <v>1.4085454293974835E-2</v>
      </c>
      <c r="G128" s="123">
        <f t="shared" si="48"/>
        <v>7.3381497848172567E-3</v>
      </c>
      <c r="H128" s="123">
        <f t="shared" si="48"/>
        <v>1.8878903684548309E-2</v>
      </c>
      <c r="I128" s="123">
        <f t="shared" si="48"/>
        <v>4.8845004711863878E-2</v>
      </c>
      <c r="J128" s="123">
        <f t="shared" si="48"/>
        <v>6.5253706180826085E-2</v>
      </c>
      <c r="K128" s="123">
        <f t="shared" si="48"/>
        <v>8.7557489430465207E-2</v>
      </c>
      <c r="L128" s="123">
        <f t="shared" si="48"/>
        <v>8.930445313834301E-2</v>
      </c>
      <c r="M128" s="123">
        <f t="shared" si="48"/>
        <v>0.1215076333257024</v>
      </c>
      <c r="N128" s="123">
        <f t="shared" si="48"/>
        <v>0.12413206658799388</v>
      </c>
      <c r="O128" s="123">
        <f t="shared" si="48"/>
        <v>0.22570048104412857</v>
      </c>
      <c r="P128" s="123">
        <f t="shared" si="48"/>
        <v>0.31053957619085865</v>
      </c>
      <c r="Q128" s="123">
        <f t="shared" si="48"/>
        <v>0.74470846170284355</v>
      </c>
      <c r="R128" s="123">
        <f t="shared" si="48"/>
        <v>0.54732602383023399</v>
      </c>
      <c r="S128" s="123">
        <f t="shared" si="48"/>
        <v>0.45680672336163958</v>
      </c>
      <c r="T128" s="123">
        <f t="shared" si="48"/>
        <v>0.51027903238634709</v>
      </c>
      <c r="U128" s="123">
        <f t="shared" si="48"/>
        <v>0.52157151549480796</v>
      </c>
      <c r="V128" s="123">
        <f t="shared" si="48"/>
        <v>0.30603163528908933</v>
      </c>
      <c r="W128" s="123">
        <f t="shared" si="48"/>
        <v>0.12606476809342843</v>
      </c>
      <c r="X128" s="123">
        <f t="shared" si="48"/>
        <v>7.5502354119609649E-2</v>
      </c>
      <c r="Y128" s="123">
        <f t="shared" si="48"/>
        <v>3.2789942818064056E-2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8.3340555453113505E-4</v>
      </c>
      <c r="D129" s="99">
        <f>RES_hhdet_in_tesh!D129/RES_summary!D$21</f>
        <v>1.6477552849031758E-3</v>
      </c>
      <c r="E129" s="99">
        <f>RES_hhdet_in_tesh!E129/RES_summary!E$21</f>
        <v>5.80780409278719E-3</v>
      </c>
      <c r="F129" s="99">
        <f>RES_hhdet_in_tesh!F129/RES_summary!F$21</f>
        <v>1.4085454293974835E-2</v>
      </c>
      <c r="G129" s="99">
        <f>RES_hhdet_in_tesh!G129/RES_summary!G$21</f>
        <v>7.3381497848172567E-3</v>
      </c>
      <c r="H129" s="99">
        <f>RES_hhdet_in_tesh!H129/RES_summary!H$21</f>
        <v>1.8878903684548309E-2</v>
      </c>
      <c r="I129" s="99">
        <f>RES_hhdet_in_tesh!I129/RES_summary!I$21</f>
        <v>4.8845004711863878E-2</v>
      </c>
      <c r="J129" s="99">
        <f>RES_hhdet_in_tesh!J129/RES_summary!J$21</f>
        <v>6.5253706180826085E-2</v>
      </c>
      <c r="K129" s="99">
        <f>RES_hhdet_in_tesh!K129/RES_summary!K$21</f>
        <v>8.7557489430465207E-2</v>
      </c>
      <c r="L129" s="99">
        <f>RES_hhdet_in_tesh!L129/RES_summary!L$21</f>
        <v>8.930445313834301E-2</v>
      </c>
      <c r="M129" s="99">
        <f>RES_hhdet_in_tesh!M129/RES_summary!M$21</f>
        <v>0.1215076333257024</v>
      </c>
      <c r="N129" s="99">
        <f>RES_hhdet_in_tesh!N129/RES_summary!N$21</f>
        <v>0.12413206658799388</v>
      </c>
      <c r="O129" s="99">
        <f>RES_hhdet_in_tesh!O129/RES_summary!O$21</f>
        <v>0.22570048104412857</v>
      </c>
      <c r="P129" s="99">
        <f>RES_hhdet_in_tesh!P129/RES_summary!P$21</f>
        <v>0.31053957619085865</v>
      </c>
      <c r="Q129" s="99">
        <f>RES_hhdet_in_tesh!Q129/RES_summary!Q$21</f>
        <v>0.74470846170284355</v>
      </c>
      <c r="R129" s="99">
        <f>RES_hhdet_in_tesh!R129/RES_summary!R$21</f>
        <v>0.54732602383023399</v>
      </c>
      <c r="S129" s="99">
        <f>RES_hhdet_in_tesh!S129/RES_summary!S$21</f>
        <v>0.45680672336163958</v>
      </c>
      <c r="T129" s="99">
        <f>RES_hhdet_in_tesh!T129/RES_summary!T$21</f>
        <v>0.51027903238634709</v>
      </c>
      <c r="U129" s="99">
        <f>RES_hhdet_in_tesh!U129/RES_summary!U$21</f>
        <v>0.52157151549480796</v>
      </c>
      <c r="V129" s="99">
        <f>RES_hhdet_in_tesh!V129/RES_summary!V$21</f>
        <v>0.30603163528908933</v>
      </c>
      <c r="W129" s="99">
        <f>RES_hhdet_in_tesh!W129/RES_summary!W$21</f>
        <v>0.12606476809342843</v>
      </c>
      <c r="X129" s="99">
        <f>RES_hhdet_in_tesh!X129/RES_summary!X$21</f>
        <v>7.5502354119609649E-2</v>
      </c>
      <c r="Y129" s="99">
        <f>RES_hhdet_in_tesh!Y129/RES_summary!Y$21</f>
        <v>3.2789942818064056E-2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9.790532457650464</v>
      </c>
      <c r="D130" s="123">
        <v>9.4450273257391153</v>
      </c>
      <c r="E130" s="123">
        <v>11.125844046570084</v>
      </c>
      <c r="F130" s="123">
        <v>11.329150101948379</v>
      </c>
      <c r="G130" s="123">
        <v>10.815926749049032</v>
      </c>
      <c r="H130" s="123">
        <v>11.009869705674285</v>
      </c>
      <c r="I130" s="123">
        <v>11.379011324149888</v>
      </c>
      <c r="J130" s="123">
        <v>11.482429236926732</v>
      </c>
      <c r="K130" s="123">
        <v>11.974869526516084</v>
      </c>
      <c r="L130" s="123">
        <v>12.175579597290076</v>
      </c>
      <c r="M130" s="123">
        <v>12.437418494167128</v>
      </c>
      <c r="N130" s="123">
        <v>12.618740935392248</v>
      </c>
      <c r="O130" s="123">
        <v>12.923516103997313</v>
      </c>
      <c r="P130" s="123">
        <v>13.191271847279415</v>
      </c>
      <c r="Q130" s="123">
        <v>13.424292883651651</v>
      </c>
      <c r="R130" s="123">
        <v>13.272109114089195</v>
      </c>
      <c r="S130" s="123">
        <v>13.8711242106826</v>
      </c>
      <c r="T130" s="123">
        <v>13.576236908397414</v>
      </c>
      <c r="U130" s="123">
        <v>13.791056799077353</v>
      </c>
      <c r="V130" s="123">
        <v>13.972483220146744</v>
      </c>
      <c r="W130" s="123">
        <v>15.232446948792642</v>
      </c>
      <c r="X130" s="123">
        <v>12.869673791997577</v>
      </c>
      <c r="Y130" s="123">
        <v>10.318014786586103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9.8331090280769615</v>
      </c>
      <c r="D131" s="99">
        <v>9.4450273257391153</v>
      </c>
      <c r="E131" s="99">
        <v>10.911267387270806</v>
      </c>
      <c r="F131" s="99">
        <v>11.265535004699649</v>
      </c>
      <c r="G131" s="99">
        <v>10.815926749049032</v>
      </c>
      <c r="H131" s="99">
        <v>10.8621927083163</v>
      </c>
      <c r="I131" s="99">
        <v>11.380475768314144</v>
      </c>
      <c r="J131" s="99">
        <v>11.483616380473759</v>
      </c>
      <c r="K131" s="99">
        <v>11.975450373041399</v>
      </c>
      <c r="L131" s="99">
        <v>12.163457145914894</v>
      </c>
      <c r="M131" s="99">
        <v>12.435531792959729</v>
      </c>
      <c r="N131" s="99">
        <v>12.625811972563536</v>
      </c>
      <c r="O131" s="99">
        <v>12.917005251188922</v>
      </c>
      <c r="P131" s="99">
        <v>13.191539821228657</v>
      </c>
      <c r="Q131" s="99">
        <v>13.418274018049516</v>
      </c>
      <c r="R131" s="99">
        <v>13.245066091173848</v>
      </c>
      <c r="S131" s="99">
        <v>13.875311368479521</v>
      </c>
      <c r="T131" s="99">
        <v>13.610622488381694</v>
      </c>
      <c r="U131" s="99">
        <v>13.754219176946632</v>
      </c>
      <c r="V131" s="99">
        <v>13.909159476323595</v>
      </c>
      <c r="W131" s="99">
        <v>15.218516574782811</v>
      </c>
      <c r="X131" s="99">
        <v>12.866181597844156</v>
      </c>
      <c r="Y131" s="99">
        <v>10.322345051956979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12.008958460773508</v>
      </c>
      <c r="L132" s="99">
        <v>12.190834436049538</v>
      </c>
      <c r="M132" s="99">
        <v>12.458891375948358</v>
      </c>
      <c r="N132" s="99">
        <v>12.643357043828191</v>
      </c>
      <c r="O132" s="99">
        <v>12.937281665118029</v>
      </c>
      <c r="P132" s="99">
        <v>13.255044980806884</v>
      </c>
      <c r="Q132" s="99">
        <v>13.497064574520184</v>
      </c>
      <c r="R132" s="99">
        <v>13.325256217292983</v>
      </c>
      <c r="S132" s="99">
        <v>13.954727520216696</v>
      </c>
      <c r="T132" s="99">
        <v>13.676069947092584</v>
      </c>
      <c r="U132" s="99">
        <v>13.825097395428761</v>
      </c>
      <c r="V132" s="99">
        <v>13.978524213799076</v>
      </c>
      <c r="W132" s="99">
        <v>15.295878720057898</v>
      </c>
      <c r="X132" s="99">
        <v>13.00264701587467</v>
      </c>
      <c r="Y132" s="99">
        <v>10.498571837324976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5.7437873409344942</v>
      </c>
      <c r="L133" s="102">
        <v>6.0992572313389966</v>
      </c>
      <c r="M133" s="102">
        <v>5.9938945078332759</v>
      </c>
      <c r="N133" s="102">
        <v>5.8581080834629429</v>
      </c>
      <c r="O133" s="102">
        <v>6.1729363418424645</v>
      </c>
      <c r="P133" s="102">
        <v>6.2012419591368202</v>
      </c>
      <c r="Q133" s="102">
        <v>6.4088787135357421</v>
      </c>
      <c r="R133" s="102">
        <v>6.2429888380752105</v>
      </c>
      <c r="S133" s="102">
        <v>6.4310671001683168</v>
      </c>
      <c r="T133" s="102">
        <v>7.4417469490160562</v>
      </c>
      <c r="U133" s="102">
        <v>6.7889420606606192</v>
      </c>
      <c r="V133" s="102">
        <v>6.6858604227611211</v>
      </c>
      <c r="W133" s="102">
        <v>7.6041935968957892</v>
      </c>
      <c r="X133" s="102">
        <v>4.9294935472020942</v>
      </c>
      <c r="Y133" s="102">
        <v>3.0953183495406389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6.265171119839013</v>
      </c>
      <c r="L134" s="105">
        <v>6.0915772047105428</v>
      </c>
      <c r="M134" s="105">
        <v>6.4649968681150813</v>
      </c>
      <c r="N134" s="105">
        <v>6.7852489603652479</v>
      </c>
      <c r="O134" s="105">
        <v>6.7643453232755668</v>
      </c>
      <c r="P134" s="105">
        <v>7.0538030216700625</v>
      </c>
      <c r="Q134" s="105">
        <v>7.0881858609844413</v>
      </c>
      <c r="R134" s="105">
        <v>7.0822673792177717</v>
      </c>
      <c r="S134" s="105">
        <v>7.5236604200483814</v>
      </c>
      <c r="T134" s="105">
        <v>6.2343229980765269</v>
      </c>
      <c r="U134" s="105">
        <v>7.0361553347681438</v>
      </c>
      <c r="V134" s="105">
        <v>7.2926637910379553</v>
      </c>
      <c r="W134" s="105">
        <v>7.6916851231621086</v>
      </c>
      <c r="X134" s="105">
        <v>8.0731534686725723</v>
      </c>
      <c r="Y134" s="105">
        <v>7.4032534877843368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8.5011117167818853</v>
      </c>
      <c r="D135" s="102">
        <v>0</v>
      </c>
      <c r="E135" s="102">
        <v>13.545704912390416</v>
      </c>
      <c r="F135" s="102">
        <v>12.572955969114352</v>
      </c>
      <c r="G135" s="102">
        <v>0</v>
      </c>
      <c r="H135" s="102">
        <v>11.75362637372722</v>
      </c>
      <c r="I135" s="102">
        <v>10.759660558117162</v>
      </c>
      <c r="J135" s="102">
        <v>11.303007837599226</v>
      </c>
      <c r="K135" s="102">
        <v>11.899603194602852</v>
      </c>
      <c r="L135" s="102">
        <v>12.732145438751562</v>
      </c>
      <c r="M135" s="102">
        <v>12.496643602375864</v>
      </c>
      <c r="N135" s="102">
        <v>12.289428704620455</v>
      </c>
      <c r="O135" s="102">
        <v>13.156245200487852</v>
      </c>
      <c r="P135" s="102">
        <v>13.099024817967095</v>
      </c>
      <c r="Q135" s="102">
        <v>13.446705301057643</v>
      </c>
      <c r="R135" s="102">
        <v>13.644128366636886</v>
      </c>
      <c r="S135" s="102">
        <v>13.761108586326412</v>
      </c>
      <c r="T135" s="102">
        <v>13.436490436709477</v>
      </c>
      <c r="U135" s="102">
        <v>14.490561030003013</v>
      </c>
      <c r="V135" s="102">
        <v>0</v>
      </c>
      <c r="W135" s="102">
        <v>15.49188516974238</v>
      </c>
      <c r="X135" s="102">
        <v>12.719299281673388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11.92272598934748</v>
      </c>
      <c r="L136" s="105">
        <v>12.747048781887857</v>
      </c>
      <c r="M136" s="105">
        <v>12.503901679967081</v>
      </c>
      <c r="N136" s="105">
        <v>12.292424815081242</v>
      </c>
      <c r="O136" s="105">
        <v>13.182339149926889</v>
      </c>
      <c r="P136" s="105">
        <v>13.175902776690531</v>
      </c>
      <c r="Q136" s="105">
        <v>13.544860566812323</v>
      </c>
      <c r="R136" s="105">
        <v>13.736871296290476</v>
      </c>
      <c r="S136" s="105">
        <v>13.82551981451164</v>
      </c>
      <c r="T136" s="105">
        <v>13.471854947326106</v>
      </c>
      <c r="U136" s="105">
        <v>14.508804635577288</v>
      </c>
      <c r="V136" s="105">
        <v>15.414138745483967</v>
      </c>
      <c r="W136" s="105">
        <v>15.536102937684849</v>
      </c>
      <c r="X136" s="105">
        <v>12.740952191165457</v>
      </c>
      <c r="Y136" s="105">
        <v>9.6230618122775127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5.7013686363860394</v>
      </c>
      <c r="L137" s="99">
        <v>6.3880269090749238</v>
      </c>
      <c r="M137" s="99">
        <v>6.0154247633403664</v>
      </c>
      <c r="N137" s="99">
        <v>5.6882631854407419</v>
      </c>
      <c r="O137" s="99">
        <v>6.2950996682293674</v>
      </c>
      <c r="P137" s="99">
        <v>6.1630835100826467</v>
      </c>
      <c r="Q137" s="99">
        <v>6.4384593212677466</v>
      </c>
      <c r="R137" s="99">
        <v>6.4687391107650072</v>
      </c>
      <c r="S137" s="99">
        <v>6.3914555855577451</v>
      </c>
      <c r="T137" s="99">
        <v>7.2516729268376539</v>
      </c>
      <c r="U137" s="99">
        <v>7.1461304629464379</v>
      </c>
      <c r="V137" s="99">
        <v>7.448954131539586</v>
      </c>
      <c r="W137" s="99">
        <v>7.7294392317868397</v>
      </c>
      <c r="X137" s="99">
        <v>4.7178259065002308</v>
      </c>
      <c r="Y137" s="99">
        <v>2.5584055092550844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6.2213573529614408</v>
      </c>
      <c r="L138" s="99">
        <v>6.3590218728129333</v>
      </c>
      <c r="M138" s="99">
        <v>6.4884769166267144</v>
      </c>
      <c r="N138" s="99">
        <v>6.6041616296405001</v>
      </c>
      <c r="O138" s="99">
        <v>6.8872394816975229</v>
      </c>
      <c r="P138" s="99">
        <v>7.0128192666078837</v>
      </c>
      <c r="Q138" s="99">
        <v>7.106401245544574</v>
      </c>
      <c r="R138" s="99">
        <v>7.2681321855254701</v>
      </c>
      <c r="S138" s="99">
        <v>7.4340642289538925</v>
      </c>
      <c r="T138" s="99">
        <v>6.2201820204884504</v>
      </c>
      <c r="U138" s="99">
        <v>7.362674172630852</v>
      </c>
      <c r="V138" s="99">
        <v>7.9651846139443805</v>
      </c>
      <c r="W138" s="99">
        <v>7.8066637058980088</v>
      </c>
      <c r="X138" s="99">
        <v>8.023126284665226</v>
      </c>
      <c r="Y138" s="99">
        <v>7.0646563030224279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4.6920047523462385</v>
      </c>
      <c r="D139" s="123">
        <v>4.5068626927976263</v>
      </c>
      <c r="E139" s="123">
        <v>8.1901158174855091</v>
      </c>
      <c r="F139" s="123">
        <v>7.4407543380976575</v>
      </c>
      <c r="G139" s="123">
        <v>6.6564927059082084</v>
      </c>
      <c r="H139" s="123">
        <v>6.9828076224760869</v>
      </c>
      <c r="I139" s="123">
        <v>7.0410968820718374</v>
      </c>
      <c r="J139" s="123">
        <v>7.2571834613173625</v>
      </c>
      <c r="K139" s="123">
        <v>7.4052937633756581</v>
      </c>
      <c r="L139" s="123">
        <v>7.8627524196774363</v>
      </c>
      <c r="M139" s="123">
        <v>7.3445782186091861</v>
      </c>
      <c r="N139" s="123">
        <v>7.2823050721914147</v>
      </c>
      <c r="O139" s="123">
        <v>7.1336157504771682</v>
      </c>
      <c r="P139" s="123">
        <v>6.9369121475284272</v>
      </c>
      <c r="Q139" s="123">
        <v>6.9067814131284333</v>
      </c>
      <c r="R139" s="123">
        <v>7.0473796347178634</v>
      </c>
      <c r="S139" s="123">
        <v>7.1610501790725065</v>
      </c>
      <c r="T139" s="123">
        <v>7.3274377397920034</v>
      </c>
      <c r="U139" s="123">
        <v>7.5958651698936137</v>
      </c>
      <c r="V139" s="123">
        <v>7.3275332863532112</v>
      </c>
      <c r="W139" s="123">
        <v>6.8360960051703552</v>
      </c>
      <c r="X139" s="123">
        <v>5.9031882761628651</v>
      </c>
      <c r="Y139" s="123">
        <v>4.8052623836706116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4.8425536310947601</v>
      </c>
      <c r="D140" s="99">
        <v>5.2356207448565311</v>
      </c>
      <c r="E140" s="99">
        <v>6.9465990920460543</v>
      </c>
      <c r="F140" s="99">
        <v>6.9633184586768699</v>
      </c>
      <c r="G140" s="99">
        <v>6.7871665314849929</v>
      </c>
      <c r="H140" s="99">
        <v>6.8513280519658855</v>
      </c>
      <c r="I140" s="99">
        <v>7.123443739784868</v>
      </c>
      <c r="J140" s="99">
        <v>7.3295502157553667</v>
      </c>
      <c r="K140" s="99">
        <v>7.5529006637772156</v>
      </c>
      <c r="L140" s="99">
        <v>7.6399716423687911</v>
      </c>
      <c r="M140" s="99">
        <v>7.3015556384342801</v>
      </c>
      <c r="N140" s="99">
        <v>7.3156409636048245</v>
      </c>
      <c r="O140" s="99">
        <v>7.0204525218154652</v>
      </c>
      <c r="P140" s="99">
        <v>6.9507766317760735</v>
      </c>
      <c r="Q140" s="99">
        <v>6.9134217036111369</v>
      </c>
      <c r="R140" s="99">
        <v>7.0181893821662227</v>
      </c>
      <c r="S140" s="99">
        <v>7.1014134037715939</v>
      </c>
      <c r="T140" s="99">
        <v>7.3409907000855474</v>
      </c>
      <c r="U140" s="99">
        <v>7.6982281459822204</v>
      </c>
      <c r="V140" s="99">
        <v>7.1962943993511299</v>
      </c>
      <c r="W140" s="99">
        <v>6.8360960051703552</v>
      </c>
      <c r="X140" s="99">
        <v>5.9031882761628651</v>
      </c>
      <c r="Y140" s="99">
        <v>4.8052623836706116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4.2073861004578852</v>
      </c>
      <c r="D141" s="110">
        <v>3.3136822918932793</v>
      </c>
      <c r="E141" s="110">
        <v>8.9470211423281292</v>
      </c>
      <c r="F141" s="110">
        <v>8.0892884188991587</v>
      </c>
      <c r="G141" s="110">
        <v>6.2388101644260407</v>
      </c>
      <c r="H141" s="110">
        <v>7.4363831073926399</v>
      </c>
      <c r="I141" s="110">
        <v>6.7411963305768454</v>
      </c>
      <c r="J141" s="110">
        <v>7.1572936018234392</v>
      </c>
      <c r="K141" s="110">
        <v>7.2150366966657051</v>
      </c>
      <c r="L141" s="110">
        <v>8.0526815561953402</v>
      </c>
      <c r="M141" s="110">
        <v>7.3889689747633085</v>
      </c>
      <c r="N141" s="110">
        <v>7.2164087806226691</v>
      </c>
      <c r="O141" s="110">
        <v>7.3958342372242143</v>
      </c>
      <c r="P141" s="110">
        <v>6.9023878095713176</v>
      </c>
      <c r="Q141" s="110">
        <v>6.8936777292354741</v>
      </c>
      <c r="R141" s="110">
        <v>7.0901381306334628</v>
      </c>
      <c r="S141" s="110">
        <v>7.2619451008080089</v>
      </c>
      <c r="T141" s="110">
        <v>7.299813952129389</v>
      </c>
      <c r="U141" s="110">
        <v>7.381223247085078</v>
      </c>
      <c r="V141" s="110">
        <v>7.7468572040829518</v>
      </c>
      <c r="W141" s="110">
        <v>0</v>
      </c>
      <c r="X141" s="110">
        <v>0</v>
      </c>
      <c r="Y141" s="110">
        <v>0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115.40940708918326</v>
      </c>
      <c r="D143" s="118">
        <f t="shared" si="49"/>
        <v>60.793820078307647</v>
      </c>
      <c r="E143" s="118">
        <f t="shared" si="49"/>
        <v>96.284317995822562</v>
      </c>
      <c r="F143" s="118">
        <f t="shared" si="49"/>
        <v>95.074123610217143</v>
      </c>
      <c r="G143" s="118">
        <f t="shared" si="49"/>
        <v>100.62637213610256</v>
      </c>
      <c r="H143" s="118">
        <f t="shared" si="49"/>
        <v>120.04073323528488</v>
      </c>
      <c r="I143" s="118">
        <f t="shared" si="49"/>
        <v>104.16446858119379</v>
      </c>
      <c r="J143" s="118">
        <f t="shared" si="49"/>
        <v>117.67372662882082</v>
      </c>
      <c r="K143" s="118">
        <f t="shared" si="49"/>
        <v>118.29883117330097</v>
      </c>
      <c r="L143" s="118">
        <f t="shared" si="49"/>
        <v>123.13518788442369</v>
      </c>
      <c r="M143" s="118">
        <f t="shared" si="49"/>
        <v>117.8875243204555</v>
      </c>
      <c r="N143" s="118">
        <f t="shared" si="49"/>
        <v>112.89854548553096</v>
      </c>
      <c r="O143" s="118">
        <f t="shared" si="49"/>
        <v>111.00371775755551</v>
      </c>
      <c r="P143" s="118">
        <f t="shared" si="49"/>
        <v>107.20493153882838</v>
      </c>
      <c r="Q143" s="118">
        <f t="shared" si="49"/>
        <v>106.1023289087277</v>
      </c>
      <c r="R143" s="118">
        <f t="shared" ref="R143:V143" si="50">R144+R146+R148+R157</f>
        <v>106.20550943230501</v>
      </c>
      <c r="S143" s="118">
        <f t="shared" si="50"/>
        <v>105.31437660858566</v>
      </c>
      <c r="T143" s="118">
        <f t="shared" si="50"/>
        <v>104.56103549527259</v>
      </c>
      <c r="U143" s="118">
        <f t="shared" si="50"/>
        <v>102.90693863522348</v>
      </c>
      <c r="V143" s="118">
        <f t="shared" si="50"/>
        <v>95.753612439328577</v>
      </c>
      <c r="W143" s="118">
        <f t="shared" ref="W143:Y143" si="51">W144+W146+W148+W157</f>
        <v>87.632374769089964</v>
      </c>
      <c r="X143" s="118">
        <f t="shared" si="51"/>
        <v>81.161819914730771</v>
      </c>
      <c r="Y143" s="118">
        <f t="shared" si="51"/>
        <v>65.802946287200626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101.73644708919463</v>
      </c>
      <c r="D144" s="123">
        <f t="shared" si="52"/>
        <v>49.305112391398225</v>
      </c>
      <c r="E144" s="123">
        <f t="shared" si="52"/>
        <v>74.744071193964999</v>
      </c>
      <c r="F144" s="123">
        <f t="shared" si="52"/>
        <v>75.284634480851309</v>
      </c>
      <c r="G144" s="123">
        <f t="shared" si="52"/>
        <v>83.788242530349692</v>
      </c>
      <c r="H144" s="123">
        <f t="shared" si="52"/>
        <v>101.57559323842837</v>
      </c>
      <c r="I144" s="123">
        <f t="shared" si="52"/>
        <v>86.142251358719363</v>
      </c>
      <c r="J144" s="123">
        <f t="shared" si="52"/>
        <v>99.004901711027259</v>
      </c>
      <c r="K144" s="123">
        <f t="shared" si="52"/>
        <v>98.870522588672998</v>
      </c>
      <c r="L144" s="123">
        <f t="shared" si="52"/>
        <v>102.39499341456442</v>
      </c>
      <c r="M144" s="123">
        <f t="shared" si="52"/>
        <v>97.940660293589985</v>
      </c>
      <c r="N144" s="123">
        <f t="shared" si="52"/>
        <v>93.064381263230857</v>
      </c>
      <c r="O144" s="123">
        <f t="shared" si="52"/>
        <v>90.502727191933147</v>
      </c>
      <c r="P144" s="123">
        <f t="shared" si="52"/>
        <v>86.80411675368488</v>
      </c>
      <c r="Q144" s="123">
        <f t="shared" si="52"/>
        <v>84.917307680048737</v>
      </c>
      <c r="R144" s="123">
        <f t="shared" si="52"/>
        <v>84.893697266697387</v>
      </c>
      <c r="S144" s="123">
        <f t="shared" si="52"/>
        <v>83.69062170756348</v>
      </c>
      <c r="T144" s="123">
        <f t="shared" si="52"/>
        <v>82.800727375448218</v>
      </c>
      <c r="U144" s="123">
        <f t="shared" si="52"/>
        <v>79.426630884907993</v>
      </c>
      <c r="V144" s="123">
        <f t="shared" si="52"/>
        <v>72.183547701643931</v>
      </c>
      <c r="W144" s="123">
        <f t="shared" si="52"/>
        <v>64.208433804639299</v>
      </c>
      <c r="X144" s="123">
        <f t="shared" si="52"/>
        <v>61.370012713046378</v>
      </c>
      <c r="Y144" s="123">
        <f t="shared" si="52"/>
        <v>50.371795495503278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101.73644708919463</v>
      </c>
      <c r="D145" s="99">
        <v>49.305112391398225</v>
      </c>
      <c r="E145" s="99">
        <v>74.744071193964999</v>
      </c>
      <c r="F145" s="99">
        <v>75.284634480851309</v>
      </c>
      <c r="G145" s="99">
        <v>83.788242530349692</v>
      </c>
      <c r="H145" s="99">
        <v>101.57559323842837</v>
      </c>
      <c r="I145" s="99">
        <v>86.142251358719363</v>
      </c>
      <c r="J145" s="99">
        <v>99.004901711027259</v>
      </c>
      <c r="K145" s="99">
        <v>98.870522588672998</v>
      </c>
      <c r="L145" s="99">
        <v>102.39499341456442</v>
      </c>
      <c r="M145" s="99">
        <v>97.940660293589985</v>
      </c>
      <c r="N145" s="99">
        <v>93.064381263230857</v>
      </c>
      <c r="O145" s="99">
        <v>90.502727191933147</v>
      </c>
      <c r="P145" s="99">
        <v>86.80411675368488</v>
      </c>
      <c r="Q145" s="99">
        <v>84.917307680048737</v>
      </c>
      <c r="R145" s="99">
        <v>84.893697266697387</v>
      </c>
      <c r="S145" s="99">
        <v>83.69062170756348</v>
      </c>
      <c r="T145" s="99">
        <v>82.800727375448218</v>
      </c>
      <c r="U145" s="99">
        <v>79.426630884907993</v>
      </c>
      <c r="V145" s="99">
        <v>72.183547701643931</v>
      </c>
      <c r="W145" s="99">
        <v>64.208433804639299</v>
      </c>
      <c r="X145" s="99">
        <v>61.370012713046378</v>
      </c>
      <c r="Y145" s="99">
        <v>50.371795495503278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1.2777393988901585E-2</v>
      </c>
      <c r="E146" s="123">
        <f t="shared" si="53"/>
        <v>1.4269627781465066E-2</v>
      </c>
      <c r="F146" s="123">
        <f t="shared" si="53"/>
        <v>1.7431233308794179E-2</v>
      </c>
      <c r="G146" s="123">
        <f t="shared" si="53"/>
        <v>2.2200655776341907E-2</v>
      </c>
      <c r="H146" s="123">
        <f t="shared" si="53"/>
        <v>3.5720855507161184E-2</v>
      </c>
      <c r="I146" s="123">
        <f t="shared" si="53"/>
        <v>5.0130128044139459E-2</v>
      </c>
      <c r="J146" s="123">
        <f t="shared" si="53"/>
        <v>6.7017035149900497E-2</v>
      </c>
      <c r="K146" s="123">
        <f t="shared" si="53"/>
        <v>9.0243342798955878E-2</v>
      </c>
      <c r="L146" s="123">
        <f t="shared" si="53"/>
        <v>0.17584245049380612</v>
      </c>
      <c r="M146" s="123">
        <f t="shared" si="53"/>
        <v>0.12668004556657991</v>
      </c>
      <c r="N146" s="123">
        <f t="shared" si="53"/>
        <v>0.19421965418037243</v>
      </c>
      <c r="O146" s="123">
        <f t="shared" si="53"/>
        <v>0.24419430262649422</v>
      </c>
      <c r="P146" s="123">
        <f t="shared" si="53"/>
        <v>0.32731500701820393</v>
      </c>
      <c r="Q146" s="123">
        <f t="shared" si="53"/>
        <v>0.80798867914333106</v>
      </c>
      <c r="R146" s="123">
        <f t="shared" si="53"/>
        <v>0.59126652006417879</v>
      </c>
      <c r="S146" s="123">
        <f t="shared" si="53"/>
        <v>0.67859445028038823</v>
      </c>
      <c r="T146" s="123">
        <f t="shared" si="53"/>
        <v>0.87474757848185036</v>
      </c>
      <c r="U146" s="123">
        <f t="shared" si="53"/>
        <v>1.3121584594347491</v>
      </c>
      <c r="V146" s="123">
        <f t="shared" si="53"/>
        <v>0.8417601505286656</v>
      </c>
      <c r="W146" s="123">
        <f t="shared" si="53"/>
        <v>1.0093488869479006</v>
      </c>
      <c r="X146" s="123">
        <f t="shared" si="53"/>
        <v>0.74861205705794354</v>
      </c>
      <c r="Y146" s="123">
        <f t="shared" si="53"/>
        <v>0.32568569736598962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1.2777393988901585E-2</v>
      </c>
      <c r="E147" s="99">
        <f>RES_hhdet_in_tesh!E147/RES_summary!E$21</f>
        <v>1.4269627781465066E-2</v>
      </c>
      <c r="F147" s="99">
        <f>RES_hhdet_in_tesh!F147/RES_summary!F$21</f>
        <v>1.7431233308794179E-2</v>
      </c>
      <c r="G147" s="99">
        <f>RES_hhdet_in_tesh!G147/RES_summary!G$21</f>
        <v>2.2200655776341907E-2</v>
      </c>
      <c r="H147" s="99">
        <f>RES_hhdet_in_tesh!H147/RES_summary!H$21</f>
        <v>3.5720855507161184E-2</v>
      </c>
      <c r="I147" s="99">
        <f>RES_hhdet_in_tesh!I147/RES_summary!I$21</f>
        <v>5.0130128044139459E-2</v>
      </c>
      <c r="J147" s="99">
        <f>RES_hhdet_in_tesh!J147/RES_summary!J$21</f>
        <v>6.7017035149900497E-2</v>
      </c>
      <c r="K147" s="99">
        <f>RES_hhdet_in_tesh!K147/RES_summary!K$21</f>
        <v>9.0243342798955878E-2</v>
      </c>
      <c r="L147" s="99">
        <f>RES_hhdet_in_tesh!L147/RES_summary!L$21</f>
        <v>0.17584245049380612</v>
      </c>
      <c r="M147" s="99">
        <f>RES_hhdet_in_tesh!M147/RES_summary!M$21</f>
        <v>0.12668004556657991</v>
      </c>
      <c r="N147" s="99">
        <f>RES_hhdet_in_tesh!N147/RES_summary!N$21</f>
        <v>0.19421965418037243</v>
      </c>
      <c r="O147" s="99">
        <f>RES_hhdet_in_tesh!O147/RES_summary!O$21</f>
        <v>0.24419430262649422</v>
      </c>
      <c r="P147" s="99">
        <f>RES_hhdet_in_tesh!P147/RES_summary!P$21</f>
        <v>0.32731500701820393</v>
      </c>
      <c r="Q147" s="99">
        <f>RES_hhdet_in_tesh!Q147/RES_summary!Q$21</f>
        <v>0.80798867914333106</v>
      </c>
      <c r="R147" s="99">
        <f>RES_hhdet_in_tesh!R147/RES_summary!R$21</f>
        <v>0.59126652006417879</v>
      </c>
      <c r="S147" s="99">
        <f>RES_hhdet_in_tesh!S147/RES_summary!S$21</f>
        <v>0.67859445028038823</v>
      </c>
      <c r="T147" s="99">
        <f>RES_hhdet_in_tesh!T147/RES_summary!T$21</f>
        <v>0.87474757848185036</v>
      </c>
      <c r="U147" s="99">
        <f>RES_hhdet_in_tesh!U147/RES_summary!U$21</f>
        <v>1.3121584594347491</v>
      </c>
      <c r="V147" s="99">
        <f>RES_hhdet_in_tesh!V147/RES_summary!V$21</f>
        <v>0.8417601505286656</v>
      </c>
      <c r="W147" s="99">
        <f>RES_hhdet_in_tesh!W147/RES_summary!W$21</f>
        <v>1.0093488869479006</v>
      </c>
      <c r="X147" s="99">
        <f>RES_hhdet_in_tesh!X147/RES_summary!X$21</f>
        <v>0.74861205705794354</v>
      </c>
      <c r="Y147" s="99">
        <f>RES_hhdet_in_tesh!Y147/RES_summary!Y$21</f>
        <v>0.32568569736598962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8.9788870903414626</v>
      </c>
      <c r="D148" s="123">
        <v>6.9678449543476546</v>
      </c>
      <c r="E148" s="123">
        <v>13.336273817485727</v>
      </c>
      <c r="F148" s="123">
        <v>12.331307667109471</v>
      </c>
      <c r="G148" s="123">
        <v>10.159524321405579</v>
      </c>
      <c r="H148" s="123">
        <v>11.446679716558583</v>
      </c>
      <c r="I148" s="123">
        <v>10.93102879029926</v>
      </c>
      <c r="J148" s="123">
        <v>11.34463467455463</v>
      </c>
      <c r="K148" s="123">
        <v>11.932748014235113</v>
      </c>
      <c r="L148" s="123">
        <v>12.701567662783567</v>
      </c>
      <c r="M148" s="123">
        <v>12.475603852645531</v>
      </c>
      <c r="N148" s="123">
        <v>12.357639789240867</v>
      </c>
      <c r="O148" s="123">
        <v>13.123187159098704</v>
      </c>
      <c r="P148" s="123">
        <v>13.136588518363446</v>
      </c>
      <c r="Q148" s="123">
        <v>13.470251656300835</v>
      </c>
      <c r="R148" s="123">
        <v>13.673166242797473</v>
      </c>
      <c r="S148" s="123">
        <v>13.784114208144997</v>
      </c>
      <c r="T148" s="123">
        <v>13.55812591540457</v>
      </c>
      <c r="U148" s="123">
        <v>14.572289653768777</v>
      </c>
      <c r="V148" s="123">
        <v>15.400776205000287</v>
      </c>
      <c r="W148" s="123">
        <v>15.578496072332399</v>
      </c>
      <c r="X148" s="123">
        <v>13.140006868463589</v>
      </c>
      <c r="Y148" s="123">
        <v>10.30020271066074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9.9160618615544784</v>
      </c>
      <c r="D149" s="99">
        <v>10.023806187513852</v>
      </c>
      <c r="E149" s="99">
        <v>10.507343027850041</v>
      </c>
      <c r="F149" s="99">
        <v>10.825729357498812</v>
      </c>
      <c r="G149" s="99">
        <v>10.909121464666045</v>
      </c>
      <c r="H149" s="99">
        <v>11.024200350396635</v>
      </c>
      <c r="I149" s="99">
        <v>11.437372244446019</v>
      </c>
      <c r="J149" s="99">
        <v>11.728800296081941</v>
      </c>
      <c r="K149" s="99">
        <v>12.116286239017674</v>
      </c>
      <c r="L149" s="99">
        <v>12.289768891290516</v>
      </c>
      <c r="M149" s="99">
        <v>12.213378123444047</v>
      </c>
      <c r="N149" s="99">
        <v>12.836203001480863</v>
      </c>
      <c r="O149" s="99">
        <v>12.728464049864581</v>
      </c>
      <c r="P149" s="99">
        <v>12.944637334894923</v>
      </c>
      <c r="Q149" s="99">
        <v>12.971860343560982</v>
      </c>
      <c r="R149" s="99">
        <v>13.418994429447908</v>
      </c>
      <c r="S149" s="99">
        <v>13.773681610427243</v>
      </c>
      <c r="T149" s="99">
        <v>14.283350295169267</v>
      </c>
      <c r="U149" s="99">
        <v>15.176049592091655</v>
      </c>
      <c r="V149" s="99">
        <v>15.309679815579887</v>
      </c>
      <c r="W149" s="99">
        <v>16.094270447123677</v>
      </c>
      <c r="X149" s="99">
        <v>15.817859814798766</v>
      </c>
      <c r="Y149" s="99">
        <v>12.876631291089774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12.135255537739679</v>
      </c>
      <c r="L150" s="99">
        <v>0</v>
      </c>
      <c r="M150" s="99">
        <v>12.224905674852783</v>
      </c>
      <c r="N150" s="99">
        <v>12.845059067228085</v>
      </c>
      <c r="O150" s="99">
        <v>12.738676967571239</v>
      </c>
      <c r="P150" s="99">
        <v>12.976844650606253</v>
      </c>
      <c r="Q150" s="99">
        <v>13.005119981634865</v>
      </c>
      <c r="R150" s="99">
        <v>13.450651868169125</v>
      </c>
      <c r="S150" s="99">
        <v>13.799958113819986</v>
      </c>
      <c r="T150" s="99">
        <v>14.29751435555638</v>
      </c>
      <c r="U150" s="99">
        <v>15.189368817695401</v>
      </c>
      <c r="V150" s="99">
        <v>15.31970849097552</v>
      </c>
      <c r="W150" s="99">
        <v>16.103782210404855</v>
      </c>
      <c r="X150" s="99">
        <v>15.887388040166798</v>
      </c>
      <c r="Y150" s="99">
        <v>12.949542234828337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5.8023528090935974</v>
      </c>
      <c r="L151" s="102">
        <v>0</v>
      </c>
      <c r="M151" s="102">
        <v>5.8797534315262476</v>
      </c>
      <c r="N151" s="102">
        <v>5.9510289083507972</v>
      </c>
      <c r="O151" s="102">
        <v>6.0764814498705597</v>
      </c>
      <c r="P151" s="102">
        <v>6.0645769893199795</v>
      </c>
      <c r="Q151" s="102">
        <v>6.166078834330138</v>
      </c>
      <c r="R151" s="102">
        <v>6.3050506164521147</v>
      </c>
      <c r="S151" s="102">
        <v>6.3530143212597432</v>
      </c>
      <c r="T151" s="102">
        <v>7.7857799252556976</v>
      </c>
      <c r="U151" s="102">
        <v>7.4861921582269799</v>
      </c>
      <c r="V151" s="102">
        <v>7.3562488150191783</v>
      </c>
      <c r="W151" s="102">
        <v>8.0209061687291019</v>
      </c>
      <c r="X151" s="102">
        <v>6.1773242312301919</v>
      </c>
      <c r="Y151" s="102">
        <v>4.0307606744317273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6.3329027286460828</v>
      </c>
      <c r="L152" s="105">
        <v>0</v>
      </c>
      <c r="M152" s="105">
        <v>6.3451522433265355</v>
      </c>
      <c r="N152" s="105">
        <v>6.8940301588772872</v>
      </c>
      <c r="O152" s="105">
        <v>6.6621955177006793</v>
      </c>
      <c r="P152" s="105">
        <v>6.9122676612862746</v>
      </c>
      <c r="Q152" s="105">
        <v>6.8390411473047266</v>
      </c>
      <c r="R152" s="105">
        <v>7.1456012517170109</v>
      </c>
      <c r="S152" s="105">
        <v>7.4469437925602451</v>
      </c>
      <c r="T152" s="105">
        <v>6.5117344303006819</v>
      </c>
      <c r="U152" s="105">
        <v>7.7031766594684212</v>
      </c>
      <c r="V152" s="105">
        <v>7.9634596759563454</v>
      </c>
      <c r="W152" s="105">
        <v>8.0828760416757568</v>
      </c>
      <c r="X152" s="105">
        <v>9.7100638089366083</v>
      </c>
      <c r="Y152" s="105">
        <v>8.9187815603966101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8.5011117167818853</v>
      </c>
      <c r="D153" s="102">
        <v>6.4208351870744682</v>
      </c>
      <c r="E153" s="102">
        <v>13.54570491239042</v>
      </c>
      <c r="F153" s="102">
        <v>12.572955969114352</v>
      </c>
      <c r="G153" s="102">
        <v>9.934180921025705</v>
      </c>
      <c r="H153" s="102">
        <v>11.75362637372722</v>
      </c>
      <c r="I153" s="102">
        <v>10.759660558117156</v>
      </c>
      <c r="J153" s="102">
        <v>11.303007837599226</v>
      </c>
      <c r="K153" s="102">
        <v>11.89960319460285</v>
      </c>
      <c r="L153" s="102">
        <v>12.732145438751559</v>
      </c>
      <c r="M153" s="102">
        <v>12.496643602375862</v>
      </c>
      <c r="N153" s="102">
        <v>12.289428704620455</v>
      </c>
      <c r="O153" s="102">
        <v>13.156245200487847</v>
      </c>
      <c r="P153" s="102">
        <v>13.099024817967091</v>
      </c>
      <c r="Q153" s="102">
        <v>13.446705301057643</v>
      </c>
      <c r="R153" s="102">
        <v>13.64412836663689</v>
      </c>
      <c r="S153" s="102">
        <v>13.761108586326412</v>
      </c>
      <c r="T153" s="102">
        <v>13.436490436709473</v>
      </c>
      <c r="U153" s="102">
        <v>14.490561030003009</v>
      </c>
      <c r="V153" s="102">
        <v>0</v>
      </c>
      <c r="W153" s="102">
        <v>15.49188516974238</v>
      </c>
      <c r="X153" s="102">
        <v>12.719299281673386</v>
      </c>
      <c r="Y153" s="102">
        <v>0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11.92272598934748</v>
      </c>
      <c r="L154" s="105">
        <v>12.747048781887854</v>
      </c>
      <c r="M154" s="105">
        <v>12.503901679967083</v>
      </c>
      <c r="N154" s="105">
        <v>12.292424815081246</v>
      </c>
      <c r="O154" s="105">
        <v>13.182339149926893</v>
      </c>
      <c r="P154" s="105">
        <v>13.175902776690535</v>
      </c>
      <c r="Q154" s="105">
        <v>13.544860566812321</v>
      </c>
      <c r="R154" s="105">
        <v>13.736871296290477</v>
      </c>
      <c r="S154" s="105">
        <v>13.825519814511637</v>
      </c>
      <c r="T154" s="105">
        <v>13.471854947326101</v>
      </c>
      <c r="U154" s="105">
        <v>14.508804635577293</v>
      </c>
      <c r="V154" s="105">
        <v>15.414138745483971</v>
      </c>
      <c r="W154" s="105">
        <v>15.536102937684849</v>
      </c>
      <c r="X154" s="105">
        <v>12.740952191165455</v>
      </c>
      <c r="Y154" s="105">
        <v>9.6230618122775144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5.7013686363860403</v>
      </c>
      <c r="L155" s="99">
        <v>6.3880269090749211</v>
      </c>
      <c r="M155" s="99">
        <v>6.0154247633403646</v>
      </c>
      <c r="N155" s="99">
        <v>5.6882631854407419</v>
      </c>
      <c r="O155" s="99">
        <v>6.2950996682293656</v>
      </c>
      <c r="P155" s="99">
        <v>6.1630835100826458</v>
      </c>
      <c r="Q155" s="99">
        <v>6.4384593212677466</v>
      </c>
      <c r="R155" s="99">
        <v>6.4687391107650081</v>
      </c>
      <c r="S155" s="99">
        <v>6.391455585557746</v>
      </c>
      <c r="T155" s="99">
        <v>7.2516729268376539</v>
      </c>
      <c r="U155" s="99">
        <v>7.1461304629464397</v>
      </c>
      <c r="V155" s="99">
        <v>7.4489541315395886</v>
      </c>
      <c r="W155" s="99">
        <v>7.7294392317868397</v>
      </c>
      <c r="X155" s="99">
        <v>4.7178259065002299</v>
      </c>
      <c r="Y155" s="99">
        <v>2.5584055092550848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6.2213573529614408</v>
      </c>
      <c r="L156" s="99">
        <v>6.3590218728129315</v>
      </c>
      <c r="M156" s="99">
        <v>6.4884769166267153</v>
      </c>
      <c r="N156" s="99">
        <v>6.6041616296405019</v>
      </c>
      <c r="O156" s="99">
        <v>6.8872394816975229</v>
      </c>
      <c r="P156" s="99">
        <v>7.0128192666078863</v>
      </c>
      <c r="Q156" s="99">
        <v>7.1064012455445758</v>
      </c>
      <c r="R156" s="99">
        <v>7.2681321855254684</v>
      </c>
      <c r="S156" s="99">
        <v>7.4340642289538925</v>
      </c>
      <c r="T156" s="99">
        <v>6.2201820204884504</v>
      </c>
      <c r="U156" s="99">
        <v>7.3626741726308547</v>
      </c>
      <c r="V156" s="99">
        <v>7.9651846139443832</v>
      </c>
      <c r="W156" s="99">
        <v>7.8066637058980088</v>
      </c>
      <c r="X156" s="99">
        <v>8.023126284665226</v>
      </c>
      <c r="Y156" s="99">
        <v>7.0646563030224305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4.69407290964718</v>
      </c>
      <c r="D157" s="123">
        <v>4.5080853385728705</v>
      </c>
      <c r="E157" s="123">
        <v>8.1897033565903765</v>
      </c>
      <c r="F157" s="123">
        <v>7.4407502289475618</v>
      </c>
      <c r="G157" s="123">
        <v>6.6564046285709342</v>
      </c>
      <c r="H157" s="123">
        <v>6.9827394247907675</v>
      </c>
      <c r="I157" s="123">
        <v>7.0410583041310089</v>
      </c>
      <c r="J157" s="123">
        <v>7.2571732080890214</v>
      </c>
      <c r="K157" s="123">
        <v>7.4053172275938923</v>
      </c>
      <c r="L157" s="123">
        <v>7.8627843565818969</v>
      </c>
      <c r="M157" s="123">
        <v>7.3445801286534058</v>
      </c>
      <c r="N157" s="123">
        <v>7.2823047788788724</v>
      </c>
      <c r="O157" s="123">
        <v>7.1336091038971636</v>
      </c>
      <c r="P157" s="123">
        <v>6.9369112597618612</v>
      </c>
      <c r="Q157" s="123">
        <v>6.9067808932347976</v>
      </c>
      <c r="R157" s="123">
        <v>7.0473794027459586</v>
      </c>
      <c r="S157" s="123">
        <v>7.1610462425967985</v>
      </c>
      <c r="T157" s="123">
        <v>7.3274346259379577</v>
      </c>
      <c r="U157" s="123">
        <v>7.5958596371119551</v>
      </c>
      <c r="V157" s="123">
        <v>7.3275283821556894</v>
      </c>
      <c r="W157" s="123">
        <v>6.8360960051703552</v>
      </c>
      <c r="X157" s="123">
        <v>5.903188276162866</v>
      </c>
      <c r="Y157" s="123">
        <v>4.8052623836706125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4.842553631094761</v>
      </c>
      <c r="D158" s="99">
        <v>5.2356207448565311</v>
      </c>
      <c r="E158" s="99">
        <v>6.9465990920460561</v>
      </c>
      <c r="F158" s="99">
        <v>6.9633184586768708</v>
      </c>
      <c r="G158" s="99">
        <v>6.7871665314849929</v>
      </c>
      <c r="H158" s="99">
        <v>6.8513280519658828</v>
      </c>
      <c r="I158" s="99">
        <v>7.1234437397848698</v>
      </c>
      <c r="J158" s="99">
        <v>7.3295502157553667</v>
      </c>
      <c r="K158" s="99">
        <v>7.5529006637772156</v>
      </c>
      <c r="L158" s="99">
        <v>7.6399716423687893</v>
      </c>
      <c r="M158" s="99">
        <v>7.3015556384342819</v>
      </c>
      <c r="N158" s="99">
        <v>7.3156409636048236</v>
      </c>
      <c r="O158" s="99">
        <v>7.0204525218154661</v>
      </c>
      <c r="P158" s="99">
        <v>6.9507766317760735</v>
      </c>
      <c r="Q158" s="99">
        <v>6.9134217036111378</v>
      </c>
      <c r="R158" s="99">
        <v>7.0181893821662236</v>
      </c>
      <c r="S158" s="99">
        <v>7.1014134037715948</v>
      </c>
      <c r="T158" s="99">
        <v>7.3409907000855474</v>
      </c>
      <c r="U158" s="99">
        <v>7.6982281459822177</v>
      </c>
      <c r="V158" s="99">
        <v>7.196294399351129</v>
      </c>
      <c r="W158" s="99">
        <v>6.8360960051703552</v>
      </c>
      <c r="X158" s="99">
        <v>5.903188276162866</v>
      </c>
      <c r="Y158" s="99">
        <v>4.8052623836706125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4.2073861004578843</v>
      </c>
      <c r="D159" s="110">
        <v>3.3136822918932793</v>
      </c>
      <c r="E159" s="110">
        <v>8.9470211423281292</v>
      </c>
      <c r="F159" s="110">
        <v>8.089288418899157</v>
      </c>
      <c r="G159" s="110">
        <v>6.2388101644260399</v>
      </c>
      <c r="H159" s="110">
        <v>7.4363831073926416</v>
      </c>
      <c r="I159" s="110">
        <v>6.7411963305768472</v>
      </c>
      <c r="J159" s="110">
        <v>7.157293601823441</v>
      </c>
      <c r="K159" s="110">
        <v>7.2150366966657069</v>
      </c>
      <c r="L159" s="110">
        <v>8.0526815561953402</v>
      </c>
      <c r="M159" s="110">
        <v>7.3889689747633085</v>
      </c>
      <c r="N159" s="110">
        <v>7.2164087806226673</v>
      </c>
      <c r="O159" s="110">
        <v>7.3958342372242116</v>
      </c>
      <c r="P159" s="110">
        <v>6.9023878095713176</v>
      </c>
      <c r="Q159" s="110">
        <v>6.8936777292354741</v>
      </c>
      <c r="R159" s="110">
        <v>7.0901381306334637</v>
      </c>
      <c r="S159" s="110">
        <v>7.2619451008080063</v>
      </c>
      <c r="T159" s="110">
        <v>7.299813952129389</v>
      </c>
      <c r="U159" s="110">
        <v>7.381223247085078</v>
      </c>
      <c r="V159" s="110">
        <v>7.7468572040829535</v>
      </c>
      <c r="W159" s="110">
        <v>0</v>
      </c>
      <c r="X159" s="110">
        <v>0</v>
      </c>
      <c r="Y159" s="110">
        <v>0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118.70201482391906</v>
      </c>
      <c r="D161" s="118">
        <f t="shared" si="54"/>
        <v>103.04135227194998</v>
      </c>
      <c r="E161" s="118">
        <f t="shared" si="54"/>
        <v>119.598283151098</v>
      </c>
      <c r="F161" s="118">
        <f t="shared" si="54"/>
        <v>117.36459745337902</v>
      </c>
      <c r="G161" s="118">
        <f t="shared" si="54"/>
        <v>109.90995103239634</v>
      </c>
      <c r="H161" s="118">
        <f t="shared" si="54"/>
        <v>114.81290386230511</v>
      </c>
      <c r="I161" s="118">
        <f t="shared" si="54"/>
        <v>115.84900971233617</v>
      </c>
      <c r="J161" s="118">
        <f t="shared" si="54"/>
        <v>116.51099167530859</v>
      </c>
      <c r="K161" s="118">
        <f t="shared" si="54"/>
        <v>120.57565077815798</v>
      </c>
      <c r="L161" s="118">
        <f t="shared" si="54"/>
        <v>131.69255185622742</v>
      </c>
      <c r="M161" s="118">
        <f t="shared" si="54"/>
        <v>115.61328161948082</v>
      </c>
      <c r="N161" s="118">
        <f t="shared" si="54"/>
        <v>116.58890427397122</v>
      </c>
      <c r="O161" s="118">
        <f t="shared" si="54"/>
        <v>115.41106725113403</v>
      </c>
      <c r="P161" s="118">
        <f t="shared" si="54"/>
        <v>102.85465464682072</v>
      </c>
      <c r="Q161" s="118">
        <f t="shared" si="54"/>
        <v>102.64984134303492</v>
      </c>
      <c r="R161" s="118">
        <f t="shared" ref="R161:V161" si="55">R162+R164+R166+R175</f>
        <v>101.40942609300542</v>
      </c>
      <c r="S161" s="118">
        <f t="shared" si="55"/>
        <v>103.23904728879856</v>
      </c>
      <c r="T161" s="118">
        <f t="shared" si="55"/>
        <v>102.25966877442232</v>
      </c>
      <c r="U161" s="118">
        <f t="shared" si="55"/>
        <v>97.420145726845817</v>
      </c>
      <c r="V161" s="118">
        <f t="shared" si="55"/>
        <v>95.709729433324014</v>
      </c>
      <c r="W161" s="118">
        <f t="shared" ref="W161:Y161" si="56">W162+W164+W166+W175</f>
        <v>108.36233386442633</v>
      </c>
      <c r="X161" s="118">
        <f t="shared" si="56"/>
        <v>0</v>
      </c>
      <c r="Y161" s="118">
        <f t="shared" si="56"/>
        <v>0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105.03340586596416</v>
      </c>
      <c r="D162" s="123">
        <f t="shared" si="57"/>
        <v>91.554279761132747</v>
      </c>
      <c r="E162" s="123">
        <f t="shared" si="57"/>
        <v>98.059311432634203</v>
      </c>
      <c r="F162" s="123">
        <f t="shared" si="57"/>
        <v>97.578092042667635</v>
      </c>
      <c r="G162" s="123">
        <f t="shared" si="57"/>
        <v>93.070044730380999</v>
      </c>
      <c r="H162" s="123">
        <f t="shared" si="57"/>
        <v>96.349851354818995</v>
      </c>
      <c r="I162" s="123">
        <f t="shared" si="57"/>
        <v>97.832968752578864</v>
      </c>
      <c r="J162" s="123">
        <f t="shared" si="57"/>
        <v>97.83980645742173</v>
      </c>
      <c r="K162" s="123">
        <f t="shared" si="57"/>
        <v>101.15491150273489</v>
      </c>
      <c r="L162" s="123">
        <f t="shared" si="57"/>
        <v>110.9697362515233</v>
      </c>
      <c r="M162" s="123">
        <f t="shared" si="57"/>
        <v>95.662072045613286</v>
      </c>
      <c r="N162" s="123">
        <f t="shared" si="57"/>
        <v>96.764065974652979</v>
      </c>
      <c r="O162" s="123">
        <f t="shared" si="57"/>
        <v>94.920903121263592</v>
      </c>
      <c r="P162" s="123">
        <f t="shared" si="57"/>
        <v>82.463093638787669</v>
      </c>
      <c r="Q162" s="123">
        <f t="shared" si="57"/>
        <v>81.483437176920106</v>
      </c>
      <c r="R162" s="123">
        <f t="shared" si="57"/>
        <v>80.166179594483751</v>
      </c>
      <c r="S162" s="123">
        <f t="shared" si="57"/>
        <v>81.626685752008541</v>
      </c>
      <c r="T162" s="123">
        <f t="shared" si="57"/>
        <v>80.53340927102748</v>
      </c>
      <c r="U162" s="123">
        <f t="shared" si="57"/>
        <v>73.94542866626486</v>
      </c>
      <c r="V162" s="123">
        <f t="shared" si="57"/>
        <v>72.157720494138786</v>
      </c>
      <c r="W162" s="123">
        <f t="shared" si="57"/>
        <v>85.346810320350656</v>
      </c>
      <c r="X162" s="123">
        <f t="shared" si="57"/>
        <v>0</v>
      </c>
      <c r="Y162" s="123">
        <f t="shared" si="57"/>
        <v>0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105.03340586596416</v>
      </c>
      <c r="D163" s="110">
        <v>91.554279761132747</v>
      </c>
      <c r="E163" s="110">
        <v>98.059311432634203</v>
      </c>
      <c r="F163" s="110">
        <v>97.578092042667635</v>
      </c>
      <c r="G163" s="110">
        <v>93.070044730380999</v>
      </c>
      <c r="H163" s="110">
        <v>96.349851354818995</v>
      </c>
      <c r="I163" s="110">
        <v>97.832968752578864</v>
      </c>
      <c r="J163" s="110">
        <v>97.83980645742173</v>
      </c>
      <c r="K163" s="110">
        <v>101.15491150273489</v>
      </c>
      <c r="L163" s="110">
        <v>110.9697362515233</v>
      </c>
      <c r="M163" s="110">
        <v>95.662072045613286</v>
      </c>
      <c r="N163" s="110">
        <v>96.764065974652979</v>
      </c>
      <c r="O163" s="110">
        <v>94.920903121263592</v>
      </c>
      <c r="P163" s="110">
        <v>82.463093638787669</v>
      </c>
      <c r="Q163" s="110">
        <v>81.483437176920106</v>
      </c>
      <c r="R163" s="110">
        <v>80.166179594483751</v>
      </c>
      <c r="S163" s="110">
        <v>81.626685752008541</v>
      </c>
      <c r="T163" s="110">
        <v>80.53340927102748</v>
      </c>
      <c r="U163" s="110">
        <v>73.94542866626486</v>
      </c>
      <c r="V163" s="110">
        <v>72.157720494138786</v>
      </c>
      <c r="W163" s="110">
        <v>85.346810320350656</v>
      </c>
      <c r="X163" s="110">
        <v>0</v>
      </c>
      <c r="Y163" s="110">
        <v>0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1.2573770180313512E-2</v>
      </c>
      <c r="E164" s="123">
        <f t="shared" si="58"/>
        <v>1.1481449656929656E-2</v>
      </c>
      <c r="F164" s="123">
        <f t="shared" si="58"/>
        <v>1.2470145327178897E-2</v>
      </c>
      <c r="G164" s="123">
        <f t="shared" si="58"/>
        <v>2.495174568522578E-2</v>
      </c>
      <c r="H164" s="123">
        <f t="shared" si="58"/>
        <v>3.235905020821201E-2</v>
      </c>
      <c r="I164" s="123">
        <f t="shared" si="58"/>
        <v>4.4485394113966029E-2</v>
      </c>
      <c r="J164" s="123">
        <f t="shared" si="58"/>
        <v>6.891282437952094E-2</v>
      </c>
      <c r="K164" s="123">
        <f t="shared" si="58"/>
        <v>8.2783711640171218E-2</v>
      </c>
      <c r="L164" s="123">
        <f t="shared" si="58"/>
        <v>0.15795991075100194</v>
      </c>
      <c r="M164" s="123">
        <f t="shared" si="58"/>
        <v>0.1315382822306384</v>
      </c>
      <c r="N164" s="123">
        <f t="shared" si="58"/>
        <v>0.18636831680879354</v>
      </c>
      <c r="O164" s="123">
        <f t="shared" si="58"/>
        <v>0.2335967140354745</v>
      </c>
      <c r="P164" s="123">
        <f t="shared" si="58"/>
        <v>0.31789023561031327</v>
      </c>
      <c r="Q164" s="123">
        <f t="shared" si="58"/>
        <v>0.78880016302469946</v>
      </c>
      <c r="R164" s="123">
        <f t="shared" si="58"/>
        <v>0.522017052330224</v>
      </c>
      <c r="S164" s="123">
        <f t="shared" si="58"/>
        <v>0.6669285408445752</v>
      </c>
      <c r="T164" s="123">
        <f t="shared" si="58"/>
        <v>0.84356472899568558</v>
      </c>
      <c r="U164" s="123">
        <f t="shared" si="58"/>
        <v>1.3071849780249527</v>
      </c>
      <c r="V164" s="123">
        <f t="shared" si="58"/>
        <v>0.82252918313429868</v>
      </c>
      <c r="W164" s="123">
        <f t="shared" si="58"/>
        <v>0.59902494260890371</v>
      </c>
      <c r="X164" s="123">
        <f t="shared" si="58"/>
        <v>0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1.2573770180313512E-2</v>
      </c>
      <c r="E165" s="99">
        <f>RES_hhdet_in_tesh!E165/RES_summary!E$21</f>
        <v>1.1481449656929656E-2</v>
      </c>
      <c r="F165" s="99">
        <f>RES_hhdet_in_tesh!F165/RES_summary!F$21</f>
        <v>1.2470145327178897E-2</v>
      </c>
      <c r="G165" s="99">
        <f>RES_hhdet_in_tesh!G165/RES_summary!G$21</f>
        <v>2.495174568522578E-2</v>
      </c>
      <c r="H165" s="99">
        <f>RES_hhdet_in_tesh!H165/RES_summary!H$21</f>
        <v>3.235905020821201E-2</v>
      </c>
      <c r="I165" s="99">
        <f>RES_hhdet_in_tesh!I165/RES_summary!I$21</f>
        <v>4.4485394113966029E-2</v>
      </c>
      <c r="J165" s="99">
        <f>RES_hhdet_in_tesh!J165/RES_summary!J$21</f>
        <v>6.891282437952094E-2</v>
      </c>
      <c r="K165" s="99">
        <f>RES_hhdet_in_tesh!K165/RES_summary!K$21</f>
        <v>8.2783711640171218E-2</v>
      </c>
      <c r="L165" s="99">
        <f>RES_hhdet_in_tesh!L165/RES_summary!L$21</f>
        <v>0.15795991075100194</v>
      </c>
      <c r="M165" s="99">
        <f>RES_hhdet_in_tesh!M165/RES_summary!M$21</f>
        <v>0.1315382822306384</v>
      </c>
      <c r="N165" s="99">
        <f>RES_hhdet_in_tesh!N165/RES_summary!N$21</f>
        <v>0.18636831680879354</v>
      </c>
      <c r="O165" s="99">
        <f>RES_hhdet_in_tesh!O165/RES_summary!O$21</f>
        <v>0.2335967140354745</v>
      </c>
      <c r="P165" s="99">
        <f>RES_hhdet_in_tesh!P165/RES_summary!P$21</f>
        <v>0.31789023561031327</v>
      </c>
      <c r="Q165" s="99">
        <f>RES_hhdet_in_tesh!Q165/RES_summary!Q$21</f>
        <v>0.78880016302469946</v>
      </c>
      <c r="R165" s="99">
        <f>RES_hhdet_in_tesh!R165/RES_summary!R$21</f>
        <v>0.522017052330224</v>
      </c>
      <c r="S165" s="99">
        <f>RES_hhdet_in_tesh!S165/RES_summary!S$21</f>
        <v>0.6669285408445752</v>
      </c>
      <c r="T165" s="99">
        <f>RES_hhdet_in_tesh!T165/RES_summary!T$21</f>
        <v>0.84356472899568558</v>
      </c>
      <c r="U165" s="99">
        <f>RES_hhdet_in_tesh!U165/RES_summary!U$21</f>
        <v>1.3071849780249527</v>
      </c>
      <c r="V165" s="99">
        <f>RES_hhdet_in_tesh!V165/RES_summary!V$21</f>
        <v>0.82252918313429868</v>
      </c>
      <c r="W165" s="99">
        <f>RES_hhdet_in_tesh!W165/RES_summary!W$21</f>
        <v>0.59902494260890371</v>
      </c>
      <c r="X165" s="99">
        <f>RES_hhdet_in_tesh!X165/RES_summary!X$21</f>
        <v>0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8.9763621470871815</v>
      </c>
      <c r="D166" s="123">
        <v>6.9663049002883985</v>
      </c>
      <c r="E166" s="123">
        <v>13.338308196722132</v>
      </c>
      <c r="F166" s="123">
        <v>12.3339217095448</v>
      </c>
      <c r="G166" s="123">
        <v>10.158951075179099</v>
      </c>
      <c r="H166" s="123">
        <v>11.447305734008339</v>
      </c>
      <c r="I166" s="123">
        <v>10.930465942476463</v>
      </c>
      <c r="J166" s="123">
        <v>11.34510866495482</v>
      </c>
      <c r="K166" s="123">
        <v>11.932870385616972</v>
      </c>
      <c r="L166" s="123">
        <v>12.701985870277174</v>
      </c>
      <c r="M166" s="123">
        <v>12.474941993186455</v>
      </c>
      <c r="N166" s="123">
        <v>12.356353405047239</v>
      </c>
      <c r="O166" s="123">
        <v>13.122986157868924</v>
      </c>
      <c r="P166" s="123">
        <v>13.136848126584775</v>
      </c>
      <c r="Q166" s="123">
        <v>13.470856318986238</v>
      </c>
      <c r="R166" s="123">
        <v>13.673810884960405</v>
      </c>
      <c r="S166" s="123">
        <v>13.784087758613584</v>
      </c>
      <c r="T166" s="123">
        <v>13.555193008988901</v>
      </c>
      <c r="U166" s="123">
        <v>14.572009573599663</v>
      </c>
      <c r="V166" s="123">
        <v>15.400954115388677</v>
      </c>
      <c r="W166" s="123">
        <v>15.580402596296413</v>
      </c>
      <c r="X166" s="123">
        <v>0</v>
      </c>
      <c r="Y166" s="123">
        <v>0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9.9160618615544749</v>
      </c>
      <c r="D167" s="99">
        <v>10.023806187513852</v>
      </c>
      <c r="E167" s="99">
        <v>10.507343027850041</v>
      </c>
      <c r="F167" s="99">
        <v>10.825729357498814</v>
      </c>
      <c r="G167" s="99">
        <v>10.909121464666049</v>
      </c>
      <c r="H167" s="99">
        <v>11.024200350396635</v>
      </c>
      <c r="I167" s="99">
        <v>11.437372244446019</v>
      </c>
      <c r="J167" s="99">
        <v>11.728800296081944</v>
      </c>
      <c r="K167" s="99">
        <v>12.116286239017672</v>
      </c>
      <c r="L167" s="99">
        <v>12.289768891290514</v>
      </c>
      <c r="M167" s="99">
        <v>12.213378123444047</v>
      </c>
      <c r="N167" s="99">
        <v>12.836203001480865</v>
      </c>
      <c r="O167" s="99">
        <v>12.728464049864577</v>
      </c>
      <c r="P167" s="99">
        <v>12.944637334894924</v>
      </c>
      <c r="Q167" s="99">
        <v>12.971860343560984</v>
      </c>
      <c r="R167" s="99">
        <v>13.418994429447908</v>
      </c>
      <c r="S167" s="99">
        <v>13.773681610427243</v>
      </c>
      <c r="T167" s="99">
        <v>14.283350295169267</v>
      </c>
      <c r="U167" s="99">
        <v>15.176049592091651</v>
      </c>
      <c r="V167" s="99">
        <v>15.309679815579884</v>
      </c>
      <c r="W167" s="99">
        <v>16.094270447123684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15.189368817695401</v>
      </c>
      <c r="V168" s="99">
        <v>15.319708490975524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7.4861921582269781</v>
      </c>
      <c r="V169" s="102">
        <v>7.3562488150191765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7.7031766594684239</v>
      </c>
      <c r="V170" s="105">
        <v>7.9634596759563454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8.5011117167818817</v>
      </c>
      <c r="D171" s="102">
        <v>6.4208351870744673</v>
      </c>
      <c r="E171" s="102">
        <v>13.545704912390415</v>
      </c>
      <c r="F171" s="102">
        <v>12.572955969114352</v>
      </c>
      <c r="G171" s="102">
        <v>9.934180921025705</v>
      </c>
      <c r="H171" s="102">
        <v>11.753626373727222</v>
      </c>
      <c r="I171" s="102">
        <v>10.759660558117158</v>
      </c>
      <c r="J171" s="102">
        <v>11.303007837599223</v>
      </c>
      <c r="K171" s="102">
        <v>11.89960319460285</v>
      </c>
      <c r="L171" s="102">
        <v>12.732145438751564</v>
      </c>
      <c r="M171" s="102">
        <v>12.496643602375862</v>
      </c>
      <c r="N171" s="102">
        <v>12.289428704620455</v>
      </c>
      <c r="O171" s="102">
        <v>13.156245200487852</v>
      </c>
      <c r="P171" s="102">
        <v>13.099024817967095</v>
      </c>
      <c r="Q171" s="102">
        <v>13.446705301057641</v>
      </c>
      <c r="R171" s="102">
        <v>13.64412836663689</v>
      </c>
      <c r="S171" s="102">
        <v>13.761108586326413</v>
      </c>
      <c r="T171" s="102">
        <v>13.436490436709477</v>
      </c>
      <c r="U171" s="102">
        <v>14.490561030003013</v>
      </c>
      <c r="V171" s="102">
        <v>0</v>
      </c>
      <c r="W171" s="102">
        <v>15.491885169742384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11.922725989347478</v>
      </c>
      <c r="L172" s="105">
        <v>12.74704878188785</v>
      </c>
      <c r="M172" s="105">
        <v>12.503901679967083</v>
      </c>
      <c r="N172" s="105">
        <v>12.292424815081244</v>
      </c>
      <c r="O172" s="105">
        <v>13.182339149926893</v>
      </c>
      <c r="P172" s="105">
        <v>13.175902776690531</v>
      </c>
      <c r="Q172" s="105">
        <v>13.544860566812321</v>
      </c>
      <c r="R172" s="105">
        <v>13.736871296290481</v>
      </c>
      <c r="S172" s="105">
        <v>13.825519814511637</v>
      </c>
      <c r="T172" s="105">
        <v>13.471854947326101</v>
      </c>
      <c r="U172" s="105">
        <v>14.508804635577293</v>
      </c>
      <c r="V172" s="105">
        <v>15.414138745483971</v>
      </c>
      <c r="W172" s="105">
        <v>15.536102937684845</v>
      </c>
      <c r="X172" s="105">
        <v>0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5.7013686363860376</v>
      </c>
      <c r="L173" s="99">
        <v>6.3880269090749202</v>
      </c>
      <c r="M173" s="99">
        <v>6.0154247633403672</v>
      </c>
      <c r="N173" s="99">
        <v>5.6882631854407419</v>
      </c>
      <c r="O173" s="99">
        <v>6.2950996682293665</v>
      </c>
      <c r="P173" s="99">
        <v>6.1630835100826449</v>
      </c>
      <c r="Q173" s="99">
        <v>6.4384593212677466</v>
      </c>
      <c r="R173" s="99">
        <v>6.468739110765009</v>
      </c>
      <c r="S173" s="99">
        <v>6.3914555855577451</v>
      </c>
      <c r="T173" s="99">
        <v>7.2516729268376539</v>
      </c>
      <c r="U173" s="99">
        <v>7.1461304629464379</v>
      </c>
      <c r="V173" s="99">
        <v>7.4489541315395886</v>
      </c>
      <c r="W173" s="99">
        <v>7.7294392317868379</v>
      </c>
      <c r="X173" s="99">
        <v>0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6.2213573529614399</v>
      </c>
      <c r="L174" s="110">
        <v>6.3590218728129306</v>
      </c>
      <c r="M174" s="110">
        <v>6.4884769166267153</v>
      </c>
      <c r="N174" s="110">
        <v>6.6041616296405019</v>
      </c>
      <c r="O174" s="110">
        <v>6.8872394816975246</v>
      </c>
      <c r="P174" s="110">
        <v>7.0128192666078881</v>
      </c>
      <c r="Q174" s="110">
        <v>7.106401245544574</v>
      </c>
      <c r="R174" s="110">
        <v>7.2681321855254701</v>
      </c>
      <c r="S174" s="110">
        <v>7.4340642289538899</v>
      </c>
      <c r="T174" s="110">
        <v>6.2201820204884477</v>
      </c>
      <c r="U174" s="110">
        <v>7.3626741726308547</v>
      </c>
      <c r="V174" s="110">
        <v>7.9651846139443832</v>
      </c>
      <c r="W174" s="110">
        <v>7.8066637058980088</v>
      </c>
      <c r="X174" s="110">
        <v>0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4.6922468108677142</v>
      </c>
      <c r="D175" s="123">
        <v>4.5081938403485289</v>
      </c>
      <c r="E175" s="123">
        <v>8.1891820720847495</v>
      </c>
      <c r="F175" s="123">
        <v>7.4401135558394014</v>
      </c>
      <c r="G175" s="123">
        <v>6.6560034811510072</v>
      </c>
      <c r="H175" s="123">
        <v>6.983387723269562</v>
      </c>
      <c r="I175" s="123">
        <v>7.0410896231668794</v>
      </c>
      <c r="J175" s="123">
        <v>7.2571637285525119</v>
      </c>
      <c r="K175" s="123">
        <v>7.4050851781659297</v>
      </c>
      <c r="L175" s="123">
        <v>7.8628698236759567</v>
      </c>
      <c r="M175" s="123">
        <v>7.3447292984504484</v>
      </c>
      <c r="N175" s="123">
        <v>7.2821165774622036</v>
      </c>
      <c r="O175" s="123">
        <v>7.1335812579660454</v>
      </c>
      <c r="P175" s="123">
        <v>6.9368226458379585</v>
      </c>
      <c r="Q175" s="123">
        <v>6.9067476841038715</v>
      </c>
      <c r="R175" s="123">
        <v>7.0474185612310389</v>
      </c>
      <c r="S175" s="123">
        <v>7.1613452373318562</v>
      </c>
      <c r="T175" s="123">
        <v>7.3275017654102541</v>
      </c>
      <c r="U175" s="123">
        <v>7.5955225089563552</v>
      </c>
      <c r="V175" s="123">
        <v>7.3285256406622663</v>
      </c>
      <c r="W175" s="123">
        <v>6.8360960051703552</v>
      </c>
      <c r="X175" s="123">
        <v>0</v>
      </c>
      <c r="Y175" s="123">
        <v>0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4.8425536310947601</v>
      </c>
      <c r="D176" s="99">
        <v>5.2356207448565319</v>
      </c>
      <c r="E176" s="99">
        <v>6.9465990920460561</v>
      </c>
      <c r="F176" s="99">
        <v>6.9633184586768708</v>
      </c>
      <c r="G176" s="99">
        <v>6.7871665314849929</v>
      </c>
      <c r="H176" s="99">
        <v>6.8513280519658828</v>
      </c>
      <c r="I176" s="99">
        <v>7.1234437397848698</v>
      </c>
      <c r="J176" s="99">
        <v>7.3295502157553685</v>
      </c>
      <c r="K176" s="99">
        <v>7.5529006637772129</v>
      </c>
      <c r="L176" s="99">
        <v>7.6399716423687911</v>
      </c>
      <c r="M176" s="99">
        <v>7.3015556384342819</v>
      </c>
      <c r="N176" s="99">
        <v>7.3156409636048245</v>
      </c>
      <c r="O176" s="99">
        <v>7.0204525218154652</v>
      </c>
      <c r="P176" s="99">
        <v>6.9507766317760735</v>
      </c>
      <c r="Q176" s="99">
        <v>6.9134217036111378</v>
      </c>
      <c r="R176" s="99">
        <v>7.0181893821662227</v>
      </c>
      <c r="S176" s="99">
        <v>7.1014134037715939</v>
      </c>
      <c r="T176" s="99">
        <v>7.3409907000855474</v>
      </c>
      <c r="U176" s="99">
        <v>7.6982281459822222</v>
      </c>
      <c r="V176" s="99">
        <v>7.196294399351129</v>
      </c>
      <c r="W176" s="99">
        <v>6.8360960051703552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4.2073861004578852</v>
      </c>
      <c r="D177" s="110">
        <v>3.3136822918932798</v>
      </c>
      <c r="E177" s="110">
        <v>8.9470211423281309</v>
      </c>
      <c r="F177" s="110">
        <v>8.0892884188991534</v>
      </c>
      <c r="G177" s="110">
        <v>6.2388101644260399</v>
      </c>
      <c r="H177" s="110">
        <v>7.4363831073926416</v>
      </c>
      <c r="I177" s="110">
        <v>6.7411963305768481</v>
      </c>
      <c r="J177" s="110">
        <v>7.1572936018234392</v>
      </c>
      <c r="K177" s="110">
        <v>7.2150366966657069</v>
      </c>
      <c r="L177" s="110">
        <v>8.0526815561953402</v>
      </c>
      <c r="M177" s="110">
        <v>7.3889689747633067</v>
      </c>
      <c r="N177" s="110">
        <v>7.2164087806226673</v>
      </c>
      <c r="O177" s="110">
        <v>7.3958342372242116</v>
      </c>
      <c r="P177" s="110">
        <v>6.9023878095713194</v>
      </c>
      <c r="Q177" s="110">
        <v>6.8936777292354741</v>
      </c>
      <c r="R177" s="110">
        <v>7.0901381306334628</v>
      </c>
      <c r="S177" s="110">
        <v>7.2619451008080089</v>
      </c>
      <c r="T177" s="110">
        <v>7.299813952129389</v>
      </c>
      <c r="U177" s="110">
        <v>7.381223247085078</v>
      </c>
      <c r="V177" s="110">
        <v>7.7468572040829544</v>
      </c>
      <c r="W177" s="110">
        <v>0</v>
      </c>
      <c r="X177" s="110">
        <v>0</v>
      </c>
      <c r="Y177" s="110">
        <v>0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61.29856563858759</v>
      </c>
      <c r="D3" s="118">
        <f t="shared" si="0"/>
        <v>61.9431012750264</v>
      </c>
      <c r="E3" s="118">
        <f t="shared" si="0"/>
        <v>56.066095410606664</v>
      </c>
      <c r="F3" s="118">
        <f t="shared" si="0"/>
        <v>56.394518407965634</v>
      </c>
      <c r="G3" s="118">
        <f t="shared" si="0"/>
        <v>58.911056383608042</v>
      </c>
      <c r="H3" s="118">
        <f t="shared" si="0"/>
        <v>63.622113235779373</v>
      </c>
      <c r="I3" s="118">
        <f t="shared" si="0"/>
        <v>55.504462697605938</v>
      </c>
      <c r="J3" s="118">
        <f t="shared" si="0"/>
        <v>55.93831631376429</v>
      </c>
      <c r="K3" s="118">
        <f t="shared" si="0"/>
        <v>55.267201009713965</v>
      </c>
      <c r="L3" s="118">
        <f t="shared" si="0"/>
        <v>61.274261605066158</v>
      </c>
      <c r="M3" s="118">
        <f t="shared" si="0"/>
        <v>52.714145925132186</v>
      </c>
      <c r="N3" s="118">
        <f t="shared" si="0"/>
        <v>55.516587232142982</v>
      </c>
      <c r="O3" s="118">
        <f t="shared" si="0"/>
        <v>52.776498452167914</v>
      </c>
      <c r="P3" s="118">
        <f t="shared" si="0"/>
        <v>46.356011958076365</v>
      </c>
      <c r="Q3" s="118">
        <f t="shared" si="0"/>
        <v>43.961751425402461</v>
      </c>
      <c r="R3" s="118">
        <f t="shared" ref="R3:V3" si="1">R4+R7+R9+R19</f>
        <v>45.52458441599903</v>
      </c>
      <c r="S3" s="118">
        <f t="shared" si="1"/>
        <v>45.802883689092788</v>
      </c>
      <c r="T3" s="118">
        <f t="shared" si="1"/>
        <v>44.67284924707014</v>
      </c>
      <c r="U3" s="118">
        <f t="shared" si="1"/>
        <v>36.098934695615789</v>
      </c>
      <c r="V3" s="118">
        <f t="shared" si="1"/>
        <v>38.212746014346394</v>
      </c>
      <c r="W3" s="118">
        <f t="shared" ref="W3:Y3" si="2">W4+W7+W9+W19</f>
        <v>0</v>
      </c>
      <c r="X3" s="118">
        <f t="shared" si="2"/>
        <v>0</v>
      </c>
      <c r="Y3" s="118">
        <f t="shared" si="2"/>
        <v>24.196763289986936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55.40055587572558</v>
      </c>
      <c r="D4" s="123">
        <f t="shared" si="3"/>
        <v>56.075986701056983</v>
      </c>
      <c r="E4" s="123">
        <f t="shared" si="3"/>
        <v>51.590359894454977</v>
      </c>
      <c r="F4" s="123">
        <f t="shared" si="3"/>
        <v>50.200551364633711</v>
      </c>
      <c r="G4" s="123">
        <f t="shared" si="3"/>
        <v>51.9459840056305</v>
      </c>
      <c r="H4" s="123">
        <f t="shared" si="3"/>
        <v>55.850776518519304</v>
      </c>
      <c r="I4" s="123">
        <f t="shared" si="3"/>
        <v>48.462546019223012</v>
      </c>
      <c r="J4" s="123">
        <f t="shared" si="3"/>
        <v>49.542556955042436</v>
      </c>
      <c r="K4" s="123">
        <f t="shared" si="3"/>
        <v>49.697177906672707</v>
      </c>
      <c r="L4" s="123">
        <f t="shared" si="3"/>
        <v>55.95794220652342</v>
      </c>
      <c r="M4" s="123">
        <f t="shared" si="3"/>
        <v>47.242179308406797</v>
      </c>
      <c r="N4" s="123">
        <f t="shared" si="3"/>
        <v>48.515746026727321</v>
      </c>
      <c r="O4" s="123">
        <f t="shared" si="3"/>
        <v>46.23982700067139</v>
      </c>
      <c r="P4" s="123">
        <f t="shared" si="3"/>
        <v>40.626214998678584</v>
      </c>
      <c r="Q4" s="123">
        <f t="shared" si="3"/>
        <v>38.365931822406232</v>
      </c>
      <c r="R4" s="123">
        <f t="shared" ref="R4:V4" si="4">SUM(R5:R6)</f>
        <v>40.008419944071754</v>
      </c>
      <c r="S4" s="123">
        <f t="shared" si="4"/>
        <v>39.250880259992691</v>
      </c>
      <c r="T4" s="123">
        <f t="shared" si="4"/>
        <v>37.970424091819552</v>
      </c>
      <c r="U4" s="123">
        <f t="shared" si="4"/>
        <v>29.970833088018153</v>
      </c>
      <c r="V4" s="123">
        <f t="shared" si="4"/>
        <v>30.343182450630625</v>
      </c>
      <c r="W4" s="123">
        <f t="shared" ref="W4:Y4" si="5">SUM(W5:W6)</f>
        <v>0</v>
      </c>
      <c r="X4" s="123">
        <f t="shared" si="5"/>
        <v>0</v>
      </c>
      <c r="Y4" s="123">
        <f t="shared" si="5"/>
        <v>18.102648842116302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55.40055587572558</v>
      </c>
      <c r="D5" s="99">
        <v>56.075986701056983</v>
      </c>
      <c r="E5" s="99">
        <v>51.590359894454977</v>
      </c>
      <c r="F5" s="99">
        <v>50.200551364633711</v>
      </c>
      <c r="G5" s="99">
        <v>51.9459840056305</v>
      </c>
      <c r="H5" s="99">
        <v>55.850776518519304</v>
      </c>
      <c r="I5" s="99">
        <v>48.462546019223012</v>
      </c>
      <c r="J5" s="99">
        <v>49.542556955042436</v>
      </c>
      <c r="K5" s="99">
        <v>49.697177906672707</v>
      </c>
      <c r="L5" s="99">
        <v>55.95794220652342</v>
      </c>
      <c r="M5" s="99">
        <v>47.242179308406797</v>
      </c>
      <c r="N5" s="99">
        <v>48.515746026727321</v>
      </c>
      <c r="O5" s="99">
        <v>46.23982700067139</v>
      </c>
      <c r="P5" s="99">
        <v>40.626214998678584</v>
      </c>
      <c r="Q5" s="99">
        <v>38.365931822406232</v>
      </c>
      <c r="R5" s="99">
        <v>40.008419944071754</v>
      </c>
      <c r="S5" s="99">
        <v>39.250880259992691</v>
      </c>
      <c r="T5" s="99">
        <v>37.970424091819552</v>
      </c>
      <c r="U5" s="99">
        <v>29.970833088018153</v>
      </c>
      <c r="V5" s="99">
        <v>30.343182450630625</v>
      </c>
      <c r="W5" s="99">
        <v>0</v>
      </c>
      <c r="X5" s="99">
        <v>0</v>
      </c>
      <c r="Y5" s="99">
        <v>18.102648842116302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4.4207179177710012</v>
      </c>
      <c r="D9" s="123">
        <v>4.5081560757749015</v>
      </c>
      <c r="E9" s="123">
        <v>3.2912547331546915</v>
      </c>
      <c r="F9" s="123">
        <v>4.4514646714455903</v>
      </c>
      <c r="G9" s="123">
        <v>4.802568467817709</v>
      </c>
      <c r="H9" s="123">
        <v>5.5452652593143146</v>
      </c>
      <c r="I9" s="123">
        <v>4.7818495299415247</v>
      </c>
      <c r="J9" s="123">
        <v>4.4934739848192997</v>
      </c>
      <c r="K9" s="123">
        <v>3.6762314240082725</v>
      </c>
      <c r="L9" s="123">
        <v>3.6827436039396901</v>
      </c>
      <c r="M9" s="123">
        <v>3.7199958214631348</v>
      </c>
      <c r="N9" s="123">
        <v>4.8395377715576178</v>
      </c>
      <c r="O9" s="123">
        <v>4.3230710743799774</v>
      </c>
      <c r="P9" s="123">
        <v>3.5766760616178206</v>
      </c>
      <c r="Q9" s="123">
        <v>3.6224799831674654</v>
      </c>
      <c r="R9" s="123">
        <v>3.6608787451629192</v>
      </c>
      <c r="S9" s="123">
        <v>4.6042081001960549</v>
      </c>
      <c r="T9" s="123">
        <v>4.526612758913692</v>
      </c>
      <c r="U9" s="123">
        <v>4.0402111624491068</v>
      </c>
      <c r="V9" s="123">
        <v>5.5595420941984734</v>
      </c>
      <c r="W9" s="123">
        <v>0</v>
      </c>
      <c r="X9" s="123">
        <v>0</v>
      </c>
      <c r="Y9" s="123">
        <v>4.2062829193549565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5.0284624541381984</v>
      </c>
      <c r="D10" s="99">
        <v>5.4275574446800974</v>
      </c>
      <c r="E10" s="99">
        <v>5.4926695941419972</v>
      </c>
      <c r="F10" s="99">
        <v>5.6719307320624264</v>
      </c>
      <c r="G10" s="99">
        <v>5.7632005915895945</v>
      </c>
      <c r="H10" s="99">
        <v>5.9680654867718603</v>
      </c>
      <c r="I10" s="99">
        <v>5.6159174180629696</v>
      </c>
      <c r="J10" s="99">
        <v>5.9016592657813023</v>
      </c>
      <c r="K10" s="99">
        <v>6.0691230717244942</v>
      </c>
      <c r="L10" s="99">
        <v>6.1817185092356457</v>
      </c>
      <c r="M10" s="99">
        <v>6.1062677356978918</v>
      </c>
      <c r="N10" s="99">
        <v>6.243140354026024</v>
      </c>
      <c r="O10" s="99">
        <v>6.301625140341411</v>
      </c>
      <c r="P10" s="99">
        <v>6.3475890013940601</v>
      </c>
      <c r="Q10" s="99">
        <v>6.2330535587475193</v>
      </c>
      <c r="R10" s="99">
        <v>6.3379517787685158</v>
      </c>
      <c r="S10" s="99">
        <v>6.4708620777566264</v>
      </c>
      <c r="T10" s="99">
        <v>6.596085599107484</v>
      </c>
      <c r="U10" s="99">
        <v>5.4527964660150534</v>
      </c>
      <c r="V10" s="99">
        <v>5.7233425687305699</v>
      </c>
      <c r="W10" s="99">
        <v>0</v>
      </c>
      <c r="X10" s="99">
        <v>0</v>
      </c>
      <c r="Y10" s="99">
        <v>4.3382286680665931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3.9183160557115109</v>
      </c>
      <c r="D11" s="99">
        <v>3.9468324793533349</v>
      </c>
      <c r="E11" s="99">
        <v>4.1205648264870813</v>
      </c>
      <c r="F11" s="99">
        <v>4.228115781008527</v>
      </c>
      <c r="G11" s="99">
        <v>4.2414824145329391</v>
      </c>
      <c r="H11" s="99">
        <v>4.2652872318900057</v>
      </c>
      <c r="I11" s="99">
        <v>4.4014706015783087</v>
      </c>
      <c r="J11" s="99">
        <v>4.4857082599808145</v>
      </c>
      <c r="K11" s="99">
        <v>4.599981004561287</v>
      </c>
      <c r="L11" s="99">
        <v>4.6261168386510327</v>
      </c>
      <c r="M11" s="99">
        <v>4.5189252615926385</v>
      </c>
      <c r="N11" s="99">
        <v>4.6194540543054163</v>
      </c>
      <c r="O11" s="99">
        <v>4.4045426845549995</v>
      </c>
      <c r="P11" s="99">
        <v>4.2797898804624337</v>
      </c>
      <c r="Q11" s="99">
        <v>4.1233946349802419</v>
      </c>
      <c r="R11" s="99">
        <v>4.161408115912729</v>
      </c>
      <c r="S11" s="99">
        <v>4.1764812413109071</v>
      </c>
      <c r="T11" s="99">
        <v>4.246424694730079</v>
      </c>
      <c r="U11" s="99">
        <v>4.4379927063806539</v>
      </c>
      <c r="V11" s="99">
        <v>4.4201306774578439</v>
      </c>
      <c r="W11" s="99">
        <v>0</v>
      </c>
      <c r="X11" s="99">
        <v>0</v>
      </c>
      <c r="Y11" s="99">
        <v>3.6648213600004751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2.2028790156543314</v>
      </c>
      <c r="L12" s="99">
        <v>2.3176903542400114</v>
      </c>
      <c r="M12" s="99">
        <v>2.1754969055332447</v>
      </c>
      <c r="N12" s="99">
        <v>2.1416383501256835</v>
      </c>
      <c r="O12" s="99">
        <v>2.1026984727309874</v>
      </c>
      <c r="P12" s="99">
        <v>2.0050863192752137</v>
      </c>
      <c r="Q12" s="99">
        <v>1.9600254482359394</v>
      </c>
      <c r="R12" s="99">
        <v>1.9552798046450854</v>
      </c>
      <c r="S12" s="99">
        <v>1.9263727657559702</v>
      </c>
      <c r="T12" s="99">
        <v>0</v>
      </c>
      <c r="U12" s="99">
        <v>2.1892170287904484</v>
      </c>
      <c r="V12" s="99">
        <v>2.1238576802363767</v>
      </c>
      <c r="W12" s="99">
        <v>0</v>
      </c>
      <c r="X12" s="99">
        <v>0</v>
      </c>
      <c r="Y12" s="99">
        <v>1.1471958373871505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2.2028790156543314</v>
      </c>
      <c r="L13" s="102">
        <v>2.3176903542400114</v>
      </c>
      <c r="M13" s="102">
        <v>2.1754969055332447</v>
      </c>
      <c r="N13" s="102">
        <v>2.1416383501256835</v>
      </c>
      <c r="O13" s="102">
        <v>2.1026984727309874</v>
      </c>
      <c r="P13" s="102">
        <v>2.0050863192752137</v>
      </c>
      <c r="Q13" s="102">
        <v>1.9600254482359394</v>
      </c>
      <c r="R13" s="102">
        <v>1.9552798046450854</v>
      </c>
      <c r="S13" s="102">
        <v>1.9263727657559702</v>
      </c>
      <c r="T13" s="102">
        <v>0</v>
      </c>
      <c r="U13" s="102">
        <v>2.1892170287904484</v>
      </c>
      <c r="V13" s="102">
        <v>2.1238576802363767</v>
      </c>
      <c r="W13" s="102">
        <v>0</v>
      </c>
      <c r="X13" s="102">
        <v>0</v>
      </c>
      <c r="Y13" s="102">
        <v>1.1471958373871505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1.4772918450910106</v>
      </c>
      <c r="D19" s="123">
        <v>1.358958498194518</v>
      </c>
      <c r="E19" s="123">
        <v>1.1844807829969888</v>
      </c>
      <c r="F19" s="123">
        <v>1.7425023718863319</v>
      </c>
      <c r="G19" s="123">
        <v>2.1625039101598351</v>
      </c>
      <c r="H19" s="123">
        <v>2.2260714579457574</v>
      </c>
      <c r="I19" s="123">
        <v>2.2600671484414034</v>
      </c>
      <c r="J19" s="123">
        <v>1.9022853739025569</v>
      </c>
      <c r="K19" s="123">
        <v>1.8937916790329834</v>
      </c>
      <c r="L19" s="123">
        <v>1.6335757946030474</v>
      </c>
      <c r="M19" s="123">
        <v>1.7519707952622512</v>
      </c>
      <c r="N19" s="123">
        <v>2.1613034338580444</v>
      </c>
      <c r="O19" s="123">
        <v>2.2136003771165491</v>
      </c>
      <c r="P19" s="123">
        <v>2.1531208977799636</v>
      </c>
      <c r="Q19" s="123">
        <v>1.9733396198287649</v>
      </c>
      <c r="R19" s="123">
        <v>1.855285726764361</v>
      </c>
      <c r="S19" s="123">
        <v>1.9477953289040408</v>
      </c>
      <c r="T19" s="123">
        <v>2.1758123963368967</v>
      </c>
      <c r="U19" s="123">
        <v>2.0878904451485325</v>
      </c>
      <c r="V19" s="123">
        <v>2.3100214695172956</v>
      </c>
      <c r="W19" s="123">
        <v>0</v>
      </c>
      <c r="X19" s="123">
        <v>0</v>
      </c>
      <c r="Y19" s="123">
        <v>1.8878315285156804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2.6211583541366612</v>
      </c>
      <c r="D20" s="99">
        <v>3.1144295947874086</v>
      </c>
      <c r="E20" s="99">
        <v>4.0067674032172285</v>
      </c>
      <c r="F20" s="99">
        <v>4.042305680408333</v>
      </c>
      <c r="G20" s="99">
        <v>4.0212903983697119</v>
      </c>
      <c r="H20" s="99">
        <v>4.2091509931951085</v>
      </c>
      <c r="I20" s="99">
        <v>3.9628163421712692</v>
      </c>
      <c r="J20" s="99">
        <v>4.2314728737127556</v>
      </c>
      <c r="K20" s="99">
        <v>4.3432119986729845</v>
      </c>
      <c r="L20" s="99">
        <v>4.4346463018183888</v>
      </c>
      <c r="M20" s="99">
        <v>4.2178935855899073</v>
      </c>
      <c r="N20" s="99">
        <v>4.2259157917214951</v>
      </c>
      <c r="O20" s="99">
        <v>4.1014189684435447</v>
      </c>
      <c r="P20" s="99">
        <v>4.0848242754463273</v>
      </c>
      <c r="Q20" s="99">
        <v>4.031023333349216</v>
      </c>
      <c r="R20" s="99">
        <v>4.1058785650270817</v>
      </c>
      <c r="S20" s="99">
        <v>4.2753837629751201</v>
      </c>
      <c r="T20" s="99">
        <v>4.306426853567614</v>
      </c>
      <c r="U20" s="99">
        <v>3.9233344104417278</v>
      </c>
      <c r="V20" s="99">
        <v>4.3689159592366673</v>
      </c>
      <c r="W20" s="99">
        <v>0</v>
      </c>
      <c r="X20" s="99">
        <v>0</v>
      </c>
      <c r="Y20" s="99">
        <v>2.9284331174977192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1.8740414898400706</v>
      </c>
      <c r="D21" s="99">
        <v>2.0249012242239242</v>
      </c>
      <c r="E21" s="99">
        <v>2.6849669332461636</v>
      </c>
      <c r="F21" s="99">
        <v>2.6897639596027085</v>
      </c>
      <c r="G21" s="99">
        <v>2.6200994029154288</v>
      </c>
      <c r="H21" s="99">
        <v>2.6432334522329834</v>
      </c>
      <c r="I21" s="99">
        <v>2.7465176589829507</v>
      </c>
      <c r="J21" s="99">
        <v>2.8242392309012523</v>
      </c>
      <c r="K21" s="99">
        <v>2.9085048685712285</v>
      </c>
      <c r="L21" s="99">
        <v>2.9402193773547509</v>
      </c>
      <c r="M21" s="99">
        <v>2.8086649989230299</v>
      </c>
      <c r="N21" s="99">
        <v>2.8133466742072768</v>
      </c>
      <c r="O21" s="99">
        <v>2.699405003515539</v>
      </c>
      <c r="P21" s="99">
        <v>2.6714484191712833</v>
      </c>
      <c r="Q21" s="99">
        <v>2.652382348154589</v>
      </c>
      <c r="R21" s="99">
        <v>2.6801003227492544</v>
      </c>
      <c r="S21" s="99">
        <v>2.6942707161458159</v>
      </c>
      <c r="T21" s="99">
        <v>2.7654615276511576</v>
      </c>
      <c r="U21" s="99">
        <v>2.8814490470443404</v>
      </c>
      <c r="V21" s="99">
        <v>2.6813795490430947</v>
      </c>
      <c r="W21" s="99">
        <v>0</v>
      </c>
      <c r="X21" s="99">
        <v>0</v>
      </c>
      <c r="Y21" s="99">
        <v>1.7852925727715059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46.711732777738995</v>
      </c>
      <c r="D24" s="118">
        <f t="shared" si="7"/>
        <v>43.548005455305621</v>
      </c>
      <c r="E24" s="118">
        <f t="shared" si="7"/>
        <v>40.727379002026495</v>
      </c>
      <c r="F24" s="118">
        <f t="shared" si="7"/>
        <v>39.950512606750635</v>
      </c>
      <c r="G24" s="118">
        <f t="shared" si="7"/>
        <v>41.586571342738381</v>
      </c>
      <c r="H24" s="118">
        <f t="shared" si="7"/>
        <v>43.558978945767421</v>
      </c>
      <c r="I24" s="118">
        <f t="shared" si="7"/>
        <v>41.030972447316245</v>
      </c>
      <c r="J24" s="118">
        <f t="shared" si="7"/>
        <v>39.477524294122148</v>
      </c>
      <c r="K24" s="118">
        <f t="shared" si="7"/>
        <v>39.383912613068262</v>
      </c>
      <c r="L24" s="118">
        <f t="shared" si="7"/>
        <v>43.001551647347867</v>
      </c>
      <c r="M24" s="118">
        <f t="shared" si="7"/>
        <v>36.151147026518586</v>
      </c>
      <c r="N24" s="118">
        <f t="shared" si="7"/>
        <v>37.632508845430763</v>
      </c>
      <c r="O24" s="118">
        <f t="shared" si="7"/>
        <v>34.108464357816572</v>
      </c>
      <c r="P24" s="118">
        <f t="shared" si="7"/>
        <v>28.80637517761761</v>
      </c>
      <c r="Q24" s="118">
        <f t="shared" si="7"/>
        <v>26.824499240328297</v>
      </c>
      <c r="R24" s="118">
        <f t="shared" ref="R24:V24" si="8">R25+R28+R30+R39</f>
        <v>27.225129897623013</v>
      </c>
      <c r="S24" s="118">
        <f t="shared" si="8"/>
        <v>26.738381434357592</v>
      </c>
      <c r="T24" s="118">
        <f t="shared" si="8"/>
        <v>26.311400724333499</v>
      </c>
      <c r="U24" s="118">
        <f t="shared" si="8"/>
        <v>26.438244216584721</v>
      </c>
      <c r="V24" s="118">
        <f t="shared" si="8"/>
        <v>24.340673637007662</v>
      </c>
      <c r="W24" s="118">
        <f t="shared" ref="W24:Y24" si="9">W25+W28+W30+W39</f>
        <v>20.180711513493371</v>
      </c>
      <c r="X24" s="118">
        <f t="shared" si="9"/>
        <v>22.037974118637504</v>
      </c>
      <c r="Y24" s="118">
        <f t="shared" si="9"/>
        <v>16.283530099402043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43.971724168745553</v>
      </c>
      <c r="D25" s="123">
        <f t="shared" si="10"/>
        <v>41.684813233499696</v>
      </c>
      <c r="E25" s="123">
        <f t="shared" si="10"/>
        <v>39.423624634546492</v>
      </c>
      <c r="F25" s="123">
        <f t="shared" si="10"/>
        <v>37.812924243783996</v>
      </c>
      <c r="G25" s="123">
        <f t="shared" si="10"/>
        <v>38.610011773526999</v>
      </c>
      <c r="H25" s="123">
        <f t="shared" si="10"/>
        <v>39.720208005648345</v>
      </c>
      <c r="I25" s="123">
        <f t="shared" si="10"/>
        <v>37.764247843572377</v>
      </c>
      <c r="J25" s="123">
        <f t="shared" si="10"/>
        <v>37.401674682070528</v>
      </c>
      <c r="K25" s="123">
        <f t="shared" si="10"/>
        <v>37.290415604597456</v>
      </c>
      <c r="L25" s="123">
        <f t="shared" si="10"/>
        <v>41.312051950071186</v>
      </c>
      <c r="M25" s="123">
        <f t="shared" si="10"/>
        <v>34.381019753396629</v>
      </c>
      <c r="N25" s="123">
        <f t="shared" si="10"/>
        <v>35.192977857882141</v>
      </c>
      <c r="O25" s="123">
        <f t="shared" si="10"/>
        <v>31.681608315003817</v>
      </c>
      <c r="P25" s="123">
        <f t="shared" si="10"/>
        <v>26.35988267999527</v>
      </c>
      <c r="Q25" s="123">
        <f t="shared" si="10"/>
        <v>24.651957467581557</v>
      </c>
      <c r="R25" s="123">
        <f t="shared" ref="R25:V25" si="11">SUM(R26:R27)</f>
        <v>25.196126742085216</v>
      </c>
      <c r="S25" s="123">
        <f t="shared" si="11"/>
        <v>24.556873325472772</v>
      </c>
      <c r="T25" s="123">
        <f t="shared" si="11"/>
        <v>24.005585190349294</v>
      </c>
      <c r="U25" s="123">
        <f t="shared" si="11"/>
        <v>24.050570640160274</v>
      </c>
      <c r="V25" s="123">
        <f t="shared" si="11"/>
        <v>21.737228286376972</v>
      </c>
      <c r="W25" s="123">
        <f t="shared" ref="W25:Y25" si="12">SUM(W26:W27)</f>
        <v>17.289560536999304</v>
      </c>
      <c r="X25" s="123">
        <f t="shared" si="12"/>
        <v>19.272249445350859</v>
      </c>
      <c r="Y25" s="123">
        <f t="shared" si="12"/>
        <v>13.762650109190618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43.971724168745553</v>
      </c>
      <c r="D26" s="99">
        <v>41.684813233499696</v>
      </c>
      <c r="E26" s="99">
        <v>39.423624634546492</v>
      </c>
      <c r="F26" s="99">
        <v>37.812924243783996</v>
      </c>
      <c r="G26" s="99">
        <v>38.610011773526999</v>
      </c>
      <c r="H26" s="99">
        <v>39.720208005648345</v>
      </c>
      <c r="I26" s="99">
        <v>37.764247843572377</v>
      </c>
      <c r="J26" s="99">
        <v>37.401674682070528</v>
      </c>
      <c r="K26" s="99">
        <v>37.290415604597456</v>
      </c>
      <c r="L26" s="99">
        <v>41.312051950071186</v>
      </c>
      <c r="M26" s="99">
        <v>34.381019753396629</v>
      </c>
      <c r="N26" s="99">
        <v>35.192977857882141</v>
      </c>
      <c r="O26" s="99">
        <v>31.681608315003817</v>
      </c>
      <c r="P26" s="99">
        <v>26.35988267999527</v>
      </c>
      <c r="Q26" s="99">
        <v>24.651957467581557</v>
      </c>
      <c r="R26" s="99">
        <v>25.196126742085216</v>
      </c>
      <c r="S26" s="99">
        <v>24.556873325472772</v>
      </c>
      <c r="T26" s="99">
        <v>24.005585190349294</v>
      </c>
      <c r="U26" s="99">
        <v>24.050570640160274</v>
      </c>
      <c r="V26" s="99">
        <v>21.737228286376972</v>
      </c>
      <c r="W26" s="99">
        <v>17.289560536999304</v>
      </c>
      <c r="X26" s="99">
        <v>19.272249445350859</v>
      </c>
      <c r="Y26" s="99">
        <v>13.762650109190618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1.3102061536366589</v>
      </c>
      <c r="D30" s="123">
        <v>0.60446983918024044</v>
      </c>
      <c r="E30" s="123">
        <v>0.29071469634724811</v>
      </c>
      <c r="F30" s="123">
        <v>0.58723830291785106</v>
      </c>
      <c r="G30" s="123">
        <v>0.97808020202089974</v>
      </c>
      <c r="H30" s="123">
        <v>1.7907694485034373</v>
      </c>
      <c r="I30" s="123">
        <v>1.113389752766111</v>
      </c>
      <c r="J30" s="123">
        <v>0.43834282670822294</v>
      </c>
      <c r="K30" s="123">
        <v>0.45646967807279382</v>
      </c>
      <c r="L30" s="123">
        <v>0.33536881133077845</v>
      </c>
      <c r="M30" s="123">
        <v>0.34504109140239347</v>
      </c>
      <c r="N30" s="123">
        <v>0.56906318060284111</v>
      </c>
      <c r="O30" s="123">
        <v>0.53795941185404572</v>
      </c>
      <c r="P30" s="123">
        <v>0.54016765481564688</v>
      </c>
      <c r="Q30" s="123">
        <v>0.40977834881791231</v>
      </c>
      <c r="R30" s="123">
        <v>0.43870266282212506</v>
      </c>
      <c r="S30" s="123">
        <v>0.48456412192004999</v>
      </c>
      <c r="T30" s="123">
        <v>0.45016382487626422</v>
      </c>
      <c r="U30" s="123">
        <v>0.43742452629077599</v>
      </c>
      <c r="V30" s="123">
        <v>0.56326525896746715</v>
      </c>
      <c r="W30" s="123">
        <v>0.34951401742920224</v>
      </c>
      <c r="X30" s="123">
        <v>0.57237750536021648</v>
      </c>
      <c r="Y30" s="123">
        <v>0.7355874174399194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3.9183160557115104</v>
      </c>
      <c r="D31" s="99">
        <v>3.9468324793533349</v>
      </c>
      <c r="E31" s="99">
        <v>4.1205648264870822</v>
      </c>
      <c r="F31" s="99">
        <v>4.228115781008527</v>
      </c>
      <c r="G31" s="99">
        <v>4.2414824145329399</v>
      </c>
      <c r="H31" s="99">
        <v>4.2652872318900057</v>
      </c>
      <c r="I31" s="99">
        <v>4.4014706015783096</v>
      </c>
      <c r="J31" s="99">
        <v>4.4857082599808145</v>
      </c>
      <c r="K31" s="99">
        <v>4.599981004561287</v>
      </c>
      <c r="L31" s="99">
        <v>4.6261168386510318</v>
      </c>
      <c r="M31" s="99">
        <v>4.5189252615926376</v>
      </c>
      <c r="N31" s="99">
        <v>4.6194540543054163</v>
      </c>
      <c r="O31" s="99">
        <v>4.4045426845549995</v>
      </c>
      <c r="P31" s="99">
        <v>4.2797898804624337</v>
      </c>
      <c r="Q31" s="99">
        <v>4.1233946349802419</v>
      </c>
      <c r="R31" s="99">
        <v>4.161408115912729</v>
      </c>
      <c r="S31" s="99">
        <v>4.1764812413109071</v>
      </c>
      <c r="T31" s="99">
        <v>4.2464246947300772</v>
      </c>
      <c r="U31" s="99">
        <v>4.437992706380653</v>
      </c>
      <c r="V31" s="99">
        <v>4.420130677457843</v>
      </c>
      <c r="W31" s="99">
        <v>4.610611289769893</v>
      </c>
      <c r="X31" s="99">
        <v>4.5117992212534359</v>
      </c>
      <c r="Y31" s="99">
        <v>3.664821360000476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2.202879015654331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2.3147040056506349</v>
      </c>
      <c r="U32" s="99">
        <v>2.1892170287904476</v>
      </c>
      <c r="V32" s="99">
        <v>2.1238576802363762</v>
      </c>
      <c r="W32" s="99">
        <v>2.2977916679868242</v>
      </c>
      <c r="X32" s="99">
        <v>1.7619859438771313</v>
      </c>
      <c r="Y32" s="99">
        <v>1.1471958373871503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2.202879015654331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2.3147040056506349</v>
      </c>
      <c r="U33" s="102">
        <v>2.1892170287904476</v>
      </c>
      <c r="V33" s="102">
        <v>2.1238576802363762</v>
      </c>
      <c r="W33" s="102">
        <v>2.2977916679868242</v>
      </c>
      <c r="X33" s="102">
        <v>1.7619859438771313</v>
      </c>
      <c r="Y33" s="102">
        <v>1.1471958373871503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1.4298024553567885</v>
      </c>
      <c r="D39" s="123">
        <v>1.2587223826256828</v>
      </c>
      <c r="E39" s="123">
        <v>1.0130396711327547</v>
      </c>
      <c r="F39" s="123">
        <v>1.5503500600487832</v>
      </c>
      <c r="G39" s="123">
        <v>1.9984793671904821</v>
      </c>
      <c r="H39" s="123">
        <v>2.0480014916156328</v>
      </c>
      <c r="I39" s="123">
        <v>2.1533348509777572</v>
      </c>
      <c r="J39" s="123">
        <v>1.6375067853433976</v>
      </c>
      <c r="K39" s="123">
        <v>1.6370273303980134</v>
      </c>
      <c r="L39" s="123">
        <v>1.3541308859458976</v>
      </c>
      <c r="M39" s="123">
        <v>1.4250861817195668</v>
      </c>
      <c r="N39" s="123">
        <v>1.8704678069457803</v>
      </c>
      <c r="O39" s="123">
        <v>1.888896630958711</v>
      </c>
      <c r="P39" s="123">
        <v>1.906324842806693</v>
      </c>
      <c r="Q39" s="123">
        <v>1.7627634239288261</v>
      </c>
      <c r="R39" s="123">
        <v>1.5903004927156719</v>
      </c>
      <c r="S39" s="123">
        <v>1.6969439869647682</v>
      </c>
      <c r="T39" s="123">
        <v>1.8556517091079427</v>
      </c>
      <c r="U39" s="123">
        <v>1.9502490501336691</v>
      </c>
      <c r="V39" s="123">
        <v>2.0401800916632249</v>
      </c>
      <c r="W39" s="123">
        <v>2.5416369590648653</v>
      </c>
      <c r="X39" s="123">
        <v>2.193347167926428</v>
      </c>
      <c r="Y39" s="123">
        <v>1.7852925727715063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1.8740414898400706</v>
      </c>
      <c r="D40" s="99">
        <v>2.0249012242239246</v>
      </c>
      <c r="E40" s="99">
        <v>2.6849669332461628</v>
      </c>
      <c r="F40" s="99">
        <v>2.6897639596027085</v>
      </c>
      <c r="G40" s="99">
        <v>2.6200994029154288</v>
      </c>
      <c r="H40" s="99">
        <v>2.6432334522329843</v>
      </c>
      <c r="I40" s="99">
        <v>2.7465176589829507</v>
      </c>
      <c r="J40" s="99">
        <v>2.8242392309012532</v>
      </c>
      <c r="K40" s="99">
        <v>2.9085048685712276</v>
      </c>
      <c r="L40" s="99">
        <v>2.94021937735475</v>
      </c>
      <c r="M40" s="99">
        <v>2.8086649989230299</v>
      </c>
      <c r="N40" s="99">
        <v>2.8133466742072768</v>
      </c>
      <c r="O40" s="99">
        <v>2.6994050035155395</v>
      </c>
      <c r="P40" s="99">
        <v>2.6714484191712842</v>
      </c>
      <c r="Q40" s="99">
        <v>2.652382348154589</v>
      </c>
      <c r="R40" s="99">
        <v>2.6801003227492544</v>
      </c>
      <c r="S40" s="99">
        <v>2.6942707161458164</v>
      </c>
      <c r="T40" s="99">
        <v>2.7654615276511576</v>
      </c>
      <c r="U40" s="99">
        <v>2.8814490470443399</v>
      </c>
      <c r="V40" s="99">
        <v>2.6813795490430952</v>
      </c>
      <c r="W40" s="99">
        <v>2.5416369590648653</v>
      </c>
      <c r="X40" s="99">
        <v>2.193347167926428</v>
      </c>
      <c r="Y40" s="99">
        <v>1.7852925727715063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62.543747350862027</v>
      </c>
      <c r="D43" s="118">
        <f t="shared" si="14"/>
        <v>63.958189448007246</v>
      </c>
      <c r="E43" s="118">
        <f t="shared" si="14"/>
        <v>61.997526941191474</v>
      </c>
      <c r="F43" s="118">
        <f t="shared" si="14"/>
        <v>58.424253571986796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47.862375614519728</v>
      </c>
      <c r="O43" s="118">
        <f t="shared" si="14"/>
        <v>47.571928596702243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35.268027444997706</v>
      </c>
      <c r="S43" s="118">
        <f t="shared" si="15"/>
        <v>36.268029265625373</v>
      </c>
      <c r="T43" s="118">
        <f t="shared" si="15"/>
        <v>41.858822098599333</v>
      </c>
      <c r="U43" s="118">
        <f t="shared" si="15"/>
        <v>34.011920150867311</v>
      </c>
      <c r="V43" s="118">
        <f t="shared" si="15"/>
        <v>30.193177089194162</v>
      </c>
      <c r="W43" s="118">
        <f t="shared" ref="W43:Y43" si="16">W44+W47+W49+W58</f>
        <v>0</v>
      </c>
      <c r="X43" s="118">
        <f t="shared" si="16"/>
        <v>24.287489748465234</v>
      </c>
      <c r="Y43" s="118">
        <f t="shared" si="16"/>
        <v>18.353050906360998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56.542183829391831</v>
      </c>
      <c r="D44" s="123">
        <f t="shared" si="17"/>
        <v>57.718228404037148</v>
      </c>
      <c r="E44" s="123">
        <f t="shared" si="17"/>
        <v>55.298448371019333</v>
      </c>
      <c r="F44" s="123">
        <f t="shared" si="17"/>
        <v>51.324672521384947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40.957586545354495</v>
      </c>
      <c r="O44" s="123">
        <f t="shared" si="17"/>
        <v>40.259272924443103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29.759137785763517</v>
      </c>
      <c r="S44" s="123">
        <f t="shared" si="18"/>
        <v>29.937899597341701</v>
      </c>
      <c r="T44" s="123">
        <f t="shared" si="18"/>
        <v>34.844860209546745</v>
      </c>
      <c r="U44" s="123">
        <f t="shared" si="18"/>
        <v>27.720434646690183</v>
      </c>
      <c r="V44" s="123">
        <f t="shared" si="18"/>
        <v>25.513421730865819</v>
      </c>
      <c r="W44" s="123">
        <f t="shared" ref="W44:Y44" si="19">SUM(W45:W46)</f>
        <v>0</v>
      </c>
      <c r="X44" s="123">
        <f t="shared" si="19"/>
        <v>21.695488238310759</v>
      </c>
      <c r="Y44" s="123">
        <f t="shared" si="19"/>
        <v>16.301158065575894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56.542183829391831</v>
      </c>
      <c r="D45" s="99">
        <v>57.718228404037148</v>
      </c>
      <c r="E45" s="99">
        <v>55.298448371019333</v>
      </c>
      <c r="F45" s="99">
        <v>51.324672521384947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40.957586545354495</v>
      </c>
      <c r="O45" s="99">
        <v>40.259272924443103</v>
      </c>
      <c r="P45" s="99">
        <v>0</v>
      </c>
      <c r="Q45" s="99">
        <v>0</v>
      </c>
      <c r="R45" s="99">
        <v>29.759137785763517</v>
      </c>
      <c r="S45" s="99">
        <v>29.937899597341701</v>
      </c>
      <c r="T45" s="99">
        <v>34.844860209546745</v>
      </c>
      <c r="U45" s="99">
        <v>27.720434646690183</v>
      </c>
      <c r="V45" s="99">
        <v>25.513421730865819</v>
      </c>
      <c r="W45" s="99">
        <v>0</v>
      </c>
      <c r="X45" s="99">
        <v>21.695488238310759</v>
      </c>
      <c r="Y45" s="99">
        <v>16.301158065575894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4.5717461663121739</v>
      </c>
      <c r="D49" s="123">
        <v>4.9829064354038133</v>
      </c>
      <c r="E49" s="123">
        <v>5.6831248716106932</v>
      </c>
      <c r="F49" s="123">
        <v>5.550291519723471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5.0370070447952493</v>
      </c>
      <c r="O49" s="123">
        <v>5.4270637861133277</v>
      </c>
      <c r="P49" s="123">
        <v>0</v>
      </c>
      <c r="Q49" s="123">
        <v>0</v>
      </c>
      <c r="R49" s="123">
        <v>3.9230314800926207</v>
      </c>
      <c r="S49" s="123">
        <v>4.6369356110037714</v>
      </c>
      <c r="T49" s="123">
        <v>5.1585998918176665</v>
      </c>
      <c r="U49" s="123">
        <v>4.3406908077309625</v>
      </c>
      <c r="V49" s="123">
        <v>2.6379612001369042</v>
      </c>
      <c r="W49" s="123">
        <v>0</v>
      </c>
      <c r="X49" s="123">
        <v>0.39865434222804486</v>
      </c>
      <c r="Y49" s="123">
        <v>0.26660026801359704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4.9486707400584313</v>
      </c>
      <c r="D50" s="99">
        <v>5.2728029201763089</v>
      </c>
      <c r="E50" s="99">
        <v>6.0104164693555502</v>
      </c>
      <c r="F50" s="99">
        <v>5.8409610585792695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5.3562114326422225</v>
      </c>
      <c r="O50" s="99">
        <v>5.5578525934977012</v>
      </c>
      <c r="P50" s="99">
        <v>0</v>
      </c>
      <c r="Q50" s="99">
        <v>0</v>
      </c>
      <c r="R50" s="99">
        <v>4.7537017036731015</v>
      </c>
      <c r="S50" s="99">
        <v>4.8384520783738205</v>
      </c>
      <c r="T50" s="99">
        <v>5.4543381441925556</v>
      </c>
      <c r="U50" s="99">
        <v>4.5649743103981288</v>
      </c>
      <c r="V50" s="99">
        <v>4.6429645625109348</v>
      </c>
      <c r="W50" s="99">
        <v>0</v>
      </c>
      <c r="X50" s="99">
        <v>4.2904128160067208</v>
      </c>
      <c r="Y50" s="99">
        <v>4.7014688841389614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2.4795523990190418</v>
      </c>
      <c r="O51" s="99">
        <v>2.654936605754425</v>
      </c>
      <c r="P51" s="99">
        <v>0</v>
      </c>
      <c r="Q51" s="99">
        <v>0</v>
      </c>
      <c r="R51" s="99">
        <v>2.2277833250918602</v>
      </c>
      <c r="S51" s="99">
        <v>2.2276149837420127</v>
      </c>
      <c r="T51" s="99">
        <v>2.9840121735032534</v>
      </c>
      <c r="U51" s="99">
        <v>2.2417653544477969</v>
      </c>
      <c r="V51" s="99">
        <v>2.2222897068142702</v>
      </c>
      <c r="W51" s="99">
        <v>0</v>
      </c>
      <c r="X51" s="99">
        <v>0</v>
      </c>
      <c r="Y51" s="99">
        <v>1.5008939219980044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2.4795523990190418</v>
      </c>
      <c r="O52" s="102">
        <v>2.654936605754425</v>
      </c>
      <c r="P52" s="102">
        <v>0</v>
      </c>
      <c r="Q52" s="102">
        <v>0</v>
      </c>
      <c r="R52" s="102">
        <v>2.2277833250918602</v>
      </c>
      <c r="S52" s="102">
        <v>2.2276149837420127</v>
      </c>
      <c r="T52" s="102">
        <v>2.9840121735032534</v>
      </c>
      <c r="U52" s="102">
        <v>2.2417653544477969</v>
      </c>
      <c r="V52" s="102">
        <v>2.2222897068142702</v>
      </c>
      <c r="W52" s="102">
        <v>0</v>
      </c>
      <c r="X52" s="102">
        <v>0</v>
      </c>
      <c r="Y52" s="102">
        <v>1.5008939219980044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1.42981735515802</v>
      </c>
      <c r="D58" s="123">
        <v>1.2570546085662819</v>
      </c>
      <c r="E58" s="123">
        <v>1.0159536985614497</v>
      </c>
      <c r="F58" s="123">
        <v>1.5492895308783772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1.867782024369977</v>
      </c>
      <c r="O58" s="123">
        <v>1.8855918861458132</v>
      </c>
      <c r="P58" s="123">
        <v>0</v>
      </c>
      <c r="Q58" s="123">
        <v>0</v>
      </c>
      <c r="R58" s="123">
        <v>1.5858581791415702</v>
      </c>
      <c r="S58" s="123">
        <v>1.6931940572798987</v>
      </c>
      <c r="T58" s="123">
        <v>1.8553619972349198</v>
      </c>
      <c r="U58" s="123">
        <v>1.9507946964461682</v>
      </c>
      <c r="V58" s="123">
        <v>2.0417941581914389</v>
      </c>
      <c r="W58" s="123">
        <v>0</v>
      </c>
      <c r="X58" s="123">
        <v>2.1933471679264285</v>
      </c>
      <c r="Y58" s="123">
        <v>1.7852925727715063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1.8740414898400706</v>
      </c>
      <c r="D59" s="99">
        <v>2.0249012242239246</v>
      </c>
      <c r="E59" s="99">
        <v>2.6849669332461632</v>
      </c>
      <c r="F59" s="99">
        <v>2.6897639596027081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2.8133466742072772</v>
      </c>
      <c r="O59" s="99">
        <v>2.6994050035155386</v>
      </c>
      <c r="P59" s="99">
        <v>0</v>
      </c>
      <c r="Q59" s="99">
        <v>0</v>
      </c>
      <c r="R59" s="99">
        <v>2.6801003227492539</v>
      </c>
      <c r="S59" s="99">
        <v>2.6942707161458159</v>
      </c>
      <c r="T59" s="99">
        <v>2.7654615276511572</v>
      </c>
      <c r="U59" s="99">
        <v>2.8814490470443399</v>
      </c>
      <c r="V59" s="99">
        <v>2.6813795490430947</v>
      </c>
      <c r="W59" s="99">
        <v>0</v>
      </c>
      <c r="X59" s="99">
        <v>2.1933471679264285</v>
      </c>
      <c r="Y59" s="99">
        <v>1.7852925727715063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43.469038133060273</v>
      </c>
      <c r="D62" s="118">
        <f t="shared" si="21"/>
        <v>41.562306181744269</v>
      </c>
      <c r="E62" s="118">
        <f t="shared" si="21"/>
        <v>41.208326880396491</v>
      </c>
      <c r="F62" s="118">
        <f t="shared" si="21"/>
        <v>40.131251403618776</v>
      </c>
      <c r="G62" s="118">
        <f t="shared" si="21"/>
        <v>41.728180980274743</v>
      </c>
      <c r="H62" s="118">
        <f t="shared" si="21"/>
        <v>42.072429876442023</v>
      </c>
      <c r="I62" s="118">
        <f t="shared" si="21"/>
        <v>39.734714402288795</v>
      </c>
      <c r="J62" s="118">
        <f t="shared" si="21"/>
        <v>39.09082585964412</v>
      </c>
      <c r="K62" s="118">
        <f t="shared" si="21"/>
        <v>39.284796059409146</v>
      </c>
      <c r="L62" s="118">
        <f t="shared" si="21"/>
        <v>42.316484720220771</v>
      </c>
      <c r="M62" s="118">
        <f t="shared" si="21"/>
        <v>37.058673317733707</v>
      </c>
      <c r="N62" s="118">
        <f t="shared" si="21"/>
        <v>36.556221383522228</v>
      </c>
      <c r="O62" s="118">
        <f t="shared" si="21"/>
        <v>34.338805664444195</v>
      </c>
      <c r="P62" s="118">
        <f t="shared" si="21"/>
        <v>28.622378013635711</v>
      </c>
      <c r="Q62" s="118">
        <f t="shared" si="21"/>
        <v>26.503615885770152</v>
      </c>
      <c r="R62" s="118">
        <f t="shared" ref="R62:V62" si="22">R63+R66+R68+R77</f>
        <v>27.35927349069911</v>
      </c>
      <c r="S62" s="118">
        <f t="shared" si="22"/>
        <v>27.175393698417516</v>
      </c>
      <c r="T62" s="118">
        <f t="shared" si="22"/>
        <v>25.233107352982831</v>
      </c>
      <c r="U62" s="118">
        <f t="shared" si="22"/>
        <v>24.230836097497477</v>
      </c>
      <c r="V62" s="118">
        <f t="shared" si="22"/>
        <v>23.192350262410862</v>
      </c>
      <c r="W62" s="118">
        <f t="shared" ref="W62:Y62" si="23">W63+W66+W68+W77</f>
        <v>23.529900651606276</v>
      </c>
      <c r="X62" s="118">
        <f t="shared" si="23"/>
        <v>18.092282435989802</v>
      </c>
      <c r="Y62" s="118">
        <f t="shared" si="23"/>
        <v>14.491383859529556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38.840355191224141</v>
      </c>
      <c r="D63" s="123">
        <f t="shared" si="24"/>
        <v>36.822102533879018</v>
      </c>
      <c r="E63" s="123">
        <f t="shared" si="24"/>
        <v>35.335551588047679</v>
      </c>
      <c r="F63" s="123">
        <f t="shared" si="24"/>
        <v>34.267302916868587</v>
      </c>
      <c r="G63" s="123">
        <f t="shared" si="24"/>
        <v>36.061013743526395</v>
      </c>
      <c r="H63" s="123">
        <f t="shared" si="24"/>
        <v>36.435588582901566</v>
      </c>
      <c r="I63" s="123">
        <f t="shared" si="24"/>
        <v>33.883473603887118</v>
      </c>
      <c r="J63" s="123">
        <f t="shared" si="24"/>
        <v>33.090563820580464</v>
      </c>
      <c r="K63" s="123">
        <f t="shared" si="24"/>
        <v>33.21258800930822</v>
      </c>
      <c r="L63" s="123">
        <f t="shared" si="24"/>
        <v>36.171532230334556</v>
      </c>
      <c r="M63" s="123">
        <f t="shared" si="24"/>
        <v>31.086294624766435</v>
      </c>
      <c r="N63" s="123">
        <f t="shared" si="24"/>
        <v>30.629108630208652</v>
      </c>
      <c r="O63" s="123">
        <f t="shared" si="24"/>
        <v>28.427181622364039</v>
      </c>
      <c r="P63" s="123">
        <f t="shared" si="24"/>
        <v>23.21495423151957</v>
      </c>
      <c r="Q63" s="123">
        <f t="shared" si="24"/>
        <v>21.134725973585496</v>
      </c>
      <c r="R63" s="123">
        <f t="shared" ref="R63:V63" si="25">SUM(R64:R65)</f>
        <v>21.831927512996565</v>
      </c>
      <c r="S63" s="123">
        <f t="shared" si="25"/>
        <v>21.490018444611476</v>
      </c>
      <c r="T63" s="123">
        <f t="shared" si="25"/>
        <v>20.046343542833142</v>
      </c>
      <c r="U63" s="123">
        <f t="shared" si="25"/>
        <v>18.815449024130594</v>
      </c>
      <c r="V63" s="123">
        <f t="shared" si="25"/>
        <v>17.766756987505552</v>
      </c>
      <c r="W63" s="123">
        <f t="shared" ref="W63:Y63" si="26">SUM(W64:W65)</f>
        <v>17.906246828249103</v>
      </c>
      <c r="X63" s="123">
        <f t="shared" si="26"/>
        <v>13.885066733778803</v>
      </c>
      <c r="Y63" s="123">
        <f t="shared" si="26"/>
        <v>10.943546595704071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38.840355191224141</v>
      </c>
      <c r="D64" s="99">
        <v>36.822102533879018</v>
      </c>
      <c r="E64" s="99">
        <v>35.335551588047679</v>
      </c>
      <c r="F64" s="99">
        <v>34.267302916868587</v>
      </c>
      <c r="G64" s="99">
        <v>36.061013743526395</v>
      </c>
      <c r="H64" s="99">
        <v>36.435588582901566</v>
      </c>
      <c r="I64" s="99">
        <v>33.883473603887118</v>
      </c>
      <c r="J64" s="99">
        <v>33.090563820580464</v>
      </c>
      <c r="K64" s="99">
        <v>33.21258800930822</v>
      </c>
      <c r="L64" s="99">
        <v>36.171532230334556</v>
      </c>
      <c r="M64" s="99">
        <v>31.086294624766435</v>
      </c>
      <c r="N64" s="99">
        <v>30.629108630208652</v>
      </c>
      <c r="O64" s="99">
        <v>28.427181622364039</v>
      </c>
      <c r="P64" s="99">
        <v>23.21495423151957</v>
      </c>
      <c r="Q64" s="99">
        <v>21.134725973585496</v>
      </c>
      <c r="R64" s="99">
        <v>21.831927512996565</v>
      </c>
      <c r="S64" s="99">
        <v>21.490018444611476</v>
      </c>
      <c r="T64" s="99">
        <v>20.046343542833142</v>
      </c>
      <c r="U64" s="99">
        <v>18.815449024130594</v>
      </c>
      <c r="V64" s="99">
        <v>17.766756987505552</v>
      </c>
      <c r="W64" s="99">
        <v>17.906246828249103</v>
      </c>
      <c r="X64" s="99">
        <v>13.885066733778803</v>
      </c>
      <c r="Y64" s="99">
        <v>10.943546595704071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3.1107743874261136</v>
      </c>
      <c r="D68" s="123">
        <v>3.1449488978641105</v>
      </c>
      <c r="E68" s="123">
        <v>3.4654395790641632</v>
      </c>
      <c r="F68" s="123">
        <v>3.561746285704912</v>
      </c>
      <c r="G68" s="123">
        <v>3.5189629206378417</v>
      </c>
      <c r="H68" s="123">
        <v>3.4633405261513461</v>
      </c>
      <c r="I68" s="123">
        <v>3.55699701237352</v>
      </c>
      <c r="J68" s="123">
        <v>3.5969608863150504</v>
      </c>
      <c r="K68" s="123">
        <v>3.6206081270600778</v>
      </c>
      <c r="L68" s="123">
        <v>3.6180429176776472</v>
      </c>
      <c r="M68" s="123">
        <v>3.6038133422900755</v>
      </c>
      <c r="N68" s="123">
        <v>3.5722605762547501</v>
      </c>
      <c r="O68" s="123">
        <v>3.5532141939962751</v>
      </c>
      <c r="P68" s="123">
        <v>3.2105266527695493</v>
      </c>
      <c r="Q68" s="123">
        <v>3.1641490390682758</v>
      </c>
      <c r="R68" s="123">
        <v>3.2106851556100997</v>
      </c>
      <c r="S68" s="123">
        <v>3.299155285601171</v>
      </c>
      <c r="T68" s="123">
        <v>3.0785259612252758</v>
      </c>
      <c r="U68" s="123">
        <v>3.1067030054416147</v>
      </c>
      <c r="V68" s="123">
        <v>3.1539495277244969</v>
      </c>
      <c r="W68" s="123">
        <v>3.4927723576149297</v>
      </c>
      <c r="X68" s="123">
        <v>2.5930310364888505</v>
      </c>
      <c r="Y68" s="123">
        <v>2.1553771092838945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3.3737071637799421</v>
      </c>
      <c r="D69" s="99">
        <v>3.3070339254152943</v>
      </c>
      <c r="E69" s="99">
        <v>3.7531335675549626</v>
      </c>
      <c r="F69" s="99">
        <v>3.78766901057074</v>
      </c>
      <c r="G69" s="99">
        <v>3.741620751169124</v>
      </c>
      <c r="H69" s="99">
        <v>3.727941269426001</v>
      </c>
      <c r="I69" s="99">
        <v>3.7179438053964193</v>
      </c>
      <c r="J69" s="99">
        <v>3.7232570378927927</v>
      </c>
      <c r="K69" s="99">
        <v>3.8353325221565782</v>
      </c>
      <c r="L69" s="99">
        <v>3.8093268234400455</v>
      </c>
      <c r="M69" s="99">
        <v>3.8005572064926172</v>
      </c>
      <c r="N69" s="99">
        <v>3.741315496594606</v>
      </c>
      <c r="O69" s="99">
        <v>3.7460063682305069</v>
      </c>
      <c r="P69" s="99">
        <v>3.5395114091316886</v>
      </c>
      <c r="Q69" s="99">
        <v>3.3915472163493932</v>
      </c>
      <c r="R69" s="99">
        <v>3.4262730384046072</v>
      </c>
      <c r="S69" s="99">
        <v>3.5051259879819856</v>
      </c>
      <c r="T69" s="99">
        <v>3.2650161382955383</v>
      </c>
      <c r="U69" s="99">
        <v>3.3214487010261862</v>
      </c>
      <c r="V69" s="99">
        <v>3.3262171808832575</v>
      </c>
      <c r="W69" s="99">
        <v>3.7190595965400925</v>
      </c>
      <c r="X69" s="99">
        <v>3.1750006119117504</v>
      </c>
      <c r="Y69" s="99">
        <v>2.5238794880865343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1.8390498886624895</v>
      </c>
      <c r="L70" s="99">
        <v>1.9096764586629433</v>
      </c>
      <c r="M70" s="99">
        <v>1.8314684095578686</v>
      </c>
      <c r="N70" s="99">
        <v>1.7358331759144701</v>
      </c>
      <c r="O70" s="99">
        <v>1.7910743847847237</v>
      </c>
      <c r="P70" s="99">
        <v>1.6631795161209486</v>
      </c>
      <c r="Q70" s="99">
        <v>1.6169607373355266</v>
      </c>
      <c r="R70" s="99">
        <v>1.6154865219830252</v>
      </c>
      <c r="S70" s="99">
        <v>1.6240212908951832</v>
      </c>
      <c r="T70" s="99">
        <v>1.7821157024699041</v>
      </c>
      <c r="U70" s="99">
        <v>1.6374408345014835</v>
      </c>
      <c r="V70" s="99">
        <v>1.596535592703004</v>
      </c>
      <c r="W70" s="99">
        <v>1.8585480940117844</v>
      </c>
      <c r="X70" s="99">
        <v>1.2208839659548791</v>
      </c>
      <c r="Y70" s="99">
        <v>0.76301251070495524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1.8390498886624895</v>
      </c>
      <c r="L71" s="102">
        <v>1.9096764586629433</v>
      </c>
      <c r="M71" s="102">
        <v>1.8314684095578686</v>
      </c>
      <c r="N71" s="102">
        <v>1.7358331759144701</v>
      </c>
      <c r="O71" s="102">
        <v>1.7910743847847237</v>
      </c>
      <c r="P71" s="102">
        <v>1.6631795161209486</v>
      </c>
      <c r="Q71" s="102">
        <v>1.6169607373355266</v>
      </c>
      <c r="R71" s="102">
        <v>1.6154865219830252</v>
      </c>
      <c r="S71" s="102">
        <v>1.6240212908951832</v>
      </c>
      <c r="T71" s="102">
        <v>1.7821157024699041</v>
      </c>
      <c r="U71" s="102">
        <v>1.6374408345014835</v>
      </c>
      <c r="V71" s="102">
        <v>1.596535592703004</v>
      </c>
      <c r="W71" s="102">
        <v>1.8585480940117844</v>
      </c>
      <c r="X71" s="102">
        <v>1.2208839659548791</v>
      </c>
      <c r="Y71" s="102">
        <v>0.76301251070495524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1.5179085544100177</v>
      </c>
      <c r="D77" s="123">
        <v>1.5952547500011385</v>
      </c>
      <c r="E77" s="123">
        <v>2.4073357132846547</v>
      </c>
      <c r="F77" s="123">
        <v>2.3022022010452776</v>
      </c>
      <c r="G77" s="123">
        <v>2.148204316110506</v>
      </c>
      <c r="H77" s="123">
        <v>2.1735007673891067</v>
      </c>
      <c r="I77" s="123">
        <v>2.2942437860281526</v>
      </c>
      <c r="J77" s="123">
        <v>2.403301152748607</v>
      </c>
      <c r="K77" s="123">
        <v>2.4515999230408423</v>
      </c>
      <c r="L77" s="123">
        <v>2.5269095722085688</v>
      </c>
      <c r="M77" s="123">
        <v>2.368565350677192</v>
      </c>
      <c r="N77" s="123">
        <v>2.3548521770588224</v>
      </c>
      <c r="O77" s="123">
        <v>2.3584098480838782</v>
      </c>
      <c r="P77" s="123">
        <v>2.1968971293465929</v>
      </c>
      <c r="Q77" s="123">
        <v>2.2047408731163771</v>
      </c>
      <c r="R77" s="123">
        <v>2.3166608220924454</v>
      </c>
      <c r="S77" s="123">
        <v>2.3862199682048688</v>
      </c>
      <c r="T77" s="123">
        <v>2.1082378489244129</v>
      </c>
      <c r="U77" s="123">
        <v>2.308684067925268</v>
      </c>
      <c r="V77" s="123">
        <v>2.2716437471808129</v>
      </c>
      <c r="W77" s="123">
        <v>2.1308814657422435</v>
      </c>
      <c r="X77" s="123">
        <v>1.6141846657221504</v>
      </c>
      <c r="Y77" s="123">
        <v>1.3924601545415918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1.6093336389507491</v>
      </c>
      <c r="D78" s="99">
        <v>1.6516108346445399</v>
      </c>
      <c r="E78" s="99">
        <v>2.5531206976661984</v>
      </c>
      <c r="F78" s="99">
        <v>2.4790298162611655</v>
      </c>
      <c r="G78" s="99">
        <v>2.3275366920650331</v>
      </c>
      <c r="H78" s="99">
        <v>2.4059070820537678</v>
      </c>
      <c r="I78" s="99">
        <v>2.4183256890183658</v>
      </c>
      <c r="J78" s="99">
        <v>2.4689120551784849</v>
      </c>
      <c r="K78" s="99">
        <v>2.5430934108821512</v>
      </c>
      <c r="L78" s="99">
        <v>2.6255313681750785</v>
      </c>
      <c r="M78" s="99">
        <v>2.4850831207829356</v>
      </c>
      <c r="N78" s="99">
        <v>2.4693907616397093</v>
      </c>
      <c r="O78" s="99">
        <v>2.477948109158064</v>
      </c>
      <c r="P78" s="99">
        <v>2.3508749587163473</v>
      </c>
      <c r="Q78" s="99">
        <v>2.3060236574029904</v>
      </c>
      <c r="R78" s="99">
        <v>2.4079602261431088</v>
      </c>
      <c r="S78" s="99">
        <v>2.4921689730710059</v>
      </c>
      <c r="T78" s="99">
        <v>2.2020238200449382</v>
      </c>
      <c r="U78" s="99">
        <v>2.4357514356106122</v>
      </c>
      <c r="V78" s="99">
        <v>2.3705417813262359</v>
      </c>
      <c r="W78" s="99">
        <v>2.5481236276490247</v>
      </c>
      <c r="X78" s="99">
        <v>1.9557586310748323</v>
      </c>
      <c r="Y78" s="99">
        <v>1.6422805382882912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1.5767284970517721</v>
      </c>
      <c r="D81" s="118">
        <f t="shared" si="28"/>
        <v>1.4148049269998373</v>
      </c>
      <c r="E81" s="118">
        <f t="shared" si="28"/>
        <v>1.0892841619467193</v>
      </c>
      <c r="F81" s="118">
        <f t="shared" si="28"/>
        <v>1.5534716124916097</v>
      </c>
      <c r="G81" s="118">
        <f t="shared" si="28"/>
        <v>1.9128481624390063</v>
      </c>
      <c r="H81" s="118">
        <f t="shared" si="28"/>
        <v>2.2142544824152472</v>
      </c>
      <c r="I81" s="118">
        <f t="shared" si="28"/>
        <v>2.0563023098636046</v>
      </c>
      <c r="J81" s="118">
        <f t="shared" si="28"/>
        <v>1.3917787490566773</v>
      </c>
      <c r="K81" s="118">
        <f t="shared" si="28"/>
        <v>1.4645610211043487</v>
      </c>
      <c r="L81" s="118">
        <f t="shared" si="28"/>
        <v>1.2210839138268339</v>
      </c>
      <c r="M81" s="118">
        <f t="shared" si="28"/>
        <v>1.1886274735916866</v>
      </c>
      <c r="N81" s="118">
        <f t="shared" si="28"/>
        <v>1.5082462640471281</v>
      </c>
      <c r="O81" s="118">
        <f t="shared" si="28"/>
        <v>1.515378466927022</v>
      </c>
      <c r="P81" s="118">
        <f t="shared" si="28"/>
        <v>1.8231400338740307</v>
      </c>
      <c r="Q81" s="118">
        <f t="shared" si="28"/>
        <v>1.6810710279221446</v>
      </c>
      <c r="R81" s="118">
        <f t="shared" ref="R81:V81" si="29">R82+R85+R87+R100</f>
        <v>1.3958038462929059</v>
      </c>
      <c r="S81" s="118">
        <f t="shared" si="29"/>
        <v>1.4231995689779355</v>
      </c>
      <c r="T81" s="118">
        <f t="shared" si="29"/>
        <v>1.4403254095575779</v>
      </c>
      <c r="U81" s="118">
        <f t="shared" si="29"/>
        <v>1.4896769141283974</v>
      </c>
      <c r="V81" s="118">
        <f t="shared" si="29"/>
        <v>1.6329803485889884</v>
      </c>
      <c r="W81" s="118">
        <f t="shared" ref="W81:Y81" si="30">W82+W85+W87+W100</f>
        <v>2.5154833737811706</v>
      </c>
      <c r="X81" s="118">
        <f t="shared" si="30"/>
        <v>2.0173206635979781</v>
      </c>
      <c r="Y81" s="118">
        <f t="shared" si="30"/>
        <v>1.567921320731799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0.24961853240295112</v>
      </c>
      <c r="D87" s="123">
        <v>0.27466679865138066</v>
      </c>
      <c r="E87" s="123">
        <v>0.1716241627824171</v>
      </c>
      <c r="F87" s="123">
        <v>0.24176212235066613</v>
      </c>
      <c r="G87" s="123">
        <v>0.26972706705137323</v>
      </c>
      <c r="H87" s="123">
        <v>0.5047907776105286</v>
      </c>
      <c r="I87" s="123">
        <v>0.21830338031320701</v>
      </c>
      <c r="J87" s="123">
        <v>0.11255279790540929</v>
      </c>
      <c r="K87" s="123">
        <v>0.16007983290195391</v>
      </c>
      <c r="L87" s="123">
        <v>0.120414946724322</v>
      </c>
      <c r="M87" s="123">
        <v>9.3484213305644728E-2</v>
      </c>
      <c r="N87" s="123">
        <v>0.12724094548416001</v>
      </c>
      <c r="O87" s="123">
        <v>0.1400038799805936</v>
      </c>
      <c r="P87" s="123">
        <v>0.28432879504881775</v>
      </c>
      <c r="Q87" s="123">
        <v>0.19527737415299948</v>
      </c>
      <c r="R87" s="123">
        <v>0.10927824211793979</v>
      </c>
      <c r="S87" s="123">
        <v>0.10253983786184762</v>
      </c>
      <c r="T87" s="123">
        <v>7.8392108111574724E-2</v>
      </c>
      <c r="U87" s="123">
        <v>8.0578803881333913E-2</v>
      </c>
      <c r="V87" s="123">
        <v>7.6971939826129668E-2</v>
      </c>
      <c r="W87" s="123">
        <v>0.31202418369140716</v>
      </c>
      <c r="X87" s="123">
        <v>0</v>
      </c>
      <c r="Y87" s="123">
        <v>0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3.9183160557115104</v>
      </c>
      <c r="D92" s="102">
        <v>3.9468324793533358</v>
      </c>
      <c r="E92" s="102">
        <v>4.1205648264870822</v>
      </c>
      <c r="F92" s="102">
        <v>4.228115781008527</v>
      </c>
      <c r="G92" s="102">
        <v>4.2414824145329391</v>
      </c>
      <c r="H92" s="102">
        <v>4.2652872318900066</v>
      </c>
      <c r="I92" s="102">
        <v>4.4014706015783096</v>
      </c>
      <c r="J92" s="102">
        <v>4.4857082599808153</v>
      </c>
      <c r="K92" s="102">
        <v>4.5999810045612861</v>
      </c>
      <c r="L92" s="102">
        <v>4.626116838651031</v>
      </c>
      <c r="M92" s="102">
        <v>4.5189252615926376</v>
      </c>
      <c r="N92" s="102">
        <v>4.6194540543054172</v>
      </c>
      <c r="O92" s="102">
        <v>4.4045426845549986</v>
      </c>
      <c r="P92" s="102">
        <v>4.2797898804624337</v>
      </c>
      <c r="Q92" s="102">
        <v>4.1233946349802419</v>
      </c>
      <c r="R92" s="102">
        <v>4.161408115912729</v>
      </c>
      <c r="S92" s="102">
        <v>4.176481241310908</v>
      </c>
      <c r="T92" s="102">
        <v>4.2464246947300772</v>
      </c>
      <c r="U92" s="102">
        <v>4.4379927063806539</v>
      </c>
      <c r="V92" s="102">
        <v>4.4201306774578439</v>
      </c>
      <c r="W92" s="102">
        <v>4.6106112897698921</v>
      </c>
      <c r="X92" s="102">
        <v>0</v>
      </c>
      <c r="Y92" s="102">
        <v>0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2.2028790156543314</v>
      </c>
      <c r="L93" s="105">
        <v>2.3176903542400114</v>
      </c>
      <c r="M93" s="105">
        <v>2.1754969055332447</v>
      </c>
      <c r="N93" s="105">
        <v>2.1416383501256835</v>
      </c>
      <c r="O93" s="105">
        <v>2.1026984727309874</v>
      </c>
      <c r="P93" s="105">
        <v>2.0050863192752133</v>
      </c>
      <c r="Q93" s="105">
        <v>1.9600254482359389</v>
      </c>
      <c r="R93" s="105">
        <v>1.955279804645085</v>
      </c>
      <c r="S93" s="105">
        <v>1.9263727657559706</v>
      </c>
      <c r="T93" s="105">
        <v>2.3147040056506354</v>
      </c>
      <c r="U93" s="105">
        <v>2.189217028790448</v>
      </c>
      <c r="V93" s="105">
        <v>2.1238576802363767</v>
      </c>
      <c r="W93" s="105">
        <v>2.2977916679868251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2.2028790156543314</v>
      </c>
      <c r="L94" s="99">
        <v>2.3176903542400114</v>
      </c>
      <c r="M94" s="99">
        <v>2.1754969055332447</v>
      </c>
      <c r="N94" s="99">
        <v>2.1416383501256835</v>
      </c>
      <c r="O94" s="99">
        <v>2.1026984727309874</v>
      </c>
      <c r="P94" s="99">
        <v>2.0050863192752133</v>
      </c>
      <c r="Q94" s="99">
        <v>1.9600254482359389</v>
      </c>
      <c r="R94" s="99">
        <v>1.955279804645085</v>
      </c>
      <c r="S94" s="99">
        <v>1.9263727657559706</v>
      </c>
      <c r="T94" s="99">
        <v>2.3147040056506354</v>
      </c>
      <c r="U94" s="99">
        <v>2.189217028790448</v>
      </c>
      <c r="V94" s="99">
        <v>2.1238576802363767</v>
      </c>
      <c r="W94" s="99">
        <v>2.2977916679868251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1.3271099646488209</v>
      </c>
      <c r="D100" s="123">
        <v>1.1401381283484566</v>
      </c>
      <c r="E100" s="123">
        <v>0.91765999916430208</v>
      </c>
      <c r="F100" s="123">
        <v>1.3117094901409436</v>
      </c>
      <c r="G100" s="123">
        <v>1.6431210953876332</v>
      </c>
      <c r="H100" s="123">
        <v>1.7094637048047188</v>
      </c>
      <c r="I100" s="123">
        <v>1.8379989295503976</v>
      </c>
      <c r="J100" s="123">
        <v>1.279225951151268</v>
      </c>
      <c r="K100" s="123">
        <v>1.3044811882023948</v>
      </c>
      <c r="L100" s="123">
        <v>1.1006689671025118</v>
      </c>
      <c r="M100" s="123">
        <v>1.0951432602860418</v>
      </c>
      <c r="N100" s="123">
        <v>1.381005318562968</v>
      </c>
      <c r="O100" s="123">
        <v>1.3753745869464284</v>
      </c>
      <c r="P100" s="123">
        <v>1.5388112388252129</v>
      </c>
      <c r="Q100" s="123">
        <v>1.4857936537691452</v>
      </c>
      <c r="R100" s="123">
        <v>1.2865256041749662</v>
      </c>
      <c r="S100" s="123">
        <v>1.3206597311160879</v>
      </c>
      <c r="T100" s="123">
        <v>1.3619333014460031</v>
      </c>
      <c r="U100" s="123">
        <v>1.4090981102470634</v>
      </c>
      <c r="V100" s="123">
        <v>1.5560084087628587</v>
      </c>
      <c r="W100" s="123">
        <v>2.2034591900897635</v>
      </c>
      <c r="X100" s="123">
        <v>2.0173206635979781</v>
      </c>
      <c r="Y100" s="123">
        <v>1.567921320731799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1.8740414898400706</v>
      </c>
      <c r="D102" s="99">
        <v>2.0249012242239246</v>
      </c>
      <c r="E102" s="99">
        <v>2.6849669332461628</v>
      </c>
      <c r="F102" s="99">
        <v>2.6897639596027081</v>
      </c>
      <c r="G102" s="99">
        <v>2.6200994029154288</v>
      </c>
      <c r="H102" s="99">
        <v>2.6432334522329839</v>
      </c>
      <c r="I102" s="99">
        <v>2.7465176589829507</v>
      </c>
      <c r="J102" s="99">
        <v>2.8242392309012527</v>
      </c>
      <c r="K102" s="99">
        <v>2.908504868571228</v>
      </c>
      <c r="L102" s="99">
        <v>2.9402193773547509</v>
      </c>
      <c r="M102" s="99">
        <v>2.8086649989230308</v>
      </c>
      <c r="N102" s="99">
        <v>2.8133466742072768</v>
      </c>
      <c r="O102" s="99">
        <v>2.6994050035155395</v>
      </c>
      <c r="P102" s="99">
        <v>2.6714484191712842</v>
      </c>
      <c r="Q102" s="99">
        <v>2.6523823481545898</v>
      </c>
      <c r="R102" s="99">
        <v>2.6801003227492539</v>
      </c>
      <c r="S102" s="99">
        <v>2.6942707161458164</v>
      </c>
      <c r="T102" s="99">
        <v>2.7654615276511572</v>
      </c>
      <c r="U102" s="99">
        <v>2.8814490470443395</v>
      </c>
      <c r="V102" s="99">
        <v>2.6813795490430952</v>
      </c>
      <c r="W102" s="99">
        <v>2.5416369590648653</v>
      </c>
      <c r="X102" s="99">
        <v>2.1933471679264285</v>
      </c>
      <c r="Y102" s="99">
        <v>1.7852925727715063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1.4327143130517943</v>
      </c>
      <c r="D105" s="118">
        <f t="shared" si="35"/>
        <v>1.2562784309778416</v>
      </c>
      <c r="E105" s="118">
        <f t="shared" si="35"/>
        <v>1.0182610444952429</v>
      </c>
      <c r="F105" s="118">
        <f t="shared" si="35"/>
        <v>1.5502074729007973</v>
      </c>
      <c r="G105" s="118">
        <f t="shared" si="35"/>
        <v>1.9966964415321022</v>
      </c>
      <c r="H105" s="118">
        <f t="shared" si="35"/>
        <v>2.0529113145676172</v>
      </c>
      <c r="I105" s="118">
        <f t="shared" si="35"/>
        <v>2.1469257756838562</v>
      </c>
      <c r="J105" s="118">
        <f t="shared" si="35"/>
        <v>1.6380587539227265</v>
      </c>
      <c r="K105" s="118">
        <f t="shared" si="35"/>
        <v>1.6349583580725839</v>
      </c>
      <c r="L105" s="118">
        <f t="shared" si="35"/>
        <v>1.3476005479542608</v>
      </c>
      <c r="M105" s="118">
        <f t="shared" si="35"/>
        <v>1.4268018194528995</v>
      </c>
      <c r="N105" s="118">
        <f t="shared" si="35"/>
        <v>1.8675833241546178</v>
      </c>
      <c r="O105" s="118">
        <f t="shared" si="35"/>
        <v>1.8862152609235134</v>
      </c>
      <c r="P105" s="118">
        <f t="shared" si="35"/>
        <v>1.90702184653938</v>
      </c>
      <c r="Q105" s="118">
        <f t="shared" si="35"/>
        <v>1.7607304098387908</v>
      </c>
      <c r="R105" s="118">
        <f t="shared" ref="R105:V105" si="36">R106+R109+R111+R120</f>
        <v>1.5945558121783356</v>
      </c>
      <c r="S105" s="118">
        <f t="shared" si="36"/>
        <v>1.6961341555011222</v>
      </c>
      <c r="T105" s="118">
        <f t="shared" si="36"/>
        <v>1.8556127133590015</v>
      </c>
      <c r="U105" s="118">
        <f t="shared" si="36"/>
        <v>1.9512174649276632</v>
      </c>
      <c r="V105" s="118">
        <f t="shared" si="36"/>
        <v>2.0400865268803003</v>
      </c>
      <c r="W105" s="118">
        <f t="shared" ref="W105:Y105" si="37">W106+W109+W111+W120</f>
        <v>2.5416369590648658</v>
      </c>
      <c r="X105" s="118">
        <f t="shared" si="37"/>
        <v>2.193347167926428</v>
      </c>
      <c r="Y105" s="118">
        <f t="shared" si="37"/>
        <v>1.7852925727715059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1.4327143130517943</v>
      </c>
      <c r="D120" s="123">
        <v>1.2562784309778416</v>
      </c>
      <c r="E120" s="123">
        <v>1.0182610444952429</v>
      </c>
      <c r="F120" s="123">
        <v>1.5502074729007973</v>
      </c>
      <c r="G120" s="123">
        <v>1.9966964415321022</v>
      </c>
      <c r="H120" s="123">
        <v>2.0529113145676172</v>
      </c>
      <c r="I120" s="123">
        <v>2.1469257756838562</v>
      </c>
      <c r="J120" s="123">
        <v>1.6380587539227265</v>
      </c>
      <c r="K120" s="123">
        <v>1.6349583580725839</v>
      </c>
      <c r="L120" s="123">
        <v>1.3476005479542608</v>
      </c>
      <c r="M120" s="123">
        <v>1.4268018194528995</v>
      </c>
      <c r="N120" s="123">
        <v>1.8675833241546178</v>
      </c>
      <c r="O120" s="123">
        <v>1.8862152609235134</v>
      </c>
      <c r="P120" s="123">
        <v>1.90702184653938</v>
      </c>
      <c r="Q120" s="123">
        <v>1.7607304098387908</v>
      </c>
      <c r="R120" s="123">
        <v>1.5945558121783356</v>
      </c>
      <c r="S120" s="123">
        <v>1.6961341555011222</v>
      </c>
      <c r="T120" s="123">
        <v>1.8556127133590015</v>
      </c>
      <c r="U120" s="123">
        <v>1.9512174649276632</v>
      </c>
      <c r="V120" s="123">
        <v>2.0400865268803003</v>
      </c>
      <c r="W120" s="123">
        <v>2.5416369590648658</v>
      </c>
      <c r="X120" s="123">
        <v>2.193347167926428</v>
      </c>
      <c r="Y120" s="123">
        <v>1.7852925727715059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1.8740414898400706</v>
      </c>
      <c r="D121" s="99">
        <v>2.0249012242239246</v>
      </c>
      <c r="E121" s="99">
        <v>2.6849669332461628</v>
      </c>
      <c r="F121" s="99">
        <v>2.6897639596027081</v>
      </c>
      <c r="G121" s="99">
        <v>2.6200994029154283</v>
      </c>
      <c r="H121" s="99">
        <v>2.6432334522329839</v>
      </c>
      <c r="I121" s="99">
        <v>2.7465176589829507</v>
      </c>
      <c r="J121" s="99">
        <v>2.8242392309012523</v>
      </c>
      <c r="K121" s="99">
        <v>2.9085048685712285</v>
      </c>
      <c r="L121" s="99">
        <v>2.9402193773547509</v>
      </c>
      <c r="M121" s="99">
        <v>2.8086649989230303</v>
      </c>
      <c r="N121" s="99">
        <v>2.8133466742072768</v>
      </c>
      <c r="O121" s="99">
        <v>2.6994050035155386</v>
      </c>
      <c r="P121" s="99">
        <v>2.6714484191712842</v>
      </c>
      <c r="Q121" s="99">
        <v>2.6523823481545885</v>
      </c>
      <c r="R121" s="99">
        <v>2.6801003227492544</v>
      </c>
      <c r="S121" s="99">
        <v>2.6942707161458155</v>
      </c>
      <c r="T121" s="99">
        <v>2.7654615276511572</v>
      </c>
      <c r="U121" s="99">
        <v>2.8814490470443399</v>
      </c>
      <c r="V121" s="99">
        <v>2.6813795490430952</v>
      </c>
      <c r="W121" s="99">
        <v>2.5416369590648658</v>
      </c>
      <c r="X121" s="99">
        <v>2.193347167926428</v>
      </c>
      <c r="Y121" s="99">
        <v>1.7852925727715059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1.4298518368508231</v>
      </c>
      <c r="D124" s="118">
        <f t="shared" si="42"/>
        <v>1.2571018862680505</v>
      </c>
      <c r="E124" s="118">
        <f t="shared" si="42"/>
        <v>1.0159185000554343</v>
      </c>
      <c r="F124" s="118">
        <f t="shared" si="42"/>
        <v>1.5492452363201259</v>
      </c>
      <c r="G124" s="118">
        <f t="shared" si="42"/>
        <v>1.9957273103532214</v>
      </c>
      <c r="H124" s="118">
        <f t="shared" si="42"/>
        <v>2.0492189302931747</v>
      </c>
      <c r="I124" s="118">
        <f t="shared" si="42"/>
        <v>2.1548404012110995</v>
      </c>
      <c r="J124" s="118">
        <f t="shared" si="42"/>
        <v>1.6377476226453442</v>
      </c>
      <c r="K124" s="118">
        <f t="shared" si="42"/>
        <v>1.6378295961443712</v>
      </c>
      <c r="L124" s="118">
        <f t="shared" si="42"/>
        <v>1.3530892009269504</v>
      </c>
      <c r="M124" s="118">
        <f t="shared" si="42"/>
        <v>1.4263128296180458</v>
      </c>
      <c r="N124" s="118">
        <f t="shared" si="42"/>
        <v>1.8682357593691021</v>
      </c>
      <c r="O124" s="118">
        <f t="shared" si="42"/>
        <v>1.8856376485159889</v>
      </c>
      <c r="P124" s="118">
        <f t="shared" si="42"/>
        <v>1.9060184533566147</v>
      </c>
      <c r="Q124" s="118">
        <f t="shared" si="42"/>
        <v>1.7603335170614709</v>
      </c>
      <c r="R124" s="118">
        <f t="shared" ref="R124:V124" si="43">R125+R128+R130+R139</f>
        <v>1.5927595843567495</v>
      </c>
      <c r="S124" s="118">
        <f t="shared" si="43"/>
        <v>1.6933617351477206</v>
      </c>
      <c r="T124" s="118">
        <f t="shared" si="43"/>
        <v>1.85523446655616</v>
      </c>
      <c r="U124" s="118">
        <f t="shared" si="43"/>
        <v>1.9510101139891132</v>
      </c>
      <c r="V124" s="118">
        <f t="shared" si="43"/>
        <v>2.0422131094977112</v>
      </c>
      <c r="W124" s="118">
        <f t="shared" ref="W124:Y124" si="44">W125+W128+W130+W139</f>
        <v>2.5416369590648653</v>
      </c>
      <c r="X124" s="118">
        <f t="shared" si="44"/>
        <v>2.1933471679264285</v>
      </c>
      <c r="Y124" s="118">
        <f t="shared" si="44"/>
        <v>1.7852925727715063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1.4298518368508231</v>
      </c>
      <c r="D139" s="123">
        <v>1.2571018862680505</v>
      </c>
      <c r="E139" s="123">
        <v>1.0159185000554343</v>
      </c>
      <c r="F139" s="123">
        <v>1.5492452363201259</v>
      </c>
      <c r="G139" s="123">
        <v>1.9957273103532214</v>
      </c>
      <c r="H139" s="123">
        <v>2.0492189302931747</v>
      </c>
      <c r="I139" s="123">
        <v>2.1548404012110995</v>
      </c>
      <c r="J139" s="123">
        <v>1.6377476226453442</v>
      </c>
      <c r="K139" s="123">
        <v>1.6378295961443712</v>
      </c>
      <c r="L139" s="123">
        <v>1.3530892009269504</v>
      </c>
      <c r="M139" s="123">
        <v>1.4263128296180458</v>
      </c>
      <c r="N139" s="123">
        <v>1.8682357593691021</v>
      </c>
      <c r="O139" s="123">
        <v>1.8856376485159889</v>
      </c>
      <c r="P139" s="123">
        <v>1.9060184533566147</v>
      </c>
      <c r="Q139" s="123">
        <v>1.7603335170614709</v>
      </c>
      <c r="R139" s="123">
        <v>1.5927595843567495</v>
      </c>
      <c r="S139" s="123">
        <v>1.6933617351477206</v>
      </c>
      <c r="T139" s="123">
        <v>1.85523446655616</v>
      </c>
      <c r="U139" s="123">
        <v>1.9510101139891132</v>
      </c>
      <c r="V139" s="123">
        <v>2.0422131094977112</v>
      </c>
      <c r="W139" s="123">
        <v>2.5416369590648653</v>
      </c>
      <c r="X139" s="123">
        <v>2.1933471679264285</v>
      </c>
      <c r="Y139" s="123">
        <v>1.7852925727715063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1.8740414898400706</v>
      </c>
      <c r="D140" s="99">
        <v>2.0249012242239246</v>
      </c>
      <c r="E140" s="99">
        <v>2.6849669332461628</v>
      </c>
      <c r="F140" s="99">
        <v>2.6897639596027085</v>
      </c>
      <c r="G140" s="99">
        <v>2.6200994029154296</v>
      </c>
      <c r="H140" s="99">
        <v>2.6432334522329839</v>
      </c>
      <c r="I140" s="99">
        <v>2.7465176589829516</v>
      </c>
      <c r="J140" s="99">
        <v>2.8242392309012527</v>
      </c>
      <c r="K140" s="99">
        <v>2.908504868571228</v>
      </c>
      <c r="L140" s="99">
        <v>2.9402193773547505</v>
      </c>
      <c r="M140" s="99">
        <v>2.8086649989230303</v>
      </c>
      <c r="N140" s="99">
        <v>2.8133466742072772</v>
      </c>
      <c r="O140" s="99">
        <v>2.6994050035155395</v>
      </c>
      <c r="P140" s="99">
        <v>2.6714484191712842</v>
      </c>
      <c r="Q140" s="99">
        <v>2.6523823481545881</v>
      </c>
      <c r="R140" s="99">
        <v>2.6801003227492544</v>
      </c>
      <c r="S140" s="99">
        <v>2.6942707161458155</v>
      </c>
      <c r="T140" s="99">
        <v>2.7654615276511572</v>
      </c>
      <c r="U140" s="99">
        <v>2.8814490470443404</v>
      </c>
      <c r="V140" s="99">
        <v>2.6813795490430952</v>
      </c>
      <c r="W140" s="99">
        <v>2.5416369590648653</v>
      </c>
      <c r="X140" s="99">
        <v>2.1933471679264285</v>
      </c>
      <c r="Y140" s="99">
        <v>1.7852925727715063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2.7590216279099149</v>
      </c>
      <c r="D143" s="118">
        <f t="shared" si="49"/>
        <v>1.8576054894498886</v>
      </c>
      <c r="E143" s="118">
        <f t="shared" si="49"/>
        <v>1.3004983127153134</v>
      </c>
      <c r="F143" s="118">
        <f t="shared" si="49"/>
        <v>2.1340200693813394</v>
      </c>
      <c r="G143" s="118">
        <f t="shared" si="49"/>
        <v>2.9756637590591435</v>
      </c>
      <c r="H143" s="118">
        <f t="shared" si="49"/>
        <v>3.8443843900129524</v>
      </c>
      <c r="I143" s="118">
        <f t="shared" si="49"/>
        <v>3.2675324155197121</v>
      </c>
      <c r="J143" s="118">
        <f t="shared" si="49"/>
        <v>2.0761167480004512</v>
      </c>
      <c r="K143" s="118">
        <f t="shared" si="49"/>
        <v>2.1000469770009635</v>
      </c>
      <c r="L143" s="118">
        <f t="shared" si="49"/>
        <v>1.6890001509777879</v>
      </c>
      <c r="M143" s="118">
        <f t="shared" si="49"/>
        <v>1.7736601048335889</v>
      </c>
      <c r="N143" s="118">
        <f t="shared" si="49"/>
        <v>2.4403365004968425</v>
      </c>
      <c r="O143" s="118">
        <f t="shared" si="49"/>
        <v>2.4253319982270347</v>
      </c>
      <c r="P143" s="118">
        <f t="shared" si="49"/>
        <v>2.4489241304254605</v>
      </c>
      <c r="Q143" s="118">
        <f t="shared" si="49"/>
        <v>2.1690563359844752</v>
      </c>
      <c r="R143" s="118">
        <f t="shared" ref="R143:V143" si="50">R144+R146+R148+R157</f>
        <v>2.0307051023040241</v>
      </c>
      <c r="S143" s="118">
        <f t="shared" si="50"/>
        <v>2.1810034085082379</v>
      </c>
      <c r="T143" s="118">
        <f t="shared" si="50"/>
        <v>2.3060181689685537</v>
      </c>
      <c r="U143" s="118">
        <f t="shared" si="50"/>
        <v>2.3914076647366058</v>
      </c>
      <c r="V143" s="118">
        <f t="shared" si="50"/>
        <v>2.6035202618511581</v>
      </c>
      <c r="W143" s="118">
        <f t="shared" ref="W143:Y143" si="51">W144+W146+W148+W157</f>
        <v>2.8908014087084046</v>
      </c>
      <c r="X143" s="118">
        <f t="shared" si="51"/>
        <v>2.7645171270743427</v>
      </c>
      <c r="Y143" s="118">
        <f t="shared" si="51"/>
        <v>2.5200432894144353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1.3230677590714195</v>
      </c>
      <c r="D148" s="123">
        <v>0.59921545739170046</v>
      </c>
      <c r="E148" s="123">
        <v>0.28402620755213187</v>
      </c>
      <c r="F148" s="123">
        <v>0.58476501695223226</v>
      </c>
      <c r="G148" s="123">
        <v>0.98035729068508592</v>
      </c>
      <c r="H148" s="123">
        <v>1.7948573478565837</v>
      </c>
      <c r="I148" s="123">
        <v>1.1129692038805439</v>
      </c>
      <c r="J148" s="123">
        <v>0.43853723251258642</v>
      </c>
      <c r="K148" s="123">
        <v>0.46201538893200256</v>
      </c>
      <c r="L148" s="123">
        <v>0.33613847428081695</v>
      </c>
      <c r="M148" s="123">
        <v>0.34740864656422099</v>
      </c>
      <c r="N148" s="123">
        <v>0.57210905687604952</v>
      </c>
      <c r="O148" s="123">
        <v>0.53964655353296676</v>
      </c>
      <c r="P148" s="123">
        <v>0.54295468885471831</v>
      </c>
      <c r="Q148" s="123">
        <v>0.40879266082413795</v>
      </c>
      <c r="R148" s="123">
        <v>0.4379368769633738</v>
      </c>
      <c r="S148" s="123">
        <v>0.48757560583979609</v>
      </c>
      <c r="T148" s="123">
        <v>0.45099283120456557</v>
      </c>
      <c r="U148" s="123">
        <v>0.44044784154263811</v>
      </c>
      <c r="V148" s="123">
        <v>0.56128326767611059</v>
      </c>
      <c r="W148" s="123">
        <v>0.34916444964353882</v>
      </c>
      <c r="X148" s="123">
        <v>0.57116995914791424</v>
      </c>
      <c r="Y148" s="123">
        <v>0.73475071664292912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3.9183160557115118</v>
      </c>
      <c r="D149" s="99">
        <v>3.9468324793533345</v>
      </c>
      <c r="E149" s="99">
        <v>4.1205648264870822</v>
      </c>
      <c r="F149" s="99">
        <v>4.228115781008527</v>
      </c>
      <c r="G149" s="99">
        <v>4.2414824145329391</v>
      </c>
      <c r="H149" s="99">
        <v>4.2652872318900066</v>
      </c>
      <c r="I149" s="99">
        <v>4.4014706015783096</v>
      </c>
      <c r="J149" s="99">
        <v>4.4857082599808145</v>
      </c>
      <c r="K149" s="99">
        <v>4.599981004561287</v>
      </c>
      <c r="L149" s="99">
        <v>4.6261168386510318</v>
      </c>
      <c r="M149" s="99">
        <v>4.5189252615926367</v>
      </c>
      <c r="N149" s="99">
        <v>4.6194540543054163</v>
      </c>
      <c r="O149" s="99">
        <v>4.4045426845549995</v>
      </c>
      <c r="P149" s="99">
        <v>4.2797898804624328</v>
      </c>
      <c r="Q149" s="99">
        <v>4.1233946349802419</v>
      </c>
      <c r="R149" s="99">
        <v>4.1614081159127299</v>
      </c>
      <c r="S149" s="99">
        <v>4.1764812413109071</v>
      </c>
      <c r="T149" s="99">
        <v>4.2464246947300781</v>
      </c>
      <c r="U149" s="99">
        <v>4.4379927063806539</v>
      </c>
      <c r="V149" s="99">
        <v>4.4201306774578439</v>
      </c>
      <c r="W149" s="99">
        <v>4.6106112897698939</v>
      </c>
      <c r="X149" s="99">
        <v>4.5117992212534359</v>
      </c>
      <c r="Y149" s="99">
        <v>3.6648213600004751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2.202879015654331</v>
      </c>
      <c r="L150" s="99">
        <v>0</v>
      </c>
      <c r="M150" s="99">
        <v>2.1754969055332447</v>
      </c>
      <c r="N150" s="99">
        <v>2.1416383501256835</v>
      </c>
      <c r="O150" s="99">
        <v>2.1026984727309874</v>
      </c>
      <c r="P150" s="99">
        <v>2.0050863192752137</v>
      </c>
      <c r="Q150" s="99">
        <v>1.9600254482359394</v>
      </c>
      <c r="R150" s="99">
        <v>1.955279804645085</v>
      </c>
      <c r="S150" s="99">
        <v>1.9263727657559697</v>
      </c>
      <c r="T150" s="99">
        <v>2.3147040056506345</v>
      </c>
      <c r="U150" s="99">
        <v>2.1892170287904484</v>
      </c>
      <c r="V150" s="99">
        <v>2.1238576802363767</v>
      </c>
      <c r="W150" s="99">
        <v>2.2977916679868251</v>
      </c>
      <c r="X150" s="99">
        <v>1.7619859438771313</v>
      </c>
      <c r="Y150" s="99">
        <v>1.1471958373871503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2.202879015654331</v>
      </c>
      <c r="L151" s="102">
        <v>0</v>
      </c>
      <c r="M151" s="102">
        <v>2.1754969055332447</v>
      </c>
      <c r="N151" s="102">
        <v>2.1416383501256835</v>
      </c>
      <c r="O151" s="102">
        <v>2.1026984727309874</v>
      </c>
      <c r="P151" s="102">
        <v>2.0050863192752137</v>
      </c>
      <c r="Q151" s="102">
        <v>1.9600254482359394</v>
      </c>
      <c r="R151" s="102">
        <v>1.955279804645085</v>
      </c>
      <c r="S151" s="102">
        <v>1.9263727657559697</v>
      </c>
      <c r="T151" s="102">
        <v>2.3147040056506345</v>
      </c>
      <c r="U151" s="102">
        <v>2.1892170287904484</v>
      </c>
      <c r="V151" s="102">
        <v>2.1238576802363767</v>
      </c>
      <c r="W151" s="102">
        <v>2.2977916679868251</v>
      </c>
      <c r="X151" s="102">
        <v>1.7619859438771313</v>
      </c>
      <c r="Y151" s="102">
        <v>1.1471958373871503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1.4359538688384956</v>
      </c>
      <c r="D157" s="123">
        <v>1.258390032058188</v>
      </c>
      <c r="E157" s="123">
        <v>1.0164721051631815</v>
      </c>
      <c r="F157" s="123">
        <v>1.5492550524291069</v>
      </c>
      <c r="G157" s="123">
        <v>1.9953064683740573</v>
      </c>
      <c r="H157" s="123">
        <v>2.0495270421563689</v>
      </c>
      <c r="I157" s="123">
        <v>2.1545632116391684</v>
      </c>
      <c r="J157" s="123">
        <v>1.637579515487865</v>
      </c>
      <c r="K157" s="123">
        <v>1.6380315880689609</v>
      </c>
      <c r="L157" s="123">
        <v>1.352861676696971</v>
      </c>
      <c r="M157" s="123">
        <v>1.4262514582693679</v>
      </c>
      <c r="N157" s="123">
        <v>1.8682274436207931</v>
      </c>
      <c r="O157" s="123">
        <v>1.8856854446940681</v>
      </c>
      <c r="P157" s="123">
        <v>1.9059694415707422</v>
      </c>
      <c r="Q157" s="123">
        <v>1.7602636751603371</v>
      </c>
      <c r="R157" s="123">
        <v>1.5927682253406505</v>
      </c>
      <c r="S157" s="123">
        <v>1.6934278026684417</v>
      </c>
      <c r="T157" s="123">
        <v>1.8550253377639883</v>
      </c>
      <c r="U157" s="123">
        <v>1.9509598231939675</v>
      </c>
      <c r="V157" s="123">
        <v>2.0422369941750476</v>
      </c>
      <c r="W157" s="123">
        <v>2.5416369590648658</v>
      </c>
      <c r="X157" s="123">
        <v>2.1933471679264285</v>
      </c>
      <c r="Y157" s="123">
        <v>1.7852925727715063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1.8740414898400706</v>
      </c>
      <c r="D158" s="99">
        <v>2.0249012242239242</v>
      </c>
      <c r="E158" s="99">
        <v>2.6849669332461632</v>
      </c>
      <c r="F158" s="99">
        <v>2.6897639596027085</v>
      </c>
      <c r="G158" s="99">
        <v>2.6200994029154288</v>
      </c>
      <c r="H158" s="99">
        <v>2.6432334522329826</v>
      </c>
      <c r="I158" s="99">
        <v>2.7465176589829512</v>
      </c>
      <c r="J158" s="99">
        <v>2.8242392309012527</v>
      </c>
      <c r="K158" s="99">
        <v>2.908504868571228</v>
      </c>
      <c r="L158" s="99">
        <v>2.94021937735475</v>
      </c>
      <c r="M158" s="99">
        <v>2.8086649989230308</v>
      </c>
      <c r="N158" s="99">
        <v>2.8133466742072768</v>
      </c>
      <c r="O158" s="99">
        <v>2.6994050035155395</v>
      </c>
      <c r="P158" s="99">
        <v>2.6714484191712837</v>
      </c>
      <c r="Q158" s="99">
        <v>2.652382348154589</v>
      </c>
      <c r="R158" s="99">
        <v>2.6801003227492544</v>
      </c>
      <c r="S158" s="99">
        <v>2.6942707161458159</v>
      </c>
      <c r="T158" s="99">
        <v>2.7654615276511567</v>
      </c>
      <c r="U158" s="99">
        <v>2.8814490470443399</v>
      </c>
      <c r="V158" s="99">
        <v>2.6813795490430952</v>
      </c>
      <c r="W158" s="99">
        <v>2.5416369590648658</v>
      </c>
      <c r="X158" s="99">
        <v>2.1933471679264285</v>
      </c>
      <c r="Y158" s="99">
        <v>1.7852925727715063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2.7466416445443782</v>
      </c>
      <c r="D161" s="118">
        <f t="shared" si="54"/>
        <v>1.8560327696986416</v>
      </c>
      <c r="E161" s="118">
        <f t="shared" si="54"/>
        <v>1.2984389969968113</v>
      </c>
      <c r="F161" s="118">
        <f t="shared" si="54"/>
        <v>2.129215256195562</v>
      </c>
      <c r="G161" s="118">
        <f t="shared" si="54"/>
        <v>2.9712531283351833</v>
      </c>
      <c r="H161" s="118">
        <f t="shared" si="54"/>
        <v>3.8377948176145171</v>
      </c>
      <c r="I161" s="118">
        <f t="shared" si="54"/>
        <v>3.2641019735022958</v>
      </c>
      <c r="J161" s="118">
        <f t="shared" si="54"/>
        <v>2.0809547977790541</v>
      </c>
      <c r="K161" s="118">
        <f t="shared" si="54"/>
        <v>2.1032195593470715</v>
      </c>
      <c r="L161" s="118">
        <f t="shared" si="54"/>
        <v>1.6840839594461405</v>
      </c>
      <c r="M161" s="118">
        <f t="shared" si="54"/>
        <v>1.7796659958007064</v>
      </c>
      <c r="N161" s="118">
        <f t="shared" si="54"/>
        <v>2.4247172097960181</v>
      </c>
      <c r="O161" s="118">
        <f t="shared" si="54"/>
        <v>2.4289114978121575</v>
      </c>
      <c r="P161" s="118">
        <f t="shared" si="54"/>
        <v>2.4385392321194987</v>
      </c>
      <c r="Q161" s="118">
        <f t="shared" si="54"/>
        <v>2.1623342649032025</v>
      </c>
      <c r="R161" s="118">
        <f t="shared" ref="R161:V161" si="55">R162+R164+R166+R175</f>
        <v>2.0247895787066126</v>
      </c>
      <c r="S161" s="118">
        <f t="shared" si="55"/>
        <v>2.1895873977420202</v>
      </c>
      <c r="T161" s="118">
        <f t="shared" si="55"/>
        <v>2.2988197887375099</v>
      </c>
      <c r="U161" s="118">
        <f t="shared" si="55"/>
        <v>2.3833066483963004</v>
      </c>
      <c r="V161" s="118">
        <f t="shared" si="55"/>
        <v>2.5871072409718536</v>
      </c>
      <c r="W161" s="118">
        <f t="shared" ref="W161:Y161" si="56">W162+W164+W166+W175</f>
        <v>2.9104858622464564</v>
      </c>
      <c r="X161" s="118">
        <f t="shared" si="56"/>
        <v>0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1.3160756217656981</v>
      </c>
      <c r="D166" s="123">
        <v>0.59752842316903076</v>
      </c>
      <c r="E166" s="123">
        <v>0.28126722365099538</v>
      </c>
      <c r="F166" s="123">
        <v>0.5784392925158246</v>
      </c>
      <c r="G166" s="123">
        <v>0.97786338087214753</v>
      </c>
      <c r="H166" s="123">
        <v>1.7911967378015774</v>
      </c>
      <c r="I166" s="123">
        <v>1.1093137288530701</v>
      </c>
      <c r="J166" s="123">
        <v>0.44353070435765357</v>
      </c>
      <c r="K166" s="123">
        <v>0.46718557077575568</v>
      </c>
      <c r="L166" s="123">
        <v>0.33183116564163517</v>
      </c>
      <c r="M166" s="123">
        <v>0.35820749024819692</v>
      </c>
      <c r="N166" s="123">
        <v>0.56182549309119922</v>
      </c>
      <c r="O166" s="123">
        <v>0.54302581042458875</v>
      </c>
      <c r="P166" s="123">
        <v>0.53746198498830566</v>
      </c>
      <c r="Q166" s="123">
        <v>0.40653186542058722</v>
      </c>
      <c r="R166" s="123">
        <v>0.4334800120742428</v>
      </c>
      <c r="S166" s="123">
        <v>0.50117774895730882</v>
      </c>
      <c r="T166" s="123">
        <v>0.43928531324793901</v>
      </c>
      <c r="U166" s="123">
        <v>0.43541118668719853</v>
      </c>
      <c r="V166" s="123">
        <v>0.54972714693910907</v>
      </c>
      <c r="W166" s="123">
        <v>0.36884890318159147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3.9183160557115109</v>
      </c>
      <c r="D167" s="99">
        <v>3.9468324793533345</v>
      </c>
      <c r="E167" s="99">
        <v>4.1205648264870831</v>
      </c>
      <c r="F167" s="99">
        <v>4.2281157810085279</v>
      </c>
      <c r="G167" s="99">
        <v>4.2414824145329399</v>
      </c>
      <c r="H167" s="99">
        <v>4.2652872318900057</v>
      </c>
      <c r="I167" s="99">
        <v>4.4014706015783105</v>
      </c>
      <c r="J167" s="99">
        <v>4.4857082599808145</v>
      </c>
      <c r="K167" s="99">
        <v>4.5999810045612861</v>
      </c>
      <c r="L167" s="99">
        <v>4.6261168386510318</v>
      </c>
      <c r="M167" s="99">
        <v>4.5189252615926385</v>
      </c>
      <c r="N167" s="99">
        <v>4.6194540543054154</v>
      </c>
      <c r="O167" s="99">
        <v>4.4045426845549978</v>
      </c>
      <c r="P167" s="99">
        <v>4.2797898804624337</v>
      </c>
      <c r="Q167" s="99">
        <v>4.1233946349802419</v>
      </c>
      <c r="R167" s="99">
        <v>4.1614081159127307</v>
      </c>
      <c r="S167" s="99">
        <v>4.1764812413109071</v>
      </c>
      <c r="T167" s="99">
        <v>4.2464246947300772</v>
      </c>
      <c r="U167" s="99">
        <v>4.437992706380653</v>
      </c>
      <c r="V167" s="99">
        <v>4.420130677457843</v>
      </c>
      <c r="W167" s="99">
        <v>4.6106112897698939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2.1892170287904476</v>
      </c>
      <c r="V168" s="99">
        <v>2.1238576802363762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2.1892170287904476</v>
      </c>
      <c r="V169" s="102">
        <v>2.1238576802363762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1.4305660227786801</v>
      </c>
      <c r="D175" s="123">
        <v>1.2585043465296109</v>
      </c>
      <c r="E175" s="123">
        <v>1.0171717733458159</v>
      </c>
      <c r="F175" s="123">
        <v>1.5507759636797376</v>
      </c>
      <c r="G175" s="123">
        <v>1.9933897474630358</v>
      </c>
      <c r="H175" s="123">
        <v>2.0465980798129397</v>
      </c>
      <c r="I175" s="123">
        <v>2.1547882446492257</v>
      </c>
      <c r="J175" s="123">
        <v>1.6374240934214004</v>
      </c>
      <c r="K175" s="123">
        <v>1.6360339885713158</v>
      </c>
      <c r="L175" s="123">
        <v>1.3522527938045055</v>
      </c>
      <c r="M175" s="123">
        <v>1.4214585055525095</v>
      </c>
      <c r="N175" s="123">
        <v>1.8628917167048191</v>
      </c>
      <c r="O175" s="123">
        <v>1.8858856873875687</v>
      </c>
      <c r="P175" s="123">
        <v>1.901077247131193</v>
      </c>
      <c r="Q175" s="123">
        <v>1.7558023994826151</v>
      </c>
      <c r="R175" s="123">
        <v>1.5913095666323696</v>
      </c>
      <c r="S175" s="123">
        <v>1.6884096487847113</v>
      </c>
      <c r="T175" s="123">
        <v>1.8595344754895711</v>
      </c>
      <c r="U175" s="123">
        <v>1.9478954617091018</v>
      </c>
      <c r="V175" s="123">
        <v>2.0373800940327444</v>
      </c>
      <c r="W175" s="123">
        <v>2.5416369590648649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1.8740414898400706</v>
      </c>
      <c r="D176" s="99">
        <v>2.024901224223925</v>
      </c>
      <c r="E176" s="99">
        <v>2.6849669332461628</v>
      </c>
      <c r="F176" s="99">
        <v>2.6897639596027085</v>
      </c>
      <c r="G176" s="99">
        <v>2.6200994029154292</v>
      </c>
      <c r="H176" s="99">
        <v>2.643233452232983</v>
      </c>
      <c r="I176" s="99">
        <v>2.7465176589829507</v>
      </c>
      <c r="J176" s="99">
        <v>2.8242392309012527</v>
      </c>
      <c r="K176" s="99">
        <v>2.9085048685712276</v>
      </c>
      <c r="L176" s="99">
        <v>2.9402193773547505</v>
      </c>
      <c r="M176" s="99">
        <v>2.8086649989230308</v>
      </c>
      <c r="N176" s="99">
        <v>2.8133466742072777</v>
      </c>
      <c r="O176" s="99">
        <v>2.6994050035155395</v>
      </c>
      <c r="P176" s="99">
        <v>2.6714484191712842</v>
      </c>
      <c r="Q176" s="99">
        <v>2.6523823481545885</v>
      </c>
      <c r="R176" s="99">
        <v>2.6801003227492544</v>
      </c>
      <c r="S176" s="99">
        <v>2.6942707161458159</v>
      </c>
      <c r="T176" s="99">
        <v>2.7654615276511572</v>
      </c>
      <c r="U176" s="99">
        <v>2.8814490470443395</v>
      </c>
      <c r="V176" s="99">
        <v>2.6813795490430952</v>
      </c>
      <c r="W176" s="99">
        <v>2.5416369590648649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3794810</v>
      </c>
      <c r="C5" s="120">
        <v>3952078</v>
      </c>
      <c r="D5" s="120">
        <v>4252152</v>
      </c>
      <c r="E5" s="120">
        <v>4481258</v>
      </c>
      <c r="F5" s="120">
        <v>4755243</v>
      </c>
      <c r="G5" s="120">
        <v>5050922</v>
      </c>
      <c r="H5" s="120">
        <v>5263065</v>
      </c>
      <c r="I5" s="120">
        <v>5307887</v>
      </c>
      <c r="J5" s="120">
        <v>5450837</v>
      </c>
      <c r="K5" s="120">
        <v>5469557</v>
      </c>
      <c r="L5" s="120">
        <v>5506587</v>
      </c>
      <c r="M5" s="120">
        <v>5415057</v>
      </c>
      <c r="N5" s="120">
        <v>5438248</v>
      </c>
      <c r="O5" s="120">
        <v>5320815</v>
      </c>
      <c r="P5" s="120">
        <v>5286358</v>
      </c>
      <c r="Q5" s="120">
        <v>5247383</v>
      </c>
      <c r="R5" s="120">
        <v>5064441</v>
      </c>
      <c r="S5" s="120">
        <v>4801328</v>
      </c>
      <c r="T5" s="120">
        <v>4290271</v>
      </c>
      <c r="U5" s="120">
        <v>4080586</v>
      </c>
      <c r="V5" s="120">
        <v>3896004</v>
      </c>
      <c r="W5" s="120">
        <v>3237844</v>
      </c>
      <c r="X5" s="120">
        <v>2977269</v>
      </c>
      <c r="Y5" s="120">
        <v>3142678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3794810</v>
      </c>
      <c r="C7" s="52">
        <v>3952078</v>
      </c>
      <c r="D7" s="52">
        <v>4252152</v>
      </c>
      <c r="E7" s="52">
        <v>4481258</v>
      </c>
      <c r="F7" s="52">
        <v>4755243</v>
      </c>
      <c r="G7" s="52">
        <v>5050922</v>
      </c>
      <c r="H7" s="52">
        <v>5263065</v>
      </c>
      <c r="I7" s="52">
        <v>5307887</v>
      </c>
      <c r="J7" s="52">
        <v>5450837</v>
      </c>
      <c r="K7" s="52">
        <v>5469557</v>
      </c>
      <c r="L7" s="52">
        <v>5506587</v>
      </c>
      <c r="M7" s="52">
        <v>5415057</v>
      </c>
      <c r="N7" s="52">
        <v>5438248</v>
      </c>
      <c r="O7" s="52">
        <v>5320815</v>
      </c>
      <c r="P7" s="52">
        <v>5286358</v>
      </c>
      <c r="Q7" s="52">
        <v>5247383</v>
      </c>
      <c r="R7" s="52">
        <v>5064441</v>
      </c>
      <c r="S7" s="52">
        <v>4801328</v>
      </c>
      <c r="T7" s="52">
        <v>4290271</v>
      </c>
      <c r="U7" s="52">
        <v>4080586</v>
      </c>
      <c r="V7" s="52">
        <v>3896004</v>
      </c>
      <c r="W7" s="52">
        <v>3237844</v>
      </c>
      <c r="X7" s="52">
        <v>2977269</v>
      </c>
      <c r="Y7" s="52">
        <v>3142678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2554</v>
      </c>
      <c r="C9" s="52">
        <v>2626</v>
      </c>
      <c r="D9" s="52">
        <v>2793</v>
      </c>
      <c r="E9" s="52">
        <v>3498</v>
      </c>
      <c r="F9" s="52">
        <v>4869</v>
      </c>
      <c r="G9" s="52">
        <v>5688</v>
      </c>
      <c r="H9" s="52">
        <v>6803</v>
      </c>
      <c r="I9" s="52">
        <v>10632</v>
      </c>
      <c r="J9" s="52">
        <v>14755</v>
      </c>
      <c r="K9" s="52">
        <v>18038</v>
      </c>
      <c r="L9" s="52">
        <v>19445</v>
      </c>
      <c r="M9" s="52">
        <v>22279</v>
      </c>
      <c r="N9" s="52">
        <v>25369</v>
      </c>
      <c r="O9" s="52">
        <v>29763</v>
      </c>
      <c r="P9" s="52">
        <v>42505</v>
      </c>
      <c r="Q9" s="52">
        <v>61026</v>
      </c>
      <c r="R9" s="52">
        <v>83085</v>
      </c>
      <c r="S9" s="52">
        <v>95688</v>
      </c>
      <c r="T9" s="52">
        <v>99383</v>
      </c>
      <c r="U9" s="52">
        <v>102299</v>
      </c>
      <c r="V9" s="52">
        <v>105890</v>
      </c>
      <c r="W9" s="52">
        <v>100746</v>
      </c>
      <c r="X9" s="52">
        <v>88967</v>
      </c>
      <c r="Y9" s="52">
        <v>74071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3504169</v>
      </c>
      <c r="C11" s="52">
        <v>3632630</v>
      </c>
      <c r="D11" s="52">
        <v>3864620</v>
      </c>
      <c r="E11" s="52">
        <v>3917766</v>
      </c>
      <c r="F11" s="52">
        <v>4104275</v>
      </c>
      <c r="G11" s="52">
        <v>4337759</v>
      </c>
      <c r="H11" s="52">
        <v>4569634</v>
      </c>
      <c r="I11" s="52">
        <v>4613984</v>
      </c>
      <c r="J11" s="52">
        <v>4712702</v>
      </c>
      <c r="K11" s="52">
        <v>4686803</v>
      </c>
      <c r="L11" s="52">
        <v>4673240</v>
      </c>
      <c r="M11" s="52">
        <v>4574052</v>
      </c>
      <c r="N11" s="52">
        <v>4587527</v>
      </c>
      <c r="O11" s="52">
        <v>4453913</v>
      </c>
      <c r="P11" s="52">
        <v>4399133</v>
      </c>
      <c r="Q11" s="52">
        <v>4339563</v>
      </c>
      <c r="R11" s="52">
        <v>4176709</v>
      </c>
      <c r="S11" s="52">
        <v>3981237</v>
      </c>
      <c r="T11" s="52">
        <v>3582596</v>
      </c>
      <c r="U11" s="52">
        <v>3426215</v>
      </c>
      <c r="V11" s="52">
        <v>3355972</v>
      </c>
      <c r="W11" s="52">
        <v>3010853</v>
      </c>
      <c r="X11" s="52">
        <v>2942746</v>
      </c>
      <c r="Y11" s="52">
        <v>3092018</v>
      </c>
      <c r="DA11" s="63" t="s">
        <v>1061</v>
      </c>
    </row>
    <row r="12" spans="1:105" ht="12" customHeight="1" x14ac:dyDescent="0.25">
      <c r="A12" s="97" t="s">
        <v>124</v>
      </c>
      <c r="B12" s="52">
        <v>142761</v>
      </c>
      <c r="C12" s="52">
        <v>145325</v>
      </c>
      <c r="D12" s="52">
        <v>140259</v>
      </c>
      <c r="E12" s="52">
        <v>133033</v>
      </c>
      <c r="F12" s="52">
        <v>128562</v>
      </c>
      <c r="G12" s="52">
        <v>131397</v>
      </c>
      <c r="H12" s="52">
        <v>126337</v>
      </c>
      <c r="I12" s="52">
        <v>125956</v>
      </c>
      <c r="J12" s="52">
        <v>124312</v>
      </c>
      <c r="K12" s="52">
        <v>120205</v>
      </c>
      <c r="L12" s="52">
        <v>115333</v>
      </c>
      <c r="M12" s="52">
        <v>107873</v>
      </c>
      <c r="N12" s="52">
        <v>101919</v>
      </c>
      <c r="O12" s="52">
        <v>95145</v>
      </c>
      <c r="P12" s="52">
        <v>92628</v>
      </c>
      <c r="Q12" s="52">
        <v>91858</v>
      </c>
      <c r="R12" s="52">
        <v>91552</v>
      </c>
      <c r="S12" s="52">
        <v>87585</v>
      </c>
      <c r="T12" s="52">
        <v>78087</v>
      </c>
      <c r="U12" s="52">
        <v>72170</v>
      </c>
      <c r="V12" s="52">
        <v>58730</v>
      </c>
      <c r="W12" s="52">
        <v>24389</v>
      </c>
      <c r="X12" s="52">
        <v>3725</v>
      </c>
      <c r="Y12" s="52">
        <v>7358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155</v>
      </c>
      <c r="L13" s="52">
        <v>168</v>
      </c>
      <c r="M13" s="52">
        <v>182</v>
      </c>
      <c r="N13" s="52">
        <v>207</v>
      </c>
      <c r="O13" s="52">
        <v>310</v>
      </c>
      <c r="P13" s="52">
        <v>433</v>
      </c>
      <c r="Q13" s="52">
        <v>552</v>
      </c>
      <c r="R13" s="52">
        <v>665</v>
      </c>
      <c r="S13" s="52">
        <v>669</v>
      </c>
      <c r="T13" s="52">
        <v>701</v>
      </c>
      <c r="U13" s="52">
        <v>780</v>
      </c>
      <c r="V13" s="52">
        <v>697</v>
      </c>
      <c r="W13" s="52">
        <v>337</v>
      </c>
      <c r="X13" s="52">
        <v>67</v>
      </c>
      <c r="Y13" s="52">
        <v>270</v>
      </c>
      <c r="DA13" s="63" t="s">
        <v>1063</v>
      </c>
    </row>
    <row r="14" spans="1:105" ht="12" customHeight="1" x14ac:dyDescent="0.25">
      <c r="A14" s="97" t="s">
        <v>122</v>
      </c>
      <c r="B14" s="52">
        <v>147880</v>
      </c>
      <c r="C14" s="52">
        <v>174123</v>
      </c>
      <c r="D14" s="52">
        <v>247273</v>
      </c>
      <c r="E14" s="52">
        <v>430459</v>
      </c>
      <c r="F14" s="52">
        <v>522406</v>
      </c>
      <c r="G14" s="52">
        <v>581766</v>
      </c>
      <c r="H14" s="52">
        <v>567094</v>
      </c>
      <c r="I14" s="52">
        <v>567947</v>
      </c>
      <c r="J14" s="52">
        <v>613823</v>
      </c>
      <c r="K14" s="52">
        <v>581962</v>
      </c>
      <c r="L14" s="52">
        <v>617560</v>
      </c>
      <c r="M14" s="52">
        <v>617592</v>
      </c>
      <c r="N14" s="52">
        <v>619544</v>
      </c>
      <c r="O14" s="52">
        <v>560605</v>
      </c>
      <c r="P14" s="52">
        <v>507060</v>
      </c>
      <c r="Q14" s="52">
        <v>444191</v>
      </c>
      <c r="R14" s="52">
        <v>381874</v>
      </c>
      <c r="S14" s="52">
        <v>335409</v>
      </c>
      <c r="T14" s="52">
        <v>233363</v>
      </c>
      <c r="U14" s="52">
        <v>176197</v>
      </c>
      <c r="V14" s="52">
        <v>131867</v>
      </c>
      <c r="W14" s="52">
        <v>66535</v>
      </c>
      <c r="X14" s="52">
        <v>4641</v>
      </c>
      <c r="Y14" s="52">
        <v>4035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80432</v>
      </c>
      <c r="L15" s="52">
        <v>100286</v>
      </c>
      <c r="M15" s="52">
        <v>115358</v>
      </c>
      <c r="N15" s="52">
        <v>129051</v>
      </c>
      <c r="O15" s="52">
        <v>210842</v>
      </c>
      <c r="P15" s="52">
        <v>287104</v>
      </c>
      <c r="Q15" s="52">
        <v>371219</v>
      </c>
      <c r="R15" s="52">
        <v>413641</v>
      </c>
      <c r="S15" s="52">
        <v>396428</v>
      </c>
      <c r="T15" s="52">
        <v>395524</v>
      </c>
      <c r="U15" s="52">
        <v>405224</v>
      </c>
      <c r="V15" s="52">
        <v>348738</v>
      </c>
      <c r="W15" s="52">
        <v>135730</v>
      </c>
      <c r="X15" s="52">
        <v>26090</v>
      </c>
      <c r="Y15" s="52">
        <v>38997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732949</v>
      </c>
      <c r="C17" s="52">
        <v>775785</v>
      </c>
      <c r="D17" s="52">
        <v>811530</v>
      </c>
      <c r="E17" s="52">
        <v>816242</v>
      </c>
      <c r="F17" s="52">
        <v>863622</v>
      </c>
      <c r="G17" s="52">
        <v>923718</v>
      </c>
      <c r="H17" s="52">
        <v>970530</v>
      </c>
      <c r="I17" s="52">
        <v>986438</v>
      </c>
      <c r="J17" s="52">
        <v>998482</v>
      </c>
      <c r="K17" s="52">
        <v>1002489</v>
      </c>
      <c r="L17" s="52">
        <v>1004708</v>
      </c>
      <c r="M17" s="52">
        <v>1009928</v>
      </c>
      <c r="N17" s="52">
        <v>1025007</v>
      </c>
      <c r="O17" s="52">
        <v>1039331</v>
      </c>
      <c r="P17" s="52">
        <v>1058733</v>
      </c>
      <c r="Q17" s="52">
        <v>1059536</v>
      </c>
      <c r="R17" s="52">
        <v>1039490</v>
      </c>
      <c r="S17" s="52">
        <v>983661</v>
      </c>
      <c r="T17" s="52">
        <v>900833</v>
      </c>
      <c r="U17" s="52">
        <v>805625</v>
      </c>
      <c r="V17" s="52">
        <v>755897</v>
      </c>
      <c r="W17" s="52">
        <v>713370</v>
      </c>
      <c r="X17" s="52">
        <v>674780</v>
      </c>
      <c r="Y17" s="52">
        <v>703538</v>
      </c>
      <c r="DA17" s="63" t="s">
        <v>1066</v>
      </c>
    </row>
    <row r="18" spans="1:105" ht="12" customHeight="1" x14ac:dyDescent="0.25">
      <c r="A18" s="97" t="s">
        <v>50</v>
      </c>
      <c r="B18" s="52">
        <v>2578177</v>
      </c>
      <c r="C18" s="52">
        <v>2627668</v>
      </c>
      <c r="D18" s="52">
        <v>2685780</v>
      </c>
      <c r="E18" s="52">
        <v>2545395</v>
      </c>
      <c r="F18" s="52">
        <v>2544330</v>
      </c>
      <c r="G18" s="52">
        <v>2693179</v>
      </c>
      <c r="H18" s="52">
        <v>2811112</v>
      </c>
      <c r="I18" s="52">
        <v>2866481</v>
      </c>
      <c r="J18" s="52">
        <v>2914710</v>
      </c>
      <c r="K18" s="52">
        <v>2875125</v>
      </c>
      <c r="L18" s="52">
        <v>2794625</v>
      </c>
      <c r="M18" s="52">
        <v>2684472</v>
      </c>
      <c r="N18" s="52">
        <v>2674412</v>
      </c>
      <c r="O18" s="52">
        <v>2566339</v>
      </c>
      <c r="P18" s="52">
        <v>2555540</v>
      </c>
      <c r="Q18" s="52">
        <v>2560628</v>
      </c>
      <c r="R18" s="52">
        <v>2489735</v>
      </c>
      <c r="S18" s="52">
        <v>2411768</v>
      </c>
      <c r="T18" s="52">
        <v>2204066</v>
      </c>
      <c r="U18" s="52">
        <v>2164649</v>
      </c>
      <c r="V18" s="52">
        <v>2118474</v>
      </c>
      <c r="W18" s="52">
        <v>1745337</v>
      </c>
      <c r="X18" s="52">
        <v>1774916</v>
      </c>
      <c r="Y18" s="52">
        <v>2120522</v>
      </c>
      <c r="DA18" s="63" t="s">
        <v>1067</v>
      </c>
    </row>
    <row r="19" spans="1:105" ht="12" customHeight="1" x14ac:dyDescent="0.25">
      <c r="A19" s="109" t="s">
        <v>120</v>
      </c>
      <c r="B19" s="36">
        <v>483684</v>
      </c>
      <c r="C19" s="36">
        <v>548625</v>
      </c>
      <c r="D19" s="36">
        <v>754842</v>
      </c>
      <c r="E19" s="36">
        <v>1119621</v>
      </c>
      <c r="F19" s="36">
        <v>1347291</v>
      </c>
      <c r="G19" s="36">
        <v>1434025</v>
      </c>
      <c r="H19" s="36">
        <v>1481423</v>
      </c>
      <c r="I19" s="36">
        <v>1454968</v>
      </c>
      <c r="J19" s="36">
        <v>1537645</v>
      </c>
      <c r="K19" s="36">
        <v>1591943</v>
      </c>
      <c r="L19" s="36">
        <v>1707254</v>
      </c>
      <c r="M19" s="36">
        <v>1720657</v>
      </c>
      <c r="N19" s="36">
        <v>1738829</v>
      </c>
      <c r="O19" s="36">
        <v>1715145</v>
      </c>
      <c r="P19" s="36">
        <v>1672085</v>
      </c>
      <c r="Q19" s="36">
        <v>1627219</v>
      </c>
      <c r="R19" s="36">
        <v>1535216</v>
      </c>
      <c r="S19" s="36">
        <v>1405899</v>
      </c>
      <c r="T19" s="36">
        <v>1185372</v>
      </c>
      <c r="U19" s="36">
        <v>1110312</v>
      </c>
      <c r="V19" s="36">
        <v>1021633</v>
      </c>
      <c r="W19" s="36">
        <v>779137</v>
      </c>
      <c r="X19" s="36">
        <v>527573</v>
      </c>
      <c r="Y19" s="36">
        <v>318618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296470</v>
      </c>
      <c r="D23" s="52">
        <v>296580</v>
      </c>
      <c r="E23" s="52">
        <v>297391</v>
      </c>
      <c r="F23" s="52">
        <v>299722</v>
      </c>
      <c r="G23" s="52">
        <v>304377</v>
      </c>
      <c r="H23" s="52">
        <v>312183</v>
      </c>
      <c r="I23" s="52">
        <v>324006</v>
      </c>
      <c r="J23" s="52">
        <v>340588</v>
      </c>
      <c r="K23" s="52">
        <v>362531</v>
      </c>
      <c r="L23" s="52">
        <v>390501</v>
      </c>
      <c r="M23" s="52">
        <v>425084</v>
      </c>
      <c r="N23" s="52">
        <v>466868</v>
      </c>
      <c r="O23" s="52">
        <v>457123</v>
      </c>
      <c r="P23" s="52">
        <v>277903</v>
      </c>
      <c r="Q23" s="52">
        <v>344757</v>
      </c>
      <c r="R23" s="52">
        <v>420920</v>
      </c>
      <c r="S23" s="52">
        <v>506815</v>
      </c>
      <c r="T23" s="52">
        <v>512281</v>
      </c>
      <c r="U23" s="52">
        <v>488336</v>
      </c>
      <c r="V23" s="52">
        <v>473378</v>
      </c>
      <c r="W23" s="52">
        <v>658160</v>
      </c>
      <c r="X23" s="52">
        <v>260575</v>
      </c>
      <c r="Y23" s="52">
        <v>345876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399</v>
      </c>
      <c r="D25" s="52">
        <v>400</v>
      </c>
      <c r="E25" s="52">
        <v>406</v>
      </c>
      <c r="F25" s="52">
        <v>429</v>
      </c>
      <c r="G25" s="52">
        <v>469</v>
      </c>
      <c r="H25" s="52">
        <v>564</v>
      </c>
      <c r="I25" s="52">
        <v>478</v>
      </c>
      <c r="J25" s="52">
        <v>562</v>
      </c>
      <c r="K25" s="52">
        <v>926</v>
      </c>
      <c r="L25" s="52">
        <v>1287</v>
      </c>
      <c r="M25" s="52">
        <v>1797</v>
      </c>
      <c r="N25" s="52">
        <v>2264</v>
      </c>
      <c r="O25" s="52">
        <v>2845</v>
      </c>
      <c r="P25" s="52">
        <v>3374</v>
      </c>
      <c r="Q25" s="52">
        <v>4262</v>
      </c>
      <c r="R25" s="52">
        <v>4497</v>
      </c>
      <c r="S25" s="52">
        <v>5266</v>
      </c>
      <c r="T25" s="52">
        <v>6793</v>
      </c>
      <c r="U25" s="52">
        <v>9522</v>
      </c>
      <c r="V25" s="52">
        <v>12552</v>
      </c>
      <c r="W25" s="52">
        <v>16099</v>
      </c>
      <c r="X25" s="52">
        <v>19449</v>
      </c>
      <c r="Y25" s="52">
        <v>19798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273763</v>
      </c>
      <c r="D27" s="52">
        <v>273862</v>
      </c>
      <c r="E27" s="52">
        <v>274574</v>
      </c>
      <c r="F27" s="52">
        <v>276574</v>
      </c>
      <c r="G27" s="52">
        <v>280415</v>
      </c>
      <c r="H27" s="52">
        <v>286758</v>
      </c>
      <c r="I27" s="52">
        <v>299691</v>
      </c>
      <c r="J27" s="52">
        <v>330693</v>
      </c>
      <c r="K27" s="52">
        <v>347865</v>
      </c>
      <c r="L27" s="52">
        <v>373559</v>
      </c>
      <c r="M27" s="52">
        <v>407319</v>
      </c>
      <c r="N27" s="52">
        <v>452625</v>
      </c>
      <c r="O27" s="52">
        <v>443422</v>
      </c>
      <c r="P27" s="52">
        <v>263895</v>
      </c>
      <c r="Q27" s="52">
        <v>326995</v>
      </c>
      <c r="R27" s="52">
        <v>399060</v>
      </c>
      <c r="S27" s="52">
        <v>482147</v>
      </c>
      <c r="T27" s="52">
        <v>641073</v>
      </c>
      <c r="U27" s="52">
        <v>433764</v>
      </c>
      <c r="V27" s="52">
        <v>426547</v>
      </c>
      <c r="W27" s="52">
        <v>636215</v>
      </c>
      <c r="X27" s="52">
        <v>254071</v>
      </c>
      <c r="Y27" s="52">
        <v>345888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22306</v>
      </c>
      <c r="D28" s="52">
        <v>22356</v>
      </c>
      <c r="E28" s="52">
        <v>22679</v>
      </c>
      <c r="F28" s="52">
        <v>23496</v>
      </c>
      <c r="G28" s="52">
        <v>24994</v>
      </c>
      <c r="H28" s="52">
        <v>27407</v>
      </c>
      <c r="I28" s="52">
        <v>17649</v>
      </c>
      <c r="J28" s="52">
        <v>13828</v>
      </c>
      <c r="K28" s="52">
        <v>20608</v>
      </c>
      <c r="L28" s="52">
        <v>18693</v>
      </c>
      <c r="M28" s="52">
        <v>19379</v>
      </c>
      <c r="N28" s="52">
        <v>20969</v>
      </c>
      <c r="O28" s="52">
        <v>21209</v>
      </c>
      <c r="P28" s="52">
        <v>17522</v>
      </c>
      <c r="Q28" s="52">
        <v>14985</v>
      </c>
      <c r="R28" s="52">
        <v>13857</v>
      </c>
      <c r="S28" s="52">
        <v>14620</v>
      </c>
      <c r="T28" s="52">
        <v>13634</v>
      </c>
      <c r="U28" s="52">
        <v>13999</v>
      </c>
      <c r="V28" s="52">
        <v>14596</v>
      </c>
      <c r="W28" s="52">
        <v>34341</v>
      </c>
      <c r="X28" s="52">
        <v>20664</v>
      </c>
      <c r="Y28" s="52">
        <v>54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3</v>
      </c>
      <c r="N29" s="52">
        <v>4</v>
      </c>
      <c r="O29" s="52">
        <v>11</v>
      </c>
      <c r="P29" s="52">
        <v>20</v>
      </c>
      <c r="Q29" s="52">
        <v>32</v>
      </c>
      <c r="R29" s="52">
        <v>54</v>
      </c>
      <c r="S29" s="52">
        <v>73</v>
      </c>
      <c r="T29" s="52">
        <v>44</v>
      </c>
      <c r="U29" s="52">
        <v>70</v>
      </c>
      <c r="V29" s="52">
        <v>102</v>
      </c>
      <c r="W29" s="52">
        <v>360</v>
      </c>
      <c r="X29" s="52">
        <v>270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23106</v>
      </c>
      <c r="D30" s="52">
        <v>23203</v>
      </c>
      <c r="E30" s="52">
        <v>23969</v>
      </c>
      <c r="F30" s="52">
        <v>26659</v>
      </c>
      <c r="G30" s="52">
        <v>33310</v>
      </c>
      <c r="H30" s="52">
        <v>45441</v>
      </c>
      <c r="I30" s="52">
        <v>50191</v>
      </c>
      <c r="J30" s="52">
        <v>66576</v>
      </c>
      <c r="K30" s="52">
        <v>99895</v>
      </c>
      <c r="L30" s="52">
        <v>121096</v>
      </c>
      <c r="M30" s="52">
        <v>127034</v>
      </c>
      <c r="N30" s="52">
        <v>87235</v>
      </c>
      <c r="O30" s="52">
        <v>73966</v>
      </c>
      <c r="P30" s="52">
        <v>68786</v>
      </c>
      <c r="Q30" s="52">
        <v>88592</v>
      </c>
      <c r="R30" s="52">
        <v>104330</v>
      </c>
      <c r="S30" s="52">
        <v>96692</v>
      </c>
      <c r="T30" s="52">
        <v>102806</v>
      </c>
      <c r="U30" s="52">
        <v>72331</v>
      </c>
      <c r="V30" s="52">
        <v>44330</v>
      </c>
      <c r="W30" s="52">
        <v>65332</v>
      </c>
      <c r="X30" s="52">
        <v>61894</v>
      </c>
      <c r="Y30" s="52">
        <v>606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155</v>
      </c>
      <c r="M31" s="52">
        <v>1142</v>
      </c>
      <c r="N31" s="52">
        <v>3374</v>
      </c>
      <c r="O31" s="52">
        <v>6913</v>
      </c>
      <c r="P31" s="52">
        <v>12141</v>
      </c>
      <c r="Q31" s="52">
        <v>19935</v>
      </c>
      <c r="R31" s="52">
        <v>31413</v>
      </c>
      <c r="S31" s="52">
        <v>47771</v>
      </c>
      <c r="T31" s="52">
        <v>35290</v>
      </c>
      <c r="U31" s="52">
        <v>49075</v>
      </c>
      <c r="V31" s="52">
        <v>64474</v>
      </c>
      <c r="W31" s="52">
        <v>213008</v>
      </c>
      <c r="X31" s="52">
        <v>109644</v>
      </c>
      <c r="Y31" s="52">
        <v>1923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114523</v>
      </c>
      <c r="D33" s="52">
        <v>114832</v>
      </c>
      <c r="E33" s="52">
        <v>116968</v>
      </c>
      <c r="F33" s="52">
        <v>122658</v>
      </c>
      <c r="G33" s="52">
        <v>133477</v>
      </c>
      <c r="H33" s="52">
        <v>151371</v>
      </c>
      <c r="I33" s="52">
        <v>109856</v>
      </c>
      <c r="J33" s="52">
        <v>133274</v>
      </c>
      <c r="K33" s="52">
        <v>152242</v>
      </c>
      <c r="L33" s="52">
        <v>156473</v>
      </c>
      <c r="M33" s="52">
        <v>164257</v>
      </c>
      <c r="N33" s="52">
        <v>186113</v>
      </c>
      <c r="O33" s="52">
        <v>183011</v>
      </c>
      <c r="P33" s="52">
        <v>122849</v>
      </c>
      <c r="Q33" s="52">
        <v>133553</v>
      </c>
      <c r="R33" s="52">
        <v>158351</v>
      </c>
      <c r="S33" s="52">
        <v>181829</v>
      </c>
      <c r="T33" s="52">
        <v>189942</v>
      </c>
      <c r="U33" s="52">
        <v>189168</v>
      </c>
      <c r="V33" s="52">
        <v>184913</v>
      </c>
      <c r="W33" s="52">
        <v>177518</v>
      </c>
      <c r="X33" s="52">
        <v>118382</v>
      </c>
      <c r="Y33" s="52">
        <v>123063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402840</v>
      </c>
      <c r="D34" s="52">
        <v>403723</v>
      </c>
      <c r="E34" s="52">
        <v>409926</v>
      </c>
      <c r="F34" s="52">
        <v>426467</v>
      </c>
      <c r="G34" s="52">
        <v>457182</v>
      </c>
      <c r="H34" s="52">
        <v>507110</v>
      </c>
      <c r="I34" s="52">
        <v>341326</v>
      </c>
      <c r="J34" s="52">
        <v>330757</v>
      </c>
      <c r="K34" s="52">
        <v>435403</v>
      </c>
      <c r="L34" s="52">
        <v>437758</v>
      </c>
      <c r="M34" s="52">
        <v>440046</v>
      </c>
      <c r="N34" s="52">
        <v>521888</v>
      </c>
      <c r="O34" s="52">
        <v>529115</v>
      </c>
      <c r="P34" s="52">
        <v>389402</v>
      </c>
      <c r="Q34" s="52">
        <v>381504</v>
      </c>
      <c r="R34" s="52">
        <v>383823</v>
      </c>
      <c r="S34" s="52">
        <v>400523</v>
      </c>
      <c r="T34" s="52">
        <v>400958</v>
      </c>
      <c r="U34" s="52">
        <v>410792</v>
      </c>
      <c r="V34" s="52">
        <v>434508</v>
      </c>
      <c r="W34" s="52">
        <v>432033</v>
      </c>
      <c r="X34" s="52">
        <v>309233</v>
      </c>
      <c r="Y34" s="52">
        <v>311570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75576</v>
      </c>
      <c r="D35" s="36">
        <v>75850</v>
      </c>
      <c r="E35" s="36">
        <v>78047</v>
      </c>
      <c r="F35" s="36">
        <v>85511</v>
      </c>
      <c r="G35" s="36">
        <v>102862</v>
      </c>
      <c r="H35" s="36">
        <v>133788</v>
      </c>
      <c r="I35" s="36">
        <v>135381</v>
      </c>
      <c r="J35" s="36">
        <v>191879</v>
      </c>
      <c r="K35" s="36">
        <v>252784</v>
      </c>
      <c r="L35" s="36">
        <v>303742</v>
      </c>
      <c r="M35" s="36">
        <v>306319</v>
      </c>
      <c r="N35" s="36">
        <v>240756</v>
      </c>
      <c r="O35" s="36">
        <v>205389</v>
      </c>
      <c r="P35" s="36">
        <v>195104</v>
      </c>
      <c r="Q35" s="36">
        <v>240772</v>
      </c>
      <c r="R35" s="36">
        <v>305637</v>
      </c>
      <c r="S35" s="36">
        <v>319971</v>
      </c>
      <c r="T35" s="36">
        <v>315377</v>
      </c>
      <c r="U35" s="36">
        <v>252176</v>
      </c>
      <c r="V35" s="36">
        <v>210223</v>
      </c>
      <c r="W35" s="36">
        <v>242496</v>
      </c>
      <c r="X35" s="36">
        <v>251564</v>
      </c>
      <c r="Y35" s="36">
        <v>208955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453738</v>
      </c>
      <c r="D39" s="52">
        <v>596654</v>
      </c>
      <c r="E39" s="52">
        <v>526497</v>
      </c>
      <c r="F39" s="52">
        <v>573707</v>
      </c>
      <c r="G39" s="52">
        <v>600056</v>
      </c>
      <c r="H39" s="52">
        <v>524326</v>
      </c>
      <c r="I39" s="52">
        <v>368828</v>
      </c>
      <c r="J39" s="52">
        <v>483538</v>
      </c>
      <c r="K39" s="52">
        <v>381251</v>
      </c>
      <c r="L39" s="52">
        <v>427531</v>
      </c>
      <c r="M39" s="52">
        <v>333554</v>
      </c>
      <c r="N39" s="52">
        <v>490059</v>
      </c>
      <c r="O39" s="52">
        <v>339690</v>
      </c>
      <c r="P39" s="52">
        <v>243446</v>
      </c>
      <c r="Q39" s="52">
        <v>305782</v>
      </c>
      <c r="R39" s="52">
        <v>237978</v>
      </c>
      <c r="S39" s="52">
        <v>243702</v>
      </c>
      <c r="T39" s="52">
        <v>1224</v>
      </c>
      <c r="U39" s="52">
        <v>278651</v>
      </c>
      <c r="V39" s="52">
        <v>288796</v>
      </c>
      <c r="W39" s="52">
        <v>0</v>
      </c>
      <c r="X39" s="52">
        <v>0</v>
      </c>
      <c r="Y39" s="52">
        <v>511285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471</v>
      </c>
      <c r="D41" s="52">
        <v>567</v>
      </c>
      <c r="E41" s="52">
        <v>1111</v>
      </c>
      <c r="F41" s="52">
        <v>1800</v>
      </c>
      <c r="G41" s="52">
        <v>1288</v>
      </c>
      <c r="H41" s="52">
        <v>1679</v>
      </c>
      <c r="I41" s="52">
        <v>4307</v>
      </c>
      <c r="J41" s="52">
        <v>4685</v>
      </c>
      <c r="K41" s="52">
        <v>4209</v>
      </c>
      <c r="L41" s="52">
        <v>2694</v>
      </c>
      <c r="M41" s="52">
        <v>4631</v>
      </c>
      <c r="N41" s="52">
        <v>5354</v>
      </c>
      <c r="O41" s="52">
        <v>7239</v>
      </c>
      <c r="P41" s="52">
        <v>16116</v>
      </c>
      <c r="Q41" s="52">
        <v>22783</v>
      </c>
      <c r="R41" s="52">
        <v>26556</v>
      </c>
      <c r="S41" s="52">
        <v>17869</v>
      </c>
      <c r="T41" s="52">
        <v>10488</v>
      </c>
      <c r="U41" s="52">
        <v>12438</v>
      </c>
      <c r="V41" s="52">
        <v>16143</v>
      </c>
      <c r="W41" s="52">
        <v>10955</v>
      </c>
      <c r="X41" s="52">
        <v>7670</v>
      </c>
      <c r="Y41" s="52">
        <v>4902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402224</v>
      </c>
      <c r="D43" s="52">
        <v>505852</v>
      </c>
      <c r="E43" s="52">
        <v>327720</v>
      </c>
      <c r="F43" s="52">
        <v>463083</v>
      </c>
      <c r="G43" s="52">
        <v>513899</v>
      </c>
      <c r="H43" s="52">
        <v>518633</v>
      </c>
      <c r="I43" s="52">
        <v>344041</v>
      </c>
      <c r="J43" s="52">
        <v>429411</v>
      </c>
      <c r="K43" s="52">
        <v>321966</v>
      </c>
      <c r="L43" s="52">
        <v>359996</v>
      </c>
      <c r="M43" s="52">
        <v>308131</v>
      </c>
      <c r="N43" s="52">
        <v>466100</v>
      </c>
      <c r="O43" s="52">
        <v>309808</v>
      </c>
      <c r="P43" s="52">
        <v>209115</v>
      </c>
      <c r="Q43" s="52">
        <v>267425</v>
      </c>
      <c r="R43" s="52">
        <v>236206</v>
      </c>
      <c r="S43" s="52">
        <v>286675</v>
      </c>
      <c r="T43" s="52">
        <v>242432</v>
      </c>
      <c r="U43" s="52">
        <v>277383</v>
      </c>
      <c r="V43" s="52">
        <v>356304</v>
      </c>
      <c r="W43" s="52">
        <v>291096</v>
      </c>
      <c r="X43" s="52">
        <v>185964</v>
      </c>
      <c r="Y43" s="52">
        <v>495160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24870</v>
      </c>
      <c r="D44" s="52">
        <v>17290</v>
      </c>
      <c r="E44" s="52">
        <v>15453</v>
      </c>
      <c r="F44" s="52">
        <v>19025</v>
      </c>
      <c r="G44" s="52">
        <v>27829</v>
      </c>
      <c r="H44" s="52">
        <v>22347</v>
      </c>
      <c r="I44" s="52">
        <v>17268</v>
      </c>
      <c r="J44" s="52">
        <v>12184</v>
      </c>
      <c r="K44" s="52">
        <v>16501</v>
      </c>
      <c r="L44" s="52">
        <v>13821</v>
      </c>
      <c r="M44" s="52">
        <v>11919</v>
      </c>
      <c r="N44" s="52">
        <v>15015</v>
      </c>
      <c r="O44" s="52">
        <v>14435</v>
      </c>
      <c r="P44" s="52">
        <v>15005</v>
      </c>
      <c r="Q44" s="52">
        <v>14215</v>
      </c>
      <c r="R44" s="52">
        <v>13551</v>
      </c>
      <c r="S44" s="52">
        <v>10653</v>
      </c>
      <c r="T44" s="52">
        <v>4136</v>
      </c>
      <c r="U44" s="52">
        <v>8082</v>
      </c>
      <c r="V44" s="52">
        <v>1156</v>
      </c>
      <c r="W44" s="52">
        <v>0</v>
      </c>
      <c r="X44" s="52">
        <v>0</v>
      </c>
      <c r="Y44" s="52">
        <v>3687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155</v>
      </c>
      <c r="L45" s="52">
        <v>13</v>
      </c>
      <c r="M45" s="52">
        <v>17</v>
      </c>
      <c r="N45" s="52">
        <v>29</v>
      </c>
      <c r="O45" s="52">
        <v>114</v>
      </c>
      <c r="P45" s="52">
        <v>143</v>
      </c>
      <c r="Q45" s="52">
        <v>151</v>
      </c>
      <c r="R45" s="52">
        <v>167</v>
      </c>
      <c r="S45" s="52">
        <v>77</v>
      </c>
      <c r="T45" s="52">
        <v>76</v>
      </c>
      <c r="U45" s="52">
        <v>149</v>
      </c>
      <c r="V45" s="52">
        <v>19</v>
      </c>
      <c r="W45" s="52">
        <v>0</v>
      </c>
      <c r="X45" s="52">
        <v>0</v>
      </c>
      <c r="Y45" s="52">
        <v>203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49349</v>
      </c>
      <c r="D46" s="52">
        <v>96353</v>
      </c>
      <c r="E46" s="52">
        <v>207155</v>
      </c>
      <c r="F46" s="52">
        <v>118606</v>
      </c>
      <c r="G46" s="52">
        <v>92670</v>
      </c>
      <c r="H46" s="52">
        <v>30769</v>
      </c>
      <c r="I46" s="52">
        <v>51044</v>
      </c>
      <c r="J46" s="52">
        <v>112452</v>
      </c>
      <c r="K46" s="52">
        <v>68034</v>
      </c>
      <c r="L46" s="52">
        <v>156694</v>
      </c>
      <c r="M46" s="52">
        <v>127066</v>
      </c>
      <c r="N46" s="52">
        <v>89187</v>
      </c>
      <c r="O46" s="52">
        <v>15027</v>
      </c>
      <c r="P46" s="52">
        <v>15241</v>
      </c>
      <c r="Q46" s="52">
        <v>25723</v>
      </c>
      <c r="R46" s="52">
        <v>42013</v>
      </c>
      <c r="S46" s="52">
        <v>50227</v>
      </c>
      <c r="T46" s="52">
        <v>760</v>
      </c>
      <c r="U46" s="52">
        <v>15165</v>
      </c>
      <c r="V46" s="52">
        <v>0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80432</v>
      </c>
      <c r="L47" s="52">
        <v>20009</v>
      </c>
      <c r="M47" s="52">
        <v>16214</v>
      </c>
      <c r="N47" s="52">
        <v>17067</v>
      </c>
      <c r="O47" s="52">
        <v>88704</v>
      </c>
      <c r="P47" s="52">
        <v>88403</v>
      </c>
      <c r="Q47" s="52">
        <v>104050</v>
      </c>
      <c r="R47" s="52">
        <v>73835</v>
      </c>
      <c r="S47" s="52">
        <v>30558</v>
      </c>
      <c r="T47" s="52">
        <v>34386</v>
      </c>
      <c r="U47" s="52">
        <v>58775</v>
      </c>
      <c r="V47" s="52">
        <v>7988</v>
      </c>
      <c r="W47" s="52">
        <v>0</v>
      </c>
      <c r="X47" s="52">
        <v>4</v>
      </c>
      <c r="Y47" s="52">
        <v>14830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157359</v>
      </c>
      <c r="D49" s="52">
        <v>150577</v>
      </c>
      <c r="E49" s="52">
        <v>121680</v>
      </c>
      <c r="F49" s="52">
        <v>170038</v>
      </c>
      <c r="G49" s="52">
        <v>193573</v>
      </c>
      <c r="H49" s="52">
        <v>198183</v>
      </c>
      <c r="I49" s="52">
        <v>125764</v>
      </c>
      <c r="J49" s="52">
        <v>145318</v>
      </c>
      <c r="K49" s="52">
        <v>156249</v>
      </c>
      <c r="L49" s="52">
        <v>158692</v>
      </c>
      <c r="M49" s="52">
        <v>169477</v>
      </c>
      <c r="N49" s="52">
        <v>201192</v>
      </c>
      <c r="O49" s="52">
        <v>197335</v>
      </c>
      <c r="P49" s="52">
        <v>142251</v>
      </c>
      <c r="Q49" s="52">
        <v>134356</v>
      </c>
      <c r="R49" s="52">
        <v>138305</v>
      </c>
      <c r="S49" s="52">
        <v>126000</v>
      </c>
      <c r="T49" s="52">
        <v>107114</v>
      </c>
      <c r="U49" s="52">
        <v>93960</v>
      </c>
      <c r="V49" s="52">
        <v>135185</v>
      </c>
      <c r="W49" s="52">
        <v>134991</v>
      </c>
      <c r="X49" s="52">
        <v>79792</v>
      </c>
      <c r="Y49" s="52">
        <v>151821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452331</v>
      </c>
      <c r="D50" s="52">
        <v>461835</v>
      </c>
      <c r="E50" s="52">
        <v>269541</v>
      </c>
      <c r="F50" s="52">
        <v>425402</v>
      </c>
      <c r="G50" s="52">
        <v>606031</v>
      </c>
      <c r="H50" s="52">
        <v>625043</v>
      </c>
      <c r="I50" s="52">
        <v>396695</v>
      </c>
      <c r="J50" s="52">
        <v>378986</v>
      </c>
      <c r="K50" s="52">
        <v>395818</v>
      </c>
      <c r="L50" s="52">
        <v>357258</v>
      </c>
      <c r="M50" s="52">
        <v>329893</v>
      </c>
      <c r="N50" s="52">
        <v>511828</v>
      </c>
      <c r="O50" s="52">
        <v>421042</v>
      </c>
      <c r="P50" s="52">
        <v>378603</v>
      </c>
      <c r="Q50" s="52">
        <v>386592</v>
      </c>
      <c r="R50" s="52">
        <v>312930</v>
      </c>
      <c r="S50" s="52">
        <v>322556</v>
      </c>
      <c r="T50" s="52">
        <v>193256</v>
      </c>
      <c r="U50" s="52">
        <v>371375</v>
      </c>
      <c r="V50" s="52">
        <v>388333</v>
      </c>
      <c r="W50" s="52">
        <v>58896</v>
      </c>
      <c r="X50" s="52">
        <v>338812</v>
      </c>
      <c r="Y50" s="52">
        <v>657176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140517</v>
      </c>
      <c r="D51" s="36">
        <v>282067</v>
      </c>
      <c r="E51" s="36">
        <v>442826</v>
      </c>
      <c r="F51" s="36">
        <v>313181</v>
      </c>
      <c r="G51" s="36">
        <v>189596</v>
      </c>
      <c r="H51" s="36">
        <v>181186</v>
      </c>
      <c r="I51" s="36">
        <v>108926</v>
      </c>
      <c r="J51" s="36">
        <v>274556</v>
      </c>
      <c r="K51" s="36">
        <v>307082</v>
      </c>
      <c r="L51" s="36">
        <v>419053</v>
      </c>
      <c r="M51" s="36">
        <v>319722</v>
      </c>
      <c r="N51" s="36">
        <v>258928</v>
      </c>
      <c r="O51" s="36">
        <v>181705</v>
      </c>
      <c r="P51" s="36">
        <v>152044</v>
      </c>
      <c r="Q51" s="36">
        <v>195906</v>
      </c>
      <c r="R51" s="36">
        <v>213634</v>
      </c>
      <c r="S51" s="36">
        <v>190654</v>
      </c>
      <c r="T51" s="36">
        <v>94850</v>
      </c>
      <c r="U51" s="36">
        <v>177116</v>
      </c>
      <c r="V51" s="36">
        <v>121544</v>
      </c>
      <c r="W51" s="36">
        <v>0</v>
      </c>
      <c r="X51" s="36">
        <v>0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164068</v>
      </c>
      <c r="D55" s="52">
        <v>216794</v>
      </c>
      <c r="E55" s="52">
        <v>190942</v>
      </c>
      <c r="F55" s="52">
        <v>207894</v>
      </c>
      <c r="G55" s="52">
        <v>217388</v>
      </c>
      <c r="H55" s="52">
        <v>163794</v>
      </c>
      <c r="I55" s="52">
        <v>114593</v>
      </c>
      <c r="J55" s="52">
        <v>140805</v>
      </c>
      <c r="K55" s="52">
        <v>109454</v>
      </c>
      <c r="L55" s="52">
        <v>113723</v>
      </c>
      <c r="M55" s="52">
        <v>86109</v>
      </c>
      <c r="N55" s="52">
        <v>143114</v>
      </c>
      <c r="O55" s="52">
        <v>88421</v>
      </c>
      <c r="P55" s="52">
        <v>141685</v>
      </c>
      <c r="Q55" s="52">
        <v>143376</v>
      </c>
      <c r="R55" s="52">
        <v>94522</v>
      </c>
      <c r="S55" s="52">
        <v>75783</v>
      </c>
      <c r="T55" s="52">
        <v>392</v>
      </c>
      <c r="U55" s="52">
        <v>91954</v>
      </c>
      <c r="V55" s="52">
        <v>95534</v>
      </c>
      <c r="W55" s="52">
        <v>0</v>
      </c>
      <c r="X55" s="52">
        <v>0</v>
      </c>
      <c r="Y55" s="52">
        <v>271206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51</v>
      </c>
      <c r="D57" s="52">
        <v>112</v>
      </c>
      <c r="E57" s="52">
        <v>330</v>
      </c>
      <c r="F57" s="52">
        <v>767</v>
      </c>
      <c r="G57" s="52">
        <v>371</v>
      </c>
      <c r="H57" s="52">
        <v>499</v>
      </c>
      <c r="I57" s="52">
        <v>1023</v>
      </c>
      <c r="J57" s="52">
        <v>1797</v>
      </c>
      <c r="K57" s="52">
        <v>1809</v>
      </c>
      <c r="L57" s="52">
        <v>1084</v>
      </c>
      <c r="M57" s="52">
        <v>1940</v>
      </c>
      <c r="N57" s="52">
        <v>2576</v>
      </c>
      <c r="O57" s="52">
        <v>2925</v>
      </c>
      <c r="P57" s="52">
        <v>7081</v>
      </c>
      <c r="Q57" s="52">
        <v>10167</v>
      </c>
      <c r="R57" s="52">
        <v>9293</v>
      </c>
      <c r="S57" s="52">
        <v>6230</v>
      </c>
      <c r="T57" s="52">
        <v>33</v>
      </c>
      <c r="U57" s="52">
        <v>5945</v>
      </c>
      <c r="V57" s="52">
        <v>6519</v>
      </c>
      <c r="W57" s="52">
        <v>0</v>
      </c>
      <c r="X57" s="52">
        <v>0</v>
      </c>
      <c r="Y57" s="52">
        <v>2534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137231</v>
      </c>
      <c r="D59" s="52">
        <v>175502</v>
      </c>
      <c r="E59" s="52">
        <v>110210</v>
      </c>
      <c r="F59" s="52">
        <v>158021</v>
      </c>
      <c r="G59" s="52">
        <v>173733</v>
      </c>
      <c r="H59" s="52">
        <v>147201</v>
      </c>
      <c r="I59" s="52">
        <v>93369</v>
      </c>
      <c r="J59" s="52">
        <v>104511</v>
      </c>
      <c r="K59" s="52">
        <v>62746</v>
      </c>
      <c r="L59" s="52">
        <v>65110</v>
      </c>
      <c r="M59" s="52">
        <v>50430</v>
      </c>
      <c r="N59" s="52">
        <v>107691</v>
      </c>
      <c r="O59" s="52">
        <v>58059</v>
      </c>
      <c r="P59" s="52">
        <v>74050</v>
      </c>
      <c r="Q59" s="52">
        <v>79112</v>
      </c>
      <c r="R59" s="52">
        <v>51634</v>
      </c>
      <c r="S59" s="52">
        <v>52140</v>
      </c>
      <c r="T59" s="52">
        <v>260</v>
      </c>
      <c r="U59" s="52">
        <v>66040</v>
      </c>
      <c r="V59" s="52">
        <v>92503</v>
      </c>
      <c r="W59" s="52">
        <v>0</v>
      </c>
      <c r="X59" s="52">
        <v>0</v>
      </c>
      <c r="Y59" s="52">
        <v>261275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8993</v>
      </c>
      <c r="D60" s="52">
        <v>6282</v>
      </c>
      <c r="E60" s="52">
        <v>5604</v>
      </c>
      <c r="F60" s="52">
        <v>6894</v>
      </c>
      <c r="G60" s="52">
        <v>10082</v>
      </c>
      <c r="H60" s="52">
        <v>6981</v>
      </c>
      <c r="I60" s="52">
        <v>5365</v>
      </c>
      <c r="J60" s="52">
        <v>3548</v>
      </c>
      <c r="K60" s="52">
        <v>4667</v>
      </c>
      <c r="L60" s="52">
        <v>3526</v>
      </c>
      <c r="M60" s="52">
        <v>2739</v>
      </c>
      <c r="N60" s="52">
        <v>4385</v>
      </c>
      <c r="O60" s="52">
        <v>3706</v>
      </c>
      <c r="P60" s="52">
        <v>8542</v>
      </c>
      <c r="Q60" s="52">
        <v>6338</v>
      </c>
      <c r="R60" s="52">
        <v>4487</v>
      </c>
      <c r="S60" s="52">
        <v>2751</v>
      </c>
      <c r="T60" s="52">
        <v>14</v>
      </c>
      <c r="U60" s="52">
        <v>2548</v>
      </c>
      <c r="V60" s="52">
        <v>381</v>
      </c>
      <c r="W60" s="52">
        <v>0</v>
      </c>
      <c r="X60" s="52">
        <v>0</v>
      </c>
      <c r="Y60" s="52">
        <v>1958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44</v>
      </c>
      <c r="L61" s="52">
        <v>4</v>
      </c>
      <c r="M61" s="52">
        <v>4</v>
      </c>
      <c r="N61" s="52">
        <v>9</v>
      </c>
      <c r="O61" s="52">
        <v>29</v>
      </c>
      <c r="P61" s="52">
        <v>82</v>
      </c>
      <c r="Q61" s="52">
        <v>68</v>
      </c>
      <c r="R61" s="52">
        <v>55</v>
      </c>
      <c r="S61" s="52">
        <v>21</v>
      </c>
      <c r="T61" s="52">
        <v>0</v>
      </c>
      <c r="U61" s="52">
        <v>47</v>
      </c>
      <c r="V61" s="52">
        <v>7</v>
      </c>
      <c r="W61" s="52">
        <v>0</v>
      </c>
      <c r="X61" s="52">
        <v>0</v>
      </c>
      <c r="Y61" s="52">
        <v>107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17844</v>
      </c>
      <c r="D62" s="52">
        <v>35010</v>
      </c>
      <c r="E62" s="52">
        <v>75128</v>
      </c>
      <c r="F62" s="52">
        <v>42979</v>
      </c>
      <c r="G62" s="52">
        <v>33573</v>
      </c>
      <c r="H62" s="52">
        <v>9612</v>
      </c>
      <c r="I62" s="52">
        <v>15859</v>
      </c>
      <c r="J62" s="52">
        <v>32746</v>
      </c>
      <c r="K62" s="52">
        <v>19245</v>
      </c>
      <c r="L62" s="52">
        <v>39978</v>
      </c>
      <c r="M62" s="52">
        <v>29209</v>
      </c>
      <c r="N62" s="52">
        <v>26045</v>
      </c>
      <c r="O62" s="52">
        <v>3858</v>
      </c>
      <c r="P62" s="52">
        <v>8678</v>
      </c>
      <c r="Q62" s="52">
        <v>11467</v>
      </c>
      <c r="R62" s="52">
        <v>13907</v>
      </c>
      <c r="S62" s="52">
        <v>12976</v>
      </c>
      <c r="T62" s="52">
        <v>3</v>
      </c>
      <c r="U62" s="52">
        <v>4782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22752</v>
      </c>
      <c r="L63" s="52">
        <v>5105</v>
      </c>
      <c r="M63" s="52">
        <v>3727</v>
      </c>
      <c r="N63" s="52">
        <v>4984</v>
      </c>
      <c r="O63" s="52">
        <v>22769</v>
      </c>
      <c r="P63" s="52">
        <v>50333</v>
      </c>
      <c r="Q63" s="52">
        <v>46391</v>
      </c>
      <c r="R63" s="52">
        <v>24439</v>
      </c>
      <c r="S63" s="52">
        <v>7895</v>
      </c>
      <c r="T63" s="52">
        <v>115</v>
      </c>
      <c r="U63" s="52">
        <v>18537</v>
      </c>
      <c r="V63" s="52">
        <v>2643</v>
      </c>
      <c r="W63" s="52">
        <v>0</v>
      </c>
      <c r="X63" s="52">
        <v>0</v>
      </c>
      <c r="Y63" s="52">
        <v>7866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6533</v>
      </c>
      <c r="D65" s="52">
        <v>11888</v>
      </c>
      <c r="E65" s="52">
        <v>10761</v>
      </c>
      <c r="F65" s="52">
        <v>16117</v>
      </c>
      <c r="G65" s="52">
        <v>17898</v>
      </c>
      <c r="H65" s="52">
        <v>13412</v>
      </c>
      <c r="I65" s="52">
        <v>6670</v>
      </c>
      <c r="J65" s="52">
        <v>14360</v>
      </c>
      <c r="K65" s="52">
        <v>10355</v>
      </c>
      <c r="L65" s="52">
        <v>10351</v>
      </c>
      <c r="M65" s="52">
        <v>10046</v>
      </c>
      <c r="N65" s="52">
        <v>17789</v>
      </c>
      <c r="O65" s="52">
        <v>13087</v>
      </c>
      <c r="P65" s="52">
        <v>16069</v>
      </c>
      <c r="Q65" s="52">
        <v>13450</v>
      </c>
      <c r="R65" s="52">
        <v>9875</v>
      </c>
      <c r="S65" s="52">
        <v>7468</v>
      </c>
      <c r="T65" s="52">
        <v>51</v>
      </c>
      <c r="U65" s="52">
        <v>6382</v>
      </c>
      <c r="V65" s="52">
        <v>10997</v>
      </c>
      <c r="W65" s="52">
        <v>0</v>
      </c>
      <c r="X65" s="52">
        <v>0</v>
      </c>
      <c r="Y65" s="52">
        <v>24327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120196</v>
      </c>
      <c r="D66" s="52">
        <v>127211</v>
      </c>
      <c r="E66" s="52">
        <v>68176</v>
      </c>
      <c r="F66" s="52">
        <v>110458</v>
      </c>
      <c r="G66" s="52">
        <v>151952</v>
      </c>
      <c r="H66" s="52">
        <v>116586</v>
      </c>
      <c r="I66" s="52">
        <v>84673</v>
      </c>
      <c r="J66" s="52">
        <v>73325</v>
      </c>
      <c r="K66" s="52">
        <v>55805</v>
      </c>
      <c r="L66" s="52">
        <v>47572</v>
      </c>
      <c r="M66" s="52">
        <v>38626</v>
      </c>
      <c r="N66" s="52">
        <v>83224</v>
      </c>
      <c r="O66" s="52">
        <v>52624</v>
      </c>
      <c r="P66" s="52">
        <v>89624</v>
      </c>
      <c r="Q66" s="52">
        <v>86229</v>
      </c>
      <c r="R66" s="52">
        <v>50304</v>
      </c>
      <c r="S66" s="52">
        <v>42936</v>
      </c>
      <c r="T66" s="52">
        <v>229</v>
      </c>
      <c r="U66" s="52">
        <v>57940</v>
      </c>
      <c r="V66" s="52">
        <v>64385</v>
      </c>
      <c r="W66" s="52">
        <v>0</v>
      </c>
      <c r="X66" s="52">
        <v>0</v>
      </c>
      <c r="Y66" s="52">
        <v>246879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37339</v>
      </c>
      <c r="D67" s="36">
        <v>77695</v>
      </c>
      <c r="E67" s="36">
        <v>112005</v>
      </c>
      <c r="F67" s="36">
        <v>81319</v>
      </c>
      <c r="G67" s="36">
        <v>47538</v>
      </c>
      <c r="H67" s="36">
        <v>33796</v>
      </c>
      <c r="I67" s="36">
        <v>23250</v>
      </c>
      <c r="J67" s="36">
        <v>53120</v>
      </c>
      <c r="K67" s="36">
        <v>43294</v>
      </c>
      <c r="L67" s="36">
        <v>55800</v>
      </c>
      <c r="M67" s="36">
        <v>37437</v>
      </c>
      <c r="N67" s="36">
        <v>42101</v>
      </c>
      <c r="O67" s="36">
        <v>22710</v>
      </c>
      <c r="P67" s="36">
        <v>35992</v>
      </c>
      <c r="Q67" s="36">
        <v>43697</v>
      </c>
      <c r="R67" s="36">
        <v>34343</v>
      </c>
      <c r="S67" s="36">
        <v>25379</v>
      </c>
      <c r="T67" s="36">
        <v>112</v>
      </c>
      <c r="U67" s="36">
        <v>27632</v>
      </c>
      <c r="V67" s="36">
        <v>20152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289670</v>
      </c>
      <c r="D71" s="52">
        <v>379860</v>
      </c>
      <c r="E71" s="52">
        <v>335555</v>
      </c>
      <c r="F71" s="52">
        <v>365813</v>
      </c>
      <c r="G71" s="52">
        <v>382668</v>
      </c>
      <c r="H71" s="52">
        <v>360532</v>
      </c>
      <c r="I71" s="52">
        <v>254235</v>
      </c>
      <c r="J71" s="52">
        <v>342733</v>
      </c>
      <c r="K71" s="52">
        <v>271797</v>
      </c>
      <c r="L71" s="52">
        <v>313808</v>
      </c>
      <c r="M71" s="52">
        <v>247445</v>
      </c>
      <c r="N71" s="52">
        <v>346945</v>
      </c>
      <c r="O71" s="52">
        <v>251269</v>
      </c>
      <c r="P71" s="52">
        <v>101761</v>
      </c>
      <c r="Q71" s="52">
        <v>162406</v>
      </c>
      <c r="R71" s="52">
        <v>143456</v>
      </c>
      <c r="S71" s="52">
        <v>167919</v>
      </c>
      <c r="T71" s="52">
        <v>832</v>
      </c>
      <c r="U71" s="52">
        <v>186697</v>
      </c>
      <c r="V71" s="52">
        <v>193262</v>
      </c>
      <c r="W71" s="52">
        <v>0</v>
      </c>
      <c r="X71" s="52">
        <v>0</v>
      </c>
      <c r="Y71" s="52">
        <v>240079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420</v>
      </c>
      <c r="D73" s="52">
        <v>455</v>
      </c>
      <c r="E73" s="52">
        <v>781</v>
      </c>
      <c r="F73" s="52">
        <v>1033</v>
      </c>
      <c r="G73" s="52">
        <v>917</v>
      </c>
      <c r="H73" s="52">
        <v>1180</v>
      </c>
      <c r="I73" s="52">
        <v>3284</v>
      </c>
      <c r="J73" s="52">
        <v>2888</v>
      </c>
      <c r="K73" s="52">
        <v>2400</v>
      </c>
      <c r="L73" s="52">
        <v>1610</v>
      </c>
      <c r="M73" s="52">
        <v>2691</v>
      </c>
      <c r="N73" s="52">
        <v>2778</v>
      </c>
      <c r="O73" s="52">
        <v>4314</v>
      </c>
      <c r="P73" s="52">
        <v>9035</v>
      </c>
      <c r="Q73" s="52">
        <v>12616</v>
      </c>
      <c r="R73" s="52">
        <v>17263</v>
      </c>
      <c r="S73" s="52">
        <v>11639</v>
      </c>
      <c r="T73" s="52">
        <v>10455</v>
      </c>
      <c r="U73" s="52">
        <v>6493</v>
      </c>
      <c r="V73" s="52">
        <v>9624</v>
      </c>
      <c r="W73" s="52">
        <v>10955</v>
      </c>
      <c r="X73" s="52">
        <v>7670</v>
      </c>
      <c r="Y73" s="52">
        <v>2368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264993</v>
      </c>
      <c r="D75" s="52">
        <f t="shared" si="0"/>
        <v>330350</v>
      </c>
      <c r="E75" s="52">
        <f t="shared" si="0"/>
        <v>217510</v>
      </c>
      <c r="F75" s="52">
        <f t="shared" si="0"/>
        <v>305062</v>
      </c>
      <c r="G75" s="52">
        <f t="shared" si="0"/>
        <v>340166</v>
      </c>
      <c r="H75" s="52">
        <f t="shared" si="0"/>
        <v>371432</v>
      </c>
      <c r="I75" s="52">
        <f t="shared" si="0"/>
        <v>250672</v>
      </c>
      <c r="J75" s="52">
        <f t="shared" si="0"/>
        <v>324900</v>
      </c>
      <c r="K75" s="52">
        <f t="shared" si="0"/>
        <v>259220</v>
      </c>
      <c r="L75" s="52">
        <f t="shared" si="0"/>
        <v>294886</v>
      </c>
      <c r="M75" s="52">
        <f t="shared" si="0"/>
        <v>257701</v>
      </c>
      <c r="N75" s="52">
        <f t="shared" si="0"/>
        <v>358409</v>
      </c>
      <c r="O75" s="52">
        <f t="shared" si="0"/>
        <v>251749</v>
      </c>
      <c r="P75" s="52">
        <f t="shared" si="0"/>
        <v>135065</v>
      </c>
      <c r="Q75" s="52">
        <f t="shared" si="0"/>
        <v>188313</v>
      </c>
      <c r="R75" s="52">
        <f t="shared" ref="R75:V75" si="1">R43-R59</f>
        <v>184572</v>
      </c>
      <c r="S75" s="52">
        <f t="shared" si="1"/>
        <v>234535</v>
      </c>
      <c r="T75" s="52">
        <f t="shared" si="1"/>
        <v>242172</v>
      </c>
      <c r="U75" s="52">
        <f t="shared" si="1"/>
        <v>211343</v>
      </c>
      <c r="V75" s="52">
        <f t="shared" si="1"/>
        <v>263801</v>
      </c>
      <c r="W75" s="52">
        <f t="shared" ref="W75:Y75" si="2">W43-W59</f>
        <v>291096</v>
      </c>
      <c r="X75" s="52">
        <f t="shared" si="2"/>
        <v>185964</v>
      </c>
      <c r="Y75" s="52">
        <f t="shared" si="2"/>
        <v>233885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15877</v>
      </c>
      <c r="D76" s="52">
        <f t="shared" si="3"/>
        <v>11008</v>
      </c>
      <c r="E76" s="52">
        <f t="shared" si="3"/>
        <v>9849</v>
      </c>
      <c r="F76" s="52">
        <f t="shared" si="3"/>
        <v>12131</v>
      </c>
      <c r="G76" s="52">
        <f t="shared" si="3"/>
        <v>17747</v>
      </c>
      <c r="H76" s="52">
        <f t="shared" si="3"/>
        <v>15366</v>
      </c>
      <c r="I76" s="52">
        <f t="shared" si="3"/>
        <v>11903</v>
      </c>
      <c r="J76" s="52">
        <f t="shared" si="3"/>
        <v>8636</v>
      </c>
      <c r="K76" s="52">
        <f t="shared" si="3"/>
        <v>11834</v>
      </c>
      <c r="L76" s="52">
        <f t="shared" si="3"/>
        <v>10295</v>
      </c>
      <c r="M76" s="52">
        <f t="shared" si="3"/>
        <v>9180</v>
      </c>
      <c r="N76" s="52">
        <f t="shared" si="3"/>
        <v>10630</v>
      </c>
      <c r="O76" s="52">
        <f t="shared" si="3"/>
        <v>10729</v>
      </c>
      <c r="P76" s="52">
        <f t="shared" si="3"/>
        <v>6463</v>
      </c>
      <c r="Q76" s="52">
        <f t="shared" si="3"/>
        <v>7877</v>
      </c>
      <c r="R76" s="52">
        <f t="shared" ref="R76:V76" si="4">R44-R60</f>
        <v>9064</v>
      </c>
      <c r="S76" s="52">
        <f t="shared" si="4"/>
        <v>7902</v>
      </c>
      <c r="T76" s="52">
        <f t="shared" si="4"/>
        <v>4122</v>
      </c>
      <c r="U76" s="52">
        <f t="shared" si="4"/>
        <v>5534</v>
      </c>
      <c r="V76" s="52">
        <f t="shared" si="4"/>
        <v>775</v>
      </c>
      <c r="W76" s="52">
        <f t="shared" ref="W76:Y76" si="5">W44-W60</f>
        <v>0</v>
      </c>
      <c r="X76" s="52">
        <f t="shared" si="5"/>
        <v>0</v>
      </c>
      <c r="Y76" s="52">
        <f t="shared" si="5"/>
        <v>1729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111</v>
      </c>
      <c r="L77" s="52">
        <f t="shared" si="6"/>
        <v>9</v>
      </c>
      <c r="M77" s="52">
        <f t="shared" si="6"/>
        <v>13</v>
      </c>
      <c r="N77" s="52">
        <f t="shared" si="6"/>
        <v>20</v>
      </c>
      <c r="O77" s="52">
        <f t="shared" si="6"/>
        <v>85</v>
      </c>
      <c r="P77" s="52">
        <f t="shared" si="6"/>
        <v>61</v>
      </c>
      <c r="Q77" s="52">
        <f t="shared" si="6"/>
        <v>83</v>
      </c>
      <c r="R77" s="52">
        <f t="shared" ref="R77:V77" si="7">R45-R61</f>
        <v>112</v>
      </c>
      <c r="S77" s="52">
        <f t="shared" si="7"/>
        <v>56</v>
      </c>
      <c r="T77" s="52">
        <f t="shared" si="7"/>
        <v>76</v>
      </c>
      <c r="U77" s="52">
        <f t="shared" si="7"/>
        <v>102</v>
      </c>
      <c r="V77" s="52">
        <f t="shared" si="7"/>
        <v>12</v>
      </c>
      <c r="W77" s="52">
        <f t="shared" ref="W77:Y77" si="8">W45-W61</f>
        <v>0</v>
      </c>
      <c r="X77" s="52">
        <f t="shared" si="8"/>
        <v>0</v>
      </c>
      <c r="Y77" s="52">
        <f t="shared" si="8"/>
        <v>96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31505</v>
      </c>
      <c r="D78" s="52">
        <f t="shared" si="9"/>
        <v>61343</v>
      </c>
      <c r="E78" s="52">
        <f t="shared" si="9"/>
        <v>132027</v>
      </c>
      <c r="F78" s="52">
        <f t="shared" si="9"/>
        <v>75627</v>
      </c>
      <c r="G78" s="52">
        <f t="shared" si="9"/>
        <v>59097</v>
      </c>
      <c r="H78" s="52">
        <f t="shared" si="9"/>
        <v>21157</v>
      </c>
      <c r="I78" s="52">
        <f t="shared" si="9"/>
        <v>35185</v>
      </c>
      <c r="J78" s="52">
        <f t="shared" si="9"/>
        <v>79706</v>
      </c>
      <c r="K78" s="52">
        <f t="shared" si="9"/>
        <v>48789</v>
      </c>
      <c r="L78" s="52">
        <f t="shared" si="9"/>
        <v>116716</v>
      </c>
      <c r="M78" s="52">
        <f t="shared" si="9"/>
        <v>97857</v>
      </c>
      <c r="N78" s="52">
        <f t="shared" si="9"/>
        <v>63142</v>
      </c>
      <c r="O78" s="52">
        <f t="shared" si="9"/>
        <v>11169</v>
      </c>
      <c r="P78" s="52">
        <f t="shared" si="9"/>
        <v>6563</v>
      </c>
      <c r="Q78" s="52">
        <f t="shared" si="9"/>
        <v>14256</v>
      </c>
      <c r="R78" s="52">
        <f t="shared" ref="R78:V78" si="10">R46-R62</f>
        <v>28106</v>
      </c>
      <c r="S78" s="52">
        <f t="shared" si="10"/>
        <v>37251</v>
      </c>
      <c r="T78" s="52">
        <f t="shared" si="10"/>
        <v>757</v>
      </c>
      <c r="U78" s="52">
        <f t="shared" si="10"/>
        <v>10383</v>
      </c>
      <c r="V78" s="52">
        <f t="shared" si="10"/>
        <v>0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57680</v>
      </c>
      <c r="L79" s="52">
        <f t="shared" si="12"/>
        <v>14904</v>
      </c>
      <c r="M79" s="52">
        <f t="shared" si="12"/>
        <v>12487</v>
      </c>
      <c r="N79" s="52">
        <f t="shared" si="12"/>
        <v>12083</v>
      </c>
      <c r="O79" s="52">
        <f t="shared" si="12"/>
        <v>65935</v>
      </c>
      <c r="P79" s="52">
        <f t="shared" si="12"/>
        <v>38070</v>
      </c>
      <c r="Q79" s="52">
        <f t="shared" si="12"/>
        <v>57659</v>
      </c>
      <c r="R79" s="52">
        <f t="shared" ref="R79:V79" si="13">R47-R63</f>
        <v>49396</v>
      </c>
      <c r="S79" s="52">
        <f t="shared" si="13"/>
        <v>22663</v>
      </c>
      <c r="T79" s="52">
        <f t="shared" si="13"/>
        <v>34271</v>
      </c>
      <c r="U79" s="52">
        <f t="shared" si="13"/>
        <v>40238</v>
      </c>
      <c r="V79" s="52">
        <f t="shared" si="13"/>
        <v>5345</v>
      </c>
      <c r="W79" s="52">
        <f t="shared" ref="W79:Y79" si="14">W47-W63</f>
        <v>0</v>
      </c>
      <c r="X79" s="52">
        <f t="shared" si="14"/>
        <v>4</v>
      </c>
      <c r="Y79" s="52">
        <f t="shared" si="14"/>
        <v>6964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150826</v>
      </c>
      <c r="D81" s="52">
        <v>138689</v>
      </c>
      <c r="E81" s="52">
        <v>110919</v>
      </c>
      <c r="F81" s="52">
        <v>153921</v>
      </c>
      <c r="G81" s="52">
        <v>175675</v>
      </c>
      <c r="H81" s="52">
        <v>184771</v>
      </c>
      <c r="I81" s="52">
        <v>119094</v>
      </c>
      <c r="J81" s="52">
        <v>130958</v>
      </c>
      <c r="K81" s="52">
        <v>145894</v>
      </c>
      <c r="L81" s="52">
        <v>148341</v>
      </c>
      <c r="M81" s="52">
        <v>159431</v>
      </c>
      <c r="N81" s="52">
        <v>183403</v>
      </c>
      <c r="O81" s="52">
        <v>184248</v>
      </c>
      <c r="P81" s="52">
        <v>126182</v>
      </c>
      <c r="Q81" s="52">
        <v>120906</v>
      </c>
      <c r="R81" s="52">
        <v>128430</v>
      </c>
      <c r="S81" s="52">
        <v>118532</v>
      </c>
      <c r="T81" s="52">
        <v>107063</v>
      </c>
      <c r="U81" s="52">
        <v>87578</v>
      </c>
      <c r="V81" s="52">
        <v>124188</v>
      </c>
      <c r="W81" s="52">
        <v>134991</v>
      </c>
      <c r="X81" s="52">
        <v>79792</v>
      </c>
      <c r="Y81" s="52">
        <v>127494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332135</v>
      </c>
      <c r="D82" s="52">
        <v>334624</v>
      </c>
      <c r="E82" s="52">
        <v>201365</v>
      </c>
      <c r="F82" s="52">
        <v>314944</v>
      </c>
      <c r="G82" s="52">
        <v>454079</v>
      </c>
      <c r="H82" s="52">
        <v>508457</v>
      </c>
      <c r="I82" s="52">
        <v>312022</v>
      </c>
      <c r="J82" s="52">
        <v>305661</v>
      </c>
      <c r="K82" s="52">
        <v>340013</v>
      </c>
      <c r="L82" s="52">
        <v>309686</v>
      </c>
      <c r="M82" s="52">
        <v>291267</v>
      </c>
      <c r="N82" s="52">
        <v>428604</v>
      </c>
      <c r="O82" s="52">
        <v>368418</v>
      </c>
      <c r="P82" s="52">
        <v>288979</v>
      </c>
      <c r="Q82" s="52">
        <v>300363</v>
      </c>
      <c r="R82" s="52">
        <v>262626</v>
      </c>
      <c r="S82" s="52">
        <v>279620</v>
      </c>
      <c r="T82" s="52">
        <v>193027</v>
      </c>
      <c r="U82" s="52">
        <v>313435</v>
      </c>
      <c r="V82" s="52">
        <v>323948</v>
      </c>
      <c r="W82" s="52">
        <v>58896</v>
      </c>
      <c r="X82" s="52">
        <v>338812</v>
      </c>
      <c r="Y82" s="52">
        <v>410297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103178</v>
      </c>
      <c r="D83" s="36">
        <v>204372</v>
      </c>
      <c r="E83" s="36">
        <v>330821</v>
      </c>
      <c r="F83" s="36">
        <v>231862</v>
      </c>
      <c r="G83" s="36">
        <v>142058</v>
      </c>
      <c r="H83" s="36">
        <v>147390</v>
      </c>
      <c r="I83" s="36">
        <v>85676</v>
      </c>
      <c r="J83" s="36">
        <v>221436</v>
      </c>
      <c r="K83" s="36">
        <v>263788</v>
      </c>
      <c r="L83" s="36">
        <v>363253</v>
      </c>
      <c r="M83" s="36">
        <v>282285</v>
      </c>
      <c r="N83" s="36">
        <v>216827</v>
      </c>
      <c r="O83" s="36">
        <v>158995</v>
      </c>
      <c r="P83" s="36">
        <v>116052</v>
      </c>
      <c r="Q83" s="36">
        <v>152209</v>
      </c>
      <c r="R83" s="36">
        <v>179291</v>
      </c>
      <c r="S83" s="36">
        <v>165275</v>
      </c>
      <c r="T83" s="36">
        <v>94738</v>
      </c>
      <c r="U83" s="36">
        <v>149484</v>
      </c>
      <c r="V83" s="36">
        <v>101392</v>
      </c>
      <c r="W83" s="36">
        <v>0</v>
      </c>
      <c r="X83" s="36">
        <v>0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85114</v>
      </c>
      <c r="K89" s="52">
        <f>RES_hhdet_numvin!K5</f>
        <v>125843</v>
      </c>
      <c r="L89" s="52">
        <f>RES_hhdet_numvin!L5</f>
        <v>198213</v>
      </c>
      <c r="M89" s="52">
        <f>RES_hhdet_numvin!M5</f>
        <v>192836</v>
      </c>
      <c r="N89" s="52">
        <f>RES_hhdet_numvin!N5</f>
        <v>330812</v>
      </c>
      <c r="O89" s="52">
        <f>RES_hhdet_numvin!O5</f>
        <v>256758</v>
      </c>
      <c r="P89" s="52">
        <f>RES_hhdet_numvin!P5</f>
        <v>200118</v>
      </c>
      <c r="Q89" s="52">
        <f>RES_hhdet_numvin!Q5</f>
        <v>267560</v>
      </c>
      <c r="R89" s="52">
        <f>RES_hhdet_numvin!R5</f>
        <v>216385</v>
      </c>
      <c r="S89" s="52">
        <f>RES_hhdet_numvin!S5</f>
        <v>224989</v>
      </c>
      <c r="T89" s="52">
        <f>RES_hhdet_numvin!T5</f>
        <v>1143</v>
      </c>
      <c r="U89" s="52">
        <f>RES_hhdet_numvin!U5</f>
        <v>260833</v>
      </c>
      <c r="V89" s="52">
        <f>RES_hhdet_numvin!V5</f>
        <v>270789</v>
      </c>
      <c r="W89" s="52">
        <f>RES_hhdet_numvin!W5</f>
        <v>0</v>
      </c>
      <c r="X89" s="52">
        <f>RES_hhdet_numvin!X5</f>
        <v>0</v>
      </c>
      <c r="Y89" s="52">
        <f>RES_hhdet_numvin!Y5</f>
        <v>511285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8134</v>
      </c>
      <c r="S92" s="52">
        <f>RES_hhdet_numvin!S8</f>
        <v>9853</v>
      </c>
      <c r="T92" s="52">
        <f>RES_hhdet_numvin!T8</f>
        <v>7491</v>
      </c>
      <c r="U92" s="52">
        <f>RES_hhdet_numvin!U8</f>
        <v>10513</v>
      </c>
      <c r="V92" s="52">
        <f>RES_hhdet_numvin!V8</f>
        <v>14933</v>
      </c>
      <c r="W92" s="52">
        <f>RES_hhdet_numvin!W8</f>
        <v>10648</v>
      </c>
      <c r="X92" s="52">
        <f>RES_hhdet_numvin!X8</f>
        <v>7597</v>
      </c>
      <c r="Y92" s="52">
        <f>RES_hhdet_numvin!Y8</f>
        <v>4902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42973</v>
      </c>
      <c r="K94" s="52">
        <f>RES_hhdet_numvin!K10</f>
        <v>56534</v>
      </c>
      <c r="L94" s="52">
        <f>RES_hhdet_numvin!L10</f>
        <v>97432</v>
      </c>
      <c r="M94" s="52">
        <f>RES_hhdet_numvin!M10</f>
        <v>104090</v>
      </c>
      <c r="N94" s="52">
        <f>RES_hhdet_numvin!N10</f>
        <v>243033</v>
      </c>
      <c r="O94" s="52">
        <f>RES_hhdet_numvin!O10</f>
        <v>174149</v>
      </c>
      <c r="P94" s="52">
        <f>RES_hhdet_numvin!P10</f>
        <v>124906</v>
      </c>
      <c r="Q94" s="52">
        <f>RES_hhdet_numvin!Q10</f>
        <v>179893</v>
      </c>
      <c r="R94" s="52">
        <f>RES_hhdet_numvin!R10</f>
        <v>165553</v>
      </c>
      <c r="S94" s="52">
        <f>RES_hhdet_numvin!S10</f>
        <v>213522</v>
      </c>
      <c r="T94" s="52">
        <f>RES_hhdet_numvin!T10</f>
        <v>167431</v>
      </c>
      <c r="U94" s="52">
        <f>RES_hhdet_numvin!U10</f>
        <v>245796</v>
      </c>
      <c r="V94" s="52">
        <f>RES_hhdet_numvin!V10</f>
        <v>322470</v>
      </c>
      <c r="W94" s="52">
        <f>RES_hhdet_numvin!W10</f>
        <v>279161</v>
      </c>
      <c r="X94" s="52">
        <f>RES_hhdet_numvin!X10</f>
        <v>179915</v>
      </c>
      <c r="Y94" s="52">
        <f>RES_hhdet_numvin!Y10</f>
        <v>495160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2575</v>
      </c>
      <c r="V95" s="52">
        <f>RES_hhdet_numvin!V11</f>
        <v>1096</v>
      </c>
      <c r="W95" s="52">
        <f>RES_hhdet_numvin!W11</f>
        <v>0</v>
      </c>
      <c r="X95" s="52">
        <f>RES_hhdet_numvin!X11</f>
        <v>0</v>
      </c>
      <c r="Y95" s="52">
        <f>RES_hhdet_numvin!Y11</f>
        <v>3687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48</v>
      </c>
      <c r="V96" s="52">
        <f>RES_hhdet_numvin!V12</f>
        <v>19</v>
      </c>
      <c r="W96" s="52">
        <f>RES_hhdet_numvin!W12</f>
        <v>0</v>
      </c>
      <c r="X96" s="52">
        <f>RES_hhdet_numvin!X12</f>
        <v>0</v>
      </c>
      <c r="Y96" s="52">
        <f>RES_hhdet_numvin!Y12</f>
        <v>203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4035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17101</v>
      </c>
      <c r="V100" s="138">
        <f>RES_hhdet_numvin!V16</f>
        <v>7062</v>
      </c>
      <c r="W100" s="138">
        <f>RES_hhdet_numvin!W16</f>
        <v>0</v>
      </c>
      <c r="X100" s="138">
        <f>RES_hhdet_numvin!X16</f>
        <v>4</v>
      </c>
      <c r="Y100" s="138">
        <f>RES_hhdet_numvin!Y16</f>
        <v>14830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38188</v>
      </c>
      <c r="S104" s="52">
        <f>RES_hhdet_numvin!S20</f>
        <v>60532</v>
      </c>
      <c r="T104" s="52">
        <f>RES_hhdet_numvin!T20</f>
        <v>64720</v>
      </c>
      <c r="U104" s="52">
        <f>RES_hhdet_numvin!U20</f>
        <v>67990</v>
      </c>
      <c r="V104" s="52">
        <f>RES_hhdet_numvin!V20</f>
        <v>114579</v>
      </c>
      <c r="W104" s="52">
        <f>RES_hhdet_numvin!W20</f>
        <v>127994</v>
      </c>
      <c r="X104" s="52">
        <f>RES_hhdet_numvin!X20</f>
        <v>77714</v>
      </c>
      <c r="Y104" s="52">
        <f>RES_hhdet_numvin!Y20</f>
        <v>151821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97694</v>
      </c>
      <c r="S105" s="52">
        <f>RES_hhdet_numvin!S21</f>
        <v>178150</v>
      </c>
      <c r="T105" s="52">
        <f>RES_hhdet_numvin!T21</f>
        <v>133871</v>
      </c>
      <c r="U105" s="52">
        <f>RES_hhdet_numvin!U21</f>
        <v>309982</v>
      </c>
      <c r="V105" s="52">
        <f>RES_hhdet_numvin!V21</f>
        <v>354661</v>
      </c>
      <c r="W105" s="52">
        <f>RES_hhdet_numvin!W21</f>
        <v>57974</v>
      </c>
      <c r="X105" s="52">
        <f>RES_hhdet_numvin!X21</f>
        <v>331014</v>
      </c>
      <c r="Y105" s="52">
        <f>RES_hhdet_numvin!Y21</f>
        <v>657176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48241</v>
      </c>
      <c r="S106" s="36">
        <f>RES_hhdet_numvin!S22</f>
        <v>76172</v>
      </c>
      <c r="T106" s="36">
        <f>RES_hhdet_numvin!T22</f>
        <v>42927</v>
      </c>
      <c r="U106" s="36">
        <f>RES_hhdet_numvin!U22</f>
        <v>88541</v>
      </c>
      <c r="V106" s="36">
        <f>RES_hhdet_numvin!V22</f>
        <v>62737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4479.281105176834</v>
      </c>
      <c r="C110" s="117">
        <f t="shared" si="15"/>
        <v>4945.8401852175675</v>
      </c>
      <c r="D110" s="117">
        <f t="shared" si="15"/>
        <v>5485.3438978021941</v>
      </c>
      <c r="E110" s="117">
        <f t="shared" si="15"/>
        <v>5578.0299345918338</v>
      </c>
      <c r="F110" s="117">
        <f t="shared" si="15"/>
        <v>5860.4666276007529</v>
      </c>
      <c r="G110" s="117">
        <f t="shared" si="15"/>
        <v>6475.2011654185571</v>
      </c>
      <c r="H110" s="117">
        <f t="shared" si="15"/>
        <v>7356.5396894892456</v>
      </c>
      <c r="I110" s="117">
        <f t="shared" si="15"/>
        <v>6652.096157823712</v>
      </c>
      <c r="J110" s="117">
        <f t="shared" si="15"/>
        <v>7138.4451074197468</v>
      </c>
      <c r="K110" s="117">
        <f t="shared" si="15"/>
        <v>7347.3318501759968</v>
      </c>
      <c r="L110" s="117">
        <f t="shared" si="15"/>
        <v>8393.7586529951241</v>
      </c>
      <c r="M110" s="117">
        <f t="shared" si="15"/>
        <v>7276.4919653716761</v>
      </c>
      <c r="N110" s="117">
        <f t="shared" si="15"/>
        <v>7657.8925615318503</v>
      </c>
      <c r="O110" s="117">
        <f t="shared" si="15"/>
        <v>7379.7636297735407</v>
      </c>
      <c r="P110" s="117">
        <f t="shared" si="15"/>
        <v>6783.8725021318633</v>
      </c>
      <c r="Q110" s="117">
        <f t="shared" si="15"/>
        <v>6654.8426006577884</v>
      </c>
      <c r="R110" s="117">
        <f t="shared" ref="R110:V110" si="16">R111+R114+R116+R126</f>
        <v>7021.3439555298291</v>
      </c>
      <c r="S110" s="117">
        <f t="shared" si="16"/>
        <v>6969.6843585936049</v>
      </c>
      <c r="T110" s="117">
        <f t="shared" si="16"/>
        <v>6527.4045282156749</v>
      </c>
      <c r="U110" s="117">
        <f t="shared" si="16"/>
        <v>5344.4205001726059</v>
      </c>
      <c r="V110" s="117">
        <f t="shared" si="16"/>
        <v>5534.3431676433092</v>
      </c>
      <c r="W110" s="117">
        <f t="shared" ref="W110:Y110" si="17">W111+W114+W116+W126</f>
        <v>5100.0698229983573</v>
      </c>
      <c r="X110" s="117">
        <f t="shared" si="17"/>
        <v>4281.1165047911418</v>
      </c>
      <c r="Y110" s="117">
        <f t="shared" si="17"/>
        <v>4245.7232930961791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3891.0452817490041</v>
      </c>
      <c r="C111" s="122">
        <f t="shared" si="18"/>
        <v>4347.1011408547492</v>
      </c>
      <c r="D111" s="122">
        <f t="shared" si="18"/>
        <v>4801.855720608929</v>
      </c>
      <c r="E111" s="122">
        <f t="shared" si="18"/>
        <v>4716.5484648875108</v>
      </c>
      <c r="F111" s="122">
        <f t="shared" si="18"/>
        <v>4941.6033869877338</v>
      </c>
      <c r="G111" s="122">
        <f t="shared" si="18"/>
        <v>5531.0469205234394</v>
      </c>
      <c r="H111" s="122">
        <f t="shared" si="18"/>
        <v>6313.4281838542729</v>
      </c>
      <c r="I111" s="122">
        <f t="shared" si="18"/>
        <v>5638.4950100849601</v>
      </c>
      <c r="J111" s="122">
        <f t="shared" si="18"/>
        <v>6044.8061440803831</v>
      </c>
      <c r="K111" s="122">
        <f t="shared" si="18"/>
        <v>6218.8530160027276</v>
      </c>
      <c r="L111" s="122">
        <f t="shared" si="18"/>
        <v>7222.4064630585317</v>
      </c>
      <c r="M111" s="122">
        <f t="shared" si="18"/>
        <v>6156.7715311165275</v>
      </c>
      <c r="N111" s="122">
        <f t="shared" si="18"/>
        <v>6521.6046637095606</v>
      </c>
      <c r="O111" s="122">
        <f t="shared" si="18"/>
        <v>6265.2311457389014</v>
      </c>
      <c r="P111" s="122">
        <f t="shared" si="18"/>
        <v>5678.0387172300761</v>
      </c>
      <c r="Q111" s="122">
        <f t="shared" si="18"/>
        <v>5561.6840144509997</v>
      </c>
      <c r="R111" s="122">
        <f t="shared" ref="R111:V111" si="19">SUM(R112:R113)</f>
        <v>5938.34974897965</v>
      </c>
      <c r="S111" s="122">
        <f t="shared" si="19"/>
        <v>5910.1221445513702</v>
      </c>
      <c r="T111" s="122">
        <f t="shared" si="19"/>
        <v>5551.0133588815406</v>
      </c>
      <c r="U111" s="122">
        <f t="shared" si="19"/>
        <v>4491.9008716306253</v>
      </c>
      <c r="V111" s="122">
        <f t="shared" si="19"/>
        <v>4694.3514317296822</v>
      </c>
      <c r="W111" s="122">
        <f t="shared" ref="W111:Y111" si="20">SUM(W112:W113)</f>
        <v>4384.8217311547651</v>
      </c>
      <c r="X111" s="122">
        <f t="shared" si="20"/>
        <v>3723.1609044449888</v>
      </c>
      <c r="Y111" s="122">
        <f t="shared" si="20"/>
        <v>3747.7303496600566</v>
      </c>
      <c r="DA111" s="130" t="s">
        <v>1573</v>
      </c>
    </row>
    <row r="112" spans="1:105" ht="12" customHeight="1" x14ac:dyDescent="0.25">
      <c r="A112" s="97" t="s">
        <v>51</v>
      </c>
      <c r="B112" s="98">
        <v>3872.5683518332298</v>
      </c>
      <c r="C112" s="98">
        <v>4326.3272700160187</v>
      </c>
      <c r="D112" s="98">
        <v>4778.9899134481357</v>
      </c>
      <c r="E112" s="98">
        <v>4693.9814584452706</v>
      </c>
      <c r="F112" s="98">
        <v>4918.2008084010649</v>
      </c>
      <c r="G112" s="98">
        <v>5505.052661346117</v>
      </c>
      <c r="H112" s="98">
        <v>6283.6554561001267</v>
      </c>
      <c r="I112" s="98">
        <v>5612.4348221799837</v>
      </c>
      <c r="J112" s="98">
        <v>6016.9184799671912</v>
      </c>
      <c r="K112" s="98">
        <v>6190.3371107718531</v>
      </c>
      <c r="L112" s="98">
        <v>7188.9139132528153</v>
      </c>
      <c r="M112" s="98">
        <v>6128.6693884681263</v>
      </c>
      <c r="N112" s="98">
        <v>6491.746028512337</v>
      </c>
      <c r="O112" s="98">
        <v>6236.738052196386</v>
      </c>
      <c r="P112" s="98">
        <v>5652.6374683410577</v>
      </c>
      <c r="Q112" s="98">
        <v>5536.9649183146921</v>
      </c>
      <c r="R112" s="98">
        <v>5911.9186395337674</v>
      </c>
      <c r="S112" s="98">
        <v>5883.8653004681373</v>
      </c>
      <c r="T112" s="98">
        <v>5525.9476784178805</v>
      </c>
      <c r="U112" s="98">
        <v>4471.8003439380946</v>
      </c>
      <c r="V112" s="98">
        <v>4673.14570077386</v>
      </c>
      <c r="W112" s="98">
        <v>4365.376927486388</v>
      </c>
      <c r="X112" s="98">
        <v>3707.3056081016512</v>
      </c>
      <c r="Y112" s="98">
        <v>3731.8291914874344</v>
      </c>
      <c r="DA112" s="63" t="s">
        <v>1574</v>
      </c>
    </row>
    <row r="113" spans="1:105" ht="12" customHeight="1" x14ac:dyDescent="0.25">
      <c r="A113" s="97" t="s">
        <v>53</v>
      </c>
      <c r="B113" s="98">
        <v>18.476929915774033</v>
      </c>
      <c r="C113" s="98">
        <v>20.773870838730812</v>
      </c>
      <c r="D113" s="98">
        <v>22.865807160793057</v>
      </c>
      <c r="E113" s="98">
        <v>22.567006442240643</v>
      </c>
      <c r="F113" s="98">
        <v>23.402578586669247</v>
      </c>
      <c r="G113" s="98">
        <v>25.994259177322501</v>
      </c>
      <c r="H113" s="98">
        <v>29.772727754146583</v>
      </c>
      <c r="I113" s="98">
        <v>26.060187904976409</v>
      </c>
      <c r="J113" s="98">
        <v>27.887664113191846</v>
      </c>
      <c r="K113" s="98">
        <v>28.515905230874779</v>
      </c>
      <c r="L113" s="98">
        <v>33.492549805716642</v>
      </c>
      <c r="M113" s="98">
        <v>28.102142648400903</v>
      </c>
      <c r="N113" s="98">
        <v>29.858635197223201</v>
      </c>
      <c r="O113" s="98">
        <v>28.493093542515108</v>
      </c>
      <c r="P113" s="98">
        <v>25.40124888901881</v>
      </c>
      <c r="Q113" s="98">
        <v>24.719096136307652</v>
      </c>
      <c r="R113" s="98">
        <v>26.431109445882658</v>
      </c>
      <c r="S113" s="98">
        <v>26.256844083233126</v>
      </c>
      <c r="T113" s="98">
        <v>25.065680463660243</v>
      </c>
      <c r="U113" s="98">
        <v>20.100527692530783</v>
      </c>
      <c r="V113" s="98">
        <v>21.205730955821906</v>
      </c>
      <c r="W113" s="98">
        <v>19.444803668376668</v>
      </c>
      <c r="X113" s="98">
        <v>15.855296343337832</v>
      </c>
      <c r="Y113" s="98">
        <v>15.901158172622296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2.2780428992347435E-2</v>
      </c>
      <c r="C114" s="122">
        <f t="shared" si="21"/>
        <v>2.4639197615822412E-2</v>
      </c>
      <c r="D114" s="122">
        <f t="shared" si="21"/>
        <v>2.9513905778051477E-2</v>
      </c>
      <c r="E114" s="122">
        <f t="shared" si="21"/>
        <v>3.6835815301738822E-2</v>
      </c>
      <c r="F114" s="122">
        <f t="shared" si="21"/>
        <v>5.4266570346828386E-2</v>
      </c>
      <c r="G114" s="122">
        <f t="shared" si="21"/>
        <v>6.8773245876610933E-2</v>
      </c>
      <c r="H114" s="122">
        <f t="shared" si="21"/>
        <v>0.11225447888739226</v>
      </c>
      <c r="I114" s="122">
        <f t="shared" si="21"/>
        <v>0.14862661597595658</v>
      </c>
      <c r="J114" s="122">
        <f t="shared" si="21"/>
        <v>0.18790769128779539</v>
      </c>
      <c r="K114" s="122">
        <f t="shared" si="21"/>
        <v>0.23385702052238161</v>
      </c>
      <c r="L114" s="122">
        <f t="shared" si="21"/>
        <v>0.44215276752472432</v>
      </c>
      <c r="M114" s="122">
        <f t="shared" si="21"/>
        <v>0.28578248465794448</v>
      </c>
      <c r="N114" s="122">
        <f t="shared" si="21"/>
        <v>0.4060278688287759</v>
      </c>
      <c r="O114" s="122">
        <f t="shared" si="21"/>
        <v>0.45628006008827671</v>
      </c>
      <c r="P114" s="122">
        <f t="shared" si="21"/>
        <v>0.55903442955210914</v>
      </c>
      <c r="Q114" s="122">
        <f t="shared" si="21"/>
        <v>1.294917637237081</v>
      </c>
      <c r="R114" s="122">
        <f t="shared" si="21"/>
        <v>0.92110033748660591</v>
      </c>
      <c r="S114" s="122">
        <f t="shared" si="21"/>
        <v>1.069898091735578</v>
      </c>
      <c r="T114" s="122">
        <f t="shared" si="21"/>
        <v>1.2581007930270123</v>
      </c>
      <c r="U114" s="122">
        <f t="shared" si="21"/>
        <v>1.7549210676822258</v>
      </c>
      <c r="V114" s="122">
        <f t="shared" si="21"/>
        <v>1.0359161229244045</v>
      </c>
      <c r="W114" s="122">
        <f t="shared" si="21"/>
        <v>1.1786406203717086</v>
      </c>
      <c r="X114" s="122">
        <f t="shared" si="21"/>
        <v>0.90920572904756736</v>
      </c>
      <c r="Y114" s="122">
        <f t="shared" si="21"/>
        <v>0.74552940868566908</v>
      </c>
      <c r="DA114" s="130" t="s">
        <v>1576</v>
      </c>
    </row>
    <row r="115" spans="1:105" ht="12" customHeight="1" x14ac:dyDescent="0.25">
      <c r="A115" s="97" t="s">
        <v>53</v>
      </c>
      <c r="B115" s="98">
        <v>2.2780428992347435E-2</v>
      </c>
      <c r="C115" s="98">
        <v>2.4639197615822412E-2</v>
      </c>
      <c r="D115" s="98">
        <v>2.9513905778051477E-2</v>
      </c>
      <c r="E115" s="98">
        <v>3.6835815301738822E-2</v>
      </c>
      <c r="F115" s="98">
        <v>5.4266570346828386E-2</v>
      </c>
      <c r="G115" s="98">
        <v>6.8773245876610933E-2</v>
      </c>
      <c r="H115" s="98">
        <v>0.11225447888739226</v>
      </c>
      <c r="I115" s="98">
        <v>0.14862661597595658</v>
      </c>
      <c r="J115" s="98">
        <v>0.18790769128779539</v>
      </c>
      <c r="K115" s="98">
        <v>0.23385702052238161</v>
      </c>
      <c r="L115" s="98">
        <v>0.44215276752472432</v>
      </c>
      <c r="M115" s="98">
        <v>0.28578248465794448</v>
      </c>
      <c r="N115" s="98">
        <v>0.4060278688287759</v>
      </c>
      <c r="O115" s="98">
        <v>0.45628006008827671</v>
      </c>
      <c r="P115" s="98">
        <v>0.55903442955210914</v>
      </c>
      <c r="Q115" s="98">
        <v>1.294917637237081</v>
      </c>
      <c r="R115" s="98">
        <v>0.92110033748660591</v>
      </c>
      <c r="S115" s="98">
        <v>1.069898091735578</v>
      </c>
      <c r="T115" s="98">
        <v>1.2581007930270123</v>
      </c>
      <c r="U115" s="98">
        <v>1.7549210676822258</v>
      </c>
      <c r="V115" s="98">
        <v>1.0359161229244045</v>
      </c>
      <c r="W115" s="98">
        <v>1.1786406203717086</v>
      </c>
      <c r="X115" s="98">
        <v>0.90920572904756736</v>
      </c>
      <c r="Y115" s="98">
        <v>0.74552940868566908</v>
      </c>
      <c r="DA115" s="63" t="s">
        <v>1577</v>
      </c>
    </row>
    <row r="116" spans="1:105" ht="12" customHeight="1" x14ac:dyDescent="0.25">
      <c r="A116" s="121" t="s">
        <v>55</v>
      </c>
      <c r="B116" s="122">
        <v>391.72142248806699</v>
      </c>
      <c r="C116" s="122">
        <v>396.69643820823944</v>
      </c>
      <c r="D116" s="122">
        <v>454.77636001739972</v>
      </c>
      <c r="E116" s="122">
        <v>511.7735055875678</v>
      </c>
      <c r="F116" s="122">
        <v>556.99798206438925</v>
      </c>
      <c r="G116" s="122">
        <v>588.33903547075624</v>
      </c>
      <c r="H116" s="122">
        <v>649.14639810376093</v>
      </c>
      <c r="I116" s="122">
        <v>619.822546221837</v>
      </c>
      <c r="J116" s="122">
        <v>671.74951540538279</v>
      </c>
      <c r="K116" s="122">
        <v>695.68341592597142</v>
      </c>
      <c r="L116" s="122">
        <v>720.30761028657139</v>
      </c>
      <c r="M116" s="122">
        <v>701.40746601339424</v>
      </c>
      <c r="N116" s="122">
        <v>718.17076203096565</v>
      </c>
      <c r="O116" s="122">
        <v>714.40393742529909</v>
      </c>
      <c r="P116" s="122">
        <v>717.26685198698203</v>
      </c>
      <c r="Q116" s="122">
        <v>708.5309449186949</v>
      </c>
      <c r="R116" s="122">
        <v>704.87250475107669</v>
      </c>
      <c r="S116" s="122">
        <v>693.0815766522212</v>
      </c>
      <c r="T116" s="122">
        <v>640.99595090193225</v>
      </c>
      <c r="U116" s="122">
        <v>530.77447300768608</v>
      </c>
      <c r="V116" s="122">
        <v>536.11422424829732</v>
      </c>
      <c r="W116" s="122">
        <v>463.18534733726443</v>
      </c>
      <c r="X116" s="122">
        <v>374.61525921781771</v>
      </c>
      <c r="Y116" s="122">
        <v>331.78858520422091</v>
      </c>
      <c r="DA116" s="130" t="s">
        <v>1578</v>
      </c>
    </row>
    <row r="117" spans="1:105" ht="12" customHeight="1" x14ac:dyDescent="0.25">
      <c r="A117" s="97" t="s">
        <v>143</v>
      </c>
      <c r="B117" s="98">
        <v>360.54992863591127</v>
      </c>
      <c r="C117" s="98">
        <v>364.37449146901901</v>
      </c>
      <c r="D117" s="98">
        <v>421.82118387353808</v>
      </c>
      <c r="E117" s="98">
        <v>435.37272217279803</v>
      </c>
      <c r="F117" s="98">
        <v>473.1611816935947</v>
      </c>
      <c r="G117" s="98">
        <v>512.09488396941526</v>
      </c>
      <c r="H117" s="98">
        <v>563.75388963199555</v>
      </c>
      <c r="I117" s="98">
        <v>539.36438494870754</v>
      </c>
      <c r="J117" s="98">
        <v>582.22432881687098</v>
      </c>
      <c r="K117" s="98">
        <v>597.98587143574093</v>
      </c>
      <c r="L117" s="98">
        <v>610.37664514839753</v>
      </c>
      <c r="M117" s="98">
        <v>592.83144669382966</v>
      </c>
      <c r="N117" s="98">
        <v>609.72309733502971</v>
      </c>
      <c r="O117" s="98">
        <v>599.2990387759487</v>
      </c>
      <c r="P117" s="98">
        <v>601.9150744228499</v>
      </c>
      <c r="Q117" s="98">
        <v>590.31167001050881</v>
      </c>
      <c r="R117" s="98">
        <v>589.72905321486564</v>
      </c>
      <c r="S117" s="98">
        <v>587.16943727906914</v>
      </c>
      <c r="T117" s="98">
        <v>551.7143164230439</v>
      </c>
      <c r="U117" s="98">
        <v>444.32502149613117</v>
      </c>
      <c r="V117" s="98">
        <v>461.33419317856027</v>
      </c>
      <c r="W117" s="98">
        <v>431.27744339352176</v>
      </c>
      <c r="X117" s="98">
        <v>370.73055794401381</v>
      </c>
      <c r="Y117" s="98">
        <v>327.48287500726269</v>
      </c>
      <c r="DA117" s="63" t="s">
        <v>1579</v>
      </c>
    </row>
    <row r="118" spans="1:105" ht="12" customHeight="1" x14ac:dyDescent="0.25">
      <c r="A118" s="97" t="s">
        <v>124</v>
      </c>
      <c r="B118" s="98">
        <v>15.96959701384414</v>
      </c>
      <c r="C118" s="98">
        <v>16.936630011489807</v>
      </c>
      <c r="D118" s="98">
        <v>16.532796018014977</v>
      </c>
      <c r="E118" s="98">
        <v>16.412612265057941</v>
      </c>
      <c r="F118" s="98">
        <v>16.273159011592728</v>
      </c>
      <c r="G118" s="98">
        <v>16.665495411531278</v>
      </c>
      <c r="H118" s="98">
        <v>16.166638398350823</v>
      </c>
      <c r="I118" s="98">
        <v>16.714435376521255</v>
      </c>
      <c r="J118" s="98">
        <v>16.963048342380411</v>
      </c>
      <c r="K118" s="98">
        <v>16.940470255758921</v>
      </c>
      <c r="L118" s="98">
        <v>16.498584577064591</v>
      </c>
      <c r="M118" s="98">
        <v>15.331700284284933</v>
      </c>
      <c r="N118" s="98">
        <v>15.127700835313304</v>
      </c>
      <c r="O118" s="98">
        <v>13.824315545848876</v>
      </c>
      <c r="P118" s="98">
        <v>13.397575506075839</v>
      </c>
      <c r="Q118" s="98">
        <v>13.01230628198739</v>
      </c>
      <c r="R118" s="98">
        <v>13.11631870995067</v>
      </c>
      <c r="S118" s="98">
        <v>12.616052413059078</v>
      </c>
      <c r="T118" s="98">
        <v>11.524853767345219</v>
      </c>
      <c r="U118" s="98">
        <v>11.116292479720062</v>
      </c>
      <c r="V118" s="98">
        <v>9.0348407558779513</v>
      </c>
      <c r="W118" s="98">
        <v>3.8354347608972215</v>
      </c>
      <c r="X118" s="98">
        <v>0.56614428997474531</v>
      </c>
      <c r="Y118" s="98">
        <v>0.89614345796841299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1.6927689497441771E-2</v>
      </c>
      <c r="L119" s="98">
        <v>1.8925029524100651E-2</v>
      </c>
      <c r="M119" s="98">
        <v>2.0279366384958426E-2</v>
      </c>
      <c r="N119" s="98">
        <v>2.4062590985754723E-2</v>
      </c>
      <c r="O119" s="98">
        <v>3.5512528406811357E-2</v>
      </c>
      <c r="P119" s="98">
        <v>4.931815599700954E-2</v>
      </c>
      <c r="Q119" s="98">
        <v>6.2284843910927833E-2</v>
      </c>
      <c r="R119" s="98">
        <v>7.6508581234014647E-2</v>
      </c>
      <c r="S119" s="98">
        <v>7.8309031026586401E-2</v>
      </c>
      <c r="T119" s="98">
        <v>8.7778508512868766E-2</v>
      </c>
      <c r="U119" s="98">
        <v>0.10154660759319367</v>
      </c>
      <c r="V119" s="98">
        <v>9.1491885716205382E-2</v>
      </c>
      <c r="W119" s="98">
        <v>4.6472153567924446E-2</v>
      </c>
      <c r="X119" s="98">
        <v>8.8495064314558121E-3</v>
      </c>
      <c r="Y119" s="98">
        <v>2.7844142143229278E-2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1.0240299136679702E-2</v>
      </c>
      <c r="L120" s="101">
        <v>1.1844690874992583E-2</v>
      </c>
      <c r="M120" s="101">
        <v>1.2308229823118031E-2</v>
      </c>
      <c r="N120" s="101">
        <v>1.4153871864917632E-2</v>
      </c>
      <c r="O120" s="101">
        <v>2.1104567475776579E-2</v>
      </c>
      <c r="P120" s="101">
        <v>2.8451938931655162E-2</v>
      </c>
      <c r="Q120" s="101">
        <v>3.5865875665496698E-2</v>
      </c>
      <c r="R120" s="101">
        <v>4.3058465003744884E-2</v>
      </c>
      <c r="S120" s="101">
        <v>4.2969226441950885E-2</v>
      </c>
      <c r="T120" s="101">
        <v>5.50422215794662E-2</v>
      </c>
      <c r="U120" s="101">
        <v>5.8119984398169601E-2</v>
      </c>
      <c r="V120" s="101">
        <v>5.098095025661168E-2</v>
      </c>
      <c r="W120" s="101">
        <v>2.6255046827443895E-2</v>
      </c>
      <c r="X120" s="101">
        <v>3.9765403465192879E-3</v>
      </c>
      <c r="Y120" s="101">
        <v>1.0105756841335179E-2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6.6873903607620692E-3</v>
      </c>
      <c r="L121" s="104">
        <v>7.0803386491080688E-3</v>
      </c>
      <c r="M121" s="104">
        <v>7.9711365618403973E-3</v>
      </c>
      <c r="N121" s="104">
        <v>9.9087191208370902E-3</v>
      </c>
      <c r="O121" s="104">
        <v>1.4407960931034778E-2</v>
      </c>
      <c r="P121" s="104">
        <v>2.0866217065354378E-2</v>
      </c>
      <c r="Q121" s="104">
        <v>2.6418968245431135E-2</v>
      </c>
      <c r="R121" s="104">
        <v>3.3450116230269764E-2</v>
      </c>
      <c r="S121" s="104">
        <v>3.5339804584635516E-2</v>
      </c>
      <c r="T121" s="104">
        <v>3.2736286933402567E-2</v>
      </c>
      <c r="U121" s="104">
        <v>4.3426623195024078E-2</v>
      </c>
      <c r="V121" s="104">
        <v>4.0510935459593701E-2</v>
      </c>
      <c r="W121" s="104">
        <v>2.0217106740480547E-2</v>
      </c>
      <c r="X121" s="104">
        <v>4.8729660849365251E-3</v>
      </c>
      <c r="Y121" s="104">
        <v>1.7738385301894099E-2</v>
      </c>
      <c r="DA121" s="132" t="s">
        <v>1583</v>
      </c>
    </row>
    <row r="122" spans="1:105" ht="12" customHeight="1" x14ac:dyDescent="0.25">
      <c r="A122" s="106" t="s">
        <v>122</v>
      </c>
      <c r="B122" s="101">
        <v>15.201896838311585</v>
      </c>
      <c r="C122" s="101">
        <v>15.385316727730645</v>
      </c>
      <c r="D122" s="101">
        <v>16.422380125846665</v>
      </c>
      <c r="E122" s="101">
        <v>59.988171149711832</v>
      </c>
      <c r="F122" s="101">
        <v>67.563641359201867</v>
      </c>
      <c r="G122" s="101">
        <v>59.578656089809691</v>
      </c>
      <c r="H122" s="101">
        <v>69.225870073414512</v>
      </c>
      <c r="I122" s="101">
        <v>63.743725896608247</v>
      </c>
      <c r="J122" s="101">
        <v>72.562138246131425</v>
      </c>
      <c r="K122" s="101">
        <v>72.595927371409573</v>
      </c>
      <c r="L122" s="101">
        <v>82.390344180079424</v>
      </c>
      <c r="M122" s="101">
        <v>80.818202745956583</v>
      </c>
      <c r="N122" s="101">
        <v>79.699237027911437</v>
      </c>
      <c r="O122" s="101">
        <v>77.426732436127708</v>
      </c>
      <c r="P122" s="101">
        <v>69.918725144174985</v>
      </c>
      <c r="Q122" s="101">
        <v>62.804747009352582</v>
      </c>
      <c r="R122" s="101">
        <v>54.267595065763956</v>
      </c>
      <c r="S122" s="101">
        <v>47.311744755429167</v>
      </c>
      <c r="T122" s="101">
        <v>31.715344838772946</v>
      </c>
      <c r="U122" s="101">
        <v>25.239662098984795</v>
      </c>
      <c r="V122" s="101">
        <v>19.843476437640099</v>
      </c>
      <c r="W122" s="101">
        <v>10.056169480028791</v>
      </c>
      <c r="X122" s="101">
        <v>0.5667202278205743</v>
      </c>
      <c r="Y122" s="101">
        <v>0.37882297567678264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8.1442191735645135</v>
      </c>
      <c r="L123" s="104">
        <v>11.023111351505811</v>
      </c>
      <c r="M123" s="104">
        <v>12.405836922938088</v>
      </c>
      <c r="N123" s="104">
        <v>13.596664241725527</v>
      </c>
      <c r="O123" s="104">
        <v>23.818338138967011</v>
      </c>
      <c r="P123" s="104">
        <v>31.986158757884294</v>
      </c>
      <c r="Q123" s="104">
        <v>42.339936772935211</v>
      </c>
      <c r="R123" s="104">
        <v>47.683029179262348</v>
      </c>
      <c r="S123" s="104">
        <v>45.906033173637326</v>
      </c>
      <c r="T123" s="104">
        <v>45.953657364257339</v>
      </c>
      <c r="U123" s="104">
        <v>49.991950325256823</v>
      </c>
      <c r="V123" s="104">
        <v>45.810221990502775</v>
      </c>
      <c r="W123" s="104">
        <v>17.969827549248713</v>
      </c>
      <c r="X123" s="104">
        <v>2.7429872495771352</v>
      </c>
      <c r="Y123" s="104">
        <v>3.0028996211697736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4.7353462340162977</v>
      </c>
      <c r="L124" s="98">
        <v>6.6510969534147764</v>
      </c>
      <c r="M124" s="98">
        <v>7.2398670583124121</v>
      </c>
      <c r="N124" s="98">
        <v>7.6789065928363636</v>
      </c>
      <c r="O124" s="98">
        <v>13.690646027316832</v>
      </c>
      <c r="P124" s="98">
        <v>17.944921125262283</v>
      </c>
      <c r="Q124" s="98">
        <v>23.872692391675372</v>
      </c>
      <c r="R124" s="98">
        <v>26.505555989981033</v>
      </c>
      <c r="S124" s="98">
        <v>24.988818687590967</v>
      </c>
      <c r="T124" s="98">
        <v>28.312449915814234</v>
      </c>
      <c r="U124" s="98">
        <v>28.422290509103551</v>
      </c>
      <c r="V124" s="98">
        <v>25.534039606611952</v>
      </c>
      <c r="W124" s="98">
        <v>10.103085017412187</v>
      </c>
      <c r="X124" s="98">
        <v>1.1745192836670566</v>
      </c>
      <c r="Y124" s="98">
        <v>0.93522513346128144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3.4088729395482158</v>
      </c>
      <c r="L125" s="98">
        <v>4.3720143980910358</v>
      </c>
      <c r="M125" s="98">
        <v>5.1659698646256755</v>
      </c>
      <c r="N125" s="98">
        <v>5.9177576488891646</v>
      </c>
      <c r="O125" s="98">
        <v>10.127692111650179</v>
      </c>
      <c r="P125" s="98">
        <v>14.041237632622011</v>
      </c>
      <c r="Q125" s="98">
        <v>18.467244381259839</v>
      </c>
      <c r="R125" s="98">
        <v>21.177473189281315</v>
      </c>
      <c r="S125" s="98">
        <v>20.917214486046355</v>
      </c>
      <c r="T125" s="98">
        <v>17.641207448443101</v>
      </c>
      <c r="U125" s="98">
        <v>21.569659816153276</v>
      </c>
      <c r="V125" s="98">
        <v>20.276182383890824</v>
      </c>
      <c r="W125" s="98">
        <v>7.8667425318365263</v>
      </c>
      <c r="X125" s="98">
        <v>1.5684679659100789</v>
      </c>
      <c r="Y125" s="98">
        <v>2.067674487708492</v>
      </c>
      <c r="DA125" s="63" t="s">
        <v>1587</v>
      </c>
    </row>
    <row r="126" spans="1:105" ht="12" customHeight="1" x14ac:dyDescent="0.25">
      <c r="A126" s="121" t="s">
        <v>54</v>
      </c>
      <c r="B126" s="122">
        <v>196.49162051077005</v>
      </c>
      <c r="C126" s="122">
        <v>202.01796695696245</v>
      </c>
      <c r="D126" s="122">
        <v>228.68230327008803</v>
      </c>
      <c r="E126" s="122">
        <v>349.67112830145413</v>
      </c>
      <c r="F126" s="122">
        <v>361.81099197828314</v>
      </c>
      <c r="G126" s="122">
        <v>355.74643617848523</v>
      </c>
      <c r="H126" s="122">
        <v>393.85285305232372</v>
      </c>
      <c r="I126" s="122">
        <v>393.62997490093858</v>
      </c>
      <c r="J126" s="122">
        <v>421.70154024269345</v>
      </c>
      <c r="K126" s="122">
        <v>432.56156122677601</v>
      </c>
      <c r="L126" s="122">
        <v>450.60242688249531</v>
      </c>
      <c r="M126" s="122">
        <v>418.02718575709639</v>
      </c>
      <c r="N126" s="122">
        <v>417.71110792249567</v>
      </c>
      <c r="O126" s="122">
        <v>399.67226654925207</v>
      </c>
      <c r="P126" s="122">
        <v>388.00789848525244</v>
      </c>
      <c r="Q126" s="122">
        <v>383.33272365085702</v>
      </c>
      <c r="R126" s="122">
        <v>377.20060146161507</v>
      </c>
      <c r="S126" s="122">
        <v>365.4107392982782</v>
      </c>
      <c r="T126" s="122">
        <v>334.13711763917456</v>
      </c>
      <c r="U126" s="122">
        <v>319.9902344666117</v>
      </c>
      <c r="V126" s="122">
        <v>302.8415955424054</v>
      </c>
      <c r="W126" s="122">
        <v>250.88410388595531</v>
      </c>
      <c r="X126" s="122">
        <v>182.43113539928817</v>
      </c>
      <c r="Y126" s="122">
        <v>165.45882882321592</v>
      </c>
      <c r="DA126" s="130" t="s">
        <v>1588</v>
      </c>
    </row>
    <row r="127" spans="1:105" ht="12" customHeight="1" x14ac:dyDescent="0.25">
      <c r="A127" s="97" t="s">
        <v>51</v>
      </c>
      <c r="B127" s="98">
        <v>38.708718671012917</v>
      </c>
      <c r="C127" s="98">
        <v>38.823431980139766</v>
      </c>
      <c r="D127" s="98">
        <v>48.517879462503473</v>
      </c>
      <c r="E127" s="98">
        <v>62.844013706952587</v>
      </c>
      <c r="F127" s="98">
        <v>67.159334066990681</v>
      </c>
      <c r="G127" s="98">
        <v>71.798886326773427</v>
      </c>
      <c r="H127" s="98">
        <v>79.419631052057795</v>
      </c>
      <c r="I127" s="98">
        <v>76.167258907423587</v>
      </c>
      <c r="J127" s="98">
        <v>82.534663270964316</v>
      </c>
      <c r="K127" s="98">
        <v>85.038668695243516</v>
      </c>
      <c r="L127" s="98">
        <v>87.129475992592816</v>
      </c>
      <c r="M127" s="98">
        <v>83.35462485523847</v>
      </c>
      <c r="N127" s="98">
        <v>84.936463146613164</v>
      </c>
      <c r="O127" s="98">
        <v>83.545626138581781</v>
      </c>
      <c r="P127" s="98">
        <v>84.878583633343936</v>
      </c>
      <c r="Q127" s="98">
        <v>83.984976593102218</v>
      </c>
      <c r="R127" s="98">
        <v>84.072943536829968</v>
      </c>
      <c r="S127" s="98">
        <v>83.003009458297541</v>
      </c>
      <c r="T127" s="98">
        <v>76.708942390369842</v>
      </c>
      <c r="U127" s="98">
        <v>62.661220980223561</v>
      </c>
      <c r="V127" s="98">
        <v>65.651404413872186</v>
      </c>
      <c r="W127" s="98">
        <v>60.713814846660952</v>
      </c>
      <c r="X127" s="98">
        <v>41.192294831374767</v>
      </c>
      <c r="Y127" s="98">
        <v>41.003152765835473</v>
      </c>
      <c r="DA127" s="63" t="s">
        <v>1589</v>
      </c>
    </row>
    <row r="128" spans="1:105" ht="12" customHeight="1" x14ac:dyDescent="0.25">
      <c r="A128" s="97" t="s">
        <v>50</v>
      </c>
      <c r="B128" s="98">
        <v>137.0893070394722</v>
      </c>
      <c r="C128" s="98">
        <v>142.87259031896969</v>
      </c>
      <c r="D128" s="98">
        <v>158.18630682729258</v>
      </c>
      <c r="E128" s="98">
        <v>199.04082178994045</v>
      </c>
      <c r="F128" s="98">
        <v>199.27014521143656</v>
      </c>
      <c r="G128" s="98">
        <v>205.60104188483567</v>
      </c>
      <c r="H128" s="98">
        <v>217.52165133965403</v>
      </c>
      <c r="I128" s="98">
        <v>231.02644834242241</v>
      </c>
      <c r="J128" s="98">
        <v>242.13148275409412</v>
      </c>
      <c r="K128" s="98">
        <v>246.33047716921988</v>
      </c>
      <c r="L128" s="98">
        <v>242.49727554795825</v>
      </c>
      <c r="M128" s="98">
        <v>222.91159838718082</v>
      </c>
      <c r="N128" s="98">
        <v>222.62254169547381</v>
      </c>
      <c r="O128" s="98">
        <v>204.98359559616947</v>
      </c>
      <c r="P128" s="98">
        <v>202.18298402137256</v>
      </c>
      <c r="Q128" s="98">
        <v>201.57953338899043</v>
      </c>
      <c r="R128" s="98">
        <v>198.89876474204914</v>
      </c>
      <c r="S128" s="98">
        <v>194.80607363174985</v>
      </c>
      <c r="T128" s="98">
        <v>183.85396055302209</v>
      </c>
      <c r="U128" s="98">
        <v>188.68930011212964</v>
      </c>
      <c r="V128" s="98">
        <v>171.79020673824175</v>
      </c>
      <c r="W128" s="98">
        <v>134.12090302642019</v>
      </c>
      <c r="X128" s="98">
        <v>117.36860347191528</v>
      </c>
      <c r="Y128" s="98">
        <v>113.83350558490048</v>
      </c>
      <c r="DA128" s="63" t="s">
        <v>1590</v>
      </c>
    </row>
    <row r="129" spans="1:105" ht="12" customHeight="1" x14ac:dyDescent="0.25">
      <c r="A129" s="109" t="s">
        <v>120</v>
      </c>
      <c r="B129" s="33">
        <v>20.693594800284927</v>
      </c>
      <c r="C129" s="33">
        <v>20.32194465785302</v>
      </c>
      <c r="D129" s="33">
        <v>21.978116980291979</v>
      </c>
      <c r="E129" s="33">
        <v>87.786292804561086</v>
      </c>
      <c r="F129" s="33">
        <v>95.381512699855904</v>
      </c>
      <c r="G129" s="33">
        <v>78.346507966876132</v>
      </c>
      <c r="H129" s="33">
        <v>96.911570660611901</v>
      </c>
      <c r="I129" s="33">
        <v>86.436267651092578</v>
      </c>
      <c r="J129" s="33">
        <v>97.03539421763503</v>
      </c>
      <c r="K129" s="33">
        <v>101.1924153623126</v>
      </c>
      <c r="L129" s="33">
        <v>120.97567534194422</v>
      </c>
      <c r="M129" s="33">
        <v>111.76096251467709</v>
      </c>
      <c r="N129" s="33">
        <v>110.15210308040869</v>
      </c>
      <c r="O129" s="33">
        <v>111.14304481450083</v>
      </c>
      <c r="P129" s="33">
        <v>100.94633083053593</v>
      </c>
      <c r="Q129" s="33">
        <v>97.768213668764361</v>
      </c>
      <c r="R129" s="33">
        <v>94.228893182735959</v>
      </c>
      <c r="S129" s="33">
        <v>87.601656208230807</v>
      </c>
      <c r="T129" s="33">
        <v>73.574214695782658</v>
      </c>
      <c r="U129" s="33">
        <v>68.639713374258477</v>
      </c>
      <c r="V129" s="33">
        <v>65.399984390291465</v>
      </c>
      <c r="W129" s="33">
        <v>56.049386012874137</v>
      </c>
      <c r="X129" s="33">
        <v>23.870237095998093</v>
      </c>
      <c r="Y129" s="33">
        <v>10.622170472479972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2657.6911645782343</v>
      </c>
      <c r="C131" s="117">
        <f t="shared" si="22"/>
        <v>2951.7876525600327</v>
      </c>
      <c r="D131" s="117">
        <f t="shared" si="22"/>
        <v>3300.0339874487695</v>
      </c>
      <c r="E131" s="117">
        <f t="shared" si="22"/>
        <v>3389.5292664238368</v>
      </c>
      <c r="F131" s="117">
        <f t="shared" si="22"/>
        <v>3588.8689371369851</v>
      </c>
      <c r="G131" s="117">
        <f t="shared" si="22"/>
        <v>3992.1434465558355</v>
      </c>
      <c r="H131" s="117">
        <f t="shared" si="22"/>
        <v>4569.8937161753111</v>
      </c>
      <c r="I131" s="117">
        <f t="shared" si="22"/>
        <v>4155.8621997194732</v>
      </c>
      <c r="J131" s="117">
        <f t="shared" si="22"/>
        <v>4493.4284383942195</v>
      </c>
      <c r="K131" s="117">
        <f t="shared" si="22"/>
        <v>4658.0938367097606</v>
      </c>
      <c r="L131" s="117">
        <f t="shared" si="22"/>
        <v>5365.6606798247249</v>
      </c>
      <c r="M131" s="117">
        <f t="shared" si="22"/>
        <v>4688.1491173276754</v>
      </c>
      <c r="N131" s="117">
        <f t="shared" si="22"/>
        <v>4982.5402701675694</v>
      </c>
      <c r="O131" s="117">
        <f t="shared" si="22"/>
        <v>4844.3910138563833</v>
      </c>
      <c r="P131" s="117">
        <f t="shared" si="22"/>
        <v>4470.362378685335</v>
      </c>
      <c r="Q131" s="117">
        <f t="shared" si="22"/>
        <v>4411.1105395465156</v>
      </c>
      <c r="R131" s="117">
        <f t="shared" ref="R131:V131" si="23">R132+R135+R137+R147</f>
        <v>4681.1923179912219</v>
      </c>
      <c r="S131" s="117">
        <f t="shared" si="23"/>
        <v>4686.6913427744967</v>
      </c>
      <c r="T131" s="117">
        <f t="shared" si="23"/>
        <v>4412.8642262446783</v>
      </c>
      <c r="U131" s="117">
        <f t="shared" si="23"/>
        <v>3661.1295660593619</v>
      </c>
      <c r="V131" s="117">
        <f t="shared" si="23"/>
        <v>3843.6468169173731</v>
      </c>
      <c r="W131" s="117">
        <f t="shared" ref="W131:Y131" si="24">W132+W135+W137+W147</f>
        <v>3567.3060575835784</v>
      </c>
      <c r="X131" s="117">
        <f t="shared" si="24"/>
        <v>3007.4793801738392</v>
      </c>
      <c r="Y131" s="117">
        <f t="shared" si="24"/>
        <v>3043.7350418178366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2302.8003517722113</v>
      </c>
      <c r="C132" s="122">
        <f t="shared" si="25"/>
        <v>2589.0162465952344</v>
      </c>
      <c r="D132" s="122">
        <f t="shared" si="25"/>
        <v>2883.4402698134713</v>
      </c>
      <c r="E132" s="122">
        <f t="shared" si="25"/>
        <v>2853.1619644695015</v>
      </c>
      <c r="F132" s="122">
        <f t="shared" si="25"/>
        <v>3012.9735590219607</v>
      </c>
      <c r="G132" s="122">
        <f t="shared" si="25"/>
        <v>3399.9041084389464</v>
      </c>
      <c r="H132" s="122">
        <f t="shared" si="25"/>
        <v>3910.0004901897232</v>
      </c>
      <c r="I132" s="122">
        <f t="shared" si="25"/>
        <v>3513.8078112230028</v>
      </c>
      <c r="J132" s="122">
        <f t="shared" si="25"/>
        <v>3796.3537379506561</v>
      </c>
      <c r="K132" s="122">
        <f t="shared" si="25"/>
        <v>3933.7869743683659</v>
      </c>
      <c r="L132" s="122">
        <f t="shared" si="25"/>
        <v>4606.3122971789144</v>
      </c>
      <c r="M132" s="122">
        <f t="shared" si="25"/>
        <v>3957.9630679655797</v>
      </c>
      <c r="N132" s="122">
        <f t="shared" si="25"/>
        <v>4235.9049614588685</v>
      </c>
      <c r="O132" s="122">
        <f t="shared" si="25"/>
        <v>4104.9905821198272</v>
      </c>
      <c r="P132" s="122">
        <f t="shared" si="25"/>
        <v>3733.5723511857609</v>
      </c>
      <c r="Q132" s="122">
        <f t="shared" si="25"/>
        <v>3675.8188226020884</v>
      </c>
      <c r="R132" s="122">
        <f t="shared" ref="R132:V132" si="26">SUM(R133:R134)</f>
        <v>3948.5377071761591</v>
      </c>
      <c r="S132" s="122">
        <f t="shared" si="26"/>
        <v>3963.6875164735729</v>
      </c>
      <c r="T132" s="122">
        <f t="shared" si="26"/>
        <v>3741.5815774098392</v>
      </c>
      <c r="U132" s="122">
        <f t="shared" si="26"/>
        <v>3066.2905343389048</v>
      </c>
      <c r="V132" s="122">
        <f t="shared" si="26"/>
        <v>3251.4928836065392</v>
      </c>
      <c r="W132" s="122">
        <f t="shared" ref="W132:Y132" si="27">SUM(W133:W134)</f>
        <v>3057.8070260035111</v>
      </c>
      <c r="X132" s="122">
        <f t="shared" si="27"/>
        <v>2610.5242197759935</v>
      </c>
      <c r="Y132" s="122">
        <f t="shared" si="27"/>
        <v>2686.3721504099776</v>
      </c>
      <c r="DA132" s="130" t="s">
        <v>1741</v>
      </c>
    </row>
    <row r="133" spans="1:105" ht="12" customHeight="1" x14ac:dyDescent="0.25">
      <c r="A133" s="97" t="s">
        <v>51</v>
      </c>
      <c r="B133" s="98">
        <v>2284.3234218564371</v>
      </c>
      <c r="C133" s="98">
        <v>2568.2423757565034</v>
      </c>
      <c r="D133" s="98">
        <v>2860.5744626526784</v>
      </c>
      <c r="E133" s="98">
        <v>2830.5949580272609</v>
      </c>
      <c r="F133" s="98">
        <v>2989.5709804352914</v>
      </c>
      <c r="G133" s="98">
        <v>3373.909849261624</v>
      </c>
      <c r="H133" s="98">
        <v>3880.2277624355766</v>
      </c>
      <c r="I133" s="98">
        <v>3487.7476233180264</v>
      </c>
      <c r="J133" s="98">
        <v>3768.4660738374641</v>
      </c>
      <c r="K133" s="98">
        <v>3905.2710691374909</v>
      </c>
      <c r="L133" s="98">
        <v>4572.819747373198</v>
      </c>
      <c r="M133" s="98">
        <v>3929.860925317179</v>
      </c>
      <c r="N133" s="98">
        <v>4206.0463262616449</v>
      </c>
      <c r="O133" s="98">
        <v>4076.4974885773122</v>
      </c>
      <c r="P133" s="98">
        <v>3708.171102296742</v>
      </c>
      <c r="Q133" s="98">
        <v>3651.0997264657808</v>
      </c>
      <c r="R133" s="98">
        <v>3922.1065977302765</v>
      </c>
      <c r="S133" s="98">
        <v>3937.4306723903396</v>
      </c>
      <c r="T133" s="98">
        <v>3716.5158969461791</v>
      </c>
      <c r="U133" s="98">
        <v>3046.1900066463741</v>
      </c>
      <c r="V133" s="98">
        <v>3230.2871526507174</v>
      </c>
      <c r="W133" s="98">
        <v>3038.3622223351344</v>
      </c>
      <c r="X133" s="98">
        <v>2594.6689234326559</v>
      </c>
      <c r="Y133" s="98">
        <v>2670.4709922373554</v>
      </c>
      <c r="DA133" s="63" t="s">
        <v>1742</v>
      </c>
    </row>
    <row r="134" spans="1:105" ht="12" customHeight="1" x14ac:dyDescent="0.25">
      <c r="A134" s="97" t="s">
        <v>53</v>
      </c>
      <c r="B134" s="98">
        <v>18.476929915774033</v>
      </c>
      <c r="C134" s="98">
        <v>20.773870838730812</v>
      </c>
      <c r="D134" s="98">
        <v>22.865807160793057</v>
      </c>
      <c r="E134" s="98">
        <v>22.567006442240643</v>
      </c>
      <c r="F134" s="98">
        <v>23.402578586669247</v>
      </c>
      <c r="G134" s="98">
        <v>25.994259177322501</v>
      </c>
      <c r="H134" s="98">
        <v>29.772727754146583</v>
      </c>
      <c r="I134" s="98">
        <v>26.060187904976409</v>
      </c>
      <c r="J134" s="98">
        <v>27.887664113191846</v>
      </c>
      <c r="K134" s="98">
        <v>28.515905230874779</v>
      </c>
      <c r="L134" s="98">
        <v>33.492549805716642</v>
      </c>
      <c r="M134" s="98">
        <v>28.102142648400903</v>
      </c>
      <c r="N134" s="98">
        <v>29.858635197223201</v>
      </c>
      <c r="O134" s="98">
        <v>28.493093542515108</v>
      </c>
      <c r="P134" s="98">
        <v>25.40124888901881</v>
      </c>
      <c r="Q134" s="98">
        <v>24.719096136307652</v>
      </c>
      <c r="R134" s="98">
        <v>26.431109445882658</v>
      </c>
      <c r="S134" s="98">
        <v>26.256844083233126</v>
      </c>
      <c r="T134" s="98">
        <v>25.065680463660243</v>
      </c>
      <c r="U134" s="98">
        <v>20.100527692530783</v>
      </c>
      <c r="V134" s="98">
        <v>21.205730955821906</v>
      </c>
      <c r="W134" s="98">
        <v>19.444803668376668</v>
      </c>
      <c r="X134" s="98">
        <v>15.855296343337832</v>
      </c>
      <c r="Y134" s="98">
        <v>15.901158172622296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4.0656746067438625E-2</v>
      </c>
      <c r="C135" s="122">
        <f t="shared" si="28"/>
        <v>4.5719471002157563E-2</v>
      </c>
      <c r="D135" s="122">
        <f t="shared" si="28"/>
        <v>5.7593104423069467E-2</v>
      </c>
      <c r="E135" s="122">
        <f t="shared" si="28"/>
        <v>7.7780615880730916E-2</v>
      </c>
      <c r="F135" s="122">
        <f t="shared" si="28"/>
        <v>0.12430653694217228</v>
      </c>
      <c r="G135" s="122">
        <f t="shared" si="28"/>
        <v>0.1658700251219897</v>
      </c>
      <c r="H135" s="122">
        <f t="shared" si="28"/>
        <v>0.28532576765326928</v>
      </c>
      <c r="I135" s="122">
        <f t="shared" si="28"/>
        <v>0.39831399001291523</v>
      </c>
      <c r="J135" s="122">
        <f t="shared" si="28"/>
        <v>0.52057768691862394</v>
      </c>
      <c r="K135" s="122">
        <f t="shared" si="28"/>
        <v>0.66617651380373821</v>
      </c>
      <c r="L135" s="122">
        <f t="shared" si="28"/>
        <v>1.285966268074797</v>
      </c>
      <c r="M135" s="122">
        <f t="shared" si="28"/>
        <v>0.85765347547077919</v>
      </c>
      <c r="N135" s="122">
        <f t="shared" si="28"/>
        <v>1.2609781505484687</v>
      </c>
      <c r="O135" s="122">
        <f t="shared" si="28"/>
        <v>1.4754141053435992</v>
      </c>
      <c r="P135" s="122">
        <f t="shared" si="28"/>
        <v>1.9223137439759392</v>
      </c>
      <c r="Q135" s="122">
        <f t="shared" si="28"/>
        <v>4.6995131650495354</v>
      </c>
      <c r="R135" s="122">
        <f t="shared" si="28"/>
        <v>3.4518572433913688</v>
      </c>
      <c r="S135" s="122">
        <f t="shared" si="28"/>
        <v>4.069198528886143</v>
      </c>
      <c r="T135" s="122">
        <f t="shared" si="28"/>
        <v>4.8255619313665559</v>
      </c>
      <c r="U135" s="122">
        <f t="shared" si="28"/>
        <v>6.7830139847737057</v>
      </c>
      <c r="V135" s="122">
        <f t="shared" si="28"/>
        <v>4.0297389983665504</v>
      </c>
      <c r="W135" s="122">
        <f t="shared" si="28"/>
        <v>4.6093750231111086</v>
      </c>
      <c r="X135" s="122">
        <f t="shared" si="28"/>
        <v>3.5737326806433947</v>
      </c>
      <c r="Y135" s="122">
        <f t="shared" si="28"/>
        <v>2.9415887634116982</v>
      </c>
      <c r="DA135" s="130" t="s">
        <v>1744</v>
      </c>
    </row>
    <row r="136" spans="1:105" ht="12" customHeight="1" x14ac:dyDescent="0.25">
      <c r="A136" s="97" t="s">
        <v>53</v>
      </c>
      <c r="B136" s="98">
        <v>4.0656746067438625E-2</v>
      </c>
      <c r="C136" s="98">
        <v>4.5719471002157563E-2</v>
      </c>
      <c r="D136" s="98">
        <v>5.7593104423069467E-2</v>
      </c>
      <c r="E136" s="98">
        <v>7.7780615880730916E-2</v>
      </c>
      <c r="F136" s="98">
        <v>0.12430653694217228</v>
      </c>
      <c r="G136" s="98">
        <v>0.1658700251219897</v>
      </c>
      <c r="H136" s="98">
        <v>0.28532576765326928</v>
      </c>
      <c r="I136" s="98">
        <v>0.39831399001291523</v>
      </c>
      <c r="J136" s="98">
        <v>0.52057768691862394</v>
      </c>
      <c r="K136" s="98">
        <v>0.66617651380373821</v>
      </c>
      <c r="L136" s="98">
        <v>1.285966268074797</v>
      </c>
      <c r="M136" s="98">
        <v>0.85765347547077919</v>
      </c>
      <c r="N136" s="98">
        <v>1.2609781505484687</v>
      </c>
      <c r="O136" s="98">
        <v>1.4754141053435992</v>
      </c>
      <c r="P136" s="98">
        <v>1.9223137439759392</v>
      </c>
      <c r="Q136" s="98">
        <v>4.6995131650495354</v>
      </c>
      <c r="R136" s="98">
        <v>3.4518572433913688</v>
      </c>
      <c r="S136" s="98">
        <v>4.069198528886143</v>
      </c>
      <c r="T136" s="98">
        <v>4.8255619313665559</v>
      </c>
      <c r="U136" s="98">
        <v>6.7830139847737057</v>
      </c>
      <c r="V136" s="98">
        <v>4.0297389983665504</v>
      </c>
      <c r="W136" s="98">
        <v>4.6093750231111086</v>
      </c>
      <c r="X136" s="98">
        <v>3.5737326806433947</v>
      </c>
      <c r="Y136" s="98">
        <v>2.9415887634116982</v>
      </c>
      <c r="DA136" s="63" t="s">
        <v>1745</v>
      </c>
    </row>
    <row r="137" spans="1:105" ht="12" customHeight="1" x14ac:dyDescent="0.25">
      <c r="A137" s="121" t="s">
        <v>55</v>
      </c>
      <c r="B137" s="122">
        <v>237.29505071911771</v>
      </c>
      <c r="C137" s="122">
        <v>241.75552573536913</v>
      </c>
      <c r="D137" s="122">
        <v>279.42222276400958</v>
      </c>
      <c r="E137" s="122">
        <v>317.2988986733011</v>
      </c>
      <c r="F137" s="122">
        <v>347.93307368514002</v>
      </c>
      <c r="G137" s="122">
        <v>370.14969358304296</v>
      </c>
      <c r="H137" s="122">
        <v>411.72899271341868</v>
      </c>
      <c r="I137" s="122">
        <v>395.42752752373303</v>
      </c>
      <c r="J137" s="122">
        <v>431.83639530899347</v>
      </c>
      <c r="K137" s="122">
        <v>451.56829656391119</v>
      </c>
      <c r="L137" s="122">
        <v>471.65289033057894</v>
      </c>
      <c r="M137" s="122">
        <v>463.38440118630149</v>
      </c>
      <c r="N137" s="122">
        <v>479.57856861049066</v>
      </c>
      <c r="O137" s="122">
        <v>482.32048290725851</v>
      </c>
      <c r="P137" s="122">
        <v>487.6829643986955</v>
      </c>
      <c r="Q137" s="122">
        <v>486.31478073588266</v>
      </c>
      <c r="R137" s="122">
        <v>488.50628736953081</v>
      </c>
      <c r="S137" s="122">
        <v>485.51516020500378</v>
      </c>
      <c r="T137" s="122">
        <v>453.43141179653503</v>
      </c>
      <c r="U137" s="122">
        <v>382.97943637383838</v>
      </c>
      <c r="V137" s="122">
        <v>392.58399180184426</v>
      </c>
      <c r="W137" s="122">
        <v>341.93316904151953</v>
      </c>
      <c r="X137" s="122">
        <v>278.07182633008364</v>
      </c>
      <c r="Y137" s="122">
        <v>251.87825672536943</v>
      </c>
      <c r="DA137" s="130" t="s">
        <v>1746</v>
      </c>
    </row>
    <row r="138" spans="1:105" ht="12" customHeight="1" x14ac:dyDescent="0.25">
      <c r="A138" s="97" t="s">
        <v>143</v>
      </c>
      <c r="B138" s="98">
        <v>218.96997499361055</v>
      </c>
      <c r="C138" s="98">
        <v>222.6365846147703</v>
      </c>
      <c r="D138" s="98">
        <v>259.71855109844046</v>
      </c>
      <c r="E138" s="98">
        <v>269.54289556077009</v>
      </c>
      <c r="F138" s="98">
        <v>295.1659268084781</v>
      </c>
      <c r="G138" s="98">
        <v>322.10121527661977</v>
      </c>
      <c r="H138" s="98">
        <v>357.54743600786003</v>
      </c>
      <c r="I138" s="98">
        <v>344.34636229881795</v>
      </c>
      <c r="J138" s="98">
        <v>374.73605054818671</v>
      </c>
      <c r="K138" s="98">
        <v>387.7399278038456</v>
      </c>
      <c r="L138" s="98">
        <v>399.12083114225214</v>
      </c>
      <c r="M138" s="98">
        <v>390.98778784052752</v>
      </c>
      <c r="N138" s="98">
        <v>406.56599148815678</v>
      </c>
      <c r="O138" s="98">
        <v>402.91741151309338</v>
      </c>
      <c r="P138" s="98">
        <v>406.17038253884095</v>
      </c>
      <c r="Q138" s="98">
        <v>400.4338871293898</v>
      </c>
      <c r="R138" s="98">
        <v>402.6730080700334</v>
      </c>
      <c r="S138" s="98">
        <v>404.92792105077797</v>
      </c>
      <c r="T138" s="98">
        <v>384.55552306113094</v>
      </c>
      <c r="U138" s="98">
        <v>313.96879598489579</v>
      </c>
      <c r="V138" s="98">
        <v>331.8769536107601</v>
      </c>
      <c r="W138" s="98">
        <v>315.66787683963787</v>
      </c>
      <c r="X138" s="98">
        <v>274.68855969444655</v>
      </c>
      <c r="Y138" s="98">
        <v>248.03317377215532</v>
      </c>
      <c r="DA138" s="63" t="s">
        <v>1747</v>
      </c>
    </row>
    <row r="139" spans="1:105" ht="12" customHeight="1" x14ac:dyDescent="0.25">
      <c r="A139" s="97" t="s">
        <v>124</v>
      </c>
      <c r="B139" s="98">
        <v>8.8360385431805497</v>
      </c>
      <c r="C139" s="98">
        <v>9.4316240072970849</v>
      </c>
      <c r="D139" s="98">
        <v>9.2557375187115483</v>
      </c>
      <c r="E139" s="98">
        <v>9.2419986647051218</v>
      </c>
      <c r="F139" s="98">
        <v>9.2334650717837778</v>
      </c>
      <c r="G139" s="98">
        <v>9.5528546916982471</v>
      </c>
      <c r="H139" s="98">
        <v>9.363705402891279</v>
      </c>
      <c r="I139" s="98">
        <v>9.741096796044447</v>
      </c>
      <c r="J139" s="98">
        <v>9.9142059546666754</v>
      </c>
      <c r="K139" s="98">
        <v>9.9511235982725381</v>
      </c>
      <c r="L139" s="98">
        <v>9.7398837975485382</v>
      </c>
      <c r="M139" s="98">
        <v>9.1089627011634118</v>
      </c>
      <c r="N139" s="98">
        <v>9.0932523713879121</v>
      </c>
      <c r="O139" s="98">
        <v>8.4593847732869278</v>
      </c>
      <c r="P139" s="98">
        <v>8.3973188683647244</v>
      </c>
      <c r="Q139" s="98">
        <v>8.3800798025137073</v>
      </c>
      <c r="R139" s="98">
        <v>8.6861337654808022</v>
      </c>
      <c r="S139" s="98">
        <v>8.5892137626719727</v>
      </c>
      <c r="T139" s="98">
        <v>8.0100408746073395</v>
      </c>
      <c r="U139" s="98">
        <v>7.9254866944014228</v>
      </c>
      <c r="V139" s="98">
        <v>6.5646795727426968</v>
      </c>
      <c r="W139" s="98">
        <v>2.9150232347068163</v>
      </c>
      <c r="X139" s="98">
        <v>0.4414874932258116</v>
      </c>
      <c r="Y139" s="98">
        <v>0.7067170746351833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1.28145329852263E-2</v>
      </c>
      <c r="L140" s="98">
        <v>1.4172111662283708E-2</v>
      </c>
      <c r="M140" s="98">
        <v>1.5357613001698685E-2</v>
      </c>
      <c r="N140" s="98">
        <v>1.8462072177597259E-2</v>
      </c>
      <c r="O140" s="98">
        <v>2.7549230516306353E-2</v>
      </c>
      <c r="P140" s="98">
        <v>3.9173491330418919E-2</v>
      </c>
      <c r="Q140" s="98">
        <v>5.0238307450195627E-2</v>
      </c>
      <c r="R140" s="98">
        <v>6.2965431810939637E-2</v>
      </c>
      <c r="S140" s="98">
        <v>6.548831797357875E-2</v>
      </c>
      <c r="T140" s="98">
        <v>7.1877552346114898E-2</v>
      </c>
      <c r="U140" s="98">
        <v>8.5629997256459867E-2</v>
      </c>
      <c r="V140" s="98">
        <v>7.7932927043190964E-2</v>
      </c>
      <c r="W140" s="98">
        <v>4.0279212769630535E-2</v>
      </c>
      <c r="X140" s="98">
        <v>7.97303752285408E-3</v>
      </c>
      <c r="Y140" s="98">
        <v>2.5755084154602967E-2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6.1271426244642307E-3</v>
      </c>
      <c r="L141" s="101">
        <v>7.0917730131756385E-3</v>
      </c>
      <c r="M141" s="101">
        <v>7.3864764398582881E-3</v>
      </c>
      <c r="N141" s="101">
        <v>8.5533530567601691E-3</v>
      </c>
      <c r="O141" s="101">
        <v>1.3141269585271575E-2</v>
      </c>
      <c r="P141" s="101">
        <v>1.8307274265064545E-2</v>
      </c>
      <c r="Q141" s="101">
        <v>2.3819339204764488E-2</v>
      </c>
      <c r="R141" s="101">
        <v>2.9515315580669877E-2</v>
      </c>
      <c r="S141" s="101">
        <v>3.0148513388943237E-2</v>
      </c>
      <c r="T141" s="101">
        <v>3.9141265412712324E-2</v>
      </c>
      <c r="U141" s="101">
        <v>4.2203374061435782E-2</v>
      </c>
      <c r="V141" s="101">
        <v>3.7421991583597269E-2</v>
      </c>
      <c r="W141" s="101">
        <v>2.0062106029149988E-2</v>
      </c>
      <c r="X141" s="101">
        <v>3.1000714379175545E-3</v>
      </c>
      <c r="Y141" s="101">
        <v>8.016698852708868E-3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6.6873903607620692E-3</v>
      </c>
      <c r="L142" s="104">
        <v>7.0803386491080688E-3</v>
      </c>
      <c r="M142" s="104">
        <v>7.9711365618403973E-3</v>
      </c>
      <c r="N142" s="104">
        <v>9.9087191208370902E-3</v>
      </c>
      <c r="O142" s="104">
        <v>1.4407960931034778E-2</v>
      </c>
      <c r="P142" s="104">
        <v>2.0866217065354378E-2</v>
      </c>
      <c r="Q142" s="104">
        <v>2.6418968245431135E-2</v>
      </c>
      <c r="R142" s="104">
        <v>3.3450116230269764E-2</v>
      </c>
      <c r="S142" s="104">
        <v>3.5339804584635516E-2</v>
      </c>
      <c r="T142" s="104">
        <v>3.2736286933402567E-2</v>
      </c>
      <c r="U142" s="104">
        <v>4.3426623195024078E-2</v>
      </c>
      <c r="V142" s="104">
        <v>4.0510935459593701E-2</v>
      </c>
      <c r="W142" s="104">
        <v>2.0217106740480547E-2</v>
      </c>
      <c r="X142" s="104">
        <v>4.8729660849365251E-3</v>
      </c>
      <c r="Y142" s="104">
        <v>1.7738385301894099E-2</v>
      </c>
      <c r="DA142" s="132" t="s">
        <v>1751</v>
      </c>
    </row>
    <row r="143" spans="1:105" ht="12" customHeight="1" x14ac:dyDescent="0.25">
      <c r="A143" s="106" t="s">
        <v>122</v>
      </c>
      <c r="B143" s="101">
        <v>9.4890371823266015</v>
      </c>
      <c r="C143" s="101">
        <v>9.6873171133017681</v>
      </c>
      <c r="D143" s="101">
        <v>10.447934146857548</v>
      </c>
      <c r="E143" s="101">
        <v>38.51400444782584</v>
      </c>
      <c r="F143" s="101">
        <v>43.533681804878142</v>
      </c>
      <c r="G143" s="101">
        <v>38.49562361472492</v>
      </c>
      <c r="H143" s="101">
        <v>44.817851302667371</v>
      </c>
      <c r="I143" s="101">
        <v>41.340068428870602</v>
      </c>
      <c r="J143" s="101">
        <v>47.186138806140114</v>
      </c>
      <c r="K143" s="101">
        <v>47.331602552087858</v>
      </c>
      <c r="L143" s="101">
        <v>54.014032668187731</v>
      </c>
      <c r="M143" s="101">
        <v>53.316986093022365</v>
      </c>
      <c r="N143" s="101">
        <v>52.886051859124329</v>
      </c>
      <c r="O143" s="101">
        <v>51.531495317641969</v>
      </c>
      <c r="P143" s="101">
        <v>46.694975874037965</v>
      </c>
      <c r="Q143" s="101">
        <v>42.251852323637749</v>
      </c>
      <c r="R143" s="101">
        <v>37.058460129589726</v>
      </c>
      <c r="S143" s="101">
        <v>33.031694353538505</v>
      </c>
      <c r="T143" s="101">
        <v>22.586119306937402</v>
      </c>
      <c r="U143" s="101">
        <v>18.494589621598848</v>
      </c>
      <c r="V143" s="101">
        <v>14.826177785922956</v>
      </c>
      <c r="W143" s="101">
        <v>7.6543234719523321</v>
      </c>
      <c r="X143" s="101">
        <v>0.44303447074004287</v>
      </c>
      <c r="Y143" s="101">
        <v>0.29614548465749774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6.532828076719988</v>
      </c>
      <c r="L144" s="104">
        <v>8.7639706109282578</v>
      </c>
      <c r="M144" s="104">
        <v>9.955306938586503</v>
      </c>
      <c r="N144" s="104">
        <v>11.014810819644005</v>
      </c>
      <c r="O144" s="104">
        <v>19.384642072719966</v>
      </c>
      <c r="P144" s="104">
        <v>26.381113626121394</v>
      </c>
      <c r="Q144" s="104">
        <v>35.198723172891221</v>
      </c>
      <c r="R144" s="104">
        <v>40.025719972615974</v>
      </c>
      <c r="S144" s="104">
        <v>38.900842720041737</v>
      </c>
      <c r="T144" s="104">
        <v>38.207851001513255</v>
      </c>
      <c r="U144" s="104">
        <v>42.504934075685938</v>
      </c>
      <c r="V144" s="104">
        <v>39.238247905375296</v>
      </c>
      <c r="W144" s="104">
        <v>15.655666282452845</v>
      </c>
      <c r="X144" s="104">
        <v>2.4907716341484329</v>
      </c>
      <c r="Y144" s="104">
        <v>2.8164653097668024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3.1239551371717722</v>
      </c>
      <c r="L145" s="98">
        <v>4.391956212837222</v>
      </c>
      <c r="M145" s="98">
        <v>4.7893370739608283</v>
      </c>
      <c r="N145" s="98">
        <v>5.0970531707548412</v>
      </c>
      <c r="O145" s="98">
        <v>9.2569499610697878</v>
      </c>
      <c r="P145" s="98">
        <v>12.339875993499383</v>
      </c>
      <c r="Q145" s="98">
        <v>16.731478791631382</v>
      </c>
      <c r="R145" s="98">
        <v>18.848246783334663</v>
      </c>
      <c r="S145" s="98">
        <v>17.983628233995383</v>
      </c>
      <c r="T145" s="98">
        <v>20.566643553070154</v>
      </c>
      <c r="U145" s="98">
        <v>20.935274259532658</v>
      </c>
      <c r="V145" s="98">
        <v>18.962065521484472</v>
      </c>
      <c r="W145" s="98">
        <v>7.7889237506163189</v>
      </c>
      <c r="X145" s="98">
        <v>0.92230366823835408</v>
      </c>
      <c r="Y145" s="98">
        <v>0.7487908220583106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3.4088729395482158</v>
      </c>
      <c r="L146" s="98">
        <v>4.3720143980910358</v>
      </c>
      <c r="M146" s="98">
        <v>5.1659698646256755</v>
      </c>
      <c r="N146" s="98">
        <v>5.9177576488891646</v>
      </c>
      <c r="O146" s="98">
        <v>10.127692111650179</v>
      </c>
      <c r="P146" s="98">
        <v>14.041237632622011</v>
      </c>
      <c r="Q146" s="98">
        <v>18.467244381259839</v>
      </c>
      <c r="R146" s="98">
        <v>21.177473189281315</v>
      </c>
      <c r="S146" s="98">
        <v>20.917214486046355</v>
      </c>
      <c r="T146" s="98">
        <v>17.641207448443101</v>
      </c>
      <c r="U146" s="98">
        <v>21.569659816153276</v>
      </c>
      <c r="V146" s="98">
        <v>20.276182383890824</v>
      </c>
      <c r="W146" s="98">
        <v>7.8667425318365263</v>
      </c>
      <c r="X146" s="98">
        <v>1.5684679659100789</v>
      </c>
      <c r="Y146" s="98">
        <v>2.067674487708492</v>
      </c>
      <c r="DA146" s="63" t="s">
        <v>1755</v>
      </c>
    </row>
    <row r="147" spans="1:105" ht="12" customHeight="1" x14ac:dyDescent="0.25">
      <c r="A147" s="121" t="s">
        <v>54</v>
      </c>
      <c r="B147" s="122">
        <v>117.55510534083786</v>
      </c>
      <c r="C147" s="122">
        <v>120.97016075842683</v>
      </c>
      <c r="D147" s="122">
        <v>137.11390176686535</v>
      </c>
      <c r="E147" s="122">
        <v>218.9906226651533</v>
      </c>
      <c r="F147" s="122">
        <v>227.8379978929421</v>
      </c>
      <c r="G147" s="122">
        <v>221.92377450872416</v>
      </c>
      <c r="H147" s="122">
        <v>247.87890750451561</v>
      </c>
      <c r="I147" s="122">
        <v>246.22854698272462</v>
      </c>
      <c r="J147" s="122">
        <v>264.71772744765121</v>
      </c>
      <c r="K147" s="122">
        <v>272.07238926367944</v>
      </c>
      <c r="L147" s="122">
        <v>286.40952604715676</v>
      </c>
      <c r="M147" s="122">
        <v>265.94399470032391</v>
      </c>
      <c r="N147" s="122">
        <v>265.79576194766116</v>
      </c>
      <c r="O147" s="122">
        <v>255.60453472395378</v>
      </c>
      <c r="P147" s="122">
        <v>247.18474935690313</v>
      </c>
      <c r="Q147" s="122">
        <v>244.27742304349562</v>
      </c>
      <c r="R147" s="122">
        <v>240.69646620214081</v>
      </c>
      <c r="S147" s="122">
        <v>233.41946756703356</v>
      </c>
      <c r="T147" s="122">
        <v>213.02567510693859</v>
      </c>
      <c r="U147" s="122">
        <v>205.07658136184494</v>
      </c>
      <c r="V147" s="122">
        <v>195.54020251062303</v>
      </c>
      <c r="W147" s="122">
        <v>162.95648751543655</v>
      </c>
      <c r="X147" s="122">
        <v>115.30960138711848</v>
      </c>
      <c r="Y147" s="122">
        <v>102.54304591907814</v>
      </c>
      <c r="DA147" s="130" t="s">
        <v>1756</v>
      </c>
    </row>
    <row r="148" spans="1:105" ht="12" customHeight="1" x14ac:dyDescent="0.25">
      <c r="A148" s="97" t="s">
        <v>51</v>
      </c>
      <c r="B148" s="98">
        <v>22.651078974942667</v>
      </c>
      <c r="C148" s="98">
        <v>22.765071377587226</v>
      </c>
      <c r="D148" s="98">
        <v>28.501524008507335</v>
      </c>
      <c r="E148" s="98">
        <v>36.97317092107032</v>
      </c>
      <c r="F148" s="98">
        <v>39.579475005085506</v>
      </c>
      <c r="G148" s="98">
        <v>42.381252242124148</v>
      </c>
      <c r="H148" s="98">
        <v>46.946738602798497</v>
      </c>
      <c r="I148" s="98">
        <v>45.050425350389141</v>
      </c>
      <c r="J148" s="98">
        <v>48.822028890145191</v>
      </c>
      <c r="K148" s="98">
        <v>50.310584500870156</v>
      </c>
      <c r="L148" s="98">
        <v>51.555161638949336</v>
      </c>
      <c r="M148" s="98">
        <v>49.328912935014216</v>
      </c>
      <c r="N148" s="98">
        <v>50.273087121964522</v>
      </c>
      <c r="O148" s="98">
        <v>49.456568173562488</v>
      </c>
      <c r="P148" s="98">
        <v>50.249697814497345</v>
      </c>
      <c r="Q148" s="98">
        <v>49.726542471023286</v>
      </c>
      <c r="R148" s="98">
        <v>49.791976016822645</v>
      </c>
      <c r="S148" s="98">
        <v>49.180926973067848</v>
      </c>
      <c r="T148" s="98">
        <v>45.481335560633262</v>
      </c>
      <c r="U148" s="98">
        <v>37.184724773373802</v>
      </c>
      <c r="V148" s="98">
        <v>39.013097400098829</v>
      </c>
      <c r="W148" s="98">
        <v>36.130155563266477</v>
      </c>
      <c r="X148" s="98">
        <v>24.537905915194788</v>
      </c>
      <c r="Y148" s="98">
        <v>24.453411747973213</v>
      </c>
      <c r="DA148" s="63" t="s">
        <v>1757</v>
      </c>
    </row>
    <row r="149" spans="1:105" ht="12" customHeight="1" x14ac:dyDescent="0.25">
      <c r="A149" s="97" t="s">
        <v>50</v>
      </c>
      <c r="B149" s="98">
        <v>79.615313079448441</v>
      </c>
      <c r="C149" s="98">
        <v>83.125858997125789</v>
      </c>
      <c r="D149" s="98">
        <v>92.210015373777253</v>
      </c>
      <c r="E149" s="98">
        <v>116.19156882723625</v>
      </c>
      <c r="F149" s="98">
        <v>116.55781635173607</v>
      </c>
      <c r="G149" s="98">
        <v>120.54315782248531</v>
      </c>
      <c r="H149" s="98">
        <v>127.82031350515368</v>
      </c>
      <c r="I149" s="98">
        <v>135.89967925705687</v>
      </c>
      <c r="J149" s="98">
        <v>142.49146712568995</v>
      </c>
      <c r="K149" s="98">
        <v>145.0440976283756</v>
      </c>
      <c r="L149" s="98">
        <v>142.86350469055623</v>
      </c>
      <c r="M149" s="98">
        <v>131.39014791585529</v>
      </c>
      <c r="N149" s="98">
        <v>131.3079154023537</v>
      </c>
      <c r="O149" s="98">
        <v>120.97468502618219</v>
      </c>
      <c r="P149" s="98">
        <v>119.37316102813396</v>
      </c>
      <c r="Q149" s="98">
        <v>119.08884374633388</v>
      </c>
      <c r="R149" s="98">
        <v>117.62882856948367</v>
      </c>
      <c r="S149" s="98">
        <v>115.42969145313606</v>
      </c>
      <c r="T149" s="98">
        <v>109.16399902646641</v>
      </c>
      <c r="U149" s="98">
        <v>112.5425774779123</v>
      </c>
      <c r="V149" s="98">
        <v>103.03633863063222</v>
      </c>
      <c r="W149" s="98">
        <v>80.677248181725346</v>
      </c>
      <c r="X149" s="98">
        <v>70.981312866822179</v>
      </c>
      <c r="Y149" s="98">
        <v>69.215933846838055</v>
      </c>
      <c r="DA149" s="63" t="s">
        <v>1758</v>
      </c>
    </row>
    <row r="150" spans="1:105" ht="12" customHeight="1" x14ac:dyDescent="0.25">
      <c r="A150" s="109" t="s">
        <v>120</v>
      </c>
      <c r="B150" s="33">
        <v>15.288713286446743</v>
      </c>
      <c r="C150" s="33">
        <v>15.079230383713822</v>
      </c>
      <c r="D150" s="33">
        <v>16.402362384580776</v>
      </c>
      <c r="E150" s="33">
        <v>65.825882916846723</v>
      </c>
      <c r="F150" s="33">
        <v>71.700706536120506</v>
      </c>
      <c r="G150" s="33">
        <v>58.999364444114725</v>
      </c>
      <c r="H150" s="33">
        <v>73.111855396563442</v>
      </c>
      <c r="I150" s="33">
        <v>65.278442375278615</v>
      </c>
      <c r="J150" s="33">
        <v>73.4042314318161</v>
      </c>
      <c r="K150" s="33">
        <v>76.717707134433681</v>
      </c>
      <c r="L150" s="33">
        <v>91.990859717651176</v>
      </c>
      <c r="M150" s="33">
        <v>85.224933849454416</v>
      </c>
      <c r="N150" s="33">
        <v>84.214759423342926</v>
      </c>
      <c r="O150" s="33">
        <v>85.173281524209102</v>
      </c>
      <c r="P150" s="33">
        <v>77.561890514271809</v>
      </c>
      <c r="Q150" s="33">
        <v>75.46203682613843</v>
      </c>
      <c r="R150" s="33">
        <v>73.275661615834494</v>
      </c>
      <c r="S150" s="33">
        <v>68.808849140829651</v>
      </c>
      <c r="T150" s="33">
        <v>58.380340519838903</v>
      </c>
      <c r="U150" s="33">
        <v>55.349279110558825</v>
      </c>
      <c r="V150" s="33">
        <v>53.490766479892002</v>
      </c>
      <c r="W150" s="33">
        <v>46.149083770444719</v>
      </c>
      <c r="X150" s="33">
        <v>19.790382605101506</v>
      </c>
      <c r="Y150" s="33">
        <v>8.873700324266883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0.59332984516347143</v>
      </c>
      <c r="C152" s="119">
        <f t="shared" si="29"/>
        <v>0.59682228742095589</v>
      </c>
      <c r="D152" s="119">
        <f t="shared" si="29"/>
        <v>0.60160931546534213</v>
      </c>
      <c r="E152" s="119">
        <f t="shared" si="29"/>
        <v>0.6076570592430609</v>
      </c>
      <c r="F152" s="119">
        <f t="shared" si="29"/>
        <v>0.61238620833274005</v>
      </c>
      <c r="G152" s="119">
        <f t="shared" si="29"/>
        <v>0.61652809612715453</v>
      </c>
      <c r="H152" s="119">
        <f t="shared" si="29"/>
        <v>0.62120153075563611</v>
      </c>
      <c r="I152" s="119">
        <f t="shared" si="29"/>
        <v>0.62474475730956625</v>
      </c>
      <c r="J152" s="119">
        <f t="shared" si="29"/>
        <v>0.62946879478329532</v>
      </c>
      <c r="K152" s="119">
        <f t="shared" si="29"/>
        <v>0.63398440844865078</v>
      </c>
      <c r="L152" s="119">
        <f t="shared" si="29"/>
        <v>0.63924409810259553</v>
      </c>
      <c r="M152" s="119">
        <f t="shared" si="29"/>
        <v>0.64428699153908975</v>
      </c>
      <c r="N152" s="119">
        <f t="shared" si="29"/>
        <v>0.65064118230079793</v>
      </c>
      <c r="O152" s="119">
        <f t="shared" si="29"/>
        <v>0.65644257145469587</v>
      </c>
      <c r="P152" s="119">
        <f t="shared" si="29"/>
        <v>0.6589691031605478</v>
      </c>
      <c r="Q152" s="119">
        <f t="shared" si="29"/>
        <v>0.66284220442877273</v>
      </c>
      <c r="R152" s="119">
        <f t="shared" ref="R152:V152" si="30">IF(R131=0,"",R131/R110)</f>
        <v>0.66670887334958651</v>
      </c>
      <c r="S152" s="119">
        <f t="shared" si="30"/>
        <v>0.67243953981873184</v>
      </c>
      <c r="T152" s="119">
        <f t="shared" si="30"/>
        <v>0.67605189890858119</v>
      </c>
      <c r="U152" s="119">
        <f t="shared" si="30"/>
        <v>0.68503770725771307</v>
      </c>
      <c r="V152" s="119">
        <f t="shared" si="30"/>
        <v>0.69450821904022153</v>
      </c>
      <c r="W152" s="119">
        <f t="shared" ref="W152:Y152" si="31">IF(W131=0,"",W131/W110)</f>
        <v>0.69946219981089219</v>
      </c>
      <c r="X152" s="119">
        <f t="shared" si="31"/>
        <v>0.70249884038616273</v>
      </c>
      <c r="Y152" s="119">
        <f t="shared" si="31"/>
        <v>0.7168943503141495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0.59182049681444848</v>
      </c>
      <c r="C153" s="124">
        <f t="shared" si="32"/>
        <v>0.59557304113843756</v>
      </c>
      <c r="D153" s="124">
        <f t="shared" si="32"/>
        <v>0.60048457046265002</v>
      </c>
      <c r="E153" s="124">
        <f t="shared" si="32"/>
        <v>0.60492582355719504</v>
      </c>
      <c r="F153" s="124">
        <f t="shared" si="32"/>
        <v>0.60971577908412167</v>
      </c>
      <c r="G153" s="124">
        <f t="shared" si="32"/>
        <v>0.61469449767697704</v>
      </c>
      <c r="H153" s="124">
        <f t="shared" si="32"/>
        <v>0.61931495477987908</v>
      </c>
      <c r="I153" s="124">
        <f t="shared" si="32"/>
        <v>0.6231818605741849</v>
      </c>
      <c r="J153" s="124">
        <f t="shared" si="32"/>
        <v>0.6280356470436006</v>
      </c>
      <c r="K153" s="124">
        <f t="shared" si="32"/>
        <v>0.63255828112446266</v>
      </c>
      <c r="L153" s="124">
        <f t="shared" si="32"/>
        <v>0.63778081734107239</v>
      </c>
      <c r="M153" s="124">
        <f t="shared" si="32"/>
        <v>0.64286339812382243</v>
      </c>
      <c r="N153" s="124">
        <f t="shared" si="32"/>
        <v>0.64951881935287981</v>
      </c>
      <c r="O153" s="124">
        <f t="shared" si="32"/>
        <v>0.65520177733772944</v>
      </c>
      <c r="P153" s="124">
        <f t="shared" si="32"/>
        <v>0.65754612413194558</v>
      </c>
      <c r="Q153" s="124">
        <f t="shared" si="32"/>
        <v>0.66091831413851598</v>
      </c>
      <c r="R153" s="124">
        <f t="shared" ref="R153:V153" si="33">IF(R132=0,"",R132/R111)</f>
        <v>0.66492171631598695</v>
      </c>
      <c r="S153" s="124">
        <f t="shared" si="33"/>
        <v>0.67066084583848329</v>
      </c>
      <c r="T153" s="124">
        <f t="shared" si="33"/>
        <v>0.67403577248167901</v>
      </c>
      <c r="U153" s="124">
        <f t="shared" si="33"/>
        <v>0.68262649198351444</v>
      </c>
      <c r="V153" s="124">
        <f t="shared" si="33"/>
        <v>0.6926394265306407</v>
      </c>
      <c r="W153" s="124">
        <f t="shared" ref="W153:Y153" si="34">IF(W132=0,"",W132/W111)</f>
        <v>0.69736176599321453</v>
      </c>
      <c r="X153" s="124">
        <f t="shared" si="34"/>
        <v>0.70115804467632703</v>
      </c>
      <c r="Y153" s="124">
        <f t="shared" si="34"/>
        <v>0.71679974271725522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0.58987297687723561</v>
      </c>
      <c r="C154" s="111">
        <f t="shared" si="35"/>
        <v>0.5936310906379938</v>
      </c>
      <c r="D154" s="111">
        <f t="shared" si="35"/>
        <v>0.59857302786996625</v>
      </c>
      <c r="E154" s="111">
        <f t="shared" si="35"/>
        <v>0.60302644633044711</v>
      </c>
      <c r="F154" s="111">
        <f t="shared" si="35"/>
        <v>0.60785866557718249</v>
      </c>
      <c r="G154" s="111">
        <f t="shared" si="35"/>
        <v>0.61287512705402936</v>
      </c>
      <c r="H154" s="111">
        <f t="shared" si="35"/>
        <v>0.61751122249528811</v>
      </c>
      <c r="I154" s="111">
        <f t="shared" si="35"/>
        <v>0.62143218296890879</v>
      </c>
      <c r="J154" s="111">
        <f t="shared" si="35"/>
        <v>0.62631163882047691</v>
      </c>
      <c r="K154" s="111">
        <f t="shared" si="35"/>
        <v>0.63086565388206384</v>
      </c>
      <c r="L154" s="111">
        <f t="shared" si="35"/>
        <v>0.63609326840639602</v>
      </c>
      <c r="M154" s="111">
        <f t="shared" si="35"/>
        <v>0.64122579898202925</v>
      </c>
      <c r="N154" s="111">
        <f t="shared" si="35"/>
        <v>0.64790678929648637</v>
      </c>
      <c r="O154" s="111">
        <f t="shared" si="35"/>
        <v>0.65362653593278552</v>
      </c>
      <c r="P154" s="111">
        <f t="shared" si="35"/>
        <v>0.65600723964082919</v>
      </c>
      <c r="Q154" s="111">
        <f t="shared" si="35"/>
        <v>0.65940452582406472</v>
      </c>
      <c r="R154" s="111">
        <f t="shared" ref="R154:V154" si="36">IF(R133=0,"",R133/R112)</f>
        <v>0.66342364245384577</v>
      </c>
      <c r="S154" s="111">
        <f t="shared" si="36"/>
        <v>0.66919116453550798</v>
      </c>
      <c r="T154" s="111">
        <f t="shared" si="36"/>
        <v>0.67255719981956918</v>
      </c>
      <c r="U154" s="111">
        <f t="shared" si="36"/>
        <v>0.68119991331360386</v>
      </c>
      <c r="V154" s="111">
        <f t="shared" si="36"/>
        <v>0.69124469029839808</v>
      </c>
      <c r="W154" s="111">
        <f t="shared" ref="W154:Y154" si="37">IF(W133=0,"",W133/W112)</f>
        <v>0.6960137172128783</v>
      </c>
      <c r="X154" s="111">
        <f t="shared" si="37"/>
        <v>0.69987996613024628</v>
      </c>
      <c r="Y154" s="111">
        <f t="shared" si="37"/>
        <v>0.71559303901927995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1.78472258275278</v>
      </c>
      <c r="C156" s="124">
        <f t="shared" si="41"/>
        <v>1.8555584363996558</v>
      </c>
      <c r="D156" s="124">
        <f t="shared" si="41"/>
        <v>1.9513887743688458</v>
      </c>
      <c r="E156" s="124">
        <f t="shared" si="41"/>
        <v>2.1115486448065481</v>
      </c>
      <c r="F156" s="124">
        <f t="shared" si="41"/>
        <v>2.2906650659458414</v>
      </c>
      <c r="G156" s="124">
        <f t="shared" si="41"/>
        <v>2.411839415280534</v>
      </c>
      <c r="H156" s="124">
        <f t="shared" si="41"/>
        <v>2.5417762434182509</v>
      </c>
      <c r="I156" s="124">
        <f t="shared" si="41"/>
        <v>2.6799640656378179</v>
      </c>
      <c r="J156" s="124">
        <f t="shared" si="41"/>
        <v>2.7703905218084892</v>
      </c>
      <c r="K156" s="124">
        <f t="shared" si="41"/>
        <v>2.8486487697297114</v>
      </c>
      <c r="L156" s="124">
        <f t="shared" si="41"/>
        <v>2.9084207145732459</v>
      </c>
      <c r="M156" s="124">
        <f t="shared" si="41"/>
        <v>3.0010708196386213</v>
      </c>
      <c r="N156" s="124">
        <f t="shared" si="41"/>
        <v>3.1056443346755342</v>
      </c>
      <c r="O156" s="124">
        <f t="shared" si="41"/>
        <v>3.2335712962301053</v>
      </c>
      <c r="P156" s="124">
        <f t="shared" si="41"/>
        <v>3.438632117016605</v>
      </c>
      <c r="Q156" s="124">
        <f t="shared" si="41"/>
        <v>3.6291985141825061</v>
      </c>
      <c r="R156" s="124">
        <f t="shared" ref="R156:V156" si="42">IF(R135=0,"",R135/R114)</f>
        <v>3.747536617791722</v>
      </c>
      <c r="S156" s="124">
        <f t="shared" si="42"/>
        <v>3.8033515157365403</v>
      </c>
      <c r="T156" s="124">
        <f t="shared" si="42"/>
        <v>3.8355924724887664</v>
      </c>
      <c r="U156" s="124">
        <f t="shared" si="42"/>
        <v>3.8651390707459141</v>
      </c>
      <c r="V156" s="124">
        <f t="shared" si="42"/>
        <v>3.890024403704178</v>
      </c>
      <c r="W156" s="124">
        <f t="shared" ref="W156:Y156" si="43">IF(W135=0,"",W135/W114)</f>
        <v>3.9107552747142273</v>
      </c>
      <c r="X156" s="124">
        <f t="shared" si="43"/>
        <v>3.9306095050534222</v>
      </c>
      <c r="Y156" s="124">
        <f t="shared" si="43"/>
        <v>3.9456374613009184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1.78472258275278</v>
      </c>
      <c r="C157" s="111">
        <f t="shared" si="44"/>
        <v>1.8555584363996558</v>
      </c>
      <c r="D157" s="111">
        <f t="shared" si="44"/>
        <v>1.9513887743688458</v>
      </c>
      <c r="E157" s="111">
        <f t="shared" si="44"/>
        <v>2.1115486448065481</v>
      </c>
      <c r="F157" s="111">
        <f t="shared" si="44"/>
        <v>2.2906650659458414</v>
      </c>
      <c r="G157" s="111">
        <f t="shared" si="44"/>
        <v>2.411839415280534</v>
      </c>
      <c r="H157" s="111">
        <f t="shared" si="44"/>
        <v>2.5417762434182509</v>
      </c>
      <c r="I157" s="111">
        <f t="shared" si="44"/>
        <v>2.6799640656378179</v>
      </c>
      <c r="J157" s="111">
        <f t="shared" si="44"/>
        <v>2.7703905218084892</v>
      </c>
      <c r="K157" s="111">
        <f t="shared" si="44"/>
        <v>2.8486487697297114</v>
      </c>
      <c r="L157" s="111">
        <f t="shared" si="44"/>
        <v>2.9084207145732459</v>
      </c>
      <c r="M157" s="111">
        <f t="shared" si="44"/>
        <v>3.0010708196386213</v>
      </c>
      <c r="N157" s="111">
        <f t="shared" si="44"/>
        <v>3.1056443346755342</v>
      </c>
      <c r="O157" s="111">
        <f t="shared" si="44"/>
        <v>3.2335712962301053</v>
      </c>
      <c r="P157" s="111">
        <f t="shared" si="44"/>
        <v>3.438632117016605</v>
      </c>
      <c r="Q157" s="111">
        <f t="shared" si="44"/>
        <v>3.6291985141825061</v>
      </c>
      <c r="R157" s="111">
        <f t="shared" ref="R157:V157" si="45">IF(R136=0,"",R136/R115)</f>
        <v>3.747536617791722</v>
      </c>
      <c r="S157" s="111">
        <f t="shared" si="45"/>
        <v>3.8033515157365403</v>
      </c>
      <c r="T157" s="111">
        <f t="shared" si="45"/>
        <v>3.8355924724887664</v>
      </c>
      <c r="U157" s="111">
        <f t="shared" si="45"/>
        <v>3.8651390707459141</v>
      </c>
      <c r="V157" s="111">
        <f t="shared" si="45"/>
        <v>3.890024403704178</v>
      </c>
      <c r="W157" s="111">
        <f t="shared" ref="W157:Y157" si="46">IF(W136=0,"",W136/W115)</f>
        <v>3.9107552747142273</v>
      </c>
      <c r="X157" s="111">
        <f t="shared" si="46"/>
        <v>3.9306095050534222</v>
      </c>
      <c r="Y157" s="111">
        <f t="shared" si="46"/>
        <v>3.9456374613009184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0.60577501534613265</v>
      </c>
      <c r="C158" s="124">
        <f t="shared" si="47"/>
        <v>0.60942197219442495</v>
      </c>
      <c r="D158" s="124">
        <f t="shared" si="47"/>
        <v>0.61441677125283933</v>
      </c>
      <c r="E158" s="124">
        <f t="shared" si="47"/>
        <v>0.61999868146556325</v>
      </c>
      <c r="F158" s="124">
        <f t="shared" si="47"/>
        <v>0.62465769156937234</v>
      </c>
      <c r="G158" s="124">
        <f t="shared" si="47"/>
        <v>0.62914352315050748</v>
      </c>
      <c r="H158" s="124">
        <f t="shared" si="47"/>
        <v>0.63426215398580554</v>
      </c>
      <c r="I158" s="124">
        <f t="shared" si="47"/>
        <v>0.63796893148544476</v>
      </c>
      <c r="J158" s="124">
        <f t="shared" si="47"/>
        <v>0.64285330380683903</v>
      </c>
      <c r="K158" s="124">
        <f t="shared" si="47"/>
        <v>0.64910027496179834</v>
      </c>
      <c r="L158" s="124">
        <f t="shared" si="47"/>
        <v>0.65479370701488748</v>
      </c>
      <c r="M158" s="124">
        <f t="shared" si="47"/>
        <v>0.66064937092849907</v>
      </c>
      <c r="N158" s="124">
        <f t="shared" si="47"/>
        <v>0.66777790737993381</v>
      </c>
      <c r="O158" s="124">
        <f t="shared" si="47"/>
        <v>0.67513693253922169</v>
      </c>
      <c r="P158" s="124">
        <f t="shared" si="47"/>
        <v>0.67991844743376861</v>
      </c>
      <c r="Q158" s="124">
        <f t="shared" si="47"/>
        <v>0.68637055900457256</v>
      </c>
      <c r="R158" s="124">
        <f t="shared" ref="R158:V158" si="48">IF(R137=0,"",R137/R116)</f>
        <v>0.69304205239505712</v>
      </c>
      <c r="S158" s="124">
        <f t="shared" si="48"/>
        <v>0.70051661530260034</v>
      </c>
      <c r="T158" s="124">
        <f t="shared" si="48"/>
        <v>0.70738576610120707</v>
      </c>
      <c r="U158" s="124">
        <f t="shared" si="48"/>
        <v>0.72154833333194701</v>
      </c>
      <c r="V158" s="124">
        <f t="shared" si="48"/>
        <v>0.7322767687283408</v>
      </c>
      <c r="W158" s="124">
        <f t="shared" ref="W158:Y158" si="49">IF(W137=0,"",W137/W116)</f>
        <v>0.73822104046945125</v>
      </c>
      <c r="X158" s="124">
        <f t="shared" si="49"/>
        <v>0.74228643785276383</v>
      </c>
      <c r="Y158" s="124">
        <f t="shared" si="49"/>
        <v>0.75915287010351651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0.60732219757205863</v>
      </c>
      <c r="C159" s="111">
        <f t="shared" si="50"/>
        <v>0.61101034739612115</v>
      </c>
      <c r="D159" s="111">
        <f t="shared" si="50"/>
        <v>0.61570770038970835</v>
      </c>
      <c r="E159" s="111">
        <f t="shared" si="50"/>
        <v>0.61910836814849735</v>
      </c>
      <c r="F159" s="111">
        <f t="shared" si="50"/>
        <v>0.62381686881410081</v>
      </c>
      <c r="G159" s="111">
        <f t="shared" si="50"/>
        <v>0.62898737198838561</v>
      </c>
      <c r="H159" s="111">
        <f t="shared" si="50"/>
        <v>0.63422610927129575</v>
      </c>
      <c r="I159" s="111">
        <f t="shared" si="50"/>
        <v>0.6384299221602564</v>
      </c>
      <c r="J159" s="111">
        <f t="shared" si="50"/>
        <v>0.64362829239664721</v>
      </c>
      <c r="K159" s="111">
        <f t="shared" si="50"/>
        <v>0.64840984766562637</v>
      </c>
      <c r="L159" s="111">
        <f t="shared" si="50"/>
        <v>0.65389269775421388</v>
      </c>
      <c r="M159" s="111">
        <f t="shared" si="50"/>
        <v>0.65952605925517782</v>
      </c>
      <c r="N159" s="111">
        <f t="shared" si="50"/>
        <v>0.66680431373712179</v>
      </c>
      <c r="O159" s="111">
        <f t="shared" si="50"/>
        <v>0.67231446313686871</v>
      </c>
      <c r="P159" s="111">
        <f t="shared" si="50"/>
        <v>0.67479682732368851</v>
      </c>
      <c r="Q159" s="111">
        <f t="shared" si="50"/>
        <v>0.67834316594530686</v>
      </c>
      <c r="R159" s="111">
        <f t="shared" ref="R159:V159" si="51">IF(R138=0,"",R138/R117)</f>
        <v>0.682810192027831</v>
      </c>
      <c r="S159" s="111">
        <f t="shared" si="51"/>
        <v>0.68962704007075959</v>
      </c>
      <c r="T159" s="111">
        <f t="shared" si="51"/>
        <v>0.69701929352556657</v>
      </c>
      <c r="U159" s="111">
        <f t="shared" si="51"/>
        <v>0.70661966082328675</v>
      </c>
      <c r="V159" s="111">
        <f t="shared" si="51"/>
        <v>0.71938511932998317</v>
      </c>
      <c r="W159" s="111">
        <f t="shared" ref="W159:Y159" si="52">IF(W138=0,"",W138/W117)</f>
        <v>0.73193690436437864</v>
      </c>
      <c r="X159" s="111">
        <f t="shared" si="52"/>
        <v>0.74093854366310119</v>
      </c>
      <c r="Y159" s="111">
        <f t="shared" si="52"/>
        <v>0.75739280646859664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0.55330378941438119</v>
      </c>
      <c r="C160" s="111">
        <f t="shared" si="53"/>
        <v>0.55687725367435392</v>
      </c>
      <c r="D160" s="111">
        <f t="shared" si="53"/>
        <v>0.5598410280164362</v>
      </c>
      <c r="E160" s="111">
        <f t="shared" si="53"/>
        <v>0.56310345455373467</v>
      </c>
      <c r="F160" s="111">
        <f t="shared" si="53"/>
        <v>0.56740458722280107</v>
      </c>
      <c r="G160" s="111">
        <f t="shared" si="53"/>
        <v>0.57321156412118324</v>
      </c>
      <c r="H160" s="111">
        <f t="shared" si="53"/>
        <v>0.57919928510595509</v>
      </c>
      <c r="I160" s="111">
        <f t="shared" si="53"/>
        <v>0.58279544457288412</v>
      </c>
      <c r="J160" s="111">
        <f t="shared" si="53"/>
        <v>0.58445898134341001</v>
      </c>
      <c r="K160" s="111">
        <f t="shared" si="53"/>
        <v>0.5874171996429467</v>
      </c>
      <c r="L160" s="111">
        <f t="shared" si="53"/>
        <v>0.59034662955805184</v>
      </c>
      <c r="M160" s="111">
        <f t="shared" si="53"/>
        <v>0.59412606118449518</v>
      </c>
      <c r="N160" s="111">
        <f t="shared" si="53"/>
        <v>0.60109943145895017</v>
      </c>
      <c r="O160" s="111">
        <f t="shared" si="53"/>
        <v>0.61192069475201516</v>
      </c>
      <c r="P160" s="111">
        <f t="shared" si="53"/>
        <v>0.62677899180762342</v>
      </c>
      <c r="Q160" s="111">
        <f t="shared" si="53"/>
        <v>0.64401187774945334</v>
      </c>
      <c r="R160" s="111">
        <f t="shared" ref="R160:V160" si="54">IF(R139=0,"",R139/R118)</f>
        <v>0.66223869345985653</v>
      </c>
      <c r="S160" s="111">
        <f t="shared" si="54"/>
        <v>0.6808162713228062</v>
      </c>
      <c r="T160" s="111">
        <f t="shared" si="54"/>
        <v>0.69502321125350597</v>
      </c>
      <c r="U160" s="111">
        <f t="shared" si="54"/>
        <v>0.71296133210422752</v>
      </c>
      <c r="V160" s="111">
        <f t="shared" si="54"/>
        <v>0.72659604636327435</v>
      </c>
      <c r="W160" s="111">
        <f t="shared" ref="W160:Y160" si="55">IF(W139=0,"",W139/W118)</f>
        <v>0.76002419971416912</v>
      </c>
      <c r="X160" s="111">
        <f t="shared" si="55"/>
        <v>0.77981444137766642</v>
      </c>
      <c r="Y160" s="111">
        <f t="shared" si="55"/>
        <v>0.78862046958121457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>
        <f t="shared" si="56"/>
        <v>0.75701607045444208</v>
      </c>
      <c r="L161" s="111">
        <f t="shared" si="56"/>
        <v>0.74885545854688385</v>
      </c>
      <c r="M161" s="111">
        <f t="shared" si="56"/>
        <v>0.75730240827887529</v>
      </c>
      <c r="N161" s="111">
        <f t="shared" si="56"/>
        <v>0.76725204648688816</v>
      </c>
      <c r="O161" s="111">
        <f t="shared" si="56"/>
        <v>0.77576088643190977</v>
      </c>
      <c r="P161" s="111">
        <f t="shared" si="56"/>
        <v>0.79430162256663139</v>
      </c>
      <c r="Q161" s="111">
        <f t="shared" si="56"/>
        <v>0.80658960183058837</v>
      </c>
      <c r="R161" s="111">
        <f t="shared" ref="R161:V161" si="57">IF(R140=0,"",R140/R119)</f>
        <v>0.8229852232960515</v>
      </c>
      <c r="S161" s="111">
        <f t="shared" si="57"/>
        <v>0.83628053003675984</v>
      </c>
      <c r="T161" s="111">
        <f t="shared" si="57"/>
        <v>0.81885137448624212</v>
      </c>
      <c r="U161" s="111">
        <f t="shared" si="57"/>
        <v>0.84325807908327755</v>
      </c>
      <c r="V161" s="111">
        <f t="shared" si="57"/>
        <v>0.85180151696651707</v>
      </c>
      <c r="W161" s="111">
        <f t="shared" ref="W161:Y161" si="58">IF(W140=0,"",W140/W119)</f>
        <v>0.86673867417738215</v>
      </c>
      <c r="X161" s="111">
        <f t="shared" si="58"/>
        <v>0.90095844153677318</v>
      </c>
      <c r="Y161" s="111">
        <f t="shared" si="58"/>
        <v>0.92497316031931343</v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>
        <f t="shared" si="59"/>
        <v>0.59833629298166047</v>
      </c>
      <c r="L162" s="112">
        <f t="shared" si="59"/>
        <v>0.598730105160307</v>
      </c>
      <c r="M162" s="112">
        <f t="shared" si="59"/>
        <v>0.60012500140227965</v>
      </c>
      <c r="N162" s="112">
        <f t="shared" si="59"/>
        <v>0.60431188994729146</v>
      </c>
      <c r="O162" s="112">
        <f t="shared" si="59"/>
        <v>0.62267419601727791</v>
      </c>
      <c r="P162" s="112">
        <f t="shared" si="59"/>
        <v>0.64344557708494765</v>
      </c>
      <c r="Q162" s="112">
        <f t="shared" si="59"/>
        <v>0.6641226169107286</v>
      </c>
      <c r="R162" s="112">
        <f t="shared" ref="R162:V162" si="60">IF(R141=0,"",R141/R120)</f>
        <v>0.68547068684642776</v>
      </c>
      <c r="S162" s="112">
        <f t="shared" si="60"/>
        <v>0.70163035002904361</v>
      </c>
      <c r="T162" s="112">
        <f t="shared" si="60"/>
        <v>0.71111347415734005</v>
      </c>
      <c r="U162" s="112">
        <f t="shared" si="60"/>
        <v>0.7261422125014354</v>
      </c>
      <c r="V162" s="112">
        <f t="shared" si="60"/>
        <v>0.73403872221357902</v>
      </c>
      <c r="W162" s="112">
        <f t="shared" ref="W162:Y162" si="61">IF(W141=0,"",W141/W120)</f>
        <v>0.76412379536034403</v>
      </c>
      <c r="X162" s="112">
        <f t="shared" si="61"/>
        <v>0.7795900878086357</v>
      </c>
      <c r="Y162" s="112">
        <f t="shared" si="61"/>
        <v>0.79328040230678032</v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:Y163" si="64">IF(W142=0,"",W142/W121)</f>
        <v>1</v>
      </c>
      <c r="X163" s="113">
        <f t="shared" si="64"/>
        <v>1</v>
      </c>
      <c r="Y163" s="113">
        <f t="shared" si="64"/>
        <v>1</v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0.62420086672424169</v>
      </c>
      <c r="C164" s="112">
        <f t="shared" si="65"/>
        <v>0.62964690846053584</v>
      </c>
      <c r="D164" s="112">
        <f t="shared" si="65"/>
        <v>0.63620096884822896</v>
      </c>
      <c r="E164" s="112">
        <f t="shared" si="65"/>
        <v>0.64202664808211696</v>
      </c>
      <c r="F164" s="112">
        <f t="shared" si="65"/>
        <v>0.64433593170965242</v>
      </c>
      <c r="G164" s="112">
        <f t="shared" si="65"/>
        <v>0.64613111710166948</v>
      </c>
      <c r="H164" s="112">
        <f t="shared" si="65"/>
        <v>0.64741477795999869</v>
      </c>
      <c r="I164" s="112">
        <f t="shared" si="65"/>
        <v>0.64853548874635636</v>
      </c>
      <c r="J164" s="112">
        <f t="shared" si="65"/>
        <v>0.65028594728127098</v>
      </c>
      <c r="K164" s="112">
        <f t="shared" si="65"/>
        <v>0.65198702276966081</v>
      </c>
      <c r="L164" s="112">
        <f t="shared" si="65"/>
        <v>0.65558692836784382</v>
      </c>
      <c r="M164" s="112">
        <f t="shared" si="65"/>
        <v>0.65971506766388555</v>
      </c>
      <c r="N164" s="112">
        <f t="shared" si="65"/>
        <v>0.66357036568120631</v>
      </c>
      <c r="O164" s="112">
        <f t="shared" si="65"/>
        <v>0.66555172478900981</v>
      </c>
      <c r="P164" s="112">
        <f t="shared" si="65"/>
        <v>0.66784650002915824</v>
      </c>
      <c r="Q164" s="112">
        <f t="shared" si="65"/>
        <v>0.67274934357025284</v>
      </c>
      <c r="R164" s="112">
        <f t="shared" ref="R164:V164" si="66">IF(R143=0,"",R143/R122)</f>
        <v>0.68288377409539869</v>
      </c>
      <c r="S164" s="112">
        <f t="shared" si="66"/>
        <v>0.69817113117030027</v>
      </c>
      <c r="T164" s="112">
        <f t="shared" si="66"/>
        <v>0.7121511502320228</v>
      </c>
      <c r="U164" s="112">
        <f t="shared" si="66"/>
        <v>0.73275900244095382</v>
      </c>
      <c r="V164" s="112">
        <f t="shared" si="66"/>
        <v>0.74715626732621909</v>
      </c>
      <c r="W164" s="112">
        <f t="shared" ref="W164:Y164" si="67">IF(W143=0,"",W143/W122)</f>
        <v>0.76115696808347921</v>
      </c>
      <c r="X164" s="112">
        <f t="shared" si="67"/>
        <v>0.78175164568205457</v>
      </c>
      <c r="Y164" s="112">
        <f t="shared" si="67"/>
        <v>0.78175164568205457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>
        <f t="shared" si="68"/>
        <v>0.80214296023921206</v>
      </c>
      <c r="L165" s="113">
        <f t="shared" si="68"/>
        <v>0.7950541667830523</v>
      </c>
      <c r="M165" s="113">
        <f t="shared" si="68"/>
        <v>0.80246959559651998</v>
      </c>
      <c r="N165" s="113">
        <f t="shared" si="68"/>
        <v>0.8101112613961361</v>
      </c>
      <c r="O165" s="113">
        <f t="shared" si="68"/>
        <v>0.81385367692830435</v>
      </c>
      <c r="P165" s="113">
        <f t="shared" si="68"/>
        <v>0.82476654436096342</v>
      </c>
      <c r="Q165" s="113">
        <f t="shared" si="68"/>
        <v>0.83133622427587472</v>
      </c>
      <c r="R165" s="113">
        <f t="shared" ref="R165:V165" si="69">IF(R144=0,"",R144/R123)</f>
        <v>0.83941227437839483</v>
      </c>
      <c r="S165" s="113">
        <f t="shared" si="69"/>
        <v>0.84740152940031221</v>
      </c>
      <c r="T165" s="113">
        <f t="shared" si="69"/>
        <v>0.83144309273697214</v>
      </c>
      <c r="U165" s="113">
        <f t="shared" si="69"/>
        <v>0.85023556390860966</v>
      </c>
      <c r="V165" s="113">
        <f t="shared" si="69"/>
        <v>0.85653913472652543</v>
      </c>
      <c r="W165" s="113">
        <f t="shared" ref="W165:Y165" si="70">IF(W144=0,"",W144/W123)</f>
        <v>0.87121961741404585</v>
      </c>
      <c r="X165" s="113">
        <f t="shared" si="70"/>
        <v>0.90805075179712036</v>
      </c>
      <c r="Y165" s="113">
        <f t="shared" si="70"/>
        <v>0.93791523696341672</v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>
        <f t="shared" si="71"/>
        <v>0.65970997320763614</v>
      </c>
      <c r="L166" s="111">
        <f t="shared" si="71"/>
        <v>0.66033561735742308</v>
      </c>
      <c r="M166" s="111">
        <f t="shared" si="71"/>
        <v>0.66152279253000623</v>
      </c>
      <c r="N166" s="111">
        <f t="shared" si="71"/>
        <v>0.66377330016097236</v>
      </c>
      <c r="O166" s="111">
        <f t="shared" si="71"/>
        <v>0.67615143526459398</v>
      </c>
      <c r="P166" s="111">
        <f t="shared" si="71"/>
        <v>0.68765284101069146</v>
      </c>
      <c r="Q166" s="111">
        <f t="shared" si="71"/>
        <v>0.70086266421569621</v>
      </c>
      <c r="R166" s="111">
        <f t="shared" ref="R166:V166" si="72">IF(R145=0,"",R145/R124)</f>
        <v>0.71110550521781946</v>
      </c>
      <c r="S166" s="111">
        <f t="shared" si="72"/>
        <v>0.71966700222310842</v>
      </c>
      <c r="T166" s="111">
        <f t="shared" si="72"/>
        <v>0.72641695134911044</v>
      </c>
      <c r="U166" s="111">
        <f t="shared" si="72"/>
        <v>0.73657942004453059</v>
      </c>
      <c r="V166" s="111">
        <f t="shared" si="72"/>
        <v>0.74261910037040557</v>
      </c>
      <c r="W166" s="111">
        <f t="shared" ref="W166:Y166" si="73">IF(W145=0,"",W145/W124)</f>
        <v>0.77094508629715364</v>
      </c>
      <c r="X166" s="111">
        <f t="shared" si="73"/>
        <v>0.78526055813980267</v>
      </c>
      <c r="Y166" s="111">
        <f t="shared" si="73"/>
        <v>0.8006530141967263</v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0.59827032336167463</v>
      </c>
      <c r="C168" s="124">
        <f t="shared" si="77"/>
        <v>0.59880892071445357</v>
      </c>
      <c r="D168" s="124">
        <f t="shared" si="77"/>
        <v>0.59958247667693509</v>
      </c>
      <c r="E168" s="124">
        <f t="shared" si="77"/>
        <v>0.62627596315690048</v>
      </c>
      <c r="F168" s="124">
        <f t="shared" si="77"/>
        <v>0.62971552259146824</v>
      </c>
      <c r="G168" s="124">
        <f t="shared" si="77"/>
        <v>0.62382571387835495</v>
      </c>
      <c r="H168" s="124">
        <f t="shared" si="77"/>
        <v>0.62936933320014488</v>
      </c>
      <c r="I168" s="124">
        <f t="shared" si="77"/>
        <v>0.62553302005186673</v>
      </c>
      <c r="J168" s="124">
        <f t="shared" si="77"/>
        <v>0.62773716049342265</v>
      </c>
      <c r="K168" s="124">
        <f t="shared" si="77"/>
        <v>0.62897958036784951</v>
      </c>
      <c r="L168" s="124">
        <f t="shared" si="77"/>
        <v>0.63561469925647884</v>
      </c>
      <c r="M168" s="124">
        <f t="shared" si="77"/>
        <v>0.63618827617315865</v>
      </c>
      <c r="N168" s="124">
        <f t="shared" si="77"/>
        <v>0.63631480443411692</v>
      </c>
      <c r="O168" s="124">
        <f t="shared" si="77"/>
        <v>0.63953532961100601</v>
      </c>
      <c r="P168" s="124">
        <f t="shared" si="77"/>
        <v>0.63706112767778678</v>
      </c>
      <c r="Q168" s="124">
        <f t="shared" si="77"/>
        <v>0.63724646494303927</v>
      </c>
      <c r="R168" s="124">
        <f t="shared" ref="R168:V168" si="78">IF(R147=0,"",R147/R126)</f>
        <v>0.63811262566779003</v>
      </c>
      <c r="S168" s="124">
        <f t="shared" si="78"/>
        <v>0.6387865556860316</v>
      </c>
      <c r="T168" s="124">
        <f t="shared" si="78"/>
        <v>0.63753969212417505</v>
      </c>
      <c r="U168" s="124">
        <f t="shared" si="78"/>
        <v>0.64088387479600717</v>
      </c>
      <c r="V168" s="124">
        <f t="shared" si="78"/>
        <v>0.64568475859599184</v>
      </c>
      <c r="W168" s="124">
        <f t="shared" ref="W168:Y168" si="79">IF(W147=0,"",W147/W126)</f>
        <v>0.64952894580165144</v>
      </c>
      <c r="X168" s="124">
        <f t="shared" si="79"/>
        <v>0.63207193845907739</v>
      </c>
      <c r="Y168" s="124">
        <f t="shared" si="79"/>
        <v>0.61974961776527504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0.5851673667489532</v>
      </c>
      <c r="C169" s="111">
        <f t="shared" si="80"/>
        <v>0.58637452220176622</v>
      </c>
      <c r="D169" s="111">
        <f t="shared" si="80"/>
        <v>0.58744372846167847</v>
      </c>
      <c r="E169" s="111">
        <f t="shared" si="80"/>
        <v>0.58833242404725472</v>
      </c>
      <c r="F169" s="111">
        <f t="shared" si="80"/>
        <v>0.58933691876106786</v>
      </c>
      <c r="G169" s="111">
        <f t="shared" si="80"/>
        <v>0.59027729273177321</v>
      </c>
      <c r="H169" s="111">
        <f t="shared" si="80"/>
        <v>0.5911225975354375</v>
      </c>
      <c r="I169" s="111">
        <f t="shared" si="80"/>
        <v>0.59146706861467913</v>
      </c>
      <c r="J169" s="111">
        <f t="shared" si="80"/>
        <v>0.59153362908697749</v>
      </c>
      <c r="K169" s="111">
        <f t="shared" si="80"/>
        <v>0.59162008616539163</v>
      </c>
      <c r="L169" s="111">
        <f t="shared" si="80"/>
        <v>0.59170746812860697</v>
      </c>
      <c r="M169" s="111">
        <f t="shared" si="80"/>
        <v>0.59179575243345495</v>
      </c>
      <c r="N169" s="111">
        <f t="shared" si="80"/>
        <v>0.59189051744697185</v>
      </c>
      <c r="O169" s="111">
        <f t="shared" si="80"/>
        <v>0.59197076447217145</v>
      </c>
      <c r="P169" s="111">
        <f t="shared" si="80"/>
        <v>0.59201857127546498</v>
      </c>
      <c r="Q169" s="111">
        <f t="shared" si="80"/>
        <v>0.59208854354919693</v>
      </c>
      <c r="R169" s="111">
        <f t="shared" ref="R169:V169" si="81">IF(R148=0,"",R148/R127)</f>
        <v>0.59224732621631349</v>
      </c>
      <c r="S169" s="111">
        <f t="shared" si="81"/>
        <v>0.59251980493282452</v>
      </c>
      <c r="T169" s="111">
        <f t="shared" si="81"/>
        <v>0.59290786893110725</v>
      </c>
      <c r="U169" s="111">
        <f t="shared" si="81"/>
        <v>0.59342483583442507</v>
      </c>
      <c r="V169" s="111">
        <f t="shared" si="81"/>
        <v>0.59424619699156556</v>
      </c>
      <c r="W169" s="111">
        <f t="shared" ref="W169:Y169" si="82">IF(W148=0,"",W148/W127)</f>
        <v>0.59508953035675549</v>
      </c>
      <c r="X169" s="111">
        <f t="shared" si="82"/>
        <v>0.59569164611108538</v>
      </c>
      <c r="Y169" s="111">
        <f t="shared" si="82"/>
        <v>0.59637881720032548</v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0.5807550916901546</v>
      </c>
      <c r="C170" s="111">
        <f t="shared" si="83"/>
        <v>0.58181809968968468</v>
      </c>
      <c r="D170" s="111">
        <f t="shared" si="83"/>
        <v>0.58292033756405937</v>
      </c>
      <c r="E170" s="111">
        <f t="shared" si="83"/>
        <v>0.58375748141685269</v>
      </c>
      <c r="F170" s="111">
        <f t="shared" si="83"/>
        <v>0.58492362831402478</v>
      </c>
      <c r="G170" s="111">
        <f t="shared" si="83"/>
        <v>0.58629643467471215</v>
      </c>
      <c r="H170" s="111">
        <f t="shared" si="83"/>
        <v>0.5876211067631415</v>
      </c>
      <c r="I170" s="111">
        <f t="shared" si="83"/>
        <v>0.58824294894422346</v>
      </c>
      <c r="J170" s="111">
        <f t="shared" si="83"/>
        <v>0.58848797977420642</v>
      </c>
      <c r="K170" s="111">
        <f t="shared" si="83"/>
        <v>0.5888191314984369</v>
      </c>
      <c r="L170" s="111">
        <f t="shared" si="83"/>
        <v>0.58913447323371004</v>
      </c>
      <c r="M170" s="111">
        <f t="shared" si="83"/>
        <v>0.58942714899760584</v>
      </c>
      <c r="N170" s="111">
        <f t="shared" si="83"/>
        <v>0.58982308980179676</v>
      </c>
      <c r="O170" s="111">
        <f t="shared" si="83"/>
        <v>0.59016764085117279</v>
      </c>
      <c r="P170" s="111">
        <f t="shared" si="83"/>
        <v>0.59042140270080867</v>
      </c>
      <c r="Q170" s="111">
        <f t="shared" si="83"/>
        <v>0.59077844731650764</v>
      </c>
      <c r="R170" s="111">
        <f t="shared" ref="R170:V170" si="84">IF(R149=0,"",R149/R128)</f>
        <v>0.59140049824862384</v>
      </c>
      <c r="S170" s="111">
        <f t="shared" si="84"/>
        <v>0.59253640967754262</v>
      </c>
      <c r="T170" s="111">
        <f t="shared" si="84"/>
        <v>0.59375386147846587</v>
      </c>
      <c r="U170" s="111">
        <f t="shared" si="84"/>
        <v>0.59644387578433578</v>
      </c>
      <c r="V170" s="111">
        <f t="shared" si="84"/>
        <v>0.5997800490899321</v>
      </c>
      <c r="W170" s="111">
        <f t="shared" ref="W170:Y170" si="85">IF(W149=0,"",W149/W128)</f>
        <v>0.60152628234118666</v>
      </c>
      <c r="X170" s="111">
        <f t="shared" si="85"/>
        <v>0.60477257773461579</v>
      </c>
      <c r="Y170" s="111">
        <f t="shared" si="85"/>
        <v>0.60804535089376399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0.73881379402655722</v>
      </c>
      <c r="C171" s="45">
        <f t="shared" si="86"/>
        <v>0.7420170971623401</v>
      </c>
      <c r="D171" s="45">
        <f t="shared" si="86"/>
        <v>0.74630426252116855</v>
      </c>
      <c r="E171" s="45">
        <f t="shared" si="86"/>
        <v>0.74984238215179111</v>
      </c>
      <c r="F171" s="45">
        <f t="shared" si="86"/>
        <v>0.75172540785494202</v>
      </c>
      <c r="G171" s="45">
        <f t="shared" si="86"/>
        <v>0.75305672167365623</v>
      </c>
      <c r="H171" s="45">
        <f t="shared" si="86"/>
        <v>0.75441822785644463</v>
      </c>
      <c r="I171" s="45">
        <f t="shared" si="86"/>
        <v>0.75522051274565272</v>
      </c>
      <c r="J171" s="45">
        <f t="shared" si="86"/>
        <v>0.75646862697524608</v>
      </c>
      <c r="K171" s="45">
        <f t="shared" si="86"/>
        <v>0.75813693012219463</v>
      </c>
      <c r="L171" s="45">
        <f t="shared" si="86"/>
        <v>0.7604079039660997</v>
      </c>
      <c r="M171" s="45">
        <f t="shared" si="86"/>
        <v>0.76256442260205293</v>
      </c>
      <c r="N171" s="45">
        <f t="shared" si="86"/>
        <v>0.7645315619790567</v>
      </c>
      <c r="O171" s="45">
        <f t="shared" si="86"/>
        <v>0.76633928525500095</v>
      </c>
      <c r="P171" s="45">
        <f t="shared" si="86"/>
        <v>0.76834779309095602</v>
      </c>
      <c r="Q171" s="45">
        <f t="shared" si="86"/>
        <v>0.77184632913312134</v>
      </c>
      <c r="R171" s="45">
        <f t="shared" ref="R171:V171" si="87">IF(R150=0,"",R150/R129)</f>
        <v>0.77763474812054367</v>
      </c>
      <c r="S171" s="45">
        <f t="shared" si="87"/>
        <v>0.78547429488398834</v>
      </c>
      <c r="T171" s="45">
        <f t="shared" si="87"/>
        <v>0.7934891423745678</v>
      </c>
      <c r="U171" s="45">
        <f t="shared" si="87"/>
        <v>0.80637398365530066</v>
      </c>
      <c r="V171" s="45">
        <f t="shared" si="87"/>
        <v>0.81790182335016937</v>
      </c>
      <c r="W171" s="45">
        <f t="shared" ref="W171:Y171" si="88">IF(W150=0,"",W150/W129)</f>
        <v>0.82336466201154479</v>
      </c>
      <c r="X171" s="45">
        <f t="shared" si="88"/>
        <v>0.82908194524885614</v>
      </c>
      <c r="Y171" s="45">
        <f t="shared" si="88"/>
        <v>0.83539426779648818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17549.973209515749</v>
      </c>
      <c r="C173" s="117">
        <f t="shared" si="89"/>
        <v>19396.440852446478</v>
      </c>
      <c r="D173" s="117">
        <f t="shared" si="89"/>
        <v>21451.657383433856</v>
      </c>
      <c r="E173" s="117">
        <f t="shared" si="89"/>
        <v>21325.310806657522</v>
      </c>
      <c r="F173" s="117">
        <f t="shared" si="89"/>
        <v>22356.374874378627</v>
      </c>
      <c r="G173" s="117">
        <f t="shared" si="89"/>
        <v>24798.280967391987</v>
      </c>
      <c r="H173" s="117">
        <f t="shared" si="89"/>
        <v>28140.458437172318</v>
      </c>
      <c r="I173" s="117">
        <f t="shared" si="89"/>
        <v>25404.976847705519</v>
      </c>
      <c r="J173" s="117">
        <f t="shared" si="89"/>
        <v>27228.487515519701</v>
      </c>
      <c r="K173" s="117">
        <f t="shared" si="89"/>
        <v>28044.722376131067</v>
      </c>
      <c r="L173" s="117">
        <f t="shared" si="89"/>
        <v>32081.55626944327</v>
      </c>
      <c r="M173" s="117">
        <f t="shared" si="89"/>
        <v>27751.409771273196</v>
      </c>
      <c r="N173" s="117">
        <f t="shared" si="89"/>
        <v>29242.971481526449</v>
      </c>
      <c r="O173" s="117">
        <f t="shared" si="89"/>
        <v>28154.229401329303</v>
      </c>
      <c r="P173" s="117">
        <f t="shared" si="89"/>
        <v>25821.123879643179</v>
      </c>
      <c r="Q173" s="117">
        <f t="shared" si="89"/>
        <v>25293.526477942098</v>
      </c>
      <c r="R173" s="117">
        <f t="shared" ref="R173:V173" si="90">R174+R177+R179+R189</f>
        <v>26772.799968524218</v>
      </c>
      <c r="S173" s="117">
        <f t="shared" si="90"/>
        <v>26643.918543888081</v>
      </c>
      <c r="T173" s="117">
        <f t="shared" si="90"/>
        <v>25028.200753462097</v>
      </c>
      <c r="U173" s="117">
        <f t="shared" si="90"/>
        <v>20340.817361279591</v>
      </c>
      <c r="V173" s="117">
        <f t="shared" si="90"/>
        <v>21124.585728700542</v>
      </c>
      <c r="W173" s="117">
        <f t="shared" ref="W173:Y173" si="91">W174+W177+W179+W189</f>
        <v>19648.125193122927</v>
      </c>
      <c r="X173" s="117">
        <f t="shared" si="91"/>
        <v>16710.644608515351</v>
      </c>
      <c r="Y173" s="117">
        <f t="shared" si="91"/>
        <v>16609.144191598934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15543.127551694972</v>
      </c>
      <c r="C174" s="122">
        <f t="shared" si="92"/>
        <v>17356.667434553543</v>
      </c>
      <c r="D174" s="122">
        <f t="shared" si="92"/>
        <v>19109.364879204801</v>
      </c>
      <c r="E174" s="122">
        <f t="shared" si="92"/>
        <v>18764.460636942222</v>
      </c>
      <c r="F174" s="122">
        <f t="shared" si="92"/>
        <v>19630.322268812146</v>
      </c>
      <c r="G174" s="122">
        <f t="shared" si="92"/>
        <v>21889.382687418482</v>
      </c>
      <c r="H174" s="122">
        <f t="shared" si="92"/>
        <v>24967.496466554378</v>
      </c>
      <c r="I174" s="122">
        <f t="shared" si="92"/>
        <v>22304.301446262816</v>
      </c>
      <c r="J174" s="122">
        <f t="shared" si="92"/>
        <v>23903.1357203486</v>
      </c>
      <c r="K174" s="122">
        <f t="shared" si="92"/>
        <v>24631.406738966441</v>
      </c>
      <c r="L174" s="122">
        <f t="shared" si="92"/>
        <v>28620.390980322052</v>
      </c>
      <c r="M174" s="122">
        <f t="shared" si="92"/>
        <v>24426.908641287773</v>
      </c>
      <c r="N174" s="122">
        <f t="shared" si="92"/>
        <v>25848.833334651132</v>
      </c>
      <c r="O174" s="122">
        <f t="shared" si="92"/>
        <v>24854.820069617836</v>
      </c>
      <c r="P174" s="122">
        <f t="shared" si="92"/>
        <v>22515.844739509139</v>
      </c>
      <c r="Q174" s="122">
        <f t="shared" si="92"/>
        <v>22042.189797400359</v>
      </c>
      <c r="R174" s="122">
        <f t="shared" ref="R174:V174" si="93">SUM(R175:R176)</f>
        <v>23530.694404762133</v>
      </c>
      <c r="S174" s="122">
        <f t="shared" si="93"/>
        <v>23427.43676639353</v>
      </c>
      <c r="T174" s="122">
        <f t="shared" si="93"/>
        <v>22008.97892963704</v>
      </c>
      <c r="U174" s="122">
        <f t="shared" si="93"/>
        <v>17795.279808145595</v>
      </c>
      <c r="V174" s="122">
        <f t="shared" si="93"/>
        <v>18554.3775029186</v>
      </c>
      <c r="W174" s="122">
        <f t="shared" ref="W174:Y174" si="94">SUM(W175:W176)</f>
        <v>17330.403788033989</v>
      </c>
      <c r="X174" s="122">
        <f t="shared" si="94"/>
        <v>14759.159136308468</v>
      </c>
      <c r="Y174" s="122">
        <f t="shared" si="94"/>
        <v>14840.631861288068</v>
      </c>
      <c r="DA174" s="130" t="s">
        <v>2077</v>
      </c>
    </row>
    <row r="175" spans="1:105" ht="12" customHeight="1" x14ac:dyDescent="0.25">
      <c r="A175" s="97" t="s">
        <v>51</v>
      </c>
      <c r="B175" s="98">
        <v>15543.127551694972</v>
      </c>
      <c r="C175" s="98">
        <v>17356.667434553543</v>
      </c>
      <c r="D175" s="98">
        <v>19109.364879204801</v>
      </c>
      <c r="E175" s="98">
        <v>18764.460636942222</v>
      </c>
      <c r="F175" s="98">
        <v>19630.322268812146</v>
      </c>
      <c r="G175" s="98">
        <v>21889.382687418482</v>
      </c>
      <c r="H175" s="98">
        <v>24967.496466554378</v>
      </c>
      <c r="I175" s="98">
        <v>22304.301446262816</v>
      </c>
      <c r="J175" s="98">
        <v>23903.1357203486</v>
      </c>
      <c r="K175" s="98">
        <v>24631.406738966441</v>
      </c>
      <c r="L175" s="98">
        <v>28620.390980322052</v>
      </c>
      <c r="M175" s="98">
        <v>24426.908641287773</v>
      </c>
      <c r="N175" s="98">
        <v>25848.833334651132</v>
      </c>
      <c r="O175" s="98">
        <v>24854.820069617836</v>
      </c>
      <c r="P175" s="98">
        <v>22515.844739509139</v>
      </c>
      <c r="Q175" s="98">
        <v>22042.189797400359</v>
      </c>
      <c r="R175" s="98">
        <v>23530.694404762133</v>
      </c>
      <c r="S175" s="98">
        <v>23427.43676639353</v>
      </c>
      <c r="T175" s="98">
        <v>22008.97892963704</v>
      </c>
      <c r="U175" s="98">
        <v>17795.279808145595</v>
      </c>
      <c r="V175" s="98">
        <v>18554.3775029186</v>
      </c>
      <c r="W175" s="98">
        <v>17330.403788033989</v>
      </c>
      <c r="X175" s="98">
        <v>14759.159136308468</v>
      </c>
      <c r="Y175" s="98">
        <v>14840.631861288068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1489.3102359753593</v>
      </c>
      <c r="C179" s="122">
        <v>1506.5678878298193</v>
      </c>
      <c r="D179" s="122">
        <v>1730.3801537356467</v>
      </c>
      <c r="E179" s="122">
        <v>1783.7874782658846</v>
      </c>
      <c r="F179" s="122">
        <v>1931.5493801731727</v>
      </c>
      <c r="G179" s="122">
        <v>2080.2376511700995</v>
      </c>
      <c r="H179" s="122">
        <v>2282.7316583230504</v>
      </c>
      <c r="I179" s="122">
        <v>2187.6380983454046</v>
      </c>
      <c r="J179" s="122">
        <v>2357.7900347232639</v>
      </c>
      <c r="K179" s="122">
        <v>2424.1727189356666</v>
      </c>
      <c r="L179" s="122">
        <v>2473.6403186116504</v>
      </c>
      <c r="M179" s="122">
        <v>2403.3727126272884</v>
      </c>
      <c r="N179" s="122">
        <v>2467.7981586968135</v>
      </c>
      <c r="O179" s="122">
        <v>2424.9208282473674</v>
      </c>
      <c r="P179" s="122">
        <v>2433.0455523469013</v>
      </c>
      <c r="Q179" s="122">
        <v>2384.4524972945974</v>
      </c>
      <c r="R179" s="122">
        <v>2382.0125167151482</v>
      </c>
      <c r="S179" s="122">
        <v>2371.3411503284401</v>
      </c>
      <c r="T179" s="122">
        <v>2227.9837827677743</v>
      </c>
      <c r="U179" s="122">
        <v>1797.6879703796924</v>
      </c>
      <c r="V179" s="122">
        <v>1855.696675584159</v>
      </c>
      <c r="W179" s="122">
        <v>1722.3594462542696</v>
      </c>
      <c r="X179" s="122">
        <v>1477.4220877945056</v>
      </c>
      <c r="Y179" s="122">
        <v>1304.718747726932</v>
      </c>
      <c r="DA179" s="130" t="s">
        <v>2082</v>
      </c>
    </row>
    <row r="180" spans="1:105" ht="12" customHeight="1" x14ac:dyDescent="0.25">
      <c r="A180" s="97" t="s">
        <v>143</v>
      </c>
      <c r="B180" s="98">
        <v>1447.1206239367173</v>
      </c>
      <c r="C180" s="98">
        <v>1461.8234995520606</v>
      </c>
      <c r="D180" s="98">
        <v>1686.7026426932966</v>
      </c>
      <c r="E180" s="98">
        <v>1740.4274771711061</v>
      </c>
      <c r="F180" s="98">
        <v>1888.557796556689</v>
      </c>
      <c r="G180" s="98">
        <v>2036.2095654748412</v>
      </c>
      <c r="H180" s="98">
        <v>2240.0214884042884</v>
      </c>
      <c r="I180" s="98">
        <v>2143.4807195856861</v>
      </c>
      <c r="J180" s="98">
        <v>2312.9758526285409</v>
      </c>
      <c r="K180" s="98">
        <v>2379.391131681436</v>
      </c>
      <c r="L180" s="98">
        <v>2430.0218976332153</v>
      </c>
      <c r="M180" s="98">
        <v>2362.835824578915</v>
      </c>
      <c r="N180" s="98">
        <v>2427.7953348880769</v>
      </c>
      <c r="O180" s="98">
        <v>2388.3430171362425</v>
      </c>
      <c r="P180" s="98">
        <v>2397.5757224799377</v>
      </c>
      <c r="Q180" s="98">
        <v>2349.9809122779211</v>
      </c>
      <c r="R180" s="98">
        <v>2347.2471424104497</v>
      </c>
      <c r="S180" s="98">
        <v>2337.897650702474</v>
      </c>
      <c r="T180" s="98">
        <v>2197.3911936875975</v>
      </c>
      <c r="U180" s="98">
        <v>1768.1666163835823</v>
      </c>
      <c r="V180" s="98">
        <v>1831.6931085247159</v>
      </c>
      <c r="W180" s="98">
        <v>1712.1573607125842</v>
      </c>
      <c r="X180" s="98">
        <v>1475.915902220408</v>
      </c>
      <c r="Y180" s="98">
        <v>1302.3245543888031</v>
      </c>
      <c r="DA180" s="63" t="s">
        <v>2083</v>
      </c>
    </row>
    <row r="181" spans="1:105" ht="12" customHeight="1" x14ac:dyDescent="0.25">
      <c r="A181" s="97" t="s">
        <v>124</v>
      </c>
      <c r="B181" s="98">
        <v>42.189612038642039</v>
      </c>
      <c r="C181" s="98">
        <v>44.744388277758596</v>
      </c>
      <c r="D181" s="98">
        <v>43.677511042350048</v>
      </c>
      <c r="E181" s="98">
        <v>43.36000109477844</v>
      </c>
      <c r="F181" s="98">
        <v>42.991583616483695</v>
      </c>
      <c r="G181" s="98">
        <v>44.028085695258476</v>
      </c>
      <c r="H181" s="98">
        <v>42.710169918761814</v>
      </c>
      <c r="I181" s="98">
        <v>44.157378759718519</v>
      </c>
      <c r="J181" s="98">
        <v>44.814182094723215</v>
      </c>
      <c r="K181" s="98">
        <v>44.754533706958036</v>
      </c>
      <c r="L181" s="98">
        <v>43.587128835477301</v>
      </c>
      <c r="M181" s="98">
        <v>40.50437129540407</v>
      </c>
      <c r="N181" s="98">
        <v>39.965431107949833</v>
      </c>
      <c r="O181" s="98">
        <v>36.522055570564213</v>
      </c>
      <c r="P181" s="98">
        <v>35.394663520296987</v>
      </c>
      <c r="Q181" s="98">
        <v>34.376832007039056</v>
      </c>
      <c r="R181" s="98">
        <v>34.651619403312353</v>
      </c>
      <c r="S181" s="98">
        <v>33.329980481330324</v>
      </c>
      <c r="T181" s="98">
        <v>30.447174642219331</v>
      </c>
      <c r="U181" s="98">
        <v>29.367808506432031</v>
      </c>
      <c r="V181" s="98">
        <v>23.868881975603891</v>
      </c>
      <c r="W181" s="98">
        <v>10.132723100119353</v>
      </c>
      <c r="X181" s="98">
        <v>1.4956800682710125</v>
      </c>
      <c r="Y181" s="98">
        <v>2.367495234217778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2.7053547272459316E-2</v>
      </c>
      <c r="L182" s="98">
        <v>3.1292142957669362E-2</v>
      </c>
      <c r="M182" s="98">
        <v>3.2516752969384694E-2</v>
      </c>
      <c r="N182" s="98">
        <v>3.739270078686744E-2</v>
      </c>
      <c r="O182" s="98">
        <v>5.5755540560883859E-2</v>
      </c>
      <c r="P182" s="98">
        <v>7.5166346666922984E-2</v>
      </c>
      <c r="Q182" s="98">
        <v>9.4753009637106311E-2</v>
      </c>
      <c r="R182" s="98">
        <v>0.11375490138621551</v>
      </c>
      <c r="S182" s="98">
        <v>0.11351914463557795</v>
      </c>
      <c r="T182" s="98">
        <v>0.14541443795792167</v>
      </c>
      <c r="U182" s="98">
        <v>0.15354548967797987</v>
      </c>
      <c r="V182" s="98">
        <v>0.13468508383919492</v>
      </c>
      <c r="W182" s="98">
        <v>6.9362441566056671E-2</v>
      </c>
      <c r="X182" s="98">
        <v>1.050550582649119E-2</v>
      </c>
      <c r="Y182" s="98">
        <v>2.6698103911023646E-2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2.7053547272459316E-2</v>
      </c>
      <c r="L183" s="101">
        <v>3.1292142957669362E-2</v>
      </c>
      <c r="M183" s="101">
        <v>3.2516752969384694E-2</v>
      </c>
      <c r="N183" s="101">
        <v>3.739270078686744E-2</v>
      </c>
      <c r="O183" s="101">
        <v>5.5755540560883859E-2</v>
      </c>
      <c r="P183" s="101">
        <v>7.5166346666922984E-2</v>
      </c>
      <c r="Q183" s="101">
        <v>9.4753009637106311E-2</v>
      </c>
      <c r="R183" s="101">
        <v>0.11375490138621551</v>
      </c>
      <c r="S183" s="101">
        <v>0.11351914463557795</v>
      </c>
      <c r="T183" s="101">
        <v>0.14541443795792167</v>
      </c>
      <c r="U183" s="101">
        <v>0.15354548967797987</v>
      </c>
      <c r="V183" s="101">
        <v>0.13468508383919492</v>
      </c>
      <c r="W183" s="101">
        <v>6.9362441566056671E-2</v>
      </c>
      <c r="X183" s="101">
        <v>1.050550582649119E-2</v>
      </c>
      <c r="Y183" s="101">
        <v>2.6698103911023646E-2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517.53542184541914</v>
      </c>
      <c r="C189" s="122">
        <v>533.20553006311343</v>
      </c>
      <c r="D189" s="122">
        <v>611.91235049341196</v>
      </c>
      <c r="E189" s="122">
        <v>777.06269144941655</v>
      </c>
      <c r="F189" s="122">
        <v>794.50322539330989</v>
      </c>
      <c r="G189" s="122">
        <v>828.66062880340451</v>
      </c>
      <c r="H189" s="122">
        <v>890.23031229489129</v>
      </c>
      <c r="I189" s="122">
        <v>913.03730309729838</v>
      </c>
      <c r="J189" s="122">
        <v>967.56176044783638</v>
      </c>
      <c r="K189" s="122">
        <v>989.14291822895768</v>
      </c>
      <c r="L189" s="122">
        <v>987.52497050956754</v>
      </c>
      <c r="M189" s="122">
        <v>921.12841735813299</v>
      </c>
      <c r="N189" s="122">
        <v>926.33998817850522</v>
      </c>
      <c r="O189" s="122">
        <v>874.48850346410063</v>
      </c>
      <c r="P189" s="122">
        <v>872.23358778713714</v>
      </c>
      <c r="Q189" s="122">
        <v>866.88418324714075</v>
      </c>
      <c r="R189" s="122">
        <v>860.09304704693409</v>
      </c>
      <c r="S189" s="122">
        <v>845.14062716611159</v>
      </c>
      <c r="T189" s="122">
        <v>791.23804105728266</v>
      </c>
      <c r="U189" s="122">
        <v>747.84958275430517</v>
      </c>
      <c r="V189" s="122">
        <v>714.51155019778048</v>
      </c>
      <c r="W189" s="122">
        <v>595.36195883467019</v>
      </c>
      <c r="X189" s="122">
        <v>474.06338441237529</v>
      </c>
      <c r="Y189" s="122">
        <v>463.79358258393506</v>
      </c>
      <c r="DA189" s="130" t="s">
        <v>2092</v>
      </c>
    </row>
    <row r="190" spans="1:105" ht="12" customHeight="1" x14ac:dyDescent="0.25">
      <c r="A190" s="97" t="s">
        <v>51</v>
      </c>
      <c r="B190" s="98">
        <v>155.36318458560299</v>
      </c>
      <c r="C190" s="98">
        <v>155.75460557906462</v>
      </c>
      <c r="D190" s="98">
        <v>194.00456552654694</v>
      </c>
      <c r="E190" s="98">
        <v>251.22255635456906</v>
      </c>
      <c r="F190" s="98">
        <v>268.05724744745578</v>
      </c>
      <c r="G190" s="98">
        <v>285.4892397982801</v>
      </c>
      <c r="H190" s="98">
        <v>315.56621325287836</v>
      </c>
      <c r="I190" s="98">
        <v>302.69527519374412</v>
      </c>
      <c r="J190" s="98">
        <v>327.88166639909139</v>
      </c>
      <c r="K190" s="98">
        <v>338.36962344552899</v>
      </c>
      <c r="L190" s="98">
        <v>346.87849915986249</v>
      </c>
      <c r="M190" s="98">
        <v>332.22477459771272</v>
      </c>
      <c r="N190" s="98">
        <v>338.19999585145035</v>
      </c>
      <c r="O190" s="98">
        <v>332.94832777957185</v>
      </c>
      <c r="P190" s="98">
        <v>338.09226604420627</v>
      </c>
      <c r="Q190" s="98">
        <v>334.33710010914189</v>
      </c>
      <c r="R190" s="98">
        <v>334.62820831884488</v>
      </c>
      <c r="S190" s="98">
        <v>330.48814957574166</v>
      </c>
      <c r="T190" s="98">
        <v>305.51963120790168</v>
      </c>
      <c r="U190" s="98">
        <v>249.35683051563313</v>
      </c>
      <c r="V190" s="98">
        <v>260.66401929005627</v>
      </c>
      <c r="W190" s="98">
        <v>241.03186145953902</v>
      </c>
      <c r="X190" s="98">
        <v>163.99069806314364</v>
      </c>
      <c r="Y190" s="98">
        <v>163.06016811754949</v>
      </c>
      <c r="DA190" s="63" t="s">
        <v>2093</v>
      </c>
    </row>
    <row r="191" spans="1:105" ht="12" customHeight="1" x14ac:dyDescent="0.25">
      <c r="A191" s="97" t="s">
        <v>50</v>
      </c>
      <c r="B191" s="98">
        <v>362.17223725981614</v>
      </c>
      <c r="C191" s="98">
        <v>377.45092448404876</v>
      </c>
      <c r="D191" s="98">
        <v>417.90778496686499</v>
      </c>
      <c r="E191" s="98">
        <v>525.84013509484748</v>
      </c>
      <c r="F191" s="98">
        <v>526.44597794585411</v>
      </c>
      <c r="G191" s="98">
        <v>543.17138900512441</v>
      </c>
      <c r="H191" s="98">
        <v>574.66409904201294</v>
      </c>
      <c r="I191" s="98">
        <v>610.34202790355425</v>
      </c>
      <c r="J191" s="98">
        <v>639.68009404874499</v>
      </c>
      <c r="K191" s="98">
        <v>650.7732947834287</v>
      </c>
      <c r="L191" s="98">
        <v>640.64647134970505</v>
      </c>
      <c r="M191" s="98">
        <v>588.90364276042021</v>
      </c>
      <c r="N191" s="98">
        <v>588.13999232705487</v>
      </c>
      <c r="O191" s="98">
        <v>541.54017568452878</v>
      </c>
      <c r="P191" s="98">
        <v>534.14132174293081</v>
      </c>
      <c r="Q191" s="98">
        <v>532.54708313799892</v>
      </c>
      <c r="R191" s="98">
        <v>525.46483872808926</v>
      </c>
      <c r="S191" s="98">
        <v>514.65247759036993</v>
      </c>
      <c r="T191" s="98">
        <v>485.71840984938098</v>
      </c>
      <c r="U191" s="98">
        <v>498.4927522386721</v>
      </c>
      <c r="V191" s="98">
        <v>453.84753090772421</v>
      </c>
      <c r="W191" s="98">
        <v>354.33009737513117</v>
      </c>
      <c r="X191" s="98">
        <v>310.07268634923162</v>
      </c>
      <c r="Y191" s="98">
        <v>300.73341446638557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13727.706855733637</v>
      </c>
      <c r="C194" s="117">
        <f t="shared" si="96"/>
        <v>14554.399319568161</v>
      </c>
      <c r="D194" s="117">
        <f t="shared" si="96"/>
        <v>15002.885487498923</v>
      </c>
      <c r="E194" s="117">
        <f t="shared" si="96"/>
        <v>14476.401077399032</v>
      </c>
      <c r="F194" s="117">
        <f t="shared" si="96"/>
        <v>14333.069178377797</v>
      </c>
      <c r="G194" s="117">
        <f t="shared" si="96"/>
        <v>14909.47386513152</v>
      </c>
      <c r="H194" s="117">
        <f t="shared" si="96"/>
        <v>16256.032670841025</v>
      </c>
      <c r="I194" s="117">
        <f t="shared" si="96"/>
        <v>14575.268523141085</v>
      </c>
      <c r="J194" s="117">
        <f t="shared" si="96"/>
        <v>15230.709815628619</v>
      </c>
      <c r="K194" s="117">
        <f t="shared" si="96"/>
        <v>15622.740455497009</v>
      </c>
      <c r="L194" s="117">
        <f t="shared" si="96"/>
        <v>17727.752804837783</v>
      </c>
      <c r="M194" s="117">
        <f t="shared" si="96"/>
        <v>15627.832090645139</v>
      </c>
      <c r="N194" s="117">
        <f t="shared" si="96"/>
        <v>16376.835056182696</v>
      </c>
      <c r="O194" s="117">
        <f t="shared" si="96"/>
        <v>16130.358039936791</v>
      </c>
      <c r="P194" s="117">
        <f t="shared" si="96"/>
        <v>14924.535417350389</v>
      </c>
      <c r="Q194" s="117">
        <f t="shared" si="96"/>
        <v>14749.413078033389</v>
      </c>
      <c r="R194" s="117">
        <f t="shared" ref="R194:V194" si="97">R195+R198+R200+R210</f>
        <v>16123.838781577651</v>
      </c>
      <c r="S194" s="117">
        <f t="shared" si="97"/>
        <v>16882.293625939248</v>
      </c>
      <c r="T194" s="117">
        <f t="shared" si="97"/>
        <v>17694.386826181442</v>
      </c>
      <c r="U194" s="117">
        <f t="shared" si="97"/>
        <v>15232.030501748375</v>
      </c>
      <c r="V194" s="117">
        <f t="shared" si="97"/>
        <v>16520.622422279772</v>
      </c>
      <c r="W194" s="117">
        <f t="shared" ref="W194:Y194" si="98">W195+W198+W200+W210</f>
        <v>18318.922110352098</v>
      </c>
      <c r="X194" s="117">
        <f t="shared" si="98"/>
        <v>16723.173133069595</v>
      </c>
      <c r="Y194" s="117">
        <f t="shared" si="98"/>
        <v>15712.001642773637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11924.933429273378</v>
      </c>
      <c r="C195" s="122">
        <f t="shared" si="99"/>
        <v>12792.456593250621</v>
      </c>
      <c r="D195" s="122">
        <f t="shared" si="99"/>
        <v>13133.486768742472</v>
      </c>
      <c r="E195" s="122">
        <f t="shared" si="99"/>
        <v>12240.638375795759</v>
      </c>
      <c r="F195" s="122">
        <f t="shared" si="99"/>
        <v>12085.785603525908</v>
      </c>
      <c r="G195" s="122">
        <f t="shared" si="99"/>
        <v>12735.511592871084</v>
      </c>
      <c r="H195" s="122">
        <f t="shared" si="99"/>
        <v>13951.028493515698</v>
      </c>
      <c r="I195" s="122">
        <f t="shared" si="99"/>
        <v>12354.388284318804</v>
      </c>
      <c r="J195" s="122">
        <f t="shared" si="99"/>
        <v>12897.30282810784</v>
      </c>
      <c r="K195" s="122">
        <f t="shared" si="99"/>
        <v>13223.239208607154</v>
      </c>
      <c r="L195" s="122">
        <f t="shared" si="99"/>
        <v>15253.838206019576</v>
      </c>
      <c r="M195" s="122">
        <f t="shared" si="99"/>
        <v>13222.991541342079</v>
      </c>
      <c r="N195" s="122">
        <f t="shared" si="99"/>
        <v>13946.819313672748</v>
      </c>
      <c r="O195" s="122">
        <f t="shared" si="99"/>
        <v>13694.262669336073</v>
      </c>
      <c r="P195" s="122">
        <f t="shared" si="99"/>
        <v>12491.69849665607</v>
      </c>
      <c r="Q195" s="122">
        <f t="shared" si="99"/>
        <v>12326.598818509174</v>
      </c>
      <c r="R195" s="122">
        <f t="shared" ref="R195:V195" si="100">SUM(R196:R197)</f>
        <v>13636.847103290042</v>
      </c>
      <c r="S195" s="122">
        <f t="shared" si="100"/>
        <v>14315.77274894205</v>
      </c>
      <c r="T195" s="122">
        <f t="shared" si="100"/>
        <v>15047.600807453029</v>
      </c>
      <c r="U195" s="122">
        <f t="shared" si="100"/>
        <v>12802.280637404572</v>
      </c>
      <c r="V195" s="122">
        <f t="shared" si="100"/>
        <v>14013.154799383214</v>
      </c>
      <c r="W195" s="122">
        <f t="shared" ref="W195:Y195" si="101">SUM(W196:W197)</f>
        <v>15749.825109958945</v>
      </c>
      <c r="X195" s="122">
        <f t="shared" si="101"/>
        <v>14543.651016651575</v>
      </c>
      <c r="Y195" s="122">
        <f t="shared" si="101"/>
        <v>13869.096346029235</v>
      </c>
      <c r="DA195" s="130" t="s">
        <v>2245</v>
      </c>
    </row>
    <row r="196" spans="1:105" ht="12" customHeight="1" x14ac:dyDescent="0.25">
      <c r="A196" s="97" t="s">
        <v>51</v>
      </c>
      <c r="B196" s="98">
        <v>11868.306959194388</v>
      </c>
      <c r="C196" s="98">
        <v>12731.324166751338</v>
      </c>
      <c r="D196" s="98">
        <v>13070.946827254016</v>
      </c>
      <c r="E196" s="98">
        <v>12182.071275904778</v>
      </c>
      <c r="F196" s="98">
        <v>12028.549414131809</v>
      </c>
      <c r="G196" s="98">
        <v>12675.658513723898</v>
      </c>
      <c r="H196" s="98">
        <v>13885.238535804607</v>
      </c>
      <c r="I196" s="98">
        <v>12297.28835258799</v>
      </c>
      <c r="J196" s="98">
        <v>12837.801226127003</v>
      </c>
      <c r="K196" s="98">
        <v>13162.605417271754</v>
      </c>
      <c r="L196" s="98">
        <v>15183.101404033067</v>
      </c>
      <c r="M196" s="98">
        <v>13162.636143605563</v>
      </c>
      <c r="N196" s="98">
        <v>13882.96493863437</v>
      </c>
      <c r="O196" s="98">
        <v>13631.983736898193</v>
      </c>
      <c r="P196" s="98">
        <v>12435.815689517529</v>
      </c>
      <c r="Q196" s="98">
        <v>12271.812825555113</v>
      </c>
      <c r="R196" s="98">
        <v>13576.15061124766</v>
      </c>
      <c r="S196" s="98">
        <v>14252.172199950604</v>
      </c>
      <c r="T196" s="98">
        <v>14979.653150115679</v>
      </c>
      <c r="U196" s="98">
        <v>12744.992508428946</v>
      </c>
      <c r="V196" s="98">
        <v>13949.853362573547</v>
      </c>
      <c r="W196" s="98">
        <v>15679.981390909103</v>
      </c>
      <c r="X196" s="98">
        <v>14481.716036482494</v>
      </c>
      <c r="Y196" s="98">
        <v>13810.251478833932</v>
      </c>
      <c r="DA196" s="63" t="s">
        <v>2246</v>
      </c>
    </row>
    <row r="197" spans="1:105" ht="12" customHeight="1" x14ac:dyDescent="0.25">
      <c r="A197" s="97" t="s">
        <v>53</v>
      </c>
      <c r="B197" s="98">
        <v>56.626470078989989</v>
      </c>
      <c r="C197" s="98">
        <v>61.132426499284513</v>
      </c>
      <c r="D197" s="98">
        <v>62.539941488456492</v>
      </c>
      <c r="E197" s="98">
        <v>58.567099890981211</v>
      </c>
      <c r="F197" s="98">
        <v>57.236189394098965</v>
      </c>
      <c r="G197" s="98">
        <v>59.853079147185532</v>
      </c>
      <c r="H197" s="98">
        <v>65.789957711091304</v>
      </c>
      <c r="I197" s="98">
        <v>57.099931730814099</v>
      </c>
      <c r="J197" s="98">
        <v>59.501601980837293</v>
      </c>
      <c r="K197" s="98">
        <v>60.633791335399494</v>
      </c>
      <c r="L197" s="98">
        <v>70.736801986508979</v>
      </c>
      <c r="M197" s="98">
        <v>60.355397736515521</v>
      </c>
      <c r="N197" s="98">
        <v>63.854375038377405</v>
      </c>
      <c r="O197" s="98">
        <v>62.278932437878545</v>
      </c>
      <c r="P197" s="98">
        <v>55.88280713854202</v>
      </c>
      <c r="Q197" s="98">
        <v>54.78599295406071</v>
      </c>
      <c r="R197" s="98">
        <v>60.696492042382431</v>
      </c>
      <c r="S197" s="98">
        <v>63.600548991445955</v>
      </c>
      <c r="T197" s="98">
        <v>67.947657337349696</v>
      </c>
      <c r="U197" s="98">
        <v>57.28812897562581</v>
      </c>
      <c r="V197" s="98">
        <v>63.301436809666718</v>
      </c>
      <c r="W197" s="98">
        <v>69.843719049843244</v>
      </c>
      <c r="X197" s="98">
        <v>61.934980169080781</v>
      </c>
      <c r="Y197" s="98">
        <v>58.844867195302008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6.9815455630453341E-2</v>
      </c>
      <c r="C198" s="122">
        <f t="shared" si="102"/>
        <v>7.2507138844935412E-2</v>
      </c>
      <c r="D198" s="122">
        <f t="shared" si="102"/>
        <v>8.0723060746355893E-2</v>
      </c>
      <c r="E198" s="122">
        <f t="shared" si="102"/>
        <v>9.5598274404022812E-2</v>
      </c>
      <c r="F198" s="122">
        <f t="shared" si="102"/>
        <v>0.13272091733978983</v>
      </c>
      <c r="G198" s="122">
        <f t="shared" si="102"/>
        <v>0.15835383115102256</v>
      </c>
      <c r="H198" s="122">
        <f t="shared" si="102"/>
        <v>0.24805310013468806</v>
      </c>
      <c r="I198" s="122">
        <f t="shared" si="102"/>
        <v>0.32565266438422202</v>
      </c>
      <c r="J198" s="122">
        <f t="shared" si="102"/>
        <v>0.40092309670552623</v>
      </c>
      <c r="K198" s="122">
        <f t="shared" si="102"/>
        <v>0.49725364388291382</v>
      </c>
      <c r="L198" s="122">
        <f t="shared" si="102"/>
        <v>0.93383373154960492</v>
      </c>
      <c r="M198" s="122">
        <f t="shared" si="102"/>
        <v>0.61377937417314254</v>
      </c>
      <c r="N198" s="122">
        <f t="shared" si="102"/>
        <v>0.86831349259516366</v>
      </c>
      <c r="O198" s="122">
        <f t="shared" si="102"/>
        <v>0.99731659507550219</v>
      </c>
      <c r="P198" s="122">
        <f t="shared" si="102"/>
        <v>1.2298770563194981</v>
      </c>
      <c r="Q198" s="122">
        <f t="shared" si="102"/>
        <v>2.8699814976469704</v>
      </c>
      <c r="R198" s="122">
        <f t="shared" si="102"/>
        <v>2.1152180319544103</v>
      </c>
      <c r="S198" s="122">
        <f t="shared" si="102"/>
        <v>2.591556920686271</v>
      </c>
      <c r="T198" s="122">
        <f t="shared" si="102"/>
        <v>3.4104400917574096</v>
      </c>
      <c r="U198" s="122">
        <f t="shared" si="102"/>
        <v>5.0016669216490683</v>
      </c>
      <c r="V198" s="122">
        <f t="shared" si="102"/>
        <v>3.0923234446398995</v>
      </c>
      <c r="W198" s="122">
        <f t="shared" si="102"/>
        <v>4.2335549257230953</v>
      </c>
      <c r="X198" s="122">
        <f t="shared" si="102"/>
        <v>3.551598000994606</v>
      </c>
      <c r="Y198" s="122">
        <f t="shared" si="102"/>
        <v>2.7589549495730492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6.9815455630453341E-2</v>
      </c>
      <c r="C199" s="98">
        <f>RES_hhdet_fech!C8</f>
        <v>7.2507138844935412E-2</v>
      </c>
      <c r="D199" s="98">
        <f>RES_hhdet_fech!D8</f>
        <v>8.0723060746355893E-2</v>
      </c>
      <c r="E199" s="98">
        <f>RES_hhdet_fech!E8</f>
        <v>9.5598274404022812E-2</v>
      </c>
      <c r="F199" s="98">
        <f>RES_hhdet_fech!F8</f>
        <v>0.13272091733978983</v>
      </c>
      <c r="G199" s="98">
        <f>RES_hhdet_fech!G8</f>
        <v>0.15835383115102256</v>
      </c>
      <c r="H199" s="98">
        <f>RES_hhdet_fech!H8</f>
        <v>0.24805310013468806</v>
      </c>
      <c r="I199" s="98">
        <f>RES_hhdet_fech!I8</f>
        <v>0.32565266438422202</v>
      </c>
      <c r="J199" s="98">
        <f>RES_hhdet_fech!J8</f>
        <v>0.40092309670552623</v>
      </c>
      <c r="K199" s="98">
        <f>RES_hhdet_fech!K8</f>
        <v>0.49725364388291382</v>
      </c>
      <c r="L199" s="98">
        <f>RES_hhdet_fech!L8</f>
        <v>0.93383373154960492</v>
      </c>
      <c r="M199" s="98">
        <f>RES_hhdet_fech!M8</f>
        <v>0.61377937417314254</v>
      </c>
      <c r="N199" s="98">
        <f>RES_hhdet_fech!N8</f>
        <v>0.86831349259516366</v>
      </c>
      <c r="O199" s="98">
        <f>RES_hhdet_fech!O8</f>
        <v>0.99731659507550219</v>
      </c>
      <c r="P199" s="98">
        <f>RES_hhdet_fech!P8</f>
        <v>1.2298770563194981</v>
      </c>
      <c r="Q199" s="98">
        <f>RES_hhdet_fech!Q8</f>
        <v>2.8699814976469704</v>
      </c>
      <c r="R199" s="98">
        <f>RES_hhdet_fech!R8</f>
        <v>2.1152180319544103</v>
      </c>
      <c r="S199" s="98">
        <f>RES_hhdet_fech!S8</f>
        <v>2.591556920686271</v>
      </c>
      <c r="T199" s="98">
        <f>RES_hhdet_fech!T8</f>
        <v>3.4104400917574096</v>
      </c>
      <c r="U199" s="98">
        <f>RES_hhdet_fech!U8</f>
        <v>5.0016669216490683</v>
      </c>
      <c r="V199" s="98">
        <f>RES_hhdet_fech!V8</f>
        <v>3.0923234446398995</v>
      </c>
      <c r="W199" s="98">
        <f>RES_hhdet_fech!W8</f>
        <v>4.2335549257230953</v>
      </c>
      <c r="X199" s="98">
        <f>RES_hhdet_fech!X8</f>
        <v>3.551598000994606</v>
      </c>
      <c r="Y199" s="98">
        <f>RES_hhdet_fech!Y8</f>
        <v>2.7589549495730492</v>
      </c>
      <c r="DA199" s="63" t="s">
        <v>2249</v>
      </c>
    </row>
    <row r="200" spans="1:105" ht="12" customHeight="1" x14ac:dyDescent="0.25">
      <c r="A200" s="121" t="s">
        <v>55</v>
      </c>
      <c r="B200" s="122">
        <v>1200.5133705076721</v>
      </c>
      <c r="C200" s="122">
        <v>1167.3806985494277</v>
      </c>
      <c r="D200" s="122">
        <v>1243.8523051392233</v>
      </c>
      <c r="E200" s="122">
        <v>1328.1819234651105</v>
      </c>
      <c r="F200" s="122">
        <v>1362.2619351753101</v>
      </c>
      <c r="G200" s="122">
        <v>1354.6799935783793</v>
      </c>
      <c r="H200" s="122">
        <v>1434.4441138284897</v>
      </c>
      <c r="I200" s="122">
        <v>1358.08019510588</v>
      </c>
      <c r="J200" s="122">
        <v>1433.2563722167076</v>
      </c>
      <c r="K200" s="122">
        <v>1479.241943583191</v>
      </c>
      <c r="L200" s="122">
        <v>1521.3012175477888</v>
      </c>
      <c r="M200" s="122">
        <v>1506.4234466480734</v>
      </c>
      <c r="N200" s="122">
        <v>1535.848670825628</v>
      </c>
      <c r="O200" s="122">
        <v>1561.512248077828</v>
      </c>
      <c r="P200" s="122">
        <v>1577.9887568357274</v>
      </c>
      <c r="Q200" s="122">
        <v>1570.347521689273</v>
      </c>
      <c r="R200" s="122">
        <v>1618.6716816831358</v>
      </c>
      <c r="S200" s="122">
        <v>1678.81443143758</v>
      </c>
      <c r="T200" s="122">
        <v>1737.6018692034775</v>
      </c>
      <c r="U200" s="122">
        <v>1512.7501591877708</v>
      </c>
      <c r="V200" s="122">
        <v>1600.3598630821987</v>
      </c>
      <c r="W200" s="122">
        <v>1663.7137519696396</v>
      </c>
      <c r="X200" s="122">
        <v>1463.3462628681589</v>
      </c>
      <c r="Y200" s="122">
        <v>1227.8385650470998</v>
      </c>
      <c r="DA200" s="130" t="s">
        <v>2250</v>
      </c>
    </row>
    <row r="201" spans="1:105" ht="12" customHeight="1" x14ac:dyDescent="0.25">
      <c r="A201" s="97" t="s">
        <v>143</v>
      </c>
      <c r="B201" s="98">
        <v>1196.6305477948263</v>
      </c>
      <c r="C201" s="98">
        <v>1166.5584812614252</v>
      </c>
      <c r="D201" s="98">
        <v>1269.4082130841448</v>
      </c>
      <c r="E201" s="98">
        <v>1292.4163308552991</v>
      </c>
      <c r="F201" s="98">
        <v>1340.7640918545922</v>
      </c>
      <c r="G201" s="98">
        <v>1372.9816480270802</v>
      </c>
      <c r="H201" s="98">
        <v>1434.7883739529484</v>
      </c>
      <c r="I201" s="98">
        <v>1359.5209252900461</v>
      </c>
      <c r="J201" s="98">
        <v>1436.8124579360651</v>
      </c>
      <c r="K201" s="98">
        <v>1483.8634533599272</v>
      </c>
      <c r="L201" s="98">
        <v>1519.0061676857733</v>
      </c>
      <c r="M201" s="98">
        <v>1507.3352303492043</v>
      </c>
      <c r="N201" s="98">
        <v>1545.7303296539501</v>
      </c>
      <c r="O201" s="98">
        <v>1564.8818962032449</v>
      </c>
      <c r="P201" s="98">
        <v>1591.2845361887773</v>
      </c>
      <c r="Q201" s="98">
        <v>1582.031352516882</v>
      </c>
      <c r="R201" s="98">
        <v>1642.0940240004481</v>
      </c>
      <c r="S201" s="98">
        <v>1715.2409051647953</v>
      </c>
      <c r="T201" s="98">
        <v>1791.0022508817631</v>
      </c>
      <c r="U201" s="98">
        <v>1508.2240898484204</v>
      </c>
      <c r="V201" s="98">
        <v>1598.7370176707839</v>
      </c>
      <c r="W201" s="98">
        <v>1665.8922460401279</v>
      </c>
      <c r="X201" s="98">
        <v>1465.1609037575383</v>
      </c>
      <c r="Y201" s="98">
        <v>1231.7605642446017</v>
      </c>
      <c r="DA201" s="63" t="s">
        <v>2251</v>
      </c>
    </row>
    <row r="202" spans="1:105" ht="12" customHeight="1" x14ac:dyDescent="0.25">
      <c r="A202" s="97" t="s">
        <v>124</v>
      </c>
      <c r="B202" s="98">
        <v>1300.9604392726819</v>
      </c>
      <c r="C202" s="98">
        <v>1355.3965734293924</v>
      </c>
      <c r="D202" s="98">
        <v>1370.8668797689575</v>
      </c>
      <c r="E202" s="98">
        <v>1434.8220414680859</v>
      </c>
      <c r="F202" s="98">
        <v>1472.1055934477017</v>
      </c>
      <c r="G202" s="98">
        <v>1475.0695345868533</v>
      </c>
      <c r="H202" s="98">
        <v>1488.2259715904293</v>
      </c>
      <c r="I202" s="98">
        <v>1543.3078490023674</v>
      </c>
      <c r="J202" s="98">
        <v>1586.9767377395922</v>
      </c>
      <c r="K202" s="98">
        <v>1639.0139268289695</v>
      </c>
      <c r="L202" s="98">
        <v>1663.6915594952111</v>
      </c>
      <c r="M202" s="98">
        <v>1652.9407201638387</v>
      </c>
      <c r="N202" s="98">
        <v>1726.2253428182548</v>
      </c>
      <c r="O202" s="98">
        <v>1689.808080279809</v>
      </c>
      <c r="P202" s="98">
        <v>1682.1458213030835</v>
      </c>
      <c r="Q202" s="98">
        <v>1647.4680709302768</v>
      </c>
      <c r="R202" s="98">
        <v>1666.1873754448434</v>
      </c>
      <c r="S202" s="98">
        <v>1675.2262323899881</v>
      </c>
      <c r="T202" s="98">
        <v>1716.4707225815421</v>
      </c>
      <c r="U202" s="98">
        <v>1791.3604203844302</v>
      </c>
      <c r="V202" s="98">
        <v>1789.1230715283598</v>
      </c>
      <c r="W202" s="98">
        <v>1828.9436331639133</v>
      </c>
      <c r="X202" s="98">
        <v>1767.5860650755135</v>
      </c>
      <c r="Y202" s="98">
        <v>1416.4376754787502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1270.1227668080503</v>
      </c>
      <c r="L203" s="98">
        <v>1310.1076986029202</v>
      </c>
      <c r="M203" s="98">
        <v>1295.8737970168488</v>
      </c>
      <c r="N203" s="98">
        <v>1351.9223824363644</v>
      </c>
      <c r="O203" s="98">
        <v>1332.2925979716649</v>
      </c>
      <c r="P203" s="98">
        <v>1324.6423885570923</v>
      </c>
      <c r="Q203" s="98">
        <v>1312.2694468914688</v>
      </c>
      <c r="R203" s="98">
        <v>1338.0372928595341</v>
      </c>
      <c r="S203" s="98">
        <v>1361.3363689674138</v>
      </c>
      <c r="T203" s="98">
        <v>1456.2967960123592</v>
      </c>
      <c r="U203" s="98">
        <v>1514.0859568062081</v>
      </c>
      <c r="V203" s="98">
        <v>1526.6149653937855</v>
      </c>
      <c r="W203" s="98">
        <v>1603.7719465725854</v>
      </c>
      <c r="X203" s="98">
        <v>1536.1158178780761</v>
      </c>
      <c r="Y203" s="98">
        <v>1199.3606412065055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768.35276748119315</v>
      </c>
      <c r="L204" s="101">
        <v>819.96282664383193</v>
      </c>
      <c r="M204" s="101">
        <v>786.50941122452036</v>
      </c>
      <c r="N204" s="101">
        <v>795.21511975358487</v>
      </c>
      <c r="O204" s="101">
        <v>791.76167659123109</v>
      </c>
      <c r="P204" s="101">
        <v>764.1941103352184</v>
      </c>
      <c r="Q204" s="101">
        <v>755.65241664805546</v>
      </c>
      <c r="R204" s="101">
        <v>753.03751577977891</v>
      </c>
      <c r="S204" s="101">
        <v>746.98371228682925</v>
      </c>
      <c r="T204" s="101">
        <v>913.18264902880435</v>
      </c>
      <c r="U204" s="101">
        <v>866.58386993681097</v>
      </c>
      <c r="V204" s="101">
        <v>850.65774961892942</v>
      </c>
      <c r="W204" s="101">
        <v>906.07179407469573</v>
      </c>
      <c r="X204" s="101">
        <v>690.25618253760172</v>
      </c>
      <c r="Y204" s="101">
        <v>435.29611875825236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501.76999932685715</v>
      </c>
      <c r="L205" s="104">
        <v>490.14487195908833</v>
      </c>
      <c r="M205" s="104">
        <v>509.36438579232873</v>
      </c>
      <c r="N205" s="104">
        <v>556.70726268277951</v>
      </c>
      <c r="O205" s="104">
        <v>540.53092138043371</v>
      </c>
      <c r="P205" s="104">
        <v>560.44827822187392</v>
      </c>
      <c r="Q205" s="104">
        <v>556.6170302434133</v>
      </c>
      <c r="R205" s="104">
        <v>584.9997770797554</v>
      </c>
      <c r="S205" s="104">
        <v>614.35265668058457</v>
      </c>
      <c r="T205" s="104">
        <v>543.11414698355475</v>
      </c>
      <c r="U205" s="104">
        <v>647.50208686939743</v>
      </c>
      <c r="V205" s="104">
        <v>675.95721577485608</v>
      </c>
      <c r="W205" s="104">
        <v>697.70015249788946</v>
      </c>
      <c r="X205" s="104">
        <v>845.85963534047448</v>
      </c>
      <c r="Y205" s="104">
        <v>764.06452244825311</v>
      </c>
      <c r="DA205" s="132" t="s">
        <v>2255</v>
      </c>
    </row>
    <row r="206" spans="1:105" ht="12" customHeight="1" x14ac:dyDescent="0.25">
      <c r="A206" s="106" t="s">
        <v>122</v>
      </c>
      <c r="B206" s="101">
        <v>1195.5508535945614</v>
      </c>
      <c r="C206" s="101">
        <v>1027.6140058665851</v>
      </c>
      <c r="D206" s="101">
        <v>772.39440158689672</v>
      </c>
      <c r="E206" s="101">
        <v>1620.7407220458826</v>
      </c>
      <c r="F206" s="101">
        <v>1504.1273434981943</v>
      </c>
      <c r="G206" s="101">
        <v>1191.0283005959211</v>
      </c>
      <c r="H206" s="101">
        <v>1419.6885683040391</v>
      </c>
      <c r="I206" s="101">
        <v>1305.297029788966</v>
      </c>
      <c r="J206" s="101">
        <v>1374.8224941106939</v>
      </c>
      <c r="K206" s="101">
        <v>1450.7659182721436</v>
      </c>
      <c r="L206" s="101">
        <v>1551.5896476687669</v>
      </c>
      <c r="M206" s="101">
        <v>1521.9039397133949</v>
      </c>
      <c r="N206" s="101">
        <v>1496.1037902628548</v>
      </c>
      <c r="O206" s="101">
        <v>1606.2519924584426</v>
      </c>
      <c r="P206" s="101">
        <v>1603.665785955814</v>
      </c>
      <c r="Q206" s="101">
        <v>1644.3809255900514</v>
      </c>
      <c r="R206" s="101">
        <v>1652.723491556992</v>
      </c>
      <c r="S206" s="101">
        <v>1640.4914343551939</v>
      </c>
      <c r="T206" s="101">
        <v>1580.582442267752</v>
      </c>
      <c r="U206" s="101">
        <v>1665.9606588715653</v>
      </c>
      <c r="V206" s="101">
        <v>1750.0938898265249</v>
      </c>
      <c r="W206" s="101">
        <v>1757.7703622564791</v>
      </c>
      <c r="X206" s="101">
        <v>1420.1586402829732</v>
      </c>
      <c r="Y206" s="101">
        <v>1091.8739051105283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1177.6067857140852</v>
      </c>
      <c r="L207" s="104">
        <v>1278.331821171575</v>
      </c>
      <c r="M207" s="104">
        <v>1250.7141543176019</v>
      </c>
      <c r="N207" s="104">
        <v>1225.3233615490612</v>
      </c>
      <c r="O207" s="104">
        <v>1313.8144798293811</v>
      </c>
      <c r="P207" s="104">
        <v>1295.694334994268</v>
      </c>
      <c r="Q207" s="104">
        <v>1326.4769978617378</v>
      </c>
      <c r="R207" s="104">
        <v>1340.6640767110157</v>
      </c>
      <c r="S207" s="104">
        <v>1346.7443414930381</v>
      </c>
      <c r="T207" s="104">
        <v>1351.2227706695749</v>
      </c>
      <c r="U207" s="104">
        <v>1434.7777581849466</v>
      </c>
      <c r="V207" s="104">
        <v>1527.7167436572652</v>
      </c>
      <c r="W207" s="104">
        <v>1539.7413570895346</v>
      </c>
      <c r="X207" s="104">
        <v>1222.7267808578799</v>
      </c>
      <c r="Y207" s="104">
        <v>895.54895489920943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684.70355954855711</v>
      </c>
      <c r="L208" s="98">
        <v>771.3166101770322</v>
      </c>
      <c r="M208" s="98">
        <v>729.89869699694304</v>
      </c>
      <c r="N208" s="98">
        <v>692.01853278693625</v>
      </c>
      <c r="O208" s="98">
        <v>755.17313105403446</v>
      </c>
      <c r="P208" s="98">
        <v>726.91231291378847</v>
      </c>
      <c r="Q208" s="98">
        <v>747.91272137251735</v>
      </c>
      <c r="R208" s="98">
        <v>745.23467490765995</v>
      </c>
      <c r="S208" s="98">
        <v>733.09645468201791</v>
      </c>
      <c r="T208" s="98">
        <v>832.50015807111447</v>
      </c>
      <c r="U208" s="98">
        <v>815.72473155803777</v>
      </c>
      <c r="V208" s="98">
        <v>851.53003293273753</v>
      </c>
      <c r="W208" s="98">
        <v>865.68097511606675</v>
      </c>
      <c r="X208" s="98">
        <v>523.55919007465957</v>
      </c>
      <c r="Y208" s="98">
        <v>278.91038546951569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492.90322616552794</v>
      </c>
      <c r="L209" s="98">
        <v>507.01521099454311</v>
      </c>
      <c r="M209" s="98">
        <v>520.81545732065922</v>
      </c>
      <c r="N209" s="98">
        <v>533.30482876212488</v>
      </c>
      <c r="O209" s="98">
        <v>558.64134877534639</v>
      </c>
      <c r="P209" s="98">
        <v>568.78202208047946</v>
      </c>
      <c r="Q209" s="98">
        <v>578.56427648922045</v>
      </c>
      <c r="R209" s="98">
        <v>595.42940180335529</v>
      </c>
      <c r="S209" s="98">
        <v>613.64788681102016</v>
      </c>
      <c r="T209" s="98">
        <v>518.72261259845993</v>
      </c>
      <c r="U209" s="98">
        <v>619.05302662690906</v>
      </c>
      <c r="V209" s="98">
        <v>676.18671072452753</v>
      </c>
      <c r="W209" s="98">
        <v>674.06038197346788</v>
      </c>
      <c r="X209" s="98">
        <v>699.16759078322013</v>
      </c>
      <c r="Y209" s="98">
        <v>616.63856942969358</v>
      </c>
      <c r="DA209" s="63" t="s">
        <v>2259</v>
      </c>
    </row>
    <row r="210" spans="1:105" ht="12" customHeight="1" x14ac:dyDescent="0.25">
      <c r="A210" s="121" t="s">
        <v>54</v>
      </c>
      <c r="B210" s="122">
        <v>602.19024049695656</v>
      </c>
      <c r="C210" s="122">
        <v>594.48952062926719</v>
      </c>
      <c r="D210" s="122">
        <v>625.46569055648138</v>
      </c>
      <c r="E210" s="122">
        <v>907.48517986375964</v>
      </c>
      <c r="F210" s="122">
        <v>884.88891875923753</v>
      </c>
      <c r="G210" s="122">
        <v>819.12392485090504</v>
      </c>
      <c r="H210" s="122">
        <v>870.31201039670316</v>
      </c>
      <c r="I210" s="122">
        <v>862.4743910520167</v>
      </c>
      <c r="J210" s="122">
        <v>899.74969220736648</v>
      </c>
      <c r="K210" s="122">
        <v>919.76204966277976</v>
      </c>
      <c r="L210" s="122">
        <v>951.67954753886943</v>
      </c>
      <c r="M210" s="122">
        <v>897.80332328081329</v>
      </c>
      <c r="N210" s="122">
        <v>893.29875819172378</v>
      </c>
      <c r="O210" s="122">
        <v>873.58580592781391</v>
      </c>
      <c r="P210" s="122">
        <v>853.61828680227211</v>
      </c>
      <c r="Q210" s="122">
        <v>849.59675633729557</v>
      </c>
      <c r="R210" s="122">
        <v>866.20477857251842</v>
      </c>
      <c r="S210" s="122">
        <v>885.11488863892987</v>
      </c>
      <c r="T210" s="122">
        <v>905.77370943318033</v>
      </c>
      <c r="U210" s="122">
        <v>911.99803823438447</v>
      </c>
      <c r="V210" s="122">
        <v>904.01543636972008</v>
      </c>
      <c r="W210" s="122">
        <v>901.14969349779062</v>
      </c>
      <c r="X210" s="122">
        <v>712.62425554886761</v>
      </c>
      <c r="Y210" s="122">
        <v>612.30777674772958</v>
      </c>
      <c r="DA210" s="130" t="s">
        <v>2260</v>
      </c>
    </row>
    <row r="211" spans="1:105" ht="12" customHeight="1" x14ac:dyDescent="0.25">
      <c r="A211" s="97" t="s">
        <v>51</v>
      </c>
      <c r="B211" s="98">
        <v>614.20698867708427</v>
      </c>
      <c r="C211" s="98">
        <v>582.01243118779757</v>
      </c>
      <c r="D211" s="98">
        <v>695.30755258451984</v>
      </c>
      <c r="E211" s="98">
        <v>895.41567257242173</v>
      </c>
      <c r="F211" s="98">
        <v>904.40384242075993</v>
      </c>
      <c r="G211" s="98">
        <v>903.97832236718898</v>
      </c>
      <c r="H211" s="98">
        <v>951.69681425142153</v>
      </c>
      <c r="I211" s="98">
        <v>898.00395067235479</v>
      </c>
      <c r="J211" s="98">
        <v>961.33744408143059</v>
      </c>
      <c r="K211" s="98">
        <v>986.54420839099691</v>
      </c>
      <c r="L211" s="98">
        <v>1008.5674701444144</v>
      </c>
      <c r="M211" s="98">
        <v>959.88455322203504</v>
      </c>
      <c r="N211" s="98">
        <v>963.71153211159651</v>
      </c>
      <c r="O211" s="98">
        <v>934.86640155225439</v>
      </c>
      <c r="P211" s="98">
        <v>932.37664987847734</v>
      </c>
      <c r="Q211" s="98">
        <v>921.86134098112643</v>
      </c>
      <c r="R211" s="98">
        <v>940.62312608426487</v>
      </c>
      <c r="S211" s="98">
        <v>981.35943175545265</v>
      </c>
      <c r="T211" s="98">
        <v>990.33339142771331</v>
      </c>
      <c r="U211" s="98">
        <v>904.577191621412</v>
      </c>
      <c r="V211" s="98">
        <v>1010.0924244087931</v>
      </c>
      <c r="W211" s="98">
        <v>989.81127138324689</v>
      </c>
      <c r="X211" s="98">
        <v>709.95937770664295</v>
      </c>
      <c r="Y211" s="98">
        <v>677.81223852395544</v>
      </c>
      <c r="DA211" s="63" t="s">
        <v>2261</v>
      </c>
    </row>
    <row r="212" spans="1:105" ht="12" customHeight="1" x14ac:dyDescent="0.25">
      <c r="A212" s="97" t="s">
        <v>50</v>
      </c>
      <c r="B212" s="98">
        <v>618.40154530471011</v>
      </c>
      <c r="C212" s="98">
        <v>632.35090026959926</v>
      </c>
      <c r="D212" s="98">
        <v>684.980433394177</v>
      </c>
      <c r="E212" s="98">
        <v>909.42457159576702</v>
      </c>
      <c r="F212" s="98">
        <v>910.85346193654402</v>
      </c>
      <c r="G212" s="98">
        <v>887.85042402329691</v>
      </c>
      <c r="H212" s="98">
        <v>899.92031803790678</v>
      </c>
      <c r="I212" s="98">
        <v>937.32963665985335</v>
      </c>
      <c r="J212" s="98">
        <v>966.13012767311818</v>
      </c>
      <c r="K212" s="98">
        <v>996.41700777462779</v>
      </c>
      <c r="L212" s="98">
        <v>1009.1669954368671</v>
      </c>
      <c r="M212" s="98">
        <v>965.72506222561208</v>
      </c>
      <c r="N212" s="98">
        <v>968.1007114529699</v>
      </c>
      <c r="O212" s="98">
        <v>928.93386913554718</v>
      </c>
      <c r="P212" s="98">
        <v>920.11398928154631</v>
      </c>
      <c r="Q212" s="98">
        <v>915.54492621105396</v>
      </c>
      <c r="R212" s="98">
        <v>929.09190494170309</v>
      </c>
      <c r="S212" s="98">
        <v>939.39161492202015</v>
      </c>
      <c r="T212" s="98">
        <v>970.12592237784474</v>
      </c>
      <c r="U212" s="98">
        <v>1013.7701587204519</v>
      </c>
      <c r="V212" s="98">
        <v>943.09399330166502</v>
      </c>
      <c r="W212" s="98">
        <v>893.71055687083174</v>
      </c>
      <c r="X212" s="98">
        <v>769.04870899714399</v>
      </c>
      <c r="Y212" s="98">
        <v>624.31970521993765</v>
      </c>
      <c r="DA212" s="63" t="s">
        <v>2262</v>
      </c>
    </row>
    <row r="213" spans="1:105" ht="12" customHeight="1" x14ac:dyDescent="0.25">
      <c r="A213" s="109" t="s">
        <v>120</v>
      </c>
      <c r="B213" s="33">
        <v>497.56970982565826</v>
      </c>
      <c r="C213" s="33">
        <v>430.79374139135223</v>
      </c>
      <c r="D213" s="33">
        <v>338.62119553601377</v>
      </c>
      <c r="E213" s="33">
        <v>911.87516607588236</v>
      </c>
      <c r="F213" s="33">
        <v>823.3462501414499</v>
      </c>
      <c r="G213" s="33">
        <v>635.39330740731123</v>
      </c>
      <c r="H213" s="33">
        <v>760.8100905567934</v>
      </c>
      <c r="I213" s="33">
        <v>690.91127281301488</v>
      </c>
      <c r="J213" s="33">
        <v>733.92859519010926</v>
      </c>
      <c r="K213" s="33">
        <v>739.26503063469954</v>
      </c>
      <c r="L213" s="33">
        <v>824.0994627787145</v>
      </c>
      <c r="M213" s="33">
        <v>755.39749877267502</v>
      </c>
      <c r="N213" s="33">
        <v>736.74234719179003</v>
      </c>
      <c r="O213" s="33">
        <v>753.63518022828657</v>
      </c>
      <c r="P213" s="33">
        <v>702.12090148475272</v>
      </c>
      <c r="Q213" s="33">
        <v>698.76539357500712</v>
      </c>
      <c r="R213" s="33">
        <v>713.82921212078247</v>
      </c>
      <c r="S213" s="33">
        <v>724.66604052049559</v>
      </c>
      <c r="T213" s="33">
        <v>721.85619106234356</v>
      </c>
      <c r="U213" s="33">
        <v>718.96896236609712</v>
      </c>
      <c r="V213" s="33">
        <v>744.49613360090143</v>
      </c>
      <c r="W213" s="33">
        <v>836.63638016128903</v>
      </c>
      <c r="X213" s="33">
        <v>526.20368636465059</v>
      </c>
      <c r="Y213" s="33">
        <v>387.72399109573871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8145.0581831619675</v>
      </c>
      <c r="C215" s="117">
        <f t="shared" si="103"/>
        <v>8686.3898939426763</v>
      </c>
      <c r="D215" s="117">
        <f t="shared" si="103"/>
        <v>9025.8756681391442</v>
      </c>
      <c r="E215" s="117">
        <f t="shared" si="103"/>
        <v>8796.6873071153714</v>
      </c>
      <c r="F215" s="117">
        <f t="shared" si="103"/>
        <v>8777.3738879176381</v>
      </c>
      <c r="G215" s="117">
        <f t="shared" si="103"/>
        <v>9192.1095363271033</v>
      </c>
      <c r="H215" s="117">
        <f t="shared" si="103"/>
        <v>10098.272379140077</v>
      </c>
      <c r="I215" s="117">
        <f t="shared" si="103"/>
        <v>9105.8225962115375</v>
      </c>
      <c r="J215" s="117">
        <f t="shared" si="103"/>
        <v>9587.2565513378559</v>
      </c>
      <c r="K215" s="117">
        <f t="shared" si="103"/>
        <v>9904.5738660250754</v>
      </c>
      <c r="L215" s="117">
        <f t="shared" si="103"/>
        <v>11332.361353114291</v>
      </c>
      <c r="M215" s="117">
        <f t="shared" si="103"/>
        <v>10068.808921959799</v>
      </c>
      <c r="N215" s="117">
        <f t="shared" si="103"/>
        <v>10655.443323299862</v>
      </c>
      <c r="O215" s="117">
        <f t="shared" si="103"/>
        <v>10588.653710221035</v>
      </c>
      <c r="P215" s="117">
        <f t="shared" si="103"/>
        <v>9834.8077190592176</v>
      </c>
      <c r="Q215" s="117">
        <f t="shared" si="103"/>
        <v>9776.5334786742242</v>
      </c>
      <c r="R215" s="117">
        <f t="shared" ref="R215:V215" si="104">R216+R219+R221+R231</f>
        <v>10749.906388136007</v>
      </c>
      <c r="S215" s="117">
        <f t="shared" si="104"/>
        <v>11352.321756911293</v>
      </c>
      <c r="T215" s="117">
        <f t="shared" si="104"/>
        <v>11962.323813862953</v>
      </c>
      <c r="U215" s="117">
        <f t="shared" si="104"/>
        <v>10434.515251797262</v>
      </c>
      <c r="V215" s="117">
        <f t="shared" si="104"/>
        <v>11473.708055933477</v>
      </c>
      <c r="W215" s="117">
        <f t="shared" ref="W215:Y215" si="105">W216+W219+W221+W231</f>
        <v>12813.393557471272</v>
      </c>
      <c r="X215" s="117">
        <f t="shared" si="105"/>
        <v>11748.009733558421</v>
      </c>
      <c r="Y215" s="117">
        <f t="shared" si="105"/>
        <v>11263.845209831057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7057.4200265917971</v>
      </c>
      <c r="C216" s="122">
        <f t="shared" si="106"/>
        <v>7618.84227687373</v>
      </c>
      <c r="D216" s="122">
        <f t="shared" si="106"/>
        <v>7886.4561610052215</v>
      </c>
      <c r="E216" s="122">
        <f t="shared" si="106"/>
        <v>7404.6782503440554</v>
      </c>
      <c r="F216" s="122">
        <f t="shared" si="106"/>
        <v>7368.8941850974606</v>
      </c>
      <c r="G216" s="122">
        <f t="shared" si="106"/>
        <v>7828.4489012392078</v>
      </c>
      <c r="H216" s="122">
        <f t="shared" si="106"/>
        <v>8640.0805805944783</v>
      </c>
      <c r="I216" s="122">
        <f t="shared" si="106"/>
        <v>7699.0306772777039</v>
      </c>
      <c r="J216" s="122">
        <f t="shared" si="106"/>
        <v>8099.965926767969</v>
      </c>
      <c r="K216" s="122">
        <f t="shared" si="106"/>
        <v>8364.4694646941407</v>
      </c>
      <c r="L216" s="122">
        <f t="shared" si="106"/>
        <v>9728.6053986236439</v>
      </c>
      <c r="M216" s="122">
        <f t="shared" si="106"/>
        <v>8500.5772756297283</v>
      </c>
      <c r="N216" s="122">
        <f t="shared" si="106"/>
        <v>9058.721614344664</v>
      </c>
      <c r="O216" s="122">
        <f t="shared" si="106"/>
        <v>8972.5052402787169</v>
      </c>
      <c r="P216" s="122">
        <f t="shared" si="106"/>
        <v>8213.8679303010504</v>
      </c>
      <c r="Q216" s="122">
        <f t="shared" si="106"/>
        <v>8146.8749101909061</v>
      </c>
      <c r="R216" s="122">
        <f t="shared" ref="R216:V216" si="107">SUM(R217:R218)</f>
        <v>9067.4357810583097</v>
      </c>
      <c r="S216" s="122">
        <f t="shared" si="107"/>
        <v>9601.0282606369838</v>
      </c>
      <c r="T216" s="122">
        <f t="shared" si="107"/>
        <v>10142.621234247541</v>
      </c>
      <c r="U216" s="122">
        <f t="shared" si="107"/>
        <v>8739.1759208999556</v>
      </c>
      <c r="V216" s="122">
        <f t="shared" si="107"/>
        <v>9706.0635041298847</v>
      </c>
      <c r="W216" s="122">
        <f t="shared" ref="W216:Y216" si="108">SUM(W217:W218)</f>
        <v>10983.325852765245</v>
      </c>
      <c r="X216" s="122">
        <f t="shared" si="108"/>
        <v>10197.397909290294</v>
      </c>
      <c r="Y216" s="122">
        <f t="shared" si="108"/>
        <v>9941.36469255458</v>
      </c>
      <c r="DA216" s="130" t="s">
        <v>2413</v>
      </c>
    </row>
    <row r="217" spans="1:105" ht="12" customHeight="1" x14ac:dyDescent="0.25">
      <c r="A217" s="97" t="s">
        <v>51</v>
      </c>
      <c r="B217" s="98">
        <v>7000.7935565128073</v>
      </c>
      <c r="C217" s="98">
        <v>7557.7098503744455</v>
      </c>
      <c r="D217" s="98">
        <v>7823.9162195167646</v>
      </c>
      <c r="E217" s="98">
        <v>7346.1111504530745</v>
      </c>
      <c r="F217" s="98">
        <v>7311.6579957033618</v>
      </c>
      <c r="G217" s="98">
        <v>7768.595822092022</v>
      </c>
      <c r="H217" s="98">
        <v>8574.2906228833872</v>
      </c>
      <c r="I217" s="98">
        <v>7641.9307455468897</v>
      </c>
      <c r="J217" s="98">
        <v>8040.4643247871318</v>
      </c>
      <c r="K217" s="98">
        <v>8303.8356733587407</v>
      </c>
      <c r="L217" s="98">
        <v>9657.868596637134</v>
      </c>
      <c r="M217" s="98">
        <v>8440.2218778932129</v>
      </c>
      <c r="N217" s="98">
        <v>8994.8672393062861</v>
      </c>
      <c r="O217" s="98">
        <v>8910.2263078408378</v>
      </c>
      <c r="P217" s="98">
        <v>8157.9851231625089</v>
      </c>
      <c r="Q217" s="98">
        <v>8092.0889172368452</v>
      </c>
      <c r="R217" s="98">
        <v>9006.7392890159281</v>
      </c>
      <c r="S217" s="98">
        <v>9537.4277116455378</v>
      </c>
      <c r="T217" s="98">
        <v>10074.673576910191</v>
      </c>
      <c r="U217" s="98">
        <v>8681.8877919243296</v>
      </c>
      <c r="V217" s="98">
        <v>9642.7620673202182</v>
      </c>
      <c r="W217" s="98">
        <v>10913.482133715403</v>
      </c>
      <c r="X217" s="98">
        <v>10135.462929121213</v>
      </c>
      <c r="Y217" s="98">
        <v>9882.5198253592771</v>
      </c>
      <c r="DA217" s="63" t="s">
        <v>2414</v>
      </c>
    </row>
    <row r="218" spans="1:105" ht="12" customHeight="1" x14ac:dyDescent="0.25">
      <c r="A218" s="97" t="s">
        <v>53</v>
      </c>
      <c r="B218" s="98">
        <v>56.626470078989989</v>
      </c>
      <c r="C218" s="98">
        <v>61.132426499284513</v>
      </c>
      <c r="D218" s="98">
        <v>62.539941488456492</v>
      </c>
      <c r="E218" s="98">
        <v>58.567099890981211</v>
      </c>
      <c r="F218" s="98">
        <v>57.236189394098965</v>
      </c>
      <c r="G218" s="98">
        <v>59.853079147185532</v>
      </c>
      <c r="H218" s="98">
        <v>65.789957711091304</v>
      </c>
      <c r="I218" s="98">
        <v>57.099931730814099</v>
      </c>
      <c r="J218" s="98">
        <v>59.501601980837293</v>
      </c>
      <c r="K218" s="98">
        <v>60.633791335399494</v>
      </c>
      <c r="L218" s="98">
        <v>70.736801986508979</v>
      </c>
      <c r="M218" s="98">
        <v>60.355397736515521</v>
      </c>
      <c r="N218" s="98">
        <v>63.854375038377405</v>
      </c>
      <c r="O218" s="98">
        <v>62.278932437878545</v>
      </c>
      <c r="P218" s="98">
        <v>55.88280713854202</v>
      </c>
      <c r="Q218" s="98">
        <v>54.78599295406071</v>
      </c>
      <c r="R218" s="98">
        <v>60.696492042382431</v>
      </c>
      <c r="S218" s="98">
        <v>63.600548991445955</v>
      </c>
      <c r="T218" s="98">
        <v>67.947657337349696</v>
      </c>
      <c r="U218" s="98">
        <v>57.28812897562581</v>
      </c>
      <c r="V218" s="98">
        <v>63.301436809666718</v>
      </c>
      <c r="W218" s="98">
        <v>69.843719049843244</v>
      </c>
      <c r="X218" s="98">
        <v>61.934980169080781</v>
      </c>
      <c r="Y218" s="98">
        <v>58.844867195302008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0.12460122028884482</v>
      </c>
      <c r="C219" s="122">
        <f t="shared" si="109"/>
        <v>0.13454123318292108</v>
      </c>
      <c r="D219" s="122">
        <f t="shared" si="109"/>
        <v>0.1575220745731333</v>
      </c>
      <c r="E219" s="122">
        <f t="shared" si="109"/>
        <v>0.20186040676365893</v>
      </c>
      <c r="F219" s="122">
        <f t="shared" si="109"/>
        <v>0.3040191688705422</v>
      </c>
      <c r="G219" s="122">
        <f t="shared" si="109"/>
        <v>0.38192401153071465</v>
      </c>
      <c r="H219" s="122">
        <f t="shared" si="109"/>
        <v>0.63049547702859865</v>
      </c>
      <c r="I219" s="122">
        <f t="shared" si="109"/>
        <v>0.87273743842892737</v>
      </c>
      <c r="J219" s="122">
        <f t="shared" si="109"/>
        <v>1.1107135470870981</v>
      </c>
      <c r="K219" s="122">
        <f t="shared" si="109"/>
        <v>1.4165009808906781</v>
      </c>
      <c r="L219" s="122">
        <f t="shared" si="109"/>
        <v>2.7159813688061023</v>
      </c>
      <c r="M219" s="122">
        <f t="shared" si="109"/>
        <v>1.841995369527073</v>
      </c>
      <c r="N219" s="122">
        <f t="shared" si="109"/>
        <v>2.6966728790004963</v>
      </c>
      <c r="O219" s="122">
        <f t="shared" si="109"/>
        <v>3.2248943150900868</v>
      </c>
      <c r="P219" s="122">
        <f t="shared" si="109"/>
        <v>4.2290947458420662</v>
      </c>
      <c r="Q219" s="122">
        <f t="shared" si="109"/>
        <v>10.415732586991666</v>
      </c>
      <c r="R219" s="122">
        <f t="shared" si="109"/>
        <v>7.9268570293624938</v>
      </c>
      <c r="S219" s="122">
        <f t="shared" si="109"/>
        <v>9.8566019424096503</v>
      </c>
      <c r="T219" s="122">
        <f t="shared" si="109"/>
        <v>13.081058343818617</v>
      </c>
      <c r="U219" s="122">
        <f t="shared" si="109"/>
        <v>19.332138237723257</v>
      </c>
      <c r="V219" s="122">
        <f t="shared" si="109"/>
        <v>12.029213663795771</v>
      </c>
      <c r="W219" s="122">
        <f t="shared" si="109"/>
        <v>16.556397256563997</v>
      </c>
      <c r="X219" s="122">
        <f t="shared" si="109"/>
        <v>13.959944860838132</v>
      </c>
      <c r="Y219" s="122">
        <f t="shared" si="109"/>
        <v>10.885836003077008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0.12460122028884482</v>
      </c>
      <c r="C220" s="98">
        <f>RES_hhdet_tesh!C8</f>
        <v>0.13454123318292108</v>
      </c>
      <c r="D220" s="98">
        <f>RES_hhdet_tesh!D8</f>
        <v>0.1575220745731333</v>
      </c>
      <c r="E220" s="98">
        <f>RES_hhdet_tesh!E8</f>
        <v>0.20186040676365893</v>
      </c>
      <c r="F220" s="98">
        <f>RES_hhdet_tesh!F8</f>
        <v>0.3040191688705422</v>
      </c>
      <c r="G220" s="98">
        <f>RES_hhdet_tesh!G8</f>
        <v>0.38192401153071465</v>
      </c>
      <c r="H220" s="98">
        <f>RES_hhdet_tesh!H8</f>
        <v>0.63049547702859865</v>
      </c>
      <c r="I220" s="98">
        <f>RES_hhdet_tesh!I8</f>
        <v>0.87273743842892737</v>
      </c>
      <c r="J220" s="98">
        <f>RES_hhdet_tesh!J8</f>
        <v>1.1107135470870981</v>
      </c>
      <c r="K220" s="98">
        <f>RES_hhdet_tesh!K8</f>
        <v>1.4165009808906781</v>
      </c>
      <c r="L220" s="98">
        <f>RES_hhdet_tesh!L8</f>
        <v>2.7159813688061023</v>
      </c>
      <c r="M220" s="98">
        <f>RES_hhdet_tesh!M8</f>
        <v>1.841995369527073</v>
      </c>
      <c r="N220" s="98">
        <f>RES_hhdet_tesh!N8</f>
        <v>2.6966728790004963</v>
      </c>
      <c r="O220" s="98">
        <f>RES_hhdet_tesh!O8</f>
        <v>3.2248943150900868</v>
      </c>
      <c r="P220" s="98">
        <f>RES_hhdet_tesh!P8</f>
        <v>4.2290947458420662</v>
      </c>
      <c r="Q220" s="98">
        <f>RES_hhdet_tesh!Q8</f>
        <v>10.415732586991666</v>
      </c>
      <c r="R220" s="98">
        <f>RES_hhdet_tesh!R8</f>
        <v>7.9268570293624938</v>
      </c>
      <c r="S220" s="98">
        <f>RES_hhdet_tesh!S8</f>
        <v>9.8566019424096503</v>
      </c>
      <c r="T220" s="98">
        <f>RES_hhdet_tesh!T8</f>
        <v>13.081058343818617</v>
      </c>
      <c r="U220" s="98">
        <f>RES_hhdet_tesh!U8</f>
        <v>19.332138237723257</v>
      </c>
      <c r="V220" s="98">
        <f>RES_hhdet_tesh!V8</f>
        <v>12.029213663795771</v>
      </c>
      <c r="W220" s="98">
        <f>RES_hhdet_tesh!W8</f>
        <v>16.556397256563997</v>
      </c>
      <c r="X220" s="98">
        <f>RES_hhdet_tesh!X8</f>
        <v>13.959944860838132</v>
      </c>
      <c r="Y220" s="98">
        <f>RES_hhdet_tesh!Y8</f>
        <v>10.885836003077008</v>
      </c>
      <c r="DA220" s="63" t="s">
        <v>2417</v>
      </c>
    </row>
    <row r="221" spans="1:105" ht="12" customHeight="1" x14ac:dyDescent="0.25">
      <c r="A221" s="121" t="s">
        <v>55</v>
      </c>
      <c r="B221" s="122">
        <v>727.24100544252258</v>
      </c>
      <c r="C221" s="122">
        <v>711.42744761169774</v>
      </c>
      <c r="D221" s="122">
        <v>764.24371723904301</v>
      </c>
      <c r="E221" s="122">
        <v>823.47104129476395</v>
      </c>
      <c r="F221" s="122">
        <v>850.94739573943514</v>
      </c>
      <c r="G221" s="122">
        <v>852.2881439014086</v>
      </c>
      <c r="H221" s="122">
        <v>909.81361340911792</v>
      </c>
      <c r="I221" s="122">
        <v>866.41297094324261</v>
      </c>
      <c r="J221" s="122">
        <v>921.37359408171517</v>
      </c>
      <c r="K221" s="122">
        <v>960.17635231487429</v>
      </c>
      <c r="L221" s="122">
        <v>996.13846372437831</v>
      </c>
      <c r="M221" s="122">
        <v>995.2177023799909</v>
      </c>
      <c r="N221" s="122">
        <v>1025.6058114561906</v>
      </c>
      <c r="O221" s="122">
        <v>1054.2345892896892</v>
      </c>
      <c r="P221" s="122">
        <v>1072.9036656156902</v>
      </c>
      <c r="Q221" s="122">
        <v>1077.8403062933114</v>
      </c>
      <c r="R221" s="122">
        <v>1121.8075444274391</v>
      </c>
      <c r="S221" s="122">
        <v>1176.037403231813</v>
      </c>
      <c r="T221" s="122">
        <v>1229.154829425391</v>
      </c>
      <c r="U221" s="122">
        <v>1091.5223561095736</v>
      </c>
      <c r="V221" s="122">
        <v>1171.9063493403623</v>
      </c>
      <c r="W221" s="122">
        <v>1228.1884970223618</v>
      </c>
      <c r="X221" s="122">
        <v>1086.2220848095596</v>
      </c>
      <c r="Y221" s="122">
        <v>932.11717067928896</v>
      </c>
      <c r="DA221" s="130" t="s">
        <v>2418</v>
      </c>
    </row>
    <row r="222" spans="1:105" ht="12" customHeight="1" x14ac:dyDescent="0.25">
      <c r="A222" s="97" t="s">
        <v>143</v>
      </c>
      <c r="B222" s="98">
        <v>726.7402939686101</v>
      </c>
      <c r="C222" s="98">
        <v>712.77930289343499</v>
      </c>
      <c r="D222" s="98">
        <v>781.58441173384767</v>
      </c>
      <c r="E222" s="98">
        <v>800.14576556429256</v>
      </c>
      <c r="F222" s="98">
        <v>836.39125759911326</v>
      </c>
      <c r="G222" s="98">
        <v>863.58811858083584</v>
      </c>
      <c r="H222" s="98">
        <v>909.98024803986766</v>
      </c>
      <c r="I222" s="98">
        <v>867.95883850816415</v>
      </c>
      <c r="J222" s="98">
        <v>924.77314879561914</v>
      </c>
      <c r="K222" s="98">
        <v>962.15167574970076</v>
      </c>
      <c r="L222" s="98">
        <v>993.26704089333998</v>
      </c>
      <c r="M222" s="98">
        <v>994.12686444870667</v>
      </c>
      <c r="N222" s="98">
        <v>1030.699651687557</v>
      </c>
      <c r="O222" s="98">
        <v>1052.0927319184896</v>
      </c>
      <c r="P222" s="98">
        <v>1073.7937563894341</v>
      </c>
      <c r="Q222" s="98">
        <v>1073.1601562910375</v>
      </c>
      <c r="R222" s="98">
        <v>1121.2385358554998</v>
      </c>
      <c r="S222" s="98">
        <v>1182.8765084370882</v>
      </c>
      <c r="T222" s="98">
        <v>1248.3631236123058</v>
      </c>
      <c r="U222" s="98">
        <v>1065.7407948142011</v>
      </c>
      <c r="V222" s="98">
        <v>1150.1076202343584</v>
      </c>
      <c r="W222" s="98">
        <v>1219.3280135712332</v>
      </c>
      <c r="X222" s="98">
        <v>1085.5941862622237</v>
      </c>
      <c r="Y222" s="98">
        <v>932.92659065056091</v>
      </c>
      <c r="DA222" s="63" t="s">
        <v>2419</v>
      </c>
    </row>
    <row r="223" spans="1:105" ht="12" customHeight="1" x14ac:dyDescent="0.25">
      <c r="A223" s="97" t="s">
        <v>124</v>
      </c>
      <c r="B223" s="98">
        <v>719.826340927773</v>
      </c>
      <c r="C223" s="98">
        <v>754.78952145098981</v>
      </c>
      <c r="D223" s="98">
        <v>767.46752324353736</v>
      </c>
      <c r="E223" s="98">
        <v>807.953248220521</v>
      </c>
      <c r="F223" s="98">
        <v>835.2794665985698</v>
      </c>
      <c r="G223" s="98">
        <v>845.52691510803606</v>
      </c>
      <c r="H223" s="98">
        <v>861.97941882129203</v>
      </c>
      <c r="I223" s="98">
        <v>899.43278397215636</v>
      </c>
      <c r="J223" s="98">
        <v>927.52280755496997</v>
      </c>
      <c r="K223" s="98">
        <v>962.78497107366263</v>
      </c>
      <c r="L223" s="98">
        <v>982.15470477217707</v>
      </c>
      <c r="M223" s="98">
        <v>982.05515944240437</v>
      </c>
      <c r="N223" s="98">
        <v>1037.6330721380843</v>
      </c>
      <c r="O223" s="98">
        <v>1034.0285344823899</v>
      </c>
      <c r="P223" s="98">
        <v>1054.3336619497532</v>
      </c>
      <c r="Q223" s="98">
        <v>1060.9890058920771</v>
      </c>
      <c r="R223" s="98">
        <v>1103.4137505739004</v>
      </c>
      <c r="S223" s="98">
        <v>1140.5212771579043</v>
      </c>
      <c r="T223" s="98">
        <v>1192.9869936312493</v>
      </c>
      <c r="U223" s="98">
        <v>1277.1707115960726</v>
      </c>
      <c r="V223" s="98">
        <v>1299.9697502298241</v>
      </c>
      <c r="W223" s="98">
        <v>1390.0414211177281</v>
      </c>
      <c r="X223" s="98">
        <v>1378.3891399238091</v>
      </c>
      <c r="Y223" s="98">
        <v>1117.0317447685759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961.50334592375395</v>
      </c>
      <c r="L224" s="98">
        <v>981.08130138309241</v>
      </c>
      <c r="M224" s="98">
        <v>981.36834730635007</v>
      </c>
      <c r="N224" s="98">
        <v>1037.26521461573</v>
      </c>
      <c r="O224" s="98">
        <v>1033.5404867891705</v>
      </c>
      <c r="P224" s="98">
        <v>1052.1655985514365</v>
      </c>
      <c r="Q224" s="98">
        <v>1058.462890662636</v>
      </c>
      <c r="R224" s="98">
        <v>1101.184920242448</v>
      </c>
      <c r="S224" s="98">
        <v>1138.459100198387</v>
      </c>
      <c r="T224" s="98">
        <v>1192.490633074631</v>
      </c>
      <c r="U224" s="98">
        <v>1276.7652155033695</v>
      </c>
      <c r="V224" s="98">
        <v>1300.3729433462136</v>
      </c>
      <c r="W224" s="98">
        <v>1390.051170655202</v>
      </c>
      <c r="X224" s="98">
        <v>1383.9765132954174</v>
      </c>
      <c r="Y224" s="98">
        <v>1109.3764026593797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459.73334659689687</v>
      </c>
      <c r="L225" s="101">
        <v>490.93642942400402</v>
      </c>
      <c r="M225" s="101">
        <v>472.0039615140214</v>
      </c>
      <c r="N225" s="101">
        <v>480.55795193295057</v>
      </c>
      <c r="O225" s="101">
        <v>493.00956540873682</v>
      </c>
      <c r="P225" s="101">
        <v>491.71732032956271</v>
      </c>
      <c r="Q225" s="101">
        <v>501.84586041922273</v>
      </c>
      <c r="R225" s="101">
        <v>516.18514316269273</v>
      </c>
      <c r="S225" s="101">
        <v>524.10644351780252</v>
      </c>
      <c r="T225" s="101">
        <v>649.37648609107612</v>
      </c>
      <c r="U225" s="101">
        <v>629.26312863397197</v>
      </c>
      <c r="V225" s="101">
        <v>624.41572757135759</v>
      </c>
      <c r="W225" s="101">
        <v>692.35101815731264</v>
      </c>
      <c r="X225" s="101">
        <v>538.11687795494265</v>
      </c>
      <c r="Y225" s="101">
        <v>345.31188021112644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501.76999932685715</v>
      </c>
      <c r="L226" s="104">
        <v>490.14487195908833</v>
      </c>
      <c r="M226" s="104">
        <v>509.36438579232873</v>
      </c>
      <c r="N226" s="104">
        <v>556.70726268277951</v>
      </c>
      <c r="O226" s="104">
        <v>540.53092138043371</v>
      </c>
      <c r="P226" s="104">
        <v>560.44827822187392</v>
      </c>
      <c r="Q226" s="104">
        <v>556.6170302434133</v>
      </c>
      <c r="R226" s="104">
        <v>584.9997770797554</v>
      </c>
      <c r="S226" s="104">
        <v>614.35265668058457</v>
      </c>
      <c r="T226" s="104">
        <v>543.11414698355475</v>
      </c>
      <c r="U226" s="104">
        <v>647.50208686939743</v>
      </c>
      <c r="V226" s="104">
        <v>675.95721577485608</v>
      </c>
      <c r="W226" s="104">
        <v>697.70015249788946</v>
      </c>
      <c r="X226" s="104">
        <v>845.85963534047448</v>
      </c>
      <c r="Y226" s="104">
        <v>764.06452244825311</v>
      </c>
      <c r="DA226" s="132" t="s">
        <v>2423</v>
      </c>
    </row>
    <row r="227" spans="1:105" ht="12" customHeight="1" x14ac:dyDescent="0.25">
      <c r="A227" s="106" t="s">
        <v>122</v>
      </c>
      <c r="B227" s="101">
        <v>746.26387902663225</v>
      </c>
      <c r="C227" s="101">
        <v>647.03398188464223</v>
      </c>
      <c r="D227" s="101">
        <v>491.39806662253176</v>
      </c>
      <c r="E227" s="101">
        <v>1040.5587331853083</v>
      </c>
      <c r="F227" s="101">
        <v>969.1632932828735</v>
      </c>
      <c r="G227" s="101">
        <v>769.56044636374554</v>
      </c>
      <c r="H227" s="101">
        <v>919.12735922090792</v>
      </c>
      <c r="I227" s="101">
        <v>846.53144717335442</v>
      </c>
      <c r="J227" s="101">
        <v>894.02774792637217</v>
      </c>
      <c r="K227" s="101">
        <v>945.88055178994819</v>
      </c>
      <c r="L227" s="101">
        <v>1017.2018912025119</v>
      </c>
      <c r="M227" s="101">
        <v>1004.0229605659564</v>
      </c>
      <c r="N227" s="101">
        <v>992.77013920176125</v>
      </c>
      <c r="O227" s="101">
        <v>1069.0437840265001</v>
      </c>
      <c r="P227" s="101">
        <v>1071.0025823670994</v>
      </c>
      <c r="Q227" s="101">
        <v>1106.2561882701518</v>
      </c>
      <c r="R227" s="101">
        <v>1128.6180554505636</v>
      </c>
      <c r="S227" s="101">
        <v>1145.3437603989541</v>
      </c>
      <c r="T227" s="101">
        <v>1125.6136042975193</v>
      </c>
      <c r="U227" s="101">
        <v>1220.7476705006022</v>
      </c>
      <c r="V227" s="101">
        <v>1307.5936181932097</v>
      </c>
      <c r="W227" s="101">
        <v>1337.9391595221405</v>
      </c>
      <c r="X227" s="101">
        <v>1110.2113541708036</v>
      </c>
      <c r="Y227" s="101">
        <v>853.57422219744694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944.60899309047966</v>
      </c>
      <c r="L228" s="104">
        <v>1016.3430409538286</v>
      </c>
      <c r="M228" s="104">
        <v>1003.6600816220897</v>
      </c>
      <c r="N228" s="104">
        <v>992.64825404266355</v>
      </c>
      <c r="O228" s="104">
        <v>1069.2527452107893</v>
      </c>
      <c r="P228" s="104">
        <v>1068.6453392212989</v>
      </c>
      <c r="Q228" s="104">
        <v>1102.7483789911748</v>
      </c>
      <c r="R228" s="104">
        <v>1125.3698818094042</v>
      </c>
      <c r="S228" s="104">
        <v>1141.2332146924168</v>
      </c>
      <c r="T228" s="104">
        <v>1123.4648394221315</v>
      </c>
      <c r="U228" s="104">
        <v>1219.8990763139091</v>
      </c>
      <c r="V228" s="104">
        <v>1308.549177719419</v>
      </c>
      <c r="W228" s="104">
        <v>1341.4528760401283</v>
      </c>
      <c r="X228" s="104">
        <v>1110.2979726004705</v>
      </c>
      <c r="Y228" s="104">
        <v>839.94901024663204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451.7057669249516</v>
      </c>
      <c r="L229" s="98">
        <v>509.3278299592854</v>
      </c>
      <c r="M229" s="98">
        <v>482.84462430143066</v>
      </c>
      <c r="N229" s="98">
        <v>459.34342528053872</v>
      </c>
      <c r="O229" s="98">
        <v>510.61139643544288</v>
      </c>
      <c r="P229" s="98">
        <v>499.86331714081956</v>
      </c>
      <c r="Q229" s="98">
        <v>524.18410250195427</v>
      </c>
      <c r="R229" s="98">
        <v>529.94048000604903</v>
      </c>
      <c r="S229" s="98">
        <v>527.58532788139667</v>
      </c>
      <c r="T229" s="98">
        <v>604.74222682367156</v>
      </c>
      <c r="U229" s="98">
        <v>600.84604968699989</v>
      </c>
      <c r="V229" s="98">
        <v>632.36246699489129</v>
      </c>
      <c r="W229" s="98">
        <v>667.39249406666022</v>
      </c>
      <c r="X229" s="98">
        <v>411.13038181725022</v>
      </c>
      <c r="Y229" s="98">
        <v>223.31044081693852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492.90322616552794</v>
      </c>
      <c r="L230" s="98">
        <v>507.01521099454311</v>
      </c>
      <c r="M230" s="98">
        <v>520.81545732065922</v>
      </c>
      <c r="N230" s="98">
        <v>533.30482876212488</v>
      </c>
      <c r="O230" s="98">
        <v>558.64134877534639</v>
      </c>
      <c r="P230" s="98">
        <v>568.78202208047946</v>
      </c>
      <c r="Q230" s="98">
        <v>578.56427648922045</v>
      </c>
      <c r="R230" s="98">
        <v>595.42940180335529</v>
      </c>
      <c r="S230" s="98">
        <v>613.64788681102016</v>
      </c>
      <c r="T230" s="98">
        <v>518.72261259845993</v>
      </c>
      <c r="U230" s="98">
        <v>619.05302662690906</v>
      </c>
      <c r="V230" s="98">
        <v>676.18671072452753</v>
      </c>
      <c r="W230" s="98">
        <v>674.06038197346788</v>
      </c>
      <c r="X230" s="98">
        <v>699.16759078322013</v>
      </c>
      <c r="Y230" s="98">
        <v>616.63856942969358</v>
      </c>
      <c r="DA230" s="63" t="s">
        <v>2427</v>
      </c>
    </row>
    <row r="231" spans="1:105" ht="12" customHeight="1" x14ac:dyDescent="0.25">
      <c r="A231" s="121" t="s">
        <v>54</v>
      </c>
      <c r="B231" s="122">
        <v>360.27254990735884</v>
      </c>
      <c r="C231" s="122">
        <v>355.98562822406438</v>
      </c>
      <c r="D231" s="122">
        <v>375.01826782030463</v>
      </c>
      <c r="E231" s="122">
        <v>568.33615506978902</v>
      </c>
      <c r="F231" s="122">
        <v>557.22828791187248</v>
      </c>
      <c r="G231" s="122">
        <v>510.99056717495586</v>
      </c>
      <c r="H231" s="122">
        <v>547.74768965945054</v>
      </c>
      <c r="I231" s="122">
        <v>539.50621055216266</v>
      </c>
      <c r="J231" s="122">
        <v>564.80631694108331</v>
      </c>
      <c r="K231" s="122">
        <v>578.51154803516852</v>
      </c>
      <c r="L231" s="122">
        <v>604.90150939746036</v>
      </c>
      <c r="M231" s="122">
        <v>571.17194858055359</v>
      </c>
      <c r="N231" s="122">
        <v>568.41922462000628</v>
      </c>
      <c r="O231" s="122">
        <v>558.68898633754088</v>
      </c>
      <c r="P231" s="122">
        <v>543.80702839663581</v>
      </c>
      <c r="Q231" s="122">
        <v>541.40252960301427</v>
      </c>
      <c r="R231" s="122">
        <v>552.73620562089627</v>
      </c>
      <c r="S231" s="122">
        <v>565.3994911000874</v>
      </c>
      <c r="T231" s="122">
        <v>577.46669184620168</v>
      </c>
      <c r="U231" s="122">
        <v>584.4848365500095</v>
      </c>
      <c r="V231" s="122">
        <v>583.70898879943297</v>
      </c>
      <c r="W231" s="122">
        <v>585.32281042710122</v>
      </c>
      <c r="X231" s="122">
        <v>450.4297945977296</v>
      </c>
      <c r="Y231" s="122">
        <v>379.47751059411081</v>
      </c>
      <c r="DA231" s="130" t="s">
        <v>2428</v>
      </c>
    </row>
    <row r="232" spans="1:105" ht="12" customHeight="1" x14ac:dyDescent="0.25">
      <c r="A232" s="97" t="s">
        <v>51</v>
      </c>
      <c r="B232" s="98">
        <v>359.41388620297352</v>
      </c>
      <c r="C232" s="98">
        <v>341.27726125323312</v>
      </c>
      <c r="D232" s="98">
        <v>408.45406111781489</v>
      </c>
      <c r="E232" s="98">
        <v>526.8020731744358</v>
      </c>
      <c r="F232" s="98">
        <v>532.99857380792105</v>
      </c>
      <c r="G232" s="98">
        <v>533.59787681511443</v>
      </c>
      <c r="H232" s="98">
        <v>562.56949290650107</v>
      </c>
      <c r="I232" s="98">
        <v>531.13976430857872</v>
      </c>
      <c r="J232" s="98">
        <v>568.66342707468789</v>
      </c>
      <c r="K232" s="98">
        <v>583.65936957424958</v>
      </c>
      <c r="L232" s="98">
        <v>596.77690419602584</v>
      </c>
      <c r="M232" s="98">
        <v>568.05560142328488</v>
      </c>
      <c r="N232" s="98">
        <v>570.41171741114692</v>
      </c>
      <c r="O232" s="98">
        <v>553.41357840623618</v>
      </c>
      <c r="P232" s="98">
        <v>551.98429215166061</v>
      </c>
      <c r="Q232" s="98">
        <v>545.82353873582474</v>
      </c>
      <c r="R232" s="98">
        <v>557.08153140063621</v>
      </c>
      <c r="S232" s="98">
        <v>581.47489907272836</v>
      </c>
      <c r="T232" s="98">
        <v>587.17646064272162</v>
      </c>
      <c r="U232" s="98">
        <v>536.79857143750178</v>
      </c>
      <c r="V232" s="98">
        <v>600.24358181491573</v>
      </c>
      <c r="W232" s="98">
        <v>589.02632462927943</v>
      </c>
      <c r="X232" s="98">
        <v>422.91687037807191</v>
      </c>
      <c r="Y232" s="98">
        <v>404.23286109482143</v>
      </c>
      <c r="DA232" s="63" t="s">
        <v>2429</v>
      </c>
    </row>
    <row r="233" spans="1:105" ht="12" customHeight="1" x14ac:dyDescent="0.25">
      <c r="A233" s="97" t="s">
        <v>50</v>
      </c>
      <c r="B233" s="98">
        <v>359.13984614477027</v>
      </c>
      <c r="C233" s="98">
        <v>367.91319913191961</v>
      </c>
      <c r="D233" s="98">
        <v>399.28902545890935</v>
      </c>
      <c r="E233" s="98">
        <v>530.8833974533452</v>
      </c>
      <c r="F233" s="98">
        <v>532.77971181831379</v>
      </c>
      <c r="G233" s="98">
        <v>520.54353812929037</v>
      </c>
      <c r="H233" s="98">
        <v>528.81217328407308</v>
      </c>
      <c r="I233" s="98">
        <v>551.37754960160953</v>
      </c>
      <c r="J233" s="98">
        <v>568.55596703334948</v>
      </c>
      <c r="K233" s="98">
        <v>586.70939712812776</v>
      </c>
      <c r="L233" s="98">
        <v>594.53506626154456</v>
      </c>
      <c r="M233" s="98">
        <v>569.22457014317797</v>
      </c>
      <c r="N233" s="98">
        <v>571.00815286850855</v>
      </c>
      <c r="O233" s="98">
        <v>548.22671005447796</v>
      </c>
      <c r="P233" s="98">
        <v>543.25499219624737</v>
      </c>
      <c r="Q233" s="98">
        <v>540.88420995547301</v>
      </c>
      <c r="R233" s="98">
        <v>549.46541550128632</v>
      </c>
      <c r="S233" s="98">
        <v>556.62373478708253</v>
      </c>
      <c r="T233" s="98">
        <v>576.01601253220383</v>
      </c>
      <c r="U233" s="98">
        <v>604.65700262172766</v>
      </c>
      <c r="V233" s="98">
        <v>565.6489615988927</v>
      </c>
      <c r="W233" s="98">
        <v>537.59038876358306</v>
      </c>
      <c r="X233" s="98">
        <v>465.09957014368115</v>
      </c>
      <c r="Y233" s="98">
        <v>379.61469423034828</v>
      </c>
      <c r="DA233" s="63" t="s">
        <v>2430</v>
      </c>
    </row>
    <row r="234" spans="1:105" ht="12" customHeight="1" x14ac:dyDescent="0.25">
      <c r="A234" s="109" t="s">
        <v>120</v>
      </c>
      <c r="B234" s="33">
        <v>367.61136510898768</v>
      </c>
      <c r="C234" s="33">
        <v>319.656321462915</v>
      </c>
      <c r="D234" s="33">
        <v>252.71444160854114</v>
      </c>
      <c r="E234" s="33">
        <v>683.76264675539971</v>
      </c>
      <c r="F234" s="33">
        <v>618.93029569341843</v>
      </c>
      <c r="G234" s="33">
        <v>478.48720104953139</v>
      </c>
      <c r="H234" s="33">
        <v>573.96900025315722</v>
      </c>
      <c r="I234" s="33">
        <v>521.79036571559675</v>
      </c>
      <c r="J234" s="33">
        <v>555.19395670133304</v>
      </c>
      <c r="K234" s="33">
        <v>560.46412087208137</v>
      </c>
      <c r="L234" s="33">
        <v>626.65174515115098</v>
      </c>
      <c r="M234" s="33">
        <v>576.03925748661982</v>
      </c>
      <c r="N234" s="33">
        <v>563.26277747465576</v>
      </c>
      <c r="O234" s="33">
        <v>577.54024535916892</v>
      </c>
      <c r="P234" s="33">
        <v>539.47304513884228</v>
      </c>
      <c r="Q234" s="33">
        <v>539.33950395612999</v>
      </c>
      <c r="R234" s="33">
        <v>555.09839956863084</v>
      </c>
      <c r="S234" s="33">
        <v>569.20654720420805</v>
      </c>
      <c r="T234" s="33">
        <v>572.78504996383117</v>
      </c>
      <c r="U234" s="33">
        <v>579.75786630766765</v>
      </c>
      <c r="V234" s="33">
        <v>608.9247451493286</v>
      </c>
      <c r="W234" s="33">
        <v>688.85683037806189</v>
      </c>
      <c r="X234" s="33">
        <v>436.26597588832351</v>
      </c>
      <c r="Y234" s="33">
        <v>323.9023996485567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4624.7304106175934</v>
      </c>
      <c r="C236" s="117">
        <f t="shared" si="110"/>
        <v>4907.9094219411854</v>
      </c>
      <c r="D236" s="117">
        <f t="shared" si="110"/>
        <v>5044.8942990358428</v>
      </c>
      <c r="E236" s="117">
        <f t="shared" si="110"/>
        <v>4758.7777375588557</v>
      </c>
      <c r="F236" s="117">
        <f t="shared" si="110"/>
        <v>4701.4158633698908</v>
      </c>
      <c r="G236" s="117">
        <f t="shared" si="110"/>
        <v>4909.6543101223861</v>
      </c>
      <c r="H236" s="117">
        <f t="shared" si="110"/>
        <v>5346.7814737557519</v>
      </c>
      <c r="I236" s="117">
        <f t="shared" si="110"/>
        <v>4786.2693474268608</v>
      </c>
      <c r="J236" s="117">
        <f t="shared" si="110"/>
        <v>4995.2855892626585</v>
      </c>
      <c r="K236" s="117">
        <f t="shared" si="110"/>
        <v>5127.4211743530723</v>
      </c>
      <c r="L236" s="117">
        <f t="shared" si="110"/>
        <v>5826.0327621162205</v>
      </c>
      <c r="M236" s="117">
        <f t="shared" si="110"/>
        <v>5124.8601392881355</v>
      </c>
      <c r="N236" s="117">
        <f t="shared" si="110"/>
        <v>5377.2780280572806</v>
      </c>
      <c r="O236" s="117">
        <f t="shared" si="110"/>
        <v>5291.3377746321385</v>
      </c>
      <c r="P236" s="117">
        <f t="shared" si="110"/>
        <v>4884.4826399655831</v>
      </c>
      <c r="Q236" s="117">
        <f t="shared" si="110"/>
        <v>4820.2173307993899</v>
      </c>
      <c r="R236" s="117">
        <f t="shared" ref="R236:V236" si="111">R237+R240+R242+R252</f>
        <v>5286.4274593235896</v>
      </c>
      <c r="S236" s="117">
        <f t="shared" si="111"/>
        <v>5549.2810622161378</v>
      </c>
      <c r="T236" s="117">
        <f t="shared" si="111"/>
        <v>5833.710913241167</v>
      </c>
      <c r="U236" s="117">
        <f t="shared" si="111"/>
        <v>4984.7785002643232</v>
      </c>
      <c r="V236" s="117">
        <f t="shared" si="111"/>
        <v>5422.1160267547311</v>
      </c>
      <c r="W236" s="117">
        <f t="shared" ref="W236:Y236" si="112">W237+W240+W242+W252</f>
        <v>6068.2741951505168</v>
      </c>
      <c r="X236" s="117">
        <f t="shared" si="112"/>
        <v>5612.742620339428</v>
      </c>
      <c r="Y236" s="117">
        <f t="shared" si="112"/>
        <v>5285.0289439767403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4095.8908487368199</v>
      </c>
      <c r="C237" s="122">
        <f t="shared" si="113"/>
        <v>4391.7826101998853</v>
      </c>
      <c r="D237" s="122">
        <f t="shared" si="113"/>
        <v>4494.0455748535796</v>
      </c>
      <c r="E237" s="122">
        <f t="shared" si="113"/>
        <v>4187.3198635164999</v>
      </c>
      <c r="F237" s="122">
        <f t="shared" si="113"/>
        <v>4128.1428244176259</v>
      </c>
      <c r="G237" s="122">
        <f t="shared" si="113"/>
        <v>4333.7399958697597</v>
      </c>
      <c r="H237" s="122">
        <f t="shared" si="113"/>
        <v>4743.9080586225664</v>
      </c>
      <c r="I237" s="122">
        <f t="shared" si="113"/>
        <v>4202.1055546704019</v>
      </c>
      <c r="J237" s="122">
        <f t="shared" si="113"/>
        <v>4385.2229887535805</v>
      </c>
      <c r="K237" s="122">
        <f t="shared" si="113"/>
        <v>4503.3641186967143</v>
      </c>
      <c r="L237" s="122">
        <f t="shared" si="113"/>
        <v>5197.482756618946</v>
      </c>
      <c r="M237" s="122">
        <f t="shared" si="113"/>
        <v>4510.9236414848028</v>
      </c>
      <c r="N237" s="122">
        <f t="shared" si="113"/>
        <v>4753.1545701209525</v>
      </c>
      <c r="O237" s="122">
        <f t="shared" si="113"/>
        <v>4671.2430463411783</v>
      </c>
      <c r="P237" s="122">
        <f t="shared" si="113"/>
        <v>4259.235704337304</v>
      </c>
      <c r="Q237" s="122">
        <f t="shared" si="113"/>
        <v>4200.6062445604521</v>
      </c>
      <c r="R237" s="122">
        <f t="shared" ref="R237:V237" si="114">SUM(R238:R239)</f>
        <v>4646.2569915933736</v>
      </c>
      <c r="S237" s="122">
        <f t="shared" si="114"/>
        <v>4879.3660350622849</v>
      </c>
      <c r="T237" s="122">
        <f t="shared" si="114"/>
        <v>5129.9740574982416</v>
      </c>
      <c r="U237" s="122">
        <f t="shared" si="114"/>
        <v>4360.9618344388764</v>
      </c>
      <c r="V237" s="122">
        <f t="shared" si="114"/>
        <v>4762.4123340013502</v>
      </c>
      <c r="W237" s="122">
        <f t="shared" ref="W237:Y237" si="115">SUM(W238:W239)</f>
        <v>5352.4517512375487</v>
      </c>
      <c r="X237" s="122">
        <f t="shared" si="115"/>
        <v>4957.2810304706991</v>
      </c>
      <c r="Y237" s="122">
        <f t="shared" si="115"/>
        <v>4722.2883990304026</v>
      </c>
      <c r="DA237" s="130" t="s">
        <v>2581</v>
      </c>
    </row>
    <row r="238" spans="1:105" ht="12" customHeight="1" x14ac:dyDescent="0.25">
      <c r="A238" s="97" t="s">
        <v>51</v>
      </c>
      <c r="B238" s="98">
        <v>4095.8908487368199</v>
      </c>
      <c r="C238" s="98">
        <v>4391.7826101998853</v>
      </c>
      <c r="D238" s="98">
        <v>4494.0455748535796</v>
      </c>
      <c r="E238" s="98">
        <v>4187.3198635164999</v>
      </c>
      <c r="F238" s="98">
        <v>4128.1428244176259</v>
      </c>
      <c r="G238" s="98">
        <v>4333.7399958697597</v>
      </c>
      <c r="H238" s="98">
        <v>4743.9080586225664</v>
      </c>
      <c r="I238" s="98">
        <v>4202.1055546704019</v>
      </c>
      <c r="J238" s="98">
        <v>4385.2229887535805</v>
      </c>
      <c r="K238" s="98">
        <v>4503.3641186967143</v>
      </c>
      <c r="L238" s="98">
        <v>5197.482756618946</v>
      </c>
      <c r="M238" s="98">
        <v>4510.9236414848028</v>
      </c>
      <c r="N238" s="98">
        <v>4753.1545701209525</v>
      </c>
      <c r="O238" s="98">
        <v>4671.2430463411783</v>
      </c>
      <c r="P238" s="98">
        <v>4259.235704337304</v>
      </c>
      <c r="Q238" s="98">
        <v>4200.6062445604521</v>
      </c>
      <c r="R238" s="98">
        <v>4646.2569915933736</v>
      </c>
      <c r="S238" s="98">
        <v>4879.3660350622849</v>
      </c>
      <c r="T238" s="98">
        <v>5129.9740574982416</v>
      </c>
      <c r="U238" s="98">
        <v>4360.9618344388764</v>
      </c>
      <c r="V238" s="98">
        <v>4762.4123340013502</v>
      </c>
      <c r="W238" s="98">
        <v>5352.4517512375487</v>
      </c>
      <c r="X238" s="98">
        <v>4957.2810304706991</v>
      </c>
      <c r="Y238" s="98">
        <v>4722.2883990304026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392.45976372344313</v>
      </c>
      <c r="C242" s="122">
        <v>381.20904694437183</v>
      </c>
      <c r="D242" s="122">
        <v>406.9422150797165</v>
      </c>
      <c r="E242" s="122">
        <v>398.05507254121159</v>
      </c>
      <c r="F242" s="122">
        <v>406.19362252847492</v>
      </c>
      <c r="G242" s="122">
        <v>411.85305399095444</v>
      </c>
      <c r="H242" s="122">
        <v>433.7266703571114</v>
      </c>
      <c r="I242" s="122">
        <v>412.14858160043809</v>
      </c>
      <c r="J242" s="122">
        <v>432.55559370483172</v>
      </c>
      <c r="K242" s="122">
        <v>443.21189429704572</v>
      </c>
      <c r="L242" s="122">
        <v>449.21478923544663</v>
      </c>
      <c r="M242" s="122">
        <v>443.83147077256774</v>
      </c>
      <c r="N242" s="122">
        <v>453.78551303596555</v>
      </c>
      <c r="O242" s="122">
        <v>455.74236808597317</v>
      </c>
      <c r="P242" s="122">
        <v>460.24986433890808</v>
      </c>
      <c r="Q242" s="122">
        <v>454.40793959476508</v>
      </c>
      <c r="R242" s="122">
        <v>470.34065886346548</v>
      </c>
      <c r="S242" s="122">
        <v>493.89276265409075</v>
      </c>
      <c r="T242" s="122">
        <v>519.31073416289416</v>
      </c>
      <c r="U242" s="122">
        <v>440.54652208768357</v>
      </c>
      <c r="V242" s="122">
        <v>476.307692595839</v>
      </c>
      <c r="W242" s="122">
        <v>531.94639589006442</v>
      </c>
      <c r="X242" s="122">
        <v>496.23399423918551</v>
      </c>
      <c r="Y242" s="122">
        <v>415.16144757017167</v>
      </c>
      <c r="DA242" s="130" t="s">
        <v>2586</v>
      </c>
    </row>
    <row r="243" spans="1:105" ht="12" customHeight="1" x14ac:dyDescent="0.25">
      <c r="A243" s="97" t="s">
        <v>143</v>
      </c>
      <c r="B243" s="98">
        <v>412.97112780140378</v>
      </c>
      <c r="C243" s="98">
        <v>402.4146416100898</v>
      </c>
      <c r="D243" s="98">
        <v>436.44721672332508</v>
      </c>
      <c r="E243" s="98">
        <v>444.23977265898628</v>
      </c>
      <c r="F243" s="98">
        <v>460.14406845464521</v>
      </c>
      <c r="G243" s="98">
        <v>469.41509785924973</v>
      </c>
      <c r="H243" s="98">
        <v>490.19713360069721</v>
      </c>
      <c r="I243" s="98">
        <v>464.56180159829034</v>
      </c>
      <c r="J243" s="98">
        <v>490.79611921749796</v>
      </c>
      <c r="K243" s="98">
        <v>507.67892989772264</v>
      </c>
      <c r="L243" s="98">
        <v>519.98653988094247</v>
      </c>
      <c r="M243" s="98">
        <v>516.5738877867841</v>
      </c>
      <c r="N243" s="98">
        <v>529.2165767935702</v>
      </c>
      <c r="O243" s="98">
        <v>536.23477089387291</v>
      </c>
      <c r="P243" s="98">
        <v>545.01096522426974</v>
      </c>
      <c r="Q243" s="98">
        <v>541.52478308943114</v>
      </c>
      <c r="R243" s="98">
        <v>561.98484079461832</v>
      </c>
      <c r="S243" s="98">
        <v>587.22895690522171</v>
      </c>
      <c r="T243" s="98">
        <v>613.35165720265343</v>
      </c>
      <c r="U243" s="98">
        <v>516.06995369046672</v>
      </c>
      <c r="V243" s="98">
        <v>545.80107001033264</v>
      </c>
      <c r="W243" s="98">
        <v>568.66189106960201</v>
      </c>
      <c r="X243" s="98">
        <v>501.54376294128269</v>
      </c>
      <c r="Y243" s="98">
        <v>421.18918919256066</v>
      </c>
      <c r="DA243" s="63" t="s">
        <v>2587</v>
      </c>
    </row>
    <row r="244" spans="1:105" ht="12" customHeight="1" x14ac:dyDescent="0.25">
      <c r="A244" s="97" t="s">
        <v>124</v>
      </c>
      <c r="B244" s="98">
        <v>295.52617338518252</v>
      </c>
      <c r="C244" s="98">
        <v>307.89188562022088</v>
      </c>
      <c r="D244" s="98">
        <v>311.40612040831638</v>
      </c>
      <c r="E244" s="98">
        <v>325.9341749398904</v>
      </c>
      <c r="F244" s="98">
        <v>334.40350660757997</v>
      </c>
      <c r="G244" s="98">
        <v>335.07679547674968</v>
      </c>
      <c r="H244" s="98">
        <v>338.06541170648194</v>
      </c>
      <c r="I244" s="98">
        <v>350.57781097937789</v>
      </c>
      <c r="J244" s="98">
        <v>360.49763574492579</v>
      </c>
      <c r="K244" s="98">
        <v>372.31840361846872</v>
      </c>
      <c r="L244" s="98">
        <v>377.92417465493224</v>
      </c>
      <c r="M244" s="98">
        <v>375.48201399241765</v>
      </c>
      <c r="N244" s="98">
        <v>392.12934887459483</v>
      </c>
      <c r="O244" s="98">
        <v>383.85680351636148</v>
      </c>
      <c r="P244" s="98">
        <v>382.11624476720851</v>
      </c>
      <c r="Q244" s="98">
        <v>374.23884699252164</v>
      </c>
      <c r="R244" s="98">
        <v>378.4911242060507</v>
      </c>
      <c r="S244" s="98">
        <v>380.54439094970968</v>
      </c>
      <c r="T244" s="98">
        <v>389.91348934162318</v>
      </c>
      <c r="U244" s="98">
        <v>406.92543309452725</v>
      </c>
      <c r="V244" s="98">
        <v>406.41719692838222</v>
      </c>
      <c r="W244" s="98">
        <v>415.46283570951465</v>
      </c>
      <c r="X244" s="98">
        <v>401.52485054255368</v>
      </c>
      <c r="Y244" s="98">
        <v>321.75798236175291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174.53901466102784</v>
      </c>
      <c r="L245" s="98">
        <v>186.26275570041287</v>
      </c>
      <c r="M245" s="98">
        <v>178.66347785376203</v>
      </c>
      <c r="N245" s="98">
        <v>180.64106660322435</v>
      </c>
      <c r="O245" s="98">
        <v>179.85658245446407</v>
      </c>
      <c r="P245" s="98">
        <v>173.59433410374822</v>
      </c>
      <c r="Q245" s="98">
        <v>171.65400296577229</v>
      </c>
      <c r="R245" s="98">
        <v>171.0600020845346</v>
      </c>
      <c r="S245" s="98">
        <v>169.68482008307615</v>
      </c>
      <c r="T245" s="98">
        <v>207.43857055338327</v>
      </c>
      <c r="U245" s="98">
        <v>196.85319189484599</v>
      </c>
      <c r="V245" s="98">
        <v>193.23541440343601</v>
      </c>
      <c r="W245" s="98">
        <v>205.82326874200794</v>
      </c>
      <c r="X245" s="98">
        <v>156.79859442524165</v>
      </c>
      <c r="Y245" s="98">
        <v>98.881866337124606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174.53901466102784</v>
      </c>
      <c r="L246" s="101">
        <v>186.26275570041287</v>
      </c>
      <c r="M246" s="101">
        <v>178.66347785376203</v>
      </c>
      <c r="N246" s="101">
        <v>180.64106660322435</v>
      </c>
      <c r="O246" s="101">
        <v>179.85658245446407</v>
      </c>
      <c r="P246" s="101">
        <v>173.59433410374822</v>
      </c>
      <c r="Q246" s="101">
        <v>171.65400296577229</v>
      </c>
      <c r="R246" s="101">
        <v>171.0600020845346</v>
      </c>
      <c r="S246" s="101">
        <v>169.68482008307615</v>
      </c>
      <c r="T246" s="101">
        <v>207.43857055338327</v>
      </c>
      <c r="U246" s="101">
        <v>196.85319189484599</v>
      </c>
      <c r="V246" s="101">
        <v>193.23541440343601</v>
      </c>
      <c r="W246" s="101">
        <v>205.82326874200794</v>
      </c>
      <c r="X246" s="101">
        <v>156.79859442524165</v>
      </c>
      <c r="Y246" s="101">
        <v>98.881866337124606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136.37979815733044</v>
      </c>
      <c r="C252" s="122">
        <v>134.91776479692797</v>
      </c>
      <c r="D252" s="122">
        <v>143.90650910254666</v>
      </c>
      <c r="E252" s="122">
        <v>173.40280150114467</v>
      </c>
      <c r="F252" s="122">
        <v>167.07941642378944</v>
      </c>
      <c r="G252" s="122">
        <v>164.06126026167192</v>
      </c>
      <c r="H252" s="122">
        <v>169.14674477607463</v>
      </c>
      <c r="I252" s="122">
        <v>172.01521115602091</v>
      </c>
      <c r="J252" s="122">
        <v>177.50700680424609</v>
      </c>
      <c r="K252" s="122">
        <v>180.84516135931258</v>
      </c>
      <c r="L252" s="122">
        <v>179.33521626182741</v>
      </c>
      <c r="M252" s="122">
        <v>170.10502703076494</v>
      </c>
      <c r="N252" s="122">
        <v>170.33794490036226</v>
      </c>
      <c r="O252" s="122">
        <v>164.35236020498752</v>
      </c>
      <c r="P252" s="122">
        <v>164.99707128937109</v>
      </c>
      <c r="Q252" s="122">
        <v>165.20314664417307</v>
      </c>
      <c r="R252" s="122">
        <v>169.82980886675037</v>
      </c>
      <c r="S252" s="122">
        <v>176.02226449976163</v>
      </c>
      <c r="T252" s="122">
        <v>184.42612158003135</v>
      </c>
      <c r="U252" s="122">
        <v>183.27014373776342</v>
      </c>
      <c r="V252" s="122">
        <v>183.39600015754104</v>
      </c>
      <c r="W252" s="122">
        <v>183.87604802290357</v>
      </c>
      <c r="X252" s="122">
        <v>159.22759562954349</v>
      </c>
      <c r="Y252" s="122">
        <v>147.57909737616615</v>
      </c>
      <c r="DA252" s="130" t="s">
        <v>2596</v>
      </c>
    </row>
    <row r="253" spans="1:105" ht="12" customHeight="1" x14ac:dyDescent="0.25">
      <c r="A253" s="97" t="s">
        <v>51</v>
      </c>
      <c r="B253" s="98">
        <v>211.96997961059091</v>
      </c>
      <c r="C253" s="98">
        <v>200.77032370961621</v>
      </c>
      <c r="D253" s="98">
        <v>239.06025104006869</v>
      </c>
      <c r="E253" s="98">
        <v>307.77950210178977</v>
      </c>
      <c r="F253" s="98">
        <v>310.38723822164764</v>
      </c>
      <c r="G253" s="98">
        <v>309.06536388625113</v>
      </c>
      <c r="H253" s="98">
        <v>325.14833467577341</v>
      </c>
      <c r="I253" s="98">
        <v>306.85686803807653</v>
      </c>
      <c r="J253" s="98">
        <v>328.3801474629401</v>
      </c>
      <c r="K253" s="98">
        <v>337.52951248894402</v>
      </c>
      <c r="L253" s="98">
        <v>345.25304781076937</v>
      </c>
      <c r="M253" s="98">
        <v>328.95887092714798</v>
      </c>
      <c r="N253" s="98">
        <v>329.94896215484414</v>
      </c>
      <c r="O253" s="98">
        <v>320.3486933225044</v>
      </c>
      <c r="P253" s="98">
        <v>319.33666565999761</v>
      </c>
      <c r="Q253" s="98">
        <v>315.55048635359429</v>
      </c>
      <c r="R253" s="98">
        <v>321.91575514804845</v>
      </c>
      <c r="S253" s="98">
        <v>335.97768903691582</v>
      </c>
      <c r="T253" s="98">
        <v>339.15235255358283</v>
      </c>
      <c r="U253" s="98">
        <v>309.51972756013424</v>
      </c>
      <c r="V253" s="98">
        <v>344.84065856863606</v>
      </c>
      <c r="W253" s="98">
        <v>337.8777653385186</v>
      </c>
      <c r="X253" s="98">
        <v>243.02839156931688</v>
      </c>
      <c r="Y253" s="98">
        <v>231.77165713515049</v>
      </c>
      <c r="DA253" s="63" t="s">
        <v>2597</v>
      </c>
    </row>
    <row r="254" spans="1:105" ht="12" customHeight="1" x14ac:dyDescent="0.25">
      <c r="A254" s="97" t="s">
        <v>50</v>
      </c>
      <c r="B254" s="98">
        <v>140.476095031418</v>
      </c>
      <c r="C254" s="98">
        <v>143.6448305052422</v>
      </c>
      <c r="D254" s="98">
        <v>155.60015524982128</v>
      </c>
      <c r="E254" s="98">
        <v>206.58488568369447</v>
      </c>
      <c r="F254" s="98">
        <v>206.90947241350537</v>
      </c>
      <c r="G254" s="98">
        <v>201.68410232113217</v>
      </c>
      <c r="H254" s="98">
        <v>204.42589944549093</v>
      </c>
      <c r="I254" s="98">
        <v>212.92380026365225</v>
      </c>
      <c r="J254" s="98">
        <v>219.46611980222562</v>
      </c>
      <c r="K254" s="98">
        <v>226.34608748608449</v>
      </c>
      <c r="L254" s="98">
        <v>229.24237468343878</v>
      </c>
      <c r="M254" s="98">
        <v>219.37410513517005</v>
      </c>
      <c r="N254" s="98">
        <v>219.91375761365671</v>
      </c>
      <c r="O254" s="98">
        <v>211.01661771283094</v>
      </c>
      <c r="P254" s="98">
        <v>209.01309380519609</v>
      </c>
      <c r="Q254" s="98">
        <v>207.97518543810304</v>
      </c>
      <c r="R254" s="98">
        <v>211.05251712655735</v>
      </c>
      <c r="S254" s="98">
        <v>213.39219924568613</v>
      </c>
      <c r="T254" s="98">
        <v>220.37380452735127</v>
      </c>
      <c r="U254" s="98">
        <v>230.2880292549379</v>
      </c>
      <c r="V254" s="98">
        <v>214.23323151840626</v>
      </c>
      <c r="W254" s="98">
        <v>203.01529009877817</v>
      </c>
      <c r="X254" s="98">
        <v>174.69710473579121</v>
      </c>
      <c r="Y254" s="98">
        <v>141.82046423776106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184.80145852619921</v>
      </c>
      <c r="C257" s="118">
        <f t="shared" si="117"/>
        <v>195.79546514231981</v>
      </c>
      <c r="D257" s="118">
        <f t="shared" si="117"/>
        <v>201.66722308515722</v>
      </c>
      <c r="E257" s="118">
        <f t="shared" si="117"/>
        <v>194.42434662343976</v>
      </c>
      <c r="F257" s="118">
        <f t="shared" si="117"/>
        <v>192.32976422665863</v>
      </c>
      <c r="G257" s="118">
        <f t="shared" si="117"/>
        <v>199.87269272659091</v>
      </c>
      <c r="H257" s="118">
        <f t="shared" si="117"/>
        <v>217.7169680998492</v>
      </c>
      <c r="I257" s="118">
        <f t="shared" si="117"/>
        <v>195.00421378423522</v>
      </c>
      <c r="J257" s="118">
        <f t="shared" si="117"/>
        <v>203.55170466594578</v>
      </c>
      <c r="K257" s="118">
        <f t="shared" si="117"/>
        <v>208.5548333423221</v>
      </c>
      <c r="L257" s="118">
        <f t="shared" si="117"/>
        <v>236.38320189301513</v>
      </c>
      <c r="M257" s="118">
        <f t="shared" si="117"/>
        <v>208.13122914501892</v>
      </c>
      <c r="N257" s="118">
        <f t="shared" si="117"/>
        <v>217.77706191732307</v>
      </c>
      <c r="O257" s="118">
        <f t="shared" si="117"/>
        <v>214.23279608300118</v>
      </c>
      <c r="P257" s="118">
        <f t="shared" si="117"/>
        <v>197.95442493227353</v>
      </c>
      <c r="Q257" s="118">
        <f t="shared" si="117"/>
        <v>195.36869092156181</v>
      </c>
      <c r="R257" s="118">
        <f t="shared" ref="R257:V257" si="118">R258+R261+R263+R273</f>
        <v>213.27817611141163</v>
      </c>
      <c r="S257" s="118">
        <f t="shared" si="118"/>
        <v>223.00318666462061</v>
      </c>
      <c r="T257" s="118">
        <f t="shared" si="118"/>
        <v>233.39146388308046</v>
      </c>
      <c r="U257" s="118">
        <f t="shared" si="118"/>
        <v>200.60818592364248</v>
      </c>
      <c r="V257" s="118">
        <f t="shared" si="118"/>
        <v>217.24588923420472</v>
      </c>
      <c r="W257" s="118">
        <f t="shared" ref="W257:Y257" si="119">W258+W261+W263+W273</f>
        <v>240.36765019352273</v>
      </c>
      <c r="X257" s="118">
        <f t="shared" si="119"/>
        <v>219.00324860604147</v>
      </c>
      <c r="Y257" s="118">
        <f t="shared" si="119"/>
        <v>205.18587621209605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160.53264494332606</v>
      </c>
      <c r="C258" s="123">
        <f t="shared" si="120"/>
        <v>172.09263907036717</v>
      </c>
      <c r="D258" s="123">
        <f t="shared" si="120"/>
        <v>176.53896034098747</v>
      </c>
      <c r="E258" s="123">
        <f t="shared" si="120"/>
        <v>164.39708362207691</v>
      </c>
      <c r="F258" s="123">
        <f t="shared" si="120"/>
        <v>162.17435824049815</v>
      </c>
      <c r="G258" s="123">
        <f t="shared" si="120"/>
        <v>170.72909603275289</v>
      </c>
      <c r="H258" s="123">
        <f t="shared" si="120"/>
        <v>186.84605813637936</v>
      </c>
      <c r="I258" s="123">
        <f t="shared" si="120"/>
        <v>165.29079861161711</v>
      </c>
      <c r="J258" s="123">
        <f t="shared" si="120"/>
        <v>172.36675165069587</v>
      </c>
      <c r="K258" s="123">
        <f t="shared" si="120"/>
        <v>176.52283587841188</v>
      </c>
      <c r="L258" s="123">
        <f t="shared" si="120"/>
        <v>203.39583679849866</v>
      </c>
      <c r="M258" s="123">
        <f t="shared" si="120"/>
        <v>176.10359943150016</v>
      </c>
      <c r="N258" s="123">
        <f t="shared" si="120"/>
        <v>185.46302278820141</v>
      </c>
      <c r="O258" s="123">
        <f t="shared" si="120"/>
        <v>181.87818117138499</v>
      </c>
      <c r="P258" s="123">
        <f t="shared" si="120"/>
        <v>165.68602795221224</v>
      </c>
      <c r="Q258" s="123">
        <f t="shared" si="120"/>
        <v>163.27642747181835</v>
      </c>
      <c r="R258" s="123">
        <f t="shared" ref="R258:V258" si="121">SUM(R259:R260)</f>
        <v>180.38147847415453</v>
      </c>
      <c r="S258" s="123">
        <f t="shared" si="121"/>
        <v>189.10125681474165</v>
      </c>
      <c r="T258" s="123">
        <f t="shared" si="121"/>
        <v>198.47998209145021</v>
      </c>
      <c r="U258" s="123">
        <f t="shared" si="121"/>
        <v>168.60800627075389</v>
      </c>
      <c r="V258" s="123">
        <f t="shared" si="121"/>
        <v>184.2727348615519</v>
      </c>
      <c r="W258" s="123">
        <f t="shared" ref="W258:Y258" si="122">SUM(W259:W260)</f>
        <v>206.65781697387263</v>
      </c>
      <c r="X258" s="123">
        <f t="shared" si="122"/>
        <v>190.46067357520775</v>
      </c>
      <c r="Y258" s="123">
        <f t="shared" si="122"/>
        <v>181.11904203744913</v>
      </c>
      <c r="DA258" s="130" t="s">
        <v>2749</v>
      </c>
    </row>
    <row r="259" spans="1:105" ht="12" customHeight="1" x14ac:dyDescent="0.25">
      <c r="A259" s="97" t="s">
        <v>51</v>
      </c>
      <c r="B259" s="99">
        <v>159.77034324415939</v>
      </c>
      <c r="C259" s="99">
        <v>171.27024498738956</v>
      </c>
      <c r="D259" s="99">
        <v>175.6983049655669</v>
      </c>
      <c r="E259" s="99">
        <v>163.61050206295505</v>
      </c>
      <c r="F259" s="99">
        <v>161.40632854117834</v>
      </c>
      <c r="G259" s="99">
        <v>169.92672056294484</v>
      </c>
      <c r="H259" s="99">
        <v>185.96493354624681</v>
      </c>
      <c r="I259" s="99">
        <v>164.5268519799223</v>
      </c>
      <c r="J259" s="99">
        <v>171.57153904011051</v>
      </c>
      <c r="K259" s="99">
        <v>175.71340873066598</v>
      </c>
      <c r="L259" s="99">
        <v>202.45262691006428</v>
      </c>
      <c r="M259" s="99">
        <v>175.29978716607678</v>
      </c>
      <c r="N259" s="99">
        <v>184.61389546056341</v>
      </c>
      <c r="O259" s="99">
        <v>181.05103339201162</v>
      </c>
      <c r="P259" s="99">
        <v>164.94481567046503</v>
      </c>
      <c r="Q259" s="99">
        <v>162.55073976698259</v>
      </c>
      <c r="R259" s="99">
        <v>179.57861525438886</v>
      </c>
      <c r="S259" s="99">
        <v>188.26113843906549</v>
      </c>
      <c r="T259" s="99">
        <v>197.58374288467957</v>
      </c>
      <c r="U259" s="99">
        <v>167.85351279547882</v>
      </c>
      <c r="V259" s="99">
        <v>183.44032210021592</v>
      </c>
      <c r="W259" s="99">
        <v>205.74137819392388</v>
      </c>
      <c r="X259" s="99">
        <v>189.64958576600742</v>
      </c>
      <c r="Y259" s="99">
        <v>180.35057625501295</v>
      </c>
      <c r="DA259" s="63" t="s">
        <v>2750</v>
      </c>
    </row>
    <row r="260" spans="1:105" ht="12" customHeight="1" x14ac:dyDescent="0.25">
      <c r="A260" s="97" t="s">
        <v>53</v>
      </c>
      <c r="B260" s="99">
        <v>0.7623016991666578</v>
      </c>
      <c r="C260" s="99">
        <v>0.82239408297760153</v>
      </c>
      <c r="D260" s="99">
        <v>0.84065537542057045</v>
      </c>
      <c r="E260" s="99">
        <v>0.78658155912184924</v>
      </c>
      <c r="F260" s="99">
        <v>0.76802969931980292</v>
      </c>
      <c r="G260" s="99">
        <v>0.80237546980804964</v>
      </c>
      <c r="H260" s="99">
        <v>0.88112459013254707</v>
      </c>
      <c r="I260" s="99">
        <v>0.76394663169480226</v>
      </c>
      <c r="J260" s="99">
        <v>0.79521261058535631</v>
      </c>
      <c r="K260" s="99">
        <v>0.80942714774589675</v>
      </c>
      <c r="L260" s="99">
        <v>0.9432098884343727</v>
      </c>
      <c r="M260" s="99">
        <v>0.80381226542336726</v>
      </c>
      <c r="N260" s="99">
        <v>0.84912732763799736</v>
      </c>
      <c r="O260" s="99">
        <v>0.82714777937336625</v>
      </c>
      <c r="P260" s="99">
        <v>0.74121228174720366</v>
      </c>
      <c r="Q260" s="99">
        <v>0.72568770483577072</v>
      </c>
      <c r="R260" s="99">
        <v>0.80286321976567776</v>
      </c>
      <c r="S260" s="99">
        <v>0.84011837567614234</v>
      </c>
      <c r="T260" s="99">
        <v>0.89623920677065461</v>
      </c>
      <c r="U260" s="99">
        <v>0.75449347527506683</v>
      </c>
      <c r="V260" s="99">
        <v>0.83241276133597097</v>
      </c>
      <c r="W260" s="99">
        <v>0.91643877994875778</v>
      </c>
      <c r="X260" s="99">
        <v>0.81108780920034251</v>
      </c>
      <c r="Y260" s="99">
        <v>0.76846578243617247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9.3985092803683813E-4</v>
      </c>
      <c r="C261" s="123">
        <f t="shared" si="123"/>
        <v>9.7541428296500198E-4</v>
      </c>
      <c r="D261" s="123">
        <f t="shared" si="123"/>
        <v>1.0850709693956278E-3</v>
      </c>
      <c r="E261" s="123">
        <f t="shared" si="123"/>
        <v>1.2839262977003595E-3</v>
      </c>
      <c r="F261" s="123">
        <f t="shared" si="123"/>
        <v>1.7809292917120112E-3</v>
      </c>
      <c r="G261" s="123">
        <f t="shared" si="123"/>
        <v>2.1228520149022441E-3</v>
      </c>
      <c r="H261" s="123">
        <f t="shared" si="123"/>
        <v>3.3221739881197318E-3</v>
      </c>
      <c r="I261" s="123">
        <f t="shared" si="123"/>
        <v>4.3569448949885344E-3</v>
      </c>
      <c r="J261" s="123">
        <f t="shared" si="123"/>
        <v>5.3581599782446809E-3</v>
      </c>
      <c r="K261" s="123">
        <f t="shared" si="123"/>
        <v>6.6380575881854337E-3</v>
      </c>
      <c r="L261" s="123">
        <f t="shared" si="123"/>
        <v>1.2451809878528923E-2</v>
      </c>
      <c r="M261" s="123">
        <f t="shared" si="123"/>
        <v>8.174304332779856E-3</v>
      </c>
      <c r="N261" s="123">
        <f t="shared" si="123"/>
        <v>1.1546721975999517E-2</v>
      </c>
      <c r="O261" s="123">
        <f t="shared" si="123"/>
        <v>1.3245702433511536E-2</v>
      </c>
      <c r="P261" s="123">
        <f t="shared" si="123"/>
        <v>1.6312709147253707E-2</v>
      </c>
      <c r="Q261" s="123">
        <f t="shared" si="123"/>
        <v>3.8015378998331878E-2</v>
      </c>
      <c r="R261" s="123">
        <f t="shared" si="123"/>
        <v>2.7979059456278255E-2</v>
      </c>
      <c r="S261" s="123">
        <f t="shared" si="123"/>
        <v>3.423263832159755E-2</v>
      </c>
      <c r="T261" s="123">
        <f t="shared" si="123"/>
        <v>4.4984186980871137E-2</v>
      </c>
      <c r="U261" s="123">
        <f t="shared" si="123"/>
        <v>6.5872723116667767E-2</v>
      </c>
      <c r="V261" s="123">
        <f t="shared" si="123"/>
        <v>4.0663997963211684E-2</v>
      </c>
      <c r="W261" s="123">
        <f t="shared" si="123"/>
        <v>5.5549646607548964E-2</v>
      </c>
      <c r="X261" s="123">
        <f t="shared" si="123"/>
        <v>4.6510999663242243E-2</v>
      </c>
      <c r="Y261" s="123">
        <f t="shared" si="123"/>
        <v>3.6029692564232198E-2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9.3985092803683813E-4</v>
      </c>
      <c r="C262" s="99">
        <f>RES_hhdet_fecs!C8</f>
        <v>9.7541428296500198E-4</v>
      </c>
      <c r="D262" s="99">
        <f>RES_hhdet_fecs!D8</f>
        <v>1.0850709693956278E-3</v>
      </c>
      <c r="E262" s="99">
        <f>RES_hhdet_fecs!E8</f>
        <v>1.2839262977003595E-3</v>
      </c>
      <c r="F262" s="99">
        <f>RES_hhdet_fecs!F8</f>
        <v>1.7809292917120112E-3</v>
      </c>
      <c r="G262" s="99">
        <f>RES_hhdet_fecs!G8</f>
        <v>2.1228520149022441E-3</v>
      </c>
      <c r="H262" s="99">
        <f>RES_hhdet_fecs!H8</f>
        <v>3.3221739881197318E-3</v>
      </c>
      <c r="I262" s="99">
        <f>RES_hhdet_fecs!I8</f>
        <v>4.3569448949885344E-3</v>
      </c>
      <c r="J262" s="99">
        <f>RES_hhdet_fecs!J8</f>
        <v>5.3581599782446809E-3</v>
      </c>
      <c r="K262" s="99">
        <f>RES_hhdet_fecs!K8</f>
        <v>6.6380575881854337E-3</v>
      </c>
      <c r="L262" s="99">
        <f>RES_hhdet_fecs!L8</f>
        <v>1.2451809878528923E-2</v>
      </c>
      <c r="M262" s="99">
        <f>RES_hhdet_fecs!M8</f>
        <v>8.174304332779856E-3</v>
      </c>
      <c r="N262" s="99">
        <f>RES_hhdet_fecs!N8</f>
        <v>1.1546721975999517E-2</v>
      </c>
      <c r="O262" s="99">
        <f>RES_hhdet_fecs!O8</f>
        <v>1.3245702433511536E-2</v>
      </c>
      <c r="P262" s="99">
        <f>RES_hhdet_fecs!P8</f>
        <v>1.6312709147253707E-2</v>
      </c>
      <c r="Q262" s="99">
        <f>RES_hhdet_fecs!Q8</f>
        <v>3.8015378998331878E-2</v>
      </c>
      <c r="R262" s="99">
        <f>RES_hhdet_fecs!R8</f>
        <v>2.7979059456278255E-2</v>
      </c>
      <c r="S262" s="99">
        <f>RES_hhdet_fecs!S8</f>
        <v>3.423263832159755E-2</v>
      </c>
      <c r="T262" s="99">
        <f>RES_hhdet_fecs!T8</f>
        <v>4.4984186980871137E-2</v>
      </c>
      <c r="U262" s="99">
        <f>RES_hhdet_fecs!U8</f>
        <v>6.5872723116667767E-2</v>
      </c>
      <c r="V262" s="99">
        <f>RES_hhdet_fecs!V8</f>
        <v>4.0663997963211684E-2</v>
      </c>
      <c r="W262" s="99">
        <f>RES_hhdet_fecs!W8</f>
        <v>5.5549646607548964E-2</v>
      </c>
      <c r="X262" s="99">
        <f>RES_hhdet_fecs!X8</f>
        <v>4.6510999663242243E-2</v>
      </c>
      <c r="Y262" s="99">
        <f>RES_hhdet_fecs!Y8</f>
        <v>3.6029692564232198E-2</v>
      </c>
      <c r="DA262" s="63" t="s">
        <v>2753</v>
      </c>
    </row>
    <row r="263" spans="1:105" ht="12" customHeight="1" x14ac:dyDescent="0.25">
      <c r="A263" s="121" t="s">
        <v>55</v>
      </c>
      <c r="B263" s="123">
        <v>16.161229561611638</v>
      </c>
      <c r="C263" s="123">
        <v>15.704382012065967</v>
      </c>
      <c r="D263" s="123">
        <v>16.719733048320169</v>
      </c>
      <c r="E263" s="123">
        <v>17.838059424170343</v>
      </c>
      <c r="F263" s="123">
        <v>18.279652009387178</v>
      </c>
      <c r="G263" s="123">
        <v>18.160502546812246</v>
      </c>
      <c r="H263" s="123">
        <v>19.211503181314434</v>
      </c>
      <c r="I263" s="123">
        <v>18.169912978418981</v>
      </c>
      <c r="J263" s="123">
        <v>19.154837911012947</v>
      </c>
      <c r="K263" s="123">
        <v>19.747051286921643</v>
      </c>
      <c r="L263" s="123">
        <v>20.285145940750795</v>
      </c>
      <c r="M263" s="123">
        <v>20.062524459257627</v>
      </c>
      <c r="N263" s="123">
        <v>20.423519558851435</v>
      </c>
      <c r="O263" s="123">
        <v>20.738977659102041</v>
      </c>
      <c r="P263" s="123">
        <v>20.929955149281682</v>
      </c>
      <c r="Q263" s="123">
        <v>20.800606639817484</v>
      </c>
      <c r="R263" s="123">
        <v>21.410989570734941</v>
      </c>
      <c r="S263" s="123">
        <v>22.17595406905529</v>
      </c>
      <c r="T263" s="123">
        <v>22.919214318255911</v>
      </c>
      <c r="U263" s="123">
        <v>19.923152409360455</v>
      </c>
      <c r="V263" s="123">
        <v>21.044703562811961</v>
      </c>
      <c r="W263" s="123">
        <v>21.830048883149338</v>
      </c>
      <c r="X263" s="123">
        <v>19.163682804305953</v>
      </c>
      <c r="Y263" s="123">
        <v>16.034566285325173</v>
      </c>
      <c r="DA263" s="130" t="s">
        <v>2754</v>
      </c>
    </row>
    <row r="264" spans="1:105" ht="12" customHeight="1" x14ac:dyDescent="0.25">
      <c r="A264" s="97" t="s">
        <v>143</v>
      </c>
      <c r="B264" s="99">
        <v>16.108959265627508</v>
      </c>
      <c r="C264" s="99">
        <v>15.693320997947984</v>
      </c>
      <c r="D264" s="99">
        <v>17.063252899415922</v>
      </c>
      <c r="E264" s="99">
        <v>17.357711999587099</v>
      </c>
      <c r="F264" s="99">
        <v>17.991180985784453</v>
      </c>
      <c r="G264" s="99">
        <v>18.405849967459215</v>
      </c>
      <c r="H264" s="99">
        <v>19.216113855520895</v>
      </c>
      <c r="I264" s="99">
        <v>18.189188675219523</v>
      </c>
      <c r="J264" s="99">
        <v>19.202363424851487</v>
      </c>
      <c r="K264" s="99">
        <v>19.808745853506984</v>
      </c>
      <c r="L264" s="99">
        <v>20.254543571637246</v>
      </c>
      <c r="M264" s="99">
        <v>20.074667580666279</v>
      </c>
      <c r="N264" s="99">
        <v>20.554924596462101</v>
      </c>
      <c r="O264" s="99">
        <v>20.783731107099698</v>
      </c>
      <c r="P264" s="99">
        <v>21.106306257189512</v>
      </c>
      <c r="Q264" s="99">
        <v>20.955369051152928</v>
      </c>
      <c r="R264" s="99">
        <v>21.720808747009585</v>
      </c>
      <c r="S264" s="99">
        <v>22.657122084498582</v>
      </c>
      <c r="T264" s="99">
        <v>23.623572902378712</v>
      </c>
      <c r="U264" s="99">
        <v>19.863543379597317</v>
      </c>
      <c r="V264" s="99">
        <v>21.023363174690932</v>
      </c>
      <c r="W264" s="99">
        <v>21.858633507153385</v>
      </c>
      <c r="X264" s="99">
        <v>19.187446969555285</v>
      </c>
      <c r="Y264" s="99">
        <v>16.085784383447805</v>
      </c>
      <c r="DA264" s="63" t="s">
        <v>2755</v>
      </c>
    </row>
    <row r="265" spans="1:105" ht="12" customHeight="1" x14ac:dyDescent="0.25">
      <c r="A265" s="97" t="s">
        <v>124</v>
      </c>
      <c r="B265" s="99">
        <v>17.513441187889345</v>
      </c>
      <c r="C265" s="99">
        <v>18.233696679609054</v>
      </c>
      <c r="D265" s="99">
        <v>18.427049722720188</v>
      </c>
      <c r="E265" s="99">
        <v>19.270282471578486</v>
      </c>
      <c r="F265" s="99">
        <v>19.753600445301572</v>
      </c>
      <c r="G265" s="99">
        <v>19.774414744864835</v>
      </c>
      <c r="H265" s="99">
        <v>19.931803346047126</v>
      </c>
      <c r="I265" s="99">
        <v>20.648095315974899</v>
      </c>
      <c r="J265" s="99">
        <v>21.209242651358529</v>
      </c>
      <c r="K265" s="99">
        <v>21.879917760221545</v>
      </c>
      <c r="L265" s="99">
        <v>22.183789571374284</v>
      </c>
      <c r="M265" s="99">
        <v>22.0138392706106</v>
      </c>
      <c r="N265" s="99">
        <v>22.955124239604451</v>
      </c>
      <c r="O265" s="99">
        <v>22.442918438989008</v>
      </c>
      <c r="P265" s="99">
        <v>22.311462259734149</v>
      </c>
      <c r="Q265" s="99">
        <v>21.822134796134858</v>
      </c>
      <c r="R265" s="99">
        <v>22.039503700617217</v>
      </c>
      <c r="S265" s="99">
        <v>22.128556491467226</v>
      </c>
      <c r="T265" s="99">
        <v>22.640491506775145</v>
      </c>
      <c r="U265" s="99">
        <v>23.592492427551637</v>
      </c>
      <c r="V265" s="99">
        <v>23.526936376164336</v>
      </c>
      <c r="W265" s="99">
        <v>23.998075912533285</v>
      </c>
      <c r="X265" s="99">
        <v>23.147944912249585</v>
      </c>
      <c r="Y265" s="99">
        <v>18.497516239543017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16.95542742392151</v>
      </c>
      <c r="L266" s="99">
        <v>17.469075524109059</v>
      </c>
      <c r="M266" s="99">
        <v>17.258427440578252</v>
      </c>
      <c r="N266" s="99">
        <v>17.977691255802718</v>
      </c>
      <c r="O266" s="99">
        <v>17.694633172896019</v>
      </c>
      <c r="P266" s="99">
        <v>17.569647224187108</v>
      </c>
      <c r="Q266" s="99">
        <v>17.38214006341547</v>
      </c>
      <c r="R266" s="99">
        <v>17.698896475955056</v>
      </c>
      <c r="S266" s="99">
        <v>17.98229287611311</v>
      </c>
      <c r="T266" s="99">
        <v>19.208760631741768</v>
      </c>
      <c r="U266" s="99">
        <v>19.940745069575062</v>
      </c>
      <c r="V266" s="99">
        <v>20.074959477794977</v>
      </c>
      <c r="W266" s="99">
        <v>21.043535854443068</v>
      </c>
      <c r="X266" s="99">
        <v>20.116657985509658</v>
      </c>
      <c r="Y266" s="99">
        <v>15.662667918154293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10.257079020586875</v>
      </c>
      <c r="L267" s="102">
        <v>10.933446586779043</v>
      </c>
      <c r="M267" s="102">
        <v>10.474720328629209</v>
      </c>
      <c r="N267" s="102">
        <v>10.574669145659373</v>
      </c>
      <c r="O267" s="102">
        <v>10.515657333057501</v>
      </c>
      <c r="P267" s="102">
        <v>10.13603448400641</v>
      </c>
      <c r="Q267" s="102">
        <v>10.009267667207375</v>
      </c>
      <c r="R267" s="102">
        <v>9.9608083462407908</v>
      </c>
      <c r="S267" s="102">
        <v>9.8671277681478777</v>
      </c>
      <c r="T267" s="102">
        <v>12.04500824714119</v>
      </c>
      <c r="U267" s="102">
        <v>11.413042934673687</v>
      </c>
      <c r="V267" s="102">
        <v>11.186134185883169</v>
      </c>
      <c r="W267" s="102">
        <v>11.888818934673553</v>
      </c>
      <c r="X267" s="102">
        <v>9.0394535261497992</v>
      </c>
      <c r="Y267" s="102">
        <v>5.6846108834399018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6.6983484033346334</v>
      </c>
      <c r="L268" s="105">
        <v>6.535628937330018</v>
      </c>
      <c r="M268" s="105">
        <v>6.783707111949048</v>
      </c>
      <c r="N268" s="105">
        <v>7.4030221101433442</v>
      </c>
      <c r="O268" s="105">
        <v>7.1789758398385173</v>
      </c>
      <c r="P268" s="105">
        <v>7.4336127401806973</v>
      </c>
      <c r="Q268" s="105">
        <v>7.3728723962080949</v>
      </c>
      <c r="R268" s="105">
        <v>7.7380881297142698</v>
      </c>
      <c r="S268" s="105">
        <v>8.1151651079652307</v>
      </c>
      <c r="T268" s="105">
        <v>7.1637523846005777</v>
      </c>
      <c r="U268" s="105">
        <v>8.5277021349013822</v>
      </c>
      <c r="V268" s="105">
        <v>8.8888252919118091</v>
      </c>
      <c r="W268" s="105">
        <v>9.1547169197695109</v>
      </c>
      <c r="X268" s="105">
        <v>11.07720445935986</v>
      </c>
      <c r="Y268" s="105">
        <v>9.9780570347143911</v>
      </c>
      <c r="DA268" s="132" t="s">
        <v>2759</v>
      </c>
    </row>
    <row r="269" spans="1:105" ht="12" customHeight="1" x14ac:dyDescent="0.25">
      <c r="A269" s="106" t="s">
        <v>122</v>
      </c>
      <c r="B269" s="102">
        <v>16.094424495540405</v>
      </c>
      <c r="C269" s="102">
        <v>13.824147451753463</v>
      </c>
      <c r="D269" s="102">
        <v>10.382445045277654</v>
      </c>
      <c r="E269" s="102">
        <v>21.767251007001565</v>
      </c>
      <c r="F269" s="102">
        <v>20.183287594696413</v>
      </c>
      <c r="G269" s="102">
        <v>15.96662871588074</v>
      </c>
      <c r="H269" s="102">
        <v>19.013882230416304</v>
      </c>
      <c r="I269" s="102">
        <v>17.463720866944257</v>
      </c>
      <c r="J269" s="102">
        <v>18.373894958077418</v>
      </c>
      <c r="K269" s="102">
        <v>19.366912301068645</v>
      </c>
      <c r="L269" s="102">
        <v>20.689014167656339</v>
      </c>
      <c r="M269" s="102">
        <v>20.268693429513263</v>
      </c>
      <c r="N269" s="102">
        <v>19.894997210942218</v>
      </c>
      <c r="O269" s="102">
        <v>21.333181489603955</v>
      </c>
      <c r="P269" s="102">
        <v>21.270527327329312</v>
      </c>
      <c r="Q269" s="102">
        <v>21.781242894835906</v>
      </c>
      <c r="R269" s="102">
        <v>21.86141009413328</v>
      </c>
      <c r="S269" s="102">
        <v>21.669734318275687</v>
      </c>
      <c r="T269" s="102">
        <v>20.848105877448752</v>
      </c>
      <c r="U269" s="102">
        <v>21.940958269353509</v>
      </c>
      <c r="V269" s="102">
        <v>23.013703335170447</v>
      </c>
      <c r="W269" s="102">
        <v>23.064191714459241</v>
      </c>
      <c r="X269" s="102">
        <v>18.59810654850412</v>
      </c>
      <c r="Y269" s="102">
        <v>14.258979156628802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15.720390903055266</v>
      </c>
      <c r="L270" s="105">
        <v>17.045373561831497</v>
      </c>
      <c r="M270" s="105">
        <v>16.656992008700886</v>
      </c>
      <c r="N270" s="105">
        <v>16.294193637620495</v>
      </c>
      <c r="O270" s="105">
        <v>17.449218972778922</v>
      </c>
      <c r="P270" s="105">
        <v>17.185689188932241</v>
      </c>
      <c r="Q270" s="105">
        <v>17.57033132360851</v>
      </c>
      <c r="R270" s="105">
        <v>17.733642275418333</v>
      </c>
      <c r="S270" s="105">
        <v>17.789542489300519</v>
      </c>
      <c r="T270" s="105">
        <v>17.822819382025539</v>
      </c>
      <c r="U270" s="105">
        <v>18.896243888169405</v>
      </c>
      <c r="V270" s="105">
        <v>20.089447842244599</v>
      </c>
      <c r="W270" s="105">
        <v>20.203372757409671</v>
      </c>
      <c r="X270" s="105">
        <v>16.012579373226338</v>
      </c>
      <c r="Y270" s="105">
        <v>11.695136060931771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9.1404089543265208</v>
      </c>
      <c r="L271" s="99">
        <v>10.284794242909221</v>
      </c>
      <c r="M271" s="99">
        <v>9.7207797009962764</v>
      </c>
      <c r="N271" s="99">
        <v>9.202374106209259</v>
      </c>
      <c r="O271" s="99">
        <v>10.029712359261088</v>
      </c>
      <c r="P271" s="99">
        <v>9.6415402459867128</v>
      </c>
      <c r="Q271" s="99">
        <v>9.9067487312935345</v>
      </c>
      <c r="R271" s="99">
        <v>9.8575962208755499</v>
      </c>
      <c r="S271" s="99">
        <v>9.6836868940271295</v>
      </c>
      <c r="T271" s="99">
        <v>10.980794784457872</v>
      </c>
      <c r="U271" s="99">
        <v>10.743220254983406</v>
      </c>
      <c r="V271" s="99">
        <v>11.197604695851174</v>
      </c>
      <c r="W271" s="99">
        <v>11.358839813413397</v>
      </c>
      <c r="X271" s="99">
        <v>6.8564238707281708</v>
      </c>
      <c r="Y271" s="99">
        <v>3.6423412578712986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6.5799819487287436</v>
      </c>
      <c r="L272" s="99">
        <v>6.7605793189222787</v>
      </c>
      <c r="M272" s="99">
        <v>6.9362123077046141</v>
      </c>
      <c r="N272" s="99">
        <v>7.0918195314112351</v>
      </c>
      <c r="O272" s="99">
        <v>7.4195066135178305</v>
      </c>
      <c r="P272" s="99">
        <v>7.5441489429455268</v>
      </c>
      <c r="Q272" s="99">
        <v>7.6635825923149774</v>
      </c>
      <c r="R272" s="99">
        <v>7.876046054542778</v>
      </c>
      <c r="S272" s="99">
        <v>8.1058555952733897</v>
      </c>
      <c r="T272" s="99">
        <v>6.8420245975676597</v>
      </c>
      <c r="U272" s="99">
        <v>8.1530236331860042</v>
      </c>
      <c r="V272" s="99">
        <v>8.8918431463934233</v>
      </c>
      <c r="W272" s="99">
        <v>8.8445329439962723</v>
      </c>
      <c r="X272" s="99">
        <v>9.156155502498164</v>
      </c>
      <c r="Y272" s="99">
        <v>8.0527948030604701</v>
      </c>
      <c r="DA272" s="63" t="s">
        <v>2763</v>
      </c>
    </row>
    <row r="273" spans="1:105" ht="12" customHeight="1" x14ac:dyDescent="0.25">
      <c r="A273" s="121" t="s">
        <v>54</v>
      </c>
      <c r="B273" s="123">
        <v>8.1066441703334959</v>
      </c>
      <c r="C273" s="123">
        <v>7.9974686456036919</v>
      </c>
      <c r="D273" s="123">
        <v>8.407444624880192</v>
      </c>
      <c r="E273" s="123">
        <v>12.187919650894786</v>
      </c>
      <c r="F273" s="123">
        <v>11.87397304748159</v>
      </c>
      <c r="G273" s="123">
        <v>10.980971295010878</v>
      </c>
      <c r="H273" s="123">
        <v>11.656084608167289</v>
      </c>
      <c r="I273" s="123">
        <v>11.539145249304134</v>
      </c>
      <c r="J273" s="123">
        <v>12.024756944258705</v>
      </c>
      <c r="K273" s="123">
        <v>12.278308119400375</v>
      </c>
      <c r="L273" s="123">
        <v>12.689767343887121</v>
      </c>
      <c r="M273" s="123">
        <v>11.956930949928356</v>
      </c>
      <c r="N273" s="123">
        <v>11.878972848294199</v>
      </c>
      <c r="O273" s="123">
        <v>11.60239155008062</v>
      </c>
      <c r="P273" s="123">
        <v>11.322129121632353</v>
      </c>
      <c r="Q273" s="123">
        <v>11.253641430927644</v>
      </c>
      <c r="R273" s="123">
        <v>11.457729007065872</v>
      </c>
      <c r="S273" s="123">
        <v>11.691743142502105</v>
      </c>
      <c r="T273" s="123">
        <v>11.947283286393445</v>
      </c>
      <c r="U273" s="123">
        <v>12.011154520411484</v>
      </c>
      <c r="V273" s="123">
        <v>11.887786811877636</v>
      </c>
      <c r="W273" s="123">
        <v>11.824234689893219</v>
      </c>
      <c r="X273" s="123">
        <v>9.3323812268645252</v>
      </c>
      <c r="Y273" s="123">
        <v>7.996238196757516</v>
      </c>
      <c r="DA273" s="130" t="s">
        <v>2764</v>
      </c>
    </row>
    <row r="274" spans="1:105" ht="12" customHeight="1" x14ac:dyDescent="0.25">
      <c r="A274" s="97" t="s">
        <v>51</v>
      </c>
      <c r="B274" s="99">
        <v>8.2684128192249258</v>
      </c>
      <c r="C274" s="99">
        <v>7.8296185353260137</v>
      </c>
      <c r="D274" s="99">
        <v>9.3462516551696186</v>
      </c>
      <c r="E274" s="99">
        <v>12.025820931977085</v>
      </c>
      <c r="F274" s="99">
        <v>12.135836059514205</v>
      </c>
      <c r="G274" s="99">
        <v>12.118508211114698</v>
      </c>
      <c r="H274" s="99">
        <v>12.746070898391292</v>
      </c>
      <c r="I274" s="99">
        <v>12.014499362256766</v>
      </c>
      <c r="J274" s="99">
        <v>12.847850026082458</v>
      </c>
      <c r="K274" s="99">
        <v>13.169812527572452</v>
      </c>
      <c r="L274" s="99">
        <v>13.448315223168869</v>
      </c>
      <c r="M274" s="99">
        <v>12.783727822300412</v>
      </c>
      <c r="N274" s="99">
        <v>12.81531292701591</v>
      </c>
      <c r="O274" s="99">
        <v>12.416280077151843</v>
      </c>
      <c r="P274" s="99">
        <v>12.366755707008856</v>
      </c>
      <c r="Q274" s="99">
        <v>12.210848150080572</v>
      </c>
      <c r="R274" s="99">
        <v>12.442098153987937</v>
      </c>
      <c r="S274" s="99">
        <v>12.963065646992129</v>
      </c>
      <c r="T274" s="99">
        <v>13.062637447012914</v>
      </c>
      <c r="U274" s="99">
        <v>11.913420828447359</v>
      </c>
      <c r="V274" s="99">
        <v>13.282697306457806</v>
      </c>
      <c r="W274" s="99">
        <v>12.987587806981585</v>
      </c>
      <c r="X274" s="99">
        <v>9.2974825327027464</v>
      </c>
      <c r="Y274" s="99">
        <v>8.851672831436181</v>
      </c>
      <c r="DA274" s="63" t="s">
        <v>2765</v>
      </c>
    </row>
    <row r="275" spans="1:105" ht="12" customHeight="1" x14ac:dyDescent="0.25">
      <c r="A275" s="97" t="s">
        <v>50</v>
      </c>
      <c r="B275" s="99">
        <v>8.3248796560245637</v>
      </c>
      <c r="C275" s="99">
        <v>8.5068051200840902</v>
      </c>
      <c r="D275" s="99">
        <v>9.2074355953309137</v>
      </c>
      <c r="E275" s="99">
        <v>12.213966523202789</v>
      </c>
      <c r="F275" s="99">
        <v>12.22238094291529</v>
      </c>
      <c r="G275" s="99">
        <v>11.902301623332065</v>
      </c>
      <c r="H275" s="99">
        <v>12.052628531321014</v>
      </c>
      <c r="I275" s="99">
        <v>12.540642291654077</v>
      </c>
      <c r="J275" s="99">
        <v>12.91190212390468</v>
      </c>
      <c r="K275" s="99">
        <v>13.301608868677947</v>
      </c>
      <c r="L275" s="99">
        <v>13.456309338937853</v>
      </c>
      <c r="M275" s="99">
        <v>12.861511632025032</v>
      </c>
      <c r="N275" s="99">
        <v>12.873679673576728</v>
      </c>
      <c r="O275" s="99">
        <v>12.337488087269316</v>
      </c>
      <c r="P275" s="99">
        <v>12.204107566968053</v>
      </c>
      <c r="Q275" s="99">
        <v>12.127181791397829</v>
      </c>
      <c r="R275" s="99">
        <v>12.289568855789243</v>
      </c>
      <c r="S275" s="99">
        <v>12.408700399083354</v>
      </c>
      <c r="T275" s="99">
        <v>12.796098073297943</v>
      </c>
      <c r="U275" s="99">
        <v>13.351509009983239</v>
      </c>
      <c r="V275" s="99">
        <v>12.401669136263955</v>
      </c>
      <c r="W275" s="99">
        <v>11.72662371804023</v>
      </c>
      <c r="X275" s="99">
        <v>10.071304307290989</v>
      </c>
      <c r="Y275" s="99">
        <v>8.153104147042125</v>
      </c>
      <c r="DA275" s="63" t="s">
        <v>2766</v>
      </c>
    </row>
    <row r="276" spans="1:105" ht="12" customHeight="1" x14ac:dyDescent="0.25">
      <c r="A276" s="109" t="s">
        <v>120</v>
      </c>
      <c r="B276" s="110">
        <v>6.6982496829639127</v>
      </c>
      <c r="C276" s="110">
        <v>5.7953240888970381</v>
      </c>
      <c r="D276" s="110">
        <v>4.5517108184572379</v>
      </c>
      <c r="E276" s="110">
        <v>12.246879070187916</v>
      </c>
      <c r="F276" s="110">
        <v>11.048156413386607</v>
      </c>
      <c r="G276" s="110">
        <v>8.5179244043588227</v>
      </c>
      <c r="H276" s="110">
        <v>10.189525917532935</v>
      </c>
      <c r="I276" s="110">
        <v>9.2437823245352941</v>
      </c>
      <c r="J276" s="110">
        <v>9.8086312760508516</v>
      </c>
      <c r="K276" s="110">
        <v>9.8687740284117478</v>
      </c>
      <c r="L276" s="110">
        <v>10.988604807078856</v>
      </c>
      <c r="M276" s="110">
        <v>10.060372353676819</v>
      </c>
      <c r="N276" s="110">
        <v>9.7971056807418879</v>
      </c>
      <c r="O276" s="110">
        <v>10.009286308901736</v>
      </c>
      <c r="P276" s="110">
        <v>9.3127146272683614</v>
      </c>
      <c r="Q276" s="110">
        <v>9.2557500072566636</v>
      </c>
      <c r="R276" s="110">
        <v>9.4421802697576958</v>
      </c>
      <c r="S276" s="110">
        <v>9.5723270714474875</v>
      </c>
      <c r="T276" s="110">
        <v>9.5213852166847257</v>
      </c>
      <c r="U276" s="110">
        <v>9.4689318839737791</v>
      </c>
      <c r="V276" s="110">
        <v>9.7901108348940689</v>
      </c>
      <c r="W276" s="110">
        <v>10.977737639494695</v>
      </c>
      <c r="X276" s="110">
        <v>6.89105565225828</v>
      </c>
      <c r="Y276" s="110">
        <v>5.0633578489994457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109.64822077333352</v>
      </c>
      <c r="C278" s="118">
        <f t="shared" si="124"/>
        <v>116.85509737288933</v>
      </c>
      <c r="D278" s="118">
        <f t="shared" si="124"/>
        <v>121.32488003205788</v>
      </c>
      <c r="E278" s="118">
        <f t="shared" si="124"/>
        <v>118.1433267144529</v>
      </c>
      <c r="F278" s="118">
        <f t="shared" si="124"/>
        <v>117.78009506429331</v>
      </c>
      <c r="G278" s="118">
        <f t="shared" si="124"/>
        <v>123.22713071453288</v>
      </c>
      <c r="H278" s="118">
        <f t="shared" si="124"/>
        <v>135.24611385510229</v>
      </c>
      <c r="I278" s="118">
        <f t="shared" si="124"/>
        <v>121.82786021497481</v>
      </c>
      <c r="J278" s="118">
        <f t="shared" si="124"/>
        <v>128.12944621215817</v>
      </c>
      <c r="K278" s="118">
        <f t="shared" si="124"/>
        <v>132.22051264563899</v>
      </c>
      <c r="L278" s="118">
        <f t="shared" si="124"/>
        <v>151.10656670070421</v>
      </c>
      <c r="M278" s="118">
        <f t="shared" si="124"/>
        <v>134.09624347117716</v>
      </c>
      <c r="N278" s="118">
        <f t="shared" si="124"/>
        <v>141.69472504388114</v>
      </c>
      <c r="O278" s="118">
        <f t="shared" si="124"/>
        <v>140.63152755065482</v>
      </c>
      <c r="P278" s="118">
        <f t="shared" si="124"/>
        <v>130.44584986428231</v>
      </c>
      <c r="Q278" s="118">
        <f t="shared" si="124"/>
        <v>129.49861376681162</v>
      </c>
      <c r="R278" s="118">
        <f t="shared" ref="R278:V278" si="125">R279+R282+R284+R294</f>
        <v>142.19445250529398</v>
      </c>
      <c r="S278" s="118">
        <f t="shared" si="125"/>
        <v>149.95616021886821</v>
      </c>
      <c r="T278" s="118">
        <f t="shared" si="125"/>
        <v>157.78474234721011</v>
      </c>
      <c r="U278" s="118">
        <f t="shared" si="125"/>
        <v>137.42417174226111</v>
      </c>
      <c r="V278" s="118">
        <f t="shared" si="125"/>
        <v>150.87905562585675</v>
      </c>
      <c r="W278" s="118">
        <f t="shared" ref="W278:Y278" si="126">W279+W282+W284+W294</f>
        <v>168.12808536773645</v>
      </c>
      <c r="X278" s="118">
        <f t="shared" si="126"/>
        <v>153.84952818654662</v>
      </c>
      <c r="Y278" s="118">
        <f t="shared" si="126"/>
        <v>147.09659542071012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95.006509685296706</v>
      </c>
      <c r="C279" s="123">
        <f t="shared" si="127"/>
        <v>102.49373640867806</v>
      </c>
      <c r="D279" s="123">
        <f t="shared" si="127"/>
        <v>106.00892177028068</v>
      </c>
      <c r="E279" s="123">
        <f t="shared" si="127"/>
        <v>99.448041200485932</v>
      </c>
      <c r="F279" s="123">
        <f t="shared" si="127"/>
        <v>98.880265182072762</v>
      </c>
      <c r="G279" s="123">
        <f t="shared" si="127"/>
        <v>104.9462359246974</v>
      </c>
      <c r="H279" s="123">
        <f t="shared" si="127"/>
        <v>115.71655804553043</v>
      </c>
      <c r="I279" s="123">
        <f t="shared" si="127"/>
        <v>103.00622741458044</v>
      </c>
      <c r="J279" s="123">
        <f t="shared" si="127"/>
        <v>108.25246440174841</v>
      </c>
      <c r="K279" s="123">
        <f t="shared" si="127"/>
        <v>111.66098164246384</v>
      </c>
      <c r="L279" s="123">
        <f t="shared" si="127"/>
        <v>129.72196303711786</v>
      </c>
      <c r="M279" s="123">
        <f t="shared" si="127"/>
        <v>113.21055835237061</v>
      </c>
      <c r="N279" s="123">
        <f t="shared" si="127"/>
        <v>120.46172359500882</v>
      </c>
      <c r="O279" s="123">
        <f t="shared" si="127"/>
        <v>119.16690756244503</v>
      </c>
      <c r="P279" s="123">
        <f t="shared" si="127"/>
        <v>108.94620550279437</v>
      </c>
      <c r="Q279" s="123">
        <f t="shared" si="127"/>
        <v>107.91238118323386</v>
      </c>
      <c r="R279" s="123">
        <f t="shared" ref="R279:V279" si="128">SUM(R280:R281)</f>
        <v>119.9395622586501</v>
      </c>
      <c r="S279" s="123">
        <f t="shared" si="128"/>
        <v>126.82280884449487</v>
      </c>
      <c r="T279" s="123">
        <f t="shared" si="128"/>
        <v>133.78260805116048</v>
      </c>
      <c r="U279" s="123">
        <f t="shared" si="128"/>
        <v>115.09629184093914</v>
      </c>
      <c r="V279" s="123">
        <f t="shared" si="128"/>
        <v>127.6345613997381</v>
      </c>
      <c r="W279" s="123">
        <f t="shared" ref="W279:Y279" si="129">SUM(W280:W281)</f>
        <v>144.11526020120232</v>
      </c>
      <c r="X279" s="123">
        <f t="shared" si="129"/>
        <v>133.54303347172885</v>
      </c>
      <c r="Y279" s="123">
        <f t="shared" si="129"/>
        <v>129.82608273363928</v>
      </c>
      <c r="DA279" s="130" t="s">
        <v>2917</v>
      </c>
    </row>
    <row r="280" spans="1:105" ht="12" customHeight="1" x14ac:dyDescent="0.25">
      <c r="A280" s="97" t="s">
        <v>51</v>
      </c>
      <c r="B280" s="99">
        <v>94.24420798613005</v>
      </c>
      <c r="C280" s="99">
        <v>101.67134232570046</v>
      </c>
      <c r="D280" s="99">
        <v>105.16826639486011</v>
      </c>
      <c r="E280" s="99">
        <v>98.661459641364075</v>
      </c>
      <c r="F280" s="99">
        <v>98.112235482752965</v>
      </c>
      <c r="G280" s="99">
        <v>104.14386045488935</v>
      </c>
      <c r="H280" s="99">
        <v>114.83543345539789</v>
      </c>
      <c r="I280" s="99">
        <v>102.24228078288563</v>
      </c>
      <c r="J280" s="99">
        <v>107.45725179116306</v>
      </c>
      <c r="K280" s="99">
        <v>110.85155449471794</v>
      </c>
      <c r="L280" s="99">
        <v>128.77875314868348</v>
      </c>
      <c r="M280" s="99">
        <v>112.40674608694725</v>
      </c>
      <c r="N280" s="99">
        <v>119.61259626737082</v>
      </c>
      <c r="O280" s="99">
        <v>118.33975978307167</v>
      </c>
      <c r="P280" s="99">
        <v>108.20499322104716</v>
      </c>
      <c r="Q280" s="99">
        <v>107.1866934783981</v>
      </c>
      <c r="R280" s="99">
        <v>119.13669903888442</v>
      </c>
      <c r="S280" s="99">
        <v>125.98269046881873</v>
      </c>
      <c r="T280" s="99">
        <v>132.88636884438984</v>
      </c>
      <c r="U280" s="99">
        <v>114.34179836566408</v>
      </c>
      <c r="V280" s="99">
        <v>126.80214863840213</v>
      </c>
      <c r="W280" s="99">
        <v>143.19882142125357</v>
      </c>
      <c r="X280" s="99">
        <v>132.73194566252852</v>
      </c>
      <c r="Y280" s="99">
        <v>129.0576169512031</v>
      </c>
      <c r="DA280" s="63" t="s">
        <v>2918</v>
      </c>
    </row>
    <row r="281" spans="1:105" ht="12" customHeight="1" x14ac:dyDescent="0.25">
      <c r="A281" s="97" t="s">
        <v>53</v>
      </c>
      <c r="B281" s="99">
        <v>0.7623016991666578</v>
      </c>
      <c r="C281" s="99">
        <v>0.82239408297760153</v>
      </c>
      <c r="D281" s="99">
        <v>0.84065537542057045</v>
      </c>
      <c r="E281" s="99">
        <v>0.78658155912184924</v>
      </c>
      <c r="F281" s="99">
        <v>0.76802969931980292</v>
      </c>
      <c r="G281" s="99">
        <v>0.80237546980804964</v>
      </c>
      <c r="H281" s="99">
        <v>0.88112459013254707</v>
      </c>
      <c r="I281" s="99">
        <v>0.76394663169480226</v>
      </c>
      <c r="J281" s="99">
        <v>0.79521261058535631</v>
      </c>
      <c r="K281" s="99">
        <v>0.80942714774589675</v>
      </c>
      <c r="L281" s="99">
        <v>0.9432098884343727</v>
      </c>
      <c r="M281" s="99">
        <v>0.80381226542336726</v>
      </c>
      <c r="N281" s="99">
        <v>0.84912732763799736</v>
      </c>
      <c r="O281" s="99">
        <v>0.82714777937336625</v>
      </c>
      <c r="P281" s="99">
        <v>0.74121228174720366</v>
      </c>
      <c r="Q281" s="99">
        <v>0.72568770483577072</v>
      </c>
      <c r="R281" s="99">
        <v>0.80286321976567776</v>
      </c>
      <c r="S281" s="99">
        <v>0.84011837567614234</v>
      </c>
      <c r="T281" s="99">
        <v>0.89623920677065461</v>
      </c>
      <c r="U281" s="99">
        <v>0.75449347527506683</v>
      </c>
      <c r="V281" s="99">
        <v>0.83241276133597097</v>
      </c>
      <c r="W281" s="99">
        <v>0.91643877994875778</v>
      </c>
      <c r="X281" s="99">
        <v>0.81108780920034251</v>
      </c>
      <c r="Y281" s="99">
        <v>0.76846578243617247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1.6773731756885033E-3</v>
      </c>
      <c r="C282" s="123">
        <f t="shared" si="130"/>
        <v>1.8099382017404302E-3</v>
      </c>
      <c r="D282" s="123">
        <f t="shared" si="130"/>
        <v>2.1173953090721496E-3</v>
      </c>
      <c r="E282" s="123">
        <f t="shared" si="130"/>
        <v>2.7110728339406836E-3</v>
      </c>
      <c r="F282" s="123">
        <f t="shared" si="130"/>
        <v>4.0795125134443742E-3</v>
      </c>
      <c r="G282" s="123">
        <f t="shared" si="130"/>
        <v>5.119978162348931E-3</v>
      </c>
      <c r="H282" s="123">
        <f t="shared" si="130"/>
        <v>8.4442229195047999E-3</v>
      </c>
      <c r="I282" s="123">
        <f t="shared" si="130"/>
        <v>1.1676455754533407E-2</v>
      </c>
      <c r="J282" s="123">
        <f t="shared" si="130"/>
        <v>1.4844195618062644E-2</v>
      </c>
      <c r="K282" s="123">
        <f t="shared" si="130"/>
        <v>1.8909494581979405E-2</v>
      </c>
      <c r="L282" s="123">
        <f t="shared" si="130"/>
        <v>3.6215101784641289E-2</v>
      </c>
      <c r="M282" s="123">
        <f t="shared" si="130"/>
        <v>2.4531666203951176E-2</v>
      </c>
      <c r="N282" s="123">
        <f t="shared" si="130"/>
        <v>3.5860011688836388E-2</v>
      </c>
      <c r="O282" s="123">
        <f t="shared" si="130"/>
        <v>4.2830923187408158E-2</v>
      </c>
      <c r="P282" s="123">
        <f t="shared" si="130"/>
        <v>5.6093405589297159E-2</v>
      </c>
      <c r="Q282" s="123">
        <f t="shared" si="130"/>
        <v>0.13796535697683088</v>
      </c>
      <c r="R282" s="123">
        <f t="shared" si="130"/>
        <v>0.10485254984377451</v>
      </c>
      <c r="S282" s="123">
        <f t="shared" si="130"/>
        <v>0.13019875684810883</v>
      </c>
      <c r="T282" s="123">
        <f t="shared" si="130"/>
        <v>0.17254100896485647</v>
      </c>
      <c r="U282" s="123">
        <f t="shared" si="130"/>
        <v>0.25460723581466016</v>
      </c>
      <c r="V282" s="123">
        <f t="shared" si="130"/>
        <v>0.15818394442907038</v>
      </c>
      <c r="W282" s="123">
        <f t="shared" si="130"/>
        <v>0.21724107347898342</v>
      </c>
      <c r="X282" s="123">
        <f t="shared" si="130"/>
        <v>0.18281657736587648</v>
      </c>
      <c r="Y282" s="123">
        <f t="shared" si="130"/>
        <v>0.14216010470058971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1.6773731756885033E-3</v>
      </c>
      <c r="C283" s="99">
        <f>RES_hhdet_tess!C8</f>
        <v>1.8099382017404302E-3</v>
      </c>
      <c r="D283" s="99">
        <f>RES_hhdet_tess!D8</f>
        <v>2.1173953090721496E-3</v>
      </c>
      <c r="E283" s="99">
        <f>RES_hhdet_tess!E8</f>
        <v>2.7110728339406836E-3</v>
      </c>
      <c r="F283" s="99">
        <f>RES_hhdet_tess!F8</f>
        <v>4.0795125134443742E-3</v>
      </c>
      <c r="G283" s="99">
        <f>RES_hhdet_tess!G8</f>
        <v>5.119978162348931E-3</v>
      </c>
      <c r="H283" s="99">
        <f>RES_hhdet_tess!H8</f>
        <v>8.4442229195047999E-3</v>
      </c>
      <c r="I283" s="99">
        <f>RES_hhdet_tess!I8</f>
        <v>1.1676455754533407E-2</v>
      </c>
      <c r="J283" s="99">
        <f>RES_hhdet_tess!J8</f>
        <v>1.4844195618062644E-2</v>
      </c>
      <c r="K283" s="99">
        <f>RES_hhdet_tess!K8</f>
        <v>1.8909494581979405E-2</v>
      </c>
      <c r="L283" s="99">
        <f>RES_hhdet_tess!L8</f>
        <v>3.6215101784641289E-2</v>
      </c>
      <c r="M283" s="99">
        <f>RES_hhdet_tess!M8</f>
        <v>2.4531666203951176E-2</v>
      </c>
      <c r="N283" s="99">
        <f>RES_hhdet_tess!N8</f>
        <v>3.5860011688836388E-2</v>
      </c>
      <c r="O283" s="99">
        <f>RES_hhdet_tess!O8</f>
        <v>4.2830923187408158E-2</v>
      </c>
      <c r="P283" s="99">
        <f>RES_hhdet_tess!P8</f>
        <v>5.6093405589297159E-2</v>
      </c>
      <c r="Q283" s="99">
        <f>RES_hhdet_tess!Q8</f>
        <v>0.13796535697683088</v>
      </c>
      <c r="R283" s="99">
        <f>RES_hhdet_tess!R8</f>
        <v>0.10485254984377451</v>
      </c>
      <c r="S283" s="99">
        <f>RES_hhdet_tess!S8</f>
        <v>0.13019875684810883</v>
      </c>
      <c r="T283" s="99">
        <f>RES_hhdet_tess!T8</f>
        <v>0.17254100896485647</v>
      </c>
      <c r="U283" s="99">
        <f>RES_hhdet_tess!U8</f>
        <v>0.25460723581466016</v>
      </c>
      <c r="V283" s="99">
        <f>RES_hhdet_tess!V8</f>
        <v>0.15818394442907038</v>
      </c>
      <c r="W283" s="99">
        <f>RES_hhdet_tess!W8</f>
        <v>0.21724107347898342</v>
      </c>
      <c r="X283" s="99">
        <f>RES_hhdet_tess!X8</f>
        <v>0.18281657736587648</v>
      </c>
      <c r="Y283" s="99">
        <f>RES_hhdet_tess!Y8</f>
        <v>0.14216010470058971</v>
      </c>
      <c r="DA283" s="63" t="s">
        <v>2921</v>
      </c>
    </row>
    <row r="284" spans="1:105" ht="12" customHeight="1" x14ac:dyDescent="0.25">
      <c r="A284" s="121" t="s">
        <v>55</v>
      </c>
      <c r="B284" s="123">
        <v>9.7900690856976631</v>
      </c>
      <c r="C284" s="123">
        <v>9.5705954578878938</v>
      </c>
      <c r="D284" s="123">
        <v>10.272884395758272</v>
      </c>
      <c r="E284" s="123">
        <v>11.059573322889975</v>
      </c>
      <c r="F284" s="123">
        <v>11.418525226875232</v>
      </c>
      <c r="G284" s="123">
        <v>11.425562554485223</v>
      </c>
      <c r="H284" s="123">
        <v>12.185129389085649</v>
      </c>
      <c r="I284" s="123">
        <v>11.591839968025473</v>
      </c>
      <c r="J284" s="123">
        <v>12.313750834979166</v>
      </c>
      <c r="K284" s="123">
        <v>12.817816420025574</v>
      </c>
      <c r="L284" s="123">
        <v>13.282585907882208</v>
      </c>
      <c r="M284" s="123">
        <v>13.254294163246174</v>
      </c>
      <c r="N284" s="123">
        <v>13.638375152342959</v>
      </c>
      <c r="O284" s="123">
        <v>14.001649760765604</v>
      </c>
      <c r="P284" s="123">
        <v>14.23066260995801</v>
      </c>
      <c r="Q284" s="123">
        <v>14.276924007005752</v>
      </c>
      <c r="R284" s="123">
        <v>14.838716155911309</v>
      </c>
      <c r="S284" s="123">
        <v>15.53462428556054</v>
      </c>
      <c r="T284" s="123">
        <v>16.212725978957206</v>
      </c>
      <c r="U284" s="123">
        <v>14.375517415692402</v>
      </c>
      <c r="V284" s="123">
        <v>15.410547523821744</v>
      </c>
      <c r="W284" s="123">
        <v>16.115401400017486</v>
      </c>
      <c r="X284" s="123">
        <v>14.224941844948528</v>
      </c>
      <c r="Y284" s="123">
        <v>12.172687016369684</v>
      </c>
      <c r="DA284" s="130" t="s">
        <v>2922</v>
      </c>
    </row>
    <row r="285" spans="1:105" ht="12" customHeight="1" x14ac:dyDescent="0.25">
      <c r="A285" s="97" t="s">
        <v>143</v>
      </c>
      <c r="B285" s="99">
        <v>9.7833285417996727</v>
      </c>
      <c r="C285" s="99">
        <v>9.5887815147550413</v>
      </c>
      <c r="D285" s="99">
        <v>10.5059762038674</v>
      </c>
      <c r="E285" s="99">
        <v>10.746304750855959</v>
      </c>
      <c r="F285" s="99">
        <v>11.223202188819846</v>
      </c>
      <c r="G285" s="99">
        <v>11.577047200244685</v>
      </c>
      <c r="H285" s="99">
        <v>12.187361125901258</v>
      </c>
      <c r="I285" s="99">
        <v>11.612522310078621</v>
      </c>
      <c r="J285" s="99">
        <v>12.359184381116998</v>
      </c>
      <c r="K285" s="99">
        <v>12.844185881319572</v>
      </c>
      <c r="L285" s="99">
        <v>13.244298137838149</v>
      </c>
      <c r="M285" s="99">
        <v>13.23976640033451</v>
      </c>
      <c r="N285" s="99">
        <v>13.706112389462193</v>
      </c>
      <c r="O285" s="99">
        <v>13.97320302125077</v>
      </c>
      <c r="P285" s="99">
        <v>14.242468498873597</v>
      </c>
      <c r="Q285" s="99">
        <v>14.214931385711379</v>
      </c>
      <c r="R285" s="99">
        <v>14.831189591545405</v>
      </c>
      <c r="S285" s="99">
        <v>15.624964039654593</v>
      </c>
      <c r="T285" s="99">
        <v>16.466086094965725</v>
      </c>
      <c r="U285" s="99">
        <v>14.035970285639699</v>
      </c>
      <c r="V285" s="99">
        <v>15.123894626142611</v>
      </c>
      <c r="W285" s="99">
        <v>15.999140542861332</v>
      </c>
      <c r="X285" s="99">
        <v>14.216719014235279</v>
      </c>
      <c r="Y285" s="99">
        <v>12.183257378428257</v>
      </c>
      <c r="DA285" s="63" t="s">
        <v>2923</v>
      </c>
    </row>
    <row r="286" spans="1:105" ht="12" customHeight="1" x14ac:dyDescent="0.25">
      <c r="A286" s="97" t="s">
        <v>124</v>
      </c>
      <c r="B286" s="99">
        <v>9.6902533749450797</v>
      </c>
      <c r="C286" s="99">
        <v>10.153930931271876</v>
      </c>
      <c r="D286" s="99">
        <v>10.316218460077655</v>
      </c>
      <c r="E286" s="99">
        <v>10.851162629972125</v>
      </c>
      <c r="F286" s="99">
        <v>11.208283506830478</v>
      </c>
      <c r="G286" s="99">
        <v>11.334923205484962</v>
      </c>
      <c r="H286" s="99">
        <v>11.544486248902979</v>
      </c>
      <c r="I286" s="99">
        <v>12.033615889256879</v>
      </c>
      <c r="J286" s="99">
        <v>12.395932355078211</v>
      </c>
      <c r="K286" s="99">
        <v>12.852640019127312</v>
      </c>
      <c r="L286" s="99">
        <v>13.096125404285869</v>
      </c>
      <c r="M286" s="99">
        <v>13.078995617396435</v>
      </c>
      <c r="N286" s="99">
        <v>13.798312129495802</v>
      </c>
      <c r="O286" s="99">
        <v>13.733286243448967</v>
      </c>
      <c r="P286" s="99">
        <v>13.984355820910006</v>
      </c>
      <c r="Q286" s="99">
        <v>14.053714006560492</v>
      </c>
      <c r="R286" s="99">
        <v>14.595412135200418</v>
      </c>
      <c r="S286" s="99">
        <v>15.06548132027679</v>
      </c>
      <c r="T286" s="99">
        <v>15.735667111396591</v>
      </c>
      <c r="U286" s="99">
        <v>16.820534828806117</v>
      </c>
      <c r="V286" s="99">
        <v>17.09457895396131</v>
      </c>
      <c r="W286" s="99">
        <v>18.239118440102988</v>
      </c>
      <c r="X286" s="99">
        <v>18.051101730786907</v>
      </c>
      <c r="Y286" s="99">
        <v>14.587519942914556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12.835531041332544</v>
      </c>
      <c r="L287" s="99">
        <v>13.081812561996834</v>
      </c>
      <c r="M287" s="99">
        <v>13.069848663856138</v>
      </c>
      <c r="N287" s="99">
        <v>13.793420407124069</v>
      </c>
      <c r="O287" s="99">
        <v>13.726804315293288</v>
      </c>
      <c r="P287" s="99">
        <v>13.955599298095128</v>
      </c>
      <c r="Q287" s="99">
        <v>14.020253432713799</v>
      </c>
      <c r="R287" s="99">
        <v>14.565930268357572</v>
      </c>
      <c r="S287" s="99">
        <v>15.038241417712122</v>
      </c>
      <c r="T287" s="99">
        <v>15.729120045478965</v>
      </c>
      <c r="U287" s="99">
        <v>16.815194382859207</v>
      </c>
      <c r="V287" s="99">
        <v>17.099880936227123</v>
      </c>
      <c r="W287" s="99">
        <v>18.239246366484188</v>
      </c>
      <c r="X287" s="99">
        <v>18.124272827553067</v>
      </c>
      <c r="Y287" s="99">
        <v>14.487547443287099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6.1371826379979115</v>
      </c>
      <c r="L288" s="102">
        <v>6.5461836246668152</v>
      </c>
      <c r="M288" s="102">
        <v>6.2861415519070913</v>
      </c>
      <c r="N288" s="102">
        <v>6.3903982969807256</v>
      </c>
      <c r="O288" s="102">
        <v>6.5478284754547724</v>
      </c>
      <c r="P288" s="102">
        <v>6.5219865579144338</v>
      </c>
      <c r="Q288" s="102">
        <v>6.6473810365057044</v>
      </c>
      <c r="R288" s="102">
        <v>6.8278421386433044</v>
      </c>
      <c r="S288" s="102">
        <v>6.923076309746893</v>
      </c>
      <c r="T288" s="102">
        <v>8.5653676608783869</v>
      </c>
      <c r="U288" s="102">
        <v>8.2874922479578252</v>
      </c>
      <c r="V288" s="102">
        <v>8.2110556443153158</v>
      </c>
      <c r="W288" s="102">
        <v>9.0845294467146775</v>
      </c>
      <c r="X288" s="102">
        <v>7.0470683681932043</v>
      </c>
      <c r="Y288" s="102">
        <v>4.5094904085727068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6.6983484033346334</v>
      </c>
      <c r="L289" s="105">
        <v>6.535628937330018</v>
      </c>
      <c r="M289" s="105">
        <v>6.783707111949048</v>
      </c>
      <c r="N289" s="105">
        <v>7.4030221101433442</v>
      </c>
      <c r="O289" s="105">
        <v>7.1789758398385173</v>
      </c>
      <c r="P289" s="105">
        <v>7.4336127401806973</v>
      </c>
      <c r="Q289" s="105">
        <v>7.3728723962080949</v>
      </c>
      <c r="R289" s="105">
        <v>7.7380881297142698</v>
      </c>
      <c r="S289" s="105">
        <v>8.1151651079652307</v>
      </c>
      <c r="T289" s="105">
        <v>7.1637523846005777</v>
      </c>
      <c r="U289" s="105">
        <v>8.5277021349013822</v>
      </c>
      <c r="V289" s="105">
        <v>8.8888252919118091</v>
      </c>
      <c r="W289" s="105">
        <v>9.1547169197695109</v>
      </c>
      <c r="X289" s="105">
        <v>11.07720445935986</v>
      </c>
      <c r="Y289" s="105">
        <v>9.9780570347143911</v>
      </c>
      <c r="DA289" s="132" t="s">
        <v>2927</v>
      </c>
    </row>
    <row r="290" spans="1:105" ht="12" customHeight="1" x14ac:dyDescent="0.25">
      <c r="A290" s="106" t="s">
        <v>122</v>
      </c>
      <c r="B290" s="102">
        <v>10.046153719544188</v>
      </c>
      <c r="C290" s="102">
        <v>8.7043317050991629</v>
      </c>
      <c r="D290" s="102">
        <v>6.605321596819139</v>
      </c>
      <c r="E290" s="102">
        <v>13.975155201987302</v>
      </c>
      <c r="F290" s="102">
        <v>13.004817417292584</v>
      </c>
      <c r="G290" s="102">
        <v>10.316535648539617</v>
      </c>
      <c r="H290" s="102">
        <v>12.309868342362536</v>
      </c>
      <c r="I290" s="102">
        <v>11.325842747773637</v>
      </c>
      <c r="J290" s="102">
        <v>11.948285688059942</v>
      </c>
      <c r="K290" s="102">
        <v>12.626975491414871</v>
      </c>
      <c r="L290" s="102">
        <v>13.563447249132622</v>
      </c>
      <c r="M290" s="102">
        <v>13.371562457309896</v>
      </c>
      <c r="N290" s="102">
        <v>13.201730574491506</v>
      </c>
      <c r="O290" s="102">
        <v>14.198335735642891</v>
      </c>
      <c r="P290" s="102">
        <v>14.205447229331444</v>
      </c>
      <c r="Q290" s="102">
        <v>14.653316859645088</v>
      </c>
      <c r="R290" s="102">
        <v>14.92880223212898</v>
      </c>
      <c r="S290" s="102">
        <v>15.129182921150411</v>
      </c>
      <c r="T290" s="102">
        <v>14.847002580784123</v>
      </c>
      <c r="U290" s="102">
        <v>16.077434694050073</v>
      </c>
      <c r="V290" s="102">
        <v>17.194832681258912</v>
      </c>
      <c r="W290" s="102">
        <v>17.555470236673898</v>
      </c>
      <c r="X290" s="102">
        <v>14.539100400863296</v>
      </c>
      <c r="Y290" s="102">
        <v>11.146980421440679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12.610000895094331</v>
      </c>
      <c r="L291" s="105">
        <v>13.55199527470781</v>
      </c>
      <c r="M291" s="105">
        <v>13.366729641076668</v>
      </c>
      <c r="N291" s="105">
        <v>13.200109761205631</v>
      </c>
      <c r="O291" s="105">
        <v>14.201111020523253</v>
      </c>
      <c r="P291" s="105">
        <v>14.174181484817211</v>
      </c>
      <c r="Q291" s="105">
        <v>14.606852901844833</v>
      </c>
      <c r="R291" s="105">
        <v>14.885836995421753</v>
      </c>
      <c r="S291" s="105">
        <v>15.074885512765098</v>
      </c>
      <c r="T291" s="105">
        <v>14.81866006828376</v>
      </c>
      <c r="U291" s="105">
        <v>16.066258578012338</v>
      </c>
      <c r="V291" s="105">
        <v>17.207398271929854</v>
      </c>
      <c r="W291" s="105">
        <v>17.601574684183813</v>
      </c>
      <c r="X291" s="105">
        <v>14.540234738069236</v>
      </c>
      <c r="Y291" s="105">
        <v>10.96904630990822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6.0300189463655851</v>
      </c>
      <c r="L292" s="99">
        <v>6.7914159557855314</v>
      </c>
      <c r="M292" s="99">
        <v>6.4305173333720562</v>
      </c>
      <c r="N292" s="99">
        <v>6.108290229794398</v>
      </c>
      <c r="O292" s="99">
        <v>6.7816044070054238</v>
      </c>
      <c r="P292" s="99">
        <v>6.6300325418716861</v>
      </c>
      <c r="Q292" s="99">
        <v>6.9432703095298551</v>
      </c>
      <c r="R292" s="99">
        <v>7.0097909408789771</v>
      </c>
      <c r="S292" s="99">
        <v>6.9690299174917083</v>
      </c>
      <c r="T292" s="99">
        <v>7.9766354707161007</v>
      </c>
      <c r="U292" s="99">
        <v>7.9132349448263311</v>
      </c>
      <c r="V292" s="99">
        <v>8.3155551255364255</v>
      </c>
      <c r="W292" s="99">
        <v>8.7570417401875371</v>
      </c>
      <c r="X292" s="99">
        <v>5.38407923557107</v>
      </c>
      <c r="Y292" s="99">
        <v>2.9162515068477508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6.5799819487287436</v>
      </c>
      <c r="L293" s="99">
        <v>6.7605793189222787</v>
      </c>
      <c r="M293" s="99">
        <v>6.9362123077046141</v>
      </c>
      <c r="N293" s="99">
        <v>7.0918195314112351</v>
      </c>
      <c r="O293" s="99">
        <v>7.4195066135178305</v>
      </c>
      <c r="P293" s="99">
        <v>7.5441489429455268</v>
      </c>
      <c r="Q293" s="99">
        <v>7.6635825923149774</v>
      </c>
      <c r="R293" s="99">
        <v>7.876046054542778</v>
      </c>
      <c r="S293" s="99">
        <v>8.1058555952733897</v>
      </c>
      <c r="T293" s="99">
        <v>6.8420245975676597</v>
      </c>
      <c r="U293" s="99">
        <v>8.1530236331860042</v>
      </c>
      <c r="V293" s="99">
        <v>8.8918431463934233</v>
      </c>
      <c r="W293" s="99">
        <v>8.8445329439962723</v>
      </c>
      <c r="X293" s="99">
        <v>9.156155502498164</v>
      </c>
      <c r="Y293" s="99">
        <v>8.0527948030604701</v>
      </c>
      <c r="DA293" s="63" t="s">
        <v>2931</v>
      </c>
    </row>
    <row r="294" spans="1:105" ht="12" customHeight="1" x14ac:dyDescent="0.25">
      <c r="A294" s="121" t="s">
        <v>54</v>
      </c>
      <c r="B294" s="123">
        <v>4.8499646291634555</v>
      </c>
      <c r="C294" s="123">
        <v>4.7889555681216294</v>
      </c>
      <c r="D294" s="123">
        <v>5.0409564707098511</v>
      </c>
      <c r="E294" s="123">
        <v>7.6330011182430448</v>
      </c>
      <c r="F294" s="123">
        <v>7.4772251428318768</v>
      </c>
      <c r="G294" s="123">
        <v>6.8502122571878852</v>
      </c>
      <c r="H294" s="123">
        <v>7.3359821975667172</v>
      </c>
      <c r="I294" s="123">
        <v>7.2181163766143648</v>
      </c>
      <c r="J294" s="123">
        <v>7.5483867798125264</v>
      </c>
      <c r="K294" s="123">
        <v>7.7228050885676085</v>
      </c>
      <c r="L294" s="123">
        <v>8.0658026539194996</v>
      </c>
      <c r="M294" s="123">
        <v>7.6068592893564082</v>
      </c>
      <c r="N294" s="123">
        <v>7.5587662848405088</v>
      </c>
      <c r="O294" s="123">
        <v>7.4201393042567609</v>
      </c>
      <c r="P294" s="123">
        <v>7.2128883459406152</v>
      </c>
      <c r="Q294" s="123">
        <v>7.1713432195951663</v>
      </c>
      <c r="R294" s="123">
        <v>7.3113215408888026</v>
      </c>
      <c r="S294" s="123">
        <v>7.4685283319646985</v>
      </c>
      <c r="T294" s="123">
        <v>7.6168673081275777</v>
      </c>
      <c r="U294" s="123">
        <v>7.6977552498148896</v>
      </c>
      <c r="V294" s="123">
        <v>7.6757627578678269</v>
      </c>
      <c r="W294" s="123">
        <v>7.6801826930376587</v>
      </c>
      <c r="X294" s="123">
        <v>5.8987362925033615</v>
      </c>
      <c r="Y294" s="123">
        <v>4.9556655660005635</v>
      </c>
      <c r="DA294" s="130" t="s">
        <v>2932</v>
      </c>
    </row>
    <row r="295" spans="1:105" ht="12" customHeight="1" x14ac:dyDescent="0.25">
      <c r="A295" s="97" t="s">
        <v>51</v>
      </c>
      <c r="B295" s="99">
        <v>4.8384053566191376</v>
      </c>
      <c r="C295" s="99">
        <v>4.5910888276738842</v>
      </c>
      <c r="D295" s="99">
        <v>5.4903969194539739</v>
      </c>
      <c r="E295" s="99">
        <v>7.0751803800682946</v>
      </c>
      <c r="F295" s="99">
        <v>7.1520962299035604</v>
      </c>
      <c r="G295" s="99">
        <v>7.1532802188045475</v>
      </c>
      <c r="H295" s="99">
        <v>7.5344905378279075</v>
      </c>
      <c r="I295" s="99">
        <v>7.106180718666943</v>
      </c>
      <c r="J295" s="99">
        <v>7.599935351893774</v>
      </c>
      <c r="K295" s="99">
        <v>7.7915256223444667</v>
      </c>
      <c r="L295" s="99">
        <v>7.9574685512966532</v>
      </c>
      <c r="M295" s="99">
        <v>7.5653558255027633</v>
      </c>
      <c r="N295" s="99">
        <v>7.5852621996163148</v>
      </c>
      <c r="O295" s="99">
        <v>7.3500748091721695</v>
      </c>
      <c r="P295" s="99">
        <v>7.3213490449760856</v>
      </c>
      <c r="Q295" s="99">
        <v>7.229903296681611</v>
      </c>
      <c r="R295" s="99">
        <v>7.368799364220286</v>
      </c>
      <c r="S295" s="99">
        <v>7.6808731284871756</v>
      </c>
      <c r="T295" s="99">
        <v>7.7449405313281074</v>
      </c>
      <c r="U295" s="99">
        <v>7.069719799347796</v>
      </c>
      <c r="V295" s="99">
        <v>7.8931923601526623</v>
      </c>
      <c r="W295" s="99">
        <v>7.7287775285237954</v>
      </c>
      <c r="X295" s="99">
        <v>5.5384326745947616</v>
      </c>
      <c r="Y295" s="99">
        <v>5.2789501734561659</v>
      </c>
      <c r="DA295" s="63" t="s">
        <v>2933</v>
      </c>
    </row>
    <row r="296" spans="1:105" ht="12" customHeight="1" x14ac:dyDescent="0.25">
      <c r="A296" s="97" t="s">
        <v>50</v>
      </c>
      <c r="B296" s="99">
        <v>4.8347162479440495</v>
      </c>
      <c r="C296" s="99">
        <v>4.9494131893978066</v>
      </c>
      <c r="D296" s="99">
        <v>5.3672014653296323</v>
      </c>
      <c r="E296" s="99">
        <v>7.1299943356946134</v>
      </c>
      <c r="F296" s="99">
        <v>7.1491594077662031</v>
      </c>
      <c r="G296" s="99">
        <v>6.978277006182628</v>
      </c>
      <c r="H296" s="99">
        <v>7.082378916979871</v>
      </c>
      <c r="I296" s="99">
        <v>7.3769444032972373</v>
      </c>
      <c r="J296" s="99">
        <v>7.5984991959389507</v>
      </c>
      <c r="K296" s="99">
        <v>7.8322417815868572</v>
      </c>
      <c r="L296" s="99">
        <v>7.9275757140650054</v>
      </c>
      <c r="M296" s="99">
        <v>7.580924133064058</v>
      </c>
      <c r="N296" s="99">
        <v>7.5931935221876135</v>
      </c>
      <c r="O296" s="99">
        <v>7.2811862384931807</v>
      </c>
      <c r="P296" s="99">
        <v>7.2055663084008303</v>
      </c>
      <c r="Q296" s="99">
        <v>7.1644776290470329</v>
      </c>
      <c r="R296" s="99">
        <v>7.268057144574529</v>
      </c>
      <c r="S296" s="99">
        <v>7.3526067832371416</v>
      </c>
      <c r="T296" s="99">
        <v>7.5977326428778111</v>
      </c>
      <c r="U296" s="99">
        <v>7.9634257814838838</v>
      </c>
      <c r="V296" s="99">
        <v>7.4382737233454899</v>
      </c>
      <c r="W296" s="99">
        <v>7.0538723695267223</v>
      </c>
      <c r="X296" s="99">
        <v>6.0908486670701105</v>
      </c>
      <c r="Y296" s="99">
        <v>4.9574570719616311</v>
      </c>
      <c r="DA296" s="63" t="s">
        <v>2934</v>
      </c>
    </row>
    <row r="297" spans="1:105" ht="12" customHeight="1" x14ac:dyDescent="0.25">
      <c r="A297" s="109" t="s">
        <v>120</v>
      </c>
      <c r="B297" s="110">
        <v>4.9487592616077514</v>
      </c>
      <c r="C297" s="110">
        <v>4.3002295575583629</v>
      </c>
      <c r="D297" s="110">
        <v>3.3969611855783528</v>
      </c>
      <c r="E297" s="110">
        <v>9.1832289759146182</v>
      </c>
      <c r="F297" s="110">
        <v>8.3051798858982391</v>
      </c>
      <c r="G297" s="110">
        <v>6.4144802274104853</v>
      </c>
      <c r="H297" s="110">
        <v>7.6871640854025101</v>
      </c>
      <c r="I297" s="110">
        <v>6.9810940268447483</v>
      </c>
      <c r="J297" s="110">
        <v>7.4199218339006423</v>
      </c>
      <c r="K297" s="110">
        <v>7.4818820459697282</v>
      </c>
      <c r="L297" s="110">
        <v>8.3558219488626388</v>
      </c>
      <c r="M297" s="110">
        <v>7.6716820350432187</v>
      </c>
      <c r="N297" s="110">
        <v>7.4901965089714864</v>
      </c>
      <c r="O297" s="110">
        <v>7.6705093158764228</v>
      </c>
      <c r="P297" s="110">
        <v>7.1554037315475112</v>
      </c>
      <c r="Q297" s="110">
        <v>7.1440166664749167</v>
      </c>
      <c r="R297" s="110">
        <v>7.3425674757817925</v>
      </c>
      <c r="S297" s="110">
        <v>7.5188168568441291</v>
      </c>
      <c r="T297" s="110">
        <v>7.5551157898050523</v>
      </c>
      <c r="U297" s="110">
        <v>7.6355003242406276</v>
      </c>
      <c r="V297" s="110">
        <v>8.0073495026601087</v>
      </c>
      <c r="W297" s="110">
        <v>9.0386812411939612</v>
      </c>
      <c r="X297" s="110">
        <v>5.7132498249924204</v>
      </c>
      <c r="Y297" s="110">
        <v>4.2299001228564928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62.257807087105427</v>
      </c>
      <c r="C299" s="118">
        <f t="shared" si="131"/>
        <v>66.024463603480399</v>
      </c>
      <c r="D299" s="118">
        <f t="shared" si="131"/>
        <v>67.812943376288118</v>
      </c>
      <c r="E299" s="118">
        <f t="shared" si="131"/>
        <v>63.912449468917686</v>
      </c>
      <c r="F299" s="118">
        <f t="shared" si="131"/>
        <v>63.086432729807193</v>
      </c>
      <c r="G299" s="118">
        <f t="shared" si="131"/>
        <v>65.817602699974159</v>
      </c>
      <c r="H299" s="118">
        <f t="shared" si="131"/>
        <v>71.609418800357304</v>
      </c>
      <c r="I299" s="118">
        <f t="shared" si="131"/>
        <v>64.036054606657558</v>
      </c>
      <c r="J299" s="118">
        <f t="shared" si="131"/>
        <v>66.759783969115091</v>
      </c>
      <c r="K299" s="118">
        <f t="shared" si="131"/>
        <v>68.448200335866062</v>
      </c>
      <c r="L299" s="118">
        <f t="shared" si="131"/>
        <v>77.684763196089747</v>
      </c>
      <c r="M299" s="118">
        <f t="shared" si="131"/>
        <v>68.252809078032513</v>
      </c>
      <c r="N299" s="118">
        <f t="shared" si="131"/>
        <v>71.506356756080848</v>
      </c>
      <c r="O299" s="118">
        <f t="shared" si="131"/>
        <v>70.276064776271411</v>
      </c>
      <c r="P299" s="118">
        <f t="shared" si="131"/>
        <v>64.786268051063971</v>
      </c>
      <c r="Q299" s="118">
        <f t="shared" si="131"/>
        <v>63.847933805462709</v>
      </c>
      <c r="R299" s="118">
        <f t="shared" ref="R299:V299" si="132">R300+R303+R305+R315</f>
        <v>69.926251554811174</v>
      </c>
      <c r="S299" s="118">
        <f t="shared" si="132"/>
        <v>73.302087263215739</v>
      </c>
      <c r="T299" s="118">
        <f t="shared" si="132"/>
        <v>76.947471720097255</v>
      </c>
      <c r="U299" s="118">
        <f t="shared" si="132"/>
        <v>65.650300007895851</v>
      </c>
      <c r="V299" s="118">
        <f t="shared" si="132"/>
        <v>71.300728728888586</v>
      </c>
      <c r="W299" s="118">
        <f t="shared" ref="W299:Y299" si="133">W300+W303+W305+W315</f>
        <v>79.623506242981932</v>
      </c>
      <c r="X299" s="118">
        <f t="shared" si="133"/>
        <v>73.503327249132838</v>
      </c>
      <c r="Y299" s="118">
        <f t="shared" si="133"/>
        <v>69.018150540666895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55.138604776844545</v>
      </c>
      <c r="C300" s="123">
        <f t="shared" si="134"/>
        <v>59.081182265758478</v>
      </c>
      <c r="D300" s="123">
        <f t="shared" si="134"/>
        <v>60.408492236645529</v>
      </c>
      <c r="E300" s="123">
        <f t="shared" si="134"/>
        <v>56.237522310608583</v>
      </c>
      <c r="F300" s="123">
        <f t="shared" si="134"/>
        <v>55.393909443481441</v>
      </c>
      <c r="G300" s="123">
        <f t="shared" si="134"/>
        <v>58.097038861791724</v>
      </c>
      <c r="H300" s="123">
        <f t="shared" si="134"/>
        <v>63.535138024197401</v>
      </c>
      <c r="I300" s="123">
        <f t="shared" si="134"/>
        <v>56.22045924065597</v>
      </c>
      <c r="J300" s="123">
        <f t="shared" si="134"/>
        <v>58.606566962830918</v>
      </c>
      <c r="K300" s="123">
        <f t="shared" si="134"/>
        <v>60.117388234797225</v>
      </c>
      <c r="L300" s="123">
        <f t="shared" si="134"/>
        <v>69.303629699645015</v>
      </c>
      <c r="M300" s="123">
        <f t="shared" si="134"/>
        <v>60.07641217514508</v>
      </c>
      <c r="N300" s="123">
        <f t="shared" si="134"/>
        <v>63.206842687778618</v>
      </c>
      <c r="O300" s="123">
        <f t="shared" si="134"/>
        <v>62.040374833791873</v>
      </c>
      <c r="P300" s="123">
        <f t="shared" si="134"/>
        <v>56.493185946875052</v>
      </c>
      <c r="Q300" s="123">
        <f t="shared" si="134"/>
        <v>55.640650833689783</v>
      </c>
      <c r="R300" s="123">
        <f t="shared" ref="R300:V300" si="135">SUM(R301:R302)</f>
        <v>61.458392777043706</v>
      </c>
      <c r="S300" s="123">
        <f t="shared" si="135"/>
        <v>64.452982446066613</v>
      </c>
      <c r="T300" s="123">
        <f t="shared" si="135"/>
        <v>67.665083098000935</v>
      </c>
      <c r="U300" s="123">
        <f t="shared" si="135"/>
        <v>57.434538513339106</v>
      </c>
      <c r="V300" s="123">
        <f t="shared" si="135"/>
        <v>62.62563697386986</v>
      </c>
      <c r="W300" s="123">
        <f t="shared" ref="W300:Y300" si="136">SUM(W301:W302)</f>
        <v>70.231001718825866</v>
      </c>
      <c r="X300" s="123">
        <f t="shared" si="136"/>
        <v>64.919536578816206</v>
      </c>
      <c r="Y300" s="123">
        <f t="shared" si="136"/>
        <v>61.66921980477985</v>
      </c>
      <c r="DA300" s="130" t="s">
        <v>3085</v>
      </c>
    </row>
    <row r="301" spans="1:105" ht="12" customHeight="1" x14ac:dyDescent="0.25">
      <c r="A301" s="97" t="s">
        <v>51</v>
      </c>
      <c r="B301" s="99">
        <v>55.138604776844545</v>
      </c>
      <c r="C301" s="99">
        <v>59.081182265758478</v>
      </c>
      <c r="D301" s="99">
        <v>60.408492236645529</v>
      </c>
      <c r="E301" s="99">
        <v>56.237522310608583</v>
      </c>
      <c r="F301" s="99">
        <v>55.393909443481441</v>
      </c>
      <c r="G301" s="99">
        <v>58.097038861791724</v>
      </c>
      <c r="H301" s="99">
        <v>63.535138024197401</v>
      </c>
      <c r="I301" s="99">
        <v>56.22045924065597</v>
      </c>
      <c r="J301" s="99">
        <v>58.606566962830918</v>
      </c>
      <c r="K301" s="99">
        <v>60.117388234797225</v>
      </c>
      <c r="L301" s="99">
        <v>69.303629699645015</v>
      </c>
      <c r="M301" s="99">
        <v>60.07641217514508</v>
      </c>
      <c r="N301" s="99">
        <v>63.206842687778618</v>
      </c>
      <c r="O301" s="99">
        <v>62.040374833791873</v>
      </c>
      <c r="P301" s="99">
        <v>56.493185946875052</v>
      </c>
      <c r="Q301" s="99">
        <v>55.640650833689783</v>
      </c>
      <c r="R301" s="99">
        <v>61.458392777043706</v>
      </c>
      <c r="S301" s="99">
        <v>64.452982446066613</v>
      </c>
      <c r="T301" s="99">
        <v>67.665083098000935</v>
      </c>
      <c r="U301" s="99">
        <v>57.434538513339106</v>
      </c>
      <c r="V301" s="99">
        <v>62.62563697386986</v>
      </c>
      <c r="W301" s="99">
        <v>70.231001718825866</v>
      </c>
      <c r="X301" s="99">
        <v>64.919536578816206</v>
      </c>
      <c r="Y301" s="99">
        <v>61.66921980477985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5.2832667182609221</v>
      </c>
      <c r="C305" s="123">
        <v>5.1282777821399144</v>
      </c>
      <c r="D305" s="123">
        <v>5.4700748425781862</v>
      </c>
      <c r="E305" s="123">
        <v>5.3460523085255574</v>
      </c>
      <c r="F305" s="123">
        <v>5.450550937766133</v>
      </c>
      <c r="G305" s="123">
        <v>5.5211994503278836</v>
      </c>
      <c r="H305" s="123">
        <v>5.8088992293657586</v>
      </c>
      <c r="I305" s="123">
        <v>5.5141838374831273</v>
      </c>
      <c r="J305" s="123">
        <v>5.7809143189807886</v>
      </c>
      <c r="K305" s="123">
        <v>5.9166305049848971</v>
      </c>
      <c r="L305" s="123">
        <v>5.9898641066448723</v>
      </c>
      <c r="M305" s="123">
        <v>5.9109407504085025</v>
      </c>
      <c r="N305" s="123">
        <v>6.0343818222867753</v>
      </c>
      <c r="O305" s="123">
        <v>6.0528700954321133</v>
      </c>
      <c r="P305" s="123">
        <v>6.1046119475483342</v>
      </c>
      <c r="Q305" s="123">
        <v>6.0190248814178897</v>
      </c>
      <c r="R305" s="123">
        <v>6.2214339421486278</v>
      </c>
      <c r="S305" s="123">
        <v>6.5239749042883828</v>
      </c>
      <c r="T305" s="123">
        <v>6.8497820041516171</v>
      </c>
      <c r="U305" s="123">
        <v>5.8020654961816094</v>
      </c>
      <c r="V305" s="123">
        <v>6.2634376346212779</v>
      </c>
      <c r="W305" s="123">
        <v>6.979815976003982</v>
      </c>
      <c r="X305" s="123">
        <v>6.4985787052714254</v>
      </c>
      <c r="Y305" s="123">
        <v>5.4216685643198614</v>
      </c>
      <c r="DA305" s="130" t="s">
        <v>3090</v>
      </c>
    </row>
    <row r="306" spans="1:105" ht="12" customHeight="1" x14ac:dyDescent="0.25">
      <c r="A306" s="97" t="s">
        <v>143</v>
      </c>
      <c r="B306" s="99">
        <v>5.5593893101696965</v>
      </c>
      <c r="C306" s="99">
        <v>5.4135495532401823</v>
      </c>
      <c r="D306" s="99">
        <v>5.8666779995873837</v>
      </c>
      <c r="E306" s="99">
        <v>5.9663328669591573</v>
      </c>
      <c r="F306" s="99">
        <v>6.1744905501247054</v>
      </c>
      <c r="G306" s="99">
        <v>6.2928618718777836</v>
      </c>
      <c r="H306" s="99">
        <v>6.5652078745028142</v>
      </c>
      <c r="I306" s="99">
        <v>6.2154264074813277</v>
      </c>
      <c r="J306" s="99">
        <v>6.5592731999686622</v>
      </c>
      <c r="K306" s="99">
        <v>6.7772293163184107</v>
      </c>
      <c r="L306" s="99">
        <v>6.9335400031516805</v>
      </c>
      <c r="M306" s="99">
        <v>6.8797231494215563</v>
      </c>
      <c r="N306" s="99">
        <v>7.0374544786379012</v>
      </c>
      <c r="O306" s="99">
        <v>7.1219171974419551</v>
      </c>
      <c r="P306" s="99">
        <v>7.2288569919121342</v>
      </c>
      <c r="Q306" s="99">
        <v>7.1729625724111399</v>
      </c>
      <c r="R306" s="99">
        <v>7.4336579192222931</v>
      </c>
      <c r="S306" s="99">
        <v>7.7568801723954142</v>
      </c>
      <c r="T306" s="99">
        <v>8.0901950746226277</v>
      </c>
      <c r="U306" s="99">
        <v>6.7967207134767413</v>
      </c>
      <c r="V306" s="99">
        <v>7.1772743041126033</v>
      </c>
      <c r="W306" s="99">
        <v>7.4615701561262879</v>
      </c>
      <c r="X306" s="99">
        <v>6.5681143481696296</v>
      </c>
      <c r="Y306" s="99">
        <v>5.5003859342953705</v>
      </c>
      <c r="DA306" s="63" t="s">
        <v>3091</v>
      </c>
    </row>
    <row r="307" spans="1:105" ht="12" customHeight="1" x14ac:dyDescent="0.25">
      <c r="A307" s="97" t="s">
        <v>124</v>
      </c>
      <c r="B307" s="99">
        <v>3.9783533002409452</v>
      </c>
      <c r="C307" s="99">
        <v>4.1419665377399939</v>
      </c>
      <c r="D307" s="99">
        <v>4.185888615013118</v>
      </c>
      <c r="E307" s="99">
        <v>4.3774373662437691</v>
      </c>
      <c r="F307" s="99">
        <v>4.4872278771547052</v>
      </c>
      <c r="G307" s="99">
        <v>4.4919560534434968</v>
      </c>
      <c r="H307" s="99">
        <v>4.5277084480880658</v>
      </c>
      <c r="I307" s="99">
        <v>4.69042133197686</v>
      </c>
      <c r="J307" s="99">
        <v>4.8178915606826038</v>
      </c>
      <c r="K307" s="99">
        <v>4.9702421184119263</v>
      </c>
      <c r="L307" s="99">
        <v>5.0392696390333835</v>
      </c>
      <c r="M307" s="99">
        <v>5.0006637287119045</v>
      </c>
      <c r="N307" s="99">
        <v>5.2144860222685478</v>
      </c>
      <c r="O307" s="99">
        <v>5.098133352600744</v>
      </c>
      <c r="P307" s="99">
        <v>5.0682717669212103</v>
      </c>
      <c r="Q307" s="99">
        <v>4.9571161402899939</v>
      </c>
      <c r="R307" s="99">
        <v>5.0064936606322084</v>
      </c>
      <c r="S307" s="99">
        <v>5.0267228926016942</v>
      </c>
      <c r="T307" s="99">
        <v>5.1430140506790432</v>
      </c>
      <c r="U307" s="99">
        <v>5.3592705798426312</v>
      </c>
      <c r="V307" s="99">
        <v>5.3443788672094907</v>
      </c>
      <c r="W307" s="99">
        <v>5.4514029242910622</v>
      </c>
      <c r="X307" s="99">
        <v>5.2582871662666157</v>
      </c>
      <c r="Y307" s="99">
        <v>4.2018957889745918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2.3299980703165146</v>
      </c>
      <c r="L308" s="99">
        <v>2.4836417266527273</v>
      </c>
      <c r="M308" s="99">
        <v>2.3794374698514109</v>
      </c>
      <c r="N308" s="99">
        <v>2.4021418431279833</v>
      </c>
      <c r="O308" s="99">
        <v>2.3887367197773424</v>
      </c>
      <c r="P308" s="99">
        <v>2.3025015933868964</v>
      </c>
      <c r="Q308" s="99">
        <v>2.2737052432828273</v>
      </c>
      <c r="R308" s="99">
        <v>2.2626972239320584</v>
      </c>
      <c r="S308" s="99">
        <v>2.2414167438124721</v>
      </c>
      <c r="T308" s="99">
        <v>2.736144073420594</v>
      </c>
      <c r="U308" s="99">
        <v>2.5925868330404747</v>
      </c>
      <c r="V308" s="99">
        <v>2.5410422416652207</v>
      </c>
      <c r="W308" s="99">
        <v>2.7006641092004449</v>
      </c>
      <c r="X308" s="99">
        <v>2.0534022630001889</v>
      </c>
      <c r="Y308" s="99">
        <v>1.2913162082822081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2.3299980703165146</v>
      </c>
      <c r="L309" s="102">
        <v>2.4836417266527273</v>
      </c>
      <c r="M309" s="102">
        <v>2.3794374698514109</v>
      </c>
      <c r="N309" s="102">
        <v>2.4021418431279833</v>
      </c>
      <c r="O309" s="102">
        <v>2.3887367197773424</v>
      </c>
      <c r="P309" s="102">
        <v>2.3025015933868964</v>
      </c>
      <c r="Q309" s="102">
        <v>2.2737052432828273</v>
      </c>
      <c r="R309" s="102">
        <v>2.2626972239320584</v>
      </c>
      <c r="S309" s="102">
        <v>2.2414167438124721</v>
      </c>
      <c r="T309" s="102">
        <v>2.736144073420594</v>
      </c>
      <c r="U309" s="102">
        <v>2.5925868330404747</v>
      </c>
      <c r="V309" s="102">
        <v>2.5410422416652207</v>
      </c>
      <c r="W309" s="102">
        <v>2.7006641092004449</v>
      </c>
      <c r="X309" s="102">
        <v>2.0534022630001889</v>
      </c>
      <c r="Y309" s="102">
        <v>1.2913162082822081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1.8359355919999656</v>
      </c>
      <c r="C315" s="123">
        <v>1.8150035555820105</v>
      </c>
      <c r="D315" s="123">
        <v>1.9343762970644063</v>
      </c>
      <c r="E315" s="123">
        <v>2.3288748497835479</v>
      </c>
      <c r="F315" s="123">
        <v>2.2419723485596177</v>
      </c>
      <c r="G315" s="123">
        <v>2.1993643878545512</v>
      </c>
      <c r="H315" s="123">
        <v>2.2653815467941434</v>
      </c>
      <c r="I315" s="123">
        <v>2.301411528518456</v>
      </c>
      <c r="J315" s="123">
        <v>2.3723026873033919</v>
      </c>
      <c r="K315" s="123">
        <v>2.4141815960839321</v>
      </c>
      <c r="L315" s="123">
        <v>2.3912693897998527</v>
      </c>
      <c r="M315" s="123">
        <v>2.2654561524789356</v>
      </c>
      <c r="N315" s="123">
        <v>2.2651322460154555</v>
      </c>
      <c r="O315" s="123">
        <v>2.1828198470474263</v>
      </c>
      <c r="P315" s="123">
        <v>2.1884701566405869</v>
      </c>
      <c r="Q315" s="123">
        <v>2.1882580903550335</v>
      </c>
      <c r="R315" s="123">
        <v>2.2464248356188343</v>
      </c>
      <c r="S315" s="123">
        <v>2.3251299128607412</v>
      </c>
      <c r="T315" s="123">
        <v>2.4326066179446997</v>
      </c>
      <c r="U315" s="123">
        <v>2.4136959983751267</v>
      </c>
      <c r="V315" s="123">
        <v>2.41165412039744</v>
      </c>
      <c r="W315" s="123">
        <v>2.4126885481520928</v>
      </c>
      <c r="X315" s="123">
        <v>2.0852119650452008</v>
      </c>
      <c r="Y315" s="123">
        <v>1.9272621715671723</v>
      </c>
      <c r="DA315" s="130" t="s">
        <v>3100</v>
      </c>
    </row>
    <row r="316" spans="1:105" ht="12" customHeight="1" x14ac:dyDescent="0.25">
      <c r="A316" s="97" t="s">
        <v>51</v>
      </c>
      <c r="B316" s="99">
        <v>2.8535254873573317</v>
      </c>
      <c r="C316" s="99">
        <v>2.7008960008845468</v>
      </c>
      <c r="D316" s="99">
        <v>3.2134229790304318</v>
      </c>
      <c r="E316" s="99">
        <v>4.1336122341658319</v>
      </c>
      <c r="F316" s="99">
        <v>4.1649631075658862</v>
      </c>
      <c r="G316" s="99">
        <v>4.1432532809180902</v>
      </c>
      <c r="H316" s="99">
        <v>4.3547100969662376</v>
      </c>
      <c r="I316" s="99">
        <v>4.1054737482916908</v>
      </c>
      <c r="J316" s="99">
        <v>4.3886555258210933</v>
      </c>
      <c r="K316" s="99">
        <v>4.5058299103009398</v>
      </c>
      <c r="L316" s="99">
        <v>4.6036303531128056</v>
      </c>
      <c r="M316" s="99">
        <v>4.3810692197806009</v>
      </c>
      <c r="N316" s="99">
        <v>4.3876191775910121</v>
      </c>
      <c r="O316" s="99">
        <v>4.2546604435002919</v>
      </c>
      <c r="P316" s="99">
        <v>4.2355828334211001</v>
      </c>
      <c r="Q316" s="99">
        <v>4.1797382114396511</v>
      </c>
      <c r="R316" s="99">
        <v>4.2581426203509629</v>
      </c>
      <c r="S316" s="99">
        <v>4.4380282065659662</v>
      </c>
      <c r="T316" s="99">
        <v>4.4734674797970087</v>
      </c>
      <c r="U316" s="99">
        <v>4.0764224471774435</v>
      </c>
      <c r="V316" s="99">
        <v>4.5346484896247716</v>
      </c>
      <c r="W316" s="99">
        <v>4.433387729792428</v>
      </c>
      <c r="X316" s="99">
        <v>3.182650017055229</v>
      </c>
      <c r="Y316" s="99">
        <v>3.0267480637820414</v>
      </c>
      <c r="DA316" s="63" t="s">
        <v>3101</v>
      </c>
    </row>
    <row r="317" spans="1:105" ht="12" customHeight="1" x14ac:dyDescent="0.25">
      <c r="A317" s="97" t="s">
        <v>50</v>
      </c>
      <c r="B317" s="99">
        <v>1.8910796626625406</v>
      </c>
      <c r="C317" s="99">
        <v>1.9324058510783024</v>
      </c>
      <c r="D317" s="99">
        <v>2.0915610698353708</v>
      </c>
      <c r="E317" s="99">
        <v>2.7745246354107458</v>
      </c>
      <c r="F317" s="99">
        <v>2.7764360549926379</v>
      </c>
      <c r="G317" s="99">
        <v>2.7037268367561125</v>
      </c>
      <c r="H317" s="99">
        <v>2.7378750971748818</v>
      </c>
      <c r="I317" s="99">
        <v>2.8487323029721399</v>
      </c>
      <c r="J317" s="99">
        <v>2.9330676864661882</v>
      </c>
      <c r="K317" s="99">
        <v>3.0215934706088832</v>
      </c>
      <c r="L317" s="99">
        <v>3.0567352294331238</v>
      </c>
      <c r="M317" s="99">
        <v>2.9216209823308064</v>
      </c>
      <c r="N317" s="99">
        <v>2.9243850746496904</v>
      </c>
      <c r="O317" s="99">
        <v>2.8025837939040983</v>
      </c>
      <c r="P317" s="99">
        <v>2.7722850749124635</v>
      </c>
      <c r="Q317" s="99">
        <v>2.7548106157339314</v>
      </c>
      <c r="R317" s="99">
        <v>2.7916984612810851</v>
      </c>
      <c r="S317" s="99">
        <v>2.8187603826557752</v>
      </c>
      <c r="T317" s="99">
        <v>2.9067616383303614</v>
      </c>
      <c r="U317" s="99">
        <v>3.0329287867077932</v>
      </c>
      <c r="V317" s="99">
        <v>2.8171631609937204</v>
      </c>
      <c r="W317" s="99">
        <v>2.6638198437900189</v>
      </c>
      <c r="X317" s="99">
        <v>2.2877974864442212</v>
      </c>
      <c r="Y317" s="99">
        <v>1.8520591380420894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196.78994408863986</v>
      </c>
      <c r="D322" s="117">
        <f t="shared" si="138"/>
        <v>264.58234904618917</v>
      </c>
      <c r="E322" s="117">
        <f t="shared" si="138"/>
        <v>226.70485184349914</v>
      </c>
      <c r="F322" s="117">
        <f t="shared" si="138"/>
        <v>240.15544239471066</v>
      </c>
      <c r="G322" s="117">
        <f t="shared" si="138"/>
        <v>258.36213704345596</v>
      </c>
      <c r="H322" s="117">
        <f t="shared" si="138"/>
        <v>209.97684693215501</v>
      </c>
      <c r="I322" s="117">
        <f t="shared" si="138"/>
        <v>130.04734776901822</v>
      </c>
      <c r="J322" s="117">
        <f t="shared" si="138"/>
        <v>163.76285009477212</v>
      </c>
      <c r="K322" s="117">
        <f t="shared" si="138"/>
        <v>127.76280997865555</v>
      </c>
      <c r="L322" s="117">
        <f t="shared" si="138"/>
        <v>148.00329541579995</v>
      </c>
      <c r="M322" s="117">
        <f t="shared" si="138"/>
        <v>96.855406677056266</v>
      </c>
      <c r="N322" s="117">
        <f t="shared" si="138"/>
        <v>165.27895749403399</v>
      </c>
      <c r="O322" s="117">
        <f t="shared" si="138"/>
        <v>97.826116778633974</v>
      </c>
      <c r="P322" s="117">
        <f t="shared" si="138"/>
        <v>140.73957091994495</v>
      </c>
      <c r="Q322" s="117">
        <f t="shared" si="138"/>
        <v>136.05167793059456</v>
      </c>
      <c r="R322" s="117">
        <f t="shared" ref="R322:V322" si="139">R323+R326+R328+R338</f>
        <v>93.001504086229616</v>
      </c>
      <c r="S322" s="117">
        <f t="shared" si="139"/>
        <v>73.899767955620078</v>
      </c>
      <c r="T322" s="117">
        <f t="shared" si="139"/>
        <v>0.37286547092256361</v>
      </c>
      <c r="U322" s="117">
        <f t="shared" si="139"/>
        <v>71.948530054223241</v>
      </c>
      <c r="V322" s="117">
        <f t="shared" si="139"/>
        <v>75.887822273260724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135.89571733606772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173.00123717880166</v>
      </c>
      <c r="D323" s="122">
        <f t="shared" si="141"/>
        <v>233.02908752122033</v>
      </c>
      <c r="E323" s="122">
        <f t="shared" si="141"/>
        <v>189.27334841999007</v>
      </c>
      <c r="F323" s="122">
        <f t="shared" si="141"/>
        <v>201.05953121691516</v>
      </c>
      <c r="G323" s="122">
        <f t="shared" si="141"/>
        <v>218.89234207481931</v>
      </c>
      <c r="H323" s="122">
        <f t="shared" si="141"/>
        <v>178.58545194963682</v>
      </c>
      <c r="I323" s="122">
        <f t="shared" si="141"/>
        <v>108.69304306007065</v>
      </c>
      <c r="J323" s="122">
        <f t="shared" si="141"/>
        <v>136.87514178969363</v>
      </c>
      <c r="K323" s="122">
        <f t="shared" si="141"/>
        <v>106.70883965560313</v>
      </c>
      <c r="L323" s="122">
        <f t="shared" si="141"/>
        <v>125.00021960012552</v>
      </c>
      <c r="M323" s="122">
        <f t="shared" si="141"/>
        <v>79.953810518645184</v>
      </c>
      <c r="N323" s="122">
        <f t="shared" si="141"/>
        <v>136.76386120238641</v>
      </c>
      <c r="O323" s="122">
        <f t="shared" si="141"/>
        <v>80.499250833748619</v>
      </c>
      <c r="P323" s="122">
        <f t="shared" si="141"/>
        <v>113.47873413989586</v>
      </c>
      <c r="Q323" s="122">
        <f t="shared" si="141"/>
        <v>108.61763611863725</v>
      </c>
      <c r="R323" s="122">
        <f t="shared" ref="R323:V323" si="142">SUM(R324:R325)</f>
        <v>74.744243287324352</v>
      </c>
      <c r="S323" s="122">
        <f t="shared" si="142"/>
        <v>58.843090904515179</v>
      </c>
      <c r="T323" s="122">
        <f t="shared" si="142"/>
        <v>0.29472875197852677</v>
      </c>
      <c r="U323" s="122">
        <f t="shared" si="142"/>
        <v>54.673453216425138</v>
      </c>
      <c r="V323" s="122">
        <f t="shared" si="142"/>
        <v>57.685001957082093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98.001926378923869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172.13213790692009</v>
      </c>
      <c r="D324" s="98">
        <v>231.86395379500567</v>
      </c>
      <c r="E324" s="98">
        <v>188.32250281475902</v>
      </c>
      <c r="F324" s="98">
        <v>200.06019649159978</v>
      </c>
      <c r="G324" s="98">
        <v>217.81313335525365</v>
      </c>
      <c r="H324" s="98">
        <v>177.70156506867741</v>
      </c>
      <c r="I324" s="98">
        <v>108.16483210959794</v>
      </c>
      <c r="J324" s="98">
        <v>136.2108307228624</v>
      </c>
      <c r="K324" s="98">
        <v>106.19344772335711</v>
      </c>
      <c r="L324" s="98">
        <v>124.38943412499832</v>
      </c>
      <c r="M324" s="98">
        <v>79.569090521501721</v>
      </c>
      <c r="N324" s="98">
        <v>136.10539331011447</v>
      </c>
      <c r="O324" s="98">
        <v>80.11495393614409</v>
      </c>
      <c r="P324" s="98">
        <v>112.94409197430468</v>
      </c>
      <c r="Q324" s="98">
        <v>108.10617450750362</v>
      </c>
      <c r="R324" s="98">
        <v>74.386356364244094</v>
      </c>
      <c r="S324" s="98">
        <v>58.556629029284821</v>
      </c>
      <c r="T324" s="98">
        <v>0.29323666478522292</v>
      </c>
      <c r="U324" s="98">
        <v>54.395795679635327</v>
      </c>
      <c r="V324" s="98">
        <v>57.38786871423504</v>
      </c>
      <c r="W324" s="98">
        <v>0</v>
      </c>
      <c r="X324" s="98">
        <v>0</v>
      </c>
      <c r="Y324" s="98">
        <v>97.52965638811105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0.86909927188156</v>
      </c>
      <c r="D325" s="98">
        <v>1.1651337262146588</v>
      </c>
      <c r="E325" s="98">
        <v>0.95084560523105344</v>
      </c>
      <c r="F325" s="98">
        <v>0.9993347253153817</v>
      </c>
      <c r="G325" s="98">
        <v>1.0792087195656552</v>
      </c>
      <c r="H325" s="98">
        <v>0.88388688095941015</v>
      </c>
      <c r="I325" s="98">
        <v>0.52821095047271627</v>
      </c>
      <c r="J325" s="98">
        <v>0.66431106683122088</v>
      </c>
      <c r="K325" s="98">
        <v>0.51539193224602198</v>
      </c>
      <c r="L325" s="98">
        <v>0.61078547512720416</v>
      </c>
      <c r="M325" s="98">
        <v>0.38471999714346788</v>
      </c>
      <c r="N325" s="98">
        <v>0.65846789227194491</v>
      </c>
      <c r="O325" s="98">
        <v>0.38429689760452856</v>
      </c>
      <c r="P325" s="98">
        <v>0.53464216559118083</v>
      </c>
      <c r="Q325" s="98">
        <v>0.51146161113361943</v>
      </c>
      <c r="R325" s="98">
        <v>0.35788692308025277</v>
      </c>
      <c r="S325" s="98">
        <v>0.28646187523035505</v>
      </c>
      <c r="T325" s="98">
        <v>1.492087193303876E-3</v>
      </c>
      <c r="U325" s="98">
        <v>0.27765753678980809</v>
      </c>
      <c r="V325" s="98">
        <v>0.29713324284705217</v>
      </c>
      <c r="W325" s="98">
        <v>0</v>
      </c>
      <c r="X325" s="98">
        <v>0</v>
      </c>
      <c r="Y325" s="98">
        <v>0.47226999081282495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3.9560815548866452E-4</v>
      </c>
      <c r="D326" s="122">
        <f t="shared" si="144"/>
        <v>9.8165464485691894E-4</v>
      </c>
      <c r="E326" s="122">
        <f t="shared" si="144"/>
        <v>2.9689091173414803E-3</v>
      </c>
      <c r="F326" s="122">
        <f t="shared" si="144"/>
        <v>7.5643031839815458E-3</v>
      </c>
      <c r="G326" s="122">
        <f t="shared" si="144"/>
        <v>3.9941147511825198E-3</v>
      </c>
      <c r="H326" s="122">
        <f t="shared" si="144"/>
        <v>7.4205906156753487E-3</v>
      </c>
      <c r="I326" s="122">
        <f t="shared" si="144"/>
        <v>1.3064087249675697E-2</v>
      </c>
      <c r="J326" s="122">
        <f t="shared" si="144"/>
        <v>2.0736690734197323E-2</v>
      </c>
      <c r="K326" s="122">
        <f t="shared" si="144"/>
        <v>2.09276404042807E-2</v>
      </c>
      <c r="L326" s="122">
        <f t="shared" si="144"/>
        <v>2.1441005283186858E-2</v>
      </c>
      <c r="M326" s="122">
        <f t="shared" si="144"/>
        <v>2.1324372569336243E-2</v>
      </c>
      <c r="N326" s="122">
        <f t="shared" si="144"/>
        <v>3.4743686266188248E-2</v>
      </c>
      <c r="O326" s="122">
        <f t="shared" si="144"/>
        <v>3.7285422157197184E-2</v>
      </c>
      <c r="P326" s="122">
        <f t="shared" si="144"/>
        <v>7.8672740144938011E-2</v>
      </c>
      <c r="Q326" s="122">
        <f t="shared" si="144"/>
        <v>0.18486317374712283</v>
      </c>
      <c r="R326" s="122">
        <f t="shared" si="144"/>
        <v>8.9031291933318032E-2</v>
      </c>
      <c r="S326" s="122">
        <f t="shared" si="144"/>
        <v>5.9596700769013182E-2</v>
      </c>
      <c r="T326" s="122">
        <f t="shared" si="144"/>
        <v>3.4745073354124691E-4</v>
      </c>
      <c r="U326" s="122">
        <f t="shared" si="144"/>
        <v>8.2591295924701075E-2</v>
      </c>
      <c r="V326" s="122">
        <f t="shared" si="144"/>
        <v>5.0233193961828265E-2</v>
      </c>
      <c r="W326" s="122">
        <f t="shared" si="144"/>
        <v>0</v>
      </c>
      <c r="X326" s="122">
        <f t="shared" si="144"/>
        <v>0</v>
      </c>
      <c r="Y326" s="122">
        <f t="shared" si="144"/>
        <v>1.4880239722832315E-2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3.9560815548866452E-4</v>
      </c>
      <c r="D327" s="98">
        <v>9.8165464485691894E-4</v>
      </c>
      <c r="E327" s="98">
        <v>2.9689091173414803E-3</v>
      </c>
      <c r="F327" s="98">
        <v>7.5643031839815458E-3</v>
      </c>
      <c r="G327" s="98">
        <v>3.9941147511825198E-3</v>
      </c>
      <c r="H327" s="98">
        <v>7.4205906156753487E-3</v>
      </c>
      <c r="I327" s="98">
        <v>1.3064087249675697E-2</v>
      </c>
      <c r="J327" s="98">
        <v>2.0736690734197323E-2</v>
      </c>
      <c r="K327" s="98">
        <v>2.09276404042807E-2</v>
      </c>
      <c r="L327" s="98">
        <v>2.1441005283186858E-2</v>
      </c>
      <c r="M327" s="98">
        <v>2.1324372569336243E-2</v>
      </c>
      <c r="N327" s="98">
        <v>3.4743686266188248E-2</v>
      </c>
      <c r="O327" s="98">
        <v>3.7285422157197184E-2</v>
      </c>
      <c r="P327" s="98">
        <v>7.8672740144938011E-2</v>
      </c>
      <c r="Q327" s="98">
        <v>0.18486317374712283</v>
      </c>
      <c r="R327" s="98">
        <v>8.9031291933318032E-2</v>
      </c>
      <c r="S327" s="98">
        <v>5.9596700769013182E-2</v>
      </c>
      <c r="T327" s="98">
        <v>3.4745073354124691E-4</v>
      </c>
      <c r="U327" s="98">
        <v>8.2591295924701075E-2</v>
      </c>
      <c r="V327" s="98">
        <v>5.0233193961828265E-2</v>
      </c>
      <c r="W327" s="98">
        <v>0</v>
      </c>
      <c r="X327" s="98">
        <v>0</v>
      </c>
      <c r="Y327" s="98">
        <v>1.4880239722832315E-2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15.620529037437038</v>
      </c>
      <c r="D328" s="122">
        <v>21.167296734020415</v>
      </c>
      <c r="E328" s="122">
        <v>22.575733072159949</v>
      </c>
      <c r="F328" s="122">
        <v>23.505383822869028</v>
      </c>
      <c r="G328" s="122">
        <v>23.934908533921988</v>
      </c>
      <c r="H328" s="122">
        <v>19.084071493373532</v>
      </c>
      <c r="I328" s="122">
        <v>12.639559980775136</v>
      </c>
      <c r="J328" s="122">
        <v>16.268464980718317</v>
      </c>
      <c r="K328" s="122">
        <v>12.647734481405154</v>
      </c>
      <c r="L328" s="122">
        <v>14.032863866050162</v>
      </c>
      <c r="M328" s="122">
        <v>10.433956696726925</v>
      </c>
      <c r="N328" s="122">
        <v>17.445035682193222</v>
      </c>
      <c r="O328" s="122">
        <v>10.586084840242606</v>
      </c>
      <c r="P328" s="122">
        <v>16.678830940007295</v>
      </c>
      <c r="Q328" s="122">
        <v>16.851140261853217</v>
      </c>
      <c r="R328" s="122">
        <v>11.335720244850274</v>
      </c>
      <c r="S328" s="122">
        <v>9.4189742335059954</v>
      </c>
      <c r="T328" s="122">
        <v>4.8044173273546181E-2</v>
      </c>
      <c r="U328" s="122">
        <v>10.114083947423909</v>
      </c>
      <c r="V328" s="122">
        <v>10.841922133613435</v>
      </c>
      <c r="W328" s="122">
        <v>0</v>
      </c>
      <c r="X328" s="122">
        <v>0</v>
      </c>
      <c r="Y328" s="122">
        <v>23.283934906960084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13.068068316158215</v>
      </c>
      <c r="D329" s="98">
        <v>18.167516085802085</v>
      </c>
      <c r="E329" s="98">
        <v>11.572752634345187</v>
      </c>
      <c r="F329" s="98">
        <v>17.181298087914083</v>
      </c>
      <c r="G329" s="98">
        <v>19.312681262905635</v>
      </c>
      <c r="H329" s="98">
        <v>17.065082354684453</v>
      </c>
      <c r="I329" s="98">
        <v>10.212808421376353</v>
      </c>
      <c r="J329" s="98">
        <v>12.043460216992585</v>
      </c>
      <c r="K329" s="98">
        <v>7.4344072104964924</v>
      </c>
      <c r="L329" s="98">
        <v>7.8673843838761535</v>
      </c>
      <c r="M329" s="98">
        <v>6.0232478648546683</v>
      </c>
      <c r="N329" s="98">
        <v>13.179320182013752</v>
      </c>
      <c r="O329" s="98">
        <v>7.1690907988636434</v>
      </c>
      <c r="P329" s="98">
        <v>9.2228924228564821</v>
      </c>
      <c r="Q329" s="98">
        <v>9.6910651086830448</v>
      </c>
      <c r="R329" s="98">
        <v>6.4371508254634895</v>
      </c>
      <c r="S329" s="98">
        <v>6.6418343972977985</v>
      </c>
      <c r="T329" s="98">
        <v>3.3786747593655519E-2</v>
      </c>
      <c r="U329" s="98">
        <v>7.1075879902836858</v>
      </c>
      <c r="V329" s="98">
        <v>10.481092760127771</v>
      </c>
      <c r="W329" s="98">
        <v>0</v>
      </c>
      <c r="X329" s="98">
        <v>0</v>
      </c>
      <c r="Y329" s="98">
        <v>22.516742958516147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1.0133591935512511</v>
      </c>
      <c r="D330" s="98">
        <v>0.71573827888782238</v>
      </c>
      <c r="E330" s="98">
        <v>0.66799038505140396</v>
      </c>
      <c r="F330" s="98">
        <v>0.8441857107615236</v>
      </c>
      <c r="G330" s="98">
        <v>1.2414274481250687</v>
      </c>
      <c r="H330" s="98">
        <v>0.86992342850366866</v>
      </c>
      <c r="I330" s="98">
        <v>0.69185492585561259</v>
      </c>
      <c r="J330" s="98">
        <v>0.46730341878378767</v>
      </c>
      <c r="K330" s="98">
        <v>0.63123567535409342</v>
      </c>
      <c r="L330" s="98">
        <v>0.48047750392974764</v>
      </c>
      <c r="M330" s="98">
        <v>0.36524464308389465</v>
      </c>
      <c r="N330" s="98">
        <v>0.59846478546302373</v>
      </c>
      <c r="O330" s="98">
        <v>0.4824915897551102</v>
      </c>
      <c r="P330" s="98">
        <v>1.0815356351352601</v>
      </c>
      <c r="Q330" s="98">
        <v>0.77393915005031511</v>
      </c>
      <c r="R330" s="98">
        <v>0.55335021573141141</v>
      </c>
      <c r="S330" s="98">
        <v>0.34088388924275254</v>
      </c>
      <c r="T330" s="98">
        <v>1.7657116005120959E-3</v>
      </c>
      <c r="U330" s="98">
        <v>0.3361961549753002</v>
      </c>
      <c r="V330" s="98">
        <v>5.0105636367139501E-2</v>
      </c>
      <c r="W330" s="98">
        <v>0</v>
      </c>
      <c r="X330" s="98">
        <v>0</v>
      </c>
      <c r="Y330" s="98">
        <v>0.21457535069912104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4.7111405385803573E-3</v>
      </c>
      <c r="L331" s="98">
        <v>4.3761078995453067E-4</v>
      </c>
      <c r="M331" s="98">
        <v>4.2692202122231551E-4</v>
      </c>
      <c r="N331" s="98">
        <v>9.8587949991542855E-4</v>
      </c>
      <c r="O331" s="98">
        <v>3.099701507241591E-3</v>
      </c>
      <c r="P331" s="98">
        <v>8.6732601149178464E-3</v>
      </c>
      <c r="Q331" s="98">
        <v>7.0755253362356921E-3</v>
      </c>
      <c r="R331" s="98">
        <v>5.8326287045540794E-3</v>
      </c>
      <c r="S331" s="98">
        <v>2.2542167414560678E-3</v>
      </c>
      <c r="T331" s="98">
        <v>0</v>
      </c>
      <c r="U331" s="98">
        <v>5.5042526642425094E-3</v>
      </c>
      <c r="V331" s="98">
        <v>8.1908788890044004E-4</v>
      </c>
      <c r="W331" s="98">
        <v>0</v>
      </c>
      <c r="X331" s="98">
        <v>0</v>
      </c>
      <c r="Y331" s="98">
        <v>1.0152983393921695E-2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2.8499747940965042E-3</v>
      </c>
      <c r="L332" s="101">
        <v>2.7307978870730695E-4</v>
      </c>
      <c r="M332" s="101">
        <v>2.5678823684774203E-4</v>
      </c>
      <c r="N332" s="101">
        <v>5.6946494616084194E-4</v>
      </c>
      <c r="O332" s="101">
        <v>1.8024304126624492E-3</v>
      </c>
      <c r="P332" s="101">
        <v>4.8641364010317155E-3</v>
      </c>
      <c r="Q332" s="101">
        <v>3.9470288666941652E-3</v>
      </c>
      <c r="R332" s="101">
        <v>3.1869504290625646E-3</v>
      </c>
      <c r="S332" s="101">
        <v>1.2002313744875961E-3</v>
      </c>
      <c r="T332" s="101">
        <v>0</v>
      </c>
      <c r="U332" s="101">
        <v>3.0590981397410461E-3</v>
      </c>
      <c r="V332" s="101">
        <v>4.4233361919385585E-4</v>
      </c>
      <c r="W332" s="101">
        <v>0</v>
      </c>
      <c r="X332" s="101">
        <v>0</v>
      </c>
      <c r="Y332" s="101">
        <v>3.6705882808391725E-3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1.8611657444838529E-3</v>
      </c>
      <c r="L333" s="104">
        <v>1.6453100124722375E-4</v>
      </c>
      <c r="M333" s="104">
        <v>1.7013378437457348E-4</v>
      </c>
      <c r="N333" s="104">
        <v>4.1641455375458666E-4</v>
      </c>
      <c r="O333" s="104">
        <v>1.2972710945791418E-3</v>
      </c>
      <c r="P333" s="104">
        <v>3.8091237138861305E-3</v>
      </c>
      <c r="Q333" s="104">
        <v>3.1284964695415269E-3</v>
      </c>
      <c r="R333" s="104">
        <v>2.6456782754915153E-3</v>
      </c>
      <c r="S333" s="104">
        <v>1.0539853669684718E-3</v>
      </c>
      <c r="T333" s="104">
        <v>0</v>
      </c>
      <c r="U333" s="104">
        <v>2.4451545245014637E-3</v>
      </c>
      <c r="V333" s="104">
        <v>3.7675426970658414E-4</v>
      </c>
      <c r="W333" s="104">
        <v>0</v>
      </c>
      <c r="X333" s="104">
        <v>0</v>
      </c>
      <c r="Y333" s="104">
        <v>6.4823951130825218E-3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1.5391015277275717</v>
      </c>
      <c r="D334" s="101">
        <v>2.2840423693305056</v>
      </c>
      <c r="E334" s="101">
        <v>10.334990052763356</v>
      </c>
      <c r="F334" s="101">
        <v>5.479900024193423</v>
      </c>
      <c r="G334" s="101">
        <v>3.3807998228912832</v>
      </c>
      <c r="H334" s="101">
        <v>1.1490657101854125</v>
      </c>
      <c r="I334" s="101">
        <v>1.7348966335431713</v>
      </c>
      <c r="J334" s="101">
        <v>3.7577013449419456</v>
      </c>
      <c r="K334" s="101">
        <v>2.3186057153203237</v>
      </c>
      <c r="L334" s="101">
        <v>5.1381577571356063</v>
      </c>
      <c r="M334" s="101">
        <v>3.6582421670967626</v>
      </c>
      <c r="N334" s="101">
        <v>3.1650237867023931</v>
      </c>
      <c r="O334" s="101">
        <v>0.49123951678465361</v>
      </c>
      <c r="P334" s="101">
        <v>1.0709810460189724</v>
      </c>
      <c r="Q334" s="101">
        <v>1.416809478828992</v>
      </c>
      <c r="R334" s="101">
        <v>1.714879101443967</v>
      </c>
      <c r="S334" s="101">
        <v>1.589313690590654</v>
      </c>
      <c r="T334" s="101">
        <v>3.534390056051994E-4</v>
      </c>
      <c r="U334" s="101">
        <v>0.59863838741011377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2.2587747396956637</v>
      </c>
      <c r="L335" s="104">
        <v>0.54640661031869953</v>
      </c>
      <c r="M335" s="104">
        <v>0.38679509967037717</v>
      </c>
      <c r="N335" s="104">
        <v>0.50124104851413798</v>
      </c>
      <c r="O335" s="104">
        <v>2.4401632333319565</v>
      </c>
      <c r="P335" s="104">
        <v>5.2947485758816644</v>
      </c>
      <c r="Q335" s="104">
        <v>4.9622509989546302</v>
      </c>
      <c r="R335" s="104">
        <v>2.624507473506851</v>
      </c>
      <c r="S335" s="104">
        <v>0.84468803963333394</v>
      </c>
      <c r="T335" s="104">
        <v>1.2138275073773366E-2</v>
      </c>
      <c r="U335" s="104">
        <v>2.0661571620905668</v>
      </c>
      <c r="V335" s="104">
        <v>0.30990464922962663</v>
      </c>
      <c r="W335" s="104">
        <v>0</v>
      </c>
      <c r="X335" s="104">
        <v>0</v>
      </c>
      <c r="Y335" s="104">
        <v>0.54246361435089341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1.3133340629912846</v>
      </c>
      <c r="L336" s="98">
        <v>0.32919047688986358</v>
      </c>
      <c r="M336" s="98">
        <v>0.22469223831965018</v>
      </c>
      <c r="N336" s="98">
        <v>0.28033584874159223</v>
      </c>
      <c r="O336" s="98">
        <v>1.3872210834639322</v>
      </c>
      <c r="P336" s="98">
        <v>2.9226313803660693</v>
      </c>
      <c r="Q336" s="98">
        <v>2.7444886851779304</v>
      </c>
      <c r="R336" s="98">
        <v>1.4287535546889563</v>
      </c>
      <c r="S336" s="98">
        <v>0.44912504683597954</v>
      </c>
      <c r="T336" s="98">
        <v>7.3121218975908267E-3</v>
      </c>
      <c r="U336" s="98">
        <v>1.1444061440162872</v>
      </c>
      <c r="V336" s="98">
        <v>0.16762218874921236</v>
      </c>
      <c r="W336" s="98">
        <v>0</v>
      </c>
      <c r="X336" s="98">
        <v>0</v>
      </c>
      <c r="Y336" s="98">
        <v>0.16498602421808206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0.94544067670437926</v>
      </c>
      <c r="L337" s="98">
        <v>0.21721613342883597</v>
      </c>
      <c r="M337" s="98">
        <v>0.16210286135072699</v>
      </c>
      <c r="N337" s="98">
        <v>0.22090519977254577</v>
      </c>
      <c r="O337" s="98">
        <v>1.0529421498680243</v>
      </c>
      <c r="P337" s="98">
        <v>2.3721171955155951</v>
      </c>
      <c r="Q337" s="98">
        <v>2.2177623137767002</v>
      </c>
      <c r="R337" s="98">
        <v>1.1957539188178949</v>
      </c>
      <c r="S337" s="98">
        <v>0.39556299279735441</v>
      </c>
      <c r="T337" s="98">
        <v>4.8261531761825396E-3</v>
      </c>
      <c r="U337" s="98">
        <v>0.9217510180742795</v>
      </c>
      <c r="V337" s="98">
        <v>0.14228246048041426</v>
      </c>
      <c r="W337" s="98">
        <v>0</v>
      </c>
      <c r="X337" s="98">
        <v>0</v>
      </c>
      <c r="Y337" s="98">
        <v>0.37747759013281129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8.1677822642456501</v>
      </c>
      <c r="D338" s="122">
        <v>10.384983136303548</v>
      </c>
      <c r="E338" s="122">
        <v>14.85280144223179</v>
      </c>
      <c r="F338" s="122">
        <v>15.582963051742494</v>
      </c>
      <c r="G338" s="122">
        <v>15.530892319963463</v>
      </c>
      <c r="H338" s="122">
        <v>12.299902898528977</v>
      </c>
      <c r="I338" s="122">
        <v>8.7016806409227652</v>
      </c>
      <c r="J338" s="122">
        <v>10.598506633625975</v>
      </c>
      <c r="K338" s="122">
        <v>8.3853082012429869</v>
      </c>
      <c r="L338" s="122">
        <v>8.9487709443410797</v>
      </c>
      <c r="M338" s="122">
        <v>6.4463150891148153</v>
      </c>
      <c r="N338" s="122">
        <v>11.03531692318818</v>
      </c>
      <c r="O338" s="122">
        <v>6.7034956824855474</v>
      </c>
      <c r="P338" s="122">
        <v>10.503333099896837</v>
      </c>
      <c r="Q338" s="122">
        <v>10.398038376356979</v>
      </c>
      <c r="R338" s="122">
        <v>6.8325092621216665</v>
      </c>
      <c r="S338" s="122">
        <v>5.5781061168298898</v>
      </c>
      <c r="T338" s="122">
        <v>2.9745094936949414E-2</v>
      </c>
      <c r="U338" s="122">
        <v>7.0784015944494838</v>
      </c>
      <c r="V338" s="122">
        <v>7.3106649886033637</v>
      </c>
      <c r="W338" s="122">
        <v>0</v>
      </c>
      <c r="X338" s="122">
        <v>0</v>
      </c>
      <c r="Y338" s="122">
        <v>14.594975810460946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0.32428724988040941</v>
      </c>
      <c r="D339" s="98">
        <v>0.70614903302028686</v>
      </c>
      <c r="E339" s="98">
        <v>0.82428795920146969</v>
      </c>
      <c r="F339" s="98">
        <v>1.248888326722428</v>
      </c>
      <c r="G339" s="98">
        <v>1.3882460895531628</v>
      </c>
      <c r="H339" s="98">
        <v>1.0966097382477662</v>
      </c>
      <c r="I339" s="98">
        <v>0.51481541699062494</v>
      </c>
      <c r="J339" s="98">
        <v>1.1864819848160373</v>
      </c>
      <c r="K339" s="98">
        <v>0.87800196428190713</v>
      </c>
      <c r="L339" s="98">
        <v>0.89725263955552204</v>
      </c>
      <c r="M339" s="98">
        <v>0.82880949376212143</v>
      </c>
      <c r="N339" s="98">
        <v>1.473611067295401</v>
      </c>
      <c r="O339" s="98">
        <v>1.0517589165190955</v>
      </c>
      <c r="P339" s="98">
        <v>1.2879396408596693</v>
      </c>
      <c r="Q339" s="98">
        <v>1.0655304990481003</v>
      </c>
      <c r="R339" s="98">
        <v>0.79753947633682321</v>
      </c>
      <c r="S339" s="98">
        <v>0.62854197492041408</v>
      </c>
      <c r="T339" s="98">
        <v>4.3268715981033155E-3</v>
      </c>
      <c r="U339" s="98">
        <v>0.49420600736053832</v>
      </c>
      <c r="V339" s="98">
        <v>0.95114980096286206</v>
      </c>
      <c r="W339" s="98">
        <v>0</v>
      </c>
      <c r="X339" s="98">
        <v>0</v>
      </c>
      <c r="Y339" s="98">
        <v>1.4152042969196503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6.4778154559575905</v>
      </c>
      <c r="D340" s="98">
        <v>7.4359443120596662</v>
      </c>
      <c r="E340" s="98">
        <v>5.2952417476456493</v>
      </c>
      <c r="F340" s="98">
        <v>8.6046100193299075</v>
      </c>
      <c r="G340" s="98">
        <v>11.55795950324338</v>
      </c>
      <c r="H340" s="98">
        <v>9.0032027572991833</v>
      </c>
      <c r="I340" s="98">
        <v>6.8135719853419356</v>
      </c>
      <c r="J340" s="98">
        <v>6.0804801575637288</v>
      </c>
      <c r="K340" s="98">
        <v>4.7724413969192367</v>
      </c>
      <c r="L340" s="98">
        <v>4.1200766825251023</v>
      </c>
      <c r="M340" s="98">
        <v>3.2013734767009443</v>
      </c>
      <c r="N340" s="98">
        <v>6.9175162523982765</v>
      </c>
      <c r="O340" s="98">
        <v>4.1988988640184859</v>
      </c>
      <c r="P340" s="98">
        <v>7.0832070181577214</v>
      </c>
      <c r="Q340" s="98">
        <v>6.7731260556462525</v>
      </c>
      <c r="R340" s="98">
        <v>3.9953724930698851</v>
      </c>
      <c r="S340" s="98">
        <v>3.4321650441745333</v>
      </c>
      <c r="T340" s="98">
        <v>1.8809247071182335E-2</v>
      </c>
      <c r="U340" s="98">
        <v>4.9635930698734283</v>
      </c>
      <c r="V340" s="98">
        <v>5.1365259934473517</v>
      </c>
      <c r="W340" s="98">
        <v>0</v>
      </c>
      <c r="X340" s="98">
        <v>0</v>
      </c>
      <c r="Y340" s="98">
        <v>13.179771513541295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1.3656795584076504</v>
      </c>
      <c r="D341" s="33">
        <v>2.2428897912235946</v>
      </c>
      <c r="E341" s="33">
        <v>8.7332717353846725</v>
      </c>
      <c r="F341" s="33">
        <v>5.7294647056901589</v>
      </c>
      <c r="G341" s="33">
        <v>2.5846867271669218</v>
      </c>
      <c r="H341" s="33">
        <v>2.2000904029820267</v>
      </c>
      <c r="I341" s="33">
        <v>1.373293238590205</v>
      </c>
      <c r="J341" s="33">
        <v>3.3315444912462087</v>
      </c>
      <c r="K341" s="33">
        <v>2.7348648400418432</v>
      </c>
      <c r="L341" s="33">
        <v>3.9314416222604551</v>
      </c>
      <c r="M341" s="33">
        <v>2.4161321186517499</v>
      </c>
      <c r="N341" s="33">
        <v>2.6441896034945032</v>
      </c>
      <c r="O341" s="33">
        <v>1.4528379019479654</v>
      </c>
      <c r="P341" s="33">
        <v>2.1321864408794462</v>
      </c>
      <c r="Q341" s="33">
        <v>2.5593818216626261</v>
      </c>
      <c r="R341" s="33">
        <v>2.0395972927149586</v>
      </c>
      <c r="S341" s="33">
        <v>1.5173990977349419</v>
      </c>
      <c r="T341" s="33">
        <v>6.6089762676637609E-3</v>
      </c>
      <c r="U341" s="33">
        <v>1.6206025172155174</v>
      </c>
      <c r="V341" s="33">
        <v>1.2229891941931492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123.30374511580844</v>
      </c>
      <c r="D343" s="117">
        <f t="shared" si="145"/>
        <v>167.03666372849182</v>
      </c>
      <c r="E343" s="117">
        <f t="shared" si="145"/>
        <v>145.01700829209435</v>
      </c>
      <c r="F343" s="117">
        <f t="shared" si="145"/>
        <v>154.11709372473425</v>
      </c>
      <c r="G343" s="117">
        <f t="shared" si="145"/>
        <v>166.42337136909271</v>
      </c>
      <c r="H343" s="117">
        <f t="shared" si="145"/>
        <v>136.33325559453772</v>
      </c>
      <c r="I343" s="117">
        <f t="shared" si="145"/>
        <v>85.012007507767478</v>
      </c>
      <c r="J343" s="117">
        <f t="shared" si="145"/>
        <v>108.20122478202939</v>
      </c>
      <c r="K343" s="117">
        <f t="shared" si="145"/>
        <v>85.370500533324304</v>
      </c>
      <c r="L343" s="117">
        <f t="shared" si="145"/>
        <v>99.574012406958346</v>
      </c>
      <c r="M343" s="117">
        <f t="shared" si="145"/>
        <v>65.642979644485834</v>
      </c>
      <c r="N343" s="117">
        <f t="shared" si="145"/>
        <v>112.6578504426889</v>
      </c>
      <c r="O343" s="117">
        <f t="shared" si="145"/>
        <v>67.437578130208294</v>
      </c>
      <c r="P343" s="117">
        <f t="shared" si="145"/>
        <v>97.984136897997885</v>
      </c>
      <c r="Q343" s="117">
        <f t="shared" si="145"/>
        <v>96.183615293144499</v>
      </c>
      <c r="R343" s="117">
        <f t="shared" ref="R343:V343" si="146">R344+R347+R349+R359</f>
        <v>66.937898973468194</v>
      </c>
      <c r="S343" s="117">
        <f t="shared" si="146"/>
        <v>54.306711400317241</v>
      </c>
      <c r="T343" s="117">
        <f t="shared" si="146"/>
        <v>0.28151371174416812</v>
      </c>
      <c r="U343" s="117">
        <f t="shared" si="146"/>
        <v>55.497547252724587</v>
      </c>
      <c r="V343" s="117">
        <f t="shared" si="146"/>
        <v>59.211696238964322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107.9888304032428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108.3145337849284</v>
      </c>
      <c r="D344" s="122">
        <f t="shared" si="148"/>
        <v>146.926521432653</v>
      </c>
      <c r="E344" s="122">
        <f t="shared" si="148"/>
        <v>120.2160562089538</v>
      </c>
      <c r="F344" s="122">
        <f t="shared" si="148"/>
        <v>128.65971554531384</v>
      </c>
      <c r="G344" s="122">
        <f t="shared" si="148"/>
        <v>141.15448085996755</v>
      </c>
      <c r="H344" s="122">
        <f t="shared" si="148"/>
        <v>116.07932488961231</v>
      </c>
      <c r="I344" s="122">
        <f t="shared" si="148"/>
        <v>71.220966269016543</v>
      </c>
      <c r="J344" s="122">
        <f t="shared" si="148"/>
        <v>90.432808982869133</v>
      </c>
      <c r="K344" s="122">
        <f t="shared" si="148"/>
        <v>71.098639631078228</v>
      </c>
      <c r="L344" s="122">
        <f t="shared" si="148"/>
        <v>84.002820368620931</v>
      </c>
      <c r="M344" s="122">
        <f t="shared" si="148"/>
        <v>54.184748802003377</v>
      </c>
      <c r="N344" s="122">
        <f t="shared" si="148"/>
        <v>93.413760991175053</v>
      </c>
      <c r="O344" s="122">
        <f t="shared" si="148"/>
        <v>55.365527195233632</v>
      </c>
      <c r="P344" s="122">
        <f t="shared" si="148"/>
        <v>78.583742710865494</v>
      </c>
      <c r="Q344" s="122">
        <f t="shared" si="148"/>
        <v>76.056187769824007</v>
      </c>
      <c r="R344" s="122">
        <f t="shared" ref="R344:V344" si="149">SUM(R345:R346)</f>
        <v>53.464649812789617</v>
      </c>
      <c r="S344" s="122">
        <f t="shared" si="149"/>
        <v>43.243786465610718</v>
      </c>
      <c r="T344" s="122">
        <f t="shared" si="149"/>
        <v>0.22272548963706462</v>
      </c>
      <c r="U344" s="122">
        <f t="shared" si="149"/>
        <v>42.356036113559902</v>
      </c>
      <c r="V344" s="122">
        <f t="shared" si="149"/>
        <v>45.559694528468036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79.786197773839589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107.44543451304683</v>
      </c>
      <c r="D345" s="98">
        <v>145.76138770643834</v>
      </c>
      <c r="E345" s="98">
        <v>119.26521060372275</v>
      </c>
      <c r="F345" s="98">
        <v>127.66038081999847</v>
      </c>
      <c r="G345" s="98">
        <v>140.07527214040189</v>
      </c>
      <c r="H345" s="98">
        <v>115.1954380086529</v>
      </c>
      <c r="I345" s="98">
        <v>70.692755318543831</v>
      </c>
      <c r="J345" s="98">
        <v>89.768497916037916</v>
      </c>
      <c r="K345" s="98">
        <v>70.58324769883221</v>
      </c>
      <c r="L345" s="98">
        <v>83.392034893493729</v>
      </c>
      <c r="M345" s="98">
        <v>53.800028804859906</v>
      </c>
      <c r="N345" s="98">
        <v>92.75529309890311</v>
      </c>
      <c r="O345" s="98">
        <v>54.981230297629104</v>
      </c>
      <c r="P345" s="98">
        <v>78.049100545274314</v>
      </c>
      <c r="Q345" s="98">
        <v>75.544726158690381</v>
      </c>
      <c r="R345" s="98">
        <v>53.106762889709366</v>
      </c>
      <c r="S345" s="98">
        <v>42.95732459038036</v>
      </c>
      <c r="T345" s="98">
        <v>0.22123340244376075</v>
      </c>
      <c r="U345" s="98">
        <v>42.078378576770092</v>
      </c>
      <c r="V345" s="98">
        <v>45.262561285620983</v>
      </c>
      <c r="W345" s="98">
        <v>0</v>
      </c>
      <c r="X345" s="98">
        <v>0</v>
      </c>
      <c r="Y345" s="98">
        <v>79.31392778302677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0.86909927188156</v>
      </c>
      <c r="D346" s="98">
        <v>1.1651337262146588</v>
      </c>
      <c r="E346" s="98">
        <v>0.95084560523105344</v>
      </c>
      <c r="F346" s="98">
        <v>0.9993347253153817</v>
      </c>
      <c r="G346" s="98">
        <v>1.0792087195656552</v>
      </c>
      <c r="H346" s="98">
        <v>0.88388688095941015</v>
      </c>
      <c r="I346" s="98">
        <v>0.52821095047271627</v>
      </c>
      <c r="J346" s="98">
        <v>0.66431106683122088</v>
      </c>
      <c r="K346" s="98">
        <v>0.51539193224602198</v>
      </c>
      <c r="L346" s="98">
        <v>0.61078547512720416</v>
      </c>
      <c r="M346" s="98">
        <v>0.38471999714346788</v>
      </c>
      <c r="N346" s="98">
        <v>0.65846789227194491</v>
      </c>
      <c r="O346" s="98">
        <v>0.38429689760452856</v>
      </c>
      <c r="P346" s="98">
        <v>0.53464216559118083</v>
      </c>
      <c r="Q346" s="98">
        <v>0.51146161113361943</v>
      </c>
      <c r="R346" s="98">
        <v>0.35788692308025277</v>
      </c>
      <c r="S346" s="98">
        <v>0.28646187523035505</v>
      </c>
      <c r="T346" s="98">
        <v>1.492087193303876E-3</v>
      </c>
      <c r="U346" s="98">
        <v>0.27765753678980809</v>
      </c>
      <c r="V346" s="98">
        <v>0.29713324284705217</v>
      </c>
      <c r="W346" s="98">
        <v>0</v>
      </c>
      <c r="X346" s="98">
        <v>0</v>
      </c>
      <c r="Y346" s="98">
        <v>0.47226999081282495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8.9674124103067475E-4</v>
      </c>
      <c r="D347" s="122">
        <f t="shared" si="151"/>
        <v>2.317910919765498E-3</v>
      </c>
      <c r="E347" s="122">
        <f t="shared" si="151"/>
        <v>7.2950030841156333E-3</v>
      </c>
      <c r="F347" s="122">
        <f t="shared" si="151"/>
        <v>1.9317768645057947E-2</v>
      </c>
      <c r="G347" s="122">
        <f t="shared" si="151"/>
        <v>1.0591638844843761E-2</v>
      </c>
      <c r="H347" s="122">
        <f t="shared" si="151"/>
        <v>2.0414476998645247E-2</v>
      </c>
      <c r="I347" s="122">
        <f t="shared" si="151"/>
        <v>3.7254398286081881E-2</v>
      </c>
      <c r="J347" s="122">
        <f t="shared" si="151"/>
        <v>6.1259446710346895E-2</v>
      </c>
      <c r="K347" s="122">
        <f t="shared" si="151"/>
        <v>6.4016657078541137E-2</v>
      </c>
      <c r="L347" s="122">
        <f t="shared" si="151"/>
        <v>6.7884485385292875E-2</v>
      </c>
      <c r="M347" s="122">
        <f t="shared" si="151"/>
        <v>7.0133623385920385E-2</v>
      </c>
      <c r="N347" s="122">
        <f t="shared" si="151"/>
        <v>0.11921471833094227</v>
      </c>
      <c r="O347" s="122">
        <f t="shared" si="151"/>
        <v>0.13396483723064456</v>
      </c>
      <c r="P347" s="122">
        <f t="shared" si="151"/>
        <v>0.29567066371822254</v>
      </c>
      <c r="Q347" s="122">
        <f t="shared" si="151"/>
        <v>0.71820921963913775</v>
      </c>
      <c r="R347" s="122">
        <f t="shared" si="151"/>
        <v>0.34834125725782222</v>
      </c>
      <c r="S347" s="122">
        <f t="shared" si="151"/>
        <v>0.23335833343762796</v>
      </c>
      <c r="T347" s="122">
        <f t="shared" si="151"/>
        <v>1.3616657916363567E-3</v>
      </c>
      <c r="U347" s="122">
        <f t="shared" si="151"/>
        <v>0.32398819808852508</v>
      </c>
      <c r="V347" s="122">
        <f t="shared" si="151"/>
        <v>0.19759540728341987</v>
      </c>
      <c r="W347" s="122">
        <f t="shared" si="151"/>
        <v>0</v>
      </c>
      <c r="X347" s="122">
        <f t="shared" si="151"/>
        <v>0</v>
      </c>
      <c r="Y347" s="122">
        <f t="shared" si="151"/>
        <v>6.0423920901606164E-2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8.9674124103067475E-4</v>
      </c>
      <c r="D348" s="98">
        <v>2.317910919765498E-3</v>
      </c>
      <c r="E348" s="98">
        <v>7.2950030841156333E-3</v>
      </c>
      <c r="F348" s="98">
        <v>1.9317768645057947E-2</v>
      </c>
      <c r="G348" s="98">
        <v>1.0591638844843761E-2</v>
      </c>
      <c r="H348" s="98">
        <v>2.0414476998645247E-2</v>
      </c>
      <c r="I348" s="98">
        <v>3.7254398286081881E-2</v>
      </c>
      <c r="J348" s="98">
        <v>6.1259446710346895E-2</v>
      </c>
      <c r="K348" s="98">
        <v>6.4016657078541137E-2</v>
      </c>
      <c r="L348" s="98">
        <v>6.7884485385292875E-2</v>
      </c>
      <c r="M348" s="98">
        <v>7.0133623385920385E-2</v>
      </c>
      <c r="N348" s="98">
        <v>0.11921471833094227</v>
      </c>
      <c r="O348" s="98">
        <v>0.13396483723064456</v>
      </c>
      <c r="P348" s="98">
        <v>0.29567066371822254</v>
      </c>
      <c r="Q348" s="98">
        <v>0.71820921963913775</v>
      </c>
      <c r="R348" s="98">
        <v>0.34834125725782222</v>
      </c>
      <c r="S348" s="98">
        <v>0.23335833343762796</v>
      </c>
      <c r="T348" s="98">
        <v>1.3616657916363567E-3</v>
      </c>
      <c r="U348" s="98">
        <v>0.32398819808852508</v>
      </c>
      <c r="V348" s="98">
        <v>0.19759540728341987</v>
      </c>
      <c r="W348" s="98">
        <v>0</v>
      </c>
      <c r="X348" s="98">
        <v>0</v>
      </c>
      <c r="Y348" s="98">
        <v>6.0423920901606164E-2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9.9679442871685442</v>
      </c>
      <c r="D349" s="122">
        <v>13.634539205469553</v>
      </c>
      <c r="E349" s="122">
        <v>14.609026051333483</v>
      </c>
      <c r="F349" s="122">
        <v>15.311584732565315</v>
      </c>
      <c r="G349" s="122">
        <v>15.680113911677397</v>
      </c>
      <c r="H349" s="122">
        <v>12.615705874881648</v>
      </c>
      <c r="I349" s="122">
        <v>8.3916957408738835</v>
      </c>
      <c r="J349" s="122">
        <v>10.884518684738152</v>
      </c>
      <c r="K349" s="122">
        <v>8.7865334689239862</v>
      </c>
      <c r="L349" s="122">
        <v>9.5336061525255076</v>
      </c>
      <c r="M349" s="122">
        <v>7.1526082680410488</v>
      </c>
      <c r="N349" s="122">
        <v>12.127233912046536</v>
      </c>
      <c r="O349" s="122">
        <v>7.7069300476480631</v>
      </c>
      <c r="P349" s="122">
        <v>12.486044688348073</v>
      </c>
      <c r="Q349" s="122">
        <v>12.741226090386583</v>
      </c>
      <c r="R349" s="122">
        <v>8.6360658810352451</v>
      </c>
      <c r="S349" s="122">
        <v>7.1590984856550577</v>
      </c>
      <c r="T349" s="122">
        <v>3.7993573343962174E-2</v>
      </c>
      <c r="U349" s="122">
        <v>8.1331252990615006</v>
      </c>
      <c r="V349" s="122">
        <v>8.7002155443123765</v>
      </c>
      <c r="W349" s="122">
        <v>0</v>
      </c>
      <c r="X349" s="122">
        <v>0</v>
      </c>
      <c r="Y349" s="122">
        <v>19.238281889176758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8.3944249239907407</v>
      </c>
      <c r="D350" s="98">
        <v>11.747528269583031</v>
      </c>
      <c r="E350" s="98">
        <v>7.5347935521506493</v>
      </c>
      <c r="F350" s="98">
        <v>11.26553875212737</v>
      </c>
      <c r="G350" s="98">
        <v>12.75536655247222</v>
      </c>
      <c r="H350" s="98">
        <v>11.355174106202234</v>
      </c>
      <c r="I350" s="98">
        <v>6.8476313707142396</v>
      </c>
      <c r="J350" s="98">
        <v>8.1382600550675779</v>
      </c>
      <c r="K350" s="98">
        <v>5.0638082752908886</v>
      </c>
      <c r="L350" s="98">
        <v>5.4020231120309825</v>
      </c>
      <c r="M350" s="98">
        <v>4.1688507129645069</v>
      </c>
      <c r="N350" s="98">
        <v>9.1893652986087933</v>
      </c>
      <c r="O350" s="98">
        <v>5.0315500434354528</v>
      </c>
      <c r="P350" s="98">
        <v>6.5150757870237825</v>
      </c>
      <c r="Q350" s="98">
        <v>6.9178428007967812</v>
      </c>
      <c r="R350" s="98">
        <v>4.6883970522817755</v>
      </c>
      <c r="S350" s="98">
        <v>4.9626619069702267</v>
      </c>
      <c r="T350" s="98">
        <v>2.5919842114661897E-2</v>
      </c>
      <c r="U350" s="98">
        <v>5.5827708727019241</v>
      </c>
      <c r="V350" s="98">
        <v>8.3847243118959334</v>
      </c>
      <c r="W350" s="98">
        <v>0</v>
      </c>
      <c r="X350" s="98">
        <v>0</v>
      </c>
      <c r="Y350" s="98">
        <v>18.543429878712182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0.58255245344335149</v>
      </c>
      <c r="D351" s="98">
        <v>0.41292394901834445</v>
      </c>
      <c r="E351" s="98">
        <v>0.38693519211829147</v>
      </c>
      <c r="F351" s="98">
        <v>0.49099848372009641</v>
      </c>
      <c r="G351" s="98">
        <v>0.72531274705167248</v>
      </c>
      <c r="H351" s="98">
        <v>0.51075391239024914</v>
      </c>
      <c r="I351" s="98">
        <v>0.40839023388385304</v>
      </c>
      <c r="J351" s="98">
        <v>0.27755776733189197</v>
      </c>
      <c r="K351" s="98">
        <v>0.37769121398914324</v>
      </c>
      <c r="L351" s="98">
        <v>0.28995595833691667</v>
      </c>
      <c r="M351" s="98">
        <v>0.22424169080131379</v>
      </c>
      <c r="N351" s="98">
        <v>0.37776036191436463</v>
      </c>
      <c r="O351" s="98">
        <v>0.31673553106292152</v>
      </c>
      <c r="P351" s="98">
        <v>0.74308780387775142</v>
      </c>
      <c r="Q351" s="98">
        <v>0.55307756106510775</v>
      </c>
      <c r="R351" s="98">
        <v>0.40533266710286575</v>
      </c>
      <c r="S351" s="98">
        <v>0.25537468315983453</v>
      </c>
      <c r="T351" s="98">
        <v>1.3491439518357323E-3</v>
      </c>
      <c r="U351" s="98">
        <v>0.26115404386033347</v>
      </c>
      <c r="V351" s="98">
        <v>3.9422979229751326E-2</v>
      </c>
      <c r="W351" s="98">
        <v>0</v>
      </c>
      <c r="X351" s="98">
        <v>0</v>
      </c>
      <c r="Y351" s="98">
        <v>0.17126205122250446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3.566409097874727E-3</v>
      </c>
      <c r="L352" s="98">
        <v>3.2932771116487945E-4</v>
      </c>
      <c r="M352" s="98">
        <v>3.2778874112475225E-4</v>
      </c>
      <c r="N352" s="98">
        <v>7.7586976212215596E-4</v>
      </c>
      <c r="O352" s="98">
        <v>2.4804912088372166E-3</v>
      </c>
      <c r="P352" s="98">
        <v>7.1511129360465721E-3</v>
      </c>
      <c r="Q352" s="98">
        <v>5.9491485826990839E-3</v>
      </c>
      <c r="R352" s="98">
        <v>4.9801403948007122E-3</v>
      </c>
      <c r="S352" s="98">
        <v>1.9531440443091583E-3</v>
      </c>
      <c r="T352" s="98">
        <v>0</v>
      </c>
      <c r="U352" s="98">
        <v>4.8214334852697428E-3</v>
      </c>
      <c r="V352" s="98">
        <v>7.2478116541000739E-4</v>
      </c>
      <c r="W352" s="98">
        <v>0</v>
      </c>
      <c r="X352" s="98">
        <v>0</v>
      </c>
      <c r="Y352" s="98">
        <v>9.4120535110374451E-3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1.7052433533908738E-3</v>
      </c>
      <c r="L353" s="101">
        <v>1.6479670991765571E-4</v>
      </c>
      <c r="M353" s="101">
        <v>1.576549567501788E-4</v>
      </c>
      <c r="N353" s="101">
        <v>3.5945520836756925E-4</v>
      </c>
      <c r="O353" s="101">
        <v>1.1832201142580748E-3</v>
      </c>
      <c r="P353" s="101">
        <v>3.3419892221604416E-3</v>
      </c>
      <c r="Q353" s="101">
        <v>2.820652113157557E-3</v>
      </c>
      <c r="R353" s="101">
        <v>2.3344621193091965E-3</v>
      </c>
      <c r="S353" s="101">
        <v>8.9915867734068674E-4</v>
      </c>
      <c r="T353" s="101">
        <v>0</v>
      </c>
      <c r="U353" s="101">
        <v>2.3762789607682791E-3</v>
      </c>
      <c r="V353" s="101">
        <v>3.480268957034233E-4</v>
      </c>
      <c r="W353" s="101">
        <v>0</v>
      </c>
      <c r="X353" s="101">
        <v>0</v>
      </c>
      <c r="Y353" s="101">
        <v>2.9296583979549241E-3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1.8611657444838529E-3</v>
      </c>
      <c r="L354" s="104">
        <v>1.6453100124722375E-4</v>
      </c>
      <c r="M354" s="104">
        <v>1.7013378437457348E-4</v>
      </c>
      <c r="N354" s="104">
        <v>4.1641455375458666E-4</v>
      </c>
      <c r="O354" s="104">
        <v>1.2972710945791418E-3</v>
      </c>
      <c r="P354" s="104">
        <v>3.8091237138861305E-3</v>
      </c>
      <c r="Q354" s="104">
        <v>3.1284964695415269E-3</v>
      </c>
      <c r="R354" s="104">
        <v>2.6456782754915153E-3</v>
      </c>
      <c r="S354" s="104">
        <v>1.0539853669684718E-3</v>
      </c>
      <c r="T354" s="104">
        <v>0</v>
      </c>
      <c r="U354" s="104">
        <v>2.4451545245014637E-3</v>
      </c>
      <c r="V354" s="104">
        <v>3.7675426970658414E-4</v>
      </c>
      <c r="W354" s="104">
        <v>0</v>
      </c>
      <c r="X354" s="104">
        <v>0</v>
      </c>
      <c r="Y354" s="104">
        <v>6.4823951130825218E-3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0.99096690973445101</v>
      </c>
      <c r="D355" s="101">
        <v>1.4740869868681779</v>
      </c>
      <c r="E355" s="101">
        <v>6.6872973070645418</v>
      </c>
      <c r="F355" s="101">
        <v>3.5550474967178483</v>
      </c>
      <c r="G355" s="101">
        <v>2.1994346121535049</v>
      </c>
      <c r="H355" s="101">
        <v>0.74977785628916405</v>
      </c>
      <c r="I355" s="101">
        <v>1.1356741362757909</v>
      </c>
      <c r="J355" s="101">
        <v>2.4687008623386819</v>
      </c>
      <c r="K355" s="101">
        <v>1.5296073143330431</v>
      </c>
      <c r="L355" s="101">
        <v>3.4058747122851463</v>
      </c>
      <c r="M355" s="101">
        <v>2.4468007053676395</v>
      </c>
      <c r="N355" s="101">
        <v>2.1481582294998831</v>
      </c>
      <c r="O355" s="101">
        <v>0.34080782049192132</v>
      </c>
      <c r="P355" s="101">
        <v>0.76392247888269049</v>
      </c>
      <c r="Q355" s="101">
        <v>1.037282949773715</v>
      </c>
      <c r="R355" s="101">
        <v>1.277364421550351</v>
      </c>
      <c r="S355" s="101">
        <v>1.203459471843388</v>
      </c>
      <c r="T355" s="101">
        <v>2.7196140109143397E-4</v>
      </c>
      <c r="U355" s="101">
        <v>0.46798654452630778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1.8118602562130357</v>
      </c>
      <c r="L356" s="104">
        <v>0.43542304216129668</v>
      </c>
      <c r="M356" s="104">
        <v>0.3123873701664639</v>
      </c>
      <c r="N356" s="104">
        <v>0.41117415226137305</v>
      </c>
      <c r="O356" s="104">
        <v>2.0153561614489304</v>
      </c>
      <c r="P356" s="104">
        <v>4.4568075056278023</v>
      </c>
      <c r="Q356" s="104">
        <v>4.2270736301682792</v>
      </c>
      <c r="R356" s="104">
        <v>2.2599915997054527</v>
      </c>
      <c r="S356" s="104">
        <v>0.73564927963729942</v>
      </c>
      <c r="T356" s="104">
        <v>1.045262587637311E-2</v>
      </c>
      <c r="U356" s="104">
        <v>1.8163924044876665</v>
      </c>
      <c r="V356" s="104">
        <v>0.27534347202128256</v>
      </c>
      <c r="W356" s="104">
        <v>0</v>
      </c>
      <c r="X356" s="104">
        <v>0</v>
      </c>
      <c r="Y356" s="104">
        <v>0.51417790573103084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0.86641957950865645</v>
      </c>
      <c r="L357" s="98">
        <v>0.21820690873246071</v>
      </c>
      <c r="M357" s="98">
        <v>0.15028450881573688</v>
      </c>
      <c r="N357" s="98">
        <v>0.19026895248882728</v>
      </c>
      <c r="O357" s="98">
        <v>0.96241401158090623</v>
      </c>
      <c r="P357" s="98">
        <v>2.0846903101122067</v>
      </c>
      <c r="Q357" s="98">
        <v>2.0093113163915786</v>
      </c>
      <c r="R357" s="98">
        <v>1.0642376808875578</v>
      </c>
      <c r="S357" s="98">
        <v>0.34008628683994502</v>
      </c>
      <c r="T357" s="98">
        <v>5.6264727001905691E-3</v>
      </c>
      <c r="U357" s="98">
        <v>0.89464138641338686</v>
      </c>
      <c r="V357" s="98">
        <v>0.1330610115408683</v>
      </c>
      <c r="W357" s="98">
        <v>0</v>
      </c>
      <c r="X357" s="98">
        <v>0</v>
      </c>
      <c r="Y357" s="98">
        <v>0.13670031559821952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0.94544067670437926</v>
      </c>
      <c r="L358" s="98">
        <v>0.21721613342883597</v>
      </c>
      <c r="M358" s="98">
        <v>0.16210286135072699</v>
      </c>
      <c r="N358" s="98">
        <v>0.22090519977254577</v>
      </c>
      <c r="O358" s="98">
        <v>1.0529421498680243</v>
      </c>
      <c r="P358" s="98">
        <v>2.3721171955155951</v>
      </c>
      <c r="Q358" s="98">
        <v>2.2177623137767002</v>
      </c>
      <c r="R358" s="98">
        <v>1.1957539188178949</v>
      </c>
      <c r="S358" s="98">
        <v>0.39556299279735441</v>
      </c>
      <c r="T358" s="98">
        <v>4.8261531761825396E-3</v>
      </c>
      <c r="U358" s="98">
        <v>0.9217510180742795</v>
      </c>
      <c r="V358" s="98">
        <v>0.14228246048041426</v>
      </c>
      <c r="W358" s="98">
        <v>0</v>
      </c>
      <c r="X358" s="98">
        <v>0</v>
      </c>
      <c r="Y358" s="98">
        <v>0.37747759013281129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5.0203703024704538</v>
      </c>
      <c r="D359" s="122">
        <v>6.4732851794494843</v>
      </c>
      <c r="E359" s="122">
        <v>10.184631028722951</v>
      </c>
      <c r="F359" s="122">
        <v>10.126475678210031</v>
      </c>
      <c r="G359" s="122">
        <v>9.5781849586028773</v>
      </c>
      <c r="H359" s="122">
        <v>7.6178103530451091</v>
      </c>
      <c r="I359" s="122">
        <v>5.3620910995909661</v>
      </c>
      <c r="J359" s="122">
        <v>6.8226376677117528</v>
      </c>
      <c r="K359" s="122">
        <v>5.4213107762435433</v>
      </c>
      <c r="L359" s="122">
        <v>5.9697014004266169</v>
      </c>
      <c r="M359" s="122">
        <v>4.2354889510554825</v>
      </c>
      <c r="N359" s="122">
        <v>6.9976408211363665</v>
      </c>
      <c r="O359" s="122">
        <v>4.231156050095958</v>
      </c>
      <c r="P359" s="122">
        <v>6.6186788350660972</v>
      </c>
      <c r="Q359" s="122">
        <v>6.6679922132947862</v>
      </c>
      <c r="R359" s="122">
        <v>4.4888420223855139</v>
      </c>
      <c r="S359" s="122">
        <v>3.6704681156138399</v>
      </c>
      <c r="T359" s="122">
        <v>1.9432982971504975E-2</v>
      </c>
      <c r="U359" s="122">
        <v>4.6843976420146589</v>
      </c>
      <c r="V359" s="122">
        <v>4.7541907589004868</v>
      </c>
      <c r="W359" s="122">
        <v>0</v>
      </c>
      <c r="X359" s="122">
        <v>0</v>
      </c>
      <c r="Y359" s="122">
        <v>8.9039268193248322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0.1917080264632306</v>
      </c>
      <c r="D360" s="98">
        <v>0.41751520881931076</v>
      </c>
      <c r="E360" s="98">
        <v>0.4874391323671628</v>
      </c>
      <c r="F360" s="98">
        <v>0.73863611470870716</v>
      </c>
      <c r="G360" s="98">
        <v>0.82118098015794627</v>
      </c>
      <c r="H360" s="98">
        <v>0.64876887694428131</v>
      </c>
      <c r="I360" s="98">
        <v>0.30461756044180732</v>
      </c>
      <c r="J360" s="98">
        <v>0.70215019886436048</v>
      </c>
      <c r="K360" s="98">
        <v>0.51967263731223978</v>
      </c>
      <c r="L360" s="98">
        <v>0.53114683880765912</v>
      </c>
      <c r="M360" s="98">
        <v>0.4906867215733724</v>
      </c>
      <c r="N360" s="98">
        <v>0.87248959940041981</v>
      </c>
      <c r="O360" s="98">
        <v>0.6227449269649552</v>
      </c>
      <c r="P360" s="98">
        <v>0.76266858044583119</v>
      </c>
      <c r="Q360" s="98">
        <v>0.6312404639722119</v>
      </c>
      <c r="R360" s="98">
        <v>0.47301634759942113</v>
      </c>
      <c r="S360" s="98">
        <v>0.37338388188092342</v>
      </c>
      <c r="T360" s="98">
        <v>2.5748924757333525E-3</v>
      </c>
      <c r="U360" s="98">
        <v>0.29456994694016597</v>
      </c>
      <c r="V360" s="98">
        <v>0.56757340234037879</v>
      </c>
      <c r="W360" s="98">
        <v>0</v>
      </c>
      <c r="X360" s="98">
        <v>0</v>
      </c>
      <c r="Y360" s="98">
        <v>0.84555226241218528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3.8023813312863473</v>
      </c>
      <c r="D361" s="98">
        <v>4.3674940857827442</v>
      </c>
      <c r="E361" s="98">
        <v>3.1120813847617601</v>
      </c>
      <c r="F361" s="98">
        <v>5.0601703704236716</v>
      </c>
      <c r="G361" s="98">
        <v>6.8011721157198561</v>
      </c>
      <c r="H361" s="98">
        <v>5.3011260562766056</v>
      </c>
      <c r="I361" s="98">
        <v>4.0143414666738684</v>
      </c>
      <c r="J361" s="98">
        <v>3.5846402650662386</v>
      </c>
      <c r="K361" s="98">
        <v>2.8152465955920185</v>
      </c>
      <c r="L361" s="98">
        <v>2.4319193613236636</v>
      </c>
      <c r="M361" s="98">
        <v>1.8905303737188632</v>
      </c>
      <c r="N361" s="98">
        <v>4.0861205945252426</v>
      </c>
      <c r="O361" s="98">
        <v>2.480643369725438</v>
      </c>
      <c r="P361" s="98">
        <v>4.1864733809627248</v>
      </c>
      <c r="Q361" s="98">
        <v>4.0103099346733053</v>
      </c>
      <c r="R361" s="98">
        <v>2.3766387155096083</v>
      </c>
      <c r="S361" s="98">
        <v>2.054961021222546</v>
      </c>
      <c r="T361" s="98">
        <v>1.1342017787607466E-2</v>
      </c>
      <c r="U361" s="98">
        <v>3.0123668729065263</v>
      </c>
      <c r="V361" s="98">
        <v>3.1314968523254318</v>
      </c>
      <c r="W361" s="98">
        <v>0</v>
      </c>
      <c r="X361" s="98">
        <v>0</v>
      </c>
      <c r="Y361" s="98">
        <v>8.0583745569126464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1.0262809447208756</v>
      </c>
      <c r="D362" s="33">
        <v>1.6882758848474293</v>
      </c>
      <c r="E362" s="33">
        <v>6.5851105115940278</v>
      </c>
      <c r="F362" s="33">
        <v>4.3276691930776536</v>
      </c>
      <c r="G362" s="33">
        <v>1.955831862725075</v>
      </c>
      <c r="H362" s="33">
        <v>1.6679154198242221</v>
      </c>
      <c r="I362" s="33">
        <v>1.0431320724752902</v>
      </c>
      <c r="J362" s="33">
        <v>2.5358472037811537</v>
      </c>
      <c r="K362" s="33">
        <v>2.086391543339285</v>
      </c>
      <c r="L362" s="33">
        <v>3.0066352002952947</v>
      </c>
      <c r="M362" s="33">
        <v>1.8542718557632469</v>
      </c>
      <c r="N362" s="33">
        <v>2.0390306272107037</v>
      </c>
      <c r="O362" s="33">
        <v>1.1277677534055652</v>
      </c>
      <c r="P362" s="33">
        <v>1.6695368736575404</v>
      </c>
      <c r="Q362" s="33">
        <v>2.0264418146492695</v>
      </c>
      <c r="R362" s="33">
        <v>1.6391869592764849</v>
      </c>
      <c r="S362" s="33">
        <v>1.2421232125103707</v>
      </c>
      <c r="T362" s="33">
        <v>5.5160727081641561E-3</v>
      </c>
      <c r="U362" s="33">
        <v>1.3774608221679667</v>
      </c>
      <c r="V362" s="33">
        <v>1.0551205042346761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0.62657543649826375</v>
      </c>
      <c r="D364" s="119">
        <f t="shared" si="152"/>
        <v>0.63132202254101077</v>
      </c>
      <c r="E364" s="119">
        <f t="shared" si="152"/>
        <v>0.63967315702711003</v>
      </c>
      <c r="F364" s="119">
        <f t="shared" si="152"/>
        <v>0.64173891787733484</v>
      </c>
      <c r="G364" s="119">
        <f t="shared" si="152"/>
        <v>0.64414768074588513</v>
      </c>
      <c r="H364" s="119">
        <f t="shared" si="152"/>
        <v>0.64927756362866018</v>
      </c>
      <c r="I364" s="119">
        <f t="shared" si="152"/>
        <v>0.65370043269748468</v>
      </c>
      <c r="J364" s="119">
        <f t="shared" si="152"/>
        <v>0.66071898919328553</v>
      </c>
      <c r="K364" s="119">
        <f t="shared" si="152"/>
        <v>0.66819523261570846</v>
      </c>
      <c r="L364" s="119">
        <f t="shared" si="152"/>
        <v>0.67278240073787177</v>
      </c>
      <c r="M364" s="119">
        <f t="shared" si="152"/>
        <v>0.67774202697179697</v>
      </c>
      <c r="N364" s="119">
        <f t="shared" si="152"/>
        <v>0.68162246513900882</v>
      </c>
      <c r="O364" s="119">
        <f t="shared" si="152"/>
        <v>0.68936169962474902</v>
      </c>
      <c r="P364" s="119">
        <f t="shared" si="152"/>
        <v>0.69620886476720123</v>
      </c>
      <c r="Q364" s="119">
        <f t="shared" si="152"/>
        <v>0.70696382989272377</v>
      </c>
      <c r="R364" s="119">
        <f t="shared" ref="R364:V364" si="153">IF(R343=0,"",R343/R322)</f>
        <v>0.71975071404656388</v>
      </c>
      <c r="S364" s="119">
        <f t="shared" si="153"/>
        <v>0.73486985010468109</v>
      </c>
      <c r="T364" s="119">
        <f t="shared" si="153"/>
        <v>0.75500075415305123</v>
      </c>
      <c r="U364" s="119">
        <f t="shared" si="153"/>
        <v>0.77135067541893421</v>
      </c>
      <c r="V364" s="119">
        <f t="shared" si="153"/>
        <v>0.78025293736525791</v>
      </c>
      <c r="W364" s="119" t="str">
        <f t="shared" ref="W364:Y364" si="154">IF(W343=0,"",W343/W322)</f>
        <v/>
      </c>
      <c r="X364" s="119" t="str">
        <f t="shared" si="154"/>
        <v/>
      </c>
      <c r="Y364" s="119">
        <f t="shared" si="154"/>
        <v>0.79464483885234094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0.62609109363178872</v>
      </c>
      <c r="D365" s="124">
        <f t="shared" si="155"/>
        <v>0.63050721691245271</v>
      </c>
      <c r="E365" s="124">
        <f t="shared" si="155"/>
        <v>0.63514518664402309</v>
      </c>
      <c r="F365" s="124">
        <f t="shared" si="155"/>
        <v>0.63990856223825554</v>
      </c>
      <c r="G365" s="124">
        <f t="shared" si="155"/>
        <v>0.64485801340514559</v>
      </c>
      <c r="H365" s="124">
        <f t="shared" si="155"/>
        <v>0.6499931748211385</v>
      </c>
      <c r="I365" s="124">
        <f t="shared" si="155"/>
        <v>0.65524861816275892</v>
      </c>
      <c r="J365" s="124">
        <f t="shared" si="155"/>
        <v>0.66069563691716671</v>
      </c>
      <c r="K365" s="124">
        <f t="shared" si="155"/>
        <v>0.66628631574052488</v>
      </c>
      <c r="L365" s="124">
        <f t="shared" si="155"/>
        <v>0.67202138234112818</v>
      </c>
      <c r="M365" s="124">
        <f t="shared" si="155"/>
        <v>0.67770064304024036</v>
      </c>
      <c r="N365" s="124">
        <f t="shared" si="155"/>
        <v>0.68302956767898759</v>
      </c>
      <c r="O365" s="124">
        <f t="shared" si="155"/>
        <v>0.68777692490054965</v>
      </c>
      <c r="P365" s="124">
        <f t="shared" si="155"/>
        <v>0.69249752657610675</v>
      </c>
      <c r="Q365" s="124">
        <f t="shared" si="155"/>
        <v>0.70021950843002967</v>
      </c>
      <c r="R365" s="124">
        <f t="shared" ref="R365:V365" si="156">IF(R344=0,"",R344/R323)</f>
        <v>0.71530123874913221</v>
      </c>
      <c r="S365" s="124">
        <f t="shared" si="156"/>
        <v>0.73489998232388087</v>
      </c>
      <c r="T365" s="124">
        <f t="shared" si="156"/>
        <v>0.75569651125619353</v>
      </c>
      <c r="U365" s="124">
        <f t="shared" si="156"/>
        <v>0.77470936298633497</v>
      </c>
      <c r="V365" s="124">
        <f t="shared" si="156"/>
        <v>0.78980138654350152</v>
      </c>
      <c r="W365" s="124" t="str">
        <f t="shared" ref="W365:Y365" si="157">IF(W344=0,"",W344/W323)</f>
        <v/>
      </c>
      <c r="X365" s="124" t="str">
        <f t="shared" si="157"/>
        <v/>
      </c>
      <c r="Y365" s="124">
        <f t="shared" si="157"/>
        <v>0.8141288719708093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0.62420321864094674</v>
      </c>
      <c r="D366" s="111">
        <f t="shared" si="158"/>
        <v>0.62865048801552015</v>
      </c>
      <c r="E366" s="111">
        <f t="shared" si="158"/>
        <v>0.63330302444544517</v>
      </c>
      <c r="F366" s="111">
        <f t="shared" si="158"/>
        <v>0.63810984423060246</v>
      </c>
      <c r="G366" s="111">
        <f t="shared" si="158"/>
        <v>0.64309837511927637</v>
      </c>
      <c r="H366" s="111">
        <f t="shared" si="158"/>
        <v>0.64825224225871403</v>
      </c>
      <c r="I366" s="111">
        <f t="shared" si="158"/>
        <v>0.65356506305963147</v>
      </c>
      <c r="J366" s="111">
        <f t="shared" si="158"/>
        <v>0.65904082252227736</v>
      </c>
      <c r="K366" s="111">
        <f t="shared" si="158"/>
        <v>0.66466669283313529</v>
      </c>
      <c r="L366" s="111">
        <f t="shared" si="158"/>
        <v>0.67041091938478869</v>
      </c>
      <c r="M366" s="111">
        <f t="shared" si="158"/>
        <v>0.6761423116973001</v>
      </c>
      <c r="N366" s="111">
        <f t="shared" si="158"/>
        <v>0.68149608801733019</v>
      </c>
      <c r="O366" s="111">
        <f t="shared" si="158"/>
        <v>0.68627924746049396</v>
      </c>
      <c r="P366" s="111">
        <f t="shared" si="158"/>
        <v>0.69104190560964318</v>
      </c>
      <c r="Q366" s="111">
        <f t="shared" si="158"/>
        <v>0.69880121559057518</v>
      </c>
      <c r="R366" s="111">
        <f t="shared" ref="R366:V366" si="159">IF(R345=0,"",R345/R324)</f>
        <v>0.71393149880421669</v>
      </c>
      <c r="S366" s="111">
        <f t="shared" si="159"/>
        <v>0.73360310015279273</v>
      </c>
      <c r="T366" s="111">
        <f t="shared" si="159"/>
        <v>0.75445341259013443</v>
      </c>
      <c r="U366" s="111">
        <f t="shared" si="159"/>
        <v>0.77355939096086013</v>
      </c>
      <c r="V366" s="111">
        <f t="shared" si="159"/>
        <v>0.78871305555896387</v>
      </c>
      <c r="W366" s="111" t="str">
        <f t="shared" ref="W366:Y366" si="160">IF(W345=0,"",W345/W324)</f>
        <v/>
      </c>
      <c r="X366" s="111" t="str">
        <f t="shared" si="160"/>
        <v/>
      </c>
      <c r="Y366" s="111">
        <f t="shared" si="160"/>
        <v>0.81322882413738518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 t="str">
        <f t="shared" ref="W367:Y367" si="163">IF(W346=0,"",W346/W325)</f>
        <v/>
      </c>
      <c r="X367" s="111" t="str">
        <f t="shared" si="163"/>
        <v/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2.2667410380430577</v>
      </c>
      <c r="D368" s="124">
        <f t="shared" si="164"/>
        <v>2.3612284950817353</v>
      </c>
      <c r="E368" s="124">
        <f t="shared" si="164"/>
        <v>2.4571325007913911</v>
      </c>
      <c r="F368" s="124">
        <f t="shared" si="164"/>
        <v>2.5538067651711773</v>
      </c>
      <c r="G368" s="124">
        <f t="shared" si="164"/>
        <v>2.6518113536192072</v>
      </c>
      <c r="H368" s="124">
        <f t="shared" si="164"/>
        <v>2.751058245353335</v>
      </c>
      <c r="I368" s="124">
        <f t="shared" si="164"/>
        <v>2.8516648407263725</v>
      </c>
      <c r="J368" s="124">
        <f t="shared" si="164"/>
        <v>2.9541573192931225</v>
      </c>
      <c r="K368" s="124">
        <f t="shared" si="164"/>
        <v>3.0589524591337436</v>
      </c>
      <c r="L368" s="124">
        <f t="shared" si="164"/>
        <v>3.1661055295072873</v>
      </c>
      <c r="M368" s="124">
        <f t="shared" si="164"/>
        <v>3.2888950499190894</v>
      </c>
      <c r="N368" s="124">
        <f t="shared" si="164"/>
        <v>3.4312628031919363</v>
      </c>
      <c r="O368" s="124">
        <f t="shared" si="164"/>
        <v>3.5929548193350791</v>
      </c>
      <c r="P368" s="124">
        <f t="shared" si="164"/>
        <v>3.7582352308246971</v>
      </c>
      <c r="Q368" s="124">
        <f t="shared" si="164"/>
        <v>3.8850854125310388</v>
      </c>
      <c r="R368" s="124">
        <f t="shared" ref="R368:V368" si="165">IF(R347=0,"",R347/R326)</f>
        <v>3.9125710712894088</v>
      </c>
      <c r="S368" s="124">
        <f t="shared" si="165"/>
        <v>3.9156250333736717</v>
      </c>
      <c r="T368" s="124">
        <f t="shared" si="165"/>
        <v>3.9190183245784089</v>
      </c>
      <c r="U368" s="124">
        <f t="shared" si="165"/>
        <v>3.9227886481392282</v>
      </c>
      <c r="V368" s="124">
        <f t="shared" si="165"/>
        <v>3.9335624852676254</v>
      </c>
      <c r="W368" s="124" t="str">
        <f t="shared" ref="W368:Y368" si="166">IF(W347=0,"",W347/W326)</f>
        <v/>
      </c>
      <c r="X368" s="124" t="str">
        <f t="shared" si="166"/>
        <v/>
      </c>
      <c r="Y368" s="124">
        <f t="shared" si="166"/>
        <v>4.0606819531873128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2.2667410380430577</v>
      </c>
      <c r="D369" s="111">
        <f t="shared" si="167"/>
        <v>2.3612284950817353</v>
      </c>
      <c r="E369" s="111">
        <f t="shared" si="167"/>
        <v>2.4571325007913911</v>
      </c>
      <c r="F369" s="111">
        <f t="shared" si="167"/>
        <v>2.5538067651711773</v>
      </c>
      <c r="G369" s="111">
        <f t="shared" si="167"/>
        <v>2.6518113536192072</v>
      </c>
      <c r="H369" s="111">
        <f t="shared" si="167"/>
        <v>2.751058245353335</v>
      </c>
      <c r="I369" s="111">
        <f t="shared" si="167"/>
        <v>2.8516648407263725</v>
      </c>
      <c r="J369" s="111">
        <f t="shared" si="167"/>
        <v>2.9541573192931225</v>
      </c>
      <c r="K369" s="111">
        <f t="shared" si="167"/>
        <v>3.0589524591337436</v>
      </c>
      <c r="L369" s="111">
        <f t="shared" si="167"/>
        <v>3.1661055295072873</v>
      </c>
      <c r="M369" s="111">
        <f t="shared" si="167"/>
        <v>3.2888950499190894</v>
      </c>
      <c r="N369" s="111">
        <f t="shared" si="167"/>
        <v>3.4312628031919363</v>
      </c>
      <c r="O369" s="111">
        <f t="shared" si="167"/>
        <v>3.5929548193350791</v>
      </c>
      <c r="P369" s="111">
        <f t="shared" si="167"/>
        <v>3.7582352308246971</v>
      </c>
      <c r="Q369" s="111">
        <f t="shared" si="167"/>
        <v>3.8850854125310388</v>
      </c>
      <c r="R369" s="111">
        <f t="shared" ref="R369:V369" si="168">IF(R348=0,"",R348/R327)</f>
        <v>3.9125710712894088</v>
      </c>
      <c r="S369" s="111">
        <f t="shared" si="168"/>
        <v>3.9156250333736717</v>
      </c>
      <c r="T369" s="111">
        <f t="shared" si="168"/>
        <v>3.9190183245784089</v>
      </c>
      <c r="U369" s="111">
        <f t="shared" si="168"/>
        <v>3.9227886481392282</v>
      </c>
      <c r="V369" s="111">
        <f t="shared" si="168"/>
        <v>3.9335624852676254</v>
      </c>
      <c r="W369" s="111" t="str">
        <f t="shared" ref="W369:Y369" si="169">IF(W348=0,"",W348/W327)</f>
        <v/>
      </c>
      <c r="X369" s="111" t="str">
        <f t="shared" si="169"/>
        <v/>
      </c>
      <c r="Y369" s="111">
        <f t="shared" si="169"/>
        <v>4.0606819531873128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0.63813103021535367</v>
      </c>
      <c r="D370" s="124">
        <f t="shared" si="170"/>
        <v>0.64413228466514127</v>
      </c>
      <c r="E370" s="124">
        <f t="shared" si="170"/>
        <v>0.64711192343734403</v>
      </c>
      <c r="F370" s="124">
        <f t="shared" si="170"/>
        <v>0.65140756041040504</v>
      </c>
      <c r="G370" s="124">
        <f t="shared" si="170"/>
        <v>0.65511484572646683</v>
      </c>
      <c r="H370" s="124">
        <f t="shared" si="170"/>
        <v>0.66105945365286112</v>
      </c>
      <c r="I370" s="124">
        <f t="shared" si="170"/>
        <v>0.66392309175617781</v>
      </c>
      <c r="J370" s="124">
        <f t="shared" si="170"/>
        <v>0.66905628144011642</v>
      </c>
      <c r="K370" s="124">
        <f t="shared" si="170"/>
        <v>0.69471204363453787</v>
      </c>
      <c r="L370" s="124">
        <f t="shared" si="170"/>
        <v>0.67937708535677088</v>
      </c>
      <c r="M370" s="124">
        <f t="shared" si="170"/>
        <v>0.68551255060170824</v>
      </c>
      <c r="N370" s="124">
        <f t="shared" si="170"/>
        <v>0.69516819185559142</v>
      </c>
      <c r="O370" s="124">
        <f t="shared" si="170"/>
        <v>0.7280245873668475</v>
      </c>
      <c r="P370" s="124">
        <f t="shared" si="170"/>
        <v>0.74861629890365755</v>
      </c>
      <c r="Q370" s="124">
        <f t="shared" si="170"/>
        <v>0.75610468445447243</v>
      </c>
      <c r="R370" s="124">
        <f t="shared" ref="R370:V370" si="171">IF(R349=0,"",R349/R328)</f>
        <v>0.76184536090316279</v>
      </c>
      <c r="S370" s="124">
        <f t="shared" si="171"/>
        <v>0.76007198960032074</v>
      </c>
      <c r="T370" s="124">
        <f t="shared" si="171"/>
        <v>0.7908050186989477</v>
      </c>
      <c r="U370" s="124">
        <f t="shared" si="171"/>
        <v>0.80413859933731668</v>
      </c>
      <c r="V370" s="124">
        <f t="shared" si="171"/>
        <v>0.80246061879921815</v>
      </c>
      <c r="W370" s="124" t="str">
        <f t="shared" ref="W370:Y370" si="172">IF(W349=0,"",W349/W328)</f>
        <v/>
      </c>
      <c r="X370" s="124" t="str">
        <f t="shared" si="172"/>
        <v/>
      </c>
      <c r="Y370" s="124">
        <f t="shared" si="172"/>
        <v>0.82624702250932713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0.64236157333301702</v>
      </c>
      <c r="D371" s="111">
        <f t="shared" si="173"/>
        <v>0.64662269812237705</v>
      </c>
      <c r="E371" s="111">
        <f t="shared" si="173"/>
        <v>0.65108049832406922</v>
      </c>
      <c r="F371" s="111">
        <f t="shared" si="173"/>
        <v>0.65568612420803862</v>
      </c>
      <c r="G371" s="111">
        <f t="shared" si="173"/>
        <v>0.66046585550872117</v>
      </c>
      <c r="H371" s="111">
        <f t="shared" si="173"/>
        <v>0.66540400275801659</v>
      </c>
      <c r="I371" s="111">
        <f t="shared" si="173"/>
        <v>0.67049445051583589</v>
      </c>
      <c r="J371" s="111">
        <f t="shared" si="173"/>
        <v>0.67574101698654598</v>
      </c>
      <c r="K371" s="111">
        <f t="shared" si="173"/>
        <v>0.68113141127666477</v>
      </c>
      <c r="L371" s="111">
        <f t="shared" si="173"/>
        <v>0.68663520789732646</v>
      </c>
      <c r="M371" s="111">
        <f t="shared" si="173"/>
        <v>0.69212670746783134</v>
      </c>
      <c r="N371" s="111">
        <f t="shared" si="173"/>
        <v>0.69725639651351812</v>
      </c>
      <c r="O371" s="111">
        <f t="shared" si="173"/>
        <v>0.70183935238105677</v>
      </c>
      <c r="P371" s="111">
        <f t="shared" si="173"/>
        <v>0.70640266505525995</v>
      </c>
      <c r="Q371" s="111">
        <f t="shared" si="173"/>
        <v>0.71383720191896149</v>
      </c>
      <c r="R371" s="111">
        <f t="shared" ref="R371:V371" si="174">IF(R350=0,"",R350/R329)</f>
        <v>0.72833419309298231</v>
      </c>
      <c r="S371" s="111">
        <f t="shared" si="174"/>
        <v>0.74718242131861401</v>
      </c>
      <c r="T371" s="111">
        <f t="shared" si="174"/>
        <v>0.76716002458695165</v>
      </c>
      <c r="U371" s="111">
        <f t="shared" si="174"/>
        <v>0.78546630450917543</v>
      </c>
      <c r="V371" s="111">
        <f t="shared" si="174"/>
        <v>0.79998569841812173</v>
      </c>
      <c r="W371" s="111" t="str">
        <f t="shared" ref="W371:Y371" si="175">IF(W350=0,"",W350/W329)</f>
        <v/>
      </c>
      <c r="X371" s="111" t="str">
        <f t="shared" si="175"/>
        <v/>
      </c>
      <c r="Y371" s="111">
        <f t="shared" si="175"/>
        <v>0.82353961729170944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0.57487261886067709</v>
      </c>
      <c r="D372" s="111">
        <f t="shared" si="176"/>
        <v>0.57692030899895741</v>
      </c>
      <c r="E372" s="111">
        <f t="shared" si="176"/>
        <v>0.57925263712967301</v>
      </c>
      <c r="F372" s="111">
        <f t="shared" si="176"/>
        <v>0.58162377953208444</v>
      </c>
      <c r="G372" s="111">
        <f t="shared" si="176"/>
        <v>0.58425705678339424</v>
      </c>
      <c r="H372" s="111">
        <f t="shared" si="176"/>
        <v>0.58712513728798277</v>
      </c>
      <c r="I372" s="111">
        <f t="shared" si="176"/>
        <v>0.5902830472425985</v>
      </c>
      <c r="J372" s="111">
        <f t="shared" si="176"/>
        <v>0.59395620955281869</v>
      </c>
      <c r="K372" s="111">
        <f t="shared" si="176"/>
        <v>0.59833629298166058</v>
      </c>
      <c r="L372" s="111">
        <f t="shared" si="176"/>
        <v>0.60347457678125171</v>
      </c>
      <c r="M372" s="111">
        <f t="shared" si="176"/>
        <v>0.61394929411683863</v>
      </c>
      <c r="N372" s="111">
        <f t="shared" si="176"/>
        <v>0.63121568902687697</v>
      </c>
      <c r="O372" s="111">
        <f t="shared" si="176"/>
        <v>0.65645813893602045</v>
      </c>
      <c r="P372" s="111">
        <f t="shared" si="176"/>
        <v>0.68706733253853314</v>
      </c>
      <c r="Q372" s="111">
        <f t="shared" si="176"/>
        <v>0.71462667449908845</v>
      </c>
      <c r="R372" s="111">
        <f t="shared" ref="R372:V372" si="177">IF(R351=0,"",R351/R330)</f>
        <v>0.73250656741337328</v>
      </c>
      <c r="S372" s="111">
        <f t="shared" si="177"/>
        <v>0.74915445176106688</v>
      </c>
      <c r="T372" s="111">
        <f t="shared" si="177"/>
        <v>0.76407945184505233</v>
      </c>
      <c r="U372" s="111">
        <f t="shared" si="177"/>
        <v>0.77679069196826489</v>
      </c>
      <c r="V372" s="111">
        <f t="shared" si="177"/>
        <v>0.78679729643361795</v>
      </c>
      <c r="W372" s="111" t="str">
        <f t="shared" ref="W372:Y372" si="178">IF(W351=0,"",W351/W330)</f>
        <v/>
      </c>
      <c r="X372" s="111" t="str">
        <f t="shared" si="178"/>
        <v/>
      </c>
      <c r="Y372" s="111">
        <f t="shared" si="178"/>
        <v>0.79814410492400512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>
        <f t="shared" si="179"/>
        <v>0.7570160704544423</v>
      </c>
      <c r="L373" s="111">
        <f t="shared" si="179"/>
        <v>0.75255848056008345</v>
      </c>
      <c r="M373" s="111">
        <f t="shared" si="179"/>
        <v>0.76779534629360202</v>
      </c>
      <c r="N373" s="111">
        <f t="shared" si="179"/>
        <v>0.78698234641121168</v>
      </c>
      <c r="O373" s="111">
        <f t="shared" si="179"/>
        <v>0.80023550752943096</v>
      </c>
      <c r="P373" s="111">
        <f t="shared" si="179"/>
        <v>0.82450114965960619</v>
      </c>
      <c r="Q373" s="111">
        <f t="shared" si="179"/>
        <v>0.84080662565532394</v>
      </c>
      <c r="R373" s="111">
        <f t="shared" ref="R373:V373" si="180">IF(R352=0,"",R352/R331)</f>
        <v>0.85384149190094172</v>
      </c>
      <c r="S373" s="111">
        <f t="shared" si="180"/>
        <v>0.866440217743908</v>
      </c>
      <c r="T373" s="111" t="str">
        <f t="shared" si="180"/>
        <v/>
      </c>
      <c r="U373" s="111">
        <f t="shared" si="180"/>
        <v>0.87594697761449225</v>
      </c>
      <c r="V373" s="111">
        <f t="shared" si="180"/>
        <v>0.88486373102521165</v>
      </c>
      <c r="W373" s="111" t="str">
        <f t="shared" ref="W373:Y373" si="181">IF(W352=0,"",W352/W331)</f>
        <v/>
      </c>
      <c r="X373" s="111" t="str">
        <f t="shared" si="181"/>
        <v/>
      </c>
      <c r="Y373" s="111">
        <f t="shared" si="181"/>
        <v>0.92702343201626591</v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>
        <f t="shared" si="182"/>
        <v>0.59833629298166058</v>
      </c>
      <c r="L374" s="112">
        <f t="shared" si="182"/>
        <v>0.60347457678125171</v>
      </c>
      <c r="M374" s="112">
        <f t="shared" si="182"/>
        <v>0.61394929411683863</v>
      </c>
      <c r="N374" s="112">
        <f t="shared" si="182"/>
        <v>0.63121568902687697</v>
      </c>
      <c r="O374" s="112">
        <f t="shared" si="182"/>
        <v>0.65645813893602045</v>
      </c>
      <c r="P374" s="112">
        <f t="shared" si="182"/>
        <v>0.68706733253853314</v>
      </c>
      <c r="Q374" s="112">
        <f t="shared" si="182"/>
        <v>0.71462667449908845</v>
      </c>
      <c r="R374" s="112">
        <f t="shared" ref="R374:V374" si="183">IF(R353=0,"",R353/R332)</f>
        <v>0.73250656741337328</v>
      </c>
      <c r="S374" s="112">
        <f t="shared" si="183"/>
        <v>0.74915445176106688</v>
      </c>
      <c r="T374" s="112" t="str">
        <f t="shared" si="183"/>
        <v/>
      </c>
      <c r="U374" s="112">
        <f t="shared" si="183"/>
        <v>0.77679069196826489</v>
      </c>
      <c r="V374" s="112">
        <f t="shared" si="183"/>
        <v>0.78679729643361795</v>
      </c>
      <c r="W374" s="112" t="str">
        <f t="shared" ref="W374:Y374" si="184">IF(W353=0,"",W353/W332)</f>
        <v/>
      </c>
      <c r="X374" s="112" t="str">
        <f t="shared" si="184"/>
        <v/>
      </c>
      <c r="Y374" s="112">
        <f t="shared" si="184"/>
        <v>0.79814410492400512</v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>
        <f t="shared" si="186"/>
        <v>1</v>
      </c>
      <c r="T375" s="113" t="str">
        <f t="shared" si="186"/>
        <v/>
      </c>
      <c r="U375" s="113">
        <f t="shared" si="186"/>
        <v>1</v>
      </c>
      <c r="V375" s="113">
        <f t="shared" si="186"/>
        <v>1</v>
      </c>
      <c r="W375" s="113" t="str">
        <f t="shared" ref="W375:Y375" si="187">IF(W354=0,"",W354/W333)</f>
        <v/>
      </c>
      <c r="X375" s="113" t="str">
        <f t="shared" si="187"/>
        <v/>
      </c>
      <c r="Y375" s="113">
        <f t="shared" si="187"/>
        <v>1</v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0.64386064978934698</v>
      </c>
      <c r="D376" s="112">
        <f t="shared" si="188"/>
        <v>0.64538513236961514</v>
      </c>
      <c r="E376" s="112">
        <f t="shared" si="188"/>
        <v>0.64705406322829517</v>
      </c>
      <c r="F376" s="112">
        <f t="shared" si="188"/>
        <v>0.64874313053569066</v>
      </c>
      <c r="G376" s="112">
        <f t="shared" si="188"/>
        <v>0.65056635334077051</v>
      </c>
      <c r="H376" s="112">
        <f t="shared" si="188"/>
        <v>0.65251086133984482</v>
      </c>
      <c r="I376" s="112">
        <f t="shared" si="188"/>
        <v>0.65460622513077849</v>
      </c>
      <c r="J376" s="112">
        <f t="shared" si="188"/>
        <v>0.65697101385177326</v>
      </c>
      <c r="K376" s="112">
        <f t="shared" si="188"/>
        <v>0.65970997320763625</v>
      </c>
      <c r="L376" s="112">
        <f t="shared" si="188"/>
        <v>0.66285911668540043</v>
      </c>
      <c r="M376" s="112">
        <f t="shared" si="188"/>
        <v>0.6688460177335549</v>
      </c>
      <c r="N376" s="112">
        <f t="shared" si="188"/>
        <v>0.67871787836957387</v>
      </c>
      <c r="O376" s="112">
        <f t="shared" si="188"/>
        <v>0.69377118258448744</v>
      </c>
      <c r="P376" s="112">
        <f t="shared" si="188"/>
        <v>0.71329224893598875</v>
      </c>
      <c r="Q376" s="112">
        <f t="shared" si="188"/>
        <v>0.73212592467340099</v>
      </c>
      <c r="R376" s="112">
        <f t="shared" ref="R376:V376" si="189">IF(R355=0,"",R355/R334)</f>
        <v>0.74487141424417691</v>
      </c>
      <c r="S376" s="112">
        <f t="shared" si="189"/>
        <v>0.75721959671544337</v>
      </c>
      <c r="T376" s="112">
        <f t="shared" si="189"/>
        <v>0.76947195068566365</v>
      </c>
      <c r="U376" s="112">
        <f t="shared" si="189"/>
        <v>0.78175164568205457</v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>
        <f t="shared" si="191"/>
        <v>0.80214296023921228</v>
      </c>
      <c r="L377" s="113">
        <f t="shared" si="191"/>
        <v>0.79688465318406365</v>
      </c>
      <c r="M377" s="113">
        <f t="shared" si="191"/>
        <v>0.80763011328912182</v>
      </c>
      <c r="N377" s="113">
        <f t="shared" si="191"/>
        <v>0.82031221002398713</v>
      </c>
      <c r="O377" s="113">
        <f t="shared" si="191"/>
        <v>0.8259103874362671</v>
      </c>
      <c r="P377" s="113">
        <f t="shared" si="191"/>
        <v>0.841741102859765</v>
      </c>
      <c r="Q377" s="113">
        <f t="shared" si="191"/>
        <v>0.85184599309038844</v>
      </c>
      <c r="R377" s="113">
        <f t="shared" ref="R377:V377" si="192">IF(R356=0,"",R356/R335)</f>
        <v>0.8611107503099108</v>
      </c>
      <c r="S377" s="113">
        <f t="shared" si="192"/>
        <v>0.87091239027917744</v>
      </c>
      <c r="T377" s="113">
        <f t="shared" si="192"/>
        <v>0.86112942842740781</v>
      </c>
      <c r="U377" s="113">
        <f t="shared" si="192"/>
        <v>0.87911628302748046</v>
      </c>
      <c r="V377" s="113">
        <f t="shared" si="192"/>
        <v>0.88847802930915165</v>
      </c>
      <c r="W377" s="113" t="str">
        <f t="shared" ref="W377:Y377" si="193">IF(W356=0,"",W356/W335)</f>
        <v/>
      </c>
      <c r="X377" s="113" t="str">
        <f t="shared" si="193"/>
        <v/>
      </c>
      <c r="Y377" s="113">
        <f t="shared" si="193"/>
        <v>0.94785694768909257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>
        <f t="shared" si="194"/>
        <v>0.65970997320763625</v>
      </c>
      <c r="L378" s="111">
        <f t="shared" si="194"/>
        <v>0.66285911668540043</v>
      </c>
      <c r="M378" s="111">
        <f t="shared" si="194"/>
        <v>0.6688460177335549</v>
      </c>
      <c r="N378" s="111">
        <f t="shared" si="194"/>
        <v>0.67871787836957398</v>
      </c>
      <c r="O378" s="111">
        <f t="shared" si="194"/>
        <v>0.69377118258448744</v>
      </c>
      <c r="P378" s="111">
        <f t="shared" si="194"/>
        <v>0.71329224893598875</v>
      </c>
      <c r="Q378" s="111">
        <f t="shared" si="194"/>
        <v>0.73212592467340087</v>
      </c>
      <c r="R378" s="111">
        <f t="shared" ref="R378:V378" si="195">IF(R357=0,"",R357/R336)</f>
        <v>0.74487141424417691</v>
      </c>
      <c r="S378" s="111">
        <f t="shared" si="195"/>
        <v>0.75721959671544337</v>
      </c>
      <c r="T378" s="111">
        <f t="shared" si="195"/>
        <v>0.76947195068566354</v>
      </c>
      <c r="U378" s="111">
        <f t="shared" si="195"/>
        <v>0.78175164568205457</v>
      </c>
      <c r="V378" s="111">
        <f t="shared" si="195"/>
        <v>0.79381502254422476</v>
      </c>
      <c r="W378" s="111" t="str">
        <f t="shared" ref="W378:Y378" si="196">IF(W357=0,"",W357/W336)</f>
        <v/>
      </c>
      <c r="X378" s="111" t="str">
        <f t="shared" si="196"/>
        <v/>
      </c>
      <c r="Y378" s="111">
        <f t="shared" si="196"/>
        <v>0.82855694138993319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 t="str">
        <f t="shared" ref="W379:Y379" si="199">IF(W358=0,"",W358/W337)</f>
        <v/>
      </c>
      <c r="X379" s="111" t="str">
        <f t="shared" si="199"/>
        <v/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0.61465525647605135</v>
      </c>
      <c r="D380" s="124">
        <f t="shared" si="200"/>
        <v>0.62333131354063986</v>
      </c>
      <c r="E380" s="124">
        <f t="shared" si="200"/>
        <v>0.68570438165048297</v>
      </c>
      <c r="F380" s="124">
        <f t="shared" si="200"/>
        <v>0.64984275741305075</v>
      </c>
      <c r="G380" s="124">
        <f t="shared" si="200"/>
        <v>0.61671826455786094</v>
      </c>
      <c r="H380" s="124">
        <f t="shared" si="200"/>
        <v>0.61933906437230257</v>
      </c>
      <c r="I380" s="124">
        <f t="shared" si="200"/>
        <v>0.61621327199412668</v>
      </c>
      <c r="J380" s="124">
        <f t="shared" si="200"/>
        <v>0.64373575481525958</v>
      </c>
      <c r="K380" s="124">
        <f t="shared" si="200"/>
        <v>0.64652492742484069</v>
      </c>
      <c r="L380" s="124">
        <f t="shared" si="200"/>
        <v>0.66709735197789011</v>
      </c>
      <c r="M380" s="124">
        <f t="shared" si="200"/>
        <v>0.65704032342562468</v>
      </c>
      <c r="N380" s="124">
        <f t="shared" si="200"/>
        <v>0.63411326288531267</v>
      </c>
      <c r="O380" s="124">
        <f t="shared" si="200"/>
        <v>0.63118651081566957</v>
      </c>
      <c r="P380" s="124">
        <f t="shared" si="200"/>
        <v>0.63015033152962707</v>
      </c>
      <c r="Q380" s="124">
        <f t="shared" si="200"/>
        <v>0.64127405304220098</v>
      </c>
      <c r="R380" s="124">
        <f t="shared" ref="R380:V380" si="201">IF(R359=0,"",R359/R338)</f>
        <v>0.65698293996774115</v>
      </c>
      <c r="S380" s="124">
        <f t="shared" si="201"/>
        <v>0.65801331827294363</v>
      </c>
      <c r="T380" s="124">
        <f t="shared" si="201"/>
        <v>0.65331722802354508</v>
      </c>
      <c r="U380" s="124">
        <f t="shared" si="201"/>
        <v>0.66178749248812352</v>
      </c>
      <c r="V380" s="124">
        <f t="shared" si="201"/>
        <v>0.65030893445559623</v>
      </c>
      <c r="W380" s="124" t="str">
        <f t="shared" ref="W380:Y380" si="202">IF(W359=0,"",W359/W338)</f>
        <v/>
      </c>
      <c r="X380" s="124" t="str">
        <f t="shared" si="202"/>
        <v/>
      </c>
      <c r="Y380" s="124">
        <f t="shared" si="202"/>
        <v>0.61006793947153681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0.59116732629460034</v>
      </c>
      <c r="D381" s="111">
        <f t="shared" si="203"/>
        <v>0.59125650435793486</v>
      </c>
      <c r="E381" s="111">
        <f t="shared" si="203"/>
        <v>0.59134569045430463</v>
      </c>
      <c r="F381" s="111">
        <f t="shared" si="203"/>
        <v>0.59143487764608826</v>
      </c>
      <c r="G381" s="111">
        <f t="shared" si="203"/>
        <v>0.5915240722358247</v>
      </c>
      <c r="H381" s="111">
        <f t="shared" si="203"/>
        <v>0.59161327345216363</v>
      </c>
      <c r="I381" s="111">
        <f t="shared" si="203"/>
        <v>0.59170248284805071</v>
      </c>
      <c r="J381" s="111">
        <f t="shared" si="203"/>
        <v>0.59179170678535675</v>
      </c>
      <c r="K381" s="111">
        <f t="shared" si="203"/>
        <v>0.59188095067334534</v>
      </c>
      <c r="L381" s="111">
        <f t="shared" si="203"/>
        <v>0.59197021595921617</v>
      </c>
      <c r="M381" s="111">
        <f t="shared" si="203"/>
        <v>0.59203800784913008</v>
      </c>
      <c r="N381" s="111">
        <f t="shared" si="203"/>
        <v>0.59207590032677193</v>
      </c>
      <c r="O381" s="111">
        <f t="shared" si="203"/>
        <v>0.59209854766527081</v>
      </c>
      <c r="P381" s="111">
        <f t="shared" si="203"/>
        <v>0.59216174131946742</v>
      </c>
      <c r="Q381" s="111">
        <f t="shared" si="203"/>
        <v>0.59241895425436941</v>
      </c>
      <c r="R381" s="111">
        <f t="shared" ref="R381:V381" si="204">IF(R360=0,"",R360/R339)</f>
        <v>0.59309458858642516</v>
      </c>
      <c r="S381" s="111">
        <f t="shared" si="204"/>
        <v>0.59404764801619059</v>
      </c>
      <c r="T381" s="111">
        <f t="shared" si="204"/>
        <v>0.59509334107858824</v>
      </c>
      <c r="U381" s="111">
        <f t="shared" si="204"/>
        <v>0.59604687630854358</v>
      </c>
      <c r="V381" s="111">
        <f t="shared" si="204"/>
        <v>0.59672346224098072</v>
      </c>
      <c r="W381" s="111" t="str">
        <f t="shared" ref="W381:Y381" si="205">IF(W360=0,"",W360/W339)</f>
        <v/>
      </c>
      <c r="X381" s="111" t="str">
        <f t="shared" si="205"/>
        <v/>
      </c>
      <c r="Y381" s="111">
        <f t="shared" si="205"/>
        <v>0.59747717290897429</v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0.5869851274922212</v>
      </c>
      <c r="D382" s="111">
        <f t="shared" si="206"/>
        <v>0.58734895024691236</v>
      </c>
      <c r="E382" s="111">
        <f t="shared" si="206"/>
        <v>0.58771280577424856</v>
      </c>
      <c r="F382" s="111">
        <f t="shared" si="206"/>
        <v>0.5880766657705816</v>
      </c>
      <c r="G382" s="111">
        <f t="shared" si="206"/>
        <v>0.58844055594859279</v>
      </c>
      <c r="H382" s="111">
        <f t="shared" si="206"/>
        <v>0.58880447316137741</v>
      </c>
      <c r="I382" s="111">
        <f t="shared" si="206"/>
        <v>0.58916842374454059</v>
      </c>
      <c r="J382" s="111">
        <f t="shared" si="206"/>
        <v>0.58953243365282182</v>
      </c>
      <c r="K382" s="111">
        <f t="shared" si="206"/>
        <v>0.58989652495457567</v>
      </c>
      <c r="L382" s="111">
        <f t="shared" si="206"/>
        <v>0.59026070355399185</v>
      </c>
      <c r="M382" s="111">
        <f t="shared" si="206"/>
        <v>0.5905372764152087</v>
      </c>
      <c r="N382" s="111">
        <f t="shared" si="206"/>
        <v>0.59069186763509229</v>
      </c>
      <c r="O382" s="111">
        <f t="shared" si="206"/>
        <v>0.59078426274630003</v>
      </c>
      <c r="P382" s="111">
        <f t="shared" si="206"/>
        <v>0.5910420760300733</v>
      </c>
      <c r="Q382" s="111">
        <f t="shared" si="206"/>
        <v>0.59209143632137295</v>
      </c>
      <c r="R382" s="111">
        <f t="shared" ref="R382:V382" si="207">IF(R361=0,"",R361/R340)</f>
        <v>0.59484784450810835</v>
      </c>
      <c r="S382" s="111">
        <f t="shared" si="207"/>
        <v>0.59873607322889766</v>
      </c>
      <c r="T382" s="111">
        <f t="shared" si="207"/>
        <v>0.60300222250706581</v>
      </c>
      <c r="U382" s="111">
        <f t="shared" si="207"/>
        <v>0.60689239236594827</v>
      </c>
      <c r="V382" s="111">
        <f t="shared" si="207"/>
        <v>0.6096526828288753</v>
      </c>
      <c r="W382" s="111" t="str">
        <f t="shared" ref="W382:Y382" si="208">IF(W361=0,"",W361/W340)</f>
        <v/>
      </c>
      <c r="X382" s="111" t="str">
        <f t="shared" si="208"/>
        <v/>
      </c>
      <c r="Y382" s="111">
        <f t="shared" si="208"/>
        <v>0.61141989818512632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0.75148005138005769</v>
      </c>
      <c r="D383" s="45">
        <f t="shared" si="209"/>
        <v>0.75272351385861047</v>
      </c>
      <c r="E383" s="45">
        <f t="shared" si="209"/>
        <v>0.75402560588067802</v>
      </c>
      <c r="F383" s="45">
        <f t="shared" si="209"/>
        <v>0.75533569284049762</v>
      </c>
      <c r="G383" s="45">
        <f t="shared" si="209"/>
        <v>0.75669977416136025</v>
      </c>
      <c r="H383" s="45">
        <f t="shared" si="209"/>
        <v>0.758112220099461</v>
      </c>
      <c r="I383" s="45">
        <f t="shared" si="209"/>
        <v>0.75958436491404302</v>
      </c>
      <c r="J383" s="45">
        <f t="shared" si="209"/>
        <v>0.76116264106459108</v>
      </c>
      <c r="K383" s="45">
        <f t="shared" si="209"/>
        <v>0.76288652835485771</v>
      </c>
      <c r="L383" s="45">
        <f t="shared" si="209"/>
        <v>0.76476658925093599</v>
      </c>
      <c r="M383" s="45">
        <f t="shared" si="209"/>
        <v>0.767454660880866</v>
      </c>
      <c r="N383" s="45">
        <f t="shared" si="209"/>
        <v>0.77113631507966196</v>
      </c>
      <c r="O383" s="45">
        <f t="shared" si="209"/>
        <v>0.7762516051470395</v>
      </c>
      <c r="P383" s="45">
        <f t="shared" si="209"/>
        <v>0.78301636369515593</v>
      </c>
      <c r="Q383" s="45">
        <f t="shared" si="209"/>
        <v>0.79177002723761325</v>
      </c>
      <c r="R383" s="45">
        <f t="shared" ref="R383:V383" si="210">IF(R362=0,"",R362/R341)</f>
        <v>0.80368167046080086</v>
      </c>
      <c r="S383" s="45">
        <f t="shared" si="210"/>
        <v>0.81858702457680244</v>
      </c>
      <c r="T383" s="45">
        <f t="shared" si="210"/>
        <v>0.83463345679618539</v>
      </c>
      <c r="U383" s="45">
        <f t="shared" si="210"/>
        <v>0.84996833432956076</v>
      </c>
      <c r="V383" s="45">
        <f t="shared" si="210"/>
        <v>0.86273902438751937</v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764.0910731657608</v>
      </c>
      <c r="D385" s="117">
        <f t="shared" si="212"/>
        <v>1024.1401620947574</v>
      </c>
      <c r="E385" s="117">
        <f t="shared" si="212"/>
        <v>818.14199870215486</v>
      </c>
      <c r="F385" s="117">
        <f t="shared" si="212"/>
        <v>897.03681824120986</v>
      </c>
      <c r="G385" s="117">
        <f t="shared" si="212"/>
        <v>982.20226629517333</v>
      </c>
      <c r="H385" s="117">
        <f t="shared" si="212"/>
        <v>804.32720936136661</v>
      </c>
      <c r="I385" s="117">
        <f t="shared" si="212"/>
        <v>492.31727206400308</v>
      </c>
      <c r="J385" s="117">
        <f t="shared" si="212"/>
        <v>610.97489381419871</v>
      </c>
      <c r="K385" s="117">
        <f t="shared" si="212"/>
        <v>469.90317483645822</v>
      </c>
      <c r="L385" s="117">
        <f t="shared" si="212"/>
        <v>542.26568457708481</v>
      </c>
      <c r="M385" s="117">
        <f t="shared" si="212"/>
        <v>353.87017356852743</v>
      </c>
      <c r="N385" s="117">
        <f t="shared" si="212"/>
        <v>620.14722875872894</v>
      </c>
      <c r="O385" s="117">
        <f t="shared" si="212"/>
        <v>364.41066552215386</v>
      </c>
      <c r="P385" s="117">
        <f t="shared" si="212"/>
        <v>513.33435950940952</v>
      </c>
      <c r="Q385" s="117">
        <f t="shared" si="212"/>
        <v>493.13144976591877</v>
      </c>
      <c r="R385" s="117">
        <f t="shared" ref="R385:V385" si="213">R386+R389+R391+R401</f>
        <v>336.89469415476617</v>
      </c>
      <c r="S385" s="117">
        <f t="shared" si="213"/>
        <v>272.07055371840096</v>
      </c>
      <c r="T385" s="117">
        <f t="shared" si="213"/>
        <v>1.3740723557446151</v>
      </c>
      <c r="U385" s="117">
        <f t="shared" si="213"/>
        <v>260.72538693742683</v>
      </c>
      <c r="V385" s="117">
        <f t="shared" si="213"/>
        <v>286.94871349517922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518.4208712100899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690.57195306402639</v>
      </c>
      <c r="D386" s="122">
        <f t="shared" si="215"/>
        <v>927.13585415520492</v>
      </c>
      <c r="E386" s="122">
        <f t="shared" si="215"/>
        <v>752.83002764319258</v>
      </c>
      <c r="F386" s="122">
        <f t="shared" si="215"/>
        <v>798.51276580322372</v>
      </c>
      <c r="G386" s="122">
        <f t="shared" si="215"/>
        <v>866.07618921360552</v>
      </c>
      <c r="H386" s="122">
        <f t="shared" si="215"/>
        <v>706.07996077286646</v>
      </c>
      <c r="I386" s="122">
        <f t="shared" si="215"/>
        <v>429.85639881690423</v>
      </c>
      <c r="J386" s="122">
        <f t="shared" si="215"/>
        <v>541.11851177477843</v>
      </c>
      <c r="K386" s="122">
        <f t="shared" si="215"/>
        <v>422.54467843691253</v>
      </c>
      <c r="L386" s="122">
        <f t="shared" si="215"/>
        <v>495.21725832819379</v>
      </c>
      <c r="M386" s="122">
        <f t="shared" si="215"/>
        <v>317.13685004713443</v>
      </c>
      <c r="N386" s="122">
        <f t="shared" si="215"/>
        <v>541.94443408109123</v>
      </c>
      <c r="O386" s="122">
        <f t="shared" si="215"/>
        <v>319.27631853438652</v>
      </c>
      <c r="P386" s="122">
        <f t="shared" si="215"/>
        <v>449.88408568232768</v>
      </c>
      <c r="Q386" s="122">
        <f t="shared" si="215"/>
        <v>430.36155220766159</v>
      </c>
      <c r="R386" s="122">
        <f t="shared" ref="R386:V386" si="216">SUM(R387:R388)</f>
        <v>296.07352979891476</v>
      </c>
      <c r="S386" s="122">
        <f t="shared" si="216"/>
        <v>233.15144956285573</v>
      </c>
      <c r="T386" s="122">
        <f t="shared" si="216"/>
        <v>1.1679154331954862</v>
      </c>
      <c r="U386" s="122">
        <f t="shared" si="216"/>
        <v>216.46503199053117</v>
      </c>
      <c r="V386" s="122">
        <f t="shared" si="216"/>
        <v>227.85426528334472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387.85315504672712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690.57195306402639</v>
      </c>
      <c r="D387" s="98">
        <v>927.13585415520492</v>
      </c>
      <c r="E387" s="98">
        <v>752.83002764319258</v>
      </c>
      <c r="F387" s="98">
        <v>798.51276580322372</v>
      </c>
      <c r="G387" s="98">
        <v>866.07618921360552</v>
      </c>
      <c r="H387" s="98">
        <v>706.07996077286646</v>
      </c>
      <c r="I387" s="98">
        <v>429.85639881690423</v>
      </c>
      <c r="J387" s="98">
        <v>541.11851177477843</v>
      </c>
      <c r="K387" s="98">
        <v>422.54467843691253</v>
      </c>
      <c r="L387" s="98">
        <v>495.21725832819379</v>
      </c>
      <c r="M387" s="98">
        <v>317.13685004713443</v>
      </c>
      <c r="N387" s="98">
        <v>541.94443408109123</v>
      </c>
      <c r="O387" s="98">
        <v>319.27631853438652</v>
      </c>
      <c r="P387" s="98">
        <v>449.88408568232768</v>
      </c>
      <c r="Q387" s="98">
        <v>430.36155220766159</v>
      </c>
      <c r="R387" s="98">
        <v>296.07352979891476</v>
      </c>
      <c r="S387" s="98">
        <v>233.15144956285573</v>
      </c>
      <c r="T387" s="98">
        <v>1.1679154331954862</v>
      </c>
      <c r="U387" s="98">
        <v>216.46503199053117</v>
      </c>
      <c r="V387" s="98">
        <v>227.85426528334472</v>
      </c>
      <c r="W387" s="98">
        <v>0</v>
      </c>
      <c r="X387" s="98">
        <v>0</v>
      </c>
      <c r="Y387" s="98">
        <v>387.85315504672712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55.104569948148978</v>
      </c>
      <c r="D391" s="122">
        <v>74.535882110474873</v>
      </c>
      <c r="E391" s="122">
        <v>48.027488019286878</v>
      </c>
      <c r="F391" s="122">
        <v>70.807018449911652</v>
      </c>
      <c r="G391" s="122">
        <v>80.071448768669839</v>
      </c>
      <c r="H391" s="122">
        <v>70.104677514617919</v>
      </c>
      <c r="I391" s="122">
        <v>42.41437537783586</v>
      </c>
      <c r="J391" s="122">
        <v>49.07905656889244</v>
      </c>
      <c r="K391" s="122">
        <v>31.256745158333857</v>
      </c>
      <c r="L391" s="122">
        <v>32.591587873938948</v>
      </c>
      <c r="M391" s="122">
        <v>24.972339851336699</v>
      </c>
      <c r="N391" s="122">
        <v>54.059986161523319</v>
      </c>
      <c r="O391" s="122">
        <v>29.849900116851504</v>
      </c>
      <c r="P391" s="122">
        <v>39.607175805453181</v>
      </c>
      <c r="Q391" s="122">
        <v>40.634386664021299</v>
      </c>
      <c r="R391" s="122">
        <v>27.091529577058758</v>
      </c>
      <c r="S391" s="122">
        <v>27.349139319657954</v>
      </c>
      <c r="T391" s="122">
        <v>0.13923207411249008</v>
      </c>
      <c r="U391" s="122">
        <v>29.180518137738499</v>
      </c>
      <c r="V391" s="122">
        <v>41.747940620483384</v>
      </c>
      <c r="W391" s="122">
        <v>0</v>
      </c>
      <c r="X391" s="122">
        <v>0</v>
      </c>
      <c r="Y391" s="122">
        <v>90.120518578222374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52.427405884794382</v>
      </c>
      <c r="D392" s="98">
        <v>72.644994051038879</v>
      </c>
      <c r="E392" s="98">
        <v>46.262743726338819</v>
      </c>
      <c r="F392" s="98">
        <v>68.576788870873543</v>
      </c>
      <c r="G392" s="98">
        <v>76.791757843149711</v>
      </c>
      <c r="H392" s="98">
        <v>67.80645221061819</v>
      </c>
      <c r="I392" s="98">
        <v>40.586584051381749</v>
      </c>
      <c r="J392" s="98">
        <v>47.844501312067379</v>
      </c>
      <c r="K392" s="98">
        <v>29.58157279450834</v>
      </c>
      <c r="L392" s="98">
        <v>31.321506944730203</v>
      </c>
      <c r="M392" s="98">
        <v>24.006732292572224</v>
      </c>
      <c r="N392" s="98">
        <v>52.477415067167406</v>
      </c>
      <c r="O392" s="98">
        <v>28.570457886355655</v>
      </c>
      <c r="P392" s="98">
        <v>36.737047971904779</v>
      </c>
      <c r="Q392" s="98">
        <v>38.579311882216878</v>
      </c>
      <c r="R392" s="98">
        <v>25.621230288664652</v>
      </c>
      <c r="S392" s="98">
        <v>26.44539727025559</v>
      </c>
      <c r="T392" s="98">
        <v>0.13456729219387592</v>
      </c>
      <c r="U392" s="98">
        <v>28.284249590787265</v>
      </c>
      <c r="V392" s="98">
        <v>41.614399414577214</v>
      </c>
      <c r="W392" s="98">
        <v>0</v>
      </c>
      <c r="X392" s="98">
        <v>0</v>
      </c>
      <c r="Y392" s="98">
        <v>89.543941004812638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2.6771640633545992</v>
      </c>
      <c r="D393" s="98">
        <v>1.8908880594359947</v>
      </c>
      <c r="E393" s="98">
        <v>1.7647442929480608</v>
      </c>
      <c r="F393" s="98">
        <v>2.2302295790381153</v>
      </c>
      <c r="G393" s="98">
        <v>3.2796909255201343</v>
      </c>
      <c r="H393" s="98">
        <v>2.2982253039997302</v>
      </c>
      <c r="I393" s="98">
        <v>1.8277913264541081</v>
      </c>
      <c r="J393" s="98">
        <v>1.2345552568250604</v>
      </c>
      <c r="K393" s="98">
        <v>1.6676430986362594</v>
      </c>
      <c r="L393" s="98">
        <v>1.2693594876888858</v>
      </c>
      <c r="M393" s="98">
        <v>0.96492915741976337</v>
      </c>
      <c r="N393" s="98">
        <v>1.581066641543027</v>
      </c>
      <c r="O393" s="98">
        <v>1.274680442219605</v>
      </c>
      <c r="P393" s="98">
        <v>2.8572774136232981</v>
      </c>
      <c r="Q393" s="98">
        <v>2.0446472414947463</v>
      </c>
      <c r="R393" s="98">
        <v>1.4618797771145167</v>
      </c>
      <c r="S393" s="98">
        <v>0.90057119318086221</v>
      </c>
      <c r="T393" s="98">
        <v>4.6647819186141715E-3</v>
      </c>
      <c r="U393" s="98">
        <v>0.88818680490152047</v>
      </c>
      <c r="V393" s="98">
        <v>0.13237261763376396</v>
      </c>
      <c r="W393" s="98">
        <v>0</v>
      </c>
      <c r="X393" s="98">
        <v>0</v>
      </c>
      <c r="Y393" s="98">
        <v>0.56688035341176757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7.5292651892595683E-3</v>
      </c>
      <c r="L394" s="98">
        <v>7.2144151985600413E-4</v>
      </c>
      <c r="M394" s="98">
        <v>6.7840134471153387E-4</v>
      </c>
      <c r="N394" s="98">
        <v>1.5044528128859006E-3</v>
      </c>
      <c r="O394" s="98">
        <v>4.7617882762448754E-3</v>
      </c>
      <c r="P394" s="98">
        <v>1.2850419925102781E-2</v>
      </c>
      <c r="Q394" s="98">
        <v>1.0427540309676409E-2</v>
      </c>
      <c r="R394" s="98">
        <v>8.4195112795878626E-3</v>
      </c>
      <c r="S394" s="98">
        <v>3.1708562215026453E-3</v>
      </c>
      <c r="T394" s="98">
        <v>0</v>
      </c>
      <c r="U394" s="98">
        <v>8.0817420497161906E-3</v>
      </c>
      <c r="V394" s="98">
        <v>1.1685882724065675E-3</v>
      </c>
      <c r="W394" s="98">
        <v>0</v>
      </c>
      <c r="X394" s="98">
        <v>0</v>
      </c>
      <c r="Y394" s="98">
        <v>9.6972199979712109E-3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7.5292651892595683E-3</v>
      </c>
      <c r="L395" s="101">
        <v>7.2144151985600413E-4</v>
      </c>
      <c r="M395" s="101">
        <v>6.7840134471153387E-4</v>
      </c>
      <c r="N395" s="101">
        <v>1.5044528128859006E-3</v>
      </c>
      <c r="O395" s="101">
        <v>4.7617882762448754E-3</v>
      </c>
      <c r="P395" s="101">
        <v>1.2850419925102781E-2</v>
      </c>
      <c r="Q395" s="101">
        <v>1.0427540309676409E-2</v>
      </c>
      <c r="R395" s="101">
        <v>8.4195112795878626E-3</v>
      </c>
      <c r="S395" s="101">
        <v>3.1708562215026453E-3</v>
      </c>
      <c r="T395" s="101">
        <v>0</v>
      </c>
      <c r="U395" s="101">
        <v>8.0817420497161906E-3</v>
      </c>
      <c r="V395" s="101">
        <v>1.1685882724065675E-3</v>
      </c>
      <c r="W395" s="101">
        <v>0</v>
      </c>
      <c r="X395" s="101">
        <v>0</v>
      </c>
      <c r="Y395" s="101">
        <v>9.6972199979712109E-3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18.414550153585388</v>
      </c>
      <c r="D401" s="122">
        <v>22.468425829077745</v>
      </c>
      <c r="E401" s="122">
        <v>17.28448303967533</v>
      </c>
      <c r="F401" s="122">
        <v>27.717033988074505</v>
      </c>
      <c r="G401" s="122">
        <v>36.054628312897989</v>
      </c>
      <c r="H401" s="122">
        <v>28.142571073882159</v>
      </c>
      <c r="I401" s="122">
        <v>20.046497869262943</v>
      </c>
      <c r="J401" s="122">
        <v>20.777325470527845</v>
      </c>
      <c r="K401" s="122">
        <v>16.101751241211833</v>
      </c>
      <c r="L401" s="122">
        <v>14.45683837495214</v>
      </c>
      <c r="M401" s="122">
        <v>11.760983670056289</v>
      </c>
      <c r="N401" s="122">
        <v>24.142808516114428</v>
      </c>
      <c r="O401" s="122">
        <v>15.284446870915836</v>
      </c>
      <c r="P401" s="122">
        <v>23.843098021628595</v>
      </c>
      <c r="Q401" s="122">
        <v>22.135510894235875</v>
      </c>
      <c r="R401" s="122">
        <v>13.729634778792656</v>
      </c>
      <c r="S401" s="122">
        <v>11.569964835887252</v>
      </c>
      <c r="T401" s="122">
        <v>6.6924848436638623E-2</v>
      </c>
      <c r="U401" s="122">
        <v>15.079836809157159</v>
      </c>
      <c r="V401" s="122">
        <v>17.346507591351099</v>
      </c>
      <c r="W401" s="122">
        <v>0</v>
      </c>
      <c r="X401" s="122">
        <v>0</v>
      </c>
      <c r="Y401" s="122">
        <v>40.447197585140451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1.3009986527023392</v>
      </c>
      <c r="D402" s="98">
        <v>2.8236216806212235</v>
      </c>
      <c r="E402" s="98">
        <v>3.2951384876293193</v>
      </c>
      <c r="F402" s="98">
        <v>4.9847660326193832</v>
      </c>
      <c r="G402" s="98">
        <v>5.5199925936967968</v>
      </c>
      <c r="H402" s="98">
        <v>4.3572726028939588</v>
      </c>
      <c r="I402" s="98">
        <v>2.0459209974900547</v>
      </c>
      <c r="J402" s="98">
        <v>4.7134824922808276</v>
      </c>
      <c r="K402" s="98">
        <v>3.4935776699796905</v>
      </c>
      <c r="L402" s="98">
        <v>3.5721280936281992</v>
      </c>
      <c r="M402" s="98">
        <v>3.3033685620655828</v>
      </c>
      <c r="N402" s="98">
        <v>5.8676243203779865</v>
      </c>
      <c r="O402" s="98">
        <v>4.1914985699122278</v>
      </c>
      <c r="P402" s="98">
        <v>5.1301802300026411</v>
      </c>
      <c r="Q402" s="98">
        <v>4.2417869431048638</v>
      </c>
      <c r="R402" s="98">
        <v>3.1743768542281234</v>
      </c>
      <c r="S402" s="98">
        <v>2.5026282249018408</v>
      </c>
      <c r="T402" s="98">
        <v>1.7233247829296472E-2</v>
      </c>
      <c r="U402" s="98">
        <v>1.9666652147761872</v>
      </c>
      <c r="V402" s="98">
        <v>3.7764695558215475</v>
      </c>
      <c r="W402" s="98">
        <v>0</v>
      </c>
      <c r="X402" s="98">
        <v>0</v>
      </c>
      <c r="Y402" s="98">
        <v>5.6279440728438974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17.113551500883048</v>
      </c>
      <c r="D403" s="98">
        <v>19.644804148456522</v>
      </c>
      <c r="E403" s="98">
        <v>13.989344552046012</v>
      </c>
      <c r="F403" s="98">
        <v>22.732267955455121</v>
      </c>
      <c r="G403" s="98">
        <v>30.534635719201194</v>
      </c>
      <c r="H403" s="98">
        <v>23.785298470988202</v>
      </c>
      <c r="I403" s="98">
        <v>18.000576871772889</v>
      </c>
      <c r="J403" s="98">
        <v>16.063842978247017</v>
      </c>
      <c r="K403" s="98">
        <v>12.608173571232143</v>
      </c>
      <c r="L403" s="98">
        <v>10.88471028132394</v>
      </c>
      <c r="M403" s="98">
        <v>8.4576151079907067</v>
      </c>
      <c r="N403" s="98">
        <v>18.27518419573644</v>
      </c>
      <c r="O403" s="98">
        <v>11.092948301003609</v>
      </c>
      <c r="P403" s="98">
        <v>18.712917791625955</v>
      </c>
      <c r="Q403" s="98">
        <v>17.893723951131012</v>
      </c>
      <c r="R403" s="98">
        <v>10.555257924564533</v>
      </c>
      <c r="S403" s="98">
        <v>9.0673366109854108</v>
      </c>
      <c r="T403" s="98">
        <v>4.9691600607342144E-2</v>
      </c>
      <c r="U403" s="98">
        <v>13.113171594380972</v>
      </c>
      <c r="V403" s="98">
        <v>13.570038035529551</v>
      </c>
      <c r="W403" s="98">
        <v>0</v>
      </c>
      <c r="X403" s="98">
        <v>0</v>
      </c>
      <c r="Y403" s="98">
        <v>34.819253512296555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13949.502948477955</v>
      </c>
      <c r="D406" s="117">
        <f t="shared" si="219"/>
        <v>14193.624913084217</v>
      </c>
      <c r="E406" s="117">
        <f t="shared" si="219"/>
        <v>13808.263383330515</v>
      </c>
      <c r="F406" s="117">
        <f t="shared" si="219"/>
        <v>13434.768656384915</v>
      </c>
      <c r="G406" s="117">
        <f t="shared" si="219"/>
        <v>13822.067702979892</v>
      </c>
      <c r="H406" s="117">
        <f t="shared" si="219"/>
        <v>14909.158637196493</v>
      </c>
      <c r="I406" s="117">
        <f t="shared" si="219"/>
        <v>13198.455879099785</v>
      </c>
      <c r="J406" s="117">
        <f t="shared" si="219"/>
        <v>13526.238035596745</v>
      </c>
      <c r="K406" s="117">
        <f t="shared" si="219"/>
        <v>13575.396788164562</v>
      </c>
      <c r="L406" s="117">
        <f t="shared" si="219"/>
        <v>15135.709800882438</v>
      </c>
      <c r="M406" s="117">
        <f t="shared" si="219"/>
        <v>13081.424469616002</v>
      </c>
      <c r="N406" s="117">
        <f t="shared" si="219"/>
        <v>13431.2106129073</v>
      </c>
      <c r="O406" s="117">
        <f t="shared" si="219"/>
        <v>12867.05350692158</v>
      </c>
      <c r="P406" s="117">
        <f t="shared" si="219"/>
        <v>11552.395876761544</v>
      </c>
      <c r="Q406" s="117">
        <f t="shared" si="219"/>
        <v>11035.884766856479</v>
      </c>
      <c r="R406" s="117">
        <f t="shared" ref="R406:V406" si="220">R407+R410+R412+R422</f>
        <v>11442.917971719284</v>
      </c>
      <c r="S406" s="117">
        <f t="shared" si="220"/>
        <v>11340.990740982297</v>
      </c>
      <c r="T406" s="117">
        <f t="shared" si="220"/>
        <v>11062.309762319937</v>
      </c>
      <c r="U406" s="117">
        <f t="shared" si="220"/>
        <v>9099.7825492160864</v>
      </c>
      <c r="V406" s="117">
        <f t="shared" si="220"/>
        <v>9238.3379010407007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5827.5524605593828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12263.234685553936</v>
      </c>
      <c r="D407" s="122">
        <f t="shared" si="222"/>
        <v>12500.937700636514</v>
      </c>
      <c r="E407" s="122">
        <f t="shared" si="222"/>
        <v>11528.364854900883</v>
      </c>
      <c r="F407" s="122">
        <f t="shared" si="222"/>
        <v>11247.666349450796</v>
      </c>
      <c r="G407" s="122">
        <f t="shared" si="222"/>
        <v>11710.480515622521</v>
      </c>
      <c r="H407" s="122">
        <f t="shared" si="222"/>
        <v>12680.249619487136</v>
      </c>
      <c r="I407" s="122">
        <f t="shared" si="222"/>
        <v>11031.215613419856</v>
      </c>
      <c r="J407" s="122">
        <f t="shared" si="222"/>
        <v>11305.407471425993</v>
      </c>
      <c r="K407" s="122">
        <f t="shared" si="222"/>
        <v>11338.313859654872</v>
      </c>
      <c r="L407" s="122">
        <f t="shared" si="222"/>
        <v>12783.276504748026</v>
      </c>
      <c r="M407" s="122">
        <f t="shared" si="222"/>
        <v>10798.671640964865</v>
      </c>
      <c r="N407" s="122">
        <f t="shared" si="222"/>
        <v>11113.963034949438</v>
      </c>
      <c r="O407" s="122">
        <f t="shared" si="222"/>
        <v>10588.053598087517</v>
      </c>
      <c r="P407" s="122">
        <f t="shared" si="222"/>
        <v>9314.7311151285521</v>
      </c>
      <c r="Q407" s="122">
        <f t="shared" si="222"/>
        <v>8810.5617959752763</v>
      </c>
      <c r="R407" s="122">
        <f t="shared" ref="R407:V407" si="223">SUM(R408:R409)</f>
        <v>9196.542068847275</v>
      </c>
      <c r="S407" s="122">
        <f t="shared" si="223"/>
        <v>9030.3253661046874</v>
      </c>
      <c r="T407" s="122">
        <f t="shared" si="223"/>
        <v>8744.1208814037418</v>
      </c>
      <c r="U407" s="122">
        <f t="shared" si="223"/>
        <v>6914.8950660876553</v>
      </c>
      <c r="V407" s="122">
        <f t="shared" si="223"/>
        <v>7022.3854623575353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4202.5707535485371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12201.62837273253</v>
      </c>
      <c r="D408" s="98">
        <v>12438.433640395564</v>
      </c>
      <c r="E408" s="98">
        <v>11470.450229575721</v>
      </c>
      <c r="F408" s="98">
        <v>11191.761595800292</v>
      </c>
      <c r="G408" s="98">
        <v>11652.744129950135</v>
      </c>
      <c r="H408" s="98">
        <v>12617.490272834892</v>
      </c>
      <c r="I408" s="98">
        <v>10977.60768489021</v>
      </c>
      <c r="J408" s="98">
        <v>11250.537703255493</v>
      </c>
      <c r="K408" s="98">
        <v>11283.551053617439</v>
      </c>
      <c r="L408" s="98">
        <v>12720.813897573318</v>
      </c>
      <c r="M408" s="98">
        <v>10746.710828892044</v>
      </c>
      <c r="N408" s="98">
        <v>11060.45337420959</v>
      </c>
      <c r="O408" s="98">
        <v>10537.507088557648</v>
      </c>
      <c r="P408" s="98">
        <v>9270.8458175612341</v>
      </c>
      <c r="Q408" s="98">
        <v>8769.0743884769217</v>
      </c>
      <c r="R408" s="98">
        <v>9152.5076121554648</v>
      </c>
      <c r="S408" s="98">
        <v>8986.3636384226338</v>
      </c>
      <c r="T408" s="98">
        <v>8699.8530904391391</v>
      </c>
      <c r="U408" s="98">
        <v>6879.7779732709705</v>
      </c>
      <c r="V408" s="98">
        <v>6986.2134229337571</v>
      </c>
      <c r="W408" s="98">
        <v>0</v>
      </c>
      <c r="X408" s="98">
        <v>0</v>
      </c>
      <c r="Y408" s="98">
        <v>4182.3186205088805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61.606312821406632</v>
      </c>
      <c r="D409" s="98">
        <v>62.504060240949848</v>
      </c>
      <c r="E409" s="98">
        <v>57.914625325162362</v>
      </c>
      <c r="F409" s="98">
        <v>55.904753650504048</v>
      </c>
      <c r="G409" s="98">
        <v>57.736385672385644</v>
      </c>
      <c r="H409" s="98">
        <v>62.759346652245746</v>
      </c>
      <c r="I409" s="98">
        <v>53.607928529645704</v>
      </c>
      <c r="J409" s="98">
        <v>54.869768170498908</v>
      </c>
      <c r="K409" s="98">
        <v>54.7628060374334</v>
      </c>
      <c r="L409" s="98">
        <v>62.46260717470858</v>
      </c>
      <c r="M409" s="98">
        <v>51.960812072820858</v>
      </c>
      <c r="N409" s="98">
        <v>53.50966073984879</v>
      </c>
      <c r="O409" s="98">
        <v>50.546509529870363</v>
      </c>
      <c r="P409" s="98">
        <v>43.88529756731787</v>
      </c>
      <c r="Q409" s="98">
        <v>41.487407498353939</v>
      </c>
      <c r="R409" s="98">
        <v>44.034456691810789</v>
      </c>
      <c r="S409" s="98">
        <v>43.961727682053088</v>
      </c>
      <c r="T409" s="98">
        <v>44.267790964602234</v>
      </c>
      <c r="U409" s="98">
        <v>35.117092816685172</v>
      </c>
      <c r="V409" s="98">
        <v>36.172039423778095</v>
      </c>
      <c r="W409" s="98">
        <v>0</v>
      </c>
      <c r="X409" s="98">
        <v>0</v>
      </c>
      <c r="Y409" s="98">
        <v>20.252133039656769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2.8042780117592512E-2</v>
      </c>
      <c r="D410" s="122">
        <f t="shared" si="225"/>
        <v>5.2661252247229937E-2</v>
      </c>
      <c r="E410" s="122">
        <f t="shared" si="225"/>
        <v>0.18083194391323759</v>
      </c>
      <c r="F410" s="122">
        <f t="shared" si="225"/>
        <v>0.42316202502095002</v>
      </c>
      <c r="G410" s="122">
        <f t="shared" si="225"/>
        <v>0.21368039890082574</v>
      </c>
      <c r="H410" s="122">
        <f t="shared" si="225"/>
        <v>0.5268902942739313</v>
      </c>
      <c r="I410" s="122">
        <f t="shared" si="225"/>
        <v>1.3258692478050873</v>
      </c>
      <c r="J410" s="122">
        <f t="shared" si="225"/>
        <v>1.7127780493499156</v>
      </c>
      <c r="K410" s="122">
        <f t="shared" si="225"/>
        <v>2.2236597831215357</v>
      </c>
      <c r="L410" s="122">
        <f t="shared" si="225"/>
        <v>2.1926865404840106</v>
      </c>
      <c r="M410" s="122">
        <f t="shared" si="225"/>
        <v>2.880099095116428</v>
      </c>
      <c r="N410" s="122">
        <f t="shared" si="225"/>
        <v>2.8234070131207942</v>
      </c>
      <c r="O410" s="122">
        <f t="shared" si="225"/>
        <v>4.9041456179889762</v>
      </c>
      <c r="P410" s="122">
        <f t="shared" si="225"/>
        <v>6.4577334783895894</v>
      </c>
      <c r="Q410" s="122">
        <f t="shared" si="225"/>
        <v>14.995248233170393</v>
      </c>
      <c r="R410" s="122">
        <f t="shared" si="225"/>
        <v>10.954422517345048</v>
      </c>
      <c r="S410" s="122">
        <f t="shared" si="225"/>
        <v>9.1459777251312744</v>
      </c>
      <c r="T410" s="122">
        <f t="shared" si="225"/>
        <v>10.308295997665054</v>
      </c>
      <c r="U410" s="122">
        <f t="shared" si="225"/>
        <v>10.445840002656475</v>
      </c>
      <c r="V410" s="122">
        <f t="shared" si="225"/>
        <v>6.1152264720001535</v>
      </c>
      <c r="W410" s="122">
        <f t="shared" si="225"/>
        <v>0</v>
      </c>
      <c r="X410" s="122">
        <f t="shared" si="225"/>
        <v>0</v>
      </c>
      <c r="Y410" s="122">
        <f t="shared" si="225"/>
        <v>0.63810235753095357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2.8042780117592512E-2</v>
      </c>
      <c r="D411" s="98">
        <f>RES_hhdet_in_fech!D8</f>
        <v>5.2661252247229937E-2</v>
      </c>
      <c r="E411" s="98">
        <f>RES_hhdet_in_fech!E8</f>
        <v>0.18083194391323759</v>
      </c>
      <c r="F411" s="98">
        <f>RES_hhdet_in_fech!F8</f>
        <v>0.42316202502095002</v>
      </c>
      <c r="G411" s="98">
        <f>RES_hhdet_in_fech!G8</f>
        <v>0.21368039890082574</v>
      </c>
      <c r="H411" s="98">
        <f>RES_hhdet_in_fech!H8</f>
        <v>0.5268902942739313</v>
      </c>
      <c r="I411" s="98">
        <f>RES_hhdet_in_fech!I8</f>
        <v>1.3258692478050873</v>
      </c>
      <c r="J411" s="98">
        <f>RES_hhdet_in_fech!J8</f>
        <v>1.7127780493499156</v>
      </c>
      <c r="K411" s="98">
        <f>RES_hhdet_in_fech!K8</f>
        <v>2.2236597831215357</v>
      </c>
      <c r="L411" s="98">
        <f>RES_hhdet_in_fech!L8</f>
        <v>2.1926865404840106</v>
      </c>
      <c r="M411" s="98">
        <f>RES_hhdet_in_fech!M8</f>
        <v>2.880099095116428</v>
      </c>
      <c r="N411" s="98">
        <f>RES_hhdet_in_fech!N8</f>
        <v>2.8234070131207942</v>
      </c>
      <c r="O411" s="98">
        <f>RES_hhdet_in_fech!O8</f>
        <v>4.9041456179889762</v>
      </c>
      <c r="P411" s="98">
        <f>RES_hhdet_in_fech!P8</f>
        <v>6.4577334783895894</v>
      </c>
      <c r="Q411" s="98">
        <f>RES_hhdet_in_fech!Q8</f>
        <v>14.995248233170393</v>
      </c>
      <c r="R411" s="98">
        <f>RES_hhdet_in_fech!R8</f>
        <v>10.954422517345048</v>
      </c>
      <c r="S411" s="98">
        <f>RES_hhdet_in_fech!S8</f>
        <v>9.1459777251312744</v>
      </c>
      <c r="T411" s="98">
        <f>RES_hhdet_in_fech!T8</f>
        <v>10.308295997665054</v>
      </c>
      <c r="U411" s="98">
        <f>RES_hhdet_in_fech!U8</f>
        <v>10.445840002656475</v>
      </c>
      <c r="V411" s="98">
        <f>RES_hhdet_in_fech!V8</f>
        <v>6.1152264720001535</v>
      </c>
      <c r="W411" s="98">
        <f>RES_hhdet_in_fech!W8</f>
        <v>0</v>
      </c>
      <c r="X411" s="98">
        <f>RES_hhdet_in_fech!X8</f>
        <v>0</v>
      </c>
      <c r="Y411" s="98">
        <f>RES_hhdet_in_fech!Y8</f>
        <v>0.63810235753095357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1107.2649919874243</v>
      </c>
      <c r="D412" s="122">
        <v>1135.52801745739</v>
      </c>
      <c r="E412" s="122">
        <v>1375.05512474584</v>
      </c>
      <c r="F412" s="122">
        <v>1314.9374866997932</v>
      </c>
      <c r="G412" s="122">
        <v>1280.489200183601</v>
      </c>
      <c r="H412" s="122">
        <v>1355.042012942685</v>
      </c>
      <c r="I412" s="122">
        <v>1282.7841366960881</v>
      </c>
      <c r="J412" s="122">
        <v>1343.718246694038</v>
      </c>
      <c r="K412" s="122">
        <v>1343.8810095450319</v>
      </c>
      <c r="L412" s="122">
        <v>1435.0853104663381</v>
      </c>
      <c r="M412" s="122">
        <v>1409.2245454358329</v>
      </c>
      <c r="N412" s="122">
        <v>1417.6514176384362</v>
      </c>
      <c r="O412" s="122">
        <v>1392.3860473419381</v>
      </c>
      <c r="P412" s="122">
        <v>1369.0567373559998</v>
      </c>
      <c r="Q412" s="122">
        <v>1366.8867958748531</v>
      </c>
      <c r="R412" s="122">
        <v>1394.7485923658903</v>
      </c>
      <c r="S412" s="122">
        <v>1445.4781459651206</v>
      </c>
      <c r="T412" s="122">
        <v>1425.3921815595463</v>
      </c>
      <c r="U412" s="122">
        <v>1279.1917296533056</v>
      </c>
      <c r="V412" s="122">
        <v>1319.8605147269482</v>
      </c>
      <c r="W412" s="122">
        <v>0</v>
      </c>
      <c r="X412" s="122">
        <v>0</v>
      </c>
      <c r="Y412" s="122">
        <v>998.47408600084736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1107.4876268257174</v>
      </c>
      <c r="D413" s="98">
        <v>1203.9077165951285</v>
      </c>
      <c r="E413" s="98">
        <v>1221.2241460614694</v>
      </c>
      <c r="F413" s="98">
        <v>1264.5059628937975</v>
      </c>
      <c r="G413" s="98">
        <v>1292.8256755342538</v>
      </c>
      <c r="H413" s="98">
        <v>1348.2714640863867</v>
      </c>
      <c r="I413" s="98">
        <v>1272.1027529544815</v>
      </c>
      <c r="J413" s="98">
        <v>1340.1980875087195</v>
      </c>
      <c r="K413" s="98">
        <v>1377.9708006577985</v>
      </c>
      <c r="L413" s="98">
        <v>1405.2784577557929</v>
      </c>
      <c r="M413" s="98">
        <v>1389.0615242565891</v>
      </c>
      <c r="N413" s="98">
        <v>1423.2897244599822</v>
      </c>
      <c r="O413" s="98">
        <v>1436.0654849512421</v>
      </c>
      <c r="P413" s="98">
        <v>1448.5109909226317</v>
      </c>
      <c r="Q413" s="98">
        <v>1424.6522299269873</v>
      </c>
      <c r="R413" s="98">
        <v>1449.8985958891503</v>
      </c>
      <c r="S413" s="98">
        <v>1481.4831998575644</v>
      </c>
      <c r="T413" s="98">
        <v>1511.3072096700525</v>
      </c>
      <c r="U413" s="98">
        <v>1251.6845597667968</v>
      </c>
      <c r="V413" s="98">
        <v>1317.7422224174998</v>
      </c>
      <c r="W413" s="98">
        <v>0</v>
      </c>
      <c r="X413" s="98">
        <v>0</v>
      </c>
      <c r="Y413" s="98">
        <v>1002.276224696365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1310.50455031703</v>
      </c>
      <c r="D414" s="98">
        <v>1325.0614746044848</v>
      </c>
      <c r="E414" s="98">
        <v>1386.2826870356582</v>
      </c>
      <c r="F414" s="98">
        <v>1424.1194975567914</v>
      </c>
      <c r="G414" s="98">
        <v>1432.0374153634743</v>
      </c>
      <c r="H414" s="98">
        <v>1449.2493157853698</v>
      </c>
      <c r="I414" s="98">
        <v>1499.7712558622134</v>
      </c>
      <c r="J414" s="98">
        <v>1531.775298888233</v>
      </c>
      <c r="K414" s="98">
        <v>1573.0171211416555</v>
      </c>
      <c r="L414" s="98">
        <v>1584.7854142662975</v>
      </c>
      <c r="M414" s="98">
        <v>1550.8562245584865</v>
      </c>
      <c r="N414" s="98">
        <v>1587.26236144469</v>
      </c>
      <c r="O414" s="98">
        <v>1514.1330784813629</v>
      </c>
      <c r="P414" s="98">
        <v>1472.5192503656142</v>
      </c>
      <c r="Q414" s="98">
        <v>1420.1502548256808</v>
      </c>
      <c r="R414" s="98">
        <v>1434.2462689895954</v>
      </c>
      <c r="S414" s="98">
        <v>1441.1049188997499</v>
      </c>
      <c r="T414" s="98">
        <v>1466.8018509968338</v>
      </c>
      <c r="U414" s="98">
        <v>1534.5216963747023</v>
      </c>
      <c r="V414" s="98">
        <v>1529.4712623355181</v>
      </c>
      <c r="W414" s="98">
        <v>0</v>
      </c>
      <c r="X414" s="98">
        <v>0</v>
      </c>
      <c r="Y414" s="98">
        <v>1274.5205968492228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1245.2401014474899</v>
      </c>
      <c r="L415" s="98">
        <v>1272.353371792798</v>
      </c>
      <c r="M415" s="98">
        <v>1241.2757767038822</v>
      </c>
      <c r="N415" s="98">
        <v>1273.9753982240481</v>
      </c>
      <c r="O415" s="98">
        <v>1243.0871906627485</v>
      </c>
      <c r="P415" s="98">
        <v>1230.1221358109094</v>
      </c>
      <c r="Q415" s="98">
        <v>1210.1229361826631</v>
      </c>
      <c r="R415" s="98">
        <v>1233.335851526617</v>
      </c>
      <c r="S415" s="98">
        <v>1248.4067001492415</v>
      </c>
      <c r="T415" s="98">
        <v>0</v>
      </c>
      <c r="U415" s="98">
        <v>1362.0097550029868</v>
      </c>
      <c r="V415" s="98">
        <v>1360.8560211303027</v>
      </c>
      <c r="W415" s="98">
        <v>0</v>
      </c>
      <c r="X415" s="98">
        <v>0</v>
      </c>
      <c r="Y415" s="98">
        <v>1103.543895993545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753.30015580323516</v>
      </c>
      <c r="L416" s="101">
        <v>793.97948566649495</v>
      </c>
      <c r="M416" s="101">
        <v>746.61179863480993</v>
      </c>
      <c r="N416" s="101">
        <v>735.87525820562132</v>
      </c>
      <c r="O416" s="101">
        <v>722.83674825049252</v>
      </c>
      <c r="P416" s="101">
        <v>689.87690663413241</v>
      </c>
      <c r="Q416" s="101">
        <v>675.05802528901677</v>
      </c>
      <c r="R416" s="101">
        <v>673.89515436359318</v>
      </c>
      <c r="S416" s="101">
        <v>664.69956596622592</v>
      </c>
      <c r="T416" s="101">
        <v>0</v>
      </c>
      <c r="U416" s="101">
        <v>756.9640715997524</v>
      </c>
      <c r="V416" s="101">
        <v>734.90571303207776</v>
      </c>
      <c r="W416" s="101">
        <v>0</v>
      </c>
      <c r="X416" s="101">
        <v>0</v>
      </c>
      <c r="Y416" s="101">
        <v>398.96207202018292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491.93994564425481</v>
      </c>
      <c r="L417" s="104">
        <v>478.37388612630303</v>
      </c>
      <c r="M417" s="104">
        <v>494.66397806907236</v>
      </c>
      <c r="N417" s="104">
        <v>538.10014001842706</v>
      </c>
      <c r="O417" s="104">
        <v>520.25044241225589</v>
      </c>
      <c r="P417" s="104">
        <v>540.24522917677677</v>
      </c>
      <c r="Q417" s="104">
        <v>535.06491089364636</v>
      </c>
      <c r="R417" s="104">
        <v>559.44069716302397</v>
      </c>
      <c r="S417" s="104">
        <v>583.70713418301557</v>
      </c>
      <c r="T417" s="104">
        <v>0</v>
      </c>
      <c r="U417" s="104">
        <v>605.04568340323453</v>
      </c>
      <c r="V417" s="104">
        <v>625.95030809822481</v>
      </c>
      <c r="W417" s="104">
        <v>0</v>
      </c>
      <c r="X417" s="104">
        <v>0</v>
      </c>
      <c r="Y417" s="104">
        <v>704.58182397336191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1003.1243424944887</v>
      </c>
      <c r="D418" s="101">
        <v>758.73786790384975</v>
      </c>
      <c r="E418" s="101">
        <v>1599.8819922484004</v>
      </c>
      <c r="F418" s="101">
        <v>1482.8459778349777</v>
      </c>
      <c r="G418" s="101">
        <v>1171.1405575976416</v>
      </c>
      <c r="H418" s="101">
        <v>1390.3073459692414</v>
      </c>
      <c r="I418" s="101">
        <v>1272.264824270577</v>
      </c>
      <c r="J418" s="101">
        <v>1334.5772504023341</v>
      </c>
      <c r="K418" s="101">
        <v>1401.1631316796761</v>
      </c>
      <c r="L418" s="101">
        <v>1494.7414756988119</v>
      </c>
      <c r="M418" s="101">
        <v>1456.5838064752422</v>
      </c>
      <c r="N418" s="101">
        <v>1413.2934013956167</v>
      </c>
      <c r="O418" s="101">
        <v>1480.8490358231004</v>
      </c>
      <c r="P418" s="101">
        <v>1435.2972534225223</v>
      </c>
      <c r="Q418" s="101">
        <v>1436.9490048644959</v>
      </c>
      <c r="R418" s="101">
        <v>1434.1010965552121</v>
      </c>
      <c r="S418" s="101">
        <v>1424.4542402565742</v>
      </c>
      <c r="T418" s="101">
        <v>1370.1652117294898</v>
      </c>
      <c r="U418" s="101">
        <v>1455.9105908782146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1154.6040006443639</v>
      </c>
      <c r="L419" s="104">
        <v>1244.8009555350588</v>
      </c>
      <c r="M419" s="104">
        <v>1206.9833670959181</v>
      </c>
      <c r="N419" s="104">
        <v>1169.6294932221958</v>
      </c>
      <c r="O419" s="104">
        <v>1246.3919541328407</v>
      </c>
      <c r="P419" s="104">
        <v>1223.410604126592</v>
      </c>
      <c r="Q419" s="104">
        <v>1244.0123971857115</v>
      </c>
      <c r="R419" s="104">
        <v>1248.9472530334581</v>
      </c>
      <c r="S419" s="104">
        <v>1244.2966308974887</v>
      </c>
      <c r="T419" s="104">
        <v>1227.5490357216022</v>
      </c>
      <c r="U419" s="104">
        <v>1296.2943192055507</v>
      </c>
      <c r="V419" s="104">
        <v>1363.6742605147779</v>
      </c>
      <c r="W419" s="104">
        <v>0</v>
      </c>
      <c r="X419" s="104">
        <v>0</v>
      </c>
      <c r="Y419" s="104">
        <v>802.0406604247255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671.32890086975397</v>
      </c>
      <c r="L420" s="98">
        <v>749.94813834066861</v>
      </c>
      <c r="M420" s="98">
        <v>701.14588990006212</v>
      </c>
      <c r="N420" s="98">
        <v>654.15447850415683</v>
      </c>
      <c r="O420" s="98">
        <v>708.5678422717524</v>
      </c>
      <c r="P420" s="98">
        <v>675.30651766549545</v>
      </c>
      <c r="Q420" s="98">
        <v>688.03007929596981</v>
      </c>
      <c r="R420" s="98">
        <v>679.91341057459647</v>
      </c>
      <c r="S420" s="98">
        <v>661.59902402817499</v>
      </c>
      <c r="T420" s="98">
        <v>739.47806668679402</v>
      </c>
      <c r="U420" s="98">
        <v>717.99338916272427</v>
      </c>
      <c r="V420" s="98">
        <v>737.58836744356404</v>
      </c>
      <c r="W420" s="98">
        <v>0</v>
      </c>
      <c r="X420" s="98">
        <v>0</v>
      </c>
      <c r="Y420" s="98">
        <v>243.93433278112059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483.27509977461017</v>
      </c>
      <c r="L421" s="98">
        <v>494.8528171943903</v>
      </c>
      <c r="M421" s="98">
        <v>505.83747719585585</v>
      </c>
      <c r="N421" s="98">
        <v>515.47501471803923</v>
      </c>
      <c r="O421" s="98">
        <v>537.82411186108845</v>
      </c>
      <c r="P421" s="98">
        <v>548.10408646109647</v>
      </c>
      <c r="Q421" s="98">
        <v>555.98231788974203</v>
      </c>
      <c r="R421" s="98">
        <v>569.03384245886161</v>
      </c>
      <c r="S421" s="98">
        <v>582.69760686931374</v>
      </c>
      <c r="T421" s="98">
        <v>488.07096903480812</v>
      </c>
      <c r="U421" s="98">
        <v>578.30093004282628</v>
      </c>
      <c r="V421" s="98">
        <v>626.08589307121372</v>
      </c>
      <c r="W421" s="98">
        <v>0</v>
      </c>
      <c r="X421" s="98">
        <v>0</v>
      </c>
      <c r="Y421" s="98">
        <v>558.10632764360469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578.97522815647733</v>
      </c>
      <c r="D422" s="122">
        <v>557.10653373806588</v>
      </c>
      <c r="E422" s="122">
        <v>904.66257173987765</v>
      </c>
      <c r="F422" s="122">
        <v>871.74165820930477</v>
      </c>
      <c r="G422" s="122">
        <v>830.88430677486826</v>
      </c>
      <c r="H422" s="122">
        <v>873.34011447239834</v>
      </c>
      <c r="I422" s="122">
        <v>883.13025973603771</v>
      </c>
      <c r="J422" s="122">
        <v>875.39953942736474</v>
      </c>
      <c r="K422" s="122">
        <v>890.97825918153694</v>
      </c>
      <c r="L422" s="122">
        <v>915.15529912758859</v>
      </c>
      <c r="M422" s="122">
        <v>870.64818412018838</v>
      </c>
      <c r="N422" s="122">
        <v>896.77275330630493</v>
      </c>
      <c r="O422" s="122">
        <v>881.70971587413533</v>
      </c>
      <c r="P422" s="122">
        <v>862.15029079860403</v>
      </c>
      <c r="Q422" s="122">
        <v>843.44092677318145</v>
      </c>
      <c r="R422" s="122">
        <v>840.67288798877496</v>
      </c>
      <c r="S422" s="122">
        <v>856.04125118735897</v>
      </c>
      <c r="T422" s="122">
        <v>882.48840335898387</v>
      </c>
      <c r="U422" s="122">
        <v>895.24991347246987</v>
      </c>
      <c r="V422" s="122">
        <v>889.9766974842164</v>
      </c>
      <c r="W422" s="122">
        <v>0</v>
      </c>
      <c r="X422" s="122">
        <v>0</v>
      </c>
      <c r="Y422" s="122">
        <v>625.86951865246635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577.29384909064152</v>
      </c>
      <c r="D423" s="98">
        <v>690.82379323905923</v>
      </c>
      <c r="E423" s="98">
        <v>890.85298443574891</v>
      </c>
      <c r="F423" s="98">
        <v>901.19570886528743</v>
      </c>
      <c r="G423" s="98">
        <v>902.07297024825584</v>
      </c>
      <c r="H423" s="98">
        <v>950.90748999563971</v>
      </c>
      <c r="I423" s="98">
        <v>897.64667160434306</v>
      </c>
      <c r="J423" s="98">
        <v>960.91820915114988</v>
      </c>
      <c r="K423" s="98">
        <v>986.10940073380789</v>
      </c>
      <c r="L423" s="98">
        <v>1008.1198143204252</v>
      </c>
      <c r="M423" s="98">
        <v>959.49177906166358</v>
      </c>
      <c r="N423" s="98">
        <v>963.40978765785121</v>
      </c>
      <c r="O423" s="98">
        <v>934.66464423604202</v>
      </c>
      <c r="P423" s="98">
        <v>932.15122429509938</v>
      </c>
      <c r="Q423" s="98">
        <v>921.3471898832272</v>
      </c>
      <c r="R423" s="98">
        <v>939.27940352377254</v>
      </c>
      <c r="S423" s="98">
        <v>978.83545371242849</v>
      </c>
      <c r="T423" s="98">
        <v>986.69640560669734</v>
      </c>
      <c r="U423" s="98">
        <v>900.59791062410864</v>
      </c>
      <c r="V423" s="98">
        <v>1005.8990802217046</v>
      </c>
      <c r="W423" s="98">
        <v>0</v>
      </c>
      <c r="X423" s="98">
        <v>0</v>
      </c>
      <c r="Y423" s="98">
        <v>676.56620105954414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626.78453320232597</v>
      </c>
      <c r="D424" s="98">
        <v>679.81567906276916</v>
      </c>
      <c r="E424" s="98">
        <v>903.30411765311692</v>
      </c>
      <c r="F424" s="98">
        <v>905.96982133305721</v>
      </c>
      <c r="G424" s="98">
        <v>884.61533262293699</v>
      </c>
      <c r="H424" s="98">
        <v>898.11167779484242</v>
      </c>
      <c r="I424" s="98">
        <v>935.85726488404464</v>
      </c>
      <c r="J424" s="98">
        <v>964.41846890509612</v>
      </c>
      <c r="K424" s="98">
        <v>994.59714086857321</v>
      </c>
      <c r="L424" s="98">
        <v>1007.2414827580708</v>
      </c>
      <c r="M424" s="98">
        <v>963.90963428861335</v>
      </c>
      <c r="N424" s="98">
        <v>966.67684820955446</v>
      </c>
      <c r="O424" s="98">
        <v>927.96430884263816</v>
      </c>
      <c r="P424" s="98">
        <v>919.14774637568405</v>
      </c>
      <c r="Q424" s="98">
        <v>913.51466475508141</v>
      </c>
      <c r="R424" s="98">
        <v>923.7075002863146</v>
      </c>
      <c r="S424" s="98">
        <v>929.66460461500412</v>
      </c>
      <c r="T424" s="98">
        <v>955.2469145757666</v>
      </c>
      <c r="U424" s="98">
        <v>996.31666210956109</v>
      </c>
      <c r="V424" s="98">
        <v>927.82165572404597</v>
      </c>
      <c r="W424" s="98">
        <v>0</v>
      </c>
      <c r="X424" s="98">
        <v>0</v>
      </c>
      <c r="Y424" s="98">
        <v>620.87396134335143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425.36900464075029</v>
      </c>
      <c r="D425" s="33">
        <v>335.73342263891374</v>
      </c>
      <c r="E425" s="33">
        <v>906.81621608431533</v>
      </c>
      <c r="F425" s="33">
        <v>819.41089446717933</v>
      </c>
      <c r="G425" s="33">
        <v>632.33427230744462</v>
      </c>
      <c r="H425" s="33">
        <v>757.10295261809006</v>
      </c>
      <c r="I425" s="33">
        <v>686.94195117436925</v>
      </c>
      <c r="J425" s="33">
        <v>729.40253074535781</v>
      </c>
      <c r="K425" s="33">
        <v>734.6624957196525</v>
      </c>
      <c r="L425" s="33">
        <v>819.4026176861845</v>
      </c>
      <c r="M425" s="33">
        <v>750.5840890007172</v>
      </c>
      <c r="N425" s="33">
        <v>730.4321771131581</v>
      </c>
      <c r="O425" s="33">
        <v>744.01166004644813</v>
      </c>
      <c r="P425" s="33">
        <v>688.96777915725613</v>
      </c>
      <c r="Q425" s="33">
        <v>681.18201675026523</v>
      </c>
      <c r="R425" s="33">
        <v>690.69436316789358</v>
      </c>
      <c r="S425" s="33">
        <v>695.35251612188711</v>
      </c>
      <c r="T425" s="33">
        <v>686.27137493687098</v>
      </c>
      <c r="U425" s="33">
        <v>682.09348853562778</v>
      </c>
      <c r="V425" s="33">
        <v>705.80410522361672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8740.4158988763938</v>
      </c>
      <c r="D427" s="117">
        <f t="shared" si="226"/>
        <v>8960.7479873168068</v>
      </c>
      <c r="E427" s="117">
        <f t="shared" si="226"/>
        <v>8832.7754314768736</v>
      </c>
      <c r="F427" s="117">
        <f t="shared" si="226"/>
        <v>8621.6138994807898</v>
      </c>
      <c r="G427" s="117">
        <f t="shared" si="226"/>
        <v>8903.4528539870989</v>
      </c>
      <c r="H427" s="117">
        <f t="shared" si="226"/>
        <v>9680.1821957121356</v>
      </c>
      <c r="I427" s="117">
        <f t="shared" si="226"/>
        <v>8627.8363191061908</v>
      </c>
      <c r="J427" s="117">
        <f t="shared" si="226"/>
        <v>8937.0423224672541</v>
      </c>
      <c r="K427" s="117">
        <f t="shared" si="226"/>
        <v>9071.015414718162</v>
      </c>
      <c r="L427" s="117">
        <f t="shared" si="226"/>
        <v>10183.039176709422</v>
      </c>
      <c r="M427" s="117">
        <f t="shared" si="226"/>
        <v>8865.8311357160128</v>
      </c>
      <c r="N427" s="117">
        <f t="shared" si="226"/>
        <v>9155.0148877710908</v>
      </c>
      <c r="O427" s="117">
        <f t="shared" si="226"/>
        <v>8870.0538746940492</v>
      </c>
      <c r="P427" s="117">
        <f t="shared" si="226"/>
        <v>8042.880418701453</v>
      </c>
      <c r="Q427" s="117">
        <f t="shared" si="226"/>
        <v>7801.9713610316285</v>
      </c>
      <c r="R427" s="117">
        <f t="shared" ref="R427:V427" si="227">R428+R431+R433+R443</f>
        <v>8236.0483809212164</v>
      </c>
      <c r="S427" s="117">
        <f t="shared" si="227"/>
        <v>8334.1521658642359</v>
      </c>
      <c r="T427" s="117">
        <f t="shared" si="227"/>
        <v>8352.052213226214</v>
      </c>
      <c r="U427" s="117">
        <f t="shared" si="227"/>
        <v>7019.1234155032607</v>
      </c>
      <c r="V427" s="117">
        <f t="shared" si="227"/>
        <v>7208.2402836597976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4630.8344859247718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7677.902015741749</v>
      </c>
      <c r="D428" s="122">
        <f t="shared" si="229"/>
        <v>7881.9314384242853</v>
      </c>
      <c r="E428" s="122">
        <f t="shared" si="229"/>
        <v>7322.1854474664169</v>
      </c>
      <c r="F428" s="122">
        <f t="shared" si="229"/>
        <v>7197.4780022126661</v>
      </c>
      <c r="G428" s="122">
        <f t="shared" si="229"/>
        <v>7551.5972013240034</v>
      </c>
      <c r="H428" s="122">
        <f t="shared" si="229"/>
        <v>8242.0757076949776</v>
      </c>
      <c r="I428" s="122">
        <f t="shared" si="229"/>
        <v>7228.1887873488122</v>
      </c>
      <c r="J428" s="122">
        <f t="shared" si="229"/>
        <v>7469.4333899418916</v>
      </c>
      <c r="K428" s="122">
        <f t="shared" si="229"/>
        <v>7554.563368259177</v>
      </c>
      <c r="L428" s="122">
        <f t="shared" si="229"/>
        <v>8590.6351475696338</v>
      </c>
      <c r="M428" s="122">
        <f t="shared" si="229"/>
        <v>7318.2667150622956</v>
      </c>
      <c r="N428" s="122">
        <f t="shared" si="229"/>
        <v>7591.1653669617644</v>
      </c>
      <c r="O428" s="122">
        <f t="shared" si="229"/>
        <v>7282.2189443748339</v>
      </c>
      <c r="P428" s="122">
        <f t="shared" si="229"/>
        <v>6450.4282579480232</v>
      </c>
      <c r="Q428" s="122">
        <f t="shared" si="229"/>
        <v>6169.3272497702064</v>
      </c>
      <c r="R428" s="122">
        <f t="shared" ref="R428:V428" si="230">SUM(R429:R430)</f>
        <v>6578.2979340549637</v>
      </c>
      <c r="S428" s="122">
        <f t="shared" si="230"/>
        <v>6636.3859519292264</v>
      </c>
      <c r="T428" s="122">
        <f t="shared" si="230"/>
        <v>6607.9016440792393</v>
      </c>
      <c r="U428" s="122">
        <f t="shared" si="230"/>
        <v>5357.0339517661178</v>
      </c>
      <c r="V428" s="122">
        <f t="shared" si="230"/>
        <v>5546.2897750129096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3421.4341869639848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7616.2957029203426</v>
      </c>
      <c r="D429" s="98">
        <v>7819.4273781833353</v>
      </c>
      <c r="E429" s="98">
        <v>7264.2708221412549</v>
      </c>
      <c r="F429" s="98">
        <v>7141.573248562162</v>
      </c>
      <c r="G429" s="98">
        <v>7493.8608156516175</v>
      </c>
      <c r="H429" s="98">
        <v>8179.3163610427318</v>
      </c>
      <c r="I429" s="98">
        <v>7174.5808588191667</v>
      </c>
      <c r="J429" s="98">
        <v>7414.5636217713927</v>
      </c>
      <c r="K429" s="98">
        <v>7499.8005622217433</v>
      </c>
      <c r="L429" s="98">
        <v>8528.1725403949258</v>
      </c>
      <c r="M429" s="98">
        <v>7266.3059029894748</v>
      </c>
      <c r="N429" s="98">
        <v>7537.6557062219154</v>
      </c>
      <c r="O429" s="98">
        <v>7231.6724348449634</v>
      </c>
      <c r="P429" s="98">
        <v>6406.5429603807052</v>
      </c>
      <c r="Q429" s="98">
        <v>6127.8398422718528</v>
      </c>
      <c r="R429" s="98">
        <v>6534.2634773631526</v>
      </c>
      <c r="S429" s="98">
        <v>6592.4242242471737</v>
      </c>
      <c r="T429" s="98">
        <v>6563.6338531146366</v>
      </c>
      <c r="U429" s="98">
        <v>5321.9168589494329</v>
      </c>
      <c r="V429" s="98">
        <v>5510.1177355891314</v>
      </c>
      <c r="W429" s="98">
        <v>0</v>
      </c>
      <c r="X429" s="98">
        <v>0</v>
      </c>
      <c r="Y429" s="98">
        <v>3401.1820539243281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61.606312821406632</v>
      </c>
      <c r="D430" s="98">
        <v>62.504060240949848</v>
      </c>
      <c r="E430" s="98">
        <v>57.914625325162362</v>
      </c>
      <c r="F430" s="98">
        <v>55.904753650504048</v>
      </c>
      <c r="G430" s="98">
        <v>57.736385672385644</v>
      </c>
      <c r="H430" s="98">
        <v>62.759346652245746</v>
      </c>
      <c r="I430" s="98">
        <v>53.607928529645704</v>
      </c>
      <c r="J430" s="98">
        <v>54.869768170498908</v>
      </c>
      <c r="K430" s="98">
        <v>54.7628060374334</v>
      </c>
      <c r="L430" s="98">
        <v>62.46260717470858</v>
      </c>
      <c r="M430" s="98">
        <v>51.960812072820858</v>
      </c>
      <c r="N430" s="98">
        <v>53.50966073984879</v>
      </c>
      <c r="O430" s="98">
        <v>50.546509529870363</v>
      </c>
      <c r="P430" s="98">
        <v>43.88529756731787</v>
      </c>
      <c r="Q430" s="98">
        <v>41.487407498353939</v>
      </c>
      <c r="R430" s="98">
        <v>44.034456691810789</v>
      </c>
      <c r="S430" s="98">
        <v>43.961727682053088</v>
      </c>
      <c r="T430" s="98">
        <v>44.267790964602234</v>
      </c>
      <c r="U430" s="98">
        <v>35.117092816685172</v>
      </c>
      <c r="V430" s="98">
        <v>36.172039423778095</v>
      </c>
      <c r="W430" s="98">
        <v>0</v>
      </c>
      <c r="X430" s="98">
        <v>0</v>
      </c>
      <c r="Y430" s="98">
        <v>20.252133039656769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6.3565720513364871E-2</v>
      </c>
      <c r="D431" s="122">
        <f t="shared" si="232"/>
        <v>0.12434524939284639</v>
      </c>
      <c r="E431" s="122">
        <f t="shared" si="232"/>
        <v>0.44432804657050212</v>
      </c>
      <c r="F431" s="122">
        <f t="shared" si="232"/>
        <v>1.0806740422620369</v>
      </c>
      <c r="G431" s="122">
        <f t="shared" si="232"/>
        <v>0.56664010785109087</v>
      </c>
      <c r="H431" s="122">
        <f t="shared" si="232"/>
        <v>1.4495058884589438</v>
      </c>
      <c r="I431" s="122">
        <f t="shared" si="232"/>
        <v>3.7809347173660894</v>
      </c>
      <c r="J431" s="122">
        <f t="shared" si="232"/>
        <v>5.0598158108116493</v>
      </c>
      <c r="K431" s="122">
        <f t="shared" si="232"/>
        <v>6.8020695618564266</v>
      </c>
      <c r="L431" s="122">
        <f t="shared" si="232"/>
        <v>6.9422769803026316</v>
      </c>
      <c r="M431" s="122">
        <f t="shared" si="232"/>
        <v>9.4723436572048705</v>
      </c>
      <c r="N431" s="122">
        <f t="shared" si="232"/>
        <v>9.6878514623926275</v>
      </c>
      <c r="O431" s="122">
        <f t="shared" si="232"/>
        <v>17.620373632874497</v>
      </c>
      <c r="P431" s="122">
        <f t="shared" si="232"/>
        <v>24.269681469759881</v>
      </c>
      <c r="Q431" s="122">
        <f t="shared" si="232"/>
        <v>58.257820167972127</v>
      </c>
      <c r="R431" s="122">
        <f t="shared" si="232"/>
        <v>42.859956644045539</v>
      </c>
      <c r="S431" s="122">
        <f t="shared" si="232"/>
        <v>35.812219335202002</v>
      </c>
      <c r="T431" s="122">
        <f t="shared" si="232"/>
        <v>40.398400910027618</v>
      </c>
      <c r="U431" s="122">
        <f t="shared" si="232"/>
        <v>40.976822582699469</v>
      </c>
      <c r="V431" s="122">
        <f t="shared" si="232"/>
        <v>24.0546254391753</v>
      </c>
      <c r="W431" s="122">
        <f t="shared" si="232"/>
        <v>0</v>
      </c>
      <c r="X431" s="122">
        <f t="shared" si="232"/>
        <v>0</v>
      </c>
      <c r="Y431" s="122">
        <f t="shared" si="232"/>
        <v>2.5911307275122222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6.3565720513364871E-2</v>
      </c>
      <c r="D432" s="98">
        <f>RES_hhdet_in_tesh!D8</f>
        <v>0.12434524939284639</v>
      </c>
      <c r="E432" s="98">
        <f>RES_hhdet_in_tesh!E8</f>
        <v>0.44432804657050212</v>
      </c>
      <c r="F432" s="98">
        <f>RES_hhdet_in_tesh!F8</f>
        <v>1.0806740422620369</v>
      </c>
      <c r="G432" s="98">
        <f>RES_hhdet_in_tesh!G8</f>
        <v>0.56664010785109087</v>
      </c>
      <c r="H432" s="98">
        <f>RES_hhdet_in_tesh!H8</f>
        <v>1.4495058884589438</v>
      </c>
      <c r="I432" s="98">
        <f>RES_hhdet_in_tesh!I8</f>
        <v>3.7809347173660894</v>
      </c>
      <c r="J432" s="98">
        <f>RES_hhdet_in_tesh!J8</f>
        <v>5.0598158108116493</v>
      </c>
      <c r="K432" s="98">
        <f>RES_hhdet_in_tesh!K8</f>
        <v>6.8020695618564266</v>
      </c>
      <c r="L432" s="98">
        <f>RES_hhdet_in_tesh!L8</f>
        <v>6.9422769803026316</v>
      </c>
      <c r="M432" s="98">
        <f>RES_hhdet_in_tesh!M8</f>
        <v>9.4723436572048705</v>
      </c>
      <c r="N432" s="98">
        <f>RES_hhdet_in_tesh!N8</f>
        <v>9.6878514623926275</v>
      </c>
      <c r="O432" s="98">
        <f>RES_hhdet_in_tesh!O8</f>
        <v>17.620373632874497</v>
      </c>
      <c r="P432" s="98">
        <f>RES_hhdet_in_tesh!P8</f>
        <v>24.269681469759881</v>
      </c>
      <c r="Q432" s="98">
        <f>RES_hhdet_in_tesh!Q8</f>
        <v>58.257820167972127</v>
      </c>
      <c r="R432" s="98">
        <f>RES_hhdet_in_tesh!R8</f>
        <v>42.859956644045539</v>
      </c>
      <c r="S432" s="98">
        <f>RES_hhdet_in_tesh!S8</f>
        <v>35.812219335202002</v>
      </c>
      <c r="T432" s="98">
        <f>RES_hhdet_in_tesh!T8</f>
        <v>40.398400910027618</v>
      </c>
      <c r="U432" s="98">
        <f>RES_hhdet_in_tesh!U8</f>
        <v>40.976822582699469</v>
      </c>
      <c r="V432" s="98">
        <f>RES_hhdet_in_tesh!V8</f>
        <v>24.0546254391753</v>
      </c>
      <c r="W432" s="98">
        <f>RES_hhdet_in_tesh!W8</f>
        <v>0</v>
      </c>
      <c r="X432" s="98">
        <f>RES_hhdet_in_tesh!X8</f>
        <v>0</v>
      </c>
      <c r="Y432" s="98">
        <f>RES_hhdet_in_tesh!Y8</f>
        <v>2.5911307275122222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706.58015005833045</v>
      </c>
      <c r="D433" s="122">
        <v>731.43025618610704</v>
      </c>
      <c r="E433" s="122">
        <v>889.81456660665754</v>
      </c>
      <c r="F433" s="122">
        <v>856.56022030330178</v>
      </c>
      <c r="G433" s="122">
        <v>838.86748483268684</v>
      </c>
      <c r="H433" s="122">
        <v>895.76333275256457</v>
      </c>
      <c r="I433" s="122">
        <v>851.67001009104627</v>
      </c>
      <c r="J433" s="122">
        <v>899.02313343634614</v>
      </c>
      <c r="K433" s="122">
        <v>933.61032254267514</v>
      </c>
      <c r="L433" s="122">
        <v>974.96407546293767</v>
      </c>
      <c r="M433" s="122">
        <v>966.04111251225072</v>
      </c>
      <c r="N433" s="122">
        <v>985.50617268122767</v>
      </c>
      <c r="O433" s="122">
        <v>1013.6912775714702</v>
      </c>
      <c r="P433" s="122">
        <v>1024.8981877085655</v>
      </c>
      <c r="Q433" s="122">
        <v>1033.5095094799406</v>
      </c>
      <c r="R433" s="122">
        <v>1062.5827447201698</v>
      </c>
      <c r="S433" s="122">
        <v>1098.6674503274919</v>
      </c>
      <c r="T433" s="122">
        <v>1127.2072907915308</v>
      </c>
      <c r="U433" s="122">
        <v>1028.6474457672884</v>
      </c>
      <c r="V433" s="122">
        <v>1059.1360853764413</v>
      </c>
      <c r="W433" s="122">
        <v>0</v>
      </c>
      <c r="X433" s="122">
        <v>0</v>
      </c>
      <c r="Y433" s="122">
        <v>824.98624061092198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711.40749441461708</v>
      </c>
      <c r="D434" s="98">
        <v>778.47405599509204</v>
      </c>
      <c r="E434" s="98">
        <v>795.11522558308729</v>
      </c>
      <c r="F434" s="98">
        <v>829.11901384778798</v>
      </c>
      <c r="G434" s="98">
        <v>853.86721581537142</v>
      </c>
      <c r="H434" s="98">
        <v>897.14522900749296</v>
      </c>
      <c r="I434" s="98">
        <v>852.9378363418972</v>
      </c>
      <c r="J434" s="98">
        <v>905.62681861656597</v>
      </c>
      <c r="K434" s="98">
        <v>938.57919615008188</v>
      </c>
      <c r="L434" s="98">
        <v>964.91366599478306</v>
      </c>
      <c r="M434" s="98">
        <v>961.40657925396022</v>
      </c>
      <c r="N434" s="98">
        <v>992.39786447168524</v>
      </c>
      <c r="O434" s="98">
        <v>1007.8872699349681</v>
      </c>
      <c r="P434" s="98">
        <v>1023.2320243495825</v>
      </c>
      <c r="Q434" s="98">
        <v>1016.9697615186896</v>
      </c>
      <c r="R434" s="98">
        <v>1056.0107239035722</v>
      </c>
      <c r="S434" s="98">
        <v>1106.9382044124231</v>
      </c>
      <c r="T434" s="98">
        <v>1159.4144761289149</v>
      </c>
      <c r="U434" s="98">
        <v>983.15604557122015</v>
      </c>
      <c r="V434" s="98">
        <v>1054.1749321357113</v>
      </c>
      <c r="W434" s="98">
        <v>0</v>
      </c>
      <c r="X434" s="98">
        <v>0</v>
      </c>
      <c r="Y434" s="98">
        <v>825.41417850702396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753.37318286958509</v>
      </c>
      <c r="D435" s="98">
        <v>764.45487537143356</v>
      </c>
      <c r="E435" s="98">
        <v>803.00790227261427</v>
      </c>
      <c r="F435" s="98">
        <v>828.30176467431409</v>
      </c>
      <c r="G435" s="98">
        <v>836.6779655039627</v>
      </c>
      <c r="H435" s="98">
        <v>850.89070349500048</v>
      </c>
      <c r="I435" s="98">
        <v>885.28954707720595</v>
      </c>
      <c r="J435" s="98">
        <v>909.80745041429088</v>
      </c>
      <c r="K435" s="98">
        <v>941.19323306058186</v>
      </c>
      <c r="L435" s="98">
        <v>956.3777071634546</v>
      </c>
      <c r="M435" s="98">
        <v>952.14708434438819</v>
      </c>
      <c r="N435" s="98">
        <v>1001.9049051457379</v>
      </c>
      <c r="O435" s="98">
        <v>993.96498280134301</v>
      </c>
      <c r="P435" s="98">
        <v>1011.7198734603429</v>
      </c>
      <c r="Q435" s="98">
        <v>1014.8772538951094</v>
      </c>
      <c r="R435" s="98">
        <v>1050.5948113230061</v>
      </c>
      <c r="S435" s="98">
        <v>1079.610165448519</v>
      </c>
      <c r="T435" s="98">
        <v>1120.7531542749691</v>
      </c>
      <c r="U435" s="98">
        <v>1192.0021703672207</v>
      </c>
      <c r="V435" s="98">
        <v>1203.3838541784985</v>
      </c>
      <c r="W435" s="98">
        <v>0</v>
      </c>
      <c r="X435" s="98">
        <v>0</v>
      </c>
      <c r="Y435" s="98">
        <v>1017.2511009794316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942.66676837006992</v>
      </c>
      <c r="L436" s="98">
        <v>957.520320211887</v>
      </c>
      <c r="M436" s="98">
        <v>953.04576482021719</v>
      </c>
      <c r="N436" s="98">
        <v>1002.5961481645195</v>
      </c>
      <c r="O436" s="98">
        <v>994.76250892333894</v>
      </c>
      <c r="P436" s="98">
        <v>1014.2371151978249</v>
      </c>
      <c r="Q436" s="98">
        <v>1017.479382599858</v>
      </c>
      <c r="R436" s="98">
        <v>1053.0733234824052</v>
      </c>
      <c r="S436" s="98">
        <v>1081.6697731102624</v>
      </c>
      <c r="T436" s="98">
        <v>0</v>
      </c>
      <c r="U436" s="98">
        <v>1193.0483283763215</v>
      </c>
      <c r="V436" s="98">
        <v>1204.1721362454839</v>
      </c>
      <c r="W436" s="98">
        <v>0</v>
      </c>
      <c r="X436" s="98">
        <v>0</v>
      </c>
      <c r="Y436" s="98">
        <v>1023.0110498445373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450.72682272581511</v>
      </c>
      <c r="L437" s="101">
        <v>479.14643408558402</v>
      </c>
      <c r="M437" s="101">
        <v>458.38178675114489</v>
      </c>
      <c r="N437" s="101">
        <v>464.49600814609232</v>
      </c>
      <c r="O437" s="101">
        <v>474.51206651108311</v>
      </c>
      <c r="P437" s="101">
        <v>473.991886021048</v>
      </c>
      <c r="Q437" s="101">
        <v>482.41447170621154</v>
      </c>
      <c r="R437" s="101">
        <v>493.63262631938102</v>
      </c>
      <c r="S437" s="101">
        <v>497.96263892724693</v>
      </c>
      <c r="T437" s="101">
        <v>0</v>
      </c>
      <c r="U437" s="101">
        <v>588.00264497308683</v>
      </c>
      <c r="V437" s="101">
        <v>578.22182814725909</v>
      </c>
      <c r="W437" s="101">
        <v>0</v>
      </c>
      <c r="X437" s="101">
        <v>0</v>
      </c>
      <c r="Y437" s="101">
        <v>318.42922587117533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491.93994564425481</v>
      </c>
      <c r="L438" s="104">
        <v>478.37388612630303</v>
      </c>
      <c r="M438" s="104">
        <v>494.66397806907236</v>
      </c>
      <c r="N438" s="104">
        <v>538.10014001842706</v>
      </c>
      <c r="O438" s="104">
        <v>520.25044241225589</v>
      </c>
      <c r="P438" s="104">
        <v>540.24522917677677</v>
      </c>
      <c r="Q438" s="104">
        <v>535.06491089364636</v>
      </c>
      <c r="R438" s="104">
        <v>559.44069716302397</v>
      </c>
      <c r="S438" s="104">
        <v>583.70713418301557</v>
      </c>
      <c r="T438" s="104">
        <v>0</v>
      </c>
      <c r="U438" s="104">
        <v>605.04568340323453</v>
      </c>
      <c r="V438" s="104">
        <v>625.95030809822481</v>
      </c>
      <c r="W438" s="104">
        <v>0</v>
      </c>
      <c r="X438" s="104">
        <v>0</v>
      </c>
      <c r="Y438" s="104">
        <v>704.58182397336191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645.8722909780131</v>
      </c>
      <c r="D439" s="101">
        <v>489.67813931096572</v>
      </c>
      <c r="E439" s="101">
        <v>1035.2101437701074</v>
      </c>
      <c r="F439" s="101">
        <v>961.98614176292097</v>
      </c>
      <c r="G439" s="101">
        <v>761.9046418057743</v>
      </c>
      <c r="H439" s="101">
        <v>907.19064384550336</v>
      </c>
      <c r="I439" s="101">
        <v>832.83247398243566</v>
      </c>
      <c r="J439" s="101">
        <v>876.77856926033314</v>
      </c>
      <c r="K439" s="101">
        <v>924.36129205992688</v>
      </c>
      <c r="L439" s="101">
        <v>990.80301425474647</v>
      </c>
      <c r="M439" s="101">
        <v>974.23027845614877</v>
      </c>
      <c r="N439" s="101">
        <v>959.22749890895136</v>
      </c>
      <c r="O439" s="101">
        <v>1027.3703868120906</v>
      </c>
      <c r="P439" s="101">
        <v>1023.7864057853989</v>
      </c>
      <c r="Q439" s="101">
        <v>1052.0276188949424</v>
      </c>
      <c r="R439" s="101">
        <v>1068.2209119602057</v>
      </c>
      <c r="S439" s="101">
        <v>1078.6246653466862</v>
      </c>
      <c r="T439" s="101">
        <v>1054.3036982311257</v>
      </c>
      <c r="U439" s="101">
        <v>1138.1605003849768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926.15747098090731</v>
      </c>
      <c r="L440" s="104">
        <v>991.96277773474651</v>
      </c>
      <c r="M440" s="104">
        <v>974.79611350576192</v>
      </c>
      <c r="N440" s="104">
        <v>959.46135449433575</v>
      </c>
      <c r="O440" s="104">
        <v>1029.4080617353006</v>
      </c>
      <c r="P440" s="104">
        <v>1029.7949911678488</v>
      </c>
      <c r="Q440" s="104">
        <v>1059.7069758974174</v>
      </c>
      <c r="R440" s="104">
        <v>1075.4819061571429</v>
      </c>
      <c r="S440" s="104">
        <v>1083.6733530312592</v>
      </c>
      <c r="T440" s="104">
        <v>1057.0785994975588</v>
      </c>
      <c r="U440" s="104">
        <v>1139.5934436096218</v>
      </c>
      <c r="V440" s="104">
        <v>1211.5946196017844</v>
      </c>
      <c r="W440" s="104">
        <v>0</v>
      </c>
      <c r="X440" s="104">
        <v>0</v>
      </c>
      <c r="Y440" s="104">
        <v>760.21981231272423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442.88237120629719</v>
      </c>
      <c r="L441" s="98">
        <v>497.10996054035616</v>
      </c>
      <c r="M441" s="98">
        <v>468.95863630990607</v>
      </c>
      <c r="N441" s="98">
        <v>443.9863397762964</v>
      </c>
      <c r="O441" s="98">
        <v>491.58394987421229</v>
      </c>
      <c r="P441" s="98">
        <v>481.69090470675235</v>
      </c>
      <c r="Q441" s="98">
        <v>503.7246580076752</v>
      </c>
      <c r="R441" s="98">
        <v>506.44806369828132</v>
      </c>
      <c r="S441" s="98">
        <v>500.97574616194561</v>
      </c>
      <c r="T441" s="98">
        <v>569.00763046275063</v>
      </c>
      <c r="U441" s="98">
        <v>561.29251356679549</v>
      </c>
      <c r="V441" s="98">
        <v>585.50872653057081</v>
      </c>
      <c r="W441" s="98">
        <v>0</v>
      </c>
      <c r="X441" s="98">
        <v>0</v>
      </c>
      <c r="Y441" s="98">
        <v>202.1134846691194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483.27509977461017</v>
      </c>
      <c r="L442" s="98">
        <v>494.8528171943903</v>
      </c>
      <c r="M442" s="98">
        <v>505.83747719585585</v>
      </c>
      <c r="N442" s="98">
        <v>515.47501471803923</v>
      </c>
      <c r="O442" s="98">
        <v>537.82411186108845</v>
      </c>
      <c r="P442" s="98">
        <v>548.10408646109647</v>
      </c>
      <c r="Q442" s="98">
        <v>555.98231788974203</v>
      </c>
      <c r="R442" s="98">
        <v>569.03384245886161</v>
      </c>
      <c r="S442" s="98">
        <v>582.69760686931374</v>
      </c>
      <c r="T442" s="98">
        <v>488.07096903480812</v>
      </c>
      <c r="U442" s="98">
        <v>578.30093004282628</v>
      </c>
      <c r="V442" s="98">
        <v>626.08589307121372</v>
      </c>
      <c r="W442" s="98">
        <v>0</v>
      </c>
      <c r="X442" s="98">
        <v>0</v>
      </c>
      <c r="Y442" s="98">
        <v>558.10632764360469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355.87016735579988</v>
      </c>
      <c r="D443" s="122">
        <v>347.26194745702139</v>
      </c>
      <c r="E443" s="122">
        <v>620.33108935722851</v>
      </c>
      <c r="F443" s="122">
        <v>566.49500292255982</v>
      </c>
      <c r="G443" s="122">
        <v>512.42152772255815</v>
      </c>
      <c r="H443" s="122">
        <v>540.89364937613482</v>
      </c>
      <c r="I443" s="122">
        <v>544.19658694896657</v>
      </c>
      <c r="J443" s="122">
        <v>563.5259832782051</v>
      </c>
      <c r="K443" s="122">
        <v>576.039654354454</v>
      </c>
      <c r="L443" s="122">
        <v>610.4976766965483</v>
      </c>
      <c r="M443" s="122">
        <v>572.05096448426139</v>
      </c>
      <c r="N443" s="122">
        <v>568.65549666570666</v>
      </c>
      <c r="O443" s="122">
        <v>556.52327911487077</v>
      </c>
      <c r="P443" s="122">
        <v>543.2842915751047</v>
      </c>
      <c r="Q443" s="122">
        <v>540.87678161350834</v>
      </c>
      <c r="R443" s="122">
        <v>552.30774550203694</v>
      </c>
      <c r="S443" s="122">
        <v>563.28654427231652</v>
      </c>
      <c r="T443" s="122">
        <v>576.54487744541541</v>
      </c>
      <c r="U443" s="122">
        <v>592.46519538715529</v>
      </c>
      <c r="V443" s="122">
        <v>578.75979783127116</v>
      </c>
      <c r="W443" s="122">
        <v>0</v>
      </c>
      <c r="X443" s="122">
        <v>0</v>
      </c>
      <c r="Y443" s="122">
        <v>381.82292762235278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341.27726125323312</v>
      </c>
      <c r="D444" s="98">
        <v>408.45406111781494</v>
      </c>
      <c r="E444" s="98">
        <v>526.8020731744358</v>
      </c>
      <c r="F444" s="98">
        <v>532.99857380792116</v>
      </c>
      <c r="G444" s="98">
        <v>533.5978768151142</v>
      </c>
      <c r="H444" s="98">
        <v>562.56949290650107</v>
      </c>
      <c r="I444" s="98">
        <v>531.13976430857861</v>
      </c>
      <c r="J444" s="98">
        <v>568.66342707468755</v>
      </c>
      <c r="K444" s="98">
        <v>583.65936957424901</v>
      </c>
      <c r="L444" s="98">
        <v>596.77690419602698</v>
      </c>
      <c r="M444" s="98">
        <v>568.055601423285</v>
      </c>
      <c r="N444" s="98">
        <v>570.41171741114636</v>
      </c>
      <c r="O444" s="98">
        <v>553.41357840623743</v>
      </c>
      <c r="P444" s="98">
        <v>551.98429215165959</v>
      </c>
      <c r="Q444" s="98">
        <v>545.82353873582338</v>
      </c>
      <c r="R444" s="98">
        <v>557.08153140063473</v>
      </c>
      <c r="S444" s="98">
        <v>581.47489907272893</v>
      </c>
      <c r="T444" s="98">
        <v>587.17646064272321</v>
      </c>
      <c r="U444" s="98">
        <v>536.79857143750087</v>
      </c>
      <c r="V444" s="98">
        <v>600.24358181491368</v>
      </c>
      <c r="W444" s="98">
        <v>0</v>
      </c>
      <c r="X444" s="98">
        <v>0</v>
      </c>
      <c r="Y444" s="98">
        <v>404.23286109482115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367.91319913191973</v>
      </c>
      <c r="D445" s="98">
        <v>399.28902545890929</v>
      </c>
      <c r="E445" s="98">
        <v>530.8833974533452</v>
      </c>
      <c r="F445" s="98">
        <v>532.77971181831379</v>
      </c>
      <c r="G445" s="98">
        <v>520.54353812929037</v>
      </c>
      <c r="H445" s="98">
        <v>528.81217328407286</v>
      </c>
      <c r="I445" s="98">
        <v>551.37754960160964</v>
      </c>
      <c r="J445" s="98">
        <v>568.55596703334948</v>
      </c>
      <c r="K445" s="98">
        <v>586.70939712812788</v>
      </c>
      <c r="L445" s="98">
        <v>594.53506626154478</v>
      </c>
      <c r="M445" s="98">
        <v>569.22457014317763</v>
      </c>
      <c r="N445" s="98">
        <v>571.00815286850627</v>
      </c>
      <c r="O445" s="98">
        <v>548.22671005447796</v>
      </c>
      <c r="P445" s="98">
        <v>543.2549921962476</v>
      </c>
      <c r="Q445" s="98">
        <v>540.88420995547369</v>
      </c>
      <c r="R445" s="98">
        <v>549.465415501287</v>
      </c>
      <c r="S445" s="98">
        <v>556.62373478708332</v>
      </c>
      <c r="T445" s="98">
        <v>576.01601253220451</v>
      </c>
      <c r="U445" s="98">
        <v>604.65700262172777</v>
      </c>
      <c r="V445" s="98">
        <v>565.64896159889372</v>
      </c>
      <c r="W445" s="98">
        <v>0</v>
      </c>
      <c r="X445" s="98">
        <v>0</v>
      </c>
      <c r="Y445" s="98">
        <v>379.61469423034799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319.656321462915</v>
      </c>
      <c r="D446" s="33">
        <v>252.71444160854114</v>
      </c>
      <c r="E446" s="33">
        <v>683.76264675539971</v>
      </c>
      <c r="F446" s="33">
        <v>618.93029569341866</v>
      </c>
      <c r="G446" s="33">
        <v>478.48720104953145</v>
      </c>
      <c r="H446" s="33">
        <v>573.96900025315733</v>
      </c>
      <c r="I446" s="33">
        <v>521.79036571559675</v>
      </c>
      <c r="J446" s="33">
        <v>555.19395670133315</v>
      </c>
      <c r="K446" s="33">
        <v>560.46412087208114</v>
      </c>
      <c r="L446" s="33">
        <v>626.651745151152</v>
      </c>
      <c r="M446" s="33">
        <v>576.03925748661914</v>
      </c>
      <c r="N446" s="33">
        <v>563.26277747465588</v>
      </c>
      <c r="O446" s="33">
        <v>577.54024535916881</v>
      </c>
      <c r="P446" s="33">
        <v>539.47304513884183</v>
      </c>
      <c r="Q446" s="33">
        <v>539.33950395612987</v>
      </c>
      <c r="R446" s="33">
        <v>555.09839956863175</v>
      </c>
      <c r="S446" s="33">
        <v>569.20654720420862</v>
      </c>
      <c r="T446" s="33">
        <v>572.78504996383151</v>
      </c>
      <c r="U446" s="33">
        <v>579.75786630766686</v>
      </c>
      <c r="V446" s="33">
        <v>608.92474514932928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4657.1608916166515</v>
      </c>
      <c r="D448" s="117">
        <f t="shared" si="233"/>
        <v>4724.0244752841745</v>
      </c>
      <c r="E448" s="117">
        <f t="shared" si="233"/>
        <v>4284.7670952548669</v>
      </c>
      <c r="F448" s="117">
        <f t="shared" si="233"/>
        <v>4314.8759379357261</v>
      </c>
      <c r="G448" s="117">
        <f t="shared" si="233"/>
        <v>4518.1991015841413</v>
      </c>
      <c r="H448" s="117">
        <f t="shared" si="233"/>
        <v>4910.6023991194224</v>
      </c>
      <c r="I448" s="117">
        <f t="shared" si="233"/>
        <v>4296.2246565148225</v>
      </c>
      <c r="J448" s="117">
        <f t="shared" si="233"/>
        <v>4339.1562360299613</v>
      </c>
      <c r="K448" s="117">
        <f t="shared" si="233"/>
        <v>4293.1567127419576</v>
      </c>
      <c r="L448" s="117">
        <f t="shared" si="233"/>
        <v>4768.3026703224932</v>
      </c>
      <c r="M448" s="117">
        <f t="shared" si="233"/>
        <v>4109.5608306742324</v>
      </c>
      <c r="N448" s="117">
        <f t="shared" si="233"/>
        <v>4333.2394368037294</v>
      </c>
      <c r="O448" s="117">
        <f t="shared" si="233"/>
        <v>4121.313551330044</v>
      </c>
      <c r="P448" s="117">
        <f t="shared" si="233"/>
        <v>3623.0677877644735</v>
      </c>
      <c r="Q448" s="117">
        <f t="shared" si="233"/>
        <v>3439.4281453375647</v>
      </c>
      <c r="R448" s="117">
        <f t="shared" ref="R448:V448" si="234">R449+R452+R454+R464</f>
        <v>3564.1934592451094</v>
      </c>
      <c r="S448" s="117">
        <f t="shared" si="234"/>
        <v>3590.1264626420298</v>
      </c>
      <c r="T448" s="117">
        <f t="shared" si="234"/>
        <v>3505.286621797487</v>
      </c>
      <c r="U448" s="117">
        <f t="shared" si="234"/>
        <v>2835.3892917918397</v>
      </c>
      <c r="V448" s="117">
        <f t="shared" si="234"/>
        <v>3003.6292157261205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1911.5390928301365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4209.0593721141622</v>
      </c>
      <c r="D449" s="122">
        <f t="shared" si="236"/>
        <v>4276.575247263323</v>
      </c>
      <c r="E449" s="122">
        <f t="shared" si="236"/>
        <v>3942.7157337997537</v>
      </c>
      <c r="F449" s="122">
        <f t="shared" si="236"/>
        <v>3840.9610946117914</v>
      </c>
      <c r="G449" s="122">
        <f t="shared" si="236"/>
        <v>3984.0110273502009</v>
      </c>
      <c r="H449" s="122">
        <f t="shared" si="236"/>
        <v>4310.7803751838683</v>
      </c>
      <c r="I449" s="122">
        <f t="shared" si="236"/>
        <v>3751.1575647457021</v>
      </c>
      <c r="J449" s="122">
        <f t="shared" si="236"/>
        <v>3843.0347769949822</v>
      </c>
      <c r="K449" s="122">
        <f t="shared" si="236"/>
        <v>3860.4772638452</v>
      </c>
      <c r="L449" s="122">
        <f t="shared" si="236"/>
        <v>4354.5919323988446</v>
      </c>
      <c r="M449" s="122">
        <f t="shared" si="236"/>
        <v>3682.969841098311</v>
      </c>
      <c r="N449" s="122">
        <f t="shared" si="236"/>
        <v>3786.8023679101366</v>
      </c>
      <c r="O449" s="122">
        <f t="shared" si="236"/>
        <v>3610.8652756063211</v>
      </c>
      <c r="P449" s="122">
        <f t="shared" si="236"/>
        <v>3175.2414559221347</v>
      </c>
      <c r="Q449" s="122">
        <f t="shared" si="236"/>
        <v>3001.6289491104617</v>
      </c>
      <c r="R449" s="122">
        <f t="shared" ref="R449:V449" si="237">SUM(R450:R451)</f>
        <v>3132.324007097975</v>
      </c>
      <c r="S449" s="122">
        <f t="shared" si="237"/>
        <v>3076.5666384658266</v>
      </c>
      <c r="T449" s="122">
        <f t="shared" si="237"/>
        <v>2979.3761050905259</v>
      </c>
      <c r="U449" s="122">
        <f t="shared" si="237"/>
        <v>2354.0578114114792</v>
      </c>
      <c r="V449" s="122">
        <f t="shared" si="237"/>
        <v>2385.059405900985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1430.1053628855082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4209.0593721141622</v>
      </c>
      <c r="D450" s="98">
        <v>4276.575247263323</v>
      </c>
      <c r="E450" s="98">
        <v>3942.7157337997537</v>
      </c>
      <c r="F450" s="98">
        <v>3840.9610946117914</v>
      </c>
      <c r="G450" s="98">
        <v>3984.0110273502009</v>
      </c>
      <c r="H450" s="98">
        <v>4310.7803751838683</v>
      </c>
      <c r="I450" s="98">
        <v>3751.1575647457021</v>
      </c>
      <c r="J450" s="98">
        <v>3843.0347769949822</v>
      </c>
      <c r="K450" s="98">
        <v>3860.4772638452</v>
      </c>
      <c r="L450" s="98">
        <v>4354.5919323988446</v>
      </c>
      <c r="M450" s="98">
        <v>3682.969841098311</v>
      </c>
      <c r="N450" s="98">
        <v>3786.8023679101366</v>
      </c>
      <c r="O450" s="98">
        <v>3610.8652756063211</v>
      </c>
      <c r="P450" s="98">
        <v>3175.2414559221347</v>
      </c>
      <c r="Q450" s="98">
        <v>3001.6289491104617</v>
      </c>
      <c r="R450" s="98">
        <v>3132.324007097975</v>
      </c>
      <c r="S450" s="98">
        <v>3076.5666384658266</v>
      </c>
      <c r="T450" s="98">
        <v>2979.3761050905259</v>
      </c>
      <c r="U450" s="98">
        <v>2354.0578114114792</v>
      </c>
      <c r="V450" s="98">
        <v>2385.059405900985</v>
      </c>
      <c r="W450" s="98">
        <v>0</v>
      </c>
      <c r="X450" s="98">
        <v>0</v>
      </c>
      <c r="Y450" s="98">
        <v>1430.1053628855082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335.86421452171646</v>
      </c>
      <c r="D454" s="122">
        <v>343.8097092653619</v>
      </c>
      <c r="E454" s="122">
        <v>251.52919744889485</v>
      </c>
      <c r="F454" s="122">
        <v>340.59192881906961</v>
      </c>
      <c r="G454" s="122">
        <v>368.33426301667913</v>
      </c>
      <c r="H454" s="122">
        <v>428.00516206099076</v>
      </c>
      <c r="I454" s="122">
        <v>370.13059591629388</v>
      </c>
      <c r="J454" s="122">
        <v>348.560467092024</v>
      </c>
      <c r="K454" s="122">
        <v>285.56969282377855</v>
      </c>
      <c r="L454" s="122">
        <v>286.58747899667566</v>
      </c>
      <c r="M454" s="122">
        <v>290.00847590073857</v>
      </c>
      <c r="N454" s="122">
        <v>377.74072530656201</v>
      </c>
      <c r="O454" s="122">
        <v>337.58835702889024</v>
      </c>
      <c r="P454" s="122">
        <v>279.54388824119127</v>
      </c>
      <c r="Q454" s="122">
        <v>283.41135660097433</v>
      </c>
      <c r="R454" s="122">
        <v>286.61612721968174</v>
      </c>
      <c r="S454" s="122">
        <v>360.88752516603927</v>
      </c>
      <c r="T454" s="122">
        <v>355.18386253186247</v>
      </c>
      <c r="U454" s="122">
        <v>317.33821408245973</v>
      </c>
      <c r="V454" s="122">
        <v>436.99563108928112</v>
      </c>
      <c r="W454" s="122">
        <v>0</v>
      </c>
      <c r="X454" s="122">
        <v>0</v>
      </c>
      <c r="Y454" s="122">
        <v>332.29544544819208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382.03762914206254</v>
      </c>
      <c r="D455" s="98">
        <v>413.92687291904866</v>
      </c>
      <c r="E455" s="98">
        <v>419.76902029161437</v>
      </c>
      <c r="F455" s="98">
        <v>433.97262940288658</v>
      </c>
      <c r="G455" s="98">
        <v>442.01019865626972</v>
      </c>
      <c r="H455" s="98">
        <v>460.63852970168807</v>
      </c>
      <c r="I455" s="98">
        <v>434.69014395979127</v>
      </c>
      <c r="J455" s="98">
        <v>457.79392898419673</v>
      </c>
      <c r="K455" s="98">
        <v>471.44953932534884</v>
      </c>
      <c r="L455" s="98">
        <v>481.05524412118268</v>
      </c>
      <c r="M455" s="98">
        <v>476.04069586698836</v>
      </c>
      <c r="N455" s="98">
        <v>487.29619993469657</v>
      </c>
      <c r="O455" s="98">
        <v>492.09352359419995</v>
      </c>
      <c r="P455" s="98">
        <v>496.11138382045613</v>
      </c>
      <c r="Q455" s="98">
        <v>487.65436194530383</v>
      </c>
      <c r="R455" s="98">
        <v>496.20851161375549</v>
      </c>
      <c r="S455" s="98">
        <v>507.19979421280385</v>
      </c>
      <c r="T455" s="98">
        <v>517.56650843798423</v>
      </c>
      <c r="U455" s="98">
        <v>428.28966672906216</v>
      </c>
      <c r="V455" s="98">
        <v>449.87080867190485</v>
      </c>
      <c r="W455" s="98">
        <v>0</v>
      </c>
      <c r="X455" s="98">
        <v>0</v>
      </c>
      <c r="Y455" s="98">
        <v>342.71913120203862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297.69421365001659</v>
      </c>
      <c r="D456" s="98">
        <v>301.00096457115484</v>
      </c>
      <c r="E456" s="98">
        <v>314.90797518702016</v>
      </c>
      <c r="F456" s="98">
        <v>323.50298506500076</v>
      </c>
      <c r="G456" s="98">
        <v>325.30161927396688</v>
      </c>
      <c r="H456" s="98">
        <v>329.21147457380465</v>
      </c>
      <c r="I456" s="98">
        <v>340.68803848166039</v>
      </c>
      <c r="J456" s="98">
        <v>347.95807689545103</v>
      </c>
      <c r="K456" s="98">
        <v>357.32656923853853</v>
      </c>
      <c r="L456" s="98">
        <v>359.99985470473223</v>
      </c>
      <c r="M456" s="98">
        <v>352.29249997070588</v>
      </c>
      <c r="N456" s="98">
        <v>360.56251802577583</v>
      </c>
      <c r="O456" s="98">
        <v>343.9504701078265</v>
      </c>
      <c r="P456" s="98">
        <v>334.49747291305295</v>
      </c>
      <c r="Q456" s="98">
        <v>322.60133188620171</v>
      </c>
      <c r="R456" s="98">
        <v>325.80338246367654</v>
      </c>
      <c r="S456" s="98">
        <v>327.36139337726723</v>
      </c>
      <c r="T456" s="98">
        <v>333.19870847244084</v>
      </c>
      <c r="U456" s="98">
        <v>348.58194854847744</v>
      </c>
      <c r="V456" s="98">
        <v>347.4346919521364</v>
      </c>
      <c r="W456" s="98">
        <v>0</v>
      </c>
      <c r="X456" s="98">
        <v>0</v>
      </c>
      <c r="Y456" s="98">
        <v>289.52009878026939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171.11966339226294</v>
      </c>
      <c r="L457" s="98">
        <v>180.36037996400103</v>
      </c>
      <c r="M457" s="98">
        <v>169.60033617788346</v>
      </c>
      <c r="N457" s="98">
        <v>167.16142365398895</v>
      </c>
      <c r="O457" s="98">
        <v>164.19959573258191</v>
      </c>
      <c r="P457" s="98">
        <v>156.7124381110095</v>
      </c>
      <c r="Q457" s="98">
        <v>153.34618102465308</v>
      </c>
      <c r="R457" s="98">
        <v>153.08202326523389</v>
      </c>
      <c r="S457" s="98">
        <v>150.99315340488789</v>
      </c>
      <c r="T457" s="98">
        <v>0</v>
      </c>
      <c r="U457" s="98">
        <v>171.95195850459979</v>
      </c>
      <c r="V457" s="98">
        <v>166.94118177236678</v>
      </c>
      <c r="W457" s="98">
        <v>0</v>
      </c>
      <c r="X457" s="98">
        <v>0</v>
      </c>
      <c r="Y457" s="98">
        <v>90.628224280104774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171.11966339226294</v>
      </c>
      <c r="L458" s="101">
        <v>180.36037996400103</v>
      </c>
      <c r="M458" s="101">
        <v>169.60033617788346</v>
      </c>
      <c r="N458" s="101">
        <v>167.16142365398895</v>
      </c>
      <c r="O458" s="101">
        <v>164.19959573258191</v>
      </c>
      <c r="P458" s="101">
        <v>156.7124381110095</v>
      </c>
      <c r="Q458" s="101">
        <v>153.34618102465308</v>
      </c>
      <c r="R458" s="101">
        <v>153.08202326523389</v>
      </c>
      <c r="S458" s="101">
        <v>150.99315340488789</v>
      </c>
      <c r="T458" s="101">
        <v>0</v>
      </c>
      <c r="U458" s="101">
        <v>171.95195850459979</v>
      </c>
      <c r="V458" s="101">
        <v>166.94118177236678</v>
      </c>
      <c r="W458" s="101">
        <v>0</v>
      </c>
      <c r="X458" s="101">
        <v>0</v>
      </c>
      <c r="Y458" s="101">
        <v>90.628224280104774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112.23730498077254</v>
      </c>
      <c r="D464" s="122">
        <v>103.63951875549022</v>
      </c>
      <c r="E464" s="122">
        <v>90.522164006218276</v>
      </c>
      <c r="F464" s="122">
        <v>133.32291450486548</v>
      </c>
      <c r="G464" s="122">
        <v>165.85381121726124</v>
      </c>
      <c r="H464" s="122">
        <v>171.81686187456293</v>
      </c>
      <c r="I464" s="122">
        <v>174.93649585282645</v>
      </c>
      <c r="J464" s="122">
        <v>147.56099194295547</v>
      </c>
      <c r="K464" s="122">
        <v>147.10975607297891</v>
      </c>
      <c r="L464" s="122">
        <v>127.12325892697291</v>
      </c>
      <c r="M464" s="122">
        <v>136.5825136751825</v>
      </c>
      <c r="N464" s="122">
        <v>168.69634358703152</v>
      </c>
      <c r="O464" s="122">
        <v>172.85991869483308</v>
      </c>
      <c r="P464" s="122">
        <v>168.28244360114758</v>
      </c>
      <c r="Q464" s="122">
        <v>154.38783962612902</v>
      </c>
      <c r="R464" s="122">
        <v>145.25332492745241</v>
      </c>
      <c r="S464" s="122">
        <v>152.6722990101639</v>
      </c>
      <c r="T464" s="122">
        <v>170.72665417509853</v>
      </c>
      <c r="U464" s="122">
        <v>163.99326629790067</v>
      </c>
      <c r="V464" s="122">
        <v>181.57417873585425</v>
      </c>
      <c r="W464" s="122">
        <v>0</v>
      </c>
      <c r="X464" s="122">
        <v>0</v>
      </c>
      <c r="Y464" s="122">
        <v>149.13828449643611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199.14260717929577</v>
      </c>
      <c r="D465" s="98">
        <v>237.51864742776107</v>
      </c>
      <c r="E465" s="98">
        <v>306.21117810884851</v>
      </c>
      <c r="F465" s="98">
        <v>309.28622154367332</v>
      </c>
      <c r="G465" s="98">
        <v>308.41393416564966</v>
      </c>
      <c r="H465" s="98">
        <v>324.8786611164598</v>
      </c>
      <c r="I465" s="98">
        <v>306.73478223239204</v>
      </c>
      <c r="J465" s="98">
        <v>328.2369423593891</v>
      </c>
      <c r="K465" s="98">
        <v>337.38075036018256</v>
      </c>
      <c r="L465" s="98">
        <v>345.09980616638001</v>
      </c>
      <c r="M465" s="98">
        <v>328.82426458944684</v>
      </c>
      <c r="N465" s="98">
        <v>329.84565295283528</v>
      </c>
      <c r="O465" s="98">
        <v>320.27955756951383</v>
      </c>
      <c r="P465" s="98">
        <v>319.25945796270088</v>
      </c>
      <c r="Q465" s="98">
        <v>315.37449391114234</v>
      </c>
      <c r="R465" s="98">
        <v>321.4558839724682</v>
      </c>
      <c r="S465" s="98">
        <v>335.11358126698457</v>
      </c>
      <c r="T465" s="98">
        <v>337.90682018228381</v>
      </c>
      <c r="U465" s="98">
        <v>308.15813456223555</v>
      </c>
      <c r="V465" s="98">
        <v>343.40907118500934</v>
      </c>
      <c r="W465" s="98">
        <v>0</v>
      </c>
      <c r="X465" s="98">
        <v>0</v>
      </c>
      <c r="Y465" s="98">
        <v>231.34558609133461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142.38037456224041</v>
      </c>
      <c r="D466" s="98">
        <v>154.42692965589865</v>
      </c>
      <c r="E466" s="98">
        <v>205.19456336608209</v>
      </c>
      <c r="F466" s="98">
        <v>205.80010461401727</v>
      </c>
      <c r="G466" s="98">
        <v>200.94921895862637</v>
      </c>
      <c r="H466" s="98">
        <v>204.01504872787643</v>
      </c>
      <c r="I466" s="98">
        <v>212.5893362910596</v>
      </c>
      <c r="J466" s="98">
        <v>219.07729939648164</v>
      </c>
      <c r="K466" s="98">
        <v>225.9326865197051</v>
      </c>
      <c r="L466" s="98">
        <v>228.80497522332337</v>
      </c>
      <c r="M466" s="98">
        <v>218.96171252500145</v>
      </c>
      <c r="N466" s="98">
        <v>219.5903128392824</v>
      </c>
      <c r="O466" s="98">
        <v>210.7963723966937</v>
      </c>
      <c r="P466" s="98">
        <v>208.79360206670037</v>
      </c>
      <c r="Q466" s="98">
        <v>207.51399124576432</v>
      </c>
      <c r="R466" s="98">
        <v>209.82939576503921</v>
      </c>
      <c r="S466" s="98">
        <v>211.18261158434441</v>
      </c>
      <c r="T466" s="98">
        <v>216.99388911503121</v>
      </c>
      <c r="U466" s="98">
        <v>226.32329296480796</v>
      </c>
      <c r="V466" s="98">
        <v>210.76396731427431</v>
      </c>
      <c r="W466" s="98">
        <v>0</v>
      </c>
      <c r="X466" s="98">
        <v>0</v>
      </c>
      <c r="Y466" s="98">
        <v>141.03772905875573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183.6063949717055</v>
      </c>
      <c r="D469" s="118">
        <f t="shared" si="240"/>
        <v>186.11189464635979</v>
      </c>
      <c r="E469" s="118">
        <f t="shared" si="240"/>
        <v>180.68086201510221</v>
      </c>
      <c r="F469" s="118">
        <f t="shared" si="240"/>
        <v>175.58959265506107</v>
      </c>
      <c r="G469" s="118">
        <f t="shared" si="240"/>
        <v>180.22061256725078</v>
      </c>
      <c r="H469" s="118">
        <f t="shared" si="240"/>
        <v>193.16411755022347</v>
      </c>
      <c r="I469" s="118">
        <f t="shared" si="240"/>
        <v>170.51557136254812</v>
      </c>
      <c r="J469" s="118">
        <f t="shared" si="240"/>
        <v>174.3737585403818</v>
      </c>
      <c r="K469" s="118">
        <f t="shared" si="240"/>
        <v>174.76049286794617</v>
      </c>
      <c r="L469" s="118">
        <f t="shared" si="240"/>
        <v>194.49886176267199</v>
      </c>
      <c r="M469" s="118">
        <f t="shared" si="240"/>
        <v>167.79800733276844</v>
      </c>
      <c r="N469" s="118">
        <f t="shared" si="240"/>
        <v>172.07795380325447</v>
      </c>
      <c r="O469" s="118">
        <f t="shared" si="240"/>
        <v>164.77223123992934</v>
      </c>
      <c r="P469" s="118">
        <f t="shared" si="240"/>
        <v>147.80926904434813</v>
      </c>
      <c r="Q469" s="118">
        <f t="shared" si="240"/>
        <v>141.05740907470368</v>
      </c>
      <c r="R469" s="118">
        <f t="shared" ref="R469:V469" si="241">R470+R473+R475+R485</f>
        <v>146.15763457442071</v>
      </c>
      <c r="S469" s="118">
        <f t="shared" si="241"/>
        <v>144.68851870082008</v>
      </c>
      <c r="T469" s="118">
        <f t="shared" si="241"/>
        <v>140.98273540983539</v>
      </c>
      <c r="U469" s="118">
        <f t="shared" si="241"/>
        <v>115.85444613880981</v>
      </c>
      <c r="V469" s="118">
        <f t="shared" si="241"/>
        <v>117.53190372462001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73.766687784222356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161.41136495133759</v>
      </c>
      <c r="D470" s="123">
        <f t="shared" si="243"/>
        <v>163.91677352110719</v>
      </c>
      <c r="E470" s="123">
        <f t="shared" si="243"/>
        <v>150.84843341869234</v>
      </c>
      <c r="F470" s="123">
        <f t="shared" si="243"/>
        <v>147.0046268107111</v>
      </c>
      <c r="G470" s="123">
        <f t="shared" si="243"/>
        <v>152.68844121833888</v>
      </c>
      <c r="H470" s="123">
        <f t="shared" si="243"/>
        <v>164.28621410962242</v>
      </c>
      <c r="I470" s="123">
        <f t="shared" si="243"/>
        <v>142.51621934989893</v>
      </c>
      <c r="J470" s="123">
        <f t="shared" si="243"/>
        <v>145.7438784852859</v>
      </c>
      <c r="K470" s="123">
        <f t="shared" si="243"/>
        <v>145.96179760522892</v>
      </c>
      <c r="L470" s="123">
        <f t="shared" si="243"/>
        <v>164.26931822028206</v>
      </c>
      <c r="M470" s="123">
        <f t="shared" si="243"/>
        <v>138.51668733810081</v>
      </c>
      <c r="N470" s="123">
        <f t="shared" si="243"/>
        <v>142.38984651623576</v>
      </c>
      <c r="O470" s="123">
        <f t="shared" si="243"/>
        <v>135.5879351015646</v>
      </c>
      <c r="P470" s="123">
        <f t="shared" si="243"/>
        <v>119.17905274016226</v>
      </c>
      <c r="Q470" s="123">
        <f t="shared" si="243"/>
        <v>112.61399024075209</v>
      </c>
      <c r="R470" s="123">
        <f t="shared" ref="R470:V470" si="244">SUM(R471:R472)</f>
        <v>117.46521633458067</v>
      </c>
      <c r="S470" s="123">
        <f t="shared" si="244"/>
        <v>115.20901748791646</v>
      </c>
      <c r="T470" s="123">
        <f t="shared" si="244"/>
        <v>111.43875981610819</v>
      </c>
      <c r="U470" s="123">
        <f t="shared" si="244"/>
        <v>88.037415581824817</v>
      </c>
      <c r="V470" s="123">
        <f t="shared" si="244"/>
        <v>89.34013249136521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53.197243056369061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160.60048924871109</v>
      </c>
      <c r="D471" s="99">
        <v>163.09719789150111</v>
      </c>
      <c r="E471" s="99">
        <v>150.09062165507373</v>
      </c>
      <c r="F471" s="99">
        <v>146.27396347202321</v>
      </c>
      <c r="G471" s="99">
        <v>151.93563874211796</v>
      </c>
      <c r="H471" s="99">
        <v>163.47309955976013</v>
      </c>
      <c r="I471" s="99">
        <v>141.82363935065294</v>
      </c>
      <c r="J471" s="99">
        <v>145.03652381054562</v>
      </c>
      <c r="K471" s="99">
        <v>145.2568182132249</v>
      </c>
      <c r="L471" s="99">
        <v>163.46665312178092</v>
      </c>
      <c r="M471" s="99">
        <v>137.85017577084275</v>
      </c>
      <c r="N471" s="99">
        <v>141.70429156559186</v>
      </c>
      <c r="O471" s="99">
        <v>134.94064929116934</v>
      </c>
      <c r="P471" s="99">
        <v>118.61755417099815</v>
      </c>
      <c r="Q471" s="99">
        <v>112.08371049113748</v>
      </c>
      <c r="R471" s="99">
        <v>116.90277482746238</v>
      </c>
      <c r="S471" s="99">
        <v>114.64815315047726</v>
      </c>
      <c r="T471" s="99">
        <v>110.87459244104532</v>
      </c>
      <c r="U471" s="99">
        <v>87.590320135721797</v>
      </c>
      <c r="V471" s="99">
        <v>88.879944879630443</v>
      </c>
      <c r="W471" s="99">
        <v>0</v>
      </c>
      <c r="X471" s="99">
        <v>0</v>
      </c>
      <c r="Y471" s="99">
        <v>52.940886243622757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0.81087570262650976</v>
      </c>
      <c r="D472" s="99">
        <v>0.819575629606069</v>
      </c>
      <c r="E472" s="99">
        <v>0.75781176361861247</v>
      </c>
      <c r="F472" s="99">
        <v>0.73066333868788436</v>
      </c>
      <c r="G472" s="99">
        <v>0.7528024762209139</v>
      </c>
      <c r="H472" s="99">
        <v>0.81311454986229814</v>
      </c>
      <c r="I472" s="99">
        <v>0.69257999924599145</v>
      </c>
      <c r="J472" s="99">
        <v>0.70735467474029212</v>
      </c>
      <c r="K472" s="99">
        <v>0.7049793920040216</v>
      </c>
      <c r="L472" s="99">
        <v>0.80266509850112377</v>
      </c>
      <c r="M472" s="99">
        <v>0.66651156725806759</v>
      </c>
      <c r="N472" s="99">
        <v>0.68555495064390226</v>
      </c>
      <c r="O472" s="99">
        <v>0.64728581039527444</v>
      </c>
      <c r="P472" s="99">
        <v>0.56149856916410934</v>
      </c>
      <c r="Q472" s="99">
        <v>0.53027974961460056</v>
      </c>
      <c r="R472" s="99">
        <v>0.56244150711829644</v>
      </c>
      <c r="S472" s="99">
        <v>0.5608643374391965</v>
      </c>
      <c r="T472" s="99">
        <v>0.56416737506287173</v>
      </c>
      <c r="U472" s="99">
        <v>0.44709544610301932</v>
      </c>
      <c r="V472" s="99">
        <v>0.46018761173476114</v>
      </c>
      <c r="W472" s="99">
        <v>0</v>
      </c>
      <c r="X472" s="99">
        <v>0</v>
      </c>
      <c r="Y472" s="99">
        <v>0.25635681274630578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3.6910517753875784E-4</v>
      </c>
      <c r="D473" s="123">
        <f t="shared" si="246"/>
        <v>6.9051320506201426E-4</v>
      </c>
      <c r="E473" s="123">
        <f t="shared" si="246"/>
        <v>2.3661825241220002E-3</v>
      </c>
      <c r="F473" s="123">
        <f t="shared" si="246"/>
        <v>5.5306384129812846E-3</v>
      </c>
      <c r="G473" s="123">
        <f t="shared" si="246"/>
        <v>2.7860963504916887E-3</v>
      </c>
      <c r="H473" s="123">
        <f t="shared" si="246"/>
        <v>6.8264280510962113E-3</v>
      </c>
      <c r="I473" s="123">
        <f t="shared" si="246"/>
        <v>1.7129378952542774E-2</v>
      </c>
      <c r="J473" s="123">
        <f t="shared" si="246"/>
        <v>2.2080311260575268E-2</v>
      </c>
      <c r="K473" s="123">
        <f t="shared" si="246"/>
        <v>2.8625894751581029E-2</v>
      </c>
      <c r="L473" s="123">
        <f t="shared" si="246"/>
        <v>2.8176745057678552E-2</v>
      </c>
      <c r="M473" s="123">
        <f t="shared" si="246"/>
        <v>3.694359816883401E-2</v>
      </c>
      <c r="N473" s="123">
        <f t="shared" si="246"/>
        <v>3.6172919595549337E-2</v>
      </c>
      <c r="O473" s="123">
        <f t="shared" si="246"/>
        <v>6.2801247804470689E-2</v>
      </c>
      <c r="P473" s="123">
        <f t="shared" si="246"/>
        <v>8.2624667238425459E-2</v>
      </c>
      <c r="Q473" s="123">
        <f t="shared" si="246"/>
        <v>0.19166481971209867</v>
      </c>
      <c r="R473" s="123">
        <f t="shared" si="246"/>
        <v>0.13991819981764353</v>
      </c>
      <c r="S473" s="123">
        <f t="shared" si="246"/>
        <v>0.11668451190405622</v>
      </c>
      <c r="T473" s="123">
        <f t="shared" si="246"/>
        <v>0.1313732663783499</v>
      </c>
      <c r="U473" s="123">
        <f t="shared" si="246"/>
        <v>0.13299186012600306</v>
      </c>
      <c r="V473" s="123">
        <f t="shared" si="246"/>
        <v>7.779908211415433E-2</v>
      </c>
      <c r="W473" s="123">
        <f t="shared" si="246"/>
        <v>0</v>
      </c>
      <c r="X473" s="123">
        <f t="shared" si="246"/>
        <v>0</v>
      </c>
      <c r="Y473" s="123">
        <f t="shared" si="246"/>
        <v>8.0772670346486771E-3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3.6910517753875784E-4</v>
      </c>
      <c r="D474" s="99">
        <f>RES_hhdet_in_fecs!D8</f>
        <v>6.9051320506201426E-4</v>
      </c>
      <c r="E474" s="99">
        <f>RES_hhdet_in_fecs!E8</f>
        <v>2.3661825241220002E-3</v>
      </c>
      <c r="F474" s="99">
        <f>RES_hhdet_in_fecs!F8</f>
        <v>5.5306384129812846E-3</v>
      </c>
      <c r="G474" s="99">
        <f>RES_hhdet_in_fecs!G8</f>
        <v>2.7860963504916887E-3</v>
      </c>
      <c r="H474" s="99">
        <f>RES_hhdet_in_fecs!H8</f>
        <v>6.8264280510962113E-3</v>
      </c>
      <c r="I474" s="99">
        <f>RES_hhdet_in_fecs!I8</f>
        <v>1.7129378952542774E-2</v>
      </c>
      <c r="J474" s="99">
        <f>RES_hhdet_in_fecs!J8</f>
        <v>2.2080311260575268E-2</v>
      </c>
      <c r="K474" s="99">
        <f>RES_hhdet_in_fecs!K8</f>
        <v>2.8625894751581029E-2</v>
      </c>
      <c r="L474" s="99">
        <f>RES_hhdet_in_fecs!L8</f>
        <v>2.8176745057678552E-2</v>
      </c>
      <c r="M474" s="99">
        <f>RES_hhdet_in_fecs!M8</f>
        <v>3.694359816883401E-2</v>
      </c>
      <c r="N474" s="99">
        <f>RES_hhdet_in_fecs!N8</f>
        <v>3.6172919595549337E-2</v>
      </c>
      <c r="O474" s="99">
        <f>RES_hhdet_in_fecs!O8</f>
        <v>6.2801247804470689E-2</v>
      </c>
      <c r="P474" s="99">
        <f>RES_hhdet_in_fecs!P8</f>
        <v>8.2624667238425459E-2</v>
      </c>
      <c r="Q474" s="99">
        <f>RES_hhdet_in_fecs!Q8</f>
        <v>0.19166481971209867</v>
      </c>
      <c r="R474" s="99">
        <f>RES_hhdet_in_fecs!R8</f>
        <v>0.13991819981764353</v>
      </c>
      <c r="S474" s="99">
        <f>RES_hhdet_in_fecs!S8</f>
        <v>0.11668451190405622</v>
      </c>
      <c r="T474" s="99">
        <f>RES_hhdet_in_fecs!T8</f>
        <v>0.1313732663783499</v>
      </c>
      <c r="U474" s="99">
        <f>RES_hhdet_in_fecs!U8</f>
        <v>0.13299186012600306</v>
      </c>
      <c r="V474" s="99">
        <f>RES_hhdet_in_fecs!V8</f>
        <v>7.779908211415433E-2</v>
      </c>
      <c r="W474" s="99">
        <f>RES_hhdet_in_fecs!W8</f>
        <v>0</v>
      </c>
      <c r="X474" s="99">
        <f>RES_hhdet_in_fecs!X8</f>
        <v>0</v>
      </c>
      <c r="Y474" s="99">
        <f>RES_hhdet_in_fecs!Y8</f>
        <v>8.0772670346486771E-3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14.574062904468416</v>
      </c>
      <c r="D475" s="123">
        <v>14.889450161403291</v>
      </c>
      <c r="E475" s="123">
        <v>17.992569982210014</v>
      </c>
      <c r="F475" s="123">
        <v>17.185955602350891</v>
      </c>
      <c r="G475" s="123">
        <v>16.695805070690394</v>
      </c>
      <c r="H475" s="123">
        <v>17.556020500079047</v>
      </c>
      <c r="I475" s="123">
        <v>16.572746994587483</v>
      </c>
      <c r="J475" s="123">
        <v>17.322569695927594</v>
      </c>
      <c r="K475" s="123">
        <v>17.300216800198321</v>
      </c>
      <c r="L475" s="123">
        <v>18.441319441904216</v>
      </c>
      <c r="M475" s="123">
        <v>18.076400712918726</v>
      </c>
      <c r="N475" s="123">
        <v>18.162663231494122</v>
      </c>
      <c r="O475" s="123">
        <v>17.830543383103329</v>
      </c>
      <c r="P475" s="123">
        <v>17.516650034118925</v>
      </c>
      <c r="Q475" s="123">
        <v>17.471142006084118</v>
      </c>
      <c r="R475" s="123">
        <v>17.814787765674488</v>
      </c>
      <c r="S475" s="123">
        <v>18.44143042973564</v>
      </c>
      <c r="T475" s="123">
        <v>18.165798382589685</v>
      </c>
      <c r="U475" s="123">
        <v>16.286108875985914</v>
      </c>
      <c r="V475" s="123">
        <v>16.7915181939102</v>
      </c>
      <c r="W475" s="123">
        <v>0</v>
      </c>
      <c r="X475" s="123">
        <v>0</v>
      </c>
      <c r="Y475" s="123">
        <v>12.638946909727398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14.576993272683334</v>
      </c>
      <c r="D476" s="99">
        <v>15.786069273138517</v>
      </c>
      <c r="E476" s="99">
        <v>15.979694571180955</v>
      </c>
      <c r="F476" s="99">
        <v>16.526826223307932</v>
      </c>
      <c r="G476" s="99">
        <v>16.856655617250524</v>
      </c>
      <c r="H476" s="99">
        <v>17.468300788525728</v>
      </c>
      <c r="I476" s="99">
        <v>16.434750378291874</v>
      </c>
      <c r="J476" s="99">
        <v>17.277189495890521</v>
      </c>
      <c r="K476" s="99">
        <v>17.739065755377766</v>
      </c>
      <c r="L476" s="99">
        <v>18.058291556116483</v>
      </c>
      <c r="M476" s="99">
        <v>17.817765670263864</v>
      </c>
      <c r="N476" s="99">
        <v>18.234900078099308</v>
      </c>
      <c r="O476" s="99">
        <v>18.389891208176</v>
      </c>
      <c r="P476" s="99">
        <v>18.533242199712227</v>
      </c>
      <c r="Q476" s="99">
        <v>18.209482667808036</v>
      </c>
      <c r="R476" s="99">
        <v>18.519205474658513</v>
      </c>
      <c r="S476" s="99">
        <v>18.900783411536036</v>
      </c>
      <c r="T476" s="99">
        <v>19.26073569098882</v>
      </c>
      <c r="U476" s="99">
        <v>15.935899635840702</v>
      </c>
      <c r="V476" s="99">
        <v>16.764568873540931</v>
      </c>
      <c r="W476" s="99">
        <v>0</v>
      </c>
      <c r="X476" s="99">
        <v>0</v>
      </c>
      <c r="Y476" s="99">
        <v>12.687075378748101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17.249146221656584</v>
      </c>
      <c r="D477" s="99">
        <v>17.37468075080707</v>
      </c>
      <c r="E477" s="99">
        <v>18.139482419823388</v>
      </c>
      <c r="F477" s="99">
        <v>18.612941455399397</v>
      </c>
      <c r="G477" s="99">
        <v>18.671783828723974</v>
      </c>
      <c r="H477" s="99">
        <v>18.776577002509267</v>
      </c>
      <c r="I477" s="99">
        <v>19.376081183211429</v>
      </c>
      <c r="J477" s="99">
        <v>19.746910811678173</v>
      </c>
      <c r="K477" s="99">
        <v>20.249960400428272</v>
      </c>
      <c r="L477" s="99">
        <v>20.365015137572772</v>
      </c>
      <c r="M477" s="99">
        <v>19.893138147528777</v>
      </c>
      <c r="N477" s="99">
        <v>20.335684338375664</v>
      </c>
      <c r="O477" s="99">
        <v>19.389605056149843</v>
      </c>
      <c r="P477" s="99">
        <v>18.840420322514671</v>
      </c>
      <c r="Q477" s="99">
        <v>18.151939756032053</v>
      </c>
      <c r="R477" s="99">
        <v>18.319282073924672</v>
      </c>
      <c r="S477" s="99">
        <v>18.385636737589834</v>
      </c>
      <c r="T477" s="99">
        <v>18.693540652976218</v>
      </c>
      <c r="U477" s="99">
        <v>19.536858189736982</v>
      </c>
      <c r="V477" s="99">
        <v>19.458226261039982</v>
      </c>
      <c r="W477" s="99">
        <v>0</v>
      </c>
      <c r="X477" s="99">
        <v>0</v>
      </c>
      <c r="Y477" s="99">
        <v>16.133216059167442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16.030380346423556</v>
      </c>
      <c r="L478" s="99">
        <v>16.350160371016695</v>
      </c>
      <c r="M478" s="99">
        <v>15.922088788199067</v>
      </c>
      <c r="N478" s="99">
        <v>16.321915130376158</v>
      </c>
      <c r="O478" s="99">
        <v>15.91866000410228</v>
      </c>
      <c r="P478" s="99">
        <v>15.739025538004071</v>
      </c>
      <c r="Q478" s="99">
        <v>15.467432801803493</v>
      </c>
      <c r="R478" s="99">
        <v>15.753101712383874</v>
      </c>
      <c r="S478" s="99">
        <v>15.927190164086792</v>
      </c>
      <c r="T478" s="99">
        <v>0</v>
      </c>
      <c r="U478" s="99">
        <v>17.340511704328641</v>
      </c>
      <c r="V478" s="99">
        <v>17.313070876151698</v>
      </c>
      <c r="W478" s="99">
        <v>0</v>
      </c>
      <c r="X478" s="99">
        <v>0</v>
      </c>
      <c r="Y478" s="99">
        <v>13.968948127517363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9.6974776177774729</v>
      </c>
      <c r="L479" s="102">
        <v>10.202898196161344</v>
      </c>
      <c r="M479" s="102">
        <v>9.5769365448725328</v>
      </c>
      <c r="N479" s="102">
        <v>9.4278849714988695</v>
      </c>
      <c r="O479" s="102">
        <v>9.2564644864015992</v>
      </c>
      <c r="P479" s="102">
        <v>8.8267578767177941</v>
      </c>
      <c r="Q479" s="102">
        <v>8.6283916544987633</v>
      </c>
      <c r="R479" s="102">
        <v>8.6075004606668628</v>
      </c>
      <c r="S479" s="102">
        <v>8.4802463715265457</v>
      </c>
      <c r="T479" s="102">
        <v>0</v>
      </c>
      <c r="U479" s="102">
        <v>9.6373350448602206</v>
      </c>
      <c r="V479" s="102">
        <v>9.3496112001953549</v>
      </c>
      <c r="W479" s="102">
        <v>0</v>
      </c>
      <c r="X479" s="102">
        <v>0</v>
      </c>
      <c r="Y479" s="102">
        <v>5.0501665671207521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6.3329027286460828</v>
      </c>
      <c r="L480" s="105">
        <v>6.1472621748553493</v>
      </c>
      <c r="M480" s="105">
        <v>6.3451522433265355</v>
      </c>
      <c r="N480" s="105">
        <v>6.8940301588772899</v>
      </c>
      <c r="O480" s="105">
        <v>6.6621955177006811</v>
      </c>
      <c r="P480" s="105">
        <v>6.9122676612862746</v>
      </c>
      <c r="Q480" s="105">
        <v>6.8390411473047301</v>
      </c>
      <c r="R480" s="105">
        <v>7.1456012517170109</v>
      </c>
      <c r="S480" s="105">
        <v>7.446943792560246</v>
      </c>
      <c r="T480" s="105">
        <v>0</v>
      </c>
      <c r="U480" s="105">
        <v>7.7031766594684195</v>
      </c>
      <c r="V480" s="105">
        <v>7.9634596759563436</v>
      </c>
      <c r="W480" s="105">
        <v>0</v>
      </c>
      <c r="X480" s="105">
        <v>0</v>
      </c>
      <c r="Y480" s="105">
        <v>8.9187815603966101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13.203341001757455</v>
      </c>
      <c r="D481" s="102">
        <v>9.9488427375132424</v>
      </c>
      <c r="E481" s="102">
        <v>20.934425239226403</v>
      </c>
      <c r="F481" s="102">
        <v>19.380484165947784</v>
      </c>
      <c r="G481" s="102">
        <v>15.270050272369563</v>
      </c>
      <c r="H481" s="102">
        <v>18.012920657891737</v>
      </c>
      <c r="I481" s="102">
        <v>16.436844235582349</v>
      </c>
      <c r="J481" s="102">
        <v>17.204728365914523</v>
      </c>
      <c r="K481" s="102">
        <v>18.037628166730155</v>
      </c>
      <c r="L481" s="102">
        <v>19.207920836056577</v>
      </c>
      <c r="M481" s="102">
        <v>18.683887279050968</v>
      </c>
      <c r="N481" s="102">
        <v>18.106829208834611</v>
      </c>
      <c r="O481" s="102">
        <v>18.963378028296361</v>
      </c>
      <c r="P481" s="102">
        <v>18.364176587516244</v>
      </c>
      <c r="Q481" s="102">
        <v>18.36665640143282</v>
      </c>
      <c r="R481" s="102">
        <v>18.317427821393341</v>
      </c>
      <c r="S481" s="102">
        <v>18.173207146272151</v>
      </c>
      <c r="T481" s="102">
        <v>17.461962615708668</v>
      </c>
      <c r="U481" s="102">
        <v>18.536016022531602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14.863592377338732</v>
      </c>
      <c r="L482" s="105">
        <v>15.996102737021282</v>
      </c>
      <c r="M482" s="105">
        <v>15.482213298169626</v>
      </c>
      <c r="N482" s="105">
        <v>14.985056500282733</v>
      </c>
      <c r="O482" s="105">
        <v>15.960979968839693</v>
      </c>
      <c r="P482" s="105">
        <v>15.65315360260559</v>
      </c>
      <c r="Q482" s="105">
        <v>15.900597850643512</v>
      </c>
      <c r="R482" s="105">
        <v>15.952502382935792</v>
      </c>
      <c r="S482" s="105">
        <v>15.874753843012572</v>
      </c>
      <c r="T482" s="105">
        <v>15.644401994167554</v>
      </c>
      <c r="U482" s="105">
        <v>16.5038515560333</v>
      </c>
      <c r="V482" s="105">
        <v>17.348925057234617</v>
      </c>
      <c r="W482" s="105">
        <v>0</v>
      </c>
      <c r="X482" s="105">
        <v>0</v>
      </c>
      <c r="Y482" s="105">
        <v>10.152441078518088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8.6422350243772925</v>
      </c>
      <c r="L483" s="99">
        <v>9.6370808642083485</v>
      </c>
      <c r="M483" s="99">
        <v>8.9937363815429077</v>
      </c>
      <c r="N483" s="99">
        <v>8.3808948706422335</v>
      </c>
      <c r="O483" s="99">
        <v>9.0737404871421692</v>
      </c>
      <c r="P483" s="99">
        <v>8.6403343359977036</v>
      </c>
      <c r="Q483" s="99">
        <v>8.7941966050989429</v>
      </c>
      <c r="R483" s="99">
        <v>8.6843701974103222</v>
      </c>
      <c r="S483" s="99">
        <v>8.4406896140586785</v>
      </c>
      <c r="T483" s="99">
        <v>9.4242199736791044</v>
      </c>
      <c r="U483" s="99">
        <v>9.1411773834024448</v>
      </c>
      <c r="V483" s="99">
        <v>9.3837404432902325</v>
      </c>
      <c r="W483" s="99">
        <v>0</v>
      </c>
      <c r="X483" s="99">
        <v>0</v>
      </c>
      <c r="Y483" s="99">
        <v>3.087784775495658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6.2213573529614425</v>
      </c>
      <c r="L484" s="99">
        <v>6.3590218728129333</v>
      </c>
      <c r="M484" s="99">
        <v>6.4884769166267162</v>
      </c>
      <c r="N484" s="99">
        <v>6.6041616296405019</v>
      </c>
      <c r="O484" s="99">
        <v>6.8872394816975246</v>
      </c>
      <c r="P484" s="99">
        <v>7.0128192666078863</v>
      </c>
      <c r="Q484" s="99">
        <v>7.1064012455445731</v>
      </c>
      <c r="R484" s="99">
        <v>7.2681321855254701</v>
      </c>
      <c r="S484" s="99">
        <v>7.4340642289538943</v>
      </c>
      <c r="T484" s="99">
        <v>6.2201820204884486</v>
      </c>
      <c r="U484" s="99">
        <v>7.3626741726308529</v>
      </c>
      <c r="V484" s="99">
        <v>7.9651846139443823</v>
      </c>
      <c r="W484" s="99">
        <v>0</v>
      </c>
      <c r="X484" s="99">
        <v>0</v>
      </c>
      <c r="Y484" s="99">
        <v>7.0646563030224279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7.6205980107219791</v>
      </c>
      <c r="D485" s="123">
        <v>7.3049804506442646</v>
      </c>
      <c r="E485" s="123">
        <v>11.83749243167575</v>
      </c>
      <c r="F485" s="123">
        <v>11.393479603586096</v>
      </c>
      <c r="G485" s="123">
        <v>10.833580181871008</v>
      </c>
      <c r="H485" s="123">
        <v>11.315056512470901</v>
      </c>
      <c r="I485" s="123">
        <v>11.409475639109152</v>
      </c>
      <c r="J485" s="123">
        <v>11.285230047907724</v>
      </c>
      <c r="K485" s="123">
        <v>11.469852567767362</v>
      </c>
      <c r="L485" s="123">
        <v>11.760047355428027</v>
      </c>
      <c r="M485" s="123">
        <v>11.167975683580076</v>
      </c>
      <c r="N485" s="123">
        <v>11.489271135929043</v>
      </c>
      <c r="O485" s="123">
        <v>11.290951507456949</v>
      </c>
      <c r="P485" s="123">
        <v>11.030941602828545</v>
      </c>
      <c r="Q485" s="123">
        <v>10.780612008155364</v>
      </c>
      <c r="R485" s="123">
        <v>10.737712274347894</v>
      </c>
      <c r="S485" s="123">
        <v>10.921386271263948</v>
      </c>
      <c r="T485" s="123">
        <v>11.246803944759169</v>
      </c>
      <c r="U485" s="123">
        <v>11.397929820873069</v>
      </c>
      <c r="V485" s="123">
        <v>11.322453957230435</v>
      </c>
      <c r="W485" s="123">
        <v>0</v>
      </c>
      <c r="X485" s="123">
        <v>0</v>
      </c>
      <c r="Y485" s="123">
        <v>7.922420551091248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7.5984673333781902</v>
      </c>
      <c r="D486" s="99">
        <v>9.058329060674648</v>
      </c>
      <c r="E486" s="99">
        <v>11.656794246182349</v>
      </c>
      <c r="F486" s="99">
        <v>11.77843783316213</v>
      </c>
      <c r="G486" s="99">
        <v>11.761781722676067</v>
      </c>
      <c r="H486" s="99">
        <v>12.32002493545437</v>
      </c>
      <c r="I486" s="99">
        <v>11.59701835520656</v>
      </c>
      <c r="J486" s="99">
        <v>12.387695628201801</v>
      </c>
      <c r="K486" s="99">
        <v>12.694506656645231</v>
      </c>
      <c r="L486" s="99">
        <v>12.954672029605591</v>
      </c>
      <c r="M486" s="99">
        <v>12.307589968712799</v>
      </c>
      <c r="N486" s="99">
        <v>12.343011342170152</v>
      </c>
      <c r="O486" s="99">
        <v>11.969078919972041</v>
      </c>
      <c r="P486" s="99">
        <v>11.926581513624216</v>
      </c>
      <c r="Q486" s="99">
        <v>11.776386779019109</v>
      </c>
      <c r="R486" s="99">
        <v>11.997189542282525</v>
      </c>
      <c r="S486" s="99">
        <v>12.487996426776864</v>
      </c>
      <c r="T486" s="99">
        <v>12.574874621148895</v>
      </c>
      <c r="U486" s="99">
        <v>11.466018178435901</v>
      </c>
      <c r="V486" s="99">
        <v>12.797240707117144</v>
      </c>
      <c r="W486" s="99">
        <v>0</v>
      </c>
      <c r="X486" s="99">
        <v>0</v>
      </c>
      <c r="Y486" s="99">
        <v>8.5641524562313709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8.2498744930448584</v>
      </c>
      <c r="D487" s="99">
        <v>8.9139867240003703</v>
      </c>
      <c r="E487" s="99">
        <v>11.819717085957752</v>
      </c>
      <c r="F487" s="99">
        <v>11.840834476152089</v>
      </c>
      <c r="G487" s="99">
        <v>11.534158315352302</v>
      </c>
      <c r="H487" s="99">
        <v>11.635998645153121</v>
      </c>
      <c r="I487" s="99">
        <v>12.090674674163369</v>
      </c>
      <c r="J487" s="99">
        <v>12.432819294335502</v>
      </c>
      <c r="K487" s="99">
        <v>12.80377209267137</v>
      </c>
      <c r="L487" s="99">
        <v>12.943385179409891</v>
      </c>
      <c r="M487" s="99">
        <v>12.36425866756044</v>
      </c>
      <c r="N487" s="99">
        <v>12.384868261169558</v>
      </c>
      <c r="O487" s="99">
        <v>11.883276120424101</v>
      </c>
      <c r="P487" s="99">
        <v>11.760206106582512</v>
      </c>
      <c r="Q487" s="99">
        <v>11.67627376366697</v>
      </c>
      <c r="R487" s="99">
        <v>11.798293373610029</v>
      </c>
      <c r="S487" s="99">
        <v>11.860674045368087</v>
      </c>
      <c r="T487" s="99">
        <v>12.174069059918809</v>
      </c>
      <c r="U487" s="99">
        <v>12.6846674020265</v>
      </c>
      <c r="V487" s="99">
        <v>11.803924762471802</v>
      </c>
      <c r="W487" s="99">
        <v>0</v>
      </c>
      <c r="X487" s="99">
        <v>0</v>
      </c>
      <c r="Y487" s="99">
        <v>7.8591854761908158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5.598799452801468</v>
      </c>
      <c r="D488" s="110">
        <v>4.4022569122448214</v>
      </c>
      <c r="E488" s="110">
        <v>11.86567282669173</v>
      </c>
      <c r="F488" s="110">
        <v>10.709527559168786</v>
      </c>
      <c r="G488" s="110">
        <v>8.2447628206846311</v>
      </c>
      <c r="H488" s="110">
        <v>9.8090795930146353</v>
      </c>
      <c r="I488" s="110">
        <v>8.8748487224848347</v>
      </c>
      <c r="J488" s="110">
        <v>9.4031067943809976</v>
      </c>
      <c r="K488" s="110">
        <v>9.4575489650141282</v>
      </c>
      <c r="L488" s="110">
        <v>10.529593825591519</v>
      </c>
      <c r="M488" s="110">
        <v>9.6278898955182939</v>
      </c>
      <c r="N488" s="110">
        <v>9.3581493174487314</v>
      </c>
      <c r="O488" s="110">
        <v>9.5276250486120109</v>
      </c>
      <c r="P488" s="110">
        <v>8.8151258768055047</v>
      </c>
      <c r="Q488" s="110">
        <v>8.7066666987719348</v>
      </c>
      <c r="R488" s="110">
        <v>8.8220727076782097</v>
      </c>
      <c r="S488" s="110">
        <v>8.8713171388983678</v>
      </c>
      <c r="T488" s="110">
        <v>8.7461314816570788</v>
      </c>
      <c r="U488" s="110">
        <v>8.684115571090361</v>
      </c>
      <c r="V488" s="110">
        <v>8.9793749733097386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115.04325707326902</v>
      </c>
      <c r="D490" s="118">
        <f t="shared" si="247"/>
        <v>117.49653774707937</v>
      </c>
      <c r="E490" s="118">
        <f t="shared" si="247"/>
        <v>115.57669741958009</v>
      </c>
      <c r="F490" s="118">
        <f t="shared" si="247"/>
        <v>112.68267518098091</v>
      </c>
      <c r="G490" s="118">
        <f t="shared" si="247"/>
        <v>116.08868960779729</v>
      </c>
      <c r="H490" s="118">
        <f t="shared" si="247"/>
        <v>125.41712762348921</v>
      </c>
      <c r="I490" s="118">
        <f t="shared" si="247"/>
        <v>111.46610278135654</v>
      </c>
      <c r="J490" s="118">
        <f t="shared" si="247"/>
        <v>115.21205348463511</v>
      </c>
      <c r="K490" s="118">
        <f t="shared" si="247"/>
        <v>116.77412818393319</v>
      </c>
      <c r="L490" s="118">
        <f t="shared" si="247"/>
        <v>130.85541115747392</v>
      </c>
      <c r="M490" s="118">
        <f t="shared" si="247"/>
        <v>113.72376161153892</v>
      </c>
      <c r="N490" s="118">
        <f t="shared" si="247"/>
        <v>117.2921990674508</v>
      </c>
      <c r="O490" s="118">
        <f t="shared" si="247"/>
        <v>113.58766537851989</v>
      </c>
      <c r="P490" s="118">
        <f t="shared" si="247"/>
        <v>102.90612340343547</v>
      </c>
      <c r="Q490" s="118">
        <f t="shared" si="247"/>
        <v>99.722486154197156</v>
      </c>
      <c r="R490" s="118">
        <f t="shared" ref="R490:V490" si="248">R491+R494+R496+R506</f>
        <v>105.19706184829607</v>
      </c>
      <c r="S490" s="118">
        <f t="shared" si="248"/>
        <v>106.32723004954001</v>
      </c>
      <c r="T490" s="118">
        <f t="shared" si="248"/>
        <v>106.44207155698579</v>
      </c>
      <c r="U490" s="118">
        <f t="shared" si="248"/>
        <v>89.3644052794575</v>
      </c>
      <c r="V490" s="118">
        <f t="shared" si="248"/>
        <v>91.704613115265445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58.618317726964307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101.05821800698273</v>
      </c>
      <c r="D491" s="123">
        <f t="shared" si="250"/>
        <v>103.35070867806211</v>
      </c>
      <c r="E491" s="123">
        <f t="shared" si="250"/>
        <v>95.810656398673828</v>
      </c>
      <c r="F491" s="123">
        <f t="shared" si="250"/>
        <v>94.069519384813447</v>
      </c>
      <c r="G491" s="123">
        <f t="shared" si="250"/>
        <v>98.462364873986346</v>
      </c>
      <c r="H491" s="123">
        <f t="shared" si="250"/>
        <v>106.78491788845879</v>
      </c>
      <c r="I491" s="123">
        <f t="shared" si="250"/>
        <v>93.383555794801936</v>
      </c>
      <c r="J491" s="123">
        <f t="shared" si="250"/>
        <v>96.292344622614124</v>
      </c>
      <c r="K491" s="123">
        <f t="shared" si="250"/>
        <v>97.252348365252175</v>
      </c>
      <c r="L491" s="123">
        <f t="shared" si="250"/>
        <v>110.39249430662862</v>
      </c>
      <c r="M491" s="123">
        <f t="shared" si="250"/>
        <v>93.872848080834828</v>
      </c>
      <c r="N491" s="123">
        <f t="shared" si="250"/>
        <v>97.256475307861919</v>
      </c>
      <c r="O491" s="123">
        <f t="shared" si="250"/>
        <v>93.254253057769404</v>
      </c>
      <c r="P491" s="123">
        <f t="shared" si="250"/>
        <v>82.531199242245748</v>
      </c>
      <c r="Q491" s="123">
        <f t="shared" si="250"/>
        <v>78.854512888723576</v>
      </c>
      <c r="R491" s="123">
        <f t="shared" ref="R491:V491" si="251">SUM(R492:R493)</f>
        <v>84.023014754060355</v>
      </c>
      <c r="S491" s="123">
        <f t="shared" si="251"/>
        <v>84.667104915421476</v>
      </c>
      <c r="T491" s="123">
        <f t="shared" si="251"/>
        <v>84.213882011749845</v>
      </c>
      <c r="U491" s="123">
        <f t="shared" si="251"/>
        <v>68.203410144358742</v>
      </c>
      <c r="V491" s="123">
        <f t="shared" si="251"/>
        <v>70.560960515660383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43.309411481438715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100.24734230435622</v>
      </c>
      <c r="D492" s="99">
        <v>102.53113304845604</v>
      </c>
      <c r="E492" s="99">
        <v>95.052844635055209</v>
      </c>
      <c r="F492" s="99">
        <v>93.338856046125557</v>
      </c>
      <c r="G492" s="99">
        <v>97.709562397765438</v>
      </c>
      <c r="H492" s="99">
        <v>105.9718033385965</v>
      </c>
      <c r="I492" s="99">
        <v>92.690975795555943</v>
      </c>
      <c r="J492" s="99">
        <v>95.584989947873837</v>
      </c>
      <c r="K492" s="99">
        <v>96.547368973248155</v>
      </c>
      <c r="L492" s="99">
        <v>109.5898292081275</v>
      </c>
      <c r="M492" s="99">
        <v>93.206336513576758</v>
      </c>
      <c r="N492" s="99">
        <v>96.570920357218014</v>
      </c>
      <c r="O492" s="99">
        <v>92.606967247374129</v>
      </c>
      <c r="P492" s="99">
        <v>81.969700673081633</v>
      </c>
      <c r="Q492" s="99">
        <v>78.324233139108969</v>
      </c>
      <c r="R492" s="99">
        <v>83.460573246942062</v>
      </c>
      <c r="S492" s="99">
        <v>84.106240577982277</v>
      </c>
      <c r="T492" s="99">
        <v>83.64971463668698</v>
      </c>
      <c r="U492" s="99">
        <v>67.756314698255721</v>
      </c>
      <c r="V492" s="99">
        <v>70.100772903925616</v>
      </c>
      <c r="W492" s="99">
        <v>0</v>
      </c>
      <c r="X492" s="99">
        <v>0</v>
      </c>
      <c r="Y492" s="99">
        <v>43.053054668692411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0.81087570262650976</v>
      </c>
      <c r="D493" s="99">
        <v>0.819575629606069</v>
      </c>
      <c r="E493" s="99">
        <v>0.75781176361861247</v>
      </c>
      <c r="F493" s="99">
        <v>0.73066333868788436</v>
      </c>
      <c r="G493" s="99">
        <v>0.7528024762209139</v>
      </c>
      <c r="H493" s="99">
        <v>0.81311454986229814</v>
      </c>
      <c r="I493" s="99">
        <v>0.69257999924599145</v>
      </c>
      <c r="J493" s="99">
        <v>0.70735467474029212</v>
      </c>
      <c r="K493" s="99">
        <v>0.7049793920040216</v>
      </c>
      <c r="L493" s="99">
        <v>0.80266509850112377</v>
      </c>
      <c r="M493" s="99">
        <v>0.66651156725806759</v>
      </c>
      <c r="N493" s="99">
        <v>0.68555495064390226</v>
      </c>
      <c r="O493" s="99">
        <v>0.64728581039527444</v>
      </c>
      <c r="P493" s="99">
        <v>0.56149856916410934</v>
      </c>
      <c r="Q493" s="99">
        <v>0.53027974961460056</v>
      </c>
      <c r="R493" s="99">
        <v>0.56244150711829644</v>
      </c>
      <c r="S493" s="99">
        <v>0.5608643374391965</v>
      </c>
      <c r="T493" s="99">
        <v>0.56416737506287173</v>
      </c>
      <c r="U493" s="99">
        <v>0.44709544610301932</v>
      </c>
      <c r="V493" s="99">
        <v>0.46018761173476114</v>
      </c>
      <c r="W493" s="99">
        <v>0</v>
      </c>
      <c r="X493" s="99">
        <v>0</v>
      </c>
      <c r="Y493" s="99">
        <v>0.25635681274630578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8.3666585328127094E-4</v>
      </c>
      <c r="D494" s="123">
        <f t="shared" si="253"/>
        <v>1.6304594560226453E-3</v>
      </c>
      <c r="E494" s="123">
        <f t="shared" si="253"/>
        <v>5.8140239828247771E-3</v>
      </c>
      <c r="F494" s="123">
        <f t="shared" si="253"/>
        <v>1.4124181794787185E-2</v>
      </c>
      <c r="G494" s="123">
        <f t="shared" si="253"/>
        <v>7.388201934510898E-3</v>
      </c>
      <c r="H494" s="123">
        <f t="shared" si="253"/>
        <v>1.8779901176279527E-2</v>
      </c>
      <c r="I494" s="123">
        <f t="shared" si="253"/>
        <v>4.8847247702444571E-2</v>
      </c>
      <c r="J494" s="123">
        <f t="shared" si="253"/>
        <v>6.5228713122698775E-2</v>
      </c>
      <c r="K494" s="123">
        <f t="shared" si="253"/>
        <v>8.7565251145252487E-2</v>
      </c>
      <c r="L494" s="123">
        <f t="shared" si="253"/>
        <v>8.9210548330633202E-2</v>
      </c>
      <c r="M494" s="123">
        <f t="shared" si="253"/>
        <v>0.12150361714367813</v>
      </c>
      <c r="N494" s="123">
        <f t="shared" si="253"/>
        <v>0.12411879349106114</v>
      </c>
      <c r="O494" s="123">
        <f t="shared" si="253"/>
        <v>0.22564204595932946</v>
      </c>
      <c r="P494" s="123">
        <f t="shared" si="253"/>
        <v>0.31052293535061781</v>
      </c>
      <c r="Q494" s="123">
        <f t="shared" si="253"/>
        <v>0.74463419515886597</v>
      </c>
      <c r="R494" s="123">
        <f t="shared" si="253"/>
        <v>0.54743990095340311</v>
      </c>
      <c r="S494" s="123">
        <f t="shared" si="253"/>
        <v>0.45689279581851072</v>
      </c>
      <c r="T494" s="123">
        <f t="shared" si="253"/>
        <v>0.51485423829647381</v>
      </c>
      <c r="U494" s="123">
        <f t="shared" si="253"/>
        <v>0.52169895919720488</v>
      </c>
      <c r="V494" s="123">
        <f t="shared" si="253"/>
        <v>0.30602755079249305</v>
      </c>
      <c r="W494" s="123">
        <f t="shared" si="253"/>
        <v>0</v>
      </c>
      <c r="X494" s="123">
        <f t="shared" si="253"/>
        <v>0</v>
      </c>
      <c r="Y494" s="123">
        <f t="shared" si="253"/>
        <v>3.2799212478672693E-2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8.3666585328127094E-4</v>
      </c>
      <c r="D495" s="99">
        <f>RES_hhdet_in_tess!D8</f>
        <v>1.6304594560226453E-3</v>
      </c>
      <c r="E495" s="99">
        <f>RES_hhdet_in_tess!E8</f>
        <v>5.8140239828247771E-3</v>
      </c>
      <c r="F495" s="99">
        <f>RES_hhdet_in_tess!F8</f>
        <v>1.4124181794787185E-2</v>
      </c>
      <c r="G495" s="99">
        <f>RES_hhdet_in_tess!G8</f>
        <v>7.388201934510898E-3</v>
      </c>
      <c r="H495" s="99">
        <f>RES_hhdet_in_tess!H8</f>
        <v>1.8779901176279527E-2</v>
      </c>
      <c r="I495" s="99">
        <f>RES_hhdet_in_tess!I8</f>
        <v>4.8847247702444571E-2</v>
      </c>
      <c r="J495" s="99">
        <f>RES_hhdet_in_tess!J8</f>
        <v>6.5228713122698775E-2</v>
      </c>
      <c r="K495" s="99">
        <f>RES_hhdet_in_tess!K8</f>
        <v>8.7565251145252487E-2</v>
      </c>
      <c r="L495" s="99">
        <f>RES_hhdet_in_tess!L8</f>
        <v>8.9210548330633202E-2</v>
      </c>
      <c r="M495" s="99">
        <f>RES_hhdet_in_tess!M8</f>
        <v>0.12150361714367813</v>
      </c>
      <c r="N495" s="99">
        <f>RES_hhdet_in_tess!N8</f>
        <v>0.12411879349106114</v>
      </c>
      <c r="O495" s="99">
        <f>RES_hhdet_in_tess!O8</f>
        <v>0.22564204595932946</v>
      </c>
      <c r="P495" s="99">
        <f>RES_hhdet_in_tess!P8</f>
        <v>0.31052293535061781</v>
      </c>
      <c r="Q495" s="99">
        <f>RES_hhdet_in_tess!Q8</f>
        <v>0.74463419515886597</v>
      </c>
      <c r="R495" s="99">
        <f>RES_hhdet_in_tess!R8</f>
        <v>0.54743990095340311</v>
      </c>
      <c r="S495" s="99">
        <f>RES_hhdet_in_tess!S8</f>
        <v>0.45689279581851072</v>
      </c>
      <c r="T495" s="99">
        <f>RES_hhdet_in_tess!T8</f>
        <v>0.51485423829647381</v>
      </c>
      <c r="U495" s="99">
        <f>RES_hhdet_in_tess!U8</f>
        <v>0.52169895919720488</v>
      </c>
      <c r="V495" s="99">
        <f>RES_hhdet_in_tess!V8</f>
        <v>0.30602755079249305</v>
      </c>
      <c r="W495" s="99">
        <f>RES_hhdet_in_tess!W8</f>
        <v>0</v>
      </c>
      <c r="X495" s="99">
        <f>RES_hhdet_in_tess!X8</f>
        <v>0</v>
      </c>
      <c r="Y495" s="99">
        <f>RES_hhdet_in_tess!Y8</f>
        <v>3.2799212478672693E-2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9.3001617756518016</v>
      </c>
      <c r="D496" s="123">
        <v>9.5907755498724576</v>
      </c>
      <c r="E496" s="123">
        <v>11.643206568768941</v>
      </c>
      <c r="F496" s="123">
        <v>11.195061412248927</v>
      </c>
      <c r="G496" s="123">
        <v>10.937669763164502</v>
      </c>
      <c r="H496" s="123">
        <v>11.605573320100685</v>
      </c>
      <c r="I496" s="123">
        <v>11.003029423539425</v>
      </c>
      <c r="J496" s="123">
        <v>11.589774065744566</v>
      </c>
      <c r="K496" s="123">
        <v>12.018668968586342</v>
      </c>
      <c r="L496" s="123">
        <v>12.528609852574043</v>
      </c>
      <c r="M496" s="123">
        <v>12.391599558411453</v>
      </c>
      <c r="N496" s="123">
        <v>12.626105757919802</v>
      </c>
      <c r="O496" s="123">
        <v>12.981073989010472</v>
      </c>
      <c r="P496" s="123">
        <v>13.113249717732739</v>
      </c>
      <c r="Q496" s="123">
        <v>13.210012313569511</v>
      </c>
      <c r="R496" s="123">
        <v>13.572113414753526</v>
      </c>
      <c r="S496" s="123">
        <v>14.016814717805065</v>
      </c>
      <c r="T496" s="123">
        <v>14.365604529625148</v>
      </c>
      <c r="U496" s="123">
        <v>13.096288780190351</v>
      </c>
      <c r="V496" s="123">
        <v>13.474532080463506</v>
      </c>
      <c r="W496" s="123">
        <v>0</v>
      </c>
      <c r="X496" s="123">
        <v>0</v>
      </c>
      <c r="Y496" s="123">
        <v>10.442892251815724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9.3637003331056707</v>
      </c>
      <c r="D497" s="99">
        <v>10.207630706143581</v>
      </c>
      <c r="E497" s="99">
        <v>10.40406750447092</v>
      </c>
      <c r="F497" s="99">
        <v>10.836410631820554</v>
      </c>
      <c r="G497" s="99">
        <v>11.133245473263258</v>
      </c>
      <c r="H497" s="99">
        <v>11.623477266066036</v>
      </c>
      <c r="I497" s="99">
        <v>11.019408924257734</v>
      </c>
      <c r="J497" s="99">
        <v>11.67490560062233</v>
      </c>
      <c r="K497" s="99">
        <v>12.082634892690011</v>
      </c>
      <c r="L497" s="99">
        <v>12.399458776904575</v>
      </c>
      <c r="M497" s="99">
        <v>12.332151487793084</v>
      </c>
      <c r="N497" s="99">
        <v>12.714400719239594</v>
      </c>
      <c r="O497" s="99">
        <v>12.906749335904337</v>
      </c>
      <c r="P497" s="99">
        <v>13.091931681991326</v>
      </c>
      <c r="Q497" s="99">
        <v>12.998606155979914</v>
      </c>
      <c r="R497" s="99">
        <v>13.488170576108548</v>
      </c>
      <c r="S497" s="99">
        <v>14.122333114250189</v>
      </c>
      <c r="T497" s="99">
        <v>14.77606646626176</v>
      </c>
      <c r="U497" s="99">
        <v>12.517112195992912</v>
      </c>
      <c r="V497" s="99">
        <v>13.411415338978344</v>
      </c>
      <c r="W497" s="99">
        <v>0</v>
      </c>
      <c r="X497" s="99">
        <v>0</v>
      </c>
      <c r="Y497" s="99">
        <v>10.448309201965284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9.9160618615544767</v>
      </c>
      <c r="D498" s="99">
        <v>10.023806187513852</v>
      </c>
      <c r="E498" s="99">
        <v>10.507343027850041</v>
      </c>
      <c r="F498" s="99">
        <v>10.825729357498814</v>
      </c>
      <c r="G498" s="99">
        <v>10.909121464666049</v>
      </c>
      <c r="H498" s="99">
        <v>11.024200350396635</v>
      </c>
      <c r="I498" s="99">
        <v>11.437372244446014</v>
      </c>
      <c r="J498" s="99">
        <v>11.728800296081943</v>
      </c>
      <c r="K498" s="99">
        <v>12.116286239017676</v>
      </c>
      <c r="L498" s="99">
        <v>12.289768891290516</v>
      </c>
      <c r="M498" s="99">
        <v>12.213378123444048</v>
      </c>
      <c r="N498" s="99">
        <v>12.836203001480865</v>
      </c>
      <c r="O498" s="99">
        <v>12.728464049864579</v>
      </c>
      <c r="P498" s="99">
        <v>12.944637334894926</v>
      </c>
      <c r="Q498" s="99">
        <v>12.971860343560984</v>
      </c>
      <c r="R498" s="99">
        <v>13.418994429447903</v>
      </c>
      <c r="S498" s="99">
        <v>13.773681610427243</v>
      </c>
      <c r="T498" s="99">
        <v>14.283350295169273</v>
      </c>
      <c r="U498" s="99">
        <v>15.176049592091655</v>
      </c>
      <c r="V498" s="99">
        <v>15.309679815579884</v>
      </c>
      <c r="W498" s="99">
        <v>0</v>
      </c>
      <c r="X498" s="99">
        <v>0</v>
      </c>
      <c r="Y498" s="99">
        <v>12.876631291089781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12.135255537739681</v>
      </c>
      <c r="L499" s="99">
        <v>12.304451845726014</v>
      </c>
      <c r="M499" s="99">
        <v>12.224905674852783</v>
      </c>
      <c r="N499" s="99">
        <v>12.845059067228089</v>
      </c>
      <c r="O499" s="99">
        <v>12.738676967571241</v>
      </c>
      <c r="P499" s="99">
        <v>12.976844650606257</v>
      </c>
      <c r="Q499" s="99">
        <v>13.00511998163487</v>
      </c>
      <c r="R499" s="99">
        <v>13.450651868169127</v>
      </c>
      <c r="S499" s="99">
        <v>13.79995811381999</v>
      </c>
      <c r="T499" s="99">
        <v>0</v>
      </c>
      <c r="U499" s="99">
        <v>15.189368817695401</v>
      </c>
      <c r="V499" s="99">
        <v>15.319708490975524</v>
      </c>
      <c r="W499" s="99">
        <v>0</v>
      </c>
      <c r="X499" s="99">
        <v>0</v>
      </c>
      <c r="Y499" s="99">
        <v>12.949542234828337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5.8023528090935983</v>
      </c>
      <c r="L500" s="102">
        <v>6.1571896708706646</v>
      </c>
      <c r="M500" s="102">
        <v>5.8797534315262476</v>
      </c>
      <c r="N500" s="102">
        <v>5.9510289083507981</v>
      </c>
      <c r="O500" s="102">
        <v>6.0764814498705606</v>
      </c>
      <c r="P500" s="102">
        <v>6.0645769893199803</v>
      </c>
      <c r="Q500" s="102">
        <v>6.166078834330138</v>
      </c>
      <c r="R500" s="102">
        <v>6.3050506164521138</v>
      </c>
      <c r="S500" s="102">
        <v>6.3530143212597441</v>
      </c>
      <c r="T500" s="102">
        <v>0</v>
      </c>
      <c r="U500" s="102">
        <v>7.4861921582269799</v>
      </c>
      <c r="V500" s="102">
        <v>7.3562488150191792</v>
      </c>
      <c r="W500" s="102">
        <v>0</v>
      </c>
      <c r="X500" s="102">
        <v>0</v>
      </c>
      <c r="Y500" s="102">
        <v>4.0307606744317281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6.3329027286460828</v>
      </c>
      <c r="L501" s="105">
        <v>6.1472621748553493</v>
      </c>
      <c r="M501" s="105">
        <v>6.3451522433265355</v>
      </c>
      <c r="N501" s="105">
        <v>6.8940301588772899</v>
      </c>
      <c r="O501" s="105">
        <v>6.6621955177006811</v>
      </c>
      <c r="P501" s="105">
        <v>6.9122676612862746</v>
      </c>
      <c r="Q501" s="105">
        <v>6.8390411473047301</v>
      </c>
      <c r="R501" s="105">
        <v>7.1456012517170109</v>
      </c>
      <c r="S501" s="105">
        <v>7.446943792560246</v>
      </c>
      <c r="T501" s="105">
        <v>0</v>
      </c>
      <c r="U501" s="105">
        <v>7.7031766594684195</v>
      </c>
      <c r="V501" s="105">
        <v>7.9634596759563436</v>
      </c>
      <c r="W501" s="105">
        <v>0</v>
      </c>
      <c r="X501" s="105">
        <v>0</v>
      </c>
      <c r="Y501" s="105">
        <v>8.9187815603966101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8.5011117167818835</v>
      </c>
      <c r="D502" s="102">
        <v>6.4208351870744691</v>
      </c>
      <c r="E502" s="102">
        <v>13.54570491239042</v>
      </c>
      <c r="F502" s="102">
        <v>12.572955969114352</v>
      </c>
      <c r="G502" s="102">
        <v>9.934180921025705</v>
      </c>
      <c r="H502" s="102">
        <v>11.753626373727222</v>
      </c>
      <c r="I502" s="102">
        <v>10.759660558117158</v>
      </c>
      <c r="J502" s="102">
        <v>11.303007837599225</v>
      </c>
      <c r="K502" s="102">
        <v>11.899603194602857</v>
      </c>
      <c r="L502" s="102">
        <v>12.732145438751562</v>
      </c>
      <c r="M502" s="102">
        <v>12.496643602375864</v>
      </c>
      <c r="N502" s="102">
        <v>12.289428704620455</v>
      </c>
      <c r="O502" s="102">
        <v>13.156245200487854</v>
      </c>
      <c r="P502" s="102">
        <v>13.099024817967095</v>
      </c>
      <c r="Q502" s="102">
        <v>13.446705301057643</v>
      </c>
      <c r="R502" s="102">
        <v>13.64412836663689</v>
      </c>
      <c r="S502" s="102">
        <v>13.761108586326412</v>
      </c>
      <c r="T502" s="102">
        <v>13.43649043670948</v>
      </c>
      <c r="U502" s="102">
        <v>14.490561030003013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11.92272598934748</v>
      </c>
      <c r="L503" s="105">
        <v>12.747048781887857</v>
      </c>
      <c r="M503" s="105">
        <v>12.503901679967081</v>
      </c>
      <c r="N503" s="105">
        <v>12.292424815081244</v>
      </c>
      <c r="O503" s="105">
        <v>13.182339149926889</v>
      </c>
      <c r="P503" s="105">
        <v>13.175902776690531</v>
      </c>
      <c r="Q503" s="105">
        <v>13.544860566812321</v>
      </c>
      <c r="R503" s="105">
        <v>13.736871296290477</v>
      </c>
      <c r="S503" s="105">
        <v>13.825519814511637</v>
      </c>
      <c r="T503" s="105">
        <v>13.471854947326104</v>
      </c>
      <c r="U503" s="105">
        <v>14.508804635577292</v>
      </c>
      <c r="V503" s="105">
        <v>15.414138745483971</v>
      </c>
      <c r="W503" s="105">
        <v>0</v>
      </c>
      <c r="X503" s="105">
        <v>0</v>
      </c>
      <c r="Y503" s="105">
        <v>9.6230618122775127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5.7013686363860385</v>
      </c>
      <c r="L504" s="99">
        <v>6.3880269090749229</v>
      </c>
      <c r="M504" s="99">
        <v>6.0154247633403655</v>
      </c>
      <c r="N504" s="99">
        <v>5.6882631854407419</v>
      </c>
      <c r="O504" s="99">
        <v>6.2950996682293665</v>
      </c>
      <c r="P504" s="99">
        <v>6.1630835100826458</v>
      </c>
      <c r="Q504" s="99">
        <v>6.4384593212677466</v>
      </c>
      <c r="R504" s="99">
        <v>6.4687391107650072</v>
      </c>
      <c r="S504" s="99">
        <v>6.3914555855577442</v>
      </c>
      <c r="T504" s="99">
        <v>7.2516729268376539</v>
      </c>
      <c r="U504" s="99">
        <v>7.1461304629464379</v>
      </c>
      <c r="V504" s="99">
        <v>7.4489541315395904</v>
      </c>
      <c r="W504" s="99">
        <v>0</v>
      </c>
      <c r="X504" s="99">
        <v>0</v>
      </c>
      <c r="Y504" s="99">
        <v>2.5584055092550839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6.2213573529614425</v>
      </c>
      <c r="L505" s="99">
        <v>6.3590218728129333</v>
      </c>
      <c r="M505" s="99">
        <v>6.4884769166267162</v>
      </c>
      <c r="N505" s="99">
        <v>6.6041616296405019</v>
      </c>
      <c r="O505" s="99">
        <v>6.8872394816975246</v>
      </c>
      <c r="P505" s="99">
        <v>7.0128192666078863</v>
      </c>
      <c r="Q505" s="99">
        <v>7.1064012455445731</v>
      </c>
      <c r="R505" s="99">
        <v>7.2681321855254701</v>
      </c>
      <c r="S505" s="99">
        <v>7.4340642289538943</v>
      </c>
      <c r="T505" s="99">
        <v>6.2201820204884486</v>
      </c>
      <c r="U505" s="99">
        <v>7.3626741726308529</v>
      </c>
      <c r="V505" s="99">
        <v>7.9651846139443823</v>
      </c>
      <c r="W505" s="99">
        <v>0</v>
      </c>
      <c r="X505" s="99">
        <v>0</v>
      </c>
      <c r="Y505" s="99">
        <v>7.0646563030224279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4.6840406247812041</v>
      </c>
      <c r="D506" s="123">
        <v>4.5534230596887841</v>
      </c>
      <c r="E506" s="123">
        <v>8.1170204281544915</v>
      </c>
      <c r="F506" s="123">
        <v>7.4039702021237401</v>
      </c>
      <c r="G506" s="123">
        <v>6.6812667687119243</v>
      </c>
      <c r="H506" s="123">
        <v>7.007856513753457</v>
      </c>
      <c r="I506" s="123">
        <v>7.0306703153127277</v>
      </c>
      <c r="J506" s="123">
        <v>7.2647060831537251</v>
      </c>
      <c r="K506" s="123">
        <v>7.4155455989494152</v>
      </c>
      <c r="L506" s="123">
        <v>7.8450964499406268</v>
      </c>
      <c r="M506" s="123">
        <v>7.3378103551489646</v>
      </c>
      <c r="N506" s="123">
        <v>7.2854992081780088</v>
      </c>
      <c r="O506" s="123">
        <v>7.1266962857806746</v>
      </c>
      <c r="P506" s="123">
        <v>6.9511515081063626</v>
      </c>
      <c r="Q506" s="123">
        <v>6.9133267567452119</v>
      </c>
      <c r="R506" s="123">
        <v>7.0544937785287791</v>
      </c>
      <c r="S506" s="123">
        <v>7.1864176204949617</v>
      </c>
      <c r="T506" s="123">
        <v>7.3477307773143306</v>
      </c>
      <c r="U506" s="123">
        <v>7.5430073957111938</v>
      </c>
      <c r="V506" s="123">
        <v>7.3630929683490711</v>
      </c>
      <c r="W506" s="123">
        <v>0</v>
      </c>
      <c r="X506" s="123">
        <v>0</v>
      </c>
      <c r="Y506" s="123">
        <v>4.8332147812311952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4.4919656174100471</v>
      </c>
      <c r="D507" s="99">
        <v>5.3557959757383884</v>
      </c>
      <c r="E507" s="99">
        <v>6.8931950419924659</v>
      </c>
      <c r="F507" s="99">
        <v>6.9661789387183024</v>
      </c>
      <c r="G507" s="99">
        <v>6.9573770213462396</v>
      </c>
      <c r="H507" s="99">
        <v>7.288690281076442</v>
      </c>
      <c r="I507" s="99">
        <v>6.8619845544101379</v>
      </c>
      <c r="J507" s="99">
        <v>7.3309355389510475</v>
      </c>
      <c r="K507" s="99">
        <v>7.5136366682642892</v>
      </c>
      <c r="L507" s="99">
        <v>7.6687799990464383</v>
      </c>
      <c r="M507" s="99">
        <v>7.2865610465006636</v>
      </c>
      <c r="N507" s="99">
        <v>7.3079995531589494</v>
      </c>
      <c r="O507" s="99">
        <v>7.0868742454064533</v>
      </c>
      <c r="P507" s="99">
        <v>7.0624652770962868</v>
      </c>
      <c r="Q507" s="99">
        <v>6.9765547405214825</v>
      </c>
      <c r="R507" s="99">
        <v>7.1154681957734178</v>
      </c>
      <c r="S507" s="99">
        <v>7.4184649057613878</v>
      </c>
      <c r="T507" s="99">
        <v>7.4832241519438405</v>
      </c>
      <c r="U507" s="99">
        <v>6.8342843189536957</v>
      </c>
      <c r="V507" s="99">
        <v>7.6364137818821591</v>
      </c>
      <c r="W507" s="99">
        <v>0</v>
      </c>
      <c r="X507" s="99">
        <v>0</v>
      </c>
      <c r="Y507" s="99">
        <v>5.1168855979105681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4.842553631094761</v>
      </c>
      <c r="D508" s="99">
        <v>5.2356207448565302</v>
      </c>
      <c r="E508" s="99">
        <v>6.9465990920460543</v>
      </c>
      <c r="F508" s="99">
        <v>6.9633184586768708</v>
      </c>
      <c r="G508" s="99">
        <v>6.7871665314849929</v>
      </c>
      <c r="H508" s="99">
        <v>6.8513280519658846</v>
      </c>
      <c r="I508" s="99">
        <v>7.1234437397848698</v>
      </c>
      <c r="J508" s="99">
        <v>7.3295502157553658</v>
      </c>
      <c r="K508" s="99">
        <v>7.5529006637772156</v>
      </c>
      <c r="L508" s="99">
        <v>7.639971642368792</v>
      </c>
      <c r="M508" s="99">
        <v>7.3015556384342801</v>
      </c>
      <c r="N508" s="99">
        <v>7.3156409636048236</v>
      </c>
      <c r="O508" s="99">
        <v>7.0204525218154661</v>
      </c>
      <c r="P508" s="99">
        <v>6.9507766317760735</v>
      </c>
      <c r="Q508" s="99">
        <v>6.9134217036111396</v>
      </c>
      <c r="R508" s="99">
        <v>7.0181893821662227</v>
      </c>
      <c r="S508" s="99">
        <v>7.1014134037715939</v>
      </c>
      <c r="T508" s="99">
        <v>7.3409907000855474</v>
      </c>
      <c r="U508" s="99">
        <v>7.6982281459822222</v>
      </c>
      <c r="V508" s="99">
        <v>7.196294399351129</v>
      </c>
      <c r="W508" s="99">
        <v>0</v>
      </c>
      <c r="X508" s="99">
        <v>0</v>
      </c>
      <c r="Y508" s="99">
        <v>4.8052623836706125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4.2073861004578852</v>
      </c>
      <c r="D509" s="110">
        <v>3.3136822918932789</v>
      </c>
      <c r="E509" s="110">
        <v>8.9470211423281292</v>
      </c>
      <c r="F509" s="110">
        <v>8.089288418899157</v>
      </c>
      <c r="G509" s="110">
        <v>6.2388101644260399</v>
      </c>
      <c r="H509" s="110">
        <v>7.4363831073926434</v>
      </c>
      <c r="I509" s="110">
        <v>6.7411963305768481</v>
      </c>
      <c r="J509" s="110">
        <v>7.157293601823441</v>
      </c>
      <c r="K509" s="110">
        <v>7.2150366966657051</v>
      </c>
      <c r="L509" s="110">
        <v>8.0526815561953402</v>
      </c>
      <c r="M509" s="110">
        <v>7.3889689747633085</v>
      </c>
      <c r="N509" s="110">
        <v>7.21640878062267</v>
      </c>
      <c r="O509" s="110">
        <v>7.3958342372242134</v>
      </c>
      <c r="P509" s="110">
        <v>6.9023878095713176</v>
      </c>
      <c r="Q509" s="110">
        <v>6.8936777292354758</v>
      </c>
      <c r="R509" s="110">
        <v>7.0901381306334637</v>
      </c>
      <c r="S509" s="110">
        <v>7.2619451008080071</v>
      </c>
      <c r="T509" s="110">
        <v>7.2998139521293881</v>
      </c>
      <c r="U509" s="110">
        <v>7.3812232470850763</v>
      </c>
      <c r="V509" s="110">
        <v>7.7468572040829535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61.29856563858759</v>
      </c>
      <c r="D511" s="118">
        <f t="shared" si="254"/>
        <v>61.9431012750264</v>
      </c>
      <c r="E511" s="118">
        <f t="shared" si="254"/>
        <v>56.066095410606664</v>
      </c>
      <c r="F511" s="118">
        <f t="shared" si="254"/>
        <v>56.394518407965634</v>
      </c>
      <c r="G511" s="118">
        <f t="shared" si="254"/>
        <v>58.911056383608042</v>
      </c>
      <c r="H511" s="118">
        <f t="shared" si="254"/>
        <v>63.622113235779373</v>
      </c>
      <c r="I511" s="118">
        <f t="shared" si="254"/>
        <v>55.504462697605938</v>
      </c>
      <c r="J511" s="118">
        <f t="shared" si="254"/>
        <v>55.93831631376429</v>
      </c>
      <c r="K511" s="118">
        <f t="shared" si="254"/>
        <v>55.267201009713965</v>
      </c>
      <c r="L511" s="118">
        <f t="shared" si="254"/>
        <v>61.274261605066158</v>
      </c>
      <c r="M511" s="118">
        <f t="shared" si="254"/>
        <v>52.714145925132186</v>
      </c>
      <c r="N511" s="118">
        <f t="shared" si="254"/>
        <v>55.516587232142982</v>
      </c>
      <c r="O511" s="118">
        <f t="shared" si="254"/>
        <v>52.776498452167914</v>
      </c>
      <c r="P511" s="118">
        <f t="shared" si="254"/>
        <v>46.356011958076365</v>
      </c>
      <c r="Q511" s="118">
        <f t="shared" si="254"/>
        <v>43.961751425402461</v>
      </c>
      <c r="R511" s="118">
        <f t="shared" ref="R511:V511" si="255">R512+R515+R517+R527</f>
        <v>45.52458441599903</v>
      </c>
      <c r="S511" s="118">
        <f t="shared" si="255"/>
        <v>45.802883689092788</v>
      </c>
      <c r="T511" s="118">
        <f t="shared" si="255"/>
        <v>44.67284924707014</v>
      </c>
      <c r="U511" s="118">
        <f t="shared" si="255"/>
        <v>36.098934695615789</v>
      </c>
      <c r="V511" s="118">
        <f t="shared" si="255"/>
        <v>38.212746014346394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24.196763289986936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55.40055587572558</v>
      </c>
      <c r="D512" s="123">
        <f t="shared" si="257"/>
        <v>56.075986701056983</v>
      </c>
      <c r="E512" s="123">
        <f t="shared" si="257"/>
        <v>51.590359894454977</v>
      </c>
      <c r="F512" s="123">
        <f t="shared" si="257"/>
        <v>50.200551364633711</v>
      </c>
      <c r="G512" s="123">
        <f t="shared" si="257"/>
        <v>51.9459840056305</v>
      </c>
      <c r="H512" s="123">
        <f t="shared" si="257"/>
        <v>55.850776518519304</v>
      </c>
      <c r="I512" s="123">
        <f t="shared" si="257"/>
        <v>48.462546019223012</v>
      </c>
      <c r="J512" s="123">
        <f t="shared" si="257"/>
        <v>49.542556955042436</v>
      </c>
      <c r="K512" s="123">
        <f t="shared" si="257"/>
        <v>49.697177906672707</v>
      </c>
      <c r="L512" s="123">
        <f t="shared" si="257"/>
        <v>55.95794220652342</v>
      </c>
      <c r="M512" s="123">
        <f t="shared" si="257"/>
        <v>47.242179308406797</v>
      </c>
      <c r="N512" s="123">
        <f t="shared" si="257"/>
        <v>48.515746026727321</v>
      </c>
      <c r="O512" s="123">
        <f t="shared" si="257"/>
        <v>46.23982700067139</v>
      </c>
      <c r="P512" s="123">
        <f t="shared" si="257"/>
        <v>40.626214998678584</v>
      </c>
      <c r="Q512" s="123">
        <f t="shared" si="257"/>
        <v>38.365931822406232</v>
      </c>
      <c r="R512" s="123">
        <f t="shared" ref="R512:V512" si="258">SUM(R513:R514)</f>
        <v>40.008419944071754</v>
      </c>
      <c r="S512" s="123">
        <f t="shared" si="258"/>
        <v>39.250880259992691</v>
      </c>
      <c r="T512" s="123">
        <f t="shared" si="258"/>
        <v>37.970424091819552</v>
      </c>
      <c r="U512" s="123">
        <f t="shared" si="258"/>
        <v>29.970833088018153</v>
      </c>
      <c r="V512" s="123">
        <f t="shared" si="258"/>
        <v>30.343182450630625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18.102648842116302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55.40055587572558</v>
      </c>
      <c r="D513" s="99">
        <v>56.075986701056983</v>
      </c>
      <c r="E513" s="99">
        <v>51.590359894454977</v>
      </c>
      <c r="F513" s="99">
        <v>50.200551364633711</v>
      </c>
      <c r="G513" s="99">
        <v>51.9459840056305</v>
      </c>
      <c r="H513" s="99">
        <v>55.850776518519304</v>
      </c>
      <c r="I513" s="99">
        <v>48.462546019223012</v>
      </c>
      <c r="J513" s="99">
        <v>49.542556955042436</v>
      </c>
      <c r="K513" s="99">
        <v>49.697177906672707</v>
      </c>
      <c r="L513" s="99">
        <v>55.95794220652342</v>
      </c>
      <c r="M513" s="99">
        <v>47.242179308406797</v>
      </c>
      <c r="N513" s="99">
        <v>48.515746026727321</v>
      </c>
      <c r="O513" s="99">
        <v>46.23982700067139</v>
      </c>
      <c r="P513" s="99">
        <v>40.626214998678584</v>
      </c>
      <c r="Q513" s="99">
        <v>38.365931822406232</v>
      </c>
      <c r="R513" s="99">
        <v>40.008419944071754</v>
      </c>
      <c r="S513" s="99">
        <v>39.250880259992691</v>
      </c>
      <c r="T513" s="99">
        <v>37.970424091819552</v>
      </c>
      <c r="U513" s="99">
        <v>29.970833088018153</v>
      </c>
      <c r="V513" s="99">
        <v>30.343182450630625</v>
      </c>
      <c r="W513" s="99">
        <v>0</v>
      </c>
      <c r="X513" s="99">
        <v>0</v>
      </c>
      <c r="Y513" s="99">
        <v>18.102648842116302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4.4207179177710012</v>
      </c>
      <c r="D517" s="123">
        <v>4.5081560757749015</v>
      </c>
      <c r="E517" s="123">
        <v>3.2912547331546915</v>
      </c>
      <c r="F517" s="123">
        <v>4.4514646714455903</v>
      </c>
      <c r="G517" s="123">
        <v>4.802568467817709</v>
      </c>
      <c r="H517" s="123">
        <v>5.5452652593143146</v>
      </c>
      <c r="I517" s="123">
        <v>4.7818495299415247</v>
      </c>
      <c r="J517" s="123">
        <v>4.4934739848192997</v>
      </c>
      <c r="K517" s="123">
        <v>3.6762314240082725</v>
      </c>
      <c r="L517" s="123">
        <v>3.6827436039396901</v>
      </c>
      <c r="M517" s="123">
        <v>3.7199958214631348</v>
      </c>
      <c r="N517" s="123">
        <v>4.8395377715576178</v>
      </c>
      <c r="O517" s="123">
        <v>4.3230710743799774</v>
      </c>
      <c r="P517" s="123">
        <v>3.5766760616178206</v>
      </c>
      <c r="Q517" s="123">
        <v>3.6224799831674654</v>
      </c>
      <c r="R517" s="123">
        <v>3.6608787451629192</v>
      </c>
      <c r="S517" s="123">
        <v>4.6042081001960549</v>
      </c>
      <c r="T517" s="123">
        <v>4.526612758913692</v>
      </c>
      <c r="U517" s="123">
        <v>4.0402111624491068</v>
      </c>
      <c r="V517" s="123">
        <v>5.5595420941984734</v>
      </c>
      <c r="W517" s="123">
        <v>0</v>
      </c>
      <c r="X517" s="123">
        <v>0</v>
      </c>
      <c r="Y517" s="123">
        <v>4.2062829193549565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5.0284624541381984</v>
      </c>
      <c r="D518" s="99">
        <v>5.4275574446800974</v>
      </c>
      <c r="E518" s="99">
        <v>5.4926695941419972</v>
      </c>
      <c r="F518" s="99">
        <v>5.6719307320624264</v>
      </c>
      <c r="G518" s="99">
        <v>5.7632005915895945</v>
      </c>
      <c r="H518" s="99">
        <v>5.9680654867718603</v>
      </c>
      <c r="I518" s="99">
        <v>5.6159174180629696</v>
      </c>
      <c r="J518" s="99">
        <v>5.9016592657813023</v>
      </c>
      <c r="K518" s="99">
        <v>6.0691230717244942</v>
      </c>
      <c r="L518" s="99">
        <v>6.1817185092356457</v>
      </c>
      <c r="M518" s="99">
        <v>6.1062677356978918</v>
      </c>
      <c r="N518" s="99">
        <v>6.243140354026024</v>
      </c>
      <c r="O518" s="99">
        <v>6.301625140341411</v>
      </c>
      <c r="P518" s="99">
        <v>6.3475890013940601</v>
      </c>
      <c r="Q518" s="99">
        <v>6.2330535587475193</v>
      </c>
      <c r="R518" s="99">
        <v>6.3379517787685158</v>
      </c>
      <c r="S518" s="99">
        <v>6.4708620777566264</v>
      </c>
      <c r="T518" s="99">
        <v>6.596085599107484</v>
      </c>
      <c r="U518" s="99">
        <v>5.4527964660150534</v>
      </c>
      <c r="V518" s="99">
        <v>5.7233425687305699</v>
      </c>
      <c r="W518" s="99">
        <v>0</v>
      </c>
      <c r="X518" s="99">
        <v>0</v>
      </c>
      <c r="Y518" s="99">
        <v>4.3382286680665931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3.9183160557115109</v>
      </c>
      <c r="D519" s="99">
        <v>3.9468324793533349</v>
      </c>
      <c r="E519" s="99">
        <v>4.1205648264870813</v>
      </c>
      <c r="F519" s="99">
        <v>4.228115781008527</v>
      </c>
      <c r="G519" s="99">
        <v>4.2414824145329391</v>
      </c>
      <c r="H519" s="99">
        <v>4.2652872318900057</v>
      </c>
      <c r="I519" s="99">
        <v>4.4014706015783087</v>
      </c>
      <c r="J519" s="99">
        <v>4.4857082599808145</v>
      </c>
      <c r="K519" s="99">
        <v>4.599981004561287</v>
      </c>
      <c r="L519" s="99">
        <v>4.6261168386510327</v>
      </c>
      <c r="M519" s="99">
        <v>4.5189252615926385</v>
      </c>
      <c r="N519" s="99">
        <v>4.6194540543054163</v>
      </c>
      <c r="O519" s="99">
        <v>4.4045426845549995</v>
      </c>
      <c r="P519" s="99">
        <v>4.2797898804624337</v>
      </c>
      <c r="Q519" s="99">
        <v>4.1233946349802419</v>
      </c>
      <c r="R519" s="99">
        <v>4.161408115912729</v>
      </c>
      <c r="S519" s="99">
        <v>4.1764812413109071</v>
      </c>
      <c r="T519" s="99">
        <v>4.246424694730079</v>
      </c>
      <c r="U519" s="99">
        <v>4.4379927063806539</v>
      </c>
      <c r="V519" s="99">
        <v>4.4201306774578439</v>
      </c>
      <c r="W519" s="99">
        <v>0</v>
      </c>
      <c r="X519" s="99">
        <v>0</v>
      </c>
      <c r="Y519" s="99">
        <v>3.6648213600004751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2.2028790156543314</v>
      </c>
      <c r="L520" s="99">
        <v>2.3176903542400114</v>
      </c>
      <c r="M520" s="99">
        <v>2.1754969055332447</v>
      </c>
      <c r="N520" s="99">
        <v>2.1416383501256835</v>
      </c>
      <c r="O520" s="99">
        <v>2.1026984727309874</v>
      </c>
      <c r="P520" s="99">
        <v>2.0050863192752137</v>
      </c>
      <c r="Q520" s="99">
        <v>1.9600254482359394</v>
      </c>
      <c r="R520" s="99">
        <v>1.9552798046450854</v>
      </c>
      <c r="S520" s="99">
        <v>1.9263727657559702</v>
      </c>
      <c r="T520" s="99">
        <v>0</v>
      </c>
      <c r="U520" s="99">
        <v>2.1892170287904484</v>
      </c>
      <c r="V520" s="99">
        <v>2.1238576802363767</v>
      </c>
      <c r="W520" s="99">
        <v>0</v>
      </c>
      <c r="X520" s="99">
        <v>0</v>
      </c>
      <c r="Y520" s="99">
        <v>1.1471958373871505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2.2028790156543314</v>
      </c>
      <c r="L521" s="102">
        <v>2.3176903542400114</v>
      </c>
      <c r="M521" s="102">
        <v>2.1754969055332447</v>
      </c>
      <c r="N521" s="102">
        <v>2.1416383501256835</v>
      </c>
      <c r="O521" s="102">
        <v>2.1026984727309874</v>
      </c>
      <c r="P521" s="102">
        <v>2.0050863192752137</v>
      </c>
      <c r="Q521" s="102">
        <v>1.9600254482359394</v>
      </c>
      <c r="R521" s="102">
        <v>1.9552798046450854</v>
      </c>
      <c r="S521" s="102">
        <v>1.9263727657559702</v>
      </c>
      <c r="T521" s="102">
        <v>0</v>
      </c>
      <c r="U521" s="102">
        <v>2.1892170287904484</v>
      </c>
      <c r="V521" s="102">
        <v>2.1238576802363767</v>
      </c>
      <c r="W521" s="102">
        <v>0</v>
      </c>
      <c r="X521" s="102">
        <v>0</v>
      </c>
      <c r="Y521" s="102">
        <v>1.1471958373871505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1.4772918450910106</v>
      </c>
      <c r="D527" s="123">
        <v>1.358958498194518</v>
      </c>
      <c r="E527" s="123">
        <v>1.1844807829969888</v>
      </c>
      <c r="F527" s="123">
        <v>1.7425023718863319</v>
      </c>
      <c r="G527" s="123">
        <v>2.1625039101598351</v>
      </c>
      <c r="H527" s="123">
        <v>2.2260714579457574</v>
      </c>
      <c r="I527" s="123">
        <v>2.2600671484414034</v>
      </c>
      <c r="J527" s="123">
        <v>1.9022853739025569</v>
      </c>
      <c r="K527" s="123">
        <v>1.8937916790329834</v>
      </c>
      <c r="L527" s="123">
        <v>1.6335757946030474</v>
      </c>
      <c r="M527" s="123">
        <v>1.7519707952622512</v>
      </c>
      <c r="N527" s="123">
        <v>2.1613034338580444</v>
      </c>
      <c r="O527" s="123">
        <v>2.2136003771165491</v>
      </c>
      <c r="P527" s="123">
        <v>2.1531208977799636</v>
      </c>
      <c r="Q527" s="123">
        <v>1.9733396198287649</v>
      </c>
      <c r="R527" s="123">
        <v>1.855285726764361</v>
      </c>
      <c r="S527" s="123">
        <v>1.9477953289040408</v>
      </c>
      <c r="T527" s="123">
        <v>2.1758123963368967</v>
      </c>
      <c r="U527" s="123">
        <v>2.0878904451485325</v>
      </c>
      <c r="V527" s="123">
        <v>2.3100214695172956</v>
      </c>
      <c r="W527" s="123">
        <v>0</v>
      </c>
      <c r="X527" s="123">
        <v>0</v>
      </c>
      <c r="Y527" s="123">
        <v>1.8878315285156804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2.6211583541366612</v>
      </c>
      <c r="D528" s="99">
        <v>3.1144295947874086</v>
      </c>
      <c r="E528" s="99">
        <v>4.0067674032172285</v>
      </c>
      <c r="F528" s="99">
        <v>4.042305680408333</v>
      </c>
      <c r="G528" s="99">
        <v>4.0212903983697119</v>
      </c>
      <c r="H528" s="99">
        <v>4.2091509931951085</v>
      </c>
      <c r="I528" s="99">
        <v>3.9628163421712692</v>
      </c>
      <c r="J528" s="99">
        <v>4.2314728737127556</v>
      </c>
      <c r="K528" s="99">
        <v>4.3432119986729845</v>
      </c>
      <c r="L528" s="99">
        <v>4.4346463018183888</v>
      </c>
      <c r="M528" s="99">
        <v>4.2178935855899073</v>
      </c>
      <c r="N528" s="99">
        <v>4.2259157917214951</v>
      </c>
      <c r="O528" s="99">
        <v>4.1014189684435447</v>
      </c>
      <c r="P528" s="99">
        <v>4.0848242754463273</v>
      </c>
      <c r="Q528" s="99">
        <v>4.031023333349216</v>
      </c>
      <c r="R528" s="99">
        <v>4.1058785650270817</v>
      </c>
      <c r="S528" s="99">
        <v>4.2753837629751201</v>
      </c>
      <c r="T528" s="99">
        <v>4.306426853567614</v>
      </c>
      <c r="U528" s="99">
        <v>3.9233344104417278</v>
      </c>
      <c r="V528" s="99">
        <v>4.3689159592366673</v>
      </c>
      <c r="W528" s="99">
        <v>0</v>
      </c>
      <c r="X528" s="99">
        <v>0</v>
      </c>
      <c r="Y528" s="99">
        <v>2.9284331174977192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1.8740414898400706</v>
      </c>
      <c r="D529" s="99">
        <v>2.0249012242239242</v>
      </c>
      <c r="E529" s="99">
        <v>2.6849669332461636</v>
      </c>
      <c r="F529" s="99">
        <v>2.6897639596027085</v>
      </c>
      <c r="G529" s="99">
        <v>2.6200994029154288</v>
      </c>
      <c r="H529" s="99">
        <v>2.6432334522329834</v>
      </c>
      <c r="I529" s="99">
        <v>2.7465176589829507</v>
      </c>
      <c r="J529" s="99">
        <v>2.8242392309012523</v>
      </c>
      <c r="K529" s="99">
        <v>2.9085048685712285</v>
      </c>
      <c r="L529" s="99">
        <v>2.9402193773547509</v>
      </c>
      <c r="M529" s="99">
        <v>2.8086649989230299</v>
      </c>
      <c r="N529" s="99">
        <v>2.8133466742072768</v>
      </c>
      <c r="O529" s="99">
        <v>2.699405003515539</v>
      </c>
      <c r="P529" s="99">
        <v>2.6714484191712833</v>
      </c>
      <c r="Q529" s="99">
        <v>2.652382348154589</v>
      </c>
      <c r="R529" s="99">
        <v>2.6801003227492544</v>
      </c>
      <c r="S529" s="99">
        <v>2.6942707161458159</v>
      </c>
      <c r="T529" s="99">
        <v>2.7654615276511576</v>
      </c>
      <c r="U529" s="99">
        <v>2.8814490470443404</v>
      </c>
      <c r="V529" s="99">
        <v>2.6813795490430947</v>
      </c>
      <c r="W529" s="99">
        <v>0</v>
      </c>
      <c r="X529" s="99">
        <v>0</v>
      </c>
      <c r="Y529" s="99">
        <v>1.7852925727715059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24410</v>
      </c>
      <c r="C5" s="120">
        <v>24267</v>
      </c>
      <c r="D5" s="120">
        <v>23279</v>
      </c>
      <c r="E5" s="120">
        <v>22268</v>
      </c>
      <c r="F5" s="120">
        <v>21146</v>
      </c>
      <c r="G5" s="120">
        <v>20461</v>
      </c>
      <c r="H5" s="120">
        <v>20193</v>
      </c>
      <c r="I5" s="120">
        <v>20395</v>
      </c>
      <c r="J5" s="120">
        <v>20494</v>
      </c>
      <c r="K5" s="120">
        <v>20346</v>
      </c>
      <c r="L5" s="120">
        <v>19979</v>
      </c>
      <c r="M5" s="120">
        <v>19333</v>
      </c>
      <c r="N5" s="120">
        <v>18897</v>
      </c>
      <c r="O5" s="120">
        <v>18322</v>
      </c>
      <c r="P5" s="120">
        <v>17957</v>
      </c>
      <c r="Q5" s="120">
        <v>17730</v>
      </c>
      <c r="R5" s="120">
        <v>17430</v>
      </c>
      <c r="S5" s="120">
        <v>17210</v>
      </c>
      <c r="T5" s="120">
        <v>16845</v>
      </c>
      <c r="U5" s="120">
        <v>16923</v>
      </c>
      <c r="V5" s="120">
        <v>16923</v>
      </c>
      <c r="W5" s="120">
        <v>18562</v>
      </c>
      <c r="X5" s="120">
        <v>22061</v>
      </c>
      <c r="Y5" s="120">
        <v>24271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24410</v>
      </c>
      <c r="C7" s="52">
        <v>24267</v>
      </c>
      <c r="D7" s="52">
        <v>23279</v>
      </c>
      <c r="E7" s="52">
        <v>22268</v>
      </c>
      <c r="F7" s="52">
        <v>21146</v>
      </c>
      <c r="G7" s="52">
        <v>20461</v>
      </c>
      <c r="H7" s="52">
        <v>20193</v>
      </c>
      <c r="I7" s="52">
        <v>20395</v>
      </c>
      <c r="J7" s="52">
        <v>20494</v>
      </c>
      <c r="K7" s="52">
        <v>20346</v>
      </c>
      <c r="L7" s="52">
        <v>19979</v>
      </c>
      <c r="M7" s="52">
        <v>19333</v>
      </c>
      <c r="N7" s="52">
        <v>18897</v>
      </c>
      <c r="O7" s="52">
        <v>18322</v>
      </c>
      <c r="P7" s="52">
        <v>17957</v>
      </c>
      <c r="Q7" s="52">
        <v>17730</v>
      </c>
      <c r="R7" s="52">
        <v>17430</v>
      </c>
      <c r="S7" s="52">
        <v>17210</v>
      </c>
      <c r="T7" s="52">
        <v>16845</v>
      </c>
      <c r="U7" s="52">
        <v>16923</v>
      </c>
      <c r="V7" s="52">
        <v>16923</v>
      </c>
      <c r="W7" s="52">
        <v>18562</v>
      </c>
      <c r="X7" s="52">
        <v>22061</v>
      </c>
      <c r="Y7" s="52">
        <v>24271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16</v>
      </c>
      <c r="C9" s="52">
        <v>16</v>
      </c>
      <c r="D9" s="52">
        <v>15</v>
      </c>
      <c r="E9" s="52">
        <v>16</v>
      </c>
      <c r="F9" s="52">
        <v>16</v>
      </c>
      <c r="G9" s="52">
        <v>17</v>
      </c>
      <c r="H9" s="52">
        <v>18</v>
      </c>
      <c r="I9" s="52">
        <v>30</v>
      </c>
      <c r="J9" s="52">
        <v>48</v>
      </c>
      <c r="K9" s="52">
        <v>67</v>
      </c>
      <c r="L9" s="52">
        <v>74</v>
      </c>
      <c r="M9" s="52">
        <v>90</v>
      </c>
      <c r="N9" s="52">
        <v>102</v>
      </c>
      <c r="O9" s="52">
        <v>120</v>
      </c>
      <c r="P9" s="52">
        <v>152</v>
      </c>
      <c r="Q9" s="52">
        <v>186</v>
      </c>
      <c r="R9" s="52">
        <v>235</v>
      </c>
      <c r="S9" s="52">
        <v>275</v>
      </c>
      <c r="T9" s="52">
        <v>322</v>
      </c>
      <c r="U9" s="52">
        <v>369</v>
      </c>
      <c r="V9" s="52">
        <v>427</v>
      </c>
      <c r="W9" s="52">
        <v>475</v>
      </c>
      <c r="X9" s="52">
        <v>566</v>
      </c>
      <c r="Y9" s="52">
        <v>684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11990</v>
      </c>
      <c r="C11" s="52">
        <v>11347</v>
      </c>
      <c r="D11" s="52">
        <v>9902</v>
      </c>
      <c r="E11" s="52">
        <v>8211</v>
      </c>
      <c r="F11" s="52">
        <v>6682</v>
      </c>
      <c r="G11" s="52">
        <v>5517</v>
      </c>
      <c r="H11" s="52">
        <v>5280</v>
      </c>
      <c r="I11" s="52">
        <v>4993</v>
      </c>
      <c r="J11" s="52">
        <v>4640</v>
      </c>
      <c r="K11" s="52">
        <v>4207</v>
      </c>
      <c r="L11" s="52">
        <v>3871</v>
      </c>
      <c r="M11" s="52">
        <v>3428</v>
      </c>
      <c r="N11" s="52">
        <v>2927</v>
      </c>
      <c r="O11" s="52">
        <v>2283</v>
      </c>
      <c r="P11" s="52">
        <v>2002</v>
      </c>
      <c r="Q11" s="52">
        <v>1851</v>
      </c>
      <c r="R11" s="52">
        <v>1848</v>
      </c>
      <c r="S11" s="52">
        <v>1879</v>
      </c>
      <c r="T11" s="52">
        <v>1868</v>
      </c>
      <c r="U11" s="52">
        <v>1854</v>
      </c>
      <c r="V11" s="52">
        <v>1878</v>
      </c>
      <c r="W11" s="52">
        <v>1892</v>
      </c>
      <c r="X11" s="52">
        <v>2397</v>
      </c>
      <c r="Y11" s="52">
        <v>3277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2</v>
      </c>
      <c r="L12" s="52">
        <v>2</v>
      </c>
      <c r="M12" s="52">
        <v>2</v>
      </c>
      <c r="N12" s="52">
        <v>2</v>
      </c>
      <c r="O12" s="52">
        <v>3</v>
      </c>
      <c r="P12" s="52">
        <v>3</v>
      </c>
      <c r="Q12" s="52">
        <v>3</v>
      </c>
      <c r="R12" s="52">
        <v>2</v>
      </c>
      <c r="S12" s="52">
        <v>2</v>
      </c>
      <c r="T12" s="52">
        <v>5</v>
      </c>
      <c r="U12" s="52">
        <v>8</v>
      </c>
      <c r="V12" s="52">
        <v>10</v>
      </c>
      <c r="W12" s="52">
        <v>11</v>
      </c>
      <c r="X12" s="52">
        <v>45</v>
      </c>
      <c r="Y12" s="52">
        <v>99</v>
      </c>
      <c r="DA12" s="63" t="s">
        <v>1072</v>
      </c>
    </row>
    <row r="13" spans="1:105" ht="12" customHeight="1" x14ac:dyDescent="0.25">
      <c r="A13" s="97" t="s">
        <v>122</v>
      </c>
      <c r="B13" s="52">
        <v>12420</v>
      </c>
      <c r="C13" s="52">
        <v>12920</v>
      </c>
      <c r="D13" s="52">
        <v>13377</v>
      </c>
      <c r="E13" s="52">
        <v>14057</v>
      </c>
      <c r="F13" s="52">
        <v>14464</v>
      </c>
      <c r="G13" s="52">
        <v>14944</v>
      </c>
      <c r="H13" s="52">
        <v>14913</v>
      </c>
      <c r="I13" s="52">
        <v>15402</v>
      </c>
      <c r="J13" s="52">
        <v>15854</v>
      </c>
      <c r="K13" s="52">
        <v>14651</v>
      </c>
      <c r="L13" s="52">
        <v>14347</v>
      </c>
      <c r="M13" s="52">
        <v>13897</v>
      </c>
      <c r="N13" s="52">
        <v>13578</v>
      </c>
      <c r="O13" s="52">
        <v>11458</v>
      </c>
      <c r="P13" s="52">
        <v>9990</v>
      </c>
      <c r="Q13" s="52">
        <v>8429</v>
      </c>
      <c r="R13" s="52">
        <v>7265</v>
      </c>
      <c r="S13" s="52">
        <v>7105</v>
      </c>
      <c r="T13" s="52">
        <v>5356</v>
      </c>
      <c r="U13" s="52">
        <v>4387</v>
      </c>
      <c r="V13" s="52">
        <v>3305</v>
      </c>
      <c r="W13" s="52">
        <v>2845</v>
      </c>
      <c r="X13" s="52">
        <v>3158</v>
      </c>
      <c r="Y13" s="52">
        <v>2286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1486</v>
      </c>
      <c r="L14" s="52">
        <v>1759</v>
      </c>
      <c r="M14" s="52">
        <v>2006</v>
      </c>
      <c r="N14" s="52">
        <v>2390</v>
      </c>
      <c r="O14" s="52">
        <v>4578</v>
      </c>
      <c r="P14" s="52">
        <v>5962</v>
      </c>
      <c r="Q14" s="52">
        <v>7447</v>
      </c>
      <c r="R14" s="52">
        <v>8315</v>
      </c>
      <c r="S14" s="52">
        <v>8224</v>
      </c>
      <c r="T14" s="52">
        <v>9616</v>
      </c>
      <c r="U14" s="52">
        <v>10674</v>
      </c>
      <c r="V14" s="52">
        <v>11730</v>
      </c>
      <c r="W14" s="52">
        <v>13814</v>
      </c>
      <c r="X14" s="52">
        <v>16461</v>
      </c>
      <c r="Y14" s="52">
        <v>18609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20554</v>
      </c>
      <c r="C16" s="52">
        <v>20143</v>
      </c>
      <c r="D16" s="52">
        <v>18686</v>
      </c>
      <c r="E16" s="52">
        <v>16514</v>
      </c>
      <c r="F16" s="52">
        <v>14828</v>
      </c>
      <c r="G16" s="52">
        <v>14030</v>
      </c>
      <c r="H16" s="52">
        <v>13655</v>
      </c>
      <c r="I16" s="52">
        <v>13902</v>
      </c>
      <c r="J16" s="52">
        <v>13760</v>
      </c>
      <c r="K16" s="52">
        <v>13379</v>
      </c>
      <c r="L16" s="52">
        <v>12772</v>
      </c>
      <c r="M16" s="52">
        <v>12107</v>
      </c>
      <c r="N16" s="52">
        <v>11679</v>
      </c>
      <c r="O16" s="52">
        <v>11158</v>
      </c>
      <c r="P16" s="52">
        <v>11004</v>
      </c>
      <c r="Q16" s="52">
        <v>10957</v>
      </c>
      <c r="R16" s="52">
        <v>10872</v>
      </c>
      <c r="S16" s="52">
        <v>10921</v>
      </c>
      <c r="T16" s="52">
        <v>10961</v>
      </c>
      <c r="U16" s="52">
        <v>11167</v>
      </c>
      <c r="V16" s="52">
        <v>11417</v>
      </c>
      <c r="W16" s="52">
        <v>14108</v>
      </c>
      <c r="X16" s="52">
        <v>18955</v>
      </c>
      <c r="Y16" s="52">
        <v>22337</v>
      </c>
      <c r="DA16" s="63" t="s">
        <v>1075</v>
      </c>
    </row>
    <row r="17" spans="1:105" ht="12" customHeight="1" x14ac:dyDescent="0.25">
      <c r="A17" s="109" t="s">
        <v>120</v>
      </c>
      <c r="B17" s="36">
        <v>3856</v>
      </c>
      <c r="C17" s="36">
        <v>4124</v>
      </c>
      <c r="D17" s="36">
        <v>4593</v>
      </c>
      <c r="E17" s="36">
        <v>5754</v>
      </c>
      <c r="F17" s="36">
        <v>6318</v>
      </c>
      <c r="G17" s="36">
        <v>6431</v>
      </c>
      <c r="H17" s="36">
        <v>6538</v>
      </c>
      <c r="I17" s="36">
        <v>6493</v>
      </c>
      <c r="J17" s="36">
        <v>6734</v>
      </c>
      <c r="K17" s="36">
        <v>6967</v>
      </c>
      <c r="L17" s="36">
        <v>7207</v>
      </c>
      <c r="M17" s="36">
        <v>7226</v>
      </c>
      <c r="N17" s="36">
        <v>7218</v>
      </c>
      <c r="O17" s="36">
        <v>7164</v>
      </c>
      <c r="P17" s="36">
        <v>6953</v>
      </c>
      <c r="Q17" s="36">
        <v>6773</v>
      </c>
      <c r="R17" s="36">
        <v>6558</v>
      </c>
      <c r="S17" s="36">
        <v>6289</v>
      </c>
      <c r="T17" s="36">
        <v>5884</v>
      </c>
      <c r="U17" s="36">
        <v>5756</v>
      </c>
      <c r="V17" s="36">
        <v>5506</v>
      </c>
      <c r="W17" s="36">
        <v>4454</v>
      </c>
      <c r="X17" s="36">
        <v>3106</v>
      </c>
      <c r="Y17" s="36">
        <v>1934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1907</v>
      </c>
      <c r="D21" s="52">
        <v>1907</v>
      </c>
      <c r="E21" s="52">
        <v>1910</v>
      </c>
      <c r="F21" s="52">
        <v>1917</v>
      </c>
      <c r="G21" s="52">
        <v>1930</v>
      </c>
      <c r="H21" s="52">
        <v>1946</v>
      </c>
      <c r="I21" s="52">
        <v>1975</v>
      </c>
      <c r="J21" s="52">
        <v>2010</v>
      </c>
      <c r="K21" s="52">
        <v>2063</v>
      </c>
      <c r="L21" s="52">
        <v>2133</v>
      </c>
      <c r="M21" s="52">
        <v>2219</v>
      </c>
      <c r="N21" s="52">
        <v>2328</v>
      </c>
      <c r="O21" s="52">
        <v>2086</v>
      </c>
      <c r="P21" s="52">
        <v>719</v>
      </c>
      <c r="Q21" s="52">
        <v>914</v>
      </c>
      <c r="R21" s="52">
        <v>1136</v>
      </c>
      <c r="S21" s="52">
        <v>1386</v>
      </c>
      <c r="T21" s="52">
        <v>1322</v>
      </c>
      <c r="U21" s="52">
        <v>1414</v>
      </c>
      <c r="V21" s="52">
        <v>1530</v>
      </c>
      <c r="W21" s="52">
        <v>1657</v>
      </c>
      <c r="X21" s="52">
        <v>1723</v>
      </c>
      <c r="Y21" s="52">
        <v>1706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3</v>
      </c>
      <c r="G23" s="52">
        <v>2</v>
      </c>
      <c r="H23" s="52">
        <v>3</v>
      </c>
      <c r="I23" s="52">
        <v>2</v>
      </c>
      <c r="J23" s="52">
        <v>1</v>
      </c>
      <c r="K23" s="52">
        <v>1</v>
      </c>
      <c r="L23" s="52">
        <v>4</v>
      </c>
      <c r="M23" s="52">
        <v>4</v>
      </c>
      <c r="N23" s="52">
        <v>9</v>
      </c>
      <c r="O23" s="52">
        <v>10</v>
      </c>
      <c r="P23" s="52">
        <v>9</v>
      </c>
      <c r="Q23" s="52">
        <v>20</v>
      </c>
      <c r="R23" s="52">
        <v>17</v>
      </c>
      <c r="S23" s="52">
        <v>22</v>
      </c>
      <c r="T23" s="52">
        <v>18</v>
      </c>
      <c r="U23" s="52">
        <v>29</v>
      </c>
      <c r="V23" s="52">
        <v>36</v>
      </c>
      <c r="W23" s="52">
        <v>40</v>
      </c>
      <c r="X23" s="52">
        <v>59</v>
      </c>
      <c r="Y23" s="52">
        <v>65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1873</v>
      </c>
      <c r="D25" s="52">
        <v>1876</v>
      </c>
      <c r="E25" s="52">
        <v>1891</v>
      </c>
      <c r="F25" s="52">
        <v>1926</v>
      </c>
      <c r="G25" s="52">
        <v>1982</v>
      </c>
      <c r="H25" s="52">
        <v>2063</v>
      </c>
      <c r="I25" s="52">
        <v>1065</v>
      </c>
      <c r="J25" s="52">
        <v>631</v>
      </c>
      <c r="K25" s="52">
        <v>739</v>
      </c>
      <c r="L25" s="52">
        <v>530</v>
      </c>
      <c r="M25" s="52">
        <v>644</v>
      </c>
      <c r="N25" s="52">
        <v>886</v>
      </c>
      <c r="O25" s="52">
        <v>1013</v>
      </c>
      <c r="P25" s="52">
        <v>554</v>
      </c>
      <c r="Q25" s="52">
        <v>403</v>
      </c>
      <c r="R25" s="52">
        <v>273</v>
      </c>
      <c r="S25" s="52">
        <v>290</v>
      </c>
      <c r="T25" s="52">
        <v>263</v>
      </c>
      <c r="U25" s="52">
        <v>296</v>
      </c>
      <c r="V25" s="52">
        <v>332</v>
      </c>
      <c r="W25" s="52">
        <v>310</v>
      </c>
      <c r="X25" s="52">
        <v>269</v>
      </c>
      <c r="Y25" s="52">
        <v>276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2</v>
      </c>
      <c r="S26" s="52">
        <v>0</v>
      </c>
      <c r="T26" s="52">
        <v>0</v>
      </c>
      <c r="U26" s="52">
        <v>0</v>
      </c>
      <c r="V26" s="52">
        <v>1</v>
      </c>
      <c r="W26" s="52">
        <v>0</v>
      </c>
      <c r="X26" s="52">
        <v>0</v>
      </c>
      <c r="Y26" s="52">
        <v>1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1941</v>
      </c>
      <c r="D27" s="52">
        <v>1944</v>
      </c>
      <c r="E27" s="52">
        <v>1981</v>
      </c>
      <c r="F27" s="52">
        <v>2067</v>
      </c>
      <c r="G27" s="52">
        <v>2246</v>
      </c>
      <c r="H27" s="52">
        <v>2544</v>
      </c>
      <c r="I27" s="52">
        <v>1821</v>
      </c>
      <c r="J27" s="52">
        <v>2132</v>
      </c>
      <c r="K27" s="52">
        <v>2459</v>
      </c>
      <c r="L27" s="52">
        <v>2533</v>
      </c>
      <c r="M27" s="52">
        <v>2612</v>
      </c>
      <c r="N27" s="52">
        <v>2626</v>
      </c>
      <c r="O27" s="52">
        <v>2506</v>
      </c>
      <c r="P27" s="52">
        <v>1741</v>
      </c>
      <c r="Q27" s="52">
        <v>2021</v>
      </c>
      <c r="R27" s="52">
        <v>1997</v>
      </c>
      <c r="S27" s="52">
        <v>1690</v>
      </c>
      <c r="T27" s="52">
        <v>1793</v>
      </c>
      <c r="U27" s="52">
        <v>1498</v>
      </c>
      <c r="V27" s="52">
        <v>1082</v>
      </c>
      <c r="W27" s="52">
        <v>479</v>
      </c>
      <c r="X27" s="52">
        <v>619</v>
      </c>
      <c r="Y27" s="52">
        <v>872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8</v>
      </c>
      <c r="M28" s="52">
        <v>26</v>
      </c>
      <c r="N28" s="52">
        <v>54</v>
      </c>
      <c r="O28" s="52">
        <v>114</v>
      </c>
      <c r="P28" s="52">
        <v>226</v>
      </c>
      <c r="Q28" s="52">
        <v>389</v>
      </c>
      <c r="R28" s="52">
        <v>621</v>
      </c>
      <c r="S28" s="52">
        <v>1016</v>
      </c>
      <c r="T28" s="52">
        <v>760</v>
      </c>
      <c r="U28" s="52">
        <v>1018</v>
      </c>
      <c r="V28" s="52">
        <v>1416</v>
      </c>
      <c r="W28" s="52">
        <v>1907</v>
      </c>
      <c r="X28" s="52">
        <v>1868</v>
      </c>
      <c r="Y28" s="52">
        <v>2542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3212</v>
      </c>
      <c r="D30" s="52">
        <v>3217</v>
      </c>
      <c r="E30" s="52">
        <v>3253</v>
      </c>
      <c r="F30" s="52">
        <v>3341</v>
      </c>
      <c r="G30" s="52">
        <v>3497</v>
      </c>
      <c r="H30" s="52">
        <v>3739</v>
      </c>
      <c r="I30" s="52">
        <v>2177</v>
      </c>
      <c r="J30" s="52">
        <v>1804</v>
      </c>
      <c r="K30" s="52">
        <v>2098</v>
      </c>
      <c r="L30" s="52">
        <v>1853</v>
      </c>
      <c r="M30" s="52">
        <v>2003</v>
      </c>
      <c r="N30" s="52">
        <v>2512</v>
      </c>
      <c r="O30" s="52">
        <v>2662</v>
      </c>
      <c r="P30" s="52">
        <v>1692</v>
      </c>
      <c r="Q30" s="52">
        <v>1769</v>
      </c>
      <c r="R30" s="52">
        <v>1634</v>
      </c>
      <c r="S30" s="52">
        <v>1701</v>
      </c>
      <c r="T30" s="52">
        <v>1610</v>
      </c>
      <c r="U30" s="52">
        <v>1748</v>
      </c>
      <c r="V30" s="52">
        <v>1927</v>
      </c>
      <c r="W30" s="52">
        <v>1774</v>
      </c>
      <c r="X30" s="52">
        <v>1667</v>
      </c>
      <c r="Y30" s="52">
        <v>1878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602</v>
      </c>
      <c r="D31" s="36">
        <v>605</v>
      </c>
      <c r="E31" s="36">
        <v>614</v>
      </c>
      <c r="F31" s="36">
        <v>654</v>
      </c>
      <c r="G31" s="36">
        <v>732</v>
      </c>
      <c r="H31" s="36">
        <v>867</v>
      </c>
      <c r="I31" s="36">
        <v>710</v>
      </c>
      <c r="J31" s="36">
        <v>960</v>
      </c>
      <c r="K31" s="36">
        <v>1098</v>
      </c>
      <c r="L31" s="36">
        <v>1224</v>
      </c>
      <c r="M31" s="36">
        <v>1271</v>
      </c>
      <c r="N31" s="36">
        <v>1060</v>
      </c>
      <c r="O31" s="36">
        <v>978</v>
      </c>
      <c r="P31" s="36">
        <v>826</v>
      </c>
      <c r="Q31" s="36">
        <v>1047</v>
      </c>
      <c r="R31" s="36">
        <v>1270</v>
      </c>
      <c r="S31" s="36">
        <v>1294</v>
      </c>
      <c r="T31" s="36">
        <v>1216</v>
      </c>
      <c r="U31" s="36">
        <v>1055</v>
      </c>
      <c r="V31" s="36">
        <v>914</v>
      </c>
      <c r="W31" s="36">
        <v>1052</v>
      </c>
      <c r="X31" s="36">
        <v>1348</v>
      </c>
      <c r="Y31" s="36">
        <v>1172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1764</v>
      </c>
      <c r="D35" s="52">
        <v>919</v>
      </c>
      <c r="E35" s="52">
        <v>899</v>
      </c>
      <c r="F35" s="52">
        <v>795</v>
      </c>
      <c r="G35" s="52">
        <v>1245</v>
      </c>
      <c r="H35" s="52">
        <v>1678</v>
      </c>
      <c r="I35" s="52">
        <v>2177</v>
      </c>
      <c r="J35" s="52">
        <v>2109</v>
      </c>
      <c r="K35" s="52">
        <v>1915</v>
      </c>
      <c r="L35" s="52">
        <v>1766</v>
      </c>
      <c r="M35" s="52">
        <v>1573</v>
      </c>
      <c r="N35" s="52">
        <v>1892</v>
      </c>
      <c r="O35" s="52">
        <v>1511</v>
      </c>
      <c r="P35" s="52">
        <v>354</v>
      </c>
      <c r="Q35" s="52">
        <v>687</v>
      </c>
      <c r="R35" s="52">
        <v>836</v>
      </c>
      <c r="S35" s="52">
        <v>1166</v>
      </c>
      <c r="T35" s="52">
        <v>957</v>
      </c>
      <c r="U35" s="52">
        <v>1492</v>
      </c>
      <c r="V35" s="52">
        <v>1530</v>
      </c>
      <c r="W35" s="52">
        <v>3296</v>
      </c>
      <c r="X35" s="52">
        <v>5222</v>
      </c>
      <c r="Y35" s="52">
        <v>3916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</v>
      </c>
      <c r="D37" s="52">
        <v>2</v>
      </c>
      <c r="E37" s="52">
        <v>3</v>
      </c>
      <c r="F37" s="52">
        <v>3</v>
      </c>
      <c r="G37" s="52">
        <v>3</v>
      </c>
      <c r="H37" s="52">
        <v>4</v>
      </c>
      <c r="I37" s="52">
        <v>14</v>
      </c>
      <c r="J37" s="52">
        <v>19</v>
      </c>
      <c r="K37" s="52">
        <v>20</v>
      </c>
      <c r="L37" s="52">
        <v>11</v>
      </c>
      <c r="M37" s="52">
        <v>20</v>
      </c>
      <c r="N37" s="52">
        <v>21</v>
      </c>
      <c r="O37" s="52">
        <v>28</v>
      </c>
      <c r="P37" s="52">
        <v>41</v>
      </c>
      <c r="Q37" s="52">
        <v>54</v>
      </c>
      <c r="R37" s="52">
        <v>66</v>
      </c>
      <c r="S37" s="52">
        <v>62</v>
      </c>
      <c r="T37" s="52">
        <v>65</v>
      </c>
      <c r="U37" s="52">
        <v>76</v>
      </c>
      <c r="V37" s="52">
        <v>94</v>
      </c>
      <c r="W37" s="52">
        <v>88</v>
      </c>
      <c r="X37" s="52">
        <v>150</v>
      </c>
      <c r="Y37" s="52">
        <v>183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1230</v>
      </c>
      <c r="D39" s="52">
        <v>431</v>
      </c>
      <c r="E39" s="52">
        <v>200</v>
      </c>
      <c r="F39" s="52">
        <v>397</v>
      </c>
      <c r="G39" s="52">
        <v>817</v>
      </c>
      <c r="H39" s="52">
        <v>1826</v>
      </c>
      <c r="I39" s="52">
        <v>778</v>
      </c>
      <c r="J39" s="52">
        <v>278</v>
      </c>
      <c r="K39" s="52">
        <v>306</v>
      </c>
      <c r="L39" s="52">
        <v>194</v>
      </c>
      <c r="M39" s="52">
        <v>201</v>
      </c>
      <c r="N39" s="52">
        <v>385</v>
      </c>
      <c r="O39" s="52">
        <v>369</v>
      </c>
      <c r="P39" s="52">
        <v>273</v>
      </c>
      <c r="Q39" s="52">
        <v>252</v>
      </c>
      <c r="R39" s="52">
        <v>270</v>
      </c>
      <c r="S39" s="52">
        <v>321</v>
      </c>
      <c r="T39" s="52">
        <v>252</v>
      </c>
      <c r="U39" s="52">
        <v>282</v>
      </c>
      <c r="V39" s="52">
        <v>356</v>
      </c>
      <c r="W39" s="52">
        <v>324</v>
      </c>
      <c r="X39" s="52">
        <v>774</v>
      </c>
      <c r="Y39" s="52">
        <v>1156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2</v>
      </c>
      <c r="L40" s="52">
        <v>0</v>
      </c>
      <c r="M40" s="52">
        <v>0</v>
      </c>
      <c r="N40" s="52">
        <v>0</v>
      </c>
      <c r="O40" s="52">
        <v>1</v>
      </c>
      <c r="P40" s="52">
        <v>0</v>
      </c>
      <c r="Q40" s="52">
        <v>0</v>
      </c>
      <c r="R40" s="52">
        <v>1</v>
      </c>
      <c r="S40" s="52">
        <v>0</v>
      </c>
      <c r="T40" s="52">
        <v>3</v>
      </c>
      <c r="U40" s="52">
        <v>3</v>
      </c>
      <c r="V40" s="52">
        <v>3</v>
      </c>
      <c r="W40" s="52">
        <v>1</v>
      </c>
      <c r="X40" s="52">
        <v>34</v>
      </c>
      <c r="Y40" s="52">
        <v>55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2441</v>
      </c>
      <c r="D41" s="52">
        <v>2401</v>
      </c>
      <c r="E41" s="52">
        <v>2661</v>
      </c>
      <c r="F41" s="52">
        <v>2474</v>
      </c>
      <c r="G41" s="52">
        <v>2726</v>
      </c>
      <c r="H41" s="52">
        <v>2513</v>
      </c>
      <c r="I41" s="52">
        <v>2310</v>
      </c>
      <c r="J41" s="52">
        <v>2584</v>
      </c>
      <c r="K41" s="52">
        <v>1256</v>
      </c>
      <c r="L41" s="52">
        <v>2229</v>
      </c>
      <c r="M41" s="52">
        <v>2162</v>
      </c>
      <c r="N41" s="52">
        <v>2307</v>
      </c>
      <c r="O41" s="52">
        <v>386</v>
      </c>
      <c r="P41" s="52">
        <v>273</v>
      </c>
      <c r="Q41" s="52">
        <v>460</v>
      </c>
      <c r="R41" s="52">
        <v>833</v>
      </c>
      <c r="S41" s="52">
        <v>1530</v>
      </c>
      <c r="T41" s="52">
        <v>44</v>
      </c>
      <c r="U41" s="52">
        <v>529</v>
      </c>
      <c r="V41" s="52">
        <v>0</v>
      </c>
      <c r="W41" s="52">
        <v>19</v>
      </c>
      <c r="X41" s="52">
        <v>932</v>
      </c>
      <c r="Y41" s="52">
        <v>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1486</v>
      </c>
      <c r="L42" s="52">
        <v>281</v>
      </c>
      <c r="M42" s="52">
        <v>273</v>
      </c>
      <c r="N42" s="52">
        <v>438</v>
      </c>
      <c r="O42" s="52">
        <v>2302</v>
      </c>
      <c r="P42" s="52">
        <v>1610</v>
      </c>
      <c r="Q42" s="52">
        <v>1874</v>
      </c>
      <c r="R42" s="52">
        <v>1489</v>
      </c>
      <c r="S42" s="52">
        <v>925</v>
      </c>
      <c r="T42" s="52">
        <v>2152</v>
      </c>
      <c r="U42" s="52">
        <v>2076</v>
      </c>
      <c r="V42" s="52">
        <v>2472</v>
      </c>
      <c r="W42" s="52">
        <v>3991</v>
      </c>
      <c r="X42" s="52">
        <v>4515</v>
      </c>
      <c r="Y42" s="52">
        <v>4690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2801</v>
      </c>
      <c r="D44" s="52">
        <v>1760</v>
      </c>
      <c r="E44" s="52">
        <v>1081</v>
      </c>
      <c r="F44" s="52">
        <v>1655</v>
      </c>
      <c r="G44" s="52">
        <v>2699</v>
      </c>
      <c r="H44" s="52">
        <v>3364</v>
      </c>
      <c r="I44" s="52">
        <v>2424</v>
      </c>
      <c r="J44" s="52">
        <v>1662</v>
      </c>
      <c r="K44" s="52">
        <v>1717</v>
      </c>
      <c r="L44" s="52">
        <v>1246</v>
      </c>
      <c r="M44" s="52">
        <v>1338</v>
      </c>
      <c r="N44" s="52">
        <v>2084</v>
      </c>
      <c r="O44" s="52">
        <v>2141</v>
      </c>
      <c r="P44" s="52">
        <v>1538</v>
      </c>
      <c r="Q44" s="52">
        <v>1722</v>
      </c>
      <c r="R44" s="52">
        <v>1549</v>
      </c>
      <c r="S44" s="52">
        <v>1750</v>
      </c>
      <c r="T44" s="52">
        <v>1650</v>
      </c>
      <c r="U44" s="52">
        <v>1954</v>
      </c>
      <c r="V44" s="52">
        <v>2177</v>
      </c>
      <c r="W44" s="52">
        <v>4465</v>
      </c>
      <c r="X44" s="52">
        <v>6514</v>
      </c>
      <c r="Y44" s="52">
        <v>5260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870</v>
      </c>
      <c r="D45" s="36">
        <v>1074</v>
      </c>
      <c r="E45" s="36">
        <v>1775</v>
      </c>
      <c r="F45" s="36">
        <v>1218</v>
      </c>
      <c r="G45" s="36">
        <v>845</v>
      </c>
      <c r="H45" s="36">
        <v>974</v>
      </c>
      <c r="I45" s="36">
        <v>665</v>
      </c>
      <c r="J45" s="36">
        <v>1201</v>
      </c>
      <c r="K45" s="36">
        <v>1331</v>
      </c>
      <c r="L45" s="36">
        <v>1464</v>
      </c>
      <c r="M45" s="36">
        <v>1290</v>
      </c>
      <c r="N45" s="36">
        <v>1052</v>
      </c>
      <c r="O45" s="36">
        <v>924</v>
      </c>
      <c r="P45" s="36">
        <v>615</v>
      </c>
      <c r="Q45" s="36">
        <v>867</v>
      </c>
      <c r="R45" s="36">
        <v>1055</v>
      </c>
      <c r="S45" s="36">
        <v>1025</v>
      </c>
      <c r="T45" s="36">
        <v>811</v>
      </c>
      <c r="U45" s="36">
        <v>927</v>
      </c>
      <c r="V45" s="36">
        <v>664</v>
      </c>
      <c r="W45" s="36">
        <v>0</v>
      </c>
      <c r="X45" s="36">
        <v>0</v>
      </c>
      <c r="Y45" s="36">
        <v>0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637</v>
      </c>
      <c r="D49" s="52">
        <v>333</v>
      </c>
      <c r="E49" s="52">
        <v>326</v>
      </c>
      <c r="F49" s="52">
        <v>288</v>
      </c>
      <c r="G49" s="52">
        <v>451</v>
      </c>
      <c r="H49" s="52">
        <v>524</v>
      </c>
      <c r="I49" s="52">
        <v>676</v>
      </c>
      <c r="J49" s="52">
        <v>614</v>
      </c>
      <c r="K49" s="52">
        <v>549</v>
      </c>
      <c r="L49" s="52">
        <v>469</v>
      </c>
      <c r="M49" s="52">
        <v>406</v>
      </c>
      <c r="N49" s="52">
        <v>552</v>
      </c>
      <c r="O49" s="52">
        <v>393</v>
      </c>
      <c r="P49" s="52">
        <v>206</v>
      </c>
      <c r="Q49" s="52">
        <v>322</v>
      </c>
      <c r="R49" s="52">
        <v>332</v>
      </c>
      <c r="S49" s="52">
        <v>362</v>
      </c>
      <c r="T49" s="52">
        <v>307</v>
      </c>
      <c r="U49" s="52">
        <v>492</v>
      </c>
      <c r="V49" s="52">
        <v>506</v>
      </c>
      <c r="W49" s="52">
        <v>1207</v>
      </c>
      <c r="X49" s="52">
        <v>2340</v>
      </c>
      <c r="Y49" s="52">
        <v>2077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</v>
      </c>
      <c r="F51" s="52">
        <v>1</v>
      </c>
      <c r="G51" s="52">
        <v>1</v>
      </c>
      <c r="H51" s="52">
        <v>2</v>
      </c>
      <c r="I51" s="52">
        <v>6</v>
      </c>
      <c r="J51" s="52">
        <v>8</v>
      </c>
      <c r="K51" s="52">
        <v>9</v>
      </c>
      <c r="L51" s="52">
        <v>4</v>
      </c>
      <c r="M51" s="52">
        <v>9</v>
      </c>
      <c r="N51" s="52">
        <v>10</v>
      </c>
      <c r="O51" s="52">
        <v>13</v>
      </c>
      <c r="P51" s="52">
        <v>10</v>
      </c>
      <c r="Q51" s="52">
        <v>23</v>
      </c>
      <c r="R51" s="52">
        <v>32</v>
      </c>
      <c r="S51" s="52">
        <v>30</v>
      </c>
      <c r="T51" s="52">
        <v>25</v>
      </c>
      <c r="U51" s="52">
        <v>32</v>
      </c>
      <c r="V51" s="52">
        <v>34</v>
      </c>
      <c r="W51" s="52">
        <v>31</v>
      </c>
      <c r="X51" s="52">
        <v>44</v>
      </c>
      <c r="Y51" s="52">
        <v>20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213</v>
      </c>
      <c r="D53" s="52">
        <v>51</v>
      </c>
      <c r="E53" s="52">
        <v>23</v>
      </c>
      <c r="F53" s="52">
        <v>40</v>
      </c>
      <c r="G53" s="52">
        <v>104</v>
      </c>
      <c r="H53" s="52">
        <v>220</v>
      </c>
      <c r="I53" s="52">
        <v>171</v>
      </c>
      <c r="J53" s="52">
        <v>60</v>
      </c>
      <c r="K53" s="52">
        <v>54</v>
      </c>
      <c r="L53" s="52">
        <v>34</v>
      </c>
      <c r="M53" s="52">
        <v>31</v>
      </c>
      <c r="N53" s="52">
        <v>68</v>
      </c>
      <c r="O53" s="52">
        <v>48</v>
      </c>
      <c r="P53" s="52">
        <v>26</v>
      </c>
      <c r="Q53" s="52">
        <v>32</v>
      </c>
      <c r="R53" s="52">
        <v>35</v>
      </c>
      <c r="S53" s="52">
        <v>42</v>
      </c>
      <c r="T53" s="52">
        <v>32</v>
      </c>
      <c r="U53" s="52">
        <v>48</v>
      </c>
      <c r="V53" s="52">
        <v>64</v>
      </c>
      <c r="W53" s="52">
        <v>91</v>
      </c>
      <c r="X53" s="52">
        <v>291</v>
      </c>
      <c r="Y53" s="52">
        <v>410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1</v>
      </c>
      <c r="V54" s="52">
        <v>1</v>
      </c>
      <c r="W54" s="52">
        <v>1</v>
      </c>
      <c r="X54" s="52">
        <v>15</v>
      </c>
      <c r="Y54" s="52">
        <v>22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424</v>
      </c>
      <c r="D55" s="52">
        <v>282</v>
      </c>
      <c r="E55" s="52">
        <v>303</v>
      </c>
      <c r="F55" s="52">
        <v>248</v>
      </c>
      <c r="G55" s="52">
        <v>347</v>
      </c>
      <c r="H55" s="52">
        <v>304</v>
      </c>
      <c r="I55" s="52">
        <v>505</v>
      </c>
      <c r="J55" s="52">
        <v>554</v>
      </c>
      <c r="K55" s="52">
        <v>226</v>
      </c>
      <c r="L55" s="52">
        <v>386</v>
      </c>
      <c r="M55" s="52">
        <v>333</v>
      </c>
      <c r="N55" s="52">
        <v>406</v>
      </c>
      <c r="O55" s="52">
        <v>50</v>
      </c>
      <c r="P55" s="52">
        <v>26</v>
      </c>
      <c r="Q55" s="52">
        <v>57</v>
      </c>
      <c r="R55" s="52">
        <v>108</v>
      </c>
      <c r="S55" s="52">
        <v>199</v>
      </c>
      <c r="T55" s="52">
        <v>6</v>
      </c>
      <c r="U55" s="52">
        <v>91</v>
      </c>
      <c r="V55" s="52">
        <v>0</v>
      </c>
      <c r="W55" s="52">
        <v>6</v>
      </c>
      <c r="X55" s="52">
        <v>348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268</v>
      </c>
      <c r="L56" s="52">
        <v>49</v>
      </c>
      <c r="M56" s="52">
        <v>42</v>
      </c>
      <c r="N56" s="52">
        <v>78</v>
      </c>
      <c r="O56" s="52">
        <v>295</v>
      </c>
      <c r="P56" s="52">
        <v>154</v>
      </c>
      <c r="Q56" s="52">
        <v>233</v>
      </c>
      <c r="R56" s="52">
        <v>189</v>
      </c>
      <c r="S56" s="52">
        <v>121</v>
      </c>
      <c r="T56" s="52">
        <v>268</v>
      </c>
      <c r="U56" s="52">
        <v>352</v>
      </c>
      <c r="V56" s="52">
        <v>441</v>
      </c>
      <c r="W56" s="52">
        <v>1109</v>
      </c>
      <c r="X56" s="52">
        <v>1686</v>
      </c>
      <c r="Y56" s="52">
        <v>1645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486</v>
      </c>
      <c r="D58" s="52">
        <v>207</v>
      </c>
      <c r="E58" s="52">
        <v>123</v>
      </c>
      <c r="F58" s="52">
        <v>166</v>
      </c>
      <c r="G58" s="52">
        <v>344</v>
      </c>
      <c r="H58" s="52">
        <v>406</v>
      </c>
      <c r="I58" s="52">
        <v>530</v>
      </c>
      <c r="J58" s="52">
        <v>356</v>
      </c>
      <c r="K58" s="52">
        <v>309</v>
      </c>
      <c r="L58" s="52">
        <v>216</v>
      </c>
      <c r="M58" s="52">
        <v>206</v>
      </c>
      <c r="N58" s="52">
        <v>367</v>
      </c>
      <c r="O58" s="52">
        <v>275</v>
      </c>
      <c r="P58" s="52">
        <v>147</v>
      </c>
      <c r="Q58" s="52">
        <v>214</v>
      </c>
      <c r="R58" s="52">
        <v>197</v>
      </c>
      <c r="S58" s="52">
        <v>228</v>
      </c>
      <c r="T58" s="52">
        <v>206</v>
      </c>
      <c r="U58" s="52">
        <v>333</v>
      </c>
      <c r="V58" s="52">
        <v>385</v>
      </c>
      <c r="W58" s="52">
        <v>1207</v>
      </c>
      <c r="X58" s="52">
        <v>2340</v>
      </c>
      <c r="Y58" s="52">
        <v>2077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151</v>
      </c>
      <c r="D59" s="36">
        <v>126</v>
      </c>
      <c r="E59" s="36">
        <v>203</v>
      </c>
      <c r="F59" s="36">
        <v>122</v>
      </c>
      <c r="G59" s="36">
        <v>107</v>
      </c>
      <c r="H59" s="36">
        <v>118</v>
      </c>
      <c r="I59" s="36">
        <v>146</v>
      </c>
      <c r="J59" s="36">
        <v>258</v>
      </c>
      <c r="K59" s="36">
        <v>240</v>
      </c>
      <c r="L59" s="36">
        <v>253</v>
      </c>
      <c r="M59" s="36">
        <v>200</v>
      </c>
      <c r="N59" s="36">
        <v>185</v>
      </c>
      <c r="O59" s="36">
        <v>118</v>
      </c>
      <c r="P59" s="36">
        <v>59</v>
      </c>
      <c r="Q59" s="36">
        <v>108</v>
      </c>
      <c r="R59" s="36">
        <v>135</v>
      </c>
      <c r="S59" s="36">
        <v>134</v>
      </c>
      <c r="T59" s="36">
        <v>101</v>
      </c>
      <c r="U59" s="36">
        <v>159</v>
      </c>
      <c r="V59" s="36">
        <v>121</v>
      </c>
      <c r="W59" s="36">
        <v>0</v>
      </c>
      <c r="X59" s="36">
        <v>0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1127</v>
      </c>
      <c r="D63" s="52">
        <v>586</v>
      </c>
      <c r="E63" s="52">
        <v>573</v>
      </c>
      <c r="F63" s="52">
        <v>507</v>
      </c>
      <c r="G63" s="52">
        <v>794</v>
      </c>
      <c r="H63" s="52">
        <v>1154</v>
      </c>
      <c r="I63" s="52">
        <v>1501</v>
      </c>
      <c r="J63" s="52">
        <v>1495</v>
      </c>
      <c r="K63" s="52">
        <v>1366</v>
      </c>
      <c r="L63" s="52">
        <v>1297</v>
      </c>
      <c r="M63" s="52">
        <v>1167</v>
      </c>
      <c r="N63" s="52">
        <v>1340</v>
      </c>
      <c r="O63" s="52">
        <v>1118</v>
      </c>
      <c r="P63" s="52">
        <v>148</v>
      </c>
      <c r="Q63" s="52">
        <v>365</v>
      </c>
      <c r="R63" s="52">
        <v>504</v>
      </c>
      <c r="S63" s="52">
        <v>804</v>
      </c>
      <c r="T63" s="52">
        <v>650</v>
      </c>
      <c r="U63" s="52">
        <v>1000</v>
      </c>
      <c r="V63" s="52">
        <v>1024</v>
      </c>
      <c r="W63" s="52">
        <v>2089</v>
      </c>
      <c r="X63" s="52">
        <v>2882</v>
      </c>
      <c r="Y63" s="52">
        <v>1839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</v>
      </c>
      <c r="D65" s="52">
        <v>2</v>
      </c>
      <c r="E65" s="52">
        <v>2</v>
      </c>
      <c r="F65" s="52">
        <v>2</v>
      </c>
      <c r="G65" s="52">
        <v>2</v>
      </c>
      <c r="H65" s="52">
        <v>2</v>
      </c>
      <c r="I65" s="52">
        <v>8</v>
      </c>
      <c r="J65" s="52">
        <v>11</v>
      </c>
      <c r="K65" s="52">
        <v>11</v>
      </c>
      <c r="L65" s="52">
        <v>7</v>
      </c>
      <c r="M65" s="52">
        <v>11</v>
      </c>
      <c r="N65" s="52">
        <v>11</v>
      </c>
      <c r="O65" s="52">
        <v>15</v>
      </c>
      <c r="P65" s="52">
        <v>31</v>
      </c>
      <c r="Q65" s="52">
        <v>31</v>
      </c>
      <c r="R65" s="52">
        <v>34</v>
      </c>
      <c r="S65" s="52">
        <v>32</v>
      </c>
      <c r="T65" s="52">
        <v>40</v>
      </c>
      <c r="U65" s="52">
        <v>44</v>
      </c>
      <c r="V65" s="52">
        <v>60</v>
      </c>
      <c r="W65" s="52">
        <v>57</v>
      </c>
      <c r="X65" s="52">
        <v>106</v>
      </c>
      <c r="Y65" s="52">
        <v>163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1017</v>
      </c>
      <c r="D67" s="52">
        <f t="shared" si="0"/>
        <v>380</v>
      </c>
      <c r="E67" s="52">
        <f t="shared" si="0"/>
        <v>177</v>
      </c>
      <c r="F67" s="52">
        <f t="shared" si="0"/>
        <v>357</v>
      </c>
      <c r="G67" s="52">
        <f t="shared" si="0"/>
        <v>713</v>
      </c>
      <c r="H67" s="52">
        <f t="shared" si="0"/>
        <v>1606</v>
      </c>
      <c r="I67" s="52">
        <f t="shared" si="0"/>
        <v>607</v>
      </c>
      <c r="J67" s="52">
        <f t="shared" si="0"/>
        <v>218</v>
      </c>
      <c r="K67" s="52">
        <f t="shared" si="0"/>
        <v>252</v>
      </c>
      <c r="L67" s="52">
        <f t="shared" si="0"/>
        <v>160</v>
      </c>
      <c r="M67" s="52">
        <f t="shared" si="0"/>
        <v>170</v>
      </c>
      <c r="N67" s="52">
        <f t="shared" si="0"/>
        <v>317</v>
      </c>
      <c r="O67" s="52">
        <f t="shared" si="0"/>
        <v>321</v>
      </c>
      <c r="P67" s="52">
        <f t="shared" si="0"/>
        <v>247</v>
      </c>
      <c r="Q67" s="52">
        <f t="shared" si="0"/>
        <v>220</v>
      </c>
      <c r="R67" s="52">
        <f t="shared" ref="R67:V67" si="1">R39-R53</f>
        <v>235</v>
      </c>
      <c r="S67" s="52">
        <f t="shared" si="1"/>
        <v>279</v>
      </c>
      <c r="T67" s="52">
        <f t="shared" si="1"/>
        <v>220</v>
      </c>
      <c r="U67" s="52">
        <f t="shared" si="1"/>
        <v>234</v>
      </c>
      <c r="V67" s="52">
        <f t="shared" si="1"/>
        <v>292</v>
      </c>
      <c r="W67" s="52">
        <f t="shared" ref="W67:Y67" si="2">W39-W53</f>
        <v>233</v>
      </c>
      <c r="X67" s="52">
        <f t="shared" si="2"/>
        <v>483</v>
      </c>
      <c r="Y67" s="52">
        <f t="shared" si="2"/>
        <v>746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1</v>
      </c>
      <c r="P68" s="52">
        <f t="shared" si="3"/>
        <v>0</v>
      </c>
      <c r="Q68" s="52">
        <f t="shared" si="3"/>
        <v>0</v>
      </c>
      <c r="R68" s="52">
        <f t="shared" ref="R68:V68" si="4">R40-R54</f>
        <v>1</v>
      </c>
      <c r="S68" s="52">
        <f t="shared" si="4"/>
        <v>0</v>
      </c>
      <c r="T68" s="52">
        <f t="shared" si="4"/>
        <v>2</v>
      </c>
      <c r="U68" s="52">
        <f t="shared" si="4"/>
        <v>2</v>
      </c>
      <c r="V68" s="52">
        <f t="shared" si="4"/>
        <v>2</v>
      </c>
      <c r="W68" s="52">
        <f t="shared" ref="W68:Y68" si="5">W40-W54</f>
        <v>0</v>
      </c>
      <c r="X68" s="52">
        <f t="shared" si="5"/>
        <v>19</v>
      </c>
      <c r="Y68" s="52">
        <f t="shared" si="5"/>
        <v>33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2017</v>
      </c>
      <c r="D69" s="52">
        <f t="shared" si="6"/>
        <v>2119</v>
      </c>
      <c r="E69" s="52">
        <f t="shared" si="6"/>
        <v>2358</v>
      </c>
      <c r="F69" s="52">
        <f t="shared" si="6"/>
        <v>2226</v>
      </c>
      <c r="G69" s="52">
        <f t="shared" si="6"/>
        <v>2379</v>
      </c>
      <c r="H69" s="52">
        <f t="shared" si="6"/>
        <v>2209</v>
      </c>
      <c r="I69" s="52">
        <f t="shared" si="6"/>
        <v>1805</v>
      </c>
      <c r="J69" s="52">
        <f t="shared" si="6"/>
        <v>2030</v>
      </c>
      <c r="K69" s="52">
        <f t="shared" si="6"/>
        <v>1030</v>
      </c>
      <c r="L69" s="52">
        <f t="shared" si="6"/>
        <v>1843</v>
      </c>
      <c r="M69" s="52">
        <f t="shared" si="6"/>
        <v>1829</v>
      </c>
      <c r="N69" s="52">
        <f t="shared" si="6"/>
        <v>1901</v>
      </c>
      <c r="O69" s="52">
        <f t="shared" si="6"/>
        <v>336</v>
      </c>
      <c r="P69" s="52">
        <f t="shared" si="6"/>
        <v>247</v>
      </c>
      <c r="Q69" s="52">
        <f t="shared" si="6"/>
        <v>403</v>
      </c>
      <c r="R69" s="52">
        <f t="shared" ref="R69:V69" si="7">R41-R55</f>
        <v>725</v>
      </c>
      <c r="S69" s="52">
        <f t="shared" si="7"/>
        <v>1331</v>
      </c>
      <c r="T69" s="52">
        <f t="shared" si="7"/>
        <v>38</v>
      </c>
      <c r="U69" s="52">
        <f t="shared" si="7"/>
        <v>438</v>
      </c>
      <c r="V69" s="52">
        <f t="shared" si="7"/>
        <v>0</v>
      </c>
      <c r="W69" s="52">
        <f t="shared" ref="W69:Y69" si="8">W41-W55</f>
        <v>13</v>
      </c>
      <c r="X69" s="52">
        <f t="shared" si="8"/>
        <v>584</v>
      </c>
      <c r="Y69" s="52">
        <f t="shared" si="8"/>
        <v>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1218</v>
      </c>
      <c r="L70" s="52">
        <f t="shared" si="9"/>
        <v>232</v>
      </c>
      <c r="M70" s="52">
        <f t="shared" si="9"/>
        <v>231</v>
      </c>
      <c r="N70" s="52">
        <f t="shared" si="9"/>
        <v>360</v>
      </c>
      <c r="O70" s="52">
        <f t="shared" si="9"/>
        <v>2007</v>
      </c>
      <c r="P70" s="52">
        <f t="shared" si="9"/>
        <v>1456</v>
      </c>
      <c r="Q70" s="52">
        <f t="shared" si="9"/>
        <v>1641</v>
      </c>
      <c r="R70" s="52">
        <f t="shared" ref="R70:V70" si="10">R42-R56</f>
        <v>1300</v>
      </c>
      <c r="S70" s="52">
        <f t="shared" si="10"/>
        <v>804</v>
      </c>
      <c r="T70" s="52">
        <f t="shared" si="10"/>
        <v>1884</v>
      </c>
      <c r="U70" s="52">
        <f t="shared" si="10"/>
        <v>1724</v>
      </c>
      <c r="V70" s="52">
        <f t="shared" si="10"/>
        <v>2031</v>
      </c>
      <c r="W70" s="52">
        <f t="shared" ref="W70:Y70" si="11">W42-W56</f>
        <v>2882</v>
      </c>
      <c r="X70" s="52">
        <f t="shared" si="11"/>
        <v>2829</v>
      </c>
      <c r="Y70" s="52">
        <f t="shared" si="11"/>
        <v>3045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2315</v>
      </c>
      <c r="D72" s="52">
        <v>1553</v>
      </c>
      <c r="E72" s="52">
        <v>958</v>
      </c>
      <c r="F72" s="52">
        <v>1489</v>
      </c>
      <c r="G72" s="52">
        <v>2355</v>
      </c>
      <c r="H72" s="52">
        <v>2958</v>
      </c>
      <c r="I72" s="52">
        <v>1894</v>
      </c>
      <c r="J72" s="52">
        <v>1306</v>
      </c>
      <c r="K72" s="52">
        <v>1408</v>
      </c>
      <c r="L72" s="52">
        <v>1030</v>
      </c>
      <c r="M72" s="52">
        <v>1132</v>
      </c>
      <c r="N72" s="52">
        <v>1717</v>
      </c>
      <c r="O72" s="52">
        <v>1866</v>
      </c>
      <c r="P72" s="52">
        <v>1391</v>
      </c>
      <c r="Q72" s="52">
        <v>1508</v>
      </c>
      <c r="R72" s="52">
        <v>1352</v>
      </c>
      <c r="S72" s="52">
        <v>1522</v>
      </c>
      <c r="T72" s="52">
        <v>1444</v>
      </c>
      <c r="U72" s="52">
        <v>1621</v>
      </c>
      <c r="V72" s="52">
        <v>1792</v>
      </c>
      <c r="W72" s="52">
        <v>3258</v>
      </c>
      <c r="X72" s="52">
        <v>4174</v>
      </c>
      <c r="Y72" s="52">
        <v>3183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719</v>
      </c>
      <c r="D73" s="36">
        <v>948</v>
      </c>
      <c r="E73" s="36">
        <v>1572</v>
      </c>
      <c r="F73" s="36">
        <v>1096</v>
      </c>
      <c r="G73" s="36">
        <v>738</v>
      </c>
      <c r="H73" s="36">
        <v>856</v>
      </c>
      <c r="I73" s="36">
        <v>519</v>
      </c>
      <c r="J73" s="36">
        <v>943</v>
      </c>
      <c r="K73" s="36">
        <v>1091</v>
      </c>
      <c r="L73" s="36">
        <v>1211</v>
      </c>
      <c r="M73" s="36">
        <v>1090</v>
      </c>
      <c r="N73" s="36">
        <v>867</v>
      </c>
      <c r="O73" s="36">
        <v>806</v>
      </c>
      <c r="P73" s="36">
        <v>556</v>
      </c>
      <c r="Q73" s="36">
        <v>759</v>
      </c>
      <c r="R73" s="36">
        <v>920</v>
      </c>
      <c r="S73" s="36">
        <v>891</v>
      </c>
      <c r="T73" s="36">
        <v>710</v>
      </c>
      <c r="U73" s="36">
        <v>768</v>
      </c>
      <c r="V73" s="36">
        <v>543</v>
      </c>
      <c r="W73" s="36">
        <v>0</v>
      </c>
      <c r="X73" s="36">
        <v>0</v>
      </c>
      <c r="Y73" s="36">
        <v>0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370</v>
      </c>
      <c r="K79" s="52">
        <f>RES_hhdet_numvin!K26</f>
        <v>633</v>
      </c>
      <c r="L79" s="52">
        <f>RES_hhdet_numvin!L26</f>
        <v>819</v>
      </c>
      <c r="M79" s="52">
        <f>RES_hhdet_numvin!M26</f>
        <v>911</v>
      </c>
      <c r="N79" s="52">
        <f>RES_hhdet_numvin!N26</f>
        <v>1278</v>
      </c>
      <c r="O79" s="52">
        <f>RES_hhdet_numvin!O26</f>
        <v>1142</v>
      </c>
      <c r="P79" s="52">
        <f>RES_hhdet_numvin!P26</f>
        <v>292</v>
      </c>
      <c r="Q79" s="52">
        <f>RES_hhdet_numvin!Q26</f>
        <v>604</v>
      </c>
      <c r="R79" s="52">
        <f>RES_hhdet_numvin!R26</f>
        <v>767</v>
      </c>
      <c r="S79" s="52">
        <f>RES_hhdet_numvin!S26</f>
        <v>1105</v>
      </c>
      <c r="T79" s="52">
        <f>RES_hhdet_numvin!T26</f>
        <v>929</v>
      </c>
      <c r="U79" s="52">
        <f>RES_hhdet_numvin!U26</f>
        <v>1469</v>
      </c>
      <c r="V79" s="52">
        <f>RES_hhdet_numvin!V26</f>
        <v>1522</v>
      </c>
      <c r="W79" s="52">
        <f>RES_hhdet_numvin!W26</f>
        <v>3293</v>
      </c>
      <c r="X79" s="52">
        <f>RES_hhdet_numvin!X26</f>
        <v>5221</v>
      </c>
      <c r="Y79" s="52">
        <f>RES_hhdet_numvin!Y26</f>
        <v>3916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19</v>
      </c>
      <c r="S82" s="138">
        <f>RES_hhdet_numvin!S29</f>
        <v>38</v>
      </c>
      <c r="T82" s="138">
        <f>RES_hhdet_numvin!T29</f>
        <v>50</v>
      </c>
      <c r="U82" s="138">
        <f>RES_hhdet_numvin!U29</f>
        <v>68</v>
      </c>
      <c r="V82" s="138">
        <f>RES_hhdet_numvin!V29</f>
        <v>88</v>
      </c>
      <c r="W82" s="138">
        <f>RES_hhdet_numvin!W29</f>
        <v>88</v>
      </c>
      <c r="X82" s="138">
        <f>RES_hhdet_numvin!X29</f>
        <v>150</v>
      </c>
      <c r="Y82" s="138">
        <f>RES_hhdet_numvin!Y29</f>
        <v>183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85</v>
      </c>
      <c r="S84" s="138">
        <f>RES_hhdet_numvin!S31</f>
        <v>187</v>
      </c>
      <c r="T84" s="138">
        <f>RES_hhdet_numvin!T31</f>
        <v>189</v>
      </c>
      <c r="U84" s="138">
        <f>RES_hhdet_numvin!U31</f>
        <v>242</v>
      </c>
      <c r="V84" s="138">
        <f>RES_hhdet_numvin!V31</f>
        <v>327</v>
      </c>
      <c r="W84" s="138">
        <f>RES_hhdet_numvin!W31</f>
        <v>318</v>
      </c>
      <c r="X84" s="138">
        <f>RES_hhdet_numvin!X31</f>
        <v>773</v>
      </c>
      <c r="Y84" s="138">
        <f>RES_hhdet_numvin!Y31</f>
        <v>1156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3</v>
      </c>
      <c r="U85" s="138">
        <f>RES_hhdet_numvin!U32</f>
        <v>3</v>
      </c>
      <c r="V85" s="138">
        <f>RES_hhdet_numvin!V32</f>
        <v>3</v>
      </c>
      <c r="W85" s="138">
        <f>RES_hhdet_numvin!W32</f>
        <v>1</v>
      </c>
      <c r="X85" s="138">
        <f>RES_hhdet_numvin!X32</f>
        <v>34</v>
      </c>
      <c r="Y85" s="138">
        <f>RES_hhdet_numvin!Y32</f>
        <v>55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239</v>
      </c>
      <c r="S88" s="138">
        <f>RES_hhdet_numvin!S35</f>
        <v>766</v>
      </c>
      <c r="T88" s="138">
        <f>RES_hhdet_numvin!T35</f>
        <v>36</v>
      </c>
      <c r="U88" s="138">
        <f>RES_hhdet_numvin!U35</f>
        <v>403</v>
      </c>
      <c r="V88" s="138">
        <f>RES_hhdet_numvin!V35</f>
        <v>0</v>
      </c>
      <c r="W88" s="138">
        <f>RES_hhdet_numvin!W35</f>
        <v>19</v>
      </c>
      <c r="X88" s="138">
        <f>RES_hhdet_numvin!X35</f>
        <v>823</v>
      </c>
      <c r="Y88" s="138">
        <f>RES_hhdet_numvin!Y35</f>
        <v>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440</v>
      </c>
      <c r="S89" s="138">
        <f>RES_hhdet_numvin!S36</f>
        <v>491</v>
      </c>
      <c r="T89" s="138">
        <f>RES_hhdet_numvin!T36</f>
        <v>1462</v>
      </c>
      <c r="U89" s="138">
        <f>RES_hhdet_numvin!U36</f>
        <v>1632</v>
      </c>
      <c r="V89" s="138">
        <f>RES_hhdet_numvin!V36</f>
        <v>2088</v>
      </c>
      <c r="W89" s="138">
        <f>RES_hhdet_numvin!W36</f>
        <v>3587</v>
      </c>
      <c r="X89" s="138">
        <f>RES_hhdet_numvin!X36</f>
        <v>4219</v>
      </c>
      <c r="Y89" s="138">
        <f>RES_hhdet_numvin!Y36</f>
        <v>4690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483</v>
      </c>
      <c r="S93" s="138">
        <f>RES_hhdet_numvin!S40</f>
        <v>992</v>
      </c>
      <c r="T93" s="138">
        <f>RES_hhdet_numvin!T40</f>
        <v>1203</v>
      </c>
      <c r="U93" s="138">
        <f>RES_hhdet_numvin!U40</f>
        <v>1638</v>
      </c>
      <c r="V93" s="138">
        <f>RES_hhdet_numvin!V40</f>
        <v>1965</v>
      </c>
      <c r="W93" s="138">
        <f>RES_hhdet_numvin!W40</f>
        <v>4306</v>
      </c>
      <c r="X93" s="138">
        <f>RES_hhdet_numvin!X40</f>
        <v>6490</v>
      </c>
      <c r="Y93" s="138">
        <f>RES_hhdet_numvin!Y40</f>
        <v>5260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242</v>
      </c>
      <c r="S94" s="39">
        <f>RES_hhdet_numvin!S41</f>
        <v>428</v>
      </c>
      <c r="T94" s="39">
        <f>RES_hhdet_numvin!T41</f>
        <v>410</v>
      </c>
      <c r="U94" s="39">
        <f>RES_hhdet_numvin!U41</f>
        <v>495</v>
      </c>
      <c r="V94" s="39">
        <f>RES_hhdet_numvin!V41</f>
        <v>359</v>
      </c>
      <c r="W94" s="39">
        <f>RES_hhdet_numvin!W41</f>
        <v>0</v>
      </c>
      <c r="X94" s="39">
        <f>RES_hhdet_numvin!X41</f>
        <v>0</v>
      </c>
      <c r="Y94" s="39">
        <f>RES_hhdet_numvin!Y41</f>
        <v>0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33.922087736736017</v>
      </c>
      <c r="C98" s="117">
        <f t="shared" si="12"/>
        <v>37.703330660312638</v>
      </c>
      <c r="D98" s="117">
        <f t="shared" si="12"/>
        <v>34.718390125486827</v>
      </c>
      <c r="E98" s="117">
        <f t="shared" si="12"/>
        <v>33.65806295692078</v>
      </c>
      <c r="F98" s="117">
        <f t="shared" si="12"/>
        <v>31.154728450932993</v>
      </c>
      <c r="G98" s="117">
        <f t="shared" si="12"/>
        <v>30.578075601954982</v>
      </c>
      <c r="H98" s="117">
        <f t="shared" si="12"/>
        <v>31.716714681924827</v>
      </c>
      <c r="I98" s="117">
        <f t="shared" si="12"/>
        <v>30.845018743969661</v>
      </c>
      <c r="J98" s="117">
        <f t="shared" si="12"/>
        <v>31.269757914474432</v>
      </c>
      <c r="K98" s="117">
        <f t="shared" si="12"/>
        <v>31.524291344490031</v>
      </c>
      <c r="L98" s="117">
        <f t="shared" si="12"/>
        <v>34.623890600342577</v>
      </c>
      <c r="M98" s="117">
        <f t="shared" si="12"/>
        <v>29.159626230142706</v>
      </c>
      <c r="N98" s="117">
        <f t="shared" si="12"/>
        <v>29.964246276621537</v>
      </c>
      <c r="O98" s="117">
        <f t="shared" si="12"/>
        <v>27.775747276487731</v>
      </c>
      <c r="P98" s="117">
        <f t="shared" si="12"/>
        <v>24.914864406321502</v>
      </c>
      <c r="Q98" s="117">
        <f t="shared" si="12"/>
        <v>24.675980473385433</v>
      </c>
      <c r="R98" s="117">
        <f t="shared" ref="R98:V98" si="13">R99+R102+R104+R113</f>
        <v>25.742209947451979</v>
      </c>
      <c r="S98" s="117">
        <f t="shared" si="13"/>
        <v>25.710850788958343</v>
      </c>
      <c r="T98" s="117">
        <f t="shared" si="13"/>
        <v>25.614302419617978</v>
      </c>
      <c r="U98" s="117">
        <f t="shared" si="13"/>
        <v>26.886248467068409</v>
      </c>
      <c r="V98" s="117">
        <f t="shared" si="13"/>
        <v>25.807183688145962</v>
      </c>
      <c r="W98" s="117">
        <f t="shared" ref="W98:Y98" si="14">W99+W102+W104+W113</f>
        <v>25.053046719918939</v>
      </c>
      <c r="X98" s="117">
        <f t="shared" si="14"/>
        <v>34.71628531330586</v>
      </c>
      <c r="Y98" s="117">
        <f t="shared" si="14"/>
        <v>32.018564068449784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30.046062700256361</v>
      </c>
      <c r="C99" s="122">
        <f t="shared" si="15"/>
        <v>33.983960142716249</v>
      </c>
      <c r="D99" s="122">
        <f t="shared" si="15"/>
        <v>31.413078049386979</v>
      </c>
      <c r="E99" s="122">
        <f t="shared" si="15"/>
        <v>28.907709028307874</v>
      </c>
      <c r="F99" s="122">
        <f t="shared" si="15"/>
        <v>26.797171614012935</v>
      </c>
      <c r="G99" s="122">
        <f t="shared" si="15"/>
        <v>26.903496197717125</v>
      </c>
      <c r="H99" s="122">
        <f t="shared" si="15"/>
        <v>27.728397893598409</v>
      </c>
      <c r="I99" s="122">
        <f t="shared" si="15"/>
        <v>26.947168205461924</v>
      </c>
      <c r="J99" s="122">
        <f t="shared" si="15"/>
        <v>27.192842731963918</v>
      </c>
      <c r="K99" s="122">
        <f t="shared" si="15"/>
        <v>27.359871447810239</v>
      </c>
      <c r="L99" s="122">
        <f t="shared" si="15"/>
        <v>30.33210835035332</v>
      </c>
      <c r="M99" s="122">
        <f t="shared" si="15"/>
        <v>25.148119635110184</v>
      </c>
      <c r="N99" s="122">
        <f t="shared" si="15"/>
        <v>26.089027650145908</v>
      </c>
      <c r="O99" s="122">
        <f t="shared" si="15"/>
        <v>23.982385887681247</v>
      </c>
      <c r="P99" s="122">
        <f t="shared" si="15"/>
        <v>21.28079995044547</v>
      </c>
      <c r="Q99" s="122">
        <f t="shared" si="15"/>
        <v>21.083843371502571</v>
      </c>
      <c r="R99" s="122">
        <f t="shared" ref="R99:V99" si="16">SUM(R100:R101)</f>
        <v>22.195235918857996</v>
      </c>
      <c r="S99" s="122">
        <f t="shared" si="16"/>
        <v>22.196762357779495</v>
      </c>
      <c r="T99" s="122">
        <f t="shared" si="16"/>
        <v>22.202767965488409</v>
      </c>
      <c r="U99" s="122">
        <f t="shared" si="16"/>
        <v>23.312410517643091</v>
      </c>
      <c r="V99" s="122">
        <f t="shared" si="16"/>
        <v>22.20590009556091</v>
      </c>
      <c r="W99" s="122">
        <f t="shared" ref="W99:Y99" si="17">SUM(W100:W101)</f>
        <v>21.096659186763901</v>
      </c>
      <c r="X99" s="122">
        <f t="shared" si="17"/>
        <v>30.841459345495128</v>
      </c>
      <c r="Y99" s="122">
        <f t="shared" si="17"/>
        <v>28.681234665835404</v>
      </c>
      <c r="DA99" s="130" t="s">
        <v>1593</v>
      </c>
    </row>
    <row r="100" spans="1:105" ht="12" customHeight="1" x14ac:dyDescent="0.25">
      <c r="A100" s="97" t="s">
        <v>74</v>
      </c>
      <c r="B100" s="98">
        <v>29.755314701811699</v>
      </c>
      <c r="C100" s="98">
        <v>33.652660252937601</v>
      </c>
      <c r="D100" s="98">
        <v>31.109002198971893</v>
      </c>
      <c r="E100" s="98">
        <v>28.627121096651994</v>
      </c>
      <c r="F100" s="98">
        <v>26.540290295426985</v>
      </c>
      <c r="G100" s="98">
        <v>26.647354126632202</v>
      </c>
      <c r="H100" s="98">
        <v>27.462209358888341</v>
      </c>
      <c r="I100" s="98">
        <v>26.691154101609296</v>
      </c>
      <c r="J100" s="98">
        <v>26.93268583535065</v>
      </c>
      <c r="K100" s="98">
        <v>27.097165325193135</v>
      </c>
      <c r="L100" s="98">
        <v>30.034689281294501</v>
      </c>
      <c r="M100" s="98">
        <v>24.902420580549002</v>
      </c>
      <c r="N100" s="98">
        <v>25.829213192985886</v>
      </c>
      <c r="O100" s="98">
        <v>23.740829482231597</v>
      </c>
      <c r="P100" s="98">
        <v>21.06967478392216</v>
      </c>
      <c r="Q100" s="98">
        <v>20.875160026750667</v>
      </c>
      <c r="R100" s="98">
        <v>21.973860705072994</v>
      </c>
      <c r="S100" s="98">
        <v>21.973793828221982</v>
      </c>
      <c r="T100" s="98">
        <v>21.973832043565391</v>
      </c>
      <c r="U100" s="98">
        <v>23.07249450654437</v>
      </c>
      <c r="V100" s="98">
        <v>21.973832043565398</v>
      </c>
      <c r="W100" s="98">
        <v>20.87509314989968</v>
      </c>
      <c r="X100" s="98">
        <v>30.52162988439845</v>
      </c>
      <c r="Y100" s="98">
        <v>28.384656539600638</v>
      </c>
      <c r="DA100" s="63" t="s">
        <v>1594</v>
      </c>
    </row>
    <row r="101" spans="1:105" ht="12" customHeight="1" x14ac:dyDescent="0.25">
      <c r="A101" s="97" t="s">
        <v>53</v>
      </c>
      <c r="B101" s="98">
        <v>0.29074799844466093</v>
      </c>
      <c r="C101" s="98">
        <v>0.33129988977865066</v>
      </c>
      <c r="D101" s="98">
        <v>0.30407585041508539</v>
      </c>
      <c r="E101" s="98">
        <v>0.28058793165587947</v>
      </c>
      <c r="F101" s="98">
        <v>0.25688131858595026</v>
      </c>
      <c r="G101" s="98">
        <v>0.25614207108492199</v>
      </c>
      <c r="H101" s="98">
        <v>0.26618853471006626</v>
      </c>
      <c r="I101" s="98">
        <v>0.25601410385262968</v>
      </c>
      <c r="J101" s="98">
        <v>0.2601568966132658</v>
      </c>
      <c r="K101" s="98">
        <v>0.26270612261710441</v>
      </c>
      <c r="L101" s="98">
        <v>0.2974190690588176</v>
      </c>
      <c r="M101" s="98">
        <v>0.24569905456118254</v>
      </c>
      <c r="N101" s="98">
        <v>0.25981445716002144</v>
      </c>
      <c r="O101" s="98">
        <v>0.24155640544965165</v>
      </c>
      <c r="P101" s="98">
        <v>0.21112516652330915</v>
      </c>
      <c r="Q101" s="98">
        <v>0.20868334475190548</v>
      </c>
      <c r="R101" s="98">
        <v>0.22137521378500186</v>
      </c>
      <c r="S101" s="98">
        <v>0.22296852955751179</v>
      </c>
      <c r="T101" s="98">
        <v>0.22893592192301657</v>
      </c>
      <c r="U101" s="98">
        <v>0.23991601109872032</v>
      </c>
      <c r="V101" s="98">
        <v>0.23206805199551292</v>
      </c>
      <c r="W101" s="98">
        <v>0.22156603686422166</v>
      </c>
      <c r="X101" s="98">
        <v>0.3198294610966787</v>
      </c>
      <c r="Y101" s="98">
        <v>0.29657812623476676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1.4271216283381322E-4</v>
      </c>
      <c r="C102" s="122">
        <f t="shared" si="18"/>
        <v>1.5190432486784095E-4</v>
      </c>
      <c r="D102" s="122">
        <f t="shared" si="18"/>
        <v>1.6268569853545111E-4</v>
      </c>
      <c r="E102" s="122">
        <f t="shared" si="18"/>
        <v>1.7757311328612624E-4</v>
      </c>
      <c r="F102" s="122">
        <f t="shared" si="18"/>
        <v>1.9134333544154109E-4</v>
      </c>
      <c r="G102" s="122">
        <f t="shared" si="18"/>
        <v>2.1904485721935255E-4</v>
      </c>
      <c r="H102" s="122">
        <f t="shared" si="18"/>
        <v>3.0541450172726303E-4</v>
      </c>
      <c r="I102" s="122">
        <f t="shared" si="18"/>
        <v>4.1780540239446393E-4</v>
      </c>
      <c r="J102" s="122">
        <f t="shared" si="18"/>
        <v>6.037181294704998E-4</v>
      </c>
      <c r="K102" s="122">
        <f t="shared" si="18"/>
        <v>8.5559093841996677E-4</v>
      </c>
      <c r="L102" s="122">
        <f t="shared" si="18"/>
        <v>1.650951584969075E-3</v>
      </c>
      <c r="M102" s="122">
        <f t="shared" si="18"/>
        <v>1.1358375406171598E-3</v>
      </c>
      <c r="N102" s="122">
        <f t="shared" si="18"/>
        <v>1.6112777040081304E-3</v>
      </c>
      <c r="O102" s="122">
        <f t="shared" si="18"/>
        <v>1.8228773675358354E-3</v>
      </c>
      <c r="P102" s="122">
        <f t="shared" si="18"/>
        <v>2.032126172681956E-3</v>
      </c>
      <c r="Q102" s="122">
        <f t="shared" si="18"/>
        <v>4.0480278324807129E-3</v>
      </c>
      <c r="R102" s="122">
        <f t="shared" si="18"/>
        <v>2.6528128396893398E-3</v>
      </c>
      <c r="S102" s="122">
        <f t="shared" si="18"/>
        <v>3.0828762310277078E-3</v>
      </c>
      <c r="T102" s="122">
        <f t="shared" si="18"/>
        <v>4.0162289238253089E-3</v>
      </c>
      <c r="U102" s="122">
        <f t="shared" si="18"/>
        <v>6.1482671007433865E-3</v>
      </c>
      <c r="V102" s="122">
        <f t="shared" si="18"/>
        <v>4.0198822036236646E-3</v>
      </c>
      <c r="W102" s="122">
        <f t="shared" si="18"/>
        <v>5.269352958719698E-3</v>
      </c>
      <c r="X102" s="122">
        <f t="shared" si="18"/>
        <v>5.2016437257469475E-3</v>
      </c>
      <c r="Y102" s="122">
        <f t="shared" si="18"/>
        <v>5.8403648497854311E-3</v>
      </c>
      <c r="DA102" s="130" t="s">
        <v>1596</v>
      </c>
    </row>
    <row r="103" spans="1:105" ht="12" customHeight="1" x14ac:dyDescent="0.25">
      <c r="A103" s="97" t="s">
        <v>53</v>
      </c>
      <c r="B103" s="98">
        <v>1.4271216283381322E-4</v>
      </c>
      <c r="C103" s="98">
        <v>1.5190432486784095E-4</v>
      </c>
      <c r="D103" s="98">
        <v>1.6268569853545111E-4</v>
      </c>
      <c r="E103" s="98">
        <v>1.7757311328612624E-4</v>
      </c>
      <c r="F103" s="98">
        <v>1.9134333544154109E-4</v>
      </c>
      <c r="G103" s="98">
        <v>2.1904485721935255E-4</v>
      </c>
      <c r="H103" s="98">
        <v>3.0541450172726303E-4</v>
      </c>
      <c r="I103" s="98">
        <v>4.1780540239446393E-4</v>
      </c>
      <c r="J103" s="98">
        <v>6.037181294704998E-4</v>
      </c>
      <c r="K103" s="98">
        <v>8.5559093841996677E-4</v>
      </c>
      <c r="L103" s="98">
        <v>1.650951584969075E-3</v>
      </c>
      <c r="M103" s="98">
        <v>1.1358375406171598E-3</v>
      </c>
      <c r="N103" s="98">
        <v>1.6112777040081304E-3</v>
      </c>
      <c r="O103" s="98">
        <v>1.8228773675358354E-3</v>
      </c>
      <c r="P103" s="98">
        <v>2.032126172681956E-3</v>
      </c>
      <c r="Q103" s="98">
        <v>4.0480278324807129E-3</v>
      </c>
      <c r="R103" s="98">
        <v>2.6528128396893398E-3</v>
      </c>
      <c r="S103" s="98">
        <v>3.0828762310277078E-3</v>
      </c>
      <c r="T103" s="98">
        <v>4.0162289238253089E-3</v>
      </c>
      <c r="U103" s="98">
        <v>6.1482671007433865E-3</v>
      </c>
      <c r="V103" s="98">
        <v>4.0198822036236646E-3</v>
      </c>
      <c r="W103" s="98">
        <v>5.269352958719698E-3</v>
      </c>
      <c r="X103" s="98">
        <v>5.2016437257469475E-3</v>
      </c>
      <c r="Y103" s="98">
        <v>5.8403648497854311E-3</v>
      </c>
      <c r="DA103" s="63" t="s">
        <v>1597</v>
      </c>
    </row>
    <row r="104" spans="1:105" ht="12" customHeight="1" x14ac:dyDescent="0.25">
      <c r="A104" s="121" t="s">
        <v>55</v>
      </c>
      <c r="B104" s="122">
        <v>2.6179928863735089</v>
      </c>
      <c r="C104" s="122">
        <v>2.4707339203168979</v>
      </c>
      <c r="D104" s="122">
        <v>2.0693327687264214</v>
      </c>
      <c r="E104" s="122">
        <v>3.0047083450895786</v>
      </c>
      <c r="F104" s="122">
        <v>2.7459030885069797</v>
      </c>
      <c r="G104" s="122">
        <v>2.2499849660285043</v>
      </c>
      <c r="H104" s="122">
        <v>2.5030865571393761</v>
      </c>
      <c r="I104" s="122">
        <v>2.3914446480238616</v>
      </c>
      <c r="J104" s="122">
        <v>2.5084828859337822</v>
      </c>
      <c r="K104" s="122">
        <v>2.5746406659389716</v>
      </c>
      <c r="L104" s="122">
        <v>2.6710474066295902</v>
      </c>
      <c r="M104" s="122">
        <v>2.5354671191845912</v>
      </c>
      <c r="N104" s="122">
        <v>2.4439430422668176</v>
      </c>
      <c r="O104" s="122">
        <v>2.43614856203041</v>
      </c>
      <c r="P104" s="122">
        <v>2.3417389190361195</v>
      </c>
      <c r="Q104" s="122">
        <v>2.3188115465798163</v>
      </c>
      <c r="R104" s="122">
        <v>2.2739297116030968</v>
      </c>
      <c r="S104" s="122">
        <v>2.2383463846548333</v>
      </c>
      <c r="T104" s="122">
        <v>2.1310294606570324</v>
      </c>
      <c r="U104" s="122">
        <v>2.2411481738083001</v>
      </c>
      <c r="V104" s="122">
        <v>2.3211611528404683</v>
      </c>
      <c r="W104" s="122">
        <v>2.5533440042882218</v>
      </c>
      <c r="X104" s="122">
        <v>2.4822818533179216</v>
      </c>
      <c r="Y104" s="122">
        <v>2.0706966193151404</v>
      </c>
      <c r="DA104" s="130" t="s">
        <v>1598</v>
      </c>
    </row>
    <row r="105" spans="1:105" ht="12" customHeight="1" x14ac:dyDescent="0.25">
      <c r="A105" s="97" t="s">
        <v>141</v>
      </c>
      <c r="B105" s="98">
        <v>1.3412309257849919</v>
      </c>
      <c r="C105" s="98">
        <v>1.3256584883383122</v>
      </c>
      <c r="D105" s="98">
        <v>1.1736722405211832</v>
      </c>
      <c r="E105" s="98">
        <v>1.0224484191623249</v>
      </c>
      <c r="F105" s="98">
        <v>0.85658421852908651</v>
      </c>
      <c r="G105" s="98">
        <v>0.7091862053239445</v>
      </c>
      <c r="H105" s="98">
        <v>0.67820504222704092</v>
      </c>
      <c r="I105" s="98">
        <v>0.66241734192814061</v>
      </c>
      <c r="J105" s="98">
        <v>0.63342767296917446</v>
      </c>
      <c r="K105" s="98">
        <v>0.59416491052894627</v>
      </c>
      <c r="L105" s="98">
        <v>0.55653356350600369</v>
      </c>
      <c r="M105" s="98">
        <v>0.49113288082931494</v>
      </c>
      <c r="N105" s="98">
        <v>0.43830334887225847</v>
      </c>
      <c r="O105" s="98">
        <v>0.33299581330506961</v>
      </c>
      <c r="P105" s="98">
        <v>0.29142392505265163</v>
      </c>
      <c r="Q105" s="98">
        <v>0.2642215858391827</v>
      </c>
      <c r="R105" s="98">
        <v>0.26736517379831271</v>
      </c>
      <c r="S105" s="98">
        <v>0.27255885664920804</v>
      </c>
      <c r="T105" s="98">
        <v>0.27617749258557228</v>
      </c>
      <c r="U105" s="98">
        <v>0.28542559529907752</v>
      </c>
      <c r="V105" s="98">
        <v>0.28462906708600932</v>
      </c>
      <c r="W105" s="98">
        <v>0.29760082272710664</v>
      </c>
      <c r="X105" s="98">
        <v>0.36521532853395394</v>
      </c>
      <c r="Y105" s="98">
        <v>0.40406557189713488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2.1716552214606387E-4</v>
      </c>
      <c r="L106" s="98">
        <v>2.2412620594674929E-4</v>
      </c>
      <c r="M106" s="98">
        <v>2.2201719488691983E-4</v>
      </c>
      <c r="N106" s="98">
        <v>2.3273055805178713E-4</v>
      </c>
      <c r="O106" s="98">
        <v>3.4614621328888262E-4</v>
      </c>
      <c r="P106" s="98">
        <v>3.5352088333370118E-4</v>
      </c>
      <c r="Q106" s="98">
        <v>3.5825043611691901E-4</v>
      </c>
      <c r="R106" s="98">
        <v>2.3453714904114362E-4</v>
      </c>
      <c r="S106" s="98">
        <v>2.420755325600033E-4</v>
      </c>
      <c r="T106" s="98">
        <v>6.1934912385552159E-4</v>
      </c>
      <c r="U106" s="98">
        <v>1.0290101999833258E-3</v>
      </c>
      <c r="V106" s="98">
        <v>1.2781891441950534E-3</v>
      </c>
      <c r="W106" s="98">
        <v>1.495197743991543E-3</v>
      </c>
      <c r="X106" s="98">
        <v>5.7792274397226485E-3</v>
      </c>
      <c r="Y106" s="98">
        <v>1.0250452054403416E-2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1.3137291473151231E-4</v>
      </c>
      <c r="L107" s="101">
        <v>1.4030937455528601E-4</v>
      </c>
      <c r="M107" s="101">
        <v>1.3490775828394391E-4</v>
      </c>
      <c r="N107" s="101">
        <v>1.3745428653797221E-4</v>
      </c>
      <c r="O107" s="101">
        <v>2.065127272084438E-4</v>
      </c>
      <c r="P107" s="101">
        <v>2.0759852147723322E-4</v>
      </c>
      <c r="Q107" s="101">
        <v>2.1273627589897418E-4</v>
      </c>
      <c r="R107" s="101">
        <v>1.3141492953606612E-4</v>
      </c>
      <c r="S107" s="101">
        <v>1.3362339881728289E-4</v>
      </c>
      <c r="T107" s="101">
        <v>3.8391886828542345E-4</v>
      </c>
      <c r="U107" s="101">
        <v>5.8118765526730314E-4</v>
      </c>
      <c r="V107" s="101">
        <v>6.9666639599209033E-4</v>
      </c>
      <c r="W107" s="101">
        <v>8.4055325683915776E-4</v>
      </c>
      <c r="X107" s="101">
        <v>2.5772785365416463E-3</v>
      </c>
      <c r="Y107" s="101">
        <v>3.7142072712408767E-3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8.5792607414551553E-5</v>
      </c>
      <c r="L108" s="104">
        <v>8.3816831391463282E-5</v>
      </c>
      <c r="M108" s="104">
        <v>8.7109436602975936E-5</v>
      </c>
      <c r="N108" s="104">
        <v>9.5276271513814931E-5</v>
      </c>
      <c r="O108" s="104">
        <v>1.3963348608043882E-4</v>
      </c>
      <c r="P108" s="104">
        <v>1.4592236185646796E-4</v>
      </c>
      <c r="Q108" s="104">
        <v>1.455141602179448E-4</v>
      </c>
      <c r="R108" s="104">
        <v>1.0312221950507751E-4</v>
      </c>
      <c r="S108" s="104">
        <v>1.0845213374272041E-4</v>
      </c>
      <c r="T108" s="104">
        <v>2.3543025557009817E-4</v>
      </c>
      <c r="U108" s="104">
        <v>4.4782254471602262E-4</v>
      </c>
      <c r="V108" s="104">
        <v>5.8152274820296303E-4</v>
      </c>
      <c r="W108" s="104">
        <v>6.5464448715238518E-4</v>
      </c>
      <c r="X108" s="104">
        <v>3.2019489031810027E-3</v>
      </c>
      <c r="Y108" s="104">
        <v>6.5362447831625401E-3</v>
      </c>
      <c r="DA108" s="132" t="s">
        <v>1602</v>
      </c>
    </row>
    <row r="109" spans="1:105" ht="12" customHeight="1" x14ac:dyDescent="0.25">
      <c r="A109" s="106" t="s">
        <v>122</v>
      </c>
      <c r="B109" s="101">
        <v>1.276761960588517</v>
      </c>
      <c r="C109" s="101">
        <v>1.1450754319785856</v>
      </c>
      <c r="D109" s="101">
        <v>0.89566052820523789</v>
      </c>
      <c r="E109" s="101">
        <v>1.9822599259272538</v>
      </c>
      <c r="F109" s="101">
        <v>1.8893188699778933</v>
      </c>
      <c r="G109" s="101">
        <v>1.5407987607045599</v>
      </c>
      <c r="H109" s="101">
        <v>1.824881514912335</v>
      </c>
      <c r="I109" s="101">
        <v>1.7290273060957209</v>
      </c>
      <c r="J109" s="101">
        <v>1.8750552129646076</v>
      </c>
      <c r="K109" s="101">
        <v>1.8294524587584271</v>
      </c>
      <c r="L109" s="101">
        <v>1.9205007912231904</v>
      </c>
      <c r="M109" s="101">
        <v>1.8279068706306052</v>
      </c>
      <c r="N109" s="101">
        <v>1.7532417913893346</v>
      </c>
      <c r="O109" s="101">
        <v>1.585542273972429</v>
      </c>
      <c r="P109" s="101">
        <v>1.380166877517782</v>
      </c>
      <c r="Q109" s="101">
        <v>1.1942953604889726</v>
      </c>
      <c r="R109" s="101">
        <v>1.0350571280249981</v>
      </c>
      <c r="S109" s="101">
        <v>1.0007523746951879</v>
      </c>
      <c r="T109" s="101">
        <v>0.73046841571710297</v>
      </c>
      <c r="U109" s="101">
        <v>0.63196443561160232</v>
      </c>
      <c r="V109" s="101">
        <v>0.49993785792227857</v>
      </c>
      <c r="W109" s="101">
        <v>0.4371315053982322</v>
      </c>
      <c r="X109" s="101">
        <v>0.39089059679528959</v>
      </c>
      <c r="Y109" s="101">
        <v>0.21509453687527402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0.15080613112945213</v>
      </c>
      <c r="L110" s="104">
        <v>0.19378892569444958</v>
      </c>
      <c r="M110" s="104">
        <v>0.21620535052978448</v>
      </c>
      <c r="N110" s="104">
        <v>0.2521651714471726</v>
      </c>
      <c r="O110" s="104">
        <v>0.51726432853962256</v>
      </c>
      <c r="P110" s="104">
        <v>0.66979459558235233</v>
      </c>
      <c r="Q110" s="104">
        <v>0.85993634981554423</v>
      </c>
      <c r="R110" s="104">
        <v>0.9712728726307448</v>
      </c>
      <c r="S110" s="104">
        <v>0.96479307777787748</v>
      </c>
      <c r="T110" s="104">
        <v>1.1237642032305017</v>
      </c>
      <c r="U110" s="104">
        <v>1.3227291326976367</v>
      </c>
      <c r="V110" s="104">
        <v>1.5353160386879852</v>
      </c>
      <c r="W110" s="104">
        <v>1.8171164784188913</v>
      </c>
      <c r="X110" s="104">
        <v>1.7203967005489553</v>
      </c>
      <c r="Y110" s="104">
        <v>1.4412860584883282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8.7684187997836949E-2</v>
      </c>
      <c r="L111" s="98">
        <v>0.11693665165091985</v>
      </c>
      <c r="M111" s="98">
        <v>0.12618585223762377</v>
      </c>
      <c r="N111" s="98">
        <v>0.14234470471457106</v>
      </c>
      <c r="O111" s="98">
        <v>0.2967882440418208</v>
      </c>
      <c r="P111" s="98">
        <v>0.37554943697437909</v>
      </c>
      <c r="Q111" s="98">
        <v>0.48504722812809875</v>
      </c>
      <c r="R111" s="98">
        <v>0.54020499320568505</v>
      </c>
      <c r="S111" s="98">
        <v>0.52525045481670807</v>
      </c>
      <c r="T111" s="98">
        <v>0.69031172598258095</v>
      </c>
      <c r="U111" s="98">
        <v>0.7487445529786324</v>
      </c>
      <c r="V111" s="98">
        <v>0.8478217377414744</v>
      </c>
      <c r="W111" s="98">
        <v>1.0181057951177335</v>
      </c>
      <c r="X111" s="98">
        <v>0.73330588091604487</v>
      </c>
      <c r="Y111" s="98">
        <v>0.44763985824522479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6.3121943131615191E-2</v>
      </c>
      <c r="L112" s="98">
        <v>7.6852274043529734E-2</v>
      </c>
      <c r="M112" s="98">
        <v>9.0019498292160716E-2</v>
      </c>
      <c r="N112" s="98">
        <v>0.10982046673260154</v>
      </c>
      <c r="O112" s="98">
        <v>0.22047608449780182</v>
      </c>
      <c r="P112" s="98">
        <v>0.29424515860797329</v>
      </c>
      <c r="Q112" s="98">
        <v>0.37488912168744548</v>
      </c>
      <c r="R112" s="98">
        <v>0.43106787942505975</v>
      </c>
      <c r="S112" s="98">
        <v>0.43954262296116942</v>
      </c>
      <c r="T112" s="98">
        <v>0.43345247724792091</v>
      </c>
      <c r="U112" s="98">
        <v>0.57398457971900441</v>
      </c>
      <c r="V112" s="98">
        <v>0.68749430094651076</v>
      </c>
      <c r="W112" s="98">
        <v>0.79901068330115788</v>
      </c>
      <c r="X112" s="98">
        <v>0.98709081963291057</v>
      </c>
      <c r="Y112" s="98">
        <v>0.99364620024310335</v>
      </c>
      <c r="DA112" s="63" t="s">
        <v>1606</v>
      </c>
    </row>
    <row r="113" spans="1:105" ht="12" customHeight="1" x14ac:dyDescent="0.25">
      <c r="A113" s="121" t="s">
        <v>54</v>
      </c>
      <c r="B113" s="122">
        <v>1.257889437943315</v>
      </c>
      <c r="C113" s="122">
        <v>1.2484846929546238</v>
      </c>
      <c r="D113" s="122">
        <v>1.2358166216748931</v>
      </c>
      <c r="E113" s="122">
        <v>1.7454680104100422</v>
      </c>
      <c r="F113" s="122">
        <v>1.6114624050776392</v>
      </c>
      <c r="G113" s="122">
        <v>1.4243753933521359</v>
      </c>
      <c r="H113" s="122">
        <v>1.4849248166853144</v>
      </c>
      <c r="I113" s="122">
        <v>1.5059880850814811</v>
      </c>
      <c r="J113" s="122">
        <v>1.5678285784472603</v>
      </c>
      <c r="K113" s="122">
        <v>1.5889236398023985</v>
      </c>
      <c r="L113" s="122">
        <v>1.6190838917746961</v>
      </c>
      <c r="M113" s="122">
        <v>1.4749036383073133</v>
      </c>
      <c r="N113" s="122">
        <v>1.4296643065048027</v>
      </c>
      <c r="O113" s="122">
        <v>1.3553899494085351</v>
      </c>
      <c r="P113" s="122">
        <v>1.2902934106672279</v>
      </c>
      <c r="Q113" s="122">
        <v>1.2692775274705643</v>
      </c>
      <c r="R113" s="122">
        <v>1.2703915041511995</v>
      </c>
      <c r="S113" s="122">
        <v>1.2726591702929884</v>
      </c>
      <c r="T113" s="122">
        <v>1.2764887645487146</v>
      </c>
      <c r="U113" s="122">
        <v>1.3265415085162739</v>
      </c>
      <c r="V113" s="122">
        <v>1.2761025575409572</v>
      </c>
      <c r="W113" s="122">
        <v>1.3977741759080986</v>
      </c>
      <c r="X113" s="122">
        <v>1.387342470767067</v>
      </c>
      <c r="Y113" s="122">
        <v>1.2607924184494519</v>
      </c>
      <c r="DA113" s="130" t="s">
        <v>1607</v>
      </c>
    </row>
    <row r="114" spans="1:105" ht="12" customHeight="1" x14ac:dyDescent="0.25">
      <c r="A114" s="97" t="s">
        <v>50</v>
      </c>
      <c r="B114" s="98">
        <v>1.0929170560785051</v>
      </c>
      <c r="C114" s="98">
        <v>1.095608362901189</v>
      </c>
      <c r="D114" s="98">
        <v>1.1017441812763231</v>
      </c>
      <c r="E114" s="98">
        <v>1.2931556442708816</v>
      </c>
      <c r="F114" s="98">
        <v>1.1632654590868696</v>
      </c>
      <c r="G114" s="98">
        <v>1.0725686735431395</v>
      </c>
      <c r="H114" s="98">
        <v>1.0570980481393424</v>
      </c>
      <c r="I114" s="98">
        <v>1.1203538173941161</v>
      </c>
      <c r="J114" s="98">
        <v>1.1429863494106456</v>
      </c>
      <c r="K114" s="98">
        <v>1.1461814618182053</v>
      </c>
      <c r="L114" s="98">
        <v>1.1083006617857467</v>
      </c>
      <c r="M114" s="98">
        <v>1.0054147799914945</v>
      </c>
      <c r="N114" s="98">
        <v>0.9722781655791598</v>
      </c>
      <c r="O114" s="98">
        <v>0.89124613111558748</v>
      </c>
      <c r="P114" s="98">
        <v>0.8706077440855442</v>
      </c>
      <c r="Q114" s="98">
        <v>0.86254283306135726</v>
      </c>
      <c r="R114" s="98">
        <v>0.86841887899067793</v>
      </c>
      <c r="S114" s="98">
        <v>0.88174046549743612</v>
      </c>
      <c r="T114" s="98">
        <v>0.91302455767688107</v>
      </c>
      <c r="U114" s="98">
        <v>0.97212373811825414</v>
      </c>
      <c r="V114" s="98">
        <v>0.92474211111021276</v>
      </c>
      <c r="W114" s="98">
        <v>1.0784070252154239</v>
      </c>
      <c r="X114" s="98">
        <v>1.2471210933552106</v>
      </c>
      <c r="Y114" s="98">
        <v>1.1963547453866701</v>
      </c>
      <c r="DA114" s="63" t="s">
        <v>1608</v>
      </c>
    </row>
    <row r="115" spans="1:105" ht="12" customHeight="1" x14ac:dyDescent="0.25">
      <c r="A115" s="109" t="s">
        <v>120</v>
      </c>
      <c r="B115" s="33">
        <v>0.16497238186480981</v>
      </c>
      <c r="C115" s="33">
        <v>0.15287633005343476</v>
      </c>
      <c r="D115" s="33">
        <v>0.13407244039857005</v>
      </c>
      <c r="E115" s="33">
        <v>0.45231236613916054</v>
      </c>
      <c r="F115" s="33">
        <v>0.44819694599076959</v>
      </c>
      <c r="G115" s="33">
        <v>0.35180671980899653</v>
      </c>
      <c r="H115" s="33">
        <v>0.42782676854597212</v>
      </c>
      <c r="I115" s="33">
        <v>0.38563426768736503</v>
      </c>
      <c r="J115" s="33">
        <v>0.42484222903661484</v>
      </c>
      <c r="K115" s="33">
        <v>0.44274217798419307</v>
      </c>
      <c r="L115" s="33">
        <v>0.51078322998894954</v>
      </c>
      <c r="M115" s="33">
        <v>0.46948885831581882</v>
      </c>
      <c r="N115" s="33">
        <v>0.457386140925643</v>
      </c>
      <c r="O115" s="33">
        <v>0.46414381829294765</v>
      </c>
      <c r="P115" s="33">
        <v>0.4196856665816836</v>
      </c>
      <c r="Q115" s="33">
        <v>0.40673469440920712</v>
      </c>
      <c r="R115" s="33">
        <v>0.40197262516052157</v>
      </c>
      <c r="S115" s="33">
        <v>0.3909187047955523</v>
      </c>
      <c r="T115" s="33">
        <v>0.36346420687183356</v>
      </c>
      <c r="U115" s="33">
        <v>0.35441777039801975</v>
      </c>
      <c r="V115" s="33">
        <v>0.3513604464307446</v>
      </c>
      <c r="W115" s="33">
        <v>0.31936715069267474</v>
      </c>
      <c r="X115" s="33">
        <v>0.14022137741185625</v>
      </c>
      <c r="Y115" s="33">
        <v>6.4437673062781753E-2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16.964867325418787</v>
      </c>
      <c r="C117" s="117">
        <f t="shared" si="19"/>
        <v>18.92078126360181</v>
      </c>
      <c r="D117" s="117">
        <f t="shared" si="19"/>
        <v>17.481164349136026</v>
      </c>
      <c r="E117" s="117">
        <f t="shared" si="19"/>
        <v>17.280885753786844</v>
      </c>
      <c r="F117" s="117">
        <f t="shared" si="19"/>
        <v>16.086658533520001</v>
      </c>
      <c r="G117" s="117">
        <f t="shared" si="19"/>
        <v>15.839949778475061</v>
      </c>
      <c r="H117" s="117">
        <f t="shared" si="19"/>
        <v>16.66002507324664</v>
      </c>
      <c r="I117" s="117">
        <f t="shared" si="19"/>
        <v>16.422673607599062</v>
      </c>
      <c r="J117" s="117">
        <f t="shared" si="19"/>
        <v>16.909500308982487</v>
      </c>
      <c r="K117" s="117">
        <f t="shared" si="19"/>
        <v>17.330941210941255</v>
      </c>
      <c r="L117" s="117">
        <f t="shared" si="19"/>
        <v>19.326151921927998</v>
      </c>
      <c r="M117" s="117">
        <f t="shared" si="19"/>
        <v>16.609850890444783</v>
      </c>
      <c r="N117" s="117">
        <f t="shared" si="19"/>
        <v>17.455544033763704</v>
      </c>
      <c r="O117" s="117">
        <f t="shared" si="19"/>
        <v>16.633920665570479</v>
      </c>
      <c r="P117" s="117">
        <f t="shared" si="19"/>
        <v>15.040864209015131</v>
      </c>
      <c r="Q117" s="117">
        <f t="shared" si="19"/>
        <v>15.065743046702359</v>
      </c>
      <c r="R117" s="117">
        <f t="shared" ref="R117:V117" si="20">R118+R121+R123+R132</f>
        <v>15.898126224520574</v>
      </c>
      <c r="S117" s="117">
        <f t="shared" si="20"/>
        <v>16.146901954698826</v>
      </c>
      <c r="T117" s="117">
        <f t="shared" si="20"/>
        <v>16.309829087644513</v>
      </c>
      <c r="U117" s="117">
        <f t="shared" si="20"/>
        <v>17.477090555163375</v>
      </c>
      <c r="V117" s="117">
        <f t="shared" si="20"/>
        <v>17.150404212821858</v>
      </c>
      <c r="W117" s="117">
        <f t="shared" ref="W117:Y117" si="21">W118+W121+W123+W132</f>
        <v>17.154643695058759</v>
      </c>
      <c r="X117" s="117">
        <f t="shared" si="21"/>
        <v>24.309743753164234</v>
      </c>
      <c r="Y117" s="117">
        <f t="shared" si="21"/>
        <v>22.875031081104108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14.668947531214709</v>
      </c>
      <c r="C118" s="122">
        <f t="shared" si="22"/>
        <v>16.714542524110403</v>
      </c>
      <c r="D118" s="122">
        <f t="shared" si="22"/>
        <v>15.52036113245401</v>
      </c>
      <c r="E118" s="122">
        <f t="shared" si="22"/>
        <v>14.358321930823777</v>
      </c>
      <c r="F118" s="122">
        <f t="shared" si="22"/>
        <v>13.383040602554143</v>
      </c>
      <c r="G118" s="122">
        <f t="shared" si="22"/>
        <v>13.55446691348121</v>
      </c>
      <c r="H118" s="122">
        <f t="shared" si="22"/>
        <v>14.142943811595204</v>
      </c>
      <c r="I118" s="122">
        <f t="shared" si="22"/>
        <v>13.96140388083724</v>
      </c>
      <c r="J118" s="122">
        <f t="shared" si="22"/>
        <v>14.322179944261382</v>
      </c>
      <c r="K118" s="122">
        <f t="shared" si="22"/>
        <v>14.653813289449149</v>
      </c>
      <c r="L118" s="122">
        <f t="shared" si="22"/>
        <v>16.540360261973021</v>
      </c>
      <c r="M118" s="122">
        <f t="shared" si="22"/>
        <v>13.989321752488207</v>
      </c>
      <c r="N118" s="122">
        <f t="shared" si="22"/>
        <v>14.899353549679558</v>
      </c>
      <c r="O118" s="122">
        <f t="shared" si="22"/>
        <v>14.065314484872951</v>
      </c>
      <c r="P118" s="122">
        <f t="shared" si="22"/>
        <v>12.539467680544696</v>
      </c>
      <c r="Q118" s="122">
        <f t="shared" si="22"/>
        <v>12.537996661714553</v>
      </c>
      <c r="R118" s="122">
        <f t="shared" ref="R118:V118" si="23">SUM(R119:R120)</f>
        <v>13.361303196571376</v>
      </c>
      <c r="S118" s="122">
        <f t="shared" si="23"/>
        <v>13.597357690334606</v>
      </c>
      <c r="T118" s="122">
        <f t="shared" si="23"/>
        <v>13.80676788132196</v>
      </c>
      <c r="U118" s="122">
        <f t="shared" si="23"/>
        <v>14.783409925737665</v>
      </c>
      <c r="V118" s="122">
        <f t="shared" si="23"/>
        <v>14.372518073992493</v>
      </c>
      <c r="W118" s="122">
        <f t="shared" ref="W118:Y118" si="24">SUM(W119:W120)</f>
        <v>14.069952220481904</v>
      </c>
      <c r="X118" s="122">
        <f t="shared" si="24"/>
        <v>21.255459941556463</v>
      </c>
      <c r="Y118" s="122">
        <f t="shared" si="24"/>
        <v>20.219737796595833</v>
      </c>
      <c r="DA118" s="130" t="s">
        <v>1761</v>
      </c>
    </row>
    <row r="119" spans="1:105" ht="12" customHeight="1" x14ac:dyDescent="0.25">
      <c r="A119" s="97" t="s">
        <v>74</v>
      </c>
      <c r="B119" s="98">
        <v>14.378199532770047</v>
      </c>
      <c r="C119" s="98">
        <v>16.383242634331751</v>
      </c>
      <c r="D119" s="98">
        <v>15.216285282038925</v>
      </c>
      <c r="E119" s="98">
        <v>14.077733999167897</v>
      </c>
      <c r="F119" s="98">
        <v>13.126159283968192</v>
      </c>
      <c r="G119" s="98">
        <v>13.298324842396289</v>
      </c>
      <c r="H119" s="98">
        <v>13.876755276885138</v>
      </c>
      <c r="I119" s="98">
        <v>13.70538977698461</v>
      </c>
      <c r="J119" s="98">
        <v>14.062023047648117</v>
      </c>
      <c r="K119" s="98">
        <v>14.391107166832045</v>
      </c>
      <c r="L119" s="98">
        <v>16.242941192914202</v>
      </c>
      <c r="M119" s="98">
        <v>13.743622697927025</v>
      </c>
      <c r="N119" s="98">
        <v>14.639539092519536</v>
      </c>
      <c r="O119" s="98">
        <v>13.8237580794233</v>
      </c>
      <c r="P119" s="98">
        <v>12.328342514021386</v>
      </c>
      <c r="Q119" s="98">
        <v>12.329313316962647</v>
      </c>
      <c r="R119" s="98">
        <v>13.139927982786373</v>
      </c>
      <c r="S119" s="98">
        <v>13.374389160777094</v>
      </c>
      <c r="T119" s="98">
        <v>13.577831959398944</v>
      </c>
      <c r="U119" s="98">
        <v>14.543493914638944</v>
      </c>
      <c r="V119" s="98">
        <v>14.14045002199698</v>
      </c>
      <c r="W119" s="98">
        <v>13.848386183617682</v>
      </c>
      <c r="X119" s="98">
        <v>20.935630480459785</v>
      </c>
      <c r="Y119" s="98">
        <v>19.923159670361066</v>
      </c>
      <c r="DA119" s="63" t="s">
        <v>1762</v>
      </c>
    </row>
    <row r="120" spans="1:105" ht="12" customHeight="1" x14ac:dyDescent="0.25">
      <c r="A120" s="97" t="s">
        <v>53</v>
      </c>
      <c r="B120" s="98">
        <v>0.29074799844466093</v>
      </c>
      <c r="C120" s="98">
        <v>0.33129988977865066</v>
      </c>
      <c r="D120" s="98">
        <v>0.30407585041508539</v>
      </c>
      <c r="E120" s="98">
        <v>0.28058793165587947</v>
      </c>
      <c r="F120" s="98">
        <v>0.25688131858595026</v>
      </c>
      <c r="G120" s="98">
        <v>0.25614207108492199</v>
      </c>
      <c r="H120" s="98">
        <v>0.26618853471006626</v>
      </c>
      <c r="I120" s="98">
        <v>0.25601410385262968</v>
      </c>
      <c r="J120" s="98">
        <v>0.2601568966132658</v>
      </c>
      <c r="K120" s="98">
        <v>0.26270612261710441</v>
      </c>
      <c r="L120" s="98">
        <v>0.2974190690588176</v>
      </c>
      <c r="M120" s="98">
        <v>0.24569905456118254</v>
      </c>
      <c r="N120" s="98">
        <v>0.25981445716002144</v>
      </c>
      <c r="O120" s="98">
        <v>0.24155640544965165</v>
      </c>
      <c r="P120" s="98">
        <v>0.21112516652330915</v>
      </c>
      <c r="Q120" s="98">
        <v>0.20868334475190548</v>
      </c>
      <c r="R120" s="98">
        <v>0.22137521378500186</v>
      </c>
      <c r="S120" s="98">
        <v>0.22296852955751179</v>
      </c>
      <c r="T120" s="98">
        <v>0.22893592192301657</v>
      </c>
      <c r="U120" s="98">
        <v>0.23991601109872032</v>
      </c>
      <c r="V120" s="98">
        <v>0.23206805199551292</v>
      </c>
      <c r="W120" s="98">
        <v>0.22156603686422166</v>
      </c>
      <c r="X120" s="98">
        <v>0.3198294610966787</v>
      </c>
      <c r="Y120" s="98">
        <v>0.29657812623476676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2.5470161984299841E-4</v>
      </c>
      <c r="C121" s="122">
        <f t="shared" si="25"/>
        <v>2.7851016550603123E-4</v>
      </c>
      <c r="D121" s="122">
        <f t="shared" si="25"/>
        <v>3.0918010554093238E-4</v>
      </c>
      <c r="E121" s="122">
        <f t="shared" si="25"/>
        <v>3.5549390769127215E-4</v>
      </c>
      <c r="F121" s="122">
        <f t="shared" si="25"/>
        <v>4.0888466031017116E-4</v>
      </c>
      <c r="G121" s="122">
        <f t="shared" si="25"/>
        <v>4.9644787120765995E-4</v>
      </c>
      <c r="H121" s="122">
        <f t="shared" si="25"/>
        <v>7.555183798483579E-4</v>
      </c>
      <c r="I121" s="122">
        <f t="shared" si="25"/>
        <v>1.1200270360736653E-3</v>
      </c>
      <c r="J121" s="122">
        <f t="shared" si="25"/>
        <v>1.684014796700677E-3</v>
      </c>
      <c r="K121" s="122">
        <f t="shared" si="25"/>
        <v>2.4586979686181155E-3</v>
      </c>
      <c r="L121" s="122">
        <f t="shared" si="25"/>
        <v>4.8594418980910598E-3</v>
      </c>
      <c r="M121" s="122">
        <f t="shared" si="25"/>
        <v>3.4403599375422774E-3</v>
      </c>
      <c r="N121" s="122">
        <f t="shared" si="25"/>
        <v>5.0345571353696533E-3</v>
      </c>
      <c r="O121" s="122">
        <f t="shared" si="25"/>
        <v>5.9069507909542927E-3</v>
      </c>
      <c r="P121" s="122">
        <f t="shared" si="25"/>
        <v>6.8797131327923214E-3</v>
      </c>
      <c r="Q121" s="122">
        <f t="shared" si="25"/>
        <v>1.4406929462306759E-2</v>
      </c>
      <c r="R121" s="122">
        <f t="shared" si="25"/>
        <v>9.7945675324153051E-3</v>
      </c>
      <c r="S121" s="122">
        <f t="shared" si="25"/>
        <v>1.1649458418743923E-2</v>
      </c>
      <c r="T121" s="122">
        <f t="shared" si="25"/>
        <v>1.5372071164480887E-2</v>
      </c>
      <c r="U121" s="122">
        <f t="shared" si="25"/>
        <v>2.3791692488755938E-2</v>
      </c>
      <c r="V121" s="122">
        <f t="shared" si="25"/>
        <v>1.5671586801982489E-2</v>
      </c>
      <c r="W121" s="122">
        <f t="shared" si="25"/>
        <v>2.0660043451094182E-2</v>
      </c>
      <c r="X121" s="122">
        <f t="shared" si="25"/>
        <v>2.0534039376596831E-2</v>
      </c>
      <c r="Y121" s="122">
        <f t="shared" si="25"/>
        <v>2.3229058948699571E-2</v>
      </c>
      <c r="DA121" s="130" t="s">
        <v>1764</v>
      </c>
    </row>
    <row r="122" spans="1:105" ht="12" customHeight="1" x14ac:dyDescent="0.25">
      <c r="A122" s="97" t="s">
        <v>53</v>
      </c>
      <c r="B122" s="98">
        <v>2.5470161984299841E-4</v>
      </c>
      <c r="C122" s="98">
        <v>2.7851016550603123E-4</v>
      </c>
      <c r="D122" s="98">
        <v>3.0918010554093238E-4</v>
      </c>
      <c r="E122" s="98">
        <v>3.5549390769127215E-4</v>
      </c>
      <c r="F122" s="98">
        <v>4.0888466031017116E-4</v>
      </c>
      <c r="G122" s="98">
        <v>4.9644787120765995E-4</v>
      </c>
      <c r="H122" s="98">
        <v>7.555183798483579E-4</v>
      </c>
      <c r="I122" s="98">
        <v>1.1200270360736653E-3</v>
      </c>
      <c r="J122" s="98">
        <v>1.684014796700677E-3</v>
      </c>
      <c r="K122" s="98">
        <v>2.4586979686181155E-3</v>
      </c>
      <c r="L122" s="98">
        <v>4.8594418980910598E-3</v>
      </c>
      <c r="M122" s="98">
        <v>3.4403599375422774E-3</v>
      </c>
      <c r="N122" s="98">
        <v>5.0345571353696533E-3</v>
      </c>
      <c r="O122" s="98">
        <v>5.9069507909542927E-3</v>
      </c>
      <c r="P122" s="98">
        <v>6.8797131327923214E-3</v>
      </c>
      <c r="Q122" s="98">
        <v>1.4406929462306759E-2</v>
      </c>
      <c r="R122" s="98">
        <v>9.7945675324153051E-3</v>
      </c>
      <c r="S122" s="98">
        <v>1.1649458418743923E-2</v>
      </c>
      <c r="T122" s="98">
        <v>1.5372071164480887E-2</v>
      </c>
      <c r="U122" s="98">
        <v>2.3791692488755938E-2</v>
      </c>
      <c r="V122" s="98">
        <v>1.5671586801982489E-2</v>
      </c>
      <c r="W122" s="98">
        <v>2.0660043451094182E-2</v>
      </c>
      <c r="X122" s="98">
        <v>2.0534039376596831E-2</v>
      </c>
      <c r="Y122" s="98">
        <v>2.3229058948699571E-2</v>
      </c>
      <c r="DA122" s="63" t="s">
        <v>1765</v>
      </c>
    </row>
    <row r="123" spans="1:105" ht="12" customHeight="1" x14ac:dyDescent="0.25">
      <c r="A123" s="121" t="s">
        <v>55</v>
      </c>
      <c r="B123" s="122">
        <v>1.5390640761164891</v>
      </c>
      <c r="C123" s="122">
        <v>1.4553894434422117</v>
      </c>
      <c r="D123" s="122">
        <v>1.2191499127559087</v>
      </c>
      <c r="E123" s="122">
        <v>1.8300863432449614</v>
      </c>
      <c r="F123" s="122">
        <v>1.6876923502580012</v>
      </c>
      <c r="G123" s="122">
        <v>1.3924346518686903</v>
      </c>
      <c r="H123" s="122">
        <v>1.5727711818056238</v>
      </c>
      <c r="I123" s="122">
        <v>1.5097425166515488</v>
      </c>
      <c r="J123" s="122">
        <v>1.5914827634406858</v>
      </c>
      <c r="K123" s="122">
        <v>1.6639780322687161</v>
      </c>
      <c r="L123" s="122">
        <v>1.7396870767330017</v>
      </c>
      <c r="M123" s="122">
        <v>1.6666105711985904</v>
      </c>
      <c r="N123" s="122">
        <v>1.628160660812632</v>
      </c>
      <c r="O123" s="122">
        <v>1.6809613151567055</v>
      </c>
      <c r="P123" s="122">
        <v>1.6579790666723035</v>
      </c>
      <c r="Q123" s="122">
        <v>1.6896580497837119</v>
      </c>
      <c r="R123" s="122">
        <v>1.7003626563152325</v>
      </c>
      <c r="S123" s="122">
        <v>1.7074023052595799</v>
      </c>
      <c r="T123" s="122">
        <v>1.6550168438981683</v>
      </c>
      <c r="U123" s="122">
        <v>1.802366062754341</v>
      </c>
      <c r="V123" s="122">
        <v>1.9186415648075363</v>
      </c>
      <c r="W123" s="122">
        <v>2.1480818587112789</v>
      </c>
      <c r="X123" s="122">
        <v>2.1592008063513344</v>
      </c>
      <c r="Y123" s="122">
        <v>1.8490994219530732</v>
      </c>
      <c r="DA123" s="130" t="s">
        <v>1766</v>
      </c>
    </row>
    <row r="124" spans="1:105" ht="12" customHeight="1" x14ac:dyDescent="0.25">
      <c r="A124" s="97" t="s">
        <v>141</v>
      </c>
      <c r="B124" s="98">
        <v>0.74210815371659467</v>
      </c>
      <c r="C124" s="98">
        <v>0.73648626307173926</v>
      </c>
      <c r="D124" s="98">
        <v>0.65360169679284985</v>
      </c>
      <c r="E124" s="98">
        <v>0.57072725093734211</v>
      </c>
      <c r="F124" s="98">
        <v>0.48037272872576592</v>
      </c>
      <c r="G124" s="98">
        <v>0.40174552699832555</v>
      </c>
      <c r="H124" s="98">
        <v>0.39205428804151754</v>
      </c>
      <c r="I124" s="98">
        <v>0.38685404306918153</v>
      </c>
      <c r="J124" s="98">
        <v>0.3707749947024071</v>
      </c>
      <c r="K124" s="98">
        <v>0.34909128266758438</v>
      </c>
      <c r="L124" s="98">
        <v>0.3277853439278508</v>
      </c>
      <c r="M124" s="98">
        <v>0.29029924417014019</v>
      </c>
      <c r="N124" s="98">
        <v>0.26189526282457992</v>
      </c>
      <c r="O124" s="98">
        <v>0.20344593963892552</v>
      </c>
      <c r="P124" s="98">
        <v>0.18254570728925745</v>
      </c>
      <c r="Q124" s="98">
        <v>0.17024631657746991</v>
      </c>
      <c r="R124" s="98">
        <v>0.17702056203722583</v>
      </c>
      <c r="S124" s="98">
        <v>0.18612585583575597</v>
      </c>
      <c r="T124" s="98">
        <v>0.19347653978449594</v>
      </c>
      <c r="U124" s="98">
        <v>0.20564082709835682</v>
      </c>
      <c r="V124" s="98">
        <v>0.21166537141627659</v>
      </c>
      <c r="W124" s="98">
        <v>0.22644347412980603</v>
      </c>
      <c r="X124" s="98">
        <v>0.28370455329210925</v>
      </c>
      <c r="Y124" s="98">
        <v>0.31816672544170621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1.6439779021320042E-4</v>
      </c>
      <c r="L125" s="98">
        <v>1.6776902243344845E-4</v>
      </c>
      <c r="M125" s="98">
        <v>1.6782964458905686E-4</v>
      </c>
      <c r="N125" s="98">
        <v>1.7752015977538419E-4</v>
      </c>
      <c r="O125" s="98">
        <v>2.6699094439793072E-4</v>
      </c>
      <c r="P125" s="98">
        <v>2.7394943506984539E-4</v>
      </c>
      <c r="Q125" s="98">
        <v>2.7670971294082929E-4</v>
      </c>
      <c r="R125" s="98">
        <v>1.9411397663736431E-4</v>
      </c>
      <c r="S125" s="98">
        <v>2.0097303601232164E-4</v>
      </c>
      <c r="T125" s="98">
        <v>5.169233319901156E-4</v>
      </c>
      <c r="U125" s="98">
        <v>8.8303074137727991E-4</v>
      </c>
      <c r="V125" s="98">
        <v>1.1187046014985295E-3</v>
      </c>
      <c r="W125" s="98">
        <v>1.3042699395596016E-3</v>
      </c>
      <c r="X125" s="98">
        <v>5.2389567886057097E-3</v>
      </c>
      <c r="Y125" s="98">
        <v>9.4902400404765358E-3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7.8605182798648868E-5</v>
      </c>
      <c r="L126" s="101">
        <v>8.3952191041985168E-5</v>
      </c>
      <c r="M126" s="101">
        <v>8.0720207986080913E-5</v>
      </c>
      <c r="N126" s="101">
        <v>8.2243888261569271E-5</v>
      </c>
      <c r="O126" s="101">
        <v>1.273574583174919E-4</v>
      </c>
      <c r="P126" s="101">
        <v>1.2802707321337743E-4</v>
      </c>
      <c r="Q126" s="101">
        <v>1.3119555272288452E-4</v>
      </c>
      <c r="R126" s="101">
        <v>9.0991757132286808E-5</v>
      </c>
      <c r="S126" s="101">
        <v>9.2520902269601225E-5</v>
      </c>
      <c r="T126" s="101">
        <v>2.8149307642001741E-4</v>
      </c>
      <c r="U126" s="101">
        <v>4.3520819666125729E-4</v>
      </c>
      <c r="V126" s="101">
        <v>5.3718185329556644E-4</v>
      </c>
      <c r="W126" s="101">
        <v>6.4962545240721643E-4</v>
      </c>
      <c r="X126" s="101">
        <v>2.0370078854247075E-3</v>
      </c>
      <c r="Y126" s="101">
        <v>2.9539952573139957E-3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8.5792607414551553E-5</v>
      </c>
      <c r="L127" s="104">
        <v>8.3816831391463282E-5</v>
      </c>
      <c r="M127" s="104">
        <v>8.7109436602975936E-5</v>
      </c>
      <c r="N127" s="104">
        <v>9.5276271513814931E-5</v>
      </c>
      <c r="O127" s="104">
        <v>1.3963348608043882E-4</v>
      </c>
      <c r="P127" s="104">
        <v>1.4592236185646796E-4</v>
      </c>
      <c r="Q127" s="104">
        <v>1.455141602179448E-4</v>
      </c>
      <c r="R127" s="104">
        <v>1.0312221950507751E-4</v>
      </c>
      <c r="S127" s="104">
        <v>1.0845213374272041E-4</v>
      </c>
      <c r="T127" s="104">
        <v>2.3543025557009817E-4</v>
      </c>
      <c r="U127" s="104">
        <v>4.4782254471602262E-4</v>
      </c>
      <c r="V127" s="104">
        <v>5.8152274820296303E-4</v>
      </c>
      <c r="W127" s="104">
        <v>6.5464448715238518E-4</v>
      </c>
      <c r="X127" s="104">
        <v>3.2019489031810027E-3</v>
      </c>
      <c r="Y127" s="104">
        <v>6.5362447831625401E-3</v>
      </c>
      <c r="DA127" s="132" t="s">
        <v>1770</v>
      </c>
    </row>
    <row r="128" spans="1:105" ht="12" customHeight="1" x14ac:dyDescent="0.25">
      <c r="A128" s="106" t="s">
        <v>122</v>
      </c>
      <c r="B128" s="101">
        <v>0.79695592239989443</v>
      </c>
      <c r="C128" s="101">
        <v>0.71890318037047252</v>
      </c>
      <c r="D128" s="101">
        <v>0.56554821596305882</v>
      </c>
      <c r="E128" s="101">
        <v>1.2593590923076192</v>
      </c>
      <c r="F128" s="101">
        <v>1.2073196215322353</v>
      </c>
      <c r="G128" s="101">
        <v>0.99068912487036476</v>
      </c>
      <c r="H128" s="101">
        <v>1.1807168937641064</v>
      </c>
      <c r="I128" s="101">
        <v>1.1228884735823672</v>
      </c>
      <c r="J128" s="101">
        <v>1.2207077687382788</v>
      </c>
      <c r="K128" s="101">
        <v>1.1937542753645169</v>
      </c>
      <c r="L128" s="101">
        <v>1.257678873892212</v>
      </c>
      <c r="M128" s="101">
        <v>1.2026675075038931</v>
      </c>
      <c r="N128" s="101">
        <v>1.1616774005908925</v>
      </c>
      <c r="O128" s="101">
        <v>1.0552519478266216</v>
      </c>
      <c r="P128" s="101">
        <v>0.92232246164803466</v>
      </c>
      <c r="Q128" s="101">
        <v>0.80459320326400097</v>
      </c>
      <c r="R128" s="101">
        <v>0.70842367033082965</v>
      </c>
      <c r="S128" s="101">
        <v>0.70363496795045088</v>
      </c>
      <c r="T128" s="101">
        <v>0.52223913285952717</v>
      </c>
      <c r="U128" s="101">
        <v>0.46475451371486803</v>
      </c>
      <c r="V128" s="101">
        <v>0.37542598529805382</v>
      </c>
      <c r="W128" s="101">
        <v>0.33021665964021152</v>
      </c>
      <c r="X128" s="101">
        <v>0.30272906661793286</v>
      </c>
      <c r="Y128" s="101">
        <v>0.16795569160403637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0.12096807644640153</v>
      </c>
      <c r="L129" s="104">
        <v>0.15405508989050554</v>
      </c>
      <c r="M129" s="104">
        <v>0.17347598987996804</v>
      </c>
      <c r="N129" s="104">
        <v>0.20441047723738412</v>
      </c>
      <c r="O129" s="104">
        <v>0.42199643674676068</v>
      </c>
      <c r="P129" s="104">
        <v>0.55283694829994157</v>
      </c>
      <c r="Q129" s="104">
        <v>0.71454182022930035</v>
      </c>
      <c r="R129" s="104">
        <v>0.81472430997053968</v>
      </c>
      <c r="S129" s="104">
        <v>0.8174405084373606</v>
      </c>
      <c r="T129" s="104">
        <v>0.93878424792215509</v>
      </c>
      <c r="U129" s="104">
        <v>1.1310876911997387</v>
      </c>
      <c r="V129" s="104">
        <v>1.3304315034917074</v>
      </c>
      <c r="W129" s="104">
        <v>1.5901174550017019</v>
      </c>
      <c r="X129" s="104">
        <v>1.5675282296526867</v>
      </c>
      <c r="Y129" s="104">
        <v>1.353486764866854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5.7846133314786344E-2</v>
      </c>
      <c r="L130" s="98">
        <v>7.7202815846975803E-2</v>
      </c>
      <c r="M130" s="98">
        <v>8.3456491587807324E-2</v>
      </c>
      <c r="N130" s="98">
        <v>9.4590010504782579E-2</v>
      </c>
      <c r="O130" s="98">
        <v>0.20152035224895889</v>
      </c>
      <c r="P130" s="98">
        <v>0.25859178969196833</v>
      </c>
      <c r="Q130" s="98">
        <v>0.33965269854185492</v>
      </c>
      <c r="R130" s="98">
        <v>0.38365643054547988</v>
      </c>
      <c r="S130" s="98">
        <v>0.37789788547619119</v>
      </c>
      <c r="T130" s="98">
        <v>0.50533177067423418</v>
      </c>
      <c r="U130" s="98">
        <v>0.55710311148073433</v>
      </c>
      <c r="V130" s="98">
        <v>0.64293720254519671</v>
      </c>
      <c r="W130" s="98">
        <v>0.79110677170054389</v>
      </c>
      <c r="X130" s="98">
        <v>0.58043741001977611</v>
      </c>
      <c r="Y130" s="98">
        <v>0.35984056462375075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6.3121943131615191E-2</v>
      </c>
      <c r="L131" s="98">
        <v>7.6852274043529734E-2</v>
      </c>
      <c r="M131" s="98">
        <v>9.0019498292160716E-2</v>
      </c>
      <c r="N131" s="98">
        <v>0.10982046673260154</v>
      </c>
      <c r="O131" s="98">
        <v>0.22047608449780182</v>
      </c>
      <c r="P131" s="98">
        <v>0.29424515860797329</v>
      </c>
      <c r="Q131" s="98">
        <v>0.37488912168744548</v>
      </c>
      <c r="R131" s="98">
        <v>0.43106787942505975</v>
      </c>
      <c r="S131" s="98">
        <v>0.43954262296116942</v>
      </c>
      <c r="T131" s="98">
        <v>0.43345247724792091</v>
      </c>
      <c r="U131" s="98">
        <v>0.57398457971900441</v>
      </c>
      <c r="V131" s="98">
        <v>0.68749430094651076</v>
      </c>
      <c r="W131" s="98">
        <v>0.79901068330115788</v>
      </c>
      <c r="X131" s="98">
        <v>0.98709081963291057</v>
      </c>
      <c r="Y131" s="98">
        <v>0.99364620024310335</v>
      </c>
      <c r="DA131" s="63" t="s">
        <v>1774</v>
      </c>
    </row>
    <row r="132" spans="1:105" ht="12" customHeight="1" x14ac:dyDescent="0.25">
      <c r="A132" s="121" t="s">
        <v>54</v>
      </c>
      <c r="B132" s="122">
        <v>0.75660101646774414</v>
      </c>
      <c r="C132" s="122">
        <v>0.75057078588369053</v>
      </c>
      <c r="D132" s="122">
        <v>0.74134412382056813</v>
      </c>
      <c r="E132" s="122">
        <v>1.0921219858104139</v>
      </c>
      <c r="F132" s="122">
        <v>1.015516696047547</v>
      </c>
      <c r="G132" s="122">
        <v>0.89255176525395341</v>
      </c>
      <c r="H132" s="122">
        <v>0.94355456146596395</v>
      </c>
      <c r="I132" s="122">
        <v>0.95040718307419991</v>
      </c>
      <c r="J132" s="122">
        <v>0.9941535864837201</v>
      </c>
      <c r="K132" s="122">
        <v>1.0106911912547731</v>
      </c>
      <c r="L132" s="122">
        <v>1.0412451413238855</v>
      </c>
      <c r="M132" s="122">
        <v>0.95047820682044315</v>
      </c>
      <c r="N132" s="122">
        <v>0.92299526613614358</v>
      </c>
      <c r="O132" s="122">
        <v>0.88173791474986607</v>
      </c>
      <c r="P132" s="122">
        <v>0.8365377486653387</v>
      </c>
      <c r="Q132" s="122">
        <v>0.8236814057417865</v>
      </c>
      <c r="R132" s="122">
        <v>0.8266658041015521</v>
      </c>
      <c r="S132" s="122">
        <v>0.83049250068589797</v>
      </c>
      <c r="T132" s="122">
        <v>0.83267229125990294</v>
      </c>
      <c r="U132" s="122">
        <v>0.86752287418261376</v>
      </c>
      <c r="V132" s="122">
        <v>0.84357298721984619</v>
      </c>
      <c r="W132" s="122">
        <v>0.91594957241448305</v>
      </c>
      <c r="X132" s="122">
        <v>0.87454896587984066</v>
      </c>
      <c r="Y132" s="122">
        <v>0.78296480360649912</v>
      </c>
      <c r="DA132" s="130" t="s">
        <v>1775</v>
      </c>
    </row>
    <row r="133" spans="1:105" ht="12" customHeight="1" x14ac:dyDescent="0.25">
      <c r="A133" s="97" t="s">
        <v>50</v>
      </c>
      <c r="B133" s="98">
        <v>0.63471714511260602</v>
      </c>
      <c r="C133" s="98">
        <v>0.6372205993219483</v>
      </c>
      <c r="D133" s="98">
        <v>0.6415403894862578</v>
      </c>
      <c r="E133" s="98">
        <v>0.75382703573039933</v>
      </c>
      <c r="F133" s="98">
        <v>0.67928267986603208</v>
      </c>
      <c r="G133" s="98">
        <v>0.62796438864608262</v>
      </c>
      <c r="H133" s="98">
        <v>0.62088823956956296</v>
      </c>
      <c r="I133" s="98">
        <v>0.65909292300615463</v>
      </c>
      <c r="J133" s="98">
        <v>0.67268530579354135</v>
      </c>
      <c r="K133" s="98">
        <v>0.67494282237121483</v>
      </c>
      <c r="L133" s="98">
        <v>0.652915035794707</v>
      </c>
      <c r="M133" s="98">
        <v>0.59257109808456121</v>
      </c>
      <c r="N133" s="98">
        <v>0.57341394818153713</v>
      </c>
      <c r="O133" s="98">
        <v>0.52597709637040924</v>
      </c>
      <c r="P133" s="98">
        <v>0.51401357989058727</v>
      </c>
      <c r="Q133" s="98">
        <v>0.50958454759089544</v>
      </c>
      <c r="R133" s="98">
        <v>0.51365331017454674</v>
      </c>
      <c r="S133" s="98">
        <v>0.52269026720633838</v>
      </c>
      <c r="T133" s="98">
        <v>0.54288147148456356</v>
      </c>
      <c r="U133" s="98">
        <v>0.58058510303326405</v>
      </c>
      <c r="V133" s="98">
        <v>0.55528926866505546</v>
      </c>
      <c r="W133" s="98">
        <v>0.65213458337717634</v>
      </c>
      <c r="X133" s="98">
        <v>0.75803631574148067</v>
      </c>
      <c r="Y133" s="98">
        <v>0.72910175623587892</v>
      </c>
      <c r="DA133" s="63" t="s">
        <v>1776</v>
      </c>
    </row>
    <row r="134" spans="1:105" ht="12" customHeight="1" x14ac:dyDescent="0.25">
      <c r="A134" s="109" t="s">
        <v>120</v>
      </c>
      <c r="B134" s="33">
        <v>0.12188387135513813</v>
      </c>
      <c r="C134" s="33">
        <v>0.11335018656174217</v>
      </c>
      <c r="D134" s="33">
        <v>9.9803734334310362E-2</v>
      </c>
      <c r="E134" s="33">
        <v>0.33829495008001459</v>
      </c>
      <c r="F134" s="33">
        <v>0.33623401618151494</v>
      </c>
      <c r="G134" s="33">
        <v>0.26458737660787074</v>
      </c>
      <c r="H134" s="33">
        <v>0.32266632189640093</v>
      </c>
      <c r="I134" s="33">
        <v>0.29131426006804528</v>
      </c>
      <c r="J134" s="33">
        <v>0.32146828069017874</v>
      </c>
      <c r="K134" s="33">
        <v>0.3357483688835583</v>
      </c>
      <c r="L134" s="33">
        <v>0.38833010552917852</v>
      </c>
      <c r="M134" s="33">
        <v>0.35790710873588194</v>
      </c>
      <c r="N134" s="33">
        <v>0.34958131795460645</v>
      </c>
      <c r="O134" s="33">
        <v>0.35576081837945678</v>
      </c>
      <c r="P134" s="33">
        <v>0.32252416877475149</v>
      </c>
      <c r="Q134" s="33">
        <v>0.31409685815089111</v>
      </c>
      <c r="R134" s="33">
        <v>0.31301249392700536</v>
      </c>
      <c r="S134" s="33">
        <v>0.30780223347955959</v>
      </c>
      <c r="T134" s="33">
        <v>0.28979081977533938</v>
      </c>
      <c r="U134" s="33">
        <v>0.28693777114934976</v>
      </c>
      <c r="V134" s="33">
        <v>0.28828371855479074</v>
      </c>
      <c r="W134" s="33">
        <v>0.26381498903730671</v>
      </c>
      <c r="X134" s="33">
        <v>0.11651265013836</v>
      </c>
      <c r="Y134" s="33">
        <v>5.3863047370620164E-2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0.50011271290495007</v>
      </c>
      <c r="C136" s="119">
        <f t="shared" si="26"/>
        <v>0.50183315193207179</v>
      </c>
      <c r="D136" s="119">
        <f t="shared" si="26"/>
        <v>0.50351310316958142</v>
      </c>
      <c r="E136" s="119">
        <f t="shared" si="26"/>
        <v>0.51342484491471729</v>
      </c>
      <c r="F136" s="119">
        <f t="shared" si="26"/>
        <v>0.5163472555652544</v>
      </c>
      <c r="G136" s="119">
        <f t="shared" si="26"/>
        <v>0.51801656797075701</v>
      </c>
      <c r="H136" s="119">
        <f t="shared" si="26"/>
        <v>0.52527587552253929</v>
      </c>
      <c r="I136" s="119">
        <f t="shared" si="26"/>
        <v>0.53242547018421793</v>
      </c>
      <c r="J136" s="119">
        <f t="shared" si="26"/>
        <v>0.54076211127797902</v>
      </c>
      <c r="K136" s="119">
        <f t="shared" si="26"/>
        <v>0.54976465677064112</v>
      </c>
      <c r="L136" s="119">
        <f t="shared" si="26"/>
        <v>0.55817389631356973</v>
      </c>
      <c r="M136" s="119">
        <f t="shared" si="26"/>
        <v>0.56961810001785795</v>
      </c>
      <c r="N136" s="119">
        <f t="shared" si="26"/>
        <v>0.58254574043408291</v>
      </c>
      <c r="O136" s="119">
        <f t="shared" si="26"/>
        <v>0.59886491981625822</v>
      </c>
      <c r="P136" s="119">
        <f t="shared" si="26"/>
        <v>0.60369038995046276</v>
      </c>
      <c r="Q136" s="119">
        <f t="shared" si="26"/>
        <v>0.61054283386841268</v>
      </c>
      <c r="R136" s="119">
        <f t="shared" ref="R136:V136" si="27">IF(R117=0,"",R117/R98)</f>
        <v>0.6175897973396105</v>
      </c>
      <c r="S136" s="119">
        <f t="shared" si="27"/>
        <v>0.62801896705935523</v>
      </c>
      <c r="T136" s="119">
        <f t="shared" si="27"/>
        <v>0.63674695568335393</v>
      </c>
      <c r="U136" s="119">
        <f t="shared" si="27"/>
        <v>0.65003827427133132</v>
      </c>
      <c r="V136" s="119">
        <f t="shared" si="27"/>
        <v>0.66455931108436173</v>
      </c>
      <c r="W136" s="119">
        <f t="shared" ref="W136:Y136" si="28">IF(W117=0,"",W117/W98)</f>
        <v>0.68473283456656819</v>
      </c>
      <c r="X136" s="119">
        <f t="shared" si="28"/>
        <v>0.70024034927051759</v>
      </c>
      <c r="Y136" s="119">
        <f t="shared" si="28"/>
        <v>0.71443026090119188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0.48821530053884732</v>
      </c>
      <c r="C137" s="124">
        <f t="shared" si="29"/>
        <v>0.49183622079114331</v>
      </c>
      <c r="D137" s="124">
        <f t="shared" si="29"/>
        <v>0.49407323625062227</v>
      </c>
      <c r="E137" s="124">
        <f t="shared" si="29"/>
        <v>0.49669525581440543</v>
      </c>
      <c r="F137" s="124">
        <f t="shared" si="29"/>
        <v>0.49941989383520624</v>
      </c>
      <c r="G137" s="124">
        <f t="shared" si="29"/>
        <v>0.50381804706227606</v>
      </c>
      <c r="H137" s="124">
        <f t="shared" si="29"/>
        <v>0.51005268554878724</v>
      </c>
      <c r="I137" s="124">
        <f t="shared" si="29"/>
        <v>0.51810282157987209</v>
      </c>
      <c r="J137" s="124">
        <f t="shared" si="29"/>
        <v>0.526689323563304</v>
      </c>
      <c r="K137" s="124">
        <f t="shared" si="29"/>
        <v>0.53559510750632466</v>
      </c>
      <c r="L137" s="124">
        <f t="shared" si="29"/>
        <v>0.54530862381613354</v>
      </c>
      <c r="M137" s="124">
        <f t="shared" si="29"/>
        <v>0.55627704796493882</v>
      </c>
      <c r="N137" s="124">
        <f t="shared" si="29"/>
        <v>0.57109654485709549</v>
      </c>
      <c r="O137" s="124">
        <f t="shared" si="29"/>
        <v>0.58648520421388595</v>
      </c>
      <c r="P137" s="124">
        <f t="shared" si="29"/>
        <v>0.58923854882072735</v>
      </c>
      <c r="Q137" s="124">
        <f t="shared" si="29"/>
        <v>0.59467320264109014</v>
      </c>
      <c r="R137" s="124">
        <f t="shared" ref="R137:V137" si="30">IF(R118=0,"",R118/R99)</f>
        <v>0.60198969028389815</v>
      </c>
      <c r="S137" s="124">
        <f t="shared" si="30"/>
        <v>0.61258292858953911</v>
      </c>
      <c r="T137" s="124">
        <f t="shared" si="30"/>
        <v>0.62184894706745375</v>
      </c>
      <c r="U137" s="124">
        <f t="shared" si="30"/>
        <v>0.6341433424291073</v>
      </c>
      <c r="V137" s="124">
        <f t="shared" si="30"/>
        <v>0.64723870737694822</v>
      </c>
      <c r="W137" s="124">
        <f t="shared" ref="W137:Y137" si="31">IF(W118=0,"",W118/W99)</f>
        <v>0.66692797641199175</v>
      </c>
      <c r="X137" s="124">
        <f t="shared" si="31"/>
        <v>0.68918463628606319</v>
      </c>
      <c r="Y137" s="124">
        <f t="shared" si="31"/>
        <v>0.70498142887416348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0.48321450056431792</v>
      </c>
      <c r="C138" s="111">
        <f t="shared" si="32"/>
        <v>0.48683350769874512</v>
      </c>
      <c r="D138" s="111">
        <f t="shared" si="32"/>
        <v>0.4891280403246685</v>
      </c>
      <c r="E138" s="111">
        <f t="shared" si="32"/>
        <v>0.49176212835506955</v>
      </c>
      <c r="F138" s="111">
        <f t="shared" si="32"/>
        <v>0.49457481956140814</v>
      </c>
      <c r="G138" s="111">
        <f t="shared" si="32"/>
        <v>0.49904860269431123</v>
      </c>
      <c r="H138" s="111">
        <f t="shared" si="32"/>
        <v>0.50530367369709916</v>
      </c>
      <c r="I138" s="111">
        <f t="shared" si="32"/>
        <v>0.51348059828399362</v>
      </c>
      <c r="J138" s="111">
        <f t="shared" si="32"/>
        <v>0.52211736822737997</v>
      </c>
      <c r="K138" s="111">
        <f t="shared" si="32"/>
        <v>0.53109271741617026</v>
      </c>
      <c r="L138" s="111">
        <f t="shared" si="32"/>
        <v>0.5408060340091565</v>
      </c>
      <c r="M138" s="111">
        <f t="shared" si="32"/>
        <v>0.55189906754133022</v>
      </c>
      <c r="N138" s="111">
        <f t="shared" si="32"/>
        <v>0.56678223154296514</v>
      </c>
      <c r="O138" s="111">
        <f t="shared" si="32"/>
        <v>0.58227780498442339</v>
      </c>
      <c r="P138" s="111">
        <f t="shared" si="32"/>
        <v>0.58512258212114854</v>
      </c>
      <c r="Q138" s="111">
        <f t="shared" si="32"/>
        <v>0.59062125996462467</v>
      </c>
      <c r="R138" s="111">
        <f t="shared" ref="R138:V138" si="33">IF(R119=0,"",R119/R100)</f>
        <v>0.59797994349499195</v>
      </c>
      <c r="S138" s="111">
        <f t="shared" si="33"/>
        <v>0.60865179974519168</v>
      </c>
      <c r="T138" s="111">
        <f t="shared" si="33"/>
        <v>0.61790915360049581</v>
      </c>
      <c r="U138" s="111">
        <f t="shared" si="33"/>
        <v>0.63033903466804475</v>
      </c>
      <c r="V138" s="111">
        <f t="shared" si="33"/>
        <v>0.64351315664751019</v>
      </c>
      <c r="W138" s="111">
        <f t="shared" ref="W138:Y138" si="34">IF(W119=0,"",W119/W100)</f>
        <v>0.66339278508485289</v>
      </c>
      <c r="X138" s="111">
        <f t="shared" si="34"/>
        <v>0.68592767030312884</v>
      </c>
      <c r="Y138" s="111">
        <f t="shared" si="34"/>
        <v>0.70189891649967373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1.8334577751379975</v>
      </c>
      <c r="D140" s="124">
        <f t="shared" si="38"/>
        <v>1.9004750160848245</v>
      </c>
      <c r="E140" s="124">
        <f t="shared" si="38"/>
        <v>2.00195796037241</v>
      </c>
      <c r="F140" s="124">
        <f t="shared" si="38"/>
        <v>2.1369161322845915</v>
      </c>
      <c r="G140" s="124">
        <f t="shared" si="38"/>
        <v>2.2664210313347586</v>
      </c>
      <c r="H140" s="124">
        <f t="shared" si="38"/>
        <v>2.4737475646229803</v>
      </c>
      <c r="I140" s="124">
        <f t="shared" si="38"/>
        <v>2.6807385200256713</v>
      </c>
      <c r="J140" s="124">
        <f t="shared" si="38"/>
        <v>2.789405708550889</v>
      </c>
      <c r="K140" s="124">
        <f t="shared" si="38"/>
        <v>2.8736839746791052</v>
      </c>
      <c r="L140" s="124">
        <f t="shared" si="38"/>
        <v>2.943418778802096</v>
      </c>
      <c r="M140" s="124">
        <f t="shared" si="38"/>
        <v>3.028919026283416</v>
      </c>
      <c r="N140" s="124">
        <f t="shared" si="38"/>
        <v>3.1245744435276128</v>
      </c>
      <c r="O140" s="124">
        <f t="shared" si="38"/>
        <v>3.2404542928410511</v>
      </c>
      <c r="P140" s="124">
        <f t="shared" si="38"/>
        <v>3.3854753830135582</v>
      </c>
      <c r="Q140" s="124">
        <f t="shared" si="38"/>
        <v>3.5589996063534728</v>
      </c>
      <c r="R140" s="124">
        <f t="shared" ref="R140:V140" si="39">IF(R121=0,"",R121/R102)</f>
        <v>3.6921441972371891</v>
      </c>
      <c r="S140" s="124">
        <f t="shared" si="39"/>
        <v>3.7787629297269771</v>
      </c>
      <c r="T140" s="124">
        <f t="shared" si="39"/>
        <v>3.8274887851361719</v>
      </c>
      <c r="U140" s="124">
        <f t="shared" si="39"/>
        <v>3.8696582466105429</v>
      </c>
      <c r="V140" s="124">
        <f t="shared" si="39"/>
        <v>3.8985189137770164</v>
      </c>
      <c r="W140" s="124">
        <f t="shared" ref="W140:Y140" si="40">IF(W121=0,"",W121/W102)</f>
        <v>3.9207932383626058</v>
      </c>
      <c r="X140" s="124">
        <f t="shared" si="40"/>
        <v>3.9476058836859642</v>
      </c>
      <c r="Y140" s="124">
        <f t="shared" si="40"/>
        <v>3.977330106278032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1.8334577751379975</v>
      </c>
      <c r="D141" s="111">
        <f t="shared" si="41"/>
        <v>1.9004750160848245</v>
      </c>
      <c r="E141" s="111">
        <f t="shared" si="41"/>
        <v>2.00195796037241</v>
      </c>
      <c r="F141" s="111">
        <f t="shared" si="41"/>
        <v>2.1369161322845915</v>
      </c>
      <c r="G141" s="111">
        <f t="shared" si="41"/>
        <v>2.2664210313347586</v>
      </c>
      <c r="H141" s="111">
        <f t="shared" si="41"/>
        <v>2.4737475646229803</v>
      </c>
      <c r="I141" s="111">
        <f t="shared" si="41"/>
        <v>2.6807385200256713</v>
      </c>
      <c r="J141" s="111">
        <f t="shared" si="41"/>
        <v>2.789405708550889</v>
      </c>
      <c r="K141" s="111">
        <f t="shared" si="41"/>
        <v>2.8736839746791052</v>
      </c>
      <c r="L141" s="111">
        <f t="shared" si="41"/>
        <v>2.943418778802096</v>
      </c>
      <c r="M141" s="111">
        <f t="shared" si="41"/>
        <v>3.028919026283416</v>
      </c>
      <c r="N141" s="111">
        <f t="shared" si="41"/>
        <v>3.1245744435276128</v>
      </c>
      <c r="O141" s="111">
        <f t="shared" si="41"/>
        <v>3.2404542928410511</v>
      </c>
      <c r="P141" s="111">
        <f t="shared" si="41"/>
        <v>3.3854753830135582</v>
      </c>
      <c r="Q141" s="111">
        <f t="shared" si="41"/>
        <v>3.5589996063534728</v>
      </c>
      <c r="R141" s="111">
        <f t="shared" ref="R141:V141" si="42">IF(R122=0,"",R122/R103)</f>
        <v>3.6921441972371891</v>
      </c>
      <c r="S141" s="111">
        <f t="shared" si="42"/>
        <v>3.7787629297269771</v>
      </c>
      <c r="T141" s="111">
        <f t="shared" si="42"/>
        <v>3.8274887851361719</v>
      </c>
      <c r="U141" s="111">
        <f t="shared" si="42"/>
        <v>3.8696582466105429</v>
      </c>
      <c r="V141" s="111">
        <f t="shared" si="42"/>
        <v>3.8985189137770164</v>
      </c>
      <c r="W141" s="111">
        <f t="shared" ref="W141:Y141" si="43">IF(W122=0,"",W122/W103)</f>
        <v>3.9207932383626058</v>
      </c>
      <c r="X141" s="111">
        <f t="shared" si="43"/>
        <v>3.9476058836859642</v>
      </c>
      <c r="Y141" s="111">
        <f t="shared" si="43"/>
        <v>3.977330106278032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0.58787939574901915</v>
      </c>
      <c r="C142" s="124">
        <f t="shared" si="44"/>
        <v>0.58905146825990173</v>
      </c>
      <c r="D142" s="124">
        <f t="shared" si="44"/>
        <v>0.58915121394720826</v>
      </c>
      <c r="E142" s="124">
        <f t="shared" si="44"/>
        <v>0.60907287265859456</v>
      </c>
      <c r="F142" s="124">
        <f t="shared" si="44"/>
        <v>0.61462196438099503</v>
      </c>
      <c r="G142" s="124">
        <f t="shared" si="44"/>
        <v>0.61886398037872492</v>
      </c>
      <c r="H142" s="124">
        <f t="shared" si="44"/>
        <v>0.62833271878661978</v>
      </c>
      <c r="I142" s="124">
        <f t="shared" si="44"/>
        <v>0.63130983102582128</v>
      </c>
      <c r="J142" s="124">
        <f t="shared" si="44"/>
        <v>0.63444035132344812</v>
      </c>
      <c r="K142" s="124">
        <f t="shared" si="44"/>
        <v>0.64629524977298658</v>
      </c>
      <c r="L142" s="124">
        <f t="shared" si="44"/>
        <v>0.65131269194813446</v>
      </c>
      <c r="M142" s="124">
        <f t="shared" si="44"/>
        <v>0.65731894473732078</v>
      </c>
      <c r="N142" s="124">
        <f t="shared" si="44"/>
        <v>0.66620237569140428</v>
      </c>
      <c r="O142" s="124">
        <f t="shared" si="44"/>
        <v>0.6900077201185576</v>
      </c>
      <c r="P142" s="124">
        <f t="shared" si="44"/>
        <v>0.70801191934527974</v>
      </c>
      <c r="Q142" s="124">
        <f t="shared" si="44"/>
        <v>0.72867415736130492</v>
      </c>
      <c r="R142" s="124">
        <f t="shared" ref="R142:V142" si="45">IF(R123=0,"",R123/R104)</f>
        <v>0.74776394698519266</v>
      </c>
      <c r="S142" s="124">
        <f t="shared" si="45"/>
        <v>0.76279628433061841</v>
      </c>
      <c r="T142" s="124">
        <f t="shared" si="45"/>
        <v>0.77662785731169515</v>
      </c>
      <c r="U142" s="124">
        <f t="shared" si="45"/>
        <v>0.80421548374985263</v>
      </c>
      <c r="V142" s="124">
        <f t="shared" si="45"/>
        <v>0.82658697025824435</v>
      </c>
      <c r="W142" s="124">
        <f t="shared" ref="W142:Y142" si="46">IF(W123=0,"",W123/W104)</f>
        <v>0.84128180734898073</v>
      </c>
      <c r="X142" s="124">
        <f t="shared" si="46"/>
        <v>0.86984514005339741</v>
      </c>
      <c r="Y142" s="124">
        <f t="shared" si="46"/>
        <v>0.8929842279670317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0.55330378941438119</v>
      </c>
      <c r="C143" s="111">
        <f t="shared" si="47"/>
        <v>0.55556258987554996</v>
      </c>
      <c r="D143" s="111">
        <f t="shared" si="47"/>
        <v>0.55688604895572058</v>
      </c>
      <c r="E143" s="111">
        <f t="shared" si="47"/>
        <v>0.55819661925335029</v>
      </c>
      <c r="F143" s="111">
        <f t="shared" si="47"/>
        <v>0.56080034903124265</v>
      </c>
      <c r="G143" s="111">
        <f t="shared" si="47"/>
        <v>0.56648807320612626</v>
      </c>
      <c r="H143" s="111">
        <f t="shared" si="47"/>
        <v>0.57807633920579227</v>
      </c>
      <c r="I143" s="111">
        <f t="shared" si="47"/>
        <v>0.58400349535406282</v>
      </c>
      <c r="J143" s="111">
        <f t="shared" si="47"/>
        <v>0.58534701043989712</v>
      </c>
      <c r="K143" s="111">
        <f t="shared" si="47"/>
        <v>0.58753264705048158</v>
      </c>
      <c r="L143" s="111">
        <f t="shared" si="47"/>
        <v>0.58897677592506026</v>
      </c>
      <c r="M143" s="111">
        <f t="shared" si="47"/>
        <v>0.59108085713981928</v>
      </c>
      <c r="N143" s="111">
        <f t="shared" si="47"/>
        <v>0.59752056081348381</v>
      </c>
      <c r="O143" s="111">
        <f t="shared" si="47"/>
        <v>0.61095644903061075</v>
      </c>
      <c r="P143" s="111">
        <f t="shared" si="47"/>
        <v>0.62639231578627896</v>
      </c>
      <c r="Q143" s="111">
        <f t="shared" si="47"/>
        <v>0.64433159780173899</v>
      </c>
      <c r="R143" s="111">
        <f t="shared" ref="R143:V143" si="48">IF(R124=0,"",R124/R105)</f>
        <v>0.66209282055097252</v>
      </c>
      <c r="S143" s="111">
        <f t="shared" si="48"/>
        <v>0.68288316924995729</v>
      </c>
      <c r="T143" s="111">
        <f t="shared" si="48"/>
        <v>0.7005514387619699</v>
      </c>
      <c r="U143" s="111">
        <f t="shared" si="48"/>
        <v>0.72047087046583957</v>
      </c>
      <c r="V143" s="111">
        <f t="shared" si="48"/>
        <v>0.74365339275877773</v>
      </c>
      <c r="W143" s="111">
        <f t="shared" ref="W143:Y143" si="49">IF(W124=0,"",W124/W105)</f>
        <v>0.76089666706818782</v>
      </c>
      <c r="X143" s="111">
        <f t="shared" si="49"/>
        <v>0.77681447389121105</v>
      </c>
      <c r="Y143" s="111">
        <f t="shared" si="49"/>
        <v>0.78741359712453707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0.7570160704544423</v>
      </c>
      <c r="L144" s="111">
        <f t="shared" si="50"/>
        <v>0.74854710418517101</v>
      </c>
      <c r="M144" s="111">
        <f t="shared" si="50"/>
        <v>0.75593083983669662</v>
      </c>
      <c r="N144" s="111">
        <f t="shared" si="50"/>
        <v>0.76277116877742568</v>
      </c>
      <c r="O144" s="111">
        <f t="shared" si="50"/>
        <v>0.77132418078804332</v>
      </c>
      <c r="P144" s="111">
        <f t="shared" si="50"/>
        <v>0.77491726227458702</v>
      </c>
      <c r="Q144" s="111">
        <f t="shared" si="50"/>
        <v>0.77239183834663083</v>
      </c>
      <c r="R144" s="111">
        <f t="shared" ref="R144:V144" si="51">IF(R125=0,"",R125/R106)</f>
        <v>0.82764703771218739</v>
      </c>
      <c r="S144" s="111">
        <f t="shared" si="51"/>
        <v>0.83020796809568687</v>
      </c>
      <c r="T144" s="111">
        <f t="shared" si="51"/>
        <v>0.83462349760375321</v>
      </c>
      <c r="U144" s="111">
        <f t="shared" si="51"/>
        <v>0.85813604315252523</v>
      </c>
      <c r="V144" s="111">
        <f t="shared" si="51"/>
        <v>0.87522617961447313</v>
      </c>
      <c r="W144" s="111">
        <f t="shared" ref="W144:Y144" si="52">IF(W125=0,"",W125/W106)</f>
        <v>0.87230598414210736</v>
      </c>
      <c r="X144" s="111">
        <f t="shared" si="52"/>
        <v>0.90651507372707463</v>
      </c>
      <c r="Y144" s="111">
        <f t="shared" si="52"/>
        <v>0.92583624508537588</v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0.59833629298166058</v>
      </c>
      <c r="L145" s="112">
        <f t="shared" si="53"/>
        <v>0.59833629298166058</v>
      </c>
      <c r="M145" s="112">
        <f t="shared" si="53"/>
        <v>0.59833629298166058</v>
      </c>
      <c r="N145" s="112">
        <f t="shared" si="53"/>
        <v>0.59833629298166058</v>
      </c>
      <c r="O145" s="112">
        <f t="shared" si="53"/>
        <v>0.61670513018281692</v>
      </c>
      <c r="P145" s="112">
        <f t="shared" si="53"/>
        <v>0.61670513018281692</v>
      </c>
      <c r="Q145" s="112">
        <f t="shared" si="53"/>
        <v>0.61670513018281692</v>
      </c>
      <c r="R145" s="112">
        <f t="shared" ref="R145:V145" si="54">IF(R126=0,"",R126/R107)</f>
        <v>0.69240045597189637</v>
      </c>
      <c r="S145" s="112">
        <f t="shared" si="54"/>
        <v>0.69240045597189637</v>
      </c>
      <c r="T145" s="112">
        <f t="shared" si="54"/>
        <v>0.73320979944841402</v>
      </c>
      <c r="U145" s="112">
        <f t="shared" si="54"/>
        <v>0.74882560342940152</v>
      </c>
      <c r="V145" s="112">
        <f t="shared" si="54"/>
        <v>0.77107473015199857</v>
      </c>
      <c r="W145" s="112">
        <f t="shared" ref="W145:Y145" si="55">IF(W126=0,"",W126/W107)</f>
        <v>0.77285460156336538</v>
      </c>
      <c r="X145" s="112">
        <f t="shared" si="55"/>
        <v>0.79037164844359131</v>
      </c>
      <c r="Y145" s="112">
        <f t="shared" si="55"/>
        <v>0.79532321208533352</v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0.62420086672424169</v>
      </c>
      <c r="C147" s="112">
        <f t="shared" si="59"/>
        <v>0.62782167907338082</v>
      </c>
      <c r="D147" s="112">
        <f t="shared" si="59"/>
        <v>0.63143143875763741</v>
      </c>
      <c r="E147" s="112">
        <f t="shared" si="59"/>
        <v>0.63531481206659679</v>
      </c>
      <c r="F147" s="112">
        <f t="shared" si="59"/>
        <v>0.63902374592085764</v>
      </c>
      <c r="G147" s="112">
        <f t="shared" si="59"/>
        <v>0.6429711329838772</v>
      </c>
      <c r="H147" s="112">
        <f t="shared" si="59"/>
        <v>0.6470101670249131</v>
      </c>
      <c r="I147" s="112">
        <f t="shared" si="59"/>
        <v>0.64943362642313462</v>
      </c>
      <c r="J147" s="112">
        <f t="shared" si="59"/>
        <v>0.65102497265040271</v>
      </c>
      <c r="K147" s="112">
        <f t="shared" si="59"/>
        <v>0.65251997648229021</v>
      </c>
      <c r="L147" s="112">
        <f t="shared" si="59"/>
        <v>0.65487027115004781</v>
      </c>
      <c r="M147" s="112">
        <f t="shared" si="59"/>
        <v>0.6579479112570914</v>
      </c>
      <c r="N147" s="112">
        <f t="shared" si="59"/>
        <v>0.66258824441455721</v>
      </c>
      <c r="O147" s="112">
        <f t="shared" si="59"/>
        <v>0.66554639705870833</v>
      </c>
      <c r="P147" s="112">
        <f t="shared" si="59"/>
        <v>0.66826879899249825</v>
      </c>
      <c r="Q147" s="112">
        <f t="shared" si="59"/>
        <v>0.67369700149767109</v>
      </c>
      <c r="R147" s="112">
        <f t="shared" ref="R147:V147" si="60">IF(R128=0,"",R128/R109)</f>
        <v>0.6844295364474996</v>
      </c>
      <c r="S147" s="112">
        <f t="shared" si="60"/>
        <v>0.70310596881148157</v>
      </c>
      <c r="T147" s="112">
        <f t="shared" si="60"/>
        <v>0.71493732189206771</v>
      </c>
      <c r="U147" s="112">
        <f t="shared" si="60"/>
        <v>0.73541244969756581</v>
      </c>
      <c r="V147" s="112">
        <f t="shared" si="60"/>
        <v>0.75094530119865088</v>
      </c>
      <c r="W147" s="112">
        <f t="shared" ref="W147:Y147" si="61">IF(W128=0,"",W128/W109)</f>
        <v>0.75541720411888424</v>
      </c>
      <c r="X147" s="112">
        <f t="shared" si="61"/>
        <v>0.774459833774085</v>
      </c>
      <c r="Y147" s="112">
        <f t="shared" si="61"/>
        <v>0.78084592032864197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0.80214296023921217</v>
      </c>
      <c r="L148" s="113">
        <f t="shared" si="62"/>
        <v>0.79496333104919992</v>
      </c>
      <c r="M148" s="113">
        <f t="shared" si="62"/>
        <v>0.80236677517409527</v>
      </c>
      <c r="N148" s="113">
        <f t="shared" si="62"/>
        <v>0.81062137195345052</v>
      </c>
      <c r="O148" s="113">
        <f t="shared" si="62"/>
        <v>0.81582358083375095</v>
      </c>
      <c r="P148" s="113">
        <f t="shared" si="62"/>
        <v>0.82538281429290716</v>
      </c>
      <c r="Q148" s="113">
        <f t="shared" si="62"/>
        <v>0.83092407988401595</v>
      </c>
      <c r="R148" s="113">
        <f t="shared" ref="R148:V148" si="63">IF(R129=0,"",R129/R110)</f>
        <v>0.83882123441151513</v>
      </c>
      <c r="S148" s="113">
        <f t="shared" si="63"/>
        <v>0.84727028755233091</v>
      </c>
      <c r="T148" s="113">
        <f t="shared" si="63"/>
        <v>0.83539255408155733</v>
      </c>
      <c r="U148" s="113">
        <f t="shared" si="63"/>
        <v>0.85511663971061458</v>
      </c>
      <c r="V148" s="113">
        <f t="shared" si="63"/>
        <v>0.86655220812298472</v>
      </c>
      <c r="W148" s="113">
        <f t="shared" ref="W148:Y148" si="64">IF(W129=0,"",W129/W110)</f>
        <v>0.87507734032839446</v>
      </c>
      <c r="X148" s="113">
        <f t="shared" si="64"/>
        <v>0.91114347589280409</v>
      </c>
      <c r="Y148" s="113">
        <f t="shared" si="64"/>
        <v>0.93908267334968798</v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0.65970997320763614</v>
      </c>
      <c r="L149" s="111">
        <f t="shared" si="65"/>
        <v>0.66021059058063525</v>
      </c>
      <c r="M149" s="111">
        <f t="shared" si="65"/>
        <v>0.66137756418721405</v>
      </c>
      <c r="N149" s="111">
        <f t="shared" si="65"/>
        <v>0.66451372879977533</v>
      </c>
      <c r="O149" s="111">
        <f t="shared" si="65"/>
        <v>0.67900382274091153</v>
      </c>
      <c r="P149" s="111">
        <f t="shared" si="65"/>
        <v>0.6885692381150077</v>
      </c>
      <c r="Q149" s="111">
        <f t="shared" si="65"/>
        <v>0.70024665402717079</v>
      </c>
      <c r="R149" s="111">
        <f t="shared" ref="R149:V149" si="66">IF(R130=0,"",R130/R111)</f>
        <v>0.71020526535451933</v>
      </c>
      <c r="S149" s="111">
        <f t="shared" si="66"/>
        <v>0.71946227178054101</v>
      </c>
      <c r="T149" s="111">
        <f t="shared" si="66"/>
        <v>0.73203416899075757</v>
      </c>
      <c r="U149" s="111">
        <f t="shared" si="66"/>
        <v>0.74404963517194744</v>
      </c>
      <c r="V149" s="111">
        <f t="shared" si="66"/>
        <v>0.7583400777832463</v>
      </c>
      <c r="W149" s="111">
        <f t="shared" ref="W149:Y149" si="67">IF(W130=0,"",W130/W111)</f>
        <v>0.77703788299236676</v>
      </c>
      <c r="X149" s="111">
        <f t="shared" si="67"/>
        <v>0.79153519032834474</v>
      </c>
      <c r="Y149" s="111">
        <f t="shared" si="67"/>
        <v>0.80386176073405846</v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0.60148451338045128</v>
      </c>
      <c r="C151" s="124">
        <f t="shared" si="71"/>
        <v>0.60118541310059137</v>
      </c>
      <c r="D151" s="124">
        <f t="shared" si="71"/>
        <v>0.59988198153204142</v>
      </c>
      <c r="E151" s="124">
        <f t="shared" si="71"/>
        <v>0.62569006094466006</v>
      </c>
      <c r="F151" s="124">
        <f t="shared" si="71"/>
        <v>0.63018329986954935</v>
      </c>
      <c r="G151" s="124">
        <f t="shared" si="71"/>
        <v>0.62662677930248101</v>
      </c>
      <c r="H151" s="124">
        <f t="shared" si="71"/>
        <v>0.63542244756349997</v>
      </c>
      <c r="I151" s="124">
        <f t="shared" si="71"/>
        <v>0.63108545976496111</v>
      </c>
      <c r="J151" s="124">
        <f t="shared" si="71"/>
        <v>0.63409584450125656</v>
      </c>
      <c r="K151" s="124">
        <f t="shared" si="71"/>
        <v>0.63608543918477078</v>
      </c>
      <c r="L151" s="124">
        <f t="shared" si="71"/>
        <v>0.64310759103567194</v>
      </c>
      <c r="M151" s="124">
        <f t="shared" si="71"/>
        <v>0.64443410547909974</v>
      </c>
      <c r="N151" s="124">
        <f t="shared" si="71"/>
        <v>0.64560279076467453</v>
      </c>
      <c r="O151" s="124">
        <f t="shared" si="71"/>
        <v>0.65054187183152623</v>
      </c>
      <c r="P151" s="124">
        <f t="shared" si="71"/>
        <v>0.64833141187069532</v>
      </c>
      <c r="Q151" s="124">
        <f t="shared" si="71"/>
        <v>0.64893720082103035</v>
      </c>
      <c r="R151" s="124">
        <f t="shared" ref="R151:V151" si="72">IF(R132=0,"",R132/R113)</f>
        <v>0.65071735870422187</v>
      </c>
      <c r="S151" s="124">
        <f t="shared" si="72"/>
        <v>0.65256474009039211</v>
      </c>
      <c r="T151" s="124">
        <f t="shared" si="72"/>
        <v>0.65231462617243086</v>
      </c>
      <c r="U151" s="124">
        <f t="shared" si="72"/>
        <v>0.65397341026511202</v>
      </c>
      <c r="V151" s="124">
        <f t="shared" si="72"/>
        <v>0.66105422501887845</v>
      </c>
      <c r="W151" s="124">
        <f t="shared" ref="W151:Y151" si="73">IF(W132=0,"",W132/W113)</f>
        <v>0.65529152577125971</v>
      </c>
      <c r="X151" s="124">
        <f t="shared" si="73"/>
        <v>0.63037713059869005</v>
      </c>
      <c r="Y151" s="124">
        <f t="shared" si="73"/>
        <v>0.62101008234916666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0.5807550916901546</v>
      </c>
      <c r="C152" s="111">
        <f t="shared" si="74"/>
        <v>0.5816134860768839</v>
      </c>
      <c r="D152" s="111">
        <f t="shared" si="74"/>
        <v>0.5822952373055067</v>
      </c>
      <c r="E152" s="111">
        <f t="shared" si="74"/>
        <v>0.58293604414140632</v>
      </c>
      <c r="F152" s="111">
        <f t="shared" si="74"/>
        <v>0.58394468309860215</v>
      </c>
      <c r="G152" s="111">
        <f t="shared" si="74"/>
        <v>0.58547709264308045</v>
      </c>
      <c r="H152" s="111">
        <f t="shared" si="74"/>
        <v>0.58735160911745432</v>
      </c>
      <c r="I152" s="111">
        <f t="shared" si="74"/>
        <v>0.58828997837412644</v>
      </c>
      <c r="J152" s="111">
        <f t="shared" si="74"/>
        <v>0.58853310552693472</v>
      </c>
      <c r="K152" s="111">
        <f t="shared" si="74"/>
        <v>0.58886209981144055</v>
      </c>
      <c r="L152" s="111">
        <f t="shared" si="74"/>
        <v>0.58911363884119605</v>
      </c>
      <c r="M152" s="111">
        <f t="shared" si="74"/>
        <v>0.58937973648007658</v>
      </c>
      <c r="N152" s="111">
        <f t="shared" si="74"/>
        <v>0.58976326784009381</v>
      </c>
      <c r="O152" s="111">
        <f t="shared" si="74"/>
        <v>0.59015919172859133</v>
      </c>
      <c r="P152" s="111">
        <f t="shared" si="74"/>
        <v>0.59040777363000496</v>
      </c>
      <c r="Q152" s="111">
        <f t="shared" si="74"/>
        <v>0.59079332417877273</v>
      </c>
      <c r="R152" s="111">
        <f t="shared" ref="R152:V152" si="75">IF(R133=0,"",R133/R114)</f>
        <v>0.59148104975739546</v>
      </c>
      <c r="S152" s="111">
        <f t="shared" si="75"/>
        <v>0.59279378417940853</v>
      </c>
      <c r="T152" s="111">
        <f t="shared" si="75"/>
        <v>0.59459679032717649</v>
      </c>
      <c r="U152" s="111">
        <f t="shared" si="75"/>
        <v>0.59723374737984092</v>
      </c>
      <c r="V152" s="111">
        <f t="shared" si="75"/>
        <v>0.60048013602234973</v>
      </c>
      <c r="W152" s="111">
        <f t="shared" ref="W152:Y152" si="76">IF(W133=0,"",W133/W114)</f>
        <v>0.60472026621572239</v>
      </c>
      <c r="X152" s="111">
        <f t="shared" si="76"/>
        <v>0.6078289588560214</v>
      </c>
      <c r="Y152" s="111">
        <f t="shared" si="76"/>
        <v>0.60943608829020712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0.73881379402655722</v>
      </c>
      <c r="C153" s="45">
        <f t="shared" si="77"/>
        <v>0.74145020698837394</v>
      </c>
      <c r="D153" s="45">
        <f t="shared" si="77"/>
        <v>0.74440156409187597</v>
      </c>
      <c r="E153" s="45">
        <f t="shared" si="77"/>
        <v>0.74792328356535176</v>
      </c>
      <c r="F153" s="45">
        <f t="shared" si="77"/>
        <v>0.7501925642046644</v>
      </c>
      <c r="G153" s="45">
        <f t="shared" si="77"/>
        <v>0.75208164514742915</v>
      </c>
      <c r="H153" s="45">
        <f t="shared" si="77"/>
        <v>0.75419853459152786</v>
      </c>
      <c r="I153" s="45">
        <f t="shared" si="77"/>
        <v>0.75541590692924288</v>
      </c>
      <c r="J153" s="45">
        <f t="shared" si="77"/>
        <v>0.75667685253217409</v>
      </c>
      <c r="K153" s="45">
        <f t="shared" si="77"/>
        <v>0.7583383413168856</v>
      </c>
      <c r="L153" s="45">
        <f t="shared" si="77"/>
        <v>0.76026400776231395</v>
      </c>
      <c r="M153" s="45">
        <f t="shared" si="77"/>
        <v>0.76233355147082671</v>
      </c>
      <c r="N153" s="45">
        <f t="shared" si="77"/>
        <v>0.76430238407997075</v>
      </c>
      <c r="O153" s="45">
        <f t="shared" si="77"/>
        <v>0.76648832615694951</v>
      </c>
      <c r="P153" s="45">
        <f t="shared" si="77"/>
        <v>0.76848983526574277</v>
      </c>
      <c r="Q153" s="45">
        <f t="shared" si="77"/>
        <v>0.77224014196065838</v>
      </c>
      <c r="R153" s="45">
        <f t="shared" ref="R153:V153" si="78">IF(R134=0,"",R134/R115)</f>
        <v>0.77869107082107558</v>
      </c>
      <c r="S153" s="45">
        <f t="shared" si="78"/>
        <v>0.78738169778941114</v>
      </c>
      <c r="T153" s="45">
        <f t="shared" si="78"/>
        <v>0.79730222205216139</v>
      </c>
      <c r="U153" s="45">
        <f t="shared" si="78"/>
        <v>0.80960322849249822</v>
      </c>
      <c r="V153" s="45">
        <f t="shared" si="78"/>
        <v>0.82047857544378811</v>
      </c>
      <c r="W153" s="45">
        <f t="shared" ref="W153:Y153" si="79">IF(W134=0,"",W134/W115)</f>
        <v>0.8260554927616035</v>
      </c>
      <c r="X153" s="45">
        <f t="shared" si="79"/>
        <v>0.83091930980067819</v>
      </c>
      <c r="Y153" s="45">
        <f t="shared" si="79"/>
        <v>0.83589373747468021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85.040401531691145</v>
      </c>
      <c r="C155" s="117">
        <f t="shared" si="80"/>
        <v>95.302654657854049</v>
      </c>
      <c r="D155" s="117">
        <f t="shared" si="80"/>
        <v>88.19732072918697</v>
      </c>
      <c r="E155" s="117">
        <f t="shared" si="80"/>
        <v>81.746682072854412</v>
      </c>
      <c r="F155" s="117">
        <f t="shared" si="80"/>
        <v>75.452199838694938</v>
      </c>
      <c r="G155" s="117">
        <f t="shared" si="80"/>
        <v>75.106032951645602</v>
      </c>
      <c r="H155" s="117">
        <f t="shared" si="80"/>
        <v>77.136055572322533</v>
      </c>
      <c r="I155" s="117">
        <f t="shared" si="80"/>
        <v>75.224431708237461</v>
      </c>
      <c r="J155" s="117">
        <f t="shared" si="80"/>
        <v>75.845732608422296</v>
      </c>
      <c r="K155" s="117">
        <f t="shared" si="80"/>
        <v>76.185327168657466</v>
      </c>
      <c r="L155" s="117">
        <f t="shared" si="80"/>
        <v>83.746416205203431</v>
      </c>
      <c r="M155" s="117">
        <f t="shared" si="80"/>
        <v>69.743019755869568</v>
      </c>
      <c r="N155" s="117">
        <f t="shared" si="80"/>
        <v>71.964381372039114</v>
      </c>
      <c r="O155" s="117">
        <f t="shared" si="80"/>
        <v>65.955038801930783</v>
      </c>
      <c r="P155" s="117">
        <f t="shared" si="80"/>
        <v>58.733844560983748</v>
      </c>
      <c r="Q155" s="117">
        <f t="shared" si="80"/>
        <v>58.126803758527522</v>
      </c>
      <c r="R155" s="117">
        <f t="shared" ref="R155:V155" si="81">R156+R159+R161+R170</f>
        <v>61.053042865433682</v>
      </c>
      <c r="S155" s="117">
        <f t="shared" si="81"/>
        <v>61.101786969394425</v>
      </c>
      <c r="T155" s="117">
        <f t="shared" si="81"/>
        <v>61.194757675935939</v>
      </c>
      <c r="U155" s="117">
        <f t="shared" si="81"/>
        <v>64.278367806210468</v>
      </c>
      <c r="V155" s="117">
        <f t="shared" si="81"/>
        <v>61.248868144646877</v>
      </c>
      <c r="W155" s="117">
        <f t="shared" ref="W155:Y155" si="82">W156+W159+W161+W170</f>
        <v>58.786754627155297</v>
      </c>
      <c r="X155" s="117">
        <f t="shared" si="82"/>
        <v>84.900596109674268</v>
      </c>
      <c r="Y155" s="117">
        <f t="shared" si="82"/>
        <v>79.226511439693851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78.60969705552705</v>
      </c>
      <c r="C156" s="122">
        <f t="shared" si="83"/>
        <v>88.905980464556478</v>
      </c>
      <c r="D156" s="122">
        <f t="shared" si="83"/>
        <v>82.185964526599648</v>
      </c>
      <c r="E156" s="122">
        <f t="shared" si="83"/>
        <v>75.629155313308885</v>
      </c>
      <c r="F156" s="122">
        <f t="shared" si="83"/>
        <v>70.116017955011941</v>
      </c>
      <c r="G156" s="122">
        <f t="shared" si="83"/>
        <v>70.398866764409121</v>
      </c>
      <c r="H156" s="122">
        <f t="shared" si="83"/>
        <v>72.551609008733834</v>
      </c>
      <c r="I156" s="122">
        <f t="shared" si="83"/>
        <v>70.514580639341844</v>
      </c>
      <c r="J156" s="122">
        <f t="shared" si="83"/>
        <v>71.152676273986501</v>
      </c>
      <c r="K156" s="122">
        <f t="shared" si="83"/>
        <v>71.587209835400259</v>
      </c>
      <c r="L156" s="122">
        <f t="shared" si="83"/>
        <v>79.347768599324937</v>
      </c>
      <c r="M156" s="122">
        <f t="shared" si="83"/>
        <v>65.788977781071466</v>
      </c>
      <c r="N156" s="122">
        <f t="shared" si="83"/>
        <v>68.237444121524192</v>
      </c>
      <c r="O156" s="122">
        <f t="shared" si="83"/>
        <v>62.720204176886782</v>
      </c>
      <c r="P156" s="122">
        <f t="shared" si="83"/>
        <v>55.663358577140272</v>
      </c>
      <c r="Q156" s="122">
        <f t="shared" si="83"/>
        <v>55.149475719999813</v>
      </c>
      <c r="R156" s="122">
        <f t="shared" ref="R156:V156" si="84">SUM(R157:R158)</f>
        <v>58.052100959999763</v>
      </c>
      <c r="S156" s="122">
        <f t="shared" si="84"/>
        <v>58.051924279999881</v>
      </c>
      <c r="T156" s="122">
        <f t="shared" si="84"/>
        <v>58.052025239999743</v>
      </c>
      <c r="U156" s="122">
        <f t="shared" si="84"/>
        <v>60.954549519999986</v>
      </c>
      <c r="V156" s="122">
        <f t="shared" si="84"/>
        <v>58.052025239999764</v>
      </c>
      <c r="W156" s="122">
        <f t="shared" ref="W156:Y156" si="85">SUM(W157:W158)</f>
        <v>55.149299039999995</v>
      </c>
      <c r="X156" s="122">
        <f t="shared" si="85"/>
        <v>80.634202759999653</v>
      </c>
      <c r="Y156" s="122">
        <f t="shared" si="85"/>
        <v>74.988595279999984</v>
      </c>
      <c r="DA156" s="130" t="s">
        <v>2097</v>
      </c>
    </row>
    <row r="157" spans="1:105" ht="12" customHeight="1" x14ac:dyDescent="0.25">
      <c r="A157" s="97" t="s">
        <v>74</v>
      </c>
      <c r="B157" s="98">
        <v>78.60969705552705</v>
      </c>
      <c r="C157" s="98">
        <v>88.905980464556478</v>
      </c>
      <c r="D157" s="98">
        <v>82.185964526599648</v>
      </c>
      <c r="E157" s="98">
        <v>75.629155313308885</v>
      </c>
      <c r="F157" s="98">
        <v>70.116017955011941</v>
      </c>
      <c r="G157" s="98">
        <v>70.398866764409121</v>
      </c>
      <c r="H157" s="98">
        <v>72.551609008733834</v>
      </c>
      <c r="I157" s="98">
        <v>70.514580639341844</v>
      </c>
      <c r="J157" s="98">
        <v>71.152676273986501</v>
      </c>
      <c r="K157" s="98">
        <v>71.587209835400259</v>
      </c>
      <c r="L157" s="98">
        <v>79.347768599324937</v>
      </c>
      <c r="M157" s="98">
        <v>65.788977781071466</v>
      </c>
      <c r="N157" s="98">
        <v>68.237444121524192</v>
      </c>
      <c r="O157" s="98">
        <v>62.720204176886782</v>
      </c>
      <c r="P157" s="98">
        <v>55.663358577140272</v>
      </c>
      <c r="Q157" s="98">
        <v>55.149475719999813</v>
      </c>
      <c r="R157" s="98">
        <v>58.052100959999763</v>
      </c>
      <c r="S157" s="98">
        <v>58.051924279999881</v>
      </c>
      <c r="T157" s="98">
        <v>58.052025239999743</v>
      </c>
      <c r="U157" s="98">
        <v>60.954549519999986</v>
      </c>
      <c r="V157" s="98">
        <v>58.052025239999764</v>
      </c>
      <c r="W157" s="98">
        <v>55.149299039999995</v>
      </c>
      <c r="X157" s="98">
        <v>80.634202759999653</v>
      </c>
      <c r="Y157" s="98">
        <v>74.988595279999984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3.5433588188883376</v>
      </c>
      <c r="C161" s="122">
        <v>3.5022184511131282</v>
      </c>
      <c r="D161" s="122">
        <v>3.1006904210034913</v>
      </c>
      <c r="E161" s="122">
        <v>2.701176623091107</v>
      </c>
      <c r="F161" s="122">
        <v>2.262984834672813</v>
      </c>
      <c r="G161" s="122">
        <v>1.8735783276081337</v>
      </c>
      <c r="H161" s="122">
        <v>1.7917300974723867</v>
      </c>
      <c r="I161" s="122">
        <v>1.7500210330535706</v>
      </c>
      <c r="J161" s="122">
        <v>1.6734340731292117</v>
      </c>
      <c r="K161" s="122">
        <v>1.5700539977783761</v>
      </c>
      <c r="L161" s="122">
        <v>1.4706604498860609</v>
      </c>
      <c r="M161" s="122">
        <v>1.2978660256501509</v>
      </c>
      <c r="N161" s="122">
        <v>1.1583039553937724</v>
      </c>
      <c r="O161" s="122">
        <v>0.88027749563675528</v>
      </c>
      <c r="P161" s="122">
        <v>0.77045280649000281</v>
      </c>
      <c r="Q161" s="122">
        <v>0.69860131411362858</v>
      </c>
      <c r="R161" s="122">
        <v>0.70669142685971298</v>
      </c>
      <c r="S161" s="122">
        <v>0.72041830041846078</v>
      </c>
      <c r="T161" s="122">
        <v>0.73063951732673238</v>
      </c>
      <c r="U161" s="122">
        <v>0.75559296848902135</v>
      </c>
      <c r="V161" s="122">
        <v>0.75379372377468201</v>
      </c>
      <c r="W161" s="122">
        <v>0.78844355672380773</v>
      </c>
      <c r="X161" s="122">
        <v>0.97166054907541599</v>
      </c>
      <c r="Y161" s="122">
        <v>1.0773014914153805</v>
      </c>
      <c r="DA161" s="130" t="s">
        <v>2102</v>
      </c>
    </row>
    <row r="162" spans="1:105" ht="12" customHeight="1" x14ac:dyDescent="0.25">
      <c r="A162" s="97" t="s">
        <v>141</v>
      </c>
      <c r="B162" s="98">
        <v>3.5433588188883376</v>
      </c>
      <c r="C162" s="98">
        <v>3.5022184511131282</v>
      </c>
      <c r="D162" s="98">
        <v>3.1006904210034913</v>
      </c>
      <c r="E162" s="98">
        <v>2.701176623091107</v>
      </c>
      <c r="F162" s="98">
        <v>2.262984834672813</v>
      </c>
      <c r="G162" s="98">
        <v>1.8735783276081337</v>
      </c>
      <c r="H162" s="98">
        <v>1.7917300974723867</v>
      </c>
      <c r="I162" s="98">
        <v>1.7500210330535706</v>
      </c>
      <c r="J162" s="98">
        <v>1.6734340731292117</v>
      </c>
      <c r="K162" s="98">
        <v>1.569706927511036</v>
      </c>
      <c r="L162" s="98">
        <v>1.4702897706464571</v>
      </c>
      <c r="M162" s="98">
        <v>1.297509616782847</v>
      </c>
      <c r="N162" s="98">
        <v>1.1579408189278328</v>
      </c>
      <c r="O162" s="98">
        <v>0.87973191569291498</v>
      </c>
      <c r="P162" s="98">
        <v>0.76990435801798895</v>
      </c>
      <c r="Q162" s="98">
        <v>0.69803929235823037</v>
      </c>
      <c r="R162" s="98">
        <v>0.70634424559468756</v>
      </c>
      <c r="S162" s="98">
        <v>0.72006528466292863</v>
      </c>
      <c r="T162" s="98">
        <v>0.72962525327904004</v>
      </c>
      <c r="U162" s="98">
        <v>0.75405754579325024</v>
      </c>
      <c r="V162" s="98">
        <v>0.75195322116576924</v>
      </c>
      <c r="W162" s="98">
        <v>0.78622292361871948</v>
      </c>
      <c r="X162" s="98">
        <v>0.96485171216625987</v>
      </c>
      <c r="Y162" s="98">
        <v>1.0674890356803415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3.4707026734007228E-4</v>
      </c>
      <c r="L163" s="98">
        <v>3.7067923960387315E-4</v>
      </c>
      <c r="M163" s="98">
        <v>3.5640886730380956E-4</v>
      </c>
      <c r="N163" s="98">
        <v>3.6313646593950195E-4</v>
      </c>
      <c r="O163" s="98">
        <v>5.4557994384035323E-4</v>
      </c>
      <c r="P163" s="98">
        <v>5.4844847201387535E-4</v>
      </c>
      <c r="Q163" s="98">
        <v>5.6202175539824374E-4</v>
      </c>
      <c r="R163" s="98">
        <v>3.4718126502539069E-4</v>
      </c>
      <c r="S163" s="98">
        <v>3.5301575553213423E-4</v>
      </c>
      <c r="T163" s="98">
        <v>1.0142640476923064E-3</v>
      </c>
      <c r="U163" s="98">
        <v>1.5354226957711545E-3</v>
      </c>
      <c r="V163" s="98">
        <v>1.8405026089127407E-3</v>
      </c>
      <c r="W163" s="98">
        <v>2.2206331050882715E-3</v>
      </c>
      <c r="X163" s="98">
        <v>6.8088369091561093E-3</v>
      </c>
      <c r="Y163" s="98">
        <v>9.8124557350389528E-3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3.4707026734007228E-4</v>
      </c>
      <c r="L164" s="101">
        <v>3.7067923960387315E-4</v>
      </c>
      <c r="M164" s="101">
        <v>3.5640886730380956E-4</v>
      </c>
      <c r="N164" s="101">
        <v>3.6313646593950195E-4</v>
      </c>
      <c r="O164" s="101">
        <v>5.4557994384035323E-4</v>
      </c>
      <c r="P164" s="101">
        <v>5.4844847201387535E-4</v>
      </c>
      <c r="Q164" s="101">
        <v>5.6202175539824374E-4</v>
      </c>
      <c r="R164" s="101">
        <v>3.4718126502539069E-4</v>
      </c>
      <c r="S164" s="101">
        <v>3.5301575553213423E-4</v>
      </c>
      <c r="T164" s="101">
        <v>1.0142640476923064E-3</v>
      </c>
      <c r="U164" s="101">
        <v>1.5354226957711545E-3</v>
      </c>
      <c r="V164" s="101">
        <v>1.8405026089127407E-3</v>
      </c>
      <c r="W164" s="101">
        <v>2.2206331050882715E-3</v>
      </c>
      <c r="X164" s="101">
        <v>6.8088369091561093E-3</v>
      </c>
      <c r="Y164" s="101">
        <v>9.8124557350389528E-3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2.8873456572757656</v>
      </c>
      <c r="C170" s="122">
        <v>2.894455742184455</v>
      </c>
      <c r="D170" s="122">
        <v>2.9106657815838251</v>
      </c>
      <c r="E170" s="122">
        <v>3.41635013645443</v>
      </c>
      <c r="F170" s="122">
        <v>3.0731970490101959</v>
      </c>
      <c r="G170" s="122">
        <v>2.833587859628353</v>
      </c>
      <c r="H170" s="122">
        <v>2.7927164661163233</v>
      </c>
      <c r="I170" s="122">
        <v>2.9598300358420477</v>
      </c>
      <c r="J170" s="122">
        <v>3.0196222613065822</v>
      </c>
      <c r="K170" s="122">
        <v>3.0280633354788322</v>
      </c>
      <c r="L170" s="122">
        <v>2.9279871559924406</v>
      </c>
      <c r="M170" s="122">
        <v>2.6561759491479542</v>
      </c>
      <c r="N170" s="122">
        <v>2.5686332951211477</v>
      </c>
      <c r="O170" s="122">
        <v>2.3545571294072425</v>
      </c>
      <c r="P170" s="122">
        <v>2.3000331773534723</v>
      </c>
      <c r="Q170" s="122">
        <v>2.2787267244140748</v>
      </c>
      <c r="R170" s="122">
        <v>2.2942504785742059</v>
      </c>
      <c r="S170" s="122">
        <v>2.3294443889760843</v>
      </c>
      <c r="T170" s="122">
        <v>2.4120929186094684</v>
      </c>
      <c r="U170" s="122">
        <v>2.5682253177214629</v>
      </c>
      <c r="V170" s="122">
        <v>2.4430491808724271</v>
      </c>
      <c r="W170" s="122">
        <v>2.8490120304314925</v>
      </c>
      <c r="X170" s="122">
        <v>3.2947328005992054</v>
      </c>
      <c r="Y170" s="122">
        <v>3.160614668278479</v>
      </c>
      <c r="DA170" s="130" t="s">
        <v>2111</v>
      </c>
    </row>
    <row r="171" spans="1:105" ht="12" customHeight="1" x14ac:dyDescent="0.25">
      <c r="A171" s="97" t="s">
        <v>50</v>
      </c>
      <c r="B171" s="98">
        <v>2.8873456572757656</v>
      </c>
      <c r="C171" s="98">
        <v>2.894455742184455</v>
      </c>
      <c r="D171" s="98">
        <v>2.9106657815838251</v>
      </c>
      <c r="E171" s="98">
        <v>3.41635013645443</v>
      </c>
      <c r="F171" s="98">
        <v>3.0731970490101959</v>
      </c>
      <c r="G171" s="98">
        <v>2.833587859628353</v>
      </c>
      <c r="H171" s="98">
        <v>2.7927164661163233</v>
      </c>
      <c r="I171" s="98">
        <v>2.9598300358420477</v>
      </c>
      <c r="J171" s="98">
        <v>3.0196222613065822</v>
      </c>
      <c r="K171" s="98">
        <v>3.0280633354788322</v>
      </c>
      <c r="L171" s="98">
        <v>2.9279871559924406</v>
      </c>
      <c r="M171" s="98">
        <v>2.6561759491479542</v>
      </c>
      <c r="N171" s="98">
        <v>2.5686332951211477</v>
      </c>
      <c r="O171" s="98">
        <v>2.3545571294072425</v>
      </c>
      <c r="P171" s="98">
        <v>2.3000331773534723</v>
      </c>
      <c r="Q171" s="98">
        <v>2.2787267244140748</v>
      </c>
      <c r="R171" s="98">
        <v>2.2942504785742059</v>
      </c>
      <c r="S171" s="98">
        <v>2.3294443889760843</v>
      </c>
      <c r="T171" s="98">
        <v>2.4120929186094684</v>
      </c>
      <c r="U171" s="98">
        <v>2.5682253177214629</v>
      </c>
      <c r="V171" s="98">
        <v>2.4430491808724271</v>
      </c>
      <c r="W171" s="98">
        <v>2.8490120304314925</v>
      </c>
      <c r="X171" s="98">
        <v>3.2947328005992054</v>
      </c>
      <c r="Y171" s="98">
        <v>3.160614668278479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16161.977893414172</v>
      </c>
      <c r="C174" s="117">
        <f t="shared" si="87"/>
        <v>18069.383754870236</v>
      </c>
      <c r="D174" s="117">
        <f t="shared" si="87"/>
        <v>17345.026726208678</v>
      </c>
      <c r="E174" s="117">
        <f t="shared" si="87"/>
        <v>17578.735054292651</v>
      </c>
      <c r="F174" s="117">
        <f t="shared" si="87"/>
        <v>17134.658653378923</v>
      </c>
      <c r="G174" s="117">
        <f t="shared" si="87"/>
        <v>17380.529751758782</v>
      </c>
      <c r="H174" s="117">
        <f t="shared" si="87"/>
        <v>18266.993104084868</v>
      </c>
      <c r="I174" s="117">
        <f t="shared" si="87"/>
        <v>17588.995733874341</v>
      </c>
      <c r="J174" s="117">
        <f t="shared" si="87"/>
        <v>17745.0612152502</v>
      </c>
      <c r="K174" s="117">
        <f t="shared" si="87"/>
        <v>18019.635718884252</v>
      </c>
      <c r="L174" s="117">
        <f t="shared" si="87"/>
        <v>20154.955086940499</v>
      </c>
      <c r="M174" s="117">
        <f t="shared" si="87"/>
        <v>17541.325870612924</v>
      </c>
      <c r="N174" s="117">
        <f t="shared" si="87"/>
        <v>18441.243805742099</v>
      </c>
      <c r="O174" s="117">
        <f t="shared" si="87"/>
        <v>17630.823099309699</v>
      </c>
      <c r="P174" s="117">
        <f t="shared" si="87"/>
        <v>16136.318596954896</v>
      </c>
      <c r="Q174" s="117">
        <f t="shared" si="87"/>
        <v>16186.218437984917</v>
      </c>
      <c r="R174" s="117">
        <f t="shared" ref="R174:V174" si="88">R175+R178+R180+R189</f>
        <v>17176.242208196589</v>
      </c>
      <c r="S174" s="117">
        <f t="shared" si="88"/>
        <v>17374.619097942214</v>
      </c>
      <c r="T174" s="117">
        <f t="shared" si="88"/>
        <v>17684.43675512954</v>
      </c>
      <c r="U174" s="117">
        <f t="shared" si="88"/>
        <v>18477.047194469393</v>
      </c>
      <c r="V174" s="117">
        <f t="shared" si="88"/>
        <v>17735.48107859939</v>
      </c>
      <c r="W174" s="117">
        <f t="shared" ref="W174:Y174" si="89">W175+W178+W180+W189</f>
        <v>15696.957943791474</v>
      </c>
      <c r="X174" s="117">
        <f t="shared" si="89"/>
        <v>18301.54563228082</v>
      </c>
      <c r="Y174" s="117">
        <f t="shared" si="89"/>
        <v>15342.421001032961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14315.268709708378</v>
      </c>
      <c r="C175" s="122">
        <f t="shared" si="90"/>
        <v>16286.869265248692</v>
      </c>
      <c r="D175" s="122">
        <f t="shared" si="90"/>
        <v>15693.719563313312</v>
      </c>
      <c r="E175" s="122">
        <f t="shared" si="90"/>
        <v>15097.748158757886</v>
      </c>
      <c r="F175" s="122">
        <f t="shared" si="90"/>
        <v>14738.064214081642</v>
      </c>
      <c r="G175" s="122">
        <f t="shared" si="90"/>
        <v>15291.904637087639</v>
      </c>
      <c r="H175" s="122">
        <f t="shared" si="90"/>
        <v>15969.953325536051</v>
      </c>
      <c r="I175" s="122">
        <f t="shared" si="90"/>
        <v>15366.294004879735</v>
      </c>
      <c r="J175" s="122">
        <f t="shared" si="90"/>
        <v>15431.480480762189</v>
      </c>
      <c r="K175" s="122">
        <f t="shared" si="90"/>
        <v>15639.206966383224</v>
      </c>
      <c r="L175" s="122">
        <f t="shared" si="90"/>
        <v>17656.660499254675</v>
      </c>
      <c r="M175" s="122">
        <f t="shared" si="90"/>
        <v>15128.155555595687</v>
      </c>
      <c r="N175" s="122">
        <f t="shared" si="90"/>
        <v>16056.273036524151</v>
      </c>
      <c r="O175" s="122">
        <f t="shared" si="90"/>
        <v>15222.964079998523</v>
      </c>
      <c r="P175" s="122">
        <f t="shared" si="90"/>
        <v>13782.686608212998</v>
      </c>
      <c r="Q175" s="122">
        <f t="shared" si="90"/>
        <v>13829.954789090518</v>
      </c>
      <c r="R175" s="122">
        <f t="shared" ref="R175:V175" si="91">SUM(R176:R177)</f>
        <v>14809.557873569622</v>
      </c>
      <c r="S175" s="122">
        <f t="shared" si="91"/>
        <v>14999.903905925365</v>
      </c>
      <c r="T175" s="122">
        <f t="shared" si="91"/>
        <v>15329.070432688048</v>
      </c>
      <c r="U175" s="122">
        <f t="shared" si="91"/>
        <v>16020.997123452646</v>
      </c>
      <c r="V175" s="122">
        <f t="shared" si="91"/>
        <v>15260.569527351734</v>
      </c>
      <c r="W175" s="122">
        <f t="shared" ref="W175:Y175" si="92">SUM(W176:W177)</f>
        <v>13218.087832241365</v>
      </c>
      <c r="X175" s="122">
        <f t="shared" si="92"/>
        <v>16258.835600748303</v>
      </c>
      <c r="Y175" s="122">
        <f t="shared" si="92"/>
        <v>13743.26394312825</v>
      </c>
      <c r="DA175" s="130" t="s">
        <v>2265</v>
      </c>
    </row>
    <row r="176" spans="1:105" ht="12" customHeight="1" x14ac:dyDescent="0.25">
      <c r="A176" s="97" t="s">
        <v>74</v>
      </c>
      <c r="B176" s="98">
        <v>14176.743546991811</v>
      </c>
      <c r="C176" s="98">
        <v>16128.093243567984</v>
      </c>
      <c r="D176" s="98">
        <v>15541.805729371672</v>
      </c>
      <c r="E176" s="98">
        <v>14951.204344982159</v>
      </c>
      <c r="F176" s="98">
        <v>14596.783133255263</v>
      </c>
      <c r="G176" s="98">
        <v>15146.313889484019</v>
      </c>
      <c r="H176" s="98">
        <v>15816.644126374062</v>
      </c>
      <c r="I176" s="98">
        <v>15220.305084663698</v>
      </c>
      <c r="J176" s="98">
        <v>15283.845821466186</v>
      </c>
      <c r="K176" s="98">
        <v>15489.041223434393</v>
      </c>
      <c r="L176" s="98">
        <v>17483.529523071978</v>
      </c>
      <c r="M176" s="98">
        <v>14980.352317373656</v>
      </c>
      <c r="N176" s="98">
        <v>15896.372410140542</v>
      </c>
      <c r="O176" s="98">
        <v>15069.634694812437</v>
      </c>
      <c r="P176" s="98">
        <v>13645.949642869897</v>
      </c>
      <c r="Q176" s="98">
        <v>13693.068872595049</v>
      </c>
      <c r="R176" s="98">
        <v>14661.847389558172</v>
      </c>
      <c r="S176" s="98">
        <v>14849.228484731068</v>
      </c>
      <c r="T176" s="98">
        <v>15171.010190956693</v>
      </c>
      <c r="U176" s="98">
        <v>15856.119548018141</v>
      </c>
      <c r="V176" s="98">
        <v>15101.085307963456</v>
      </c>
      <c r="W176" s="98">
        <v>13079.265883705059</v>
      </c>
      <c r="X176" s="98">
        <v>16090.229615863014</v>
      </c>
      <c r="Y176" s="98">
        <v>13601.151808971836</v>
      </c>
      <c r="DA176" s="63" t="s">
        <v>2266</v>
      </c>
    </row>
    <row r="177" spans="1:105" ht="12" customHeight="1" x14ac:dyDescent="0.25">
      <c r="A177" s="97" t="s">
        <v>53</v>
      </c>
      <c r="B177" s="98">
        <v>138.52516271656725</v>
      </c>
      <c r="C177" s="98">
        <v>158.77602168070661</v>
      </c>
      <c r="D177" s="98">
        <v>151.91383394164026</v>
      </c>
      <c r="E177" s="98">
        <v>146.54381377572653</v>
      </c>
      <c r="F177" s="98">
        <v>141.28108082637857</v>
      </c>
      <c r="G177" s="98">
        <v>145.59074760361875</v>
      </c>
      <c r="H177" s="98">
        <v>153.30919916199034</v>
      </c>
      <c r="I177" s="98">
        <v>145.98892021603743</v>
      </c>
      <c r="J177" s="98">
        <v>147.63465929600278</v>
      </c>
      <c r="K177" s="98">
        <v>150.16574294883142</v>
      </c>
      <c r="L177" s="98">
        <v>173.13097618269427</v>
      </c>
      <c r="M177" s="98">
        <v>147.80323822203243</v>
      </c>
      <c r="N177" s="98">
        <v>159.90062638360848</v>
      </c>
      <c r="O177" s="98">
        <v>153.32938518608495</v>
      </c>
      <c r="P177" s="98">
        <v>136.73696534310216</v>
      </c>
      <c r="Q177" s="98">
        <v>136.88591649546873</v>
      </c>
      <c r="R177" s="98">
        <v>147.71048401144989</v>
      </c>
      <c r="S177" s="98">
        <v>150.67542119429763</v>
      </c>
      <c r="T177" s="98">
        <v>158.06024173135546</v>
      </c>
      <c r="U177" s="98">
        <v>164.87757543450437</v>
      </c>
      <c r="V177" s="98">
        <v>159.48421938827724</v>
      </c>
      <c r="W177" s="98">
        <v>138.82194853630523</v>
      </c>
      <c r="X177" s="98">
        <v>168.60598488528956</v>
      </c>
      <c r="Y177" s="98">
        <v>142.11213415641456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6.7994365168260865E-2</v>
      </c>
      <c r="C178" s="122">
        <f t="shared" si="93"/>
        <v>7.2800399646144556E-2</v>
      </c>
      <c r="D178" s="122">
        <f t="shared" si="93"/>
        <v>8.1276458351617176E-2</v>
      </c>
      <c r="E178" s="122">
        <f t="shared" si="93"/>
        <v>9.274184064656224E-2</v>
      </c>
      <c r="F178" s="122">
        <f t="shared" si="93"/>
        <v>0.10523611988958302</v>
      </c>
      <c r="G178" s="122">
        <f t="shared" si="93"/>
        <v>0.124504749985879</v>
      </c>
      <c r="H178" s="122">
        <f t="shared" si="93"/>
        <v>0.17590108726232206</v>
      </c>
      <c r="I178" s="122">
        <f t="shared" si="93"/>
        <v>0.23824843490304565</v>
      </c>
      <c r="J178" s="122">
        <f t="shared" si="93"/>
        <v>0.34259987536556619</v>
      </c>
      <c r="K178" s="122">
        <f t="shared" si="93"/>
        <v>0.48906530098418433</v>
      </c>
      <c r="L178" s="122">
        <f t="shared" si="93"/>
        <v>0.96103743596728264</v>
      </c>
      <c r="M178" s="122">
        <f t="shared" si="93"/>
        <v>0.68327681153352127</v>
      </c>
      <c r="N178" s="122">
        <f t="shared" si="93"/>
        <v>0.99164733542967431</v>
      </c>
      <c r="O178" s="122">
        <f t="shared" si="93"/>
        <v>1.157082402818566</v>
      </c>
      <c r="P178" s="122">
        <f t="shared" si="93"/>
        <v>1.3161233718489254</v>
      </c>
      <c r="Q178" s="122">
        <f t="shared" si="93"/>
        <v>2.6553053407642806</v>
      </c>
      <c r="R178" s="122">
        <f t="shared" si="93"/>
        <v>1.7700638741013781</v>
      </c>
      <c r="S178" s="122">
        <f t="shared" si="93"/>
        <v>2.0833149661157608</v>
      </c>
      <c r="T178" s="122">
        <f t="shared" si="93"/>
        <v>2.7728549946030481</v>
      </c>
      <c r="U178" s="122">
        <f t="shared" si="93"/>
        <v>4.225276037442864</v>
      </c>
      <c r="V178" s="122">
        <f t="shared" si="93"/>
        <v>2.7625852406868296</v>
      </c>
      <c r="W178" s="122">
        <f t="shared" si="93"/>
        <v>3.3015071064492019</v>
      </c>
      <c r="X178" s="122">
        <f t="shared" si="93"/>
        <v>2.7421747214739587</v>
      </c>
      <c r="Y178" s="122">
        <f t="shared" si="93"/>
        <v>2.7985432492688629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6.7994365168260865E-2</v>
      </c>
      <c r="C179" s="98">
        <f>RES_hhdet_fech!C29</f>
        <v>7.2800399646144556E-2</v>
      </c>
      <c r="D179" s="98">
        <f>RES_hhdet_fech!D29</f>
        <v>8.1276458351617176E-2</v>
      </c>
      <c r="E179" s="98">
        <f>RES_hhdet_fech!E29</f>
        <v>9.274184064656224E-2</v>
      </c>
      <c r="F179" s="98">
        <f>RES_hhdet_fech!F29</f>
        <v>0.10523611988958302</v>
      </c>
      <c r="G179" s="98">
        <f>RES_hhdet_fech!G29</f>
        <v>0.124504749985879</v>
      </c>
      <c r="H179" s="98">
        <f>RES_hhdet_fech!H29</f>
        <v>0.17590108726232206</v>
      </c>
      <c r="I179" s="98">
        <f>RES_hhdet_fech!I29</f>
        <v>0.23824843490304565</v>
      </c>
      <c r="J179" s="98">
        <f>RES_hhdet_fech!J29</f>
        <v>0.34259987536556619</v>
      </c>
      <c r="K179" s="98">
        <f>RES_hhdet_fech!K29</f>
        <v>0.48906530098418433</v>
      </c>
      <c r="L179" s="98">
        <f>RES_hhdet_fech!L29</f>
        <v>0.96103743596728264</v>
      </c>
      <c r="M179" s="98">
        <f>RES_hhdet_fech!M29</f>
        <v>0.68327681153352127</v>
      </c>
      <c r="N179" s="98">
        <f>RES_hhdet_fech!N29</f>
        <v>0.99164733542967431</v>
      </c>
      <c r="O179" s="98">
        <f>RES_hhdet_fech!O29</f>
        <v>1.157082402818566</v>
      </c>
      <c r="P179" s="98">
        <f>RES_hhdet_fech!P29</f>
        <v>1.3161233718489254</v>
      </c>
      <c r="Q179" s="98">
        <f>RES_hhdet_fech!Q29</f>
        <v>2.6553053407642806</v>
      </c>
      <c r="R179" s="98">
        <f>RES_hhdet_fech!R29</f>
        <v>1.7700638741013781</v>
      </c>
      <c r="S179" s="98">
        <f>RES_hhdet_fech!S29</f>
        <v>2.0833149661157608</v>
      </c>
      <c r="T179" s="98">
        <f>RES_hhdet_fech!T29</f>
        <v>2.7728549946030481</v>
      </c>
      <c r="U179" s="98">
        <f>RES_hhdet_fech!U29</f>
        <v>4.225276037442864</v>
      </c>
      <c r="V179" s="98">
        <f>RES_hhdet_fech!V29</f>
        <v>2.7625852406868296</v>
      </c>
      <c r="W179" s="98">
        <f>RES_hhdet_fech!W29</f>
        <v>3.3015071064492019</v>
      </c>
      <c r="X179" s="98">
        <f>RES_hhdet_fech!X29</f>
        <v>2.7421747214739587</v>
      </c>
      <c r="Y179" s="98">
        <f>RES_hhdet_fech!Y29</f>
        <v>2.7985432492688629</v>
      </c>
      <c r="DA179" s="63" t="s">
        <v>2269</v>
      </c>
    </row>
    <row r="180" spans="1:105" ht="12" customHeight="1" x14ac:dyDescent="0.25">
      <c r="A180" s="121" t="s">
        <v>55</v>
      </c>
      <c r="B180" s="122">
        <v>1247.327212966977</v>
      </c>
      <c r="C180" s="122">
        <v>1184.1033293479013</v>
      </c>
      <c r="D180" s="122">
        <v>1033.8219038742336</v>
      </c>
      <c r="E180" s="122">
        <v>1569.2813927335997</v>
      </c>
      <c r="F180" s="122">
        <v>1510.2077423312294</v>
      </c>
      <c r="G180" s="122">
        <v>1278.8878918386933</v>
      </c>
      <c r="H180" s="122">
        <v>1441.6330738142397</v>
      </c>
      <c r="I180" s="122">
        <v>1363.6921430015941</v>
      </c>
      <c r="J180" s="122">
        <v>1423.5218094764268</v>
      </c>
      <c r="K180" s="122">
        <v>1471.693253950174</v>
      </c>
      <c r="L180" s="122">
        <v>1554.8466559438477</v>
      </c>
      <c r="M180" s="122">
        <v>1525.2409142976669</v>
      </c>
      <c r="N180" s="122">
        <v>1504.1042272087152</v>
      </c>
      <c r="O180" s="122">
        <v>1546.3599921631737</v>
      </c>
      <c r="P180" s="122">
        <v>1516.6466352057732</v>
      </c>
      <c r="Q180" s="122">
        <v>1521.0252840791463</v>
      </c>
      <c r="R180" s="122">
        <v>1517.2577479026972</v>
      </c>
      <c r="S180" s="122">
        <v>1512.6071152548352</v>
      </c>
      <c r="T180" s="122">
        <v>1471.2895593613111</v>
      </c>
      <c r="U180" s="122">
        <v>1540.185148105568</v>
      </c>
      <c r="V180" s="122">
        <v>1595.1724994111355</v>
      </c>
      <c r="W180" s="122">
        <v>1599.7947834216152</v>
      </c>
      <c r="X180" s="122">
        <v>1308.5960724394827</v>
      </c>
      <c r="Y180" s="122">
        <v>992.22123862366936</v>
      </c>
      <c r="DA180" s="130" t="s">
        <v>2270</v>
      </c>
    </row>
    <row r="181" spans="1:105" ht="12" customHeight="1" x14ac:dyDescent="0.25">
      <c r="A181" s="97" t="s">
        <v>141</v>
      </c>
      <c r="B181" s="98">
        <v>1300.9604392726817</v>
      </c>
      <c r="C181" s="98">
        <v>1358.7210909821601</v>
      </c>
      <c r="D181" s="98">
        <v>1378.4900179015715</v>
      </c>
      <c r="E181" s="98">
        <v>1448.1884197853901</v>
      </c>
      <c r="F181" s="98">
        <v>1490.8821403012985</v>
      </c>
      <c r="G181" s="98">
        <v>1494.9856023051432</v>
      </c>
      <c r="H181" s="98">
        <v>1493.849363844789</v>
      </c>
      <c r="I181" s="98">
        <v>1542.9428573251103</v>
      </c>
      <c r="J181" s="98">
        <v>1587.664619963685</v>
      </c>
      <c r="K181" s="98">
        <v>1642.5333751964927</v>
      </c>
      <c r="L181" s="98">
        <v>1672.0447800503289</v>
      </c>
      <c r="M181" s="98">
        <v>1666.2413664075066</v>
      </c>
      <c r="N181" s="98">
        <v>1741.5332925809244</v>
      </c>
      <c r="O181" s="98">
        <v>1696.3387248085676</v>
      </c>
      <c r="P181" s="98">
        <v>1692.9371869941751</v>
      </c>
      <c r="Q181" s="98">
        <v>1660.1280622958911</v>
      </c>
      <c r="R181" s="98">
        <v>1682.6065861874333</v>
      </c>
      <c r="S181" s="98">
        <v>1686.9928168335759</v>
      </c>
      <c r="T181" s="98">
        <v>1719.456230605035</v>
      </c>
      <c r="U181" s="98">
        <v>1790.4528982353138</v>
      </c>
      <c r="V181" s="98">
        <v>1762.6390043718254</v>
      </c>
      <c r="W181" s="98">
        <v>1829.3327528098573</v>
      </c>
      <c r="X181" s="98">
        <v>1771.9875973508069</v>
      </c>
      <c r="Y181" s="98">
        <v>1434.0197135073784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1262.8175112793613</v>
      </c>
      <c r="L182" s="98">
        <v>1303.293887580347</v>
      </c>
      <c r="M182" s="98">
        <v>1291.0299882674387</v>
      </c>
      <c r="N182" s="98">
        <v>1353.3281950711423</v>
      </c>
      <c r="O182" s="98">
        <v>1341.8934868499016</v>
      </c>
      <c r="P182" s="98">
        <v>1370.4826243903146</v>
      </c>
      <c r="Q182" s="98">
        <v>1388.8175240132559</v>
      </c>
      <c r="R182" s="98">
        <v>1363.8335216742501</v>
      </c>
      <c r="S182" s="98">
        <v>1407.6692218364192</v>
      </c>
      <c r="T182" s="98">
        <v>1440.606062087943</v>
      </c>
      <c r="U182" s="98">
        <v>1495.9235782257599</v>
      </c>
      <c r="V182" s="98">
        <v>1486.533974698847</v>
      </c>
      <c r="W182" s="98">
        <v>1580.8317966019677</v>
      </c>
      <c r="X182" s="98">
        <v>1493.6092249772091</v>
      </c>
      <c r="Y182" s="98">
        <v>1204.1692665930477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763.93349916374405</v>
      </c>
      <c r="L183" s="101">
        <v>815.89901303898819</v>
      </c>
      <c r="M183" s="101">
        <v>784.48861442113378</v>
      </c>
      <c r="N183" s="101">
        <v>799.29667621830845</v>
      </c>
      <c r="O183" s="101">
        <v>800.58100581140036</v>
      </c>
      <c r="P183" s="101">
        <v>804.79026826007419</v>
      </c>
      <c r="Q183" s="101">
        <v>824.70762956835642</v>
      </c>
      <c r="R183" s="101">
        <v>764.17781525222449</v>
      </c>
      <c r="S183" s="101">
        <v>777.0200641225</v>
      </c>
      <c r="T183" s="101">
        <v>892.99528763189505</v>
      </c>
      <c r="U183" s="101">
        <v>844.90155384484194</v>
      </c>
      <c r="V183" s="101">
        <v>810.22301853880106</v>
      </c>
      <c r="W183" s="101">
        <v>888.69403427630959</v>
      </c>
      <c r="X183" s="101">
        <v>666.08331955509652</v>
      </c>
      <c r="Y183" s="101">
        <v>436.3255612578929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498.88401211561728</v>
      </c>
      <c r="L184" s="104">
        <v>487.394874541359</v>
      </c>
      <c r="M184" s="104">
        <v>506.54137384630502</v>
      </c>
      <c r="N184" s="104">
        <v>554.03151885283387</v>
      </c>
      <c r="O184" s="104">
        <v>541.31248103850123</v>
      </c>
      <c r="P184" s="104">
        <v>565.6923561302408</v>
      </c>
      <c r="Q184" s="104">
        <v>564.1098944448994</v>
      </c>
      <c r="R184" s="104">
        <v>599.65570642202567</v>
      </c>
      <c r="S184" s="104">
        <v>630.64915771391918</v>
      </c>
      <c r="T184" s="104">
        <v>547.61077445604838</v>
      </c>
      <c r="U184" s="104">
        <v>651.02202438091797</v>
      </c>
      <c r="V184" s="104">
        <v>676.31095616004609</v>
      </c>
      <c r="W184" s="104">
        <v>692.13776232565806</v>
      </c>
      <c r="X184" s="104">
        <v>827.5259054221126</v>
      </c>
      <c r="Y184" s="104">
        <v>767.84370533515494</v>
      </c>
      <c r="DA184" s="132" t="s">
        <v>2274</v>
      </c>
    </row>
    <row r="185" spans="1:105" ht="12" customHeight="1" x14ac:dyDescent="0.25">
      <c r="A185" s="106" t="s">
        <v>122</v>
      </c>
      <c r="B185" s="101">
        <v>1195.5508535945614</v>
      </c>
      <c r="C185" s="101">
        <v>1030.7451450395472</v>
      </c>
      <c r="D185" s="101">
        <v>778.689687002087</v>
      </c>
      <c r="E185" s="101">
        <v>1640.0144368310423</v>
      </c>
      <c r="F185" s="101">
        <v>1519.1356787778552</v>
      </c>
      <c r="G185" s="101">
        <v>1199.1093139048467</v>
      </c>
      <c r="H185" s="101">
        <v>1423.1457130309432</v>
      </c>
      <c r="I185" s="101">
        <v>1305.5828833848352</v>
      </c>
      <c r="J185" s="101">
        <v>1375.4820314607282</v>
      </c>
      <c r="K185" s="101">
        <v>1452.2238820121838</v>
      </c>
      <c r="L185" s="101">
        <v>1556.8010177685719</v>
      </c>
      <c r="M185" s="101">
        <v>1529.7227391116023</v>
      </c>
      <c r="N185" s="101">
        <v>1501.708796130355</v>
      </c>
      <c r="O185" s="101">
        <v>1609.3433973031374</v>
      </c>
      <c r="P185" s="101">
        <v>1606.7408193725532</v>
      </c>
      <c r="Q185" s="101">
        <v>1647.8413859872762</v>
      </c>
      <c r="R185" s="101">
        <v>1656.9462352279047</v>
      </c>
      <c r="S185" s="101">
        <v>1638.1069834912082</v>
      </c>
      <c r="T185" s="101">
        <v>1586.1366084372494</v>
      </c>
      <c r="U185" s="101">
        <v>1675.3467942017176</v>
      </c>
      <c r="V185" s="101">
        <v>1759.2366982257486</v>
      </c>
      <c r="W185" s="101">
        <v>1786.9382804152688</v>
      </c>
      <c r="X185" s="101">
        <v>1439.5369349997527</v>
      </c>
      <c r="Y185" s="101">
        <v>1094.2911040504973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1180.2660195393864</v>
      </c>
      <c r="L186" s="104">
        <v>1281.276410361824</v>
      </c>
      <c r="M186" s="104">
        <v>1253.4736922539348</v>
      </c>
      <c r="N186" s="104">
        <v>1227.063156456325</v>
      </c>
      <c r="O186" s="104">
        <v>1314.0638140925753</v>
      </c>
      <c r="P186" s="104">
        <v>1306.5600715569874</v>
      </c>
      <c r="Q186" s="104">
        <v>1342.964918538308</v>
      </c>
      <c r="R186" s="104">
        <v>1358.4971146957982</v>
      </c>
      <c r="S186" s="104">
        <v>1364.3656972953204</v>
      </c>
      <c r="T186" s="104">
        <v>1359.1282948804842</v>
      </c>
      <c r="U186" s="104">
        <v>1441.1972843613937</v>
      </c>
      <c r="V186" s="104">
        <v>1522.2272404042003</v>
      </c>
      <c r="W186" s="104">
        <v>1529.8294950059146</v>
      </c>
      <c r="X186" s="104">
        <v>1215.4919887846638</v>
      </c>
      <c r="Y186" s="104">
        <v>900.75537966678792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686.24973513784903</v>
      </c>
      <c r="L187" s="98">
        <v>773.15136935770204</v>
      </c>
      <c r="M187" s="98">
        <v>731.57600275352172</v>
      </c>
      <c r="N187" s="98">
        <v>692.66481833910518</v>
      </c>
      <c r="O187" s="98">
        <v>753.96401883057581</v>
      </c>
      <c r="P187" s="98">
        <v>732.57966320228593</v>
      </c>
      <c r="Q187" s="98">
        <v>757.49956534574847</v>
      </c>
      <c r="R187" s="98">
        <v>755.57234768275612</v>
      </c>
      <c r="S187" s="98">
        <v>742.78487226633206</v>
      </c>
      <c r="T187" s="98">
        <v>834.89240569648678</v>
      </c>
      <c r="U187" s="98">
        <v>815.8046797022198</v>
      </c>
      <c r="V187" s="98">
        <v>840.59393094060931</v>
      </c>
      <c r="W187" s="98">
        <v>857.14278248293328</v>
      </c>
      <c r="X187" s="98">
        <v>518.09412520828641</v>
      </c>
      <c r="Y187" s="98">
        <v>279.75987701606562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494.01628440153746</v>
      </c>
      <c r="L188" s="98">
        <v>508.12504100412207</v>
      </c>
      <c r="M188" s="98">
        <v>521.89768950041332</v>
      </c>
      <c r="N188" s="98">
        <v>534.39833811722008</v>
      </c>
      <c r="O188" s="98">
        <v>560.09979526199982</v>
      </c>
      <c r="P188" s="98">
        <v>573.98040835470135</v>
      </c>
      <c r="Q188" s="98">
        <v>585.46535319255952</v>
      </c>
      <c r="R188" s="98">
        <v>602.92476701304213</v>
      </c>
      <c r="S188" s="98">
        <v>621.58082502898833</v>
      </c>
      <c r="T188" s="98">
        <v>524.23588918399753</v>
      </c>
      <c r="U188" s="98">
        <v>625.3926046591738</v>
      </c>
      <c r="V188" s="98">
        <v>681.63330946359076</v>
      </c>
      <c r="W188" s="98">
        <v>672.68671252298157</v>
      </c>
      <c r="X188" s="98">
        <v>697.3978635763774</v>
      </c>
      <c r="Y188" s="98">
        <v>620.9955026507223</v>
      </c>
      <c r="DA188" s="63" t="s">
        <v>2278</v>
      </c>
    </row>
    <row r="189" spans="1:105" ht="12" customHeight="1" x14ac:dyDescent="0.25">
      <c r="A189" s="121" t="s">
        <v>54</v>
      </c>
      <c r="B189" s="122">
        <v>599.31397637364819</v>
      </c>
      <c r="C189" s="122">
        <v>598.33835987399664</v>
      </c>
      <c r="D189" s="122">
        <v>617.40398256278229</v>
      </c>
      <c r="E189" s="122">
        <v>911.61276096051688</v>
      </c>
      <c r="F189" s="122">
        <v>886.28146084616196</v>
      </c>
      <c r="G189" s="122">
        <v>809.61271808246624</v>
      </c>
      <c r="H189" s="122">
        <v>855.23080364731379</v>
      </c>
      <c r="I189" s="122">
        <v>858.7713375581086</v>
      </c>
      <c r="J189" s="122">
        <v>889.71632513621728</v>
      </c>
      <c r="K189" s="122">
        <v>908.24643324987187</v>
      </c>
      <c r="L189" s="122">
        <v>942.48689430600712</v>
      </c>
      <c r="M189" s="122">
        <v>887.24612390803566</v>
      </c>
      <c r="N189" s="122">
        <v>879.87489467380306</v>
      </c>
      <c r="O189" s="122">
        <v>860.34194474518415</v>
      </c>
      <c r="P189" s="122">
        <v>835.66923016427359</v>
      </c>
      <c r="Q189" s="122">
        <v>832.58305947448753</v>
      </c>
      <c r="R189" s="122">
        <v>847.65652285016927</v>
      </c>
      <c r="S189" s="122">
        <v>860.02476179590087</v>
      </c>
      <c r="T189" s="122">
        <v>881.3039080855774</v>
      </c>
      <c r="U189" s="122">
        <v>911.63964687373777</v>
      </c>
      <c r="V189" s="122">
        <v>876.97646659583597</v>
      </c>
      <c r="W189" s="122">
        <v>875.77382102204433</v>
      </c>
      <c r="X189" s="122">
        <v>731.37178437156012</v>
      </c>
      <c r="Y189" s="122">
        <v>604.13727603177142</v>
      </c>
      <c r="DA189" s="130" t="s">
        <v>2279</v>
      </c>
    </row>
    <row r="190" spans="1:105" ht="12" customHeight="1" x14ac:dyDescent="0.25">
      <c r="A190" s="97" t="s">
        <v>50</v>
      </c>
      <c r="B190" s="98">
        <v>618.40154530471023</v>
      </c>
      <c r="C190" s="98">
        <v>632.5733634781725</v>
      </c>
      <c r="D190" s="98">
        <v>685.71576732546487</v>
      </c>
      <c r="E190" s="98">
        <v>910.70607623049239</v>
      </c>
      <c r="F190" s="98">
        <v>912.38044842057548</v>
      </c>
      <c r="G190" s="98">
        <v>889.09292040675064</v>
      </c>
      <c r="H190" s="98">
        <v>900.33323323768229</v>
      </c>
      <c r="I190" s="98">
        <v>937.25470409247373</v>
      </c>
      <c r="J190" s="98">
        <v>966.05604968356158</v>
      </c>
      <c r="K190" s="98">
        <v>996.34430084055077</v>
      </c>
      <c r="L190" s="98">
        <v>1009.2026852934729</v>
      </c>
      <c r="M190" s="98">
        <v>965.80274975642851</v>
      </c>
      <c r="N190" s="98">
        <v>968.19890964000604</v>
      </c>
      <c r="O190" s="98">
        <v>928.94716838808779</v>
      </c>
      <c r="P190" s="98">
        <v>920.13522934522712</v>
      </c>
      <c r="Q190" s="98">
        <v>915.52187172616448</v>
      </c>
      <c r="R190" s="98">
        <v>928.96537552074915</v>
      </c>
      <c r="S190" s="98">
        <v>938.98375732397972</v>
      </c>
      <c r="T190" s="98">
        <v>968.75062547049788</v>
      </c>
      <c r="U190" s="98">
        <v>1012.42939682236</v>
      </c>
      <c r="V190" s="98">
        <v>941.99446020949233</v>
      </c>
      <c r="W190" s="98">
        <v>888.99019728206542</v>
      </c>
      <c r="X190" s="98">
        <v>765.18165738438938</v>
      </c>
      <c r="Y190" s="98">
        <v>622.89500330603812</v>
      </c>
      <c r="DA190" s="63" t="s">
        <v>2280</v>
      </c>
    </row>
    <row r="191" spans="1:105" ht="12" customHeight="1" x14ac:dyDescent="0.25">
      <c r="A191" s="109" t="s">
        <v>120</v>
      </c>
      <c r="B191" s="33">
        <v>497.56970982565821</v>
      </c>
      <c r="C191" s="33">
        <v>431.12311312353205</v>
      </c>
      <c r="D191" s="33">
        <v>339.48671496524486</v>
      </c>
      <c r="E191" s="33">
        <v>914.21494928718073</v>
      </c>
      <c r="F191" s="33">
        <v>825.02856629829853</v>
      </c>
      <c r="G191" s="33">
        <v>636.21709708888659</v>
      </c>
      <c r="H191" s="33">
        <v>761.03170972616329</v>
      </c>
      <c r="I191" s="33">
        <v>690.73256325335831</v>
      </c>
      <c r="J191" s="33">
        <v>733.72662959546051</v>
      </c>
      <c r="K191" s="33">
        <v>739.06868522408001</v>
      </c>
      <c r="L191" s="33">
        <v>824.25544120597795</v>
      </c>
      <c r="M191" s="33">
        <v>755.62626933475951</v>
      </c>
      <c r="N191" s="33">
        <v>736.96326114785643</v>
      </c>
      <c r="O191" s="33">
        <v>753.48863857439721</v>
      </c>
      <c r="P191" s="33">
        <v>701.99112646986634</v>
      </c>
      <c r="Q191" s="33">
        <v>698.40905004858689</v>
      </c>
      <c r="R191" s="33">
        <v>712.86087688576788</v>
      </c>
      <c r="S191" s="33">
        <v>722.91056396442571</v>
      </c>
      <c r="T191" s="33">
        <v>718.40393030581652</v>
      </c>
      <c r="U191" s="33">
        <v>716.1012282364436</v>
      </c>
      <c r="V191" s="33">
        <v>742.15800798938608</v>
      </c>
      <c r="W191" s="33">
        <v>833.91108274715032</v>
      </c>
      <c r="X191" s="33">
        <v>525.0401221184444</v>
      </c>
      <c r="Y191" s="33">
        <v>387.4923152637806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8082.810610185189</v>
      </c>
      <c r="C193" s="117">
        <f t="shared" si="94"/>
        <v>9067.8158031767052</v>
      </c>
      <c r="D193" s="117">
        <f t="shared" si="94"/>
        <v>8733.4482314726592</v>
      </c>
      <c r="E193" s="117">
        <f t="shared" si="94"/>
        <v>9025.3593190471092</v>
      </c>
      <c r="F193" s="117">
        <f t="shared" si="94"/>
        <v>8847.4339707196432</v>
      </c>
      <c r="G193" s="117">
        <f t="shared" si="94"/>
        <v>9003.4023715197181</v>
      </c>
      <c r="H193" s="117">
        <f t="shared" si="94"/>
        <v>9595.2107959123659</v>
      </c>
      <c r="I193" s="117">
        <f t="shared" si="94"/>
        <v>9364.8293236762493</v>
      </c>
      <c r="J193" s="117">
        <f t="shared" si="94"/>
        <v>9595.856767515681</v>
      </c>
      <c r="K193" s="117">
        <f t="shared" si="94"/>
        <v>9906.5588461243897</v>
      </c>
      <c r="L193" s="117">
        <f t="shared" si="94"/>
        <v>11249.969810902579</v>
      </c>
      <c r="M193" s="117">
        <f t="shared" si="94"/>
        <v>9991.8567142126303</v>
      </c>
      <c r="N193" s="117">
        <f t="shared" si="94"/>
        <v>10742.868027341478</v>
      </c>
      <c r="O193" s="117">
        <f t="shared" si="94"/>
        <v>10558.481461662734</v>
      </c>
      <c r="P193" s="117">
        <f t="shared" si="94"/>
        <v>9741.3404661606037</v>
      </c>
      <c r="Q193" s="117">
        <f t="shared" si="94"/>
        <v>9882.3796747404649</v>
      </c>
      <c r="R193" s="117">
        <f t="shared" ref="R193:V193" si="95">R194+R197+R199+R208</f>
        <v>10607.871944416194</v>
      </c>
      <c r="S193" s="117">
        <f t="shared" si="95"/>
        <v>10911.590338939415</v>
      </c>
      <c r="T193" s="117">
        <f t="shared" si="95"/>
        <v>11260.51126680354</v>
      </c>
      <c r="U193" s="117">
        <f t="shared" si="95"/>
        <v>12010.78787192283</v>
      </c>
      <c r="V193" s="117">
        <f t="shared" si="95"/>
        <v>11786.279087343746</v>
      </c>
      <c r="W193" s="117">
        <f t="shared" ref="W193:Y193" si="96">W194+W197+W199+W208</f>
        <v>10748.222506924543</v>
      </c>
      <c r="X193" s="117">
        <f t="shared" si="96"/>
        <v>12815.480705738635</v>
      </c>
      <c r="Y193" s="117">
        <f t="shared" si="96"/>
        <v>10961.089838623902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6988.9332154046315</v>
      </c>
      <c r="C194" s="122">
        <f t="shared" si="97"/>
        <v>8010.4722279393409</v>
      </c>
      <c r="D194" s="122">
        <f t="shared" si="97"/>
        <v>7753.8468134559107</v>
      </c>
      <c r="E194" s="122">
        <f t="shared" si="97"/>
        <v>7498.9798839357172</v>
      </c>
      <c r="F194" s="122">
        <f t="shared" si="97"/>
        <v>7360.4824651331064</v>
      </c>
      <c r="G194" s="122">
        <f t="shared" si="97"/>
        <v>7704.3375301200567</v>
      </c>
      <c r="H194" s="122">
        <f t="shared" si="97"/>
        <v>8145.5175817784484</v>
      </c>
      <c r="I194" s="122">
        <f t="shared" si="97"/>
        <v>7961.3202811540623</v>
      </c>
      <c r="J194" s="122">
        <f t="shared" si="97"/>
        <v>8127.5960159929682</v>
      </c>
      <c r="K194" s="122">
        <f t="shared" si="97"/>
        <v>8376.2827364736859</v>
      </c>
      <c r="L194" s="122">
        <f t="shared" si="97"/>
        <v>9628.3292380372495</v>
      </c>
      <c r="M194" s="122">
        <f t="shared" si="97"/>
        <v>8415.4457136211568</v>
      </c>
      <c r="N194" s="122">
        <f t="shared" si="97"/>
        <v>9169.6820544410912</v>
      </c>
      <c r="O194" s="122">
        <f t="shared" si="97"/>
        <v>8928.0431971985818</v>
      </c>
      <c r="P194" s="122">
        <f t="shared" si="97"/>
        <v>8121.2902558742999</v>
      </c>
      <c r="Q194" s="122">
        <f t="shared" si="97"/>
        <v>8224.3035068099416</v>
      </c>
      <c r="R194" s="122">
        <f t="shared" ref="R194:V194" si="98">SUM(R195:R196)</f>
        <v>8915.2011575516408</v>
      </c>
      <c r="S194" s="122">
        <f t="shared" si="98"/>
        <v>9188.6850632534242</v>
      </c>
      <c r="T194" s="122">
        <f t="shared" si="98"/>
        <v>9532.3663080899005</v>
      </c>
      <c r="U194" s="122">
        <f t="shared" si="98"/>
        <v>10159.608664913374</v>
      </c>
      <c r="V194" s="122">
        <f t="shared" si="98"/>
        <v>9877.2312947191804</v>
      </c>
      <c r="W194" s="122">
        <f t="shared" ref="W194:Y194" si="99">SUM(W195:W196)</f>
        <v>8815.512569992703</v>
      </c>
      <c r="X194" s="122">
        <f t="shared" si="99"/>
        <v>11205.339699936614</v>
      </c>
      <c r="Y194" s="122">
        <f t="shared" si="99"/>
        <v>9688.7458520213222</v>
      </c>
      <c r="DA194" s="130" t="s">
        <v>2433</v>
      </c>
    </row>
    <row r="195" spans="1:105" ht="12" customHeight="1" x14ac:dyDescent="0.25">
      <c r="A195" s="97" t="s">
        <v>74</v>
      </c>
      <c r="B195" s="98">
        <v>6850.4080526880643</v>
      </c>
      <c r="C195" s="98">
        <v>7851.6962062586344</v>
      </c>
      <c r="D195" s="98">
        <v>7601.9329795142703</v>
      </c>
      <c r="E195" s="98">
        <v>7352.4360701599908</v>
      </c>
      <c r="F195" s="98">
        <v>7219.201384306728</v>
      </c>
      <c r="G195" s="98">
        <v>7558.7467825164376</v>
      </c>
      <c r="H195" s="98">
        <v>7992.208382616458</v>
      </c>
      <c r="I195" s="98">
        <v>7815.3313609380248</v>
      </c>
      <c r="J195" s="98">
        <v>7979.9613566969656</v>
      </c>
      <c r="K195" s="98">
        <v>8226.1169935248545</v>
      </c>
      <c r="L195" s="98">
        <v>9455.1982618545553</v>
      </c>
      <c r="M195" s="98">
        <v>8267.642475399125</v>
      </c>
      <c r="N195" s="98">
        <v>9009.7814280574821</v>
      </c>
      <c r="O195" s="98">
        <v>8774.7138120124964</v>
      </c>
      <c r="P195" s="98">
        <v>7984.5532905311975</v>
      </c>
      <c r="Q195" s="98">
        <v>8087.4175903144724</v>
      </c>
      <c r="R195" s="98">
        <v>8767.490673540191</v>
      </c>
      <c r="S195" s="98">
        <v>9038.0096420591271</v>
      </c>
      <c r="T195" s="98">
        <v>9374.3060663585456</v>
      </c>
      <c r="U195" s="98">
        <v>9994.7310894788698</v>
      </c>
      <c r="V195" s="98">
        <v>9717.7470753309026</v>
      </c>
      <c r="W195" s="98">
        <v>8676.6906214563969</v>
      </c>
      <c r="X195" s="98">
        <v>11036.733715051325</v>
      </c>
      <c r="Y195" s="98">
        <v>9546.6337178649082</v>
      </c>
      <c r="DA195" s="63" t="s">
        <v>2434</v>
      </c>
    </row>
    <row r="196" spans="1:105" ht="12" customHeight="1" x14ac:dyDescent="0.25">
      <c r="A196" s="97" t="s">
        <v>53</v>
      </c>
      <c r="B196" s="98">
        <v>138.52516271656725</v>
      </c>
      <c r="C196" s="98">
        <v>158.77602168070661</v>
      </c>
      <c r="D196" s="98">
        <v>151.91383394164026</v>
      </c>
      <c r="E196" s="98">
        <v>146.54381377572653</v>
      </c>
      <c r="F196" s="98">
        <v>141.28108082637857</v>
      </c>
      <c r="G196" s="98">
        <v>145.59074760361875</v>
      </c>
      <c r="H196" s="98">
        <v>153.30919916199034</v>
      </c>
      <c r="I196" s="98">
        <v>145.98892021603743</v>
      </c>
      <c r="J196" s="98">
        <v>147.63465929600278</v>
      </c>
      <c r="K196" s="98">
        <v>150.16574294883142</v>
      </c>
      <c r="L196" s="98">
        <v>173.13097618269427</v>
      </c>
      <c r="M196" s="98">
        <v>147.80323822203243</v>
      </c>
      <c r="N196" s="98">
        <v>159.90062638360848</v>
      </c>
      <c r="O196" s="98">
        <v>153.32938518608495</v>
      </c>
      <c r="P196" s="98">
        <v>136.73696534310216</v>
      </c>
      <c r="Q196" s="98">
        <v>136.88591649546873</v>
      </c>
      <c r="R196" s="98">
        <v>147.71048401144989</v>
      </c>
      <c r="S196" s="98">
        <v>150.67542119429763</v>
      </c>
      <c r="T196" s="98">
        <v>158.06024173135546</v>
      </c>
      <c r="U196" s="98">
        <v>164.87757543450437</v>
      </c>
      <c r="V196" s="98">
        <v>159.48421938827724</v>
      </c>
      <c r="W196" s="98">
        <v>138.82194853630523</v>
      </c>
      <c r="X196" s="98">
        <v>168.60598488528956</v>
      </c>
      <c r="Y196" s="98">
        <v>142.11213415641456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0.12135107901573418</v>
      </c>
      <c r="C197" s="122">
        <f t="shared" si="100"/>
        <v>0.13347645876437728</v>
      </c>
      <c r="D197" s="122">
        <f t="shared" si="100"/>
        <v>0.15446387849310725</v>
      </c>
      <c r="E197" s="122">
        <f t="shared" si="100"/>
        <v>0.18566526614197479</v>
      </c>
      <c r="F197" s="122">
        <f t="shared" si="100"/>
        <v>0.22488076229108536</v>
      </c>
      <c r="G197" s="122">
        <f t="shared" si="100"/>
        <v>0.28218018386907212</v>
      </c>
      <c r="H197" s="122">
        <f t="shared" si="100"/>
        <v>0.43513488622970348</v>
      </c>
      <c r="I197" s="122">
        <f t="shared" si="100"/>
        <v>0.63868175678042305</v>
      </c>
      <c r="J197" s="122">
        <f t="shared" si="100"/>
        <v>0.95565004809353338</v>
      </c>
      <c r="K197" s="122">
        <f t="shared" si="100"/>
        <v>1.4054191180098634</v>
      </c>
      <c r="L197" s="122">
        <f t="shared" si="100"/>
        <v>2.828735636157917</v>
      </c>
      <c r="M197" s="122">
        <f t="shared" si="100"/>
        <v>2.0695901346721506</v>
      </c>
      <c r="N197" s="122">
        <f t="shared" si="100"/>
        <v>3.0984759212758148</v>
      </c>
      <c r="O197" s="122">
        <f t="shared" si="100"/>
        <v>3.7494726393842606</v>
      </c>
      <c r="P197" s="122">
        <f t="shared" si="100"/>
        <v>4.4557032764033364</v>
      </c>
      <c r="Q197" s="122">
        <f t="shared" si="100"/>
        <v>9.4502306625283481</v>
      </c>
      <c r="R197" s="122">
        <f t="shared" si="100"/>
        <v>6.5353310615025819</v>
      </c>
      <c r="S197" s="122">
        <f t="shared" si="100"/>
        <v>7.8723533649036508</v>
      </c>
      <c r="T197" s="122">
        <f t="shared" si="100"/>
        <v>10.613071394651985</v>
      </c>
      <c r="U197" s="122">
        <f t="shared" si="100"/>
        <v>16.350374262496693</v>
      </c>
      <c r="V197" s="122">
        <f t="shared" si="100"/>
        <v>10.769990811738838</v>
      </c>
      <c r="W197" s="122">
        <f t="shared" si="100"/>
        <v>12.944526739372122</v>
      </c>
      <c r="X197" s="122">
        <f t="shared" si="100"/>
        <v>10.825025064585519</v>
      </c>
      <c r="Y197" s="122">
        <f t="shared" si="100"/>
        <v>11.130730319038195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0.12135107901573418</v>
      </c>
      <c r="C198" s="98">
        <f>RES_hhdet_tesh!C29</f>
        <v>0.13347645876437728</v>
      </c>
      <c r="D198" s="98">
        <f>RES_hhdet_tesh!D29</f>
        <v>0.15446387849310725</v>
      </c>
      <c r="E198" s="98">
        <f>RES_hhdet_tesh!E29</f>
        <v>0.18566526614197479</v>
      </c>
      <c r="F198" s="98">
        <f>RES_hhdet_tesh!F29</f>
        <v>0.22488076229108536</v>
      </c>
      <c r="G198" s="98">
        <f>RES_hhdet_tesh!G29</f>
        <v>0.28218018386907212</v>
      </c>
      <c r="H198" s="98">
        <f>RES_hhdet_tesh!H29</f>
        <v>0.43513488622970348</v>
      </c>
      <c r="I198" s="98">
        <f>RES_hhdet_tesh!I29</f>
        <v>0.63868175678042305</v>
      </c>
      <c r="J198" s="98">
        <f>RES_hhdet_tesh!J29</f>
        <v>0.95565004809353338</v>
      </c>
      <c r="K198" s="98">
        <f>RES_hhdet_tesh!K29</f>
        <v>1.4054191180098634</v>
      </c>
      <c r="L198" s="98">
        <f>RES_hhdet_tesh!L29</f>
        <v>2.828735636157917</v>
      </c>
      <c r="M198" s="98">
        <f>RES_hhdet_tesh!M29</f>
        <v>2.0695901346721506</v>
      </c>
      <c r="N198" s="98">
        <f>RES_hhdet_tesh!N29</f>
        <v>3.0984759212758148</v>
      </c>
      <c r="O198" s="98">
        <f>RES_hhdet_tesh!O29</f>
        <v>3.7494726393842606</v>
      </c>
      <c r="P198" s="98">
        <f>RES_hhdet_tesh!P29</f>
        <v>4.4557032764033364</v>
      </c>
      <c r="Q198" s="98">
        <f>RES_hhdet_tesh!Q29</f>
        <v>9.4502306625283481</v>
      </c>
      <c r="R198" s="98">
        <f>RES_hhdet_tesh!R29</f>
        <v>6.5353310615025819</v>
      </c>
      <c r="S198" s="98">
        <f>RES_hhdet_tesh!S29</f>
        <v>7.8723533649036508</v>
      </c>
      <c r="T198" s="98">
        <f>RES_hhdet_tesh!T29</f>
        <v>10.613071394651985</v>
      </c>
      <c r="U198" s="98">
        <f>RES_hhdet_tesh!U29</f>
        <v>16.350374262496693</v>
      </c>
      <c r="V198" s="98">
        <f>RES_hhdet_tesh!V29</f>
        <v>10.769990811738838</v>
      </c>
      <c r="W198" s="98">
        <f>RES_hhdet_tesh!W29</f>
        <v>12.944526739372122</v>
      </c>
      <c r="X198" s="98">
        <f>RES_hhdet_tesh!X29</f>
        <v>10.825025064585519</v>
      </c>
      <c r="Y198" s="98">
        <f>RES_hhdet_tesh!Y29</f>
        <v>11.130730319038195</v>
      </c>
      <c r="DA198" s="63" t="s">
        <v>2437</v>
      </c>
    </row>
    <row r="199" spans="1:105" ht="12" customHeight="1" x14ac:dyDescent="0.25">
      <c r="A199" s="121" t="s">
        <v>55</v>
      </c>
      <c r="B199" s="122">
        <v>733.27796826033466</v>
      </c>
      <c r="C199" s="122">
        <v>697.49780472381929</v>
      </c>
      <c r="D199" s="122">
        <v>609.07742967271872</v>
      </c>
      <c r="E199" s="122">
        <v>955.80672588193386</v>
      </c>
      <c r="F199" s="122">
        <v>928.20684921500788</v>
      </c>
      <c r="G199" s="122">
        <v>791.45765120144995</v>
      </c>
      <c r="H199" s="122">
        <v>905.82522876241308</v>
      </c>
      <c r="I199" s="122">
        <v>860.91225636957643</v>
      </c>
      <c r="J199" s="122">
        <v>903.13967692081474</v>
      </c>
      <c r="K199" s="122">
        <v>951.14835915094704</v>
      </c>
      <c r="L199" s="122">
        <v>1012.6913610493424</v>
      </c>
      <c r="M199" s="122">
        <v>1002.5697482563289</v>
      </c>
      <c r="N199" s="122">
        <v>1002.0378094539296</v>
      </c>
      <c r="O199" s="122">
        <v>1067.0003326750621</v>
      </c>
      <c r="P199" s="122">
        <v>1073.8038951605997</v>
      </c>
      <c r="Q199" s="122">
        <v>1108.3318172016113</v>
      </c>
      <c r="R199" s="122">
        <v>1134.5506421655855</v>
      </c>
      <c r="S199" s="122">
        <v>1153.8110871684437</v>
      </c>
      <c r="T199" s="122">
        <v>1142.6444579718432</v>
      </c>
      <c r="U199" s="122">
        <v>1238.6407439480581</v>
      </c>
      <c r="V199" s="122">
        <v>1318.5488033275217</v>
      </c>
      <c r="W199" s="122">
        <v>1345.8782467844076</v>
      </c>
      <c r="X199" s="122">
        <v>1138.2759339044476</v>
      </c>
      <c r="Y199" s="122">
        <v>886.03791674484944</v>
      </c>
      <c r="DA199" s="130" t="s">
        <v>2438</v>
      </c>
    </row>
    <row r="200" spans="1:105" ht="12" customHeight="1" x14ac:dyDescent="0.25">
      <c r="A200" s="97" t="s">
        <v>141</v>
      </c>
      <c r="B200" s="98">
        <v>719.82634092777289</v>
      </c>
      <c r="C200" s="98">
        <v>754.85460822458163</v>
      </c>
      <c r="D200" s="98">
        <v>767.66185959410655</v>
      </c>
      <c r="E200" s="98">
        <v>808.37387996605639</v>
      </c>
      <c r="F200" s="98">
        <v>836.08722464541427</v>
      </c>
      <c r="G200" s="98">
        <v>846.89151332074061</v>
      </c>
      <c r="H200" s="98">
        <v>863.55897157629704</v>
      </c>
      <c r="I200" s="98">
        <v>901.0840218094495</v>
      </c>
      <c r="J200" s="98">
        <v>929.33473887693856</v>
      </c>
      <c r="K200" s="98">
        <v>965.04198179795719</v>
      </c>
      <c r="L200" s="98">
        <v>984.79554375636906</v>
      </c>
      <c r="M200" s="98">
        <v>984.88337505797267</v>
      </c>
      <c r="N200" s="98">
        <v>1040.6019496583071</v>
      </c>
      <c r="O200" s="98">
        <v>1036.3890836621567</v>
      </c>
      <c r="P200" s="98">
        <v>1060.4428450419898</v>
      </c>
      <c r="Q200" s="98">
        <v>1069.6729669346166</v>
      </c>
      <c r="R200" s="98">
        <v>1114.0417405264807</v>
      </c>
      <c r="S200" s="98">
        <v>1152.0190012612252</v>
      </c>
      <c r="T200" s="98">
        <v>1204.5675362385909</v>
      </c>
      <c r="U200" s="98">
        <v>1289.9691581196819</v>
      </c>
      <c r="V200" s="98">
        <v>1310.7924758100619</v>
      </c>
      <c r="W200" s="98">
        <v>1391.9331945716935</v>
      </c>
      <c r="X200" s="98">
        <v>1376.5056131778183</v>
      </c>
      <c r="Y200" s="98">
        <v>1129.1666209603427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955.97315008976045</v>
      </c>
      <c r="L201" s="98">
        <v>975.57686545050274</v>
      </c>
      <c r="M201" s="98">
        <v>975.92938328536559</v>
      </c>
      <c r="N201" s="98">
        <v>1032.279729093859</v>
      </c>
      <c r="O201" s="98">
        <v>1035.0348944493114</v>
      </c>
      <c r="P201" s="98">
        <v>1062.0106432874338</v>
      </c>
      <c r="Q201" s="98">
        <v>1072.7113205006149</v>
      </c>
      <c r="R201" s="98">
        <v>1128.7727741462734</v>
      </c>
      <c r="S201" s="98">
        <v>1168.6582044116503</v>
      </c>
      <c r="T201" s="98">
        <v>1202.3636702090089</v>
      </c>
      <c r="U201" s="98">
        <v>1283.7059402772206</v>
      </c>
      <c r="V201" s="98">
        <v>1301.0534515427896</v>
      </c>
      <c r="W201" s="98">
        <v>1378.9690360980151</v>
      </c>
      <c r="X201" s="98">
        <v>1353.9792766996534</v>
      </c>
      <c r="Y201" s="98">
        <v>1114.8635522297184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457.08913797414317</v>
      </c>
      <c r="L202" s="101">
        <v>488.18199090914379</v>
      </c>
      <c r="M202" s="101">
        <v>469.38800943906051</v>
      </c>
      <c r="N202" s="101">
        <v>478.24821024102533</v>
      </c>
      <c r="O202" s="101">
        <v>493.72241341081025</v>
      </c>
      <c r="P202" s="101">
        <v>496.3182871571932</v>
      </c>
      <c r="Q202" s="101">
        <v>508.60142605571565</v>
      </c>
      <c r="R202" s="101">
        <v>529.11706772424782</v>
      </c>
      <c r="S202" s="101">
        <v>538.00904669773104</v>
      </c>
      <c r="T202" s="101">
        <v>654.75289575296051</v>
      </c>
      <c r="U202" s="101">
        <v>632.68391589630278</v>
      </c>
      <c r="V202" s="101">
        <v>624.74249538274375</v>
      </c>
      <c r="W202" s="101">
        <v>686.83127377235701</v>
      </c>
      <c r="X202" s="101">
        <v>526.45337127754101</v>
      </c>
      <c r="Y202" s="101">
        <v>347.01984689456333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498.88401211561728</v>
      </c>
      <c r="L203" s="104">
        <v>487.394874541359</v>
      </c>
      <c r="M203" s="104">
        <v>506.54137384630502</v>
      </c>
      <c r="N203" s="104">
        <v>554.03151885283387</v>
      </c>
      <c r="O203" s="104">
        <v>541.31248103850123</v>
      </c>
      <c r="P203" s="104">
        <v>565.6923561302408</v>
      </c>
      <c r="Q203" s="104">
        <v>564.1098944448994</v>
      </c>
      <c r="R203" s="104">
        <v>599.65570642202567</v>
      </c>
      <c r="S203" s="104">
        <v>630.64915771391918</v>
      </c>
      <c r="T203" s="104">
        <v>547.61077445604838</v>
      </c>
      <c r="U203" s="104">
        <v>651.02202438091797</v>
      </c>
      <c r="V203" s="104">
        <v>676.31095616004609</v>
      </c>
      <c r="W203" s="104">
        <v>692.13776232565806</v>
      </c>
      <c r="X203" s="104">
        <v>827.5259054221126</v>
      </c>
      <c r="Y203" s="104">
        <v>767.84370533515494</v>
      </c>
      <c r="DA203" s="132" t="s">
        <v>2442</v>
      </c>
    </row>
    <row r="204" spans="1:105" ht="12" customHeight="1" x14ac:dyDescent="0.25">
      <c r="A204" s="106" t="s">
        <v>122</v>
      </c>
      <c r="B204" s="101">
        <v>746.26387902663225</v>
      </c>
      <c r="C204" s="101">
        <v>647.12414765546396</v>
      </c>
      <c r="D204" s="101">
        <v>491.68914940946212</v>
      </c>
      <c r="E204" s="101">
        <v>1041.9254637218191</v>
      </c>
      <c r="F204" s="101">
        <v>970.76377201464982</v>
      </c>
      <c r="G204" s="101">
        <v>770.99267413291909</v>
      </c>
      <c r="H204" s="101">
        <v>920.78974548893962</v>
      </c>
      <c r="I204" s="101">
        <v>847.88942655258609</v>
      </c>
      <c r="J204" s="101">
        <v>895.4731519128411</v>
      </c>
      <c r="K204" s="101">
        <v>947.60509333761047</v>
      </c>
      <c r="L204" s="101">
        <v>1019.5027046327752</v>
      </c>
      <c r="M204" s="101">
        <v>1006.4778810009553</v>
      </c>
      <c r="N204" s="101">
        <v>995.01459484991005</v>
      </c>
      <c r="O204" s="101">
        <v>1071.0926997053245</v>
      </c>
      <c r="P204" s="101">
        <v>1073.7347576543186</v>
      </c>
      <c r="Q204" s="101">
        <v>1110.1458006833946</v>
      </c>
      <c r="R204" s="101">
        <v>1134.0629436954644</v>
      </c>
      <c r="S204" s="101">
        <v>1151.7627976444396</v>
      </c>
      <c r="T204" s="101">
        <v>1133.9882589910942</v>
      </c>
      <c r="U204" s="101">
        <v>1232.0708900168488</v>
      </c>
      <c r="V204" s="101">
        <v>1321.090532228855</v>
      </c>
      <c r="W204" s="101">
        <v>1349.8839197243094</v>
      </c>
      <c r="X204" s="101">
        <v>1114.863535391564</v>
      </c>
      <c r="Y204" s="101">
        <v>854.47274424975626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946.74207878307516</v>
      </c>
      <c r="L205" s="104">
        <v>1018.5677631759974</v>
      </c>
      <c r="M205" s="104">
        <v>1005.7456442193561</v>
      </c>
      <c r="N205" s="104">
        <v>994.68361936015799</v>
      </c>
      <c r="O205" s="104">
        <v>1072.0442462570613</v>
      </c>
      <c r="P205" s="104">
        <v>1078.4122289044483</v>
      </c>
      <c r="Q205" s="104">
        <v>1115.9018892529559</v>
      </c>
      <c r="R205" s="104">
        <v>1139.5362266936111</v>
      </c>
      <c r="S205" s="104">
        <v>1155.9865166739426</v>
      </c>
      <c r="T205" s="104">
        <v>1135.4056575847194</v>
      </c>
      <c r="U205" s="104">
        <v>1232.3917789631778</v>
      </c>
      <c r="V205" s="104">
        <v>1319.089376437217</v>
      </c>
      <c r="W205" s="104">
        <v>1338.7191256457065</v>
      </c>
      <c r="X205" s="104">
        <v>1107.4875955811158</v>
      </c>
      <c r="Y205" s="104">
        <v>845.88376997160049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452.72579438153781</v>
      </c>
      <c r="L206" s="98">
        <v>510.44272217187523</v>
      </c>
      <c r="M206" s="98">
        <v>483.84795471894273</v>
      </c>
      <c r="N206" s="98">
        <v>460.28528124293774</v>
      </c>
      <c r="O206" s="98">
        <v>511.94445099506163</v>
      </c>
      <c r="P206" s="98">
        <v>504.43182054974699</v>
      </c>
      <c r="Q206" s="98">
        <v>530.43653606039652</v>
      </c>
      <c r="R206" s="98">
        <v>536.61145968056894</v>
      </c>
      <c r="S206" s="98">
        <v>534.40569164495423</v>
      </c>
      <c r="T206" s="98">
        <v>611.16976840072209</v>
      </c>
      <c r="U206" s="98">
        <v>606.9991743040041</v>
      </c>
      <c r="V206" s="98">
        <v>637.45606697362643</v>
      </c>
      <c r="W206" s="98">
        <v>666.03241312272519</v>
      </c>
      <c r="X206" s="98">
        <v>410.08973200473821</v>
      </c>
      <c r="Y206" s="98">
        <v>224.88826732087813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494.01628440153746</v>
      </c>
      <c r="L207" s="98">
        <v>508.12504100412207</v>
      </c>
      <c r="M207" s="98">
        <v>521.89768950041332</v>
      </c>
      <c r="N207" s="98">
        <v>534.39833811722008</v>
      </c>
      <c r="O207" s="98">
        <v>560.09979526199982</v>
      </c>
      <c r="P207" s="98">
        <v>573.98040835470135</v>
      </c>
      <c r="Q207" s="98">
        <v>585.46535319255952</v>
      </c>
      <c r="R207" s="98">
        <v>602.92476701304213</v>
      </c>
      <c r="S207" s="98">
        <v>621.58082502898833</v>
      </c>
      <c r="T207" s="98">
        <v>524.23588918399753</v>
      </c>
      <c r="U207" s="98">
        <v>625.3926046591738</v>
      </c>
      <c r="V207" s="98">
        <v>681.63330946359076</v>
      </c>
      <c r="W207" s="98">
        <v>672.68671252298157</v>
      </c>
      <c r="X207" s="98">
        <v>697.3978635763774</v>
      </c>
      <c r="Y207" s="98">
        <v>620.9955026507223</v>
      </c>
      <c r="DA207" s="63" t="s">
        <v>2446</v>
      </c>
    </row>
    <row r="208" spans="1:105" ht="12" customHeight="1" x14ac:dyDescent="0.25">
      <c r="A208" s="121" t="s">
        <v>54</v>
      </c>
      <c r="B208" s="122">
        <v>360.47807544120701</v>
      </c>
      <c r="C208" s="122">
        <v>359.71229405477902</v>
      </c>
      <c r="D208" s="122">
        <v>370.36952446553579</v>
      </c>
      <c r="E208" s="122">
        <v>570.3870439633157</v>
      </c>
      <c r="F208" s="122">
        <v>558.51977560923922</v>
      </c>
      <c r="G208" s="122">
        <v>507.32501001434332</v>
      </c>
      <c r="H208" s="122">
        <v>543.43285048527514</v>
      </c>
      <c r="I208" s="122">
        <v>541.95810439582965</v>
      </c>
      <c r="J208" s="122">
        <v>564.1654245538042</v>
      </c>
      <c r="K208" s="122">
        <v>577.72233138174636</v>
      </c>
      <c r="L208" s="122">
        <v>606.12047617982819</v>
      </c>
      <c r="M208" s="122">
        <v>571.77166220047354</v>
      </c>
      <c r="N208" s="122">
        <v>568.0496875251813</v>
      </c>
      <c r="O208" s="122">
        <v>559.68845914970746</v>
      </c>
      <c r="P208" s="122">
        <v>541.79061184930049</v>
      </c>
      <c r="Q208" s="122">
        <v>540.29412006638336</v>
      </c>
      <c r="R208" s="122">
        <v>551.58481363746705</v>
      </c>
      <c r="S208" s="122">
        <v>561.22183515264339</v>
      </c>
      <c r="T208" s="122">
        <v>574.88742934714583</v>
      </c>
      <c r="U208" s="122">
        <v>596.18808879890071</v>
      </c>
      <c r="V208" s="122">
        <v>579.72899848530471</v>
      </c>
      <c r="W208" s="122">
        <v>573.8871634080615</v>
      </c>
      <c r="X208" s="122">
        <v>461.04004683298797</v>
      </c>
      <c r="Y208" s="122">
        <v>375.17533953869167</v>
      </c>
      <c r="DA208" s="130" t="s">
        <v>2447</v>
      </c>
    </row>
    <row r="209" spans="1:105" ht="12" customHeight="1" x14ac:dyDescent="0.25">
      <c r="A209" s="97" t="s">
        <v>50</v>
      </c>
      <c r="B209" s="98">
        <v>359.13984614477027</v>
      </c>
      <c r="C209" s="98">
        <v>367.91319913191973</v>
      </c>
      <c r="D209" s="98">
        <v>399.28902545890924</v>
      </c>
      <c r="E209" s="98">
        <v>530.8833974533452</v>
      </c>
      <c r="F209" s="98">
        <v>532.77971181831356</v>
      </c>
      <c r="G209" s="98">
        <v>520.54353812929014</v>
      </c>
      <c r="H209" s="98">
        <v>528.81217328407308</v>
      </c>
      <c r="I209" s="98">
        <v>551.37754960160976</v>
      </c>
      <c r="J209" s="98">
        <v>568.55596703334925</v>
      </c>
      <c r="K209" s="98">
        <v>586.70939712812833</v>
      </c>
      <c r="L209" s="98">
        <v>594.53506626154422</v>
      </c>
      <c r="M209" s="98">
        <v>569.22457014317729</v>
      </c>
      <c r="N209" s="98">
        <v>571.00815286850559</v>
      </c>
      <c r="O209" s="98">
        <v>548.22671005447751</v>
      </c>
      <c r="P209" s="98">
        <v>543.25499219624953</v>
      </c>
      <c r="Q209" s="98">
        <v>540.88420995547267</v>
      </c>
      <c r="R209" s="98">
        <v>549.46541550128575</v>
      </c>
      <c r="S209" s="98">
        <v>556.62373478708139</v>
      </c>
      <c r="T209" s="98">
        <v>576.01601253220281</v>
      </c>
      <c r="U209" s="98">
        <v>604.65700262173027</v>
      </c>
      <c r="V209" s="98">
        <v>565.64896159889599</v>
      </c>
      <c r="W209" s="98">
        <v>537.59038876357818</v>
      </c>
      <c r="X209" s="98">
        <v>465.09957014367819</v>
      </c>
      <c r="Y209" s="98">
        <v>379.61469423034754</v>
      </c>
      <c r="DA209" s="63" t="s">
        <v>2448</v>
      </c>
    </row>
    <row r="210" spans="1:105" ht="12" customHeight="1" x14ac:dyDescent="0.25">
      <c r="A210" s="109" t="s">
        <v>120</v>
      </c>
      <c r="B210" s="33">
        <v>367.61136510898768</v>
      </c>
      <c r="C210" s="33">
        <v>319.656321462915</v>
      </c>
      <c r="D210" s="33">
        <v>252.71444160854116</v>
      </c>
      <c r="E210" s="33">
        <v>683.76264675539971</v>
      </c>
      <c r="F210" s="33">
        <v>618.93029569341854</v>
      </c>
      <c r="G210" s="33">
        <v>478.48720104953145</v>
      </c>
      <c r="H210" s="33">
        <v>573.96900025315733</v>
      </c>
      <c r="I210" s="33">
        <v>521.79036571559629</v>
      </c>
      <c r="J210" s="33">
        <v>555.19395670133338</v>
      </c>
      <c r="K210" s="33">
        <v>560.46412087208023</v>
      </c>
      <c r="L210" s="33">
        <v>626.65174515115098</v>
      </c>
      <c r="M210" s="33">
        <v>576.03925748661879</v>
      </c>
      <c r="N210" s="33">
        <v>563.2627774746569</v>
      </c>
      <c r="O210" s="33">
        <v>577.54024535916835</v>
      </c>
      <c r="P210" s="33">
        <v>539.4730451388408</v>
      </c>
      <c r="Q210" s="33">
        <v>539.33950395612931</v>
      </c>
      <c r="R210" s="33">
        <v>555.09839956862947</v>
      </c>
      <c r="S210" s="33">
        <v>569.20654720421021</v>
      </c>
      <c r="T210" s="33">
        <v>572.78504996383356</v>
      </c>
      <c r="U210" s="33">
        <v>579.75786630766811</v>
      </c>
      <c r="V210" s="33">
        <v>608.92474514933099</v>
      </c>
      <c r="W210" s="33">
        <v>688.8568303780595</v>
      </c>
      <c r="X210" s="33">
        <v>436.26597588832158</v>
      </c>
      <c r="Y210" s="33">
        <v>323.90239964855874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3483.8345568083223</v>
      </c>
      <c r="C212" s="117">
        <f t="shared" si="101"/>
        <v>3927.2532516526176</v>
      </c>
      <c r="D212" s="117">
        <f t="shared" si="101"/>
        <v>3788.707450027362</v>
      </c>
      <c r="E212" s="117">
        <f t="shared" si="101"/>
        <v>3671.0383542686554</v>
      </c>
      <c r="F212" s="117">
        <f t="shared" si="101"/>
        <v>3568.1547261276337</v>
      </c>
      <c r="G212" s="117">
        <f t="shared" si="101"/>
        <v>3670.6921925441384</v>
      </c>
      <c r="H212" s="117">
        <f t="shared" si="101"/>
        <v>3819.940354198116</v>
      </c>
      <c r="I212" s="117">
        <f t="shared" si="101"/>
        <v>3688.3761563244648</v>
      </c>
      <c r="J212" s="117">
        <f t="shared" si="101"/>
        <v>3700.8750174891334</v>
      </c>
      <c r="K212" s="117">
        <f t="shared" si="101"/>
        <v>3744.4867378677609</v>
      </c>
      <c r="L212" s="117">
        <f t="shared" si="101"/>
        <v>4191.7221184845812</v>
      </c>
      <c r="M212" s="117">
        <f t="shared" si="101"/>
        <v>3607.4597711617221</v>
      </c>
      <c r="N212" s="117">
        <f t="shared" si="101"/>
        <v>3808.2437091622533</v>
      </c>
      <c r="O212" s="117">
        <f t="shared" si="101"/>
        <v>3599.7728851615966</v>
      </c>
      <c r="P212" s="117">
        <f t="shared" si="101"/>
        <v>3270.8049541116975</v>
      </c>
      <c r="Q212" s="117">
        <f t="shared" si="101"/>
        <v>3278.4435283997473</v>
      </c>
      <c r="R212" s="117">
        <f t="shared" ref="R212:V212" si="102">R213+R216+R218+R227</f>
        <v>3502.7563319239057</v>
      </c>
      <c r="S212" s="117">
        <f t="shared" si="102"/>
        <v>3550.3653090874159</v>
      </c>
      <c r="T212" s="117">
        <f t="shared" si="102"/>
        <v>3632.8143470427985</v>
      </c>
      <c r="U212" s="117">
        <f t="shared" si="102"/>
        <v>3798.2844534781348</v>
      </c>
      <c r="V212" s="117">
        <f t="shared" si="102"/>
        <v>3619.2677506734544</v>
      </c>
      <c r="W212" s="117">
        <f t="shared" ref="W212:Y212" si="103">W213+W216+W218+W227</f>
        <v>3167.0485199415634</v>
      </c>
      <c r="X212" s="117">
        <f t="shared" si="103"/>
        <v>3848.4473101706299</v>
      </c>
      <c r="Y212" s="117">
        <f t="shared" si="103"/>
        <v>3264.2458670715605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3220.3890641346597</v>
      </c>
      <c r="C213" s="122">
        <f t="shared" si="104"/>
        <v>3663.6576612089043</v>
      </c>
      <c r="D213" s="122">
        <f t="shared" si="104"/>
        <v>3530.4765894840693</v>
      </c>
      <c r="E213" s="122">
        <f t="shared" si="104"/>
        <v>3396.3155790061469</v>
      </c>
      <c r="F213" s="122">
        <f t="shared" si="104"/>
        <v>3315.8052565502662</v>
      </c>
      <c r="G213" s="122">
        <f t="shared" si="104"/>
        <v>3440.6366631351902</v>
      </c>
      <c r="H213" s="122">
        <f t="shared" si="104"/>
        <v>3592.9088797471322</v>
      </c>
      <c r="I213" s="122">
        <f t="shared" si="104"/>
        <v>3457.4445030322063</v>
      </c>
      <c r="J213" s="122">
        <f t="shared" si="104"/>
        <v>3471.8784168042598</v>
      </c>
      <c r="K213" s="122">
        <f t="shared" si="104"/>
        <v>3518.4906043153569</v>
      </c>
      <c r="L213" s="122">
        <f t="shared" si="104"/>
        <v>3971.5585664610312</v>
      </c>
      <c r="M213" s="122">
        <f t="shared" si="104"/>
        <v>3402.9368324146003</v>
      </c>
      <c r="N213" s="122">
        <f t="shared" si="104"/>
        <v>3611.0199566875262</v>
      </c>
      <c r="O213" s="122">
        <f t="shared" si="104"/>
        <v>3423.2182172735934</v>
      </c>
      <c r="P213" s="122">
        <f t="shared" si="104"/>
        <v>3099.813920874326</v>
      </c>
      <c r="Q213" s="122">
        <f t="shared" si="104"/>
        <v>3110.5175250986922</v>
      </c>
      <c r="R213" s="122">
        <f t="shared" ref="R213:V213" si="105">SUM(R214:R215)</f>
        <v>3330.5852530120346</v>
      </c>
      <c r="S213" s="122">
        <f t="shared" si="105"/>
        <v>3373.1507425915097</v>
      </c>
      <c r="T213" s="122">
        <f t="shared" si="105"/>
        <v>3446.2466749777227</v>
      </c>
      <c r="U213" s="122">
        <f t="shared" si="105"/>
        <v>3601.8761165278015</v>
      </c>
      <c r="V213" s="122">
        <f t="shared" si="105"/>
        <v>3430.3625385569794</v>
      </c>
      <c r="W213" s="122">
        <f t="shared" ref="W213:Y213" si="106">SUM(W214:W215)</f>
        <v>2971.0860381424413</v>
      </c>
      <c r="X213" s="122">
        <f t="shared" si="106"/>
        <v>3655.0565595394428</v>
      </c>
      <c r="Y213" s="122">
        <f t="shared" si="106"/>
        <v>3089.6376449260429</v>
      </c>
      <c r="DA213" s="130" t="s">
        <v>2601</v>
      </c>
    </row>
    <row r="214" spans="1:105" ht="12" customHeight="1" x14ac:dyDescent="0.25">
      <c r="A214" s="97" t="s">
        <v>74</v>
      </c>
      <c r="B214" s="98">
        <v>3220.3890641346597</v>
      </c>
      <c r="C214" s="98">
        <v>3663.6576612089043</v>
      </c>
      <c r="D214" s="98">
        <v>3530.4765894840693</v>
      </c>
      <c r="E214" s="98">
        <v>3396.3155790061469</v>
      </c>
      <c r="F214" s="98">
        <v>3315.8052565502662</v>
      </c>
      <c r="G214" s="98">
        <v>3440.6366631351902</v>
      </c>
      <c r="H214" s="98">
        <v>3592.9088797471322</v>
      </c>
      <c r="I214" s="98">
        <v>3457.4445030322063</v>
      </c>
      <c r="J214" s="98">
        <v>3471.8784168042598</v>
      </c>
      <c r="K214" s="98">
        <v>3518.4906043153569</v>
      </c>
      <c r="L214" s="98">
        <v>3971.5585664610312</v>
      </c>
      <c r="M214" s="98">
        <v>3402.9368324146003</v>
      </c>
      <c r="N214" s="98">
        <v>3611.0199566875262</v>
      </c>
      <c r="O214" s="98">
        <v>3423.2182172735934</v>
      </c>
      <c r="P214" s="98">
        <v>3099.813920874326</v>
      </c>
      <c r="Q214" s="98">
        <v>3110.5175250986922</v>
      </c>
      <c r="R214" s="98">
        <v>3330.5852530120346</v>
      </c>
      <c r="S214" s="98">
        <v>3373.1507425915097</v>
      </c>
      <c r="T214" s="98">
        <v>3446.2466749777227</v>
      </c>
      <c r="U214" s="98">
        <v>3601.8761165278015</v>
      </c>
      <c r="V214" s="98">
        <v>3430.3625385569794</v>
      </c>
      <c r="W214" s="98">
        <v>2971.0860381424413</v>
      </c>
      <c r="X214" s="98">
        <v>3655.0565595394428</v>
      </c>
      <c r="Y214" s="98">
        <v>3089.6376449260429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145.1601318676091</v>
      </c>
      <c r="C218" s="122">
        <v>144.3202064990781</v>
      </c>
      <c r="D218" s="122">
        <v>133.1968908030195</v>
      </c>
      <c r="E218" s="122">
        <v>121.3030637278205</v>
      </c>
      <c r="F218" s="122">
        <v>107.01715854879471</v>
      </c>
      <c r="G218" s="122">
        <v>91.568267807445068</v>
      </c>
      <c r="H218" s="122">
        <v>88.730257885028806</v>
      </c>
      <c r="I218" s="122">
        <v>85.806375731972082</v>
      </c>
      <c r="J218" s="122">
        <v>81.65482937099695</v>
      </c>
      <c r="K218" s="122">
        <v>77.16769870138485</v>
      </c>
      <c r="L218" s="122">
        <v>73.610313323292502</v>
      </c>
      <c r="M218" s="122">
        <v>67.132158777745346</v>
      </c>
      <c r="N218" s="122">
        <v>61.295653034543705</v>
      </c>
      <c r="O218" s="122">
        <v>48.04483657006633</v>
      </c>
      <c r="P218" s="122">
        <v>42.905429998886383</v>
      </c>
      <c r="Q218" s="122">
        <v>39.402217378095237</v>
      </c>
      <c r="R218" s="122">
        <v>40.544545430849851</v>
      </c>
      <c r="S218" s="122">
        <v>41.860447438608993</v>
      </c>
      <c r="T218" s="122">
        <v>43.374266389239082</v>
      </c>
      <c r="U218" s="122">
        <v>44.648878360161994</v>
      </c>
      <c r="V218" s="122">
        <v>44.542558871044264</v>
      </c>
      <c r="W218" s="122">
        <v>42.476217903448322</v>
      </c>
      <c r="X218" s="122">
        <v>44.044265857187611</v>
      </c>
      <c r="Y218" s="122">
        <v>44.386366091853674</v>
      </c>
      <c r="DA218" s="130" t="s">
        <v>2606</v>
      </c>
    </row>
    <row r="219" spans="1:105" ht="12" customHeight="1" x14ac:dyDescent="0.25">
      <c r="A219" s="97" t="s">
        <v>141</v>
      </c>
      <c r="B219" s="98">
        <v>295.52617338518246</v>
      </c>
      <c r="C219" s="98">
        <v>308.64708302750756</v>
      </c>
      <c r="D219" s="98">
        <v>313.13779246652103</v>
      </c>
      <c r="E219" s="98">
        <v>328.97048143844927</v>
      </c>
      <c r="F219" s="98">
        <v>338.66878699084299</v>
      </c>
      <c r="G219" s="98">
        <v>339.60092941963632</v>
      </c>
      <c r="H219" s="98">
        <v>339.34282149098232</v>
      </c>
      <c r="I219" s="98">
        <v>350.4948994699721</v>
      </c>
      <c r="J219" s="98">
        <v>360.65389507095074</v>
      </c>
      <c r="K219" s="98">
        <v>373.11788150963537</v>
      </c>
      <c r="L219" s="98">
        <v>379.82169223623276</v>
      </c>
      <c r="M219" s="98">
        <v>378.50338879312926</v>
      </c>
      <c r="N219" s="98">
        <v>395.6067027426829</v>
      </c>
      <c r="O219" s="98">
        <v>385.34030472751425</v>
      </c>
      <c r="P219" s="98">
        <v>384.56761139759686</v>
      </c>
      <c r="Q219" s="98">
        <v>377.11469063113469</v>
      </c>
      <c r="R219" s="98">
        <v>382.22091211833742</v>
      </c>
      <c r="S219" s="98">
        <v>383.21728827191521</v>
      </c>
      <c r="T219" s="98">
        <v>390.59167734423983</v>
      </c>
      <c r="U219" s="98">
        <v>406.71928036313386</v>
      </c>
      <c r="V219" s="98">
        <v>400.40107623310399</v>
      </c>
      <c r="W219" s="98">
        <v>415.55122812828722</v>
      </c>
      <c r="X219" s="98">
        <v>402.52470261420939</v>
      </c>
      <c r="Y219" s="98">
        <v>325.75191812033614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173.53513367003615</v>
      </c>
      <c r="L220" s="98">
        <v>185.33961980193658</v>
      </c>
      <c r="M220" s="98">
        <v>178.20443365190479</v>
      </c>
      <c r="N220" s="98">
        <v>181.56823296975097</v>
      </c>
      <c r="O220" s="98">
        <v>181.85998128011775</v>
      </c>
      <c r="P220" s="98">
        <v>182.81615733795846</v>
      </c>
      <c r="Q220" s="98">
        <v>187.34058513274792</v>
      </c>
      <c r="R220" s="98">
        <v>173.59063251269535</v>
      </c>
      <c r="S220" s="98">
        <v>176.50787776606711</v>
      </c>
      <c r="T220" s="98">
        <v>202.85280953846129</v>
      </c>
      <c r="U220" s="98">
        <v>191.9278369713943</v>
      </c>
      <c r="V220" s="98">
        <v>184.05026089127406</v>
      </c>
      <c r="W220" s="98">
        <v>201.87573682620649</v>
      </c>
      <c r="X220" s="98">
        <v>151.30748687013576</v>
      </c>
      <c r="Y220" s="98">
        <v>99.115714495342957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173.53513367003615</v>
      </c>
      <c r="L221" s="101">
        <v>185.33961980193658</v>
      </c>
      <c r="M221" s="101">
        <v>178.20443365190479</v>
      </c>
      <c r="N221" s="101">
        <v>181.56823296975097</v>
      </c>
      <c r="O221" s="101">
        <v>181.85998128011775</v>
      </c>
      <c r="P221" s="101">
        <v>182.81615733795846</v>
      </c>
      <c r="Q221" s="101">
        <v>187.34058513274792</v>
      </c>
      <c r="R221" s="101">
        <v>173.59063251269535</v>
      </c>
      <c r="S221" s="101">
        <v>176.50787776606711</v>
      </c>
      <c r="T221" s="101">
        <v>202.85280953846129</v>
      </c>
      <c r="U221" s="101">
        <v>191.9278369713943</v>
      </c>
      <c r="V221" s="101">
        <v>184.05026089127406</v>
      </c>
      <c r="W221" s="101">
        <v>201.87573682620649</v>
      </c>
      <c r="X221" s="101">
        <v>151.30748687013576</v>
      </c>
      <c r="Y221" s="101">
        <v>99.115714495342957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118.28536080605349</v>
      </c>
      <c r="C227" s="122">
        <v>119.2753839446349</v>
      </c>
      <c r="D227" s="122">
        <v>125.03396974027343</v>
      </c>
      <c r="E227" s="122">
        <v>153.41971153468788</v>
      </c>
      <c r="F227" s="122">
        <v>145.33231102857258</v>
      </c>
      <c r="G227" s="122">
        <v>138.48726160150301</v>
      </c>
      <c r="H227" s="122">
        <v>138.30121656595469</v>
      </c>
      <c r="I227" s="122">
        <v>145.12527756028672</v>
      </c>
      <c r="J227" s="122">
        <v>147.34177131387636</v>
      </c>
      <c r="K227" s="122">
        <v>148.82843485101898</v>
      </c>
      <c r="L227" s="122">
        <v>146.55323870025728</v>
      </c>
      <c r="M227" s="122">
        <v>137.39077996937641</v>
      </c>
      <c r="N227" s="122">
        <v>135.9280994401835</v>
      </c>
      <c r="O227" s="122">
        <v>128.50983131793703</v>
      </c>
      <c r="P227" s="122">
        <v>128.08560323848485</v>
      </c>
      <c r="Q227" s="122">
        <v>128.52378592295966</v>
      </c>
      <c r="R227" s="122">
        <v>131.62653348102157</v>
      </c>
      <c r="S227" s="122">
        <v>135.3541190572972</v>
      </c>
      <c r="T227" s="122">
        <v>143.19340567583666</v>
      </c>
      <c r="U227" s="122">
        <v>151.75945859017094</v>
      </c>
      <c r="V227" s="122">
        <v>144.36265324543089</v>
      </c>
      <c r="W227" s="122">
        <v>153.48626389567357</v>
      </c>
      <c r="X227" s="122">
        <v>149.34648477399961</v>
      </c>
      <c r="Y227" s="122">
        <v>130.221856053664</v>
      </c>
      <c r="DA227" s="130" t="s">
        <v>2615</v>
      </c>
    </row>
    <row r="228" spans="1:105" ht="12" customHeight="1" x14ac:dyDescent="0.25">
      <c r="A228" s="97" t="s">
        <v>50</v>
      </c>
      <c r="B228" s="98">
        <v>140.476095031418</v>
      </c>
      <c r="C228" s="98">
        <v>143.69536524770169</v>
      </c>
      <c r="D228" s="98">
        <v>155.76719370565263</v>
      </c>
      <c r="E228" s="98">
        <v>206.8759922765187</v>
      </c>
      <c r="F228" s="98">
        <v>207.25634266321796</v>
      </c>
      <c r="G228" s="98">
        <v>201.96634779959749</v>
      </c>
      <c r="H228" s="98">
        <v>204.51969726227193</v>
      </c>
      <c r="I228" s="98">
        <v>212.90677858164634</v>
      </c>
      <c r="J228" s="98">
        <v>219.44929224611789</v>
      </c>
      <c r="K228" s="98">
        <v>226.32957137893953</v>
      </c>
      <c r="L228" s="98">
        <v>229.2504819912653</v>
      </c>
      <c r="M228" s="98">
        <v>219.39175263467035</v>
      </c>
      <c r="N228" s="98">
        <v>219.93606431382378</v>
      </c>
      <c r="O228" s="98">
        <v>211.01963877103805</v>
      </c>
      <c r="P228" s="98">
        <v>209.01791869806183</v>
      </c>
      <c r="Q228" s="98">
        <v>207.96994838131559</v>
      </c>
      <c r="R228" s="98">
        <v>211.02377470329341</v>
      </c>
      <c r="S228" s="98">
        <v>213.29955031371529</v>
      </c>
      <c r="T228" s="98">
        <v>220.06139208187832</v>
      </c>
      <c r="U228" s="98">
        <v>229.98346178216735</v>
      </c>
      <c r="V228" s="98">
        <v>213.98346158118829</v>
      </c>
      <c r="W228" s="98">
        <v>201.94301321459403</v>
      </c>
      <c r="X228" s="98">
        <v>173.8186652914379</v>
      </c>
      <c r="Y228" s="98">
        <v>141.49682895099966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217.57145011613153</v>
      </c>
      <c r="C231" s="118">
        <f t="shared" si="108"/>
        <v>243.08137487771404</v>
      </c>
      <c r="D231" s="118">
        <f t="shared" si="108"/>
        <v>233.15004151214561</v>
      </c>
      <c r="E231" s="118">
        <f t="shared" si="108"/>
        <v>236.09003778800158</v>
      </c>
      <c r="F231" s="118">
        <f t="shared" si="108"/>
        <v>229.92318099462534</v>
      </c>
      <c r="G231" s="118">
        <f t="shared" si="108"/>
        <v>232.9990524094199</v>
      </c>
      <c r="H231" s="118">
        <f t="shared" si="108"/>
        <v>244.64975159996732</v>
      </c>
      <c r="I231" s="118">
        <f t="shared" si="108"/>
        <v>235.32522086250088</v>
      </c>
      <c r="J231" s="118">
        <f t="shared" si="108"/>
        <v>237.15489977094396</v>
      </c>
      <c r="K231" s="118">
        <f t="shared" si="108"/>
        <v>240.55204238632436</v>
      </c>
      <c r="L231" s="118">
        <f t="shared" si="108"/>
        <v>268.74770140977841</v>
      </c>
      <c r="M231" s="118">
        <f t="shared" si="108"/>
        <v>233.61511008743327</v>
      </c>
      <c r="N231" s="118">
        <f t="shared" si="108"/>
        <v>245.22930592742154</v>
      </c>
      <c r="O231" s="118">
        <f t="shared" si="108"/>
        <v>234.16098517207388</v>
      </c>
      <c r="P231" s="118">
        <f t="shared" si="108"/>
        <v>214.02714249119626</v>
      </c>
      <c r="Q231" s="118">
        <f t="shared" si="108"/>
        <v>214.40041650940071</v>
      </c>
      <c r="R231" s="118">
        <f t="shared" ref="R231:V231" si="109">R232+R235+R237+R246</f>
        <v>227.19884887447216</v>
      </c>
      <c r="S231" s="118">
        <f t="shared" si="109"/>
        <v>229.50645876528688</v>
      </c>
      <c r="T231" s="118">
        <f t="shared" si="109"/>
        <v>233.26022103915727</v>
      </c>
      <c r="U231" s="118">
        <f t="shared" si="109"/>
        <v>243.34555517615158</v>
      </c>
      <c r="V231" s="118">
        <f t="shared" si="109"/>
        <v>233.2212588262183</v>
      </c>
      <c r="W231" s="118">
        <f t="shared" ref="W231:Y231" si="110">W232+W235+W237+W246</f>
        <v>205.96413224572561</v>
      </c>
      <c r="X231" s="118">
        <f t="shared" si="110"/>
        <v>239.67329143147543</v>
      </c>
      <c r="Y231" s="118">
        <f t="shared" si="110"/>
        <v>200.35945564960414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192.71117634943045</v>
      </c>
      <c r="C232" s="123">
        <f t="shared" si="111"/>
        <v>219.10180375593376</v>
      </c>
      <c r="D232" s="123">
        <f t="shared" si="111"/>
        <v>210.95334273181956</v>
      </c>
      <c r="E232" s="123">
        <f t="shared" si="111"/>
        <v>202.76930747895099</v>
      </c>
      <c r="F232" s="123">
        <f t="shared" si="111"/>
        <v>197.76423180373507</v>
      </c>
      <c r="G232" s="123">
        <f t="shared" si="111"/>
        <v>204.9994643929702</v>
      </c>
      <c r="H232" s="123">
        <f t="shared" si="111"/>
        <v>213.88550879136059</v>
      </c>
      <c r="I232" s="123">
        <f t="shared" si="111"/>
        <v>205.58743576088929</v>
      </c>
      <c r="J232" s="123">
        <f t="shared" si="111"/>
        <v>206.23491586421304</v>
      </c>
      <c r="K232" s="123">
        <f t="shared" si="111"/>
        <v>208.77465203824084</v>
      </c>
      <c r="L232" s="123">
        <f t="shared" si="111"/>
        <v>235.43525169263174</v>
      </c>
      <c r="M232" s="123">
        <f t="shared" si="111"/>
        <v>201.47654468132927</v>
      </c>
      <c r="N232" s="123">
        <f t="shared" si="111"/>
        <v>213.51426910271476</v>
      </c>
      <c r="O232" s="123">
        <f t="shared" si="111"/>
        <v>202.18138688891463</v>
      </c>
      <c r="P232" s="123">
        <f t="shared" si="111"/>
        <v>182.80929524806109</v>
      </c>
      <c r="Q232" s="123">
        <f t="shared" si="111"/>
        <v>183.18967326727432</v>
      </c>
      <c r="R232" s="123">
        <f t="shared" ref="R232:V232" si="112">SUM(R233:R234)</f>
        <v>195.89351736139557</v>
      </c>
      <c r="S232" s="123">
        <f t="shared" si="112"/>
        <v>198.13814667604717</v>
      </c>
      <c r="T232" s="123">
        <f t="shared" si="112"/>
        <v>202.1926062426879</v>
      </c>
      <c r="U232" s="123">
        <f t="shared" si="112"/>
        <v>210.9989977537679</v>
      </c>
      <c r="V232" s="123">
        <f t="shared" si="112"/>
        <v>200.67621621319265</v>
      </c>
      <c r="W232" s="123">
        <f t="shared" ref="W232:Y232" si="113">SUM(W233:W234)</f>
        <v>173.43819102173057</v>
      </c>
      <c r="X232" s="123">
        <f t="shared" si="113"/>
        <v>212.92237943014425</v>
      </c>
      <c r="Y232" s="123">
        <f t="shared" si="113"/>
        <v>179.47577388918066</v>
      </c>
      <c r="DA232" s="130" t="s">
        <v>2769</v>
      </c>
    </row>
    <row r="233" spans="1:105" ht="12" customHeight="1" x14ac:dyDescent="0.25">
      <c r="A233" s="97" t="s">
        <v>74</v>
      </c>
      <c r="B233" s="99">
        <v>190.84636000525651</v>
      </c>
      <c r="C233" s="99">
        <v>216.96584305183077</v>
      </c>
      <c r="D233" s="99">
        <v>208.91133280881124</v>
      </c>
      <c r="E233" s="99">
        <v>200.80116048628895</v>
      </c>
      <c r="F233" s="99">
        <v>195.8684370770888</v>
      </c>
      <c r="G233" s="99">
        <v>203.04771109685507</v>
      </c>
      <c r="H233" s="99">
        <v>211.83223941750927</v>
      </c>
      <c r="I233" s="99">
        <v>203.63423300769551</v>
      </c>
      <c r="J233" s="99">
        <v>204.26184389768912</v>
      </c>
      <c r="K233" s="99">
        <v>206.77002349156356</v>
      </c>
      <c r="L233" s="99">
        <v>233.12671011110876</v>
      </c>
      <c r="M233" s="99">
        <v>199.50810341165501</v>
      </c>
      <c r="N233" s="99">
        <v>211.38793098591145</v>
      </c>
      <c r="O233" s="99">
        <v>200.14496693910482</v>
      </c>
      <c r="P233" s="99">
        <v>180.99565840211875</v>
      </c>
      <c r="Q233" s="99">
        <v>181.37650130105234</v>
      </c>
      <c r="R233" s="99">
        <v>193.93967603060216</v>
      </c>
      <c r="S233" s="99">
        <v>196.1478306785375</v>
      </c>
      <c r="T233" s="99">
        <v>200.10776930757521</v>
      </c>
      <c r="U233" s="99">
        <v>208.82753471057035</v>
      </c>
      <c r="V233" s="99">
        <v>198.57900158203543</v>
      </c>
      <c r="W233" s="99">
        <v>171.6166697900801</v>
      </c>
      <c r="X233" s="99">
        <v>210.71435000113109</v>
      </c>
      <c r="Y233" s="99">
        <v>177.61990578082504</v>
      </c>
      <c r="DA233" s="63" t="s">
        <v>2770</v>
      </c>
    </row>
    <row r="234" spans="1:105" ht="12" customHeight="1" x14ac:dyDescent="0.25">
      <c r="A234" s="97" t="s">
        <v>53</v>
      </c>
      <c r="B234" s="99">
        <v>1.8648163441739376</v>
      </c>
      <c r="C234" s="99">
        <v>2.1359607041029975</v>
      </c>
      <c r="D234" s="99">
        <v>2.0420099230083189</v>
      </c>
      <c r="E234" s="99">
        <v>1.9681469926620561</v>
      </c>
      <c r="F234" s="99">
        <v>1.8957947266462756</v>
      </c>
      <c r="G234" s="99">
        <v>1.9517532961151243</v>
      </c>
      <c r="H234" s="99">
        <v>2.0532693738513275</v>
      </c>
      <c r="I234" s="99">
        <v>1.9532027531937808</v>
      </c>
      <c r="J234" s="99">
        <v>1.9730719665239167</v>
      </c>
      <c r="K234" s="99">
        <v>2.0046285466772931</v>
      </c>
      <c r="L234" s="99">
        <v>2.3085415815229768</v>
      </c>
      <c r="M234" s="99">
        <v>1.9684412696742593</v>
      </c>
      <c r="N234" s="99">
        <v>2.1263381168033044</v>
      </c>
      <c r="O234" s="99">
        <v>2.0364199498098183</v>
      </c>
      <c r="P234" s="99">
        <v>1.8136368459423331</v>
      </c>
      <c r="Q234" s="99">
        <v>1.8131719662219776</v>
      </c>
      <c r="R234" s="99">
        <v>1.9538413307933971</v>
      </c>
      <c r="S234" s="99">
        <v>1.9903159975096625</v>
      </c>
      <c r="T234" s="99">
        <v>2.0848369351126976</v>
      </c>
      <c r="U234" s="99">
        <v>2.1714630431975506</v>
      </c>
      <c r="V234" s="99">
        <v>2.0972146311572266</v>
      </c>
      <c r="W234" s="99">
        <v>1.8215212316504836</v>
      </c>
      <c r="X234" s="99">
        <v>2.2080294290131399</v>
      </c>
      <c r="Y234" s="99">
        <v>1.8558681083556303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9.153355317614029E-4</v>
      </c>
      <c r="C235" s="123">
        <f t="shared" si="114"/>
        <v>9.7935942241871715E-4</v>
      </c>
      <c r="D235" s="123">
        <f t="shared" si="114"/>
        <v>1.0925096823290838E-3</v>
      </c>
      <c r="E235" s="123">
        <f t="shared" si="114"/>
        <v>1.2455631531592447E-3</v>
      </c>
      <c r="F235" s="123">
        <f t="shared" si="114"/>
        <v>1.4121217078213134E-3</v>
      </c>
      <c r="G235" s="123">
        <f t="shared" si="114"/>
        <v>1.6690796645163241E-3</v>
      </c>
      <c r="H235" s="123">
        <f t="shared" si="114"/>
        <v>2.3558424235277107E-3</v>
      </c>
      <c r="I235" s="123">
        <f t="shared" si="114"/>
        <v>3.1875535369951854E-3</v>
      </c>
      <c r="J235" s="123">
        <f t="shared" si="114"/>
        <v>4.5786959040768314E-3</v>
      </c>
      <c r="K235" s="123">
        <f t="shared" si="114"/>
        <v>6.5287477975338555E-3</v>
      </c>
      <c r="L235" s="123">
        <f t="shared" si="114"/>
        <v>1.2814546138696481E-2</v>
      </c>
      <c r="M235" s="123">
        <f t="shared" si="114"/>
        <v>9.0998701423141877E-3</v>
      </c>
      <c r="N235" s="123">
        <f t="shared" si="114"/>
        <v>1.3186799673266945E-2</v>
      </c>
      <c r="O235" s="123">
        <f t="shared" si="114"/>
        <v>1.5367606710311451E-2</v>
      </c>
      <c r="P235" s="123">
        <f t="shared" si="114"/>
        <v>1.7456653619609432E-2</v>
      </c>
      <c r="Q235" s="123">
        <f t="shared" si="114"/>
        <v>3.5171808239254927E-2</v>
      </c>
      <c r="R235" s="123">
        <f t="shared" si="114"/>
        <v>2.3413530721999868E-2</v>
      </c>
      <c r="S235" s="123">
        <f t="shared" si="114"/>
        <v>2.751912071687259E-2</v>
      </c>
      <c r="T235" s="123">
        <f t="shared" si="114"/>
        <v>3.6574349407143471E-2</v>
      </c>
      <c r="U235" s="123">
        <f t="shared" si="114"/>
        <v>5.5647535684802928E-2</v>
      </c>
      <c r="V235" s="123">
        <f t="shared" si="114"/>
        <v>3.6327946481539419E-2</v>
      </c>
      <c r="W235" s="123">
        <f t="shared" si="114"/>
        <v>4.3319989052519547E-2</v>
      </c>
      <c r="X235" s="123">
        <f t="shared" si="114"/>
        <v>3.5910958253526838E-2</v>
      </c>
      <c r="Y235" s="123">
        <f t="shared" si="114"/>
        <v>3.6546683342715762E-2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9.153355317614029E-4</v>
      </c>
      <c r="C236" s="99">
        <f>RES_hhdet_fecs!C29</f>
        <v>9.7935942241871715E-4</v>
      </c>
      <c r="D236" s="99">
        <f>RES_hhdet_fecs!D29</f>
        <v>1.0925096823290838E-3</v>
      </c>
      <c r="E236" s="99">
        <f>RES_hhdet_fecs!E29</f>
        <v>1.2455631531592447E-3</v>
      </c>
      <c r="F236" s="99">
        <f>RES_hhdet_fecs!F29</f>
        <v>1.4121217078213134E-3</v>
      </c>
      <c r="G236" s="99">
        <f>RES_hhdet_fecs!G29</f>
        <v>1.6690796645163241E-3</v>
      </c>
      <c r="H236" s="99">
        <f>RES_hhdet_fecs!H29</f>
        <v>2.3558424235277107E-3</v>
      </c>
      <c r="I236" s="99">
        <f>RES_hhdet_fecs!I29</f>
        <v>3.1875535369951854E-3</v>
      </c>
      <c r="J236" s="99">
        <f>RES_hhdet_fecs!J29</f>
        <v>4.5786959040768314E-3</v>
      </c>
      <c r="K236" s="99">
        <f>RES_hhdet_fecs!K29</f>
        <v>6.5287477975338555E-3</v>
      </c>
      <c r="L236" s="99">
        <f>RES_hhdet_fecs!L29</f>
        <v>1.2814546138696481E-2</v>
      </c>
      <c r="M236" s="99">
        <f>RES_hhdet_fecs!M29</f>
        <v>9.0998701423141877E-3</v>
      </c>
      <c r="N236" s="99">
        <f>RES_hhdet_fecs!N29</f>
        <v>1.3186799673266945E-2</v>
      </c>
      <c r="O236" s="99">
        <f>RES_hhdet_fecs!O29</f>
        <v>1.5367606710311451E-2</v>
      </c>
      <c r="P236" s="99">
        <f>RES_hhdet_fecs!P29</f>
        <v>1.7456653619609432E-2</v>
      </c>
      <c r="Q236" s="99">
        <f>RES_hhdet_fecs!Q29</f>
        <v>3.5171808239254927E-2</v>
      </c>
      <c r="R236" s="99">
        <f>RES_hhdet_fecs!R29</f>
        <v>2.3413530721999868E-2</v>
      </c>
      <c r="S236" s="99">
        <f>RES_hhdet_fecs!S29</f>
        <v>2.751912071687259E-2</v>
      </c>
      <c r="T236" s="99">
        <f>RES_hhdet_fecs!T29</f>
        <v>3.6574349407143471E-2</v>
      </c>
      <c r="U236" s="99">
        <f>RES_hhdet_fecs!U29</f>
        <v>5.5647535684802928E-2</v>
      </c>
      <c r="V236" s="99">
        <f>RES_hhdet_fecs!V29</f>
        <v>3.6327946481539419E-2</v>
      </c>
      <c r="W236" s="99">
        <f>RES_hhdet_fecs!W29</f>
        <v>4.3319989052519547E-2</v>
      </c>
      <c r="X236" s="99">
        <f>RES_hhdet_fecs!X29</f>
        <v>3.5910958253526838E-2</v>
      </c>
      <c r="Y236" s="99">
        <f>RES_hhdet_fecs!Y29</f>
        <v>3.6546683342715762E-2</v>
      </c>
      <c r="DA236" s="63" t="s">
        <v>2773</v>
      </c>
    </row>
    <row r="237" spans="1:105" ht="12" customHeight="1" x14ac:dyDescent="0.25">
      <c r="A237" s="121" t="s">
        <v>55</v>
      </c>
      <c r="B237" s="123">
        <v>16.791434333363583</v>
      </c>
      <c r="C237" s="123">
        <v>15.929345969952452</v>
      </c>
      <c r="D237" s="123">
        <v>13.896526284403663</v>
      </c>
      <c r="E237" s="123">
        <v>21.076129890245479</v>
      </c>
      <c r="F237" s="123">
        <v>20.264878052358185</v>
      </c>
      <c r="G237" s="123">
        <v>17.144452510496283</v>
      </c>
      <c r="H237" s="123">
        <v>19.307784888147868</v>
      </c>
      <c r="I237" s="123">
        <v>18.244995882412436</v>
      </c>
      <c r="J237" s="123">
        <v>19.024739782695349</v>
      </c>
      <c r="K237" s="123">
        <v>19.646280509038508</v>
      </c>
      <c r="L237" s="123">
        <v>20.732443363287132</v>
      </c>
      <c r="M237" s="123">
        <v>20.31313520607074</v>
      </c>
      <c r="N237" s="123">
        <v>20.001386000115893</v>
      </c>
      <c r="O237" s="123">
        <v>20.537735371514586</v>
      </c>
      <c r="P237" s="123">
        <v>20.116332207473626</v>
      </c>
      <c r="Q237" s="123">
        <v>20.147291084531847</v>
      </c>
      <c r="R237" s="123">
        <v>20.069536141314142</v>
      </c>
      <c r="S237" s="123">
        <v>19.980472698041986</v>
      </c>
      <c r="T237" s="123">
        <v>19.40651730000263</v>
      </c>
      <c r="U237" s="123">
        <v>20.284475435663666</v>
      </c>
      <c r="V237" s="123">
        <v>20.976489823359778</v>
      </c>
      <c r="W237" s="123">
        <v>20.991350395316367</v>
      </c>
      <c r="X237" s="123">
        <v>17.137106020306415</v>
      </c>
      <c r="Y237" s="123">
        <v>12.957596929534764</v>
      </c>
      <c r="DA237" s="130" t="s">
        <v>2774</v>
      </c>
    </row>
    <row r="238" spans="1:105" ht="12" customHeight="1" x14ac:dyDescent="0.25">
      <c r="A238" s="97" t="s">
        <v>141</v>
      </c>
      <c r="B238" s="99">
        <v>17.513441187889345</v>
      </c>
      <c r="C238" s="99">
        <v>18.278420302090868</v>
      </c>
      <c r="D238" s="99">
        <v>18.529519150996489</v>
      </c>
      <c r="E238" s="99">
        <v>19.449798730983655</v>
      </c>
      <c r="F238" s="99">
        <v>20.005555472127988</v>
      </c>
      <c r="G238" s="99">
        <v>20.041404587657965</v>
      </c>
      <c r="H238" s="99">
        <v>20.007117411714052</v>
      </c>
      <c r="I238" s="99">
        <v>20.643212049848565</v>
      </c>
      <c r="J238" s="99">
        <v>21.218435893237501</v>
      </c>
      <c r="K238" s="99">
        <v>21.926900424360184</v>
      </c>
      <c r="L238" s="99">
        <v>22.295172048480939</v>
      </c>
      <c r="M238" s="99">
        <v>22.19097707418188</v>
      </c>
      <c r="N238" s="99">
        <v>23.158687401342078</v>
      </c>
      <c r="O238" s="99">
        <v>22.529654160177351</v>
      </c>
      <c r="P238" s="99">
        <v>22.454595598888577</v>
      </c>
      <c r="Q238" s="99">
        <v>21.989827295293484</v>
      </c>
      <c r="R238" s="99">
        <v>22.256688911149684</v>
      </c>
      <c r="S238" s="99">
        <v>22.283984769473641</v>
      </c>
      <c r="T238" s="99">
        <v>22.67987077969839</v>
      </c>
      <c r="U238" s="99">
        <v>23.580540221179753</v>
      </c>
      <c r="V238" s="99">
        <v>23.178671366959811</v>
      </c>
      <c r="W238" s="99">
        <v>24.003181659169261</v>
      </c>
      <c r="X238" s="99">
        <v>23.205586477009049</v>
      </c>
      <c r="Y238" s="99">
        <v>18.727123259738164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16.857906354961244</v>
      </c>
      <c r="L239" s="99">
        <v>17.378219650590211</v>
      </c>
      <c r="M239" s="99">
        <v>17.193917669618941</v>
      </c>
      <c r="N239" s="99">
        <v>17.996385572754551</v>
      </c>
      <c r="O239" s="99">
        <v>17.822145858242148</v>
      </c>
      <c r="P239" s="99">
        <v>18.177657944076994</v>
      </c>
      <c r="Q239" s="99">
        <v>18.396085333015332</v>
      </c>
      <c r="R239" s="99">
        <v>18.040116250394959</v>
      </c>
      <c r="S239" s="99">
        <v>18.594317170085567</v>
      </c>
      <c r="T239" s="99">
        <v>19.001797632910929</v>
      </c>
      <c r="U239" s="99">
        <v>19.701543748473199</v>
      </c>
      <c r="V239" s="99">
        <v>19.547895167362768</v>
      </c>
      <c r="W239" s="99">
        <v>20.742531793706963</v>
      </c>
      <c r="X239" s="99">
        <v>19.560000354903899</v>
      </c>
      <c r="Y239" s="99">
        <v>15.725464628321848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10.198084264188914</v>
      </c>
      <c r="L240" s="102">
        <v>10.879259387623874</v>
      </c>
      <c r="M240" s="102">
        <v>10.447807387659429</v>
      </c>
      <c r="N240" s="102">
        <v>10.628945162477505</v>
      </c>
      <c r="O240" s="102">
        <v>10.632789857564116</v>
      </c>
      <c r="P240" s="102">
        <v>10.674489375348099</v>
      </c>
      <c r="Q240" s="102">
        <v>10.923963491249465</v>
      </c>
      <c r="R240" s="102">
        <v>10.108166725656789</v>
      </c>
      <c r="S240" s="102">
        <v>10.263886782269198</v>
      </c>
      <c r="T240" s="102">
        <v>11.778734096211586</v>
      </c>
      <c r="U240" s="102">
        <v>11.127483494825293</v>
      </c>
      <c r="V240" s="102">
        <v>10.654418195715516</v>
      </c>
      <c r="W240" s="102">
        <v>11.66080053581781</v>
      </c>
      <c r="X240" s="102">
        <v>8.7228906657911534</v>
      </c>
      <c r="Y240" s="102">
        <v>5.6980545595609433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6.6598220907723311</v>
      </c>
      <c r="L241" s="105">
        <v>6.4989602629663397</v>
      </c>
      <c r="M241" s="105">
        <v>6.7461102819595125</v>
      </c>
      <c r="N241" s="105">
        <v>7.3674404102770454</v>
      </c>
      <c r="O241" s="105">
        <v>7.1893560006780302</v>
      </c>
      <c r="P241" s="105">
        <v>7.5031685687289</v>
      </c>
      <c r="Q241" s="105">
        <v>7.4721218417658672</v>
      </c>
      <c r="R241" s="105">
        <v>7.9319495247381715</v>
      </c>
      <c r="S241" s="105">
        <v>8.330430387816369</v>
      </c>
      <c r="T241" s="105">
        <v>7.2230635366993505</v>
      </c>
      <c r="U241" s="105">
        <v>8.5740602536479038</v>
      </c>
      <c r="V241" s="105">
        <v>8.8934769716472548</v>
      </c>
      <c r="W241" s="105">
        <v>9.0817312578891514</v>
      </c>
      <c r="X241" s="105">
        <v>10.837109689112747</v>
      </c>
      <c r="Y241" s="105">
        <v>10.027410068760906</v>
      </c>
      <c r="DA241" s="132" t="s">
        <v>2778</v>
      </c>
    </row>
    <row r="242" spans="1:105" ht="12" customHeight="1" x14ac:dyDescent="0.25">
      <c r="A242" s="106" t="s">
        <v>122</v>
      </c>
      <c r="B242" s="102">
        <v>16.094424495540405</v>
      </c>
      <c r="C242" s="102">
        <v>13.866269619582898</v>
      </c>
      <c r="D242" s="102">
        <v>10.467065615718438</v>
      </c>
      <c r="E242" s="102">
        <v>22.02610535789141</v>
      </c>
      <c r="F242" s="102">
        <v>20.384678486615524</v>
      </c>
      <c r="G242" s="102">
        <v>16.074960767341771</v>
      </c>
      <c r="H242" s="102">
        <v>19.06018375327028</v>
      </c>
      <c r="I242" s="102">
        <v>17.467545335469921</v>
      </c>
      <c r="J242" s="102">
        <v>18.382709383243117</v>
      </c>
      <c r="K242" s="102">
        <v>19.386375300258155</v>
      </c>
      <c r="L242" s="102">
        <v>20.758502972244433</v>
      </c>
      <c r="M242" s="102">
        <v>20.372824080504923</v>
      </c>
      <c r="N242" s="102">
        <v>19.96953186343557</v>
      </c>
      <c r="O242" s="102">
        <v>21.374239493528219</v>
      </c>
      <c r="P242" s="102">
        <v>21.311313620144194</v>
      </c>
      <c r="Q242" s="102">
        <v>21.827079675880338</v>
      </c>
      <c r="R242" s="102">
        <v>21.917266461870426</v>
      </c>
      <c r="S242" s="102">
        <v>21.638237404829219</v>
      </c>
      <c r="T242" s="102">
        <v>20.921366114476623</v>
      </c>
      <c r="U242" s="102">
        <v>22.064575116181615</v>
      </c>
      <c r="V242" s="102">
        <v>23.133931102019513</v>
      </c>
      <c r="W242" s="102">
        <v>23.446912046290517</v>
      </c>
      <c r="X242" s="102">
        <v>18.851880725309584</v>
      </c>
      <c r="Y242" s="102">
        <v>14.290545795542986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15.755890184940784</v>
      </c>
      <c r="L243" s="105">
        <v>17.084636937664481</v>
      </c>
      <c r="M243" s="105">
        <v>16.693743492798614</v>
      </c>
      <c r="N243" s="105">
        <v>16.317329208195812</v>
      </c>
      <c r="O243" s="105">
        <v>17.452530466313728</v>
      </c>
      <c r="P243" s="105">
        <v>17.329808960341552</v>
      </c>
      <c r="Q243" s="105">
        <v>17.788728046349803</v>
      </c>
      <c r="R243" s="105">
        <v>17.969528894445158</v>
      </c>
      <c r="S243" s="105">
        <v>18.0223081658329</v>
      </c>
      <c r="T243" s="105">
        <v>17.927094364056405</v>
      </c>
      <c r="U243" s="105">
        <v>18.980790035880872</v>
      </c>
      <c r="V243" s="105">
        <v>20.017260972695553</v>
      </c>
      <c r="W243" s="105">
        <v>20.073316470051164</v>
      </c>
      <c r="X243" s="105">
        <v>15.917834018716411</v>
      </c>
      <c r="Y243" s="105">
        <v>11.763127705291055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9.1610495322879419</v>
      </c>
      <c r="L244" s="99">
        <v>10.309259061129779</v>
      </c>
      <c r="M244" s="99">
        <v>9.7431180334498038</v>
      </c>
      <c r="N244" s="99">
        <v>9.2109683289774615</v>
      </c>
      <c r="O244" s="99">
        <v>10.01365372672681</v>
      </c>
      <c r="P244" s="99">
        <v>9.7167102285608458</v>
      </c>
      <c r="Q244" s="99">
        <v>10.033734744039281</v>
      </c>
      <c r="R244" s="99">
        <v>9.9943378507427632</v>
      </c>
      <c r="S244" s="99">
        <v>9.8116640541755569</v>
      </c>
      <c r="T244" s="99">
        <v>11.012348868854305</v>
      </c>
      <c r="U244" s="99">
        <v>10.744273184346333</v>
      </c>
      <c r="V244" s="99">
        <v>11.053795150344474</v>
      </c>
      <c r="W244" s="99">
        <v>11.246807823334343</v>
      </c>
      <c r="X244" s="99">
        <v>6.7848545010843386</v>
      </c>
      <c r="Y244" s="99">
        <v>3.6534349218917441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6.5948406526528416</v>
      </c>
      <c r="L245" s="99">
        <v>6.7753778765347041</v>
      </c>
      <c r="M245" s="99">
        <v>6.950625459348811</v>
      </c>
      <c r="N245" s="99">
        <v>7.1063608792183519</v>
      </c>
      <c r="O245" s="99">
        <v>7.4388767395869237</v>
      </c>
      <c r="P245" s="99">
        <v>7.6130987317807035</v>
      </c>
      <c r="Q245" s="99">
        <v>7.7549933023105249</v>
      </c>
      <c r="R245" s="99">
        <v>7.9751910437023952</v>
      </c>
      <c r="S245" s="99">
        <v>8.2106441116573432</v>
      </c>
      <c r="T245" s="99">
        <v>6.9147454952021006</v>
      </c>
      <c r="U245" s="99">
        <v>8.2365168515345371</v>
      </c>
      <c r="V245" s="99">
        <v>8.9634658223510773</v>
      </c>
      <c r="W245" s="99">
        <v>8.8265086467168246</v>
      </c>
      <c r="X245" s="99">
        <v>9.1329795176320712</v>
      </c>
      <c r="Y245" s="99">
        <v>8.1096927833993107</v>
      </c>
      <c r="DA245" s="63" t="s">
        <v>2782</v>
      </c>
    </row>
    <row r="246" spans="1:105" ht="12" customHeight="1" x14ac:dyDescent="0.25">
      <c r="A246" s="121" t="s">
        <v>54</v>
      </c>
      <c r="B246" s="123">
        <v>8.0679240978057258</v>
      </c>
      <c r="C246" s="123">
        <v>8.0492457924053902</v>
      </c>
      <c r="D246" s="123">
        <v>8.2990799862400184</v>
      </c>
      <c r="E246" s="123">
        <v>12.24335485565194</v>
      </c>
      <c r="F246" s="123">
        <v>11.892659016824283</v>
      </c>
      <c r="G246" s="123">
        <v>10.853466426288907</v>
      </c>
      <c r="H246" s="123">
        <v>11.454102078035342</v>
      </c>
      <c r="I246" s="123">
        <v>11.489601665662157</v>
      </c>
      <c r="J246" s="123">
        <v>11.890665428131472</v>
      </c>
      <c r="K246" s="123">
        <v>12.124581091247444</v>
      </c>
      <c r="L246" s="123">
        <v>12.567191807720848</v>
      </c>
      <c r="M246" s="123">
        <v>11.816330329890947</v>
      </c>
      <c r="N246" s="123">
        <v>11.700464024917594</v>
      </c>
      <c r="O246" s="123">
        <v>11.426495304934345</v>
      </c>
      <c r="P246" s="123">
        <v>11.084058382041949</v>
      </c>
      <c r="Q246" s="123">
        <v>11.028280349355285</v>
      </c>
      <c r="R246" s="123">
        <v>11.212381841040463</v>
      </c>
      <c r="S246" s="123">
        <v>11.360320270480845</v>
      </c>
      <c r="T246" s="123">
        <v>11.624523147059604</v>
      </c>
      <c r="U246" s="123">
        <v>12.006434451035192</v>
      </c>
      <c r="V246" s="123">
        <v>11.532224843184348</v>
      </c>
      <c r="W246" s="123">
        <v>11.491270839626136</v>
      </c>
      <c r="X246" s="123">
        <v>9.5778950227712372</v>
      </c>
      <c r="Y246" s="123">
        <v>7.8895381475459958</v>
      </c>
      <c r="DA246" s="130" t="s">
        <v>2783</v>
      </c>
    </row>
    <row r="247" spans="1:105" ht="12" customHeight="1" x14ac:dyDescent="0.25">
      <c r="A247" s="97" t="s">
        <v>50</v>
      </c>
      <c r="B247" s="99">
        <v>8.3248796560245655</v>
      </c>
      <c r="C247" s="99">
        <v>8.5097978432080943</v>
      </c>
      <c r="D247" s="99">
        <v>9.2173198773969656</v>
      </c>
      <c r="E247" s="99">
        <v>12.231177686389637</v>
      </c>
      <c r="F247" s="99">
        <v>12.242870968240368</v>
      </c>
      <c r="G247" s="99">
        <v>11.918958220346179</v>
      </c>
      <c r="H247" s="99">
        <v>12.058158702624048</v>
      </c>
      <c r="I247" s="99">
        <v>12.539639760114744</v>
      </c>
      <c r="J247" s="99">
        <v>12.910912104316951</v>
      </c>
      <c r="K247" s="99">
        <v>13.300638271837883</v>
      </c>
      <c r="L247" s="99">
        <v>13.456785230195615</v>
      </c>
      <c r="M247" s="99">
        <v>12.86254627337415</v>
      </c>
      <c r="N247" s="99">
        <v>12.874985500531995</v>
      </c>
      <c r="O247" s="99">
        <v>12.337664719186012</v>
      </c>
      <c r="P247" s="99">
        <v>12.204389288607882</v>
      </c>
      <c r="Q247" s="99">
        <v>12.126876414871393</v>
      </c>
      <c r="R247" s="99">
        <v>12.287895187099606</v>
      </c>
      <c r="S247" s="99">
        <v>12.403312887997263</v>
      </c>
      <c r="T247" s="99">
        <v>12.777957712649524</v>
      </c>
      <c r="U247" s="99">
        <v>13.333850969441574</v>
      </c>
      <c r="V247" s="99">
        <v>12.387210295776846</v>
      </c>
      <c r="W247" s="99">
        <v>11.664686572634766</v>
      </c>
      <c r="X247" s="99">
        <v>10.020662191767723</v>
      </c>
      <c r="Y247" s="99">
        <v>8.1344987066157</v>
      </c>
      <c r="DA247" s="63" t="s">
        <v>2784</v>
      </c>
    </row>
    <row r="248" spans="1:105" ht="12" customHeight="1" x14ac:dyDescent="0.25">
      <c r="A248" s="109" t="s">
        <v>120</v>
      </c>
      <c r="B248" s="110">
        <v>6.6982496829639118</v>
      </c>
      <c r="C248" s="110">
        <v>5.7997550166248608</v>
      </c>
      <c r="D248" s="110">
        <v>4.5633450404183877</v>
      </c>
      <c r="E248" s="110">
        <v>12.278303373760673</v>
      </c>
      <c r="F248" s="110">
        <v>11.070730745916133</v>
      </c>
      <c r="G248" s="110">
        <v>8.5289679236262561</v>
      </c>
      <c r="H248" s="110">
        <v>10.192494062012281</v>
      </c>
      <c r="I248" s="110">
        <v>9.2413913485391248</v>
      </c>
      <c r="J248" s="110">
        <v>9.8059320951477762</v>
      </c>
      <c r="K248" s="110">
        <v>9.8661529271711608</v>
      </c>
      <c r="L248" s="110">
        <v>10.990684635270769</v>
      </c>
      <c r="M248" s="110">
        <v>10.063419116529317</v>
      </c>
      <c r="N248" s="110">
        <v>9.800043366327877</v>
      </c>
      <c r="O248" s="110">
        <v>10.007340039130314</v>
      </c>
      <c r="P248" s="110">
        <v>9.3109933315814928</v>
      </c>
      <c r="Q248" s="110">
        <v>9.2510299300639804</v>
      </c>
      <c r="R248" s="110">
        <v>9.4293716095133195</v>
      </c>
      <c r="S248" s="110">
        <v>9.5491384648047788</v>
      </c>
      <c r="T248" s="110">
        <v>9.4758494092229064</v>
      </c>
      <c r="U248" s="110">
        <v>9.4311633841408078</v>
      </c>
      <c r="V248" s="110">
        <v>9.7593645249408851</v>
      </c>
      <c r="W248" s="110">
        <v>10.941978257388648</v>
      </c>
      <c r="X248" s="110">
        <v>6.8758178533158603</v>
      </c>
      <c r="Y248" s="110">
        <v>5.0603323523340125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108.81024816824251</v>
      </c>
      <c r="C250" s="118">
        <f t="shared" si="115"/>
        <v>121.98629253086474</v>
      </c>
      <c r="D250" s="118">
        <f t="shared" si="115"/>
        <v>117.39410090589716</v>
      </c>
      <c r="E250" s="118">
        <f t="shared" si="115"/>
        <v>121.21449103721447</v>
      </c>
      <c r="F250" s="118">
        <f t="shared" si="115"/>
        <v>118.72020349740806</v>
      </c>
      <c r="G250" s="118">
        <f t="shared" si="115"/>
        <v>120.69736946956625</v>
      </c>
      <c r="H250" s="118">
        <f t="shared" si="115"/>
        <v>128.50861246804459</v>
      </c>
      <c r="I250" s="118">
        <f t="shared" si="115"/>
        <v>125.29314136392196</v>
      </c>
      <c r="J250" s="118">
        <f t="shared" si="115"/>
        <v>128.24438430005318</v>
      </c>
      <c r="K250" s="118">
        <f t="shared" si="115"/>
        <v>132.24701101799434</v>
      </c>
      <c r="L250" s="118">
        <f t="shared" si="115"/>
        <v>150.00795162121182</v>
      </c>
      <c r="M250" s="118">
        <f t="shared" si="115"/>
        <v>133.07139514346648</v>
      </c>
      <c r="N250" s="118">
        <f t="shared" si="115"/>
        <v>142.85728759762603</v>
      </c>
      <c r="O250" s="118">
        <f t="shared" si="115"/>
        <v>140.23079960917002</v>
      </c>
      <c r="P250" s="118">
        <f t="shared" si="115"/>
        <v>129.20612911049352</v>
      </c>
      <c r="Q250" s="118">
        <f t="shared" si="115"/>
        <v>130.90063787821751</v>
      </c>
      <c r="R250" s="118">
        <f t="shared" ref="R250:V250" si="116">R251+R254+R256+R265</f>
        <v>140.31569103217805</v>
      </c>
      <c r="S250" s="118">
        <f t="shared" si="116"/>
        <v>144.13440916722593</v>
      </c>
      <c r="T250" s="118">
        <f t="shared" si="116"/>
        <v>148.52773562870962</v>
      </c>
      <c r="U250" s="118">
        <f t="shared" si="116"/>
        <v>158.1839247383046</v>
      </c>
      <c r="V250" s="118">
        <f t="shared" si="116"/>
        <v>154.98935909577926</v>
      </c>
      <c r="W250" s="118">
        <f t="shared" ref="W250:Y250" si="117">W251+W254+W256+W265</f>
        <v>141.03040409165919</v>
      </c>
      <c r="X250" s="118">
        <f t="shared" si="117"/>
        <v>167.82890930279089</v>
      </c>
      <c r="Y250" s="118">
        <f t="shared" si="117"/>
        <v>143.14285817376745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94.084544878631959</v>
      </c>
      <c r="C251" s="123">
        <f t="shared" si="118"/>
        <v>107.76220312784119</v>
      </c>
      <c r="D251" s="123">
        <f t="shared" si="118"/>
        <v>104.22640074139677</v>
      </c>
      <c r="E251" s="123">
        <f t="shared" si="118"/>
        <v>100.7145530495674</v>
      </c>
      <c r="F251" s="123">
        <f t="shared" si="118"/>
        <v>98.767391651822493</v>
      </c>
      <c r="G251" s="123">
        <f t="shared" si="118"/>
        <v>103.28242979927883</v>
      </c>
      <c r="H251" s="123">
        <f t="shared" si="118"/>
        <v>109.0928781590022</v>
      </c>
      <c r="I251" s="123">
        <f t="shared" si="118"/>
        <v>106.51543054908743</v>
      </c>
      <c r="J251" s="123">
        <f t="shared" si="118"/>
        <v>108.62172833165729</v>
      </c>
      <c r="K251" s="123">
        <f t="shared" si="118"/>
        <v>111.81868220301715</v>
      </c>
      <c r="L251" s="123">
        <f t="shared" si="118"/>
        <v>128.38487309831402</v>
      </c>
      <c r="M251" s="123">
        <f t="shared" si="118"/>
        <v>112.07677750950594</v>
      </c>
      <c r="N251" s="123">
        <f t="shared" si="118"/>
        <v>121.93726136224855</v>
      </c>
      <c r="O251" s="123">
        <f t="shared" si="118"/>
        <v>118.57639197779174</v>
      </c>
      <c r="P251" s="123">
        <f t="shared" si="118"/>
        <v>107.71828384290738</v>
      </c>
      <c r="Q251" s="123">
        <f t="shared" si="118"/>
        <v>108.93798969262491</v>
      </c>
      <c r="R251" s="123">
        <f t="shared" ref="R251:V251" si="119">SUM(R252:R253)</f>
        <v>117.92587784500992</v>
      </c>
      <c r="S251" s="123">
        <f t="shared" si="119"/>
        <v>121.3760461561166</v>
      </c>
      <c r="T251" s="123">
        <f t="shared" si="119"/>
        <v>125.73325929683978</v>
      </c>
      <c r="U251" s="123">
        <f t="shared" si="119"/>
        <v>133.80360968476609</v>
      </c>
      <c r="V251" s="123">
        <f t="shared" si="119"/>
        <v>129.88541478312376</v>
      </c>
      <c r="W251" s="123">
        <f t="shared" ref="W251:Y251" si="120">SUM(W252:W253)</f>
        <v>115.67078177067924</v>
      </c>
      <c r="X251" s="123">
        <f t="shared" si="120"/>
        <v>146.7428326247271</v>
      </c>
      <c r="Y251" s="123">
        <f t="shared" si="120"/>
        <v>126.52708752469086</v>
      </c>
      <c r="DA251" s="130" t="s">
        <v>2937</v>
      </c>
    </row>
    <row r="252" spans="1:105" ht="12" customHeight="1" x14ac:dyDescent="0.25">
      <c r="A252" s="97" t="s">
        <v>74</v>
      </c>
      <c r="B252" s="99">
        <v>92.219728534458028</v>
      </c>
      <c r="C252" s="99">
        <v>105.62624242373819</v>
      </c>
      <c r="D252" s="99">
        <v>102.18439081838845</v>
      </c>
      <c r="E252" s="99">
        <v>98.746406056905343</v>
      </c>
      <c r="F252" s="99">
        <v>96.87159692517622</v>
      </c>
      <c r="G252" s="99">
        <v>101.3306765031637</v>
      </c>
      <c r="H252" s="99">
        <v>107.03960878515088</v>
      </c>
      <c r="I252" s="99">
        <v>104.56222779589365</v>
      </c>
      <c r="J252" s="99">
        <v>106.64865636513338</v>
      </c>
      <c r="K252" s="99">
        <v>109.81405365633985</v>
      </c>
      <c r="L252" s="99">
        <v>126.07633151679104</v>
      </c>
      <c r="M252" s="99">
        <v>110.10833623983169</v>
      </c>
      <c r="N252" s="99">
        <v>119.81092324544524</v>
      </c>
      <c r="O252" s="99">
        <v>116.53997202798193</v>
      </c>
      <c r="P252" s="99">
        <v>105.90464699696506</v>
      </c>
      <c r="Q252" s="99">
        <v>107.12481772640294</v>
      </c>
      <c r="R252" s="99">
        <v>115.97203651421653</v>
      </c>
      <c r="S252" s="99">
        <v>119.38573015860693</v>
      </c>
      <c r="T252" s="99">
        <v>123.64842236172707</v>
      </c>
      <c r="U252" s="99">
        <v>131.63214664156854</v>
      </c>
      <c r="V252" s="99">
        <v>127.78820015196654</v>
      </c>
      <c r="W252" s="99">
        <v>113.84926053902876</v>
      </c>
      <c r="X252" s="99">
        <v>144.53480319571395</v>
      </c>
      <c r="Y252" s="99">
        <v>124.67121941633522</v>
      </c>
      <c r="DA252" s="63" t="s">
        <v>2938</v>
      </c>
    </row>
    <row r="253" spans="1:105" ht="12" customHeight="1" x14ac:dyDescent="0.25">
      <c r="A253" s="97" t="s">
        <v>53</v>
      </c>
      <c r="B253" s="99">
        <v>1.8648163441739376</v>
      </c>
      <c r="C253" s="99">
        <v>2.1359607041029975</v>
      </c>
      <c r="D253" s="99">
        <v>2.0420099230083189</v>
      </c>
      <c r="E253" s="99">
        <v>1.9681469926620561</v>
      </c>
      <c r="F253" s="99">
        <v>1.8957947266462756</v>
      </c>
      <c r="G253" s="99">
        <v>1.9517532961151243</v>
      </c>
      <c r="H253" s="99">
        <v>2.0532693738513275</v>
      </c>
      <c r="I253" s="99">
        <v>1.9532027531937808</v>
      </c>
      <c r="J253" s="99">
        <v>1.9730719665239167</v>
      </c>
      <c r="K253" s="99">
        <v>2.0046285466772931</v>
      </c>
      <c r="L253" s="99">
        <v>2.3085415815229768</v>
      </c>
      <c r="M253" s="99">
        <v>1.9684412696742593</v>
      </c>
      <c r="N253" s="99">
        <v>2.1263381168033044</v>
      </c>
      <c r="O253" s="99">
        <v>2.0364199498098183</v>
      </c>
      <c r="P253" s="99">
        <v>1.8136368459423331</v>
      </c>
      <c r="Q253" s="99">
        <v>1.8131719662219776</v>
      </c>
      <c r="R253" s="99">
        <v>1.9538413307933971</v>
      </c>
      <c r="S253" s="99">
        <v>1.9903159975096625</v>
      </c>
      <c r="T253" s="99">
        <v>2.0848369351126976</v>
      </c>
      <c r="U253" s="99">
        <v>2.1714630431975506</v>
      </c>
      <c r="V253" s="99">
        <v>2.0972146311572266</v>
      </c>
      <c r="W253" s="99">
        <v>1.8215212316504836</v>
      </c>
      <c r="X253" s="99">
        <v>2.2080294290131399</v>
      </c>
      <c r="Y253" s="99">
        <v>1.8558681083556303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1.6336199943306001E-3</v>
      </c>
      <c r="C254" s="123">
        <f t="shared" si="121"/>
        <v>1.7956141476882558E-3</v>
      </c>
      <c r="D254" s="123">
        <f t="shared" si="121"/>
        <v>2.0762873560971925E-3</v>
      </c>
      <c r="E254" s="123">
        <f t="shared" si="121"/>
        <v>2.493565069613709E-3</v>
      </c>
      <c r="F254" s="123">
        <f t="shared" si="121"/>
        <v>3.0175856581926338E-3</v>
      </c>
      <c r="G254" s="123">
        <f t="shared" si="121"/>
        <v>3.7828372546329599E-3</v>
      </c>
      <c r="H254" s="123">
        <f t="shared" si="121"/>
        <v>5.8277594578371728E-3</v>
      </c>
      <c r="I254" s="123">
        <f t="shared" si="121"/>
        <v>8.5449975512670671E-3</v>
      </c>
      <c r="J254" s="123">
        <f t="shared" si="121"/>
        <v>1.2771840492550488E-2</v>
      </c>
      <c r="K254" s="123">
        <f t="shared" si="121"/>
        <v>1.876155792049454E-2</v>
      </c>
      <c r="L254" s="123">
        <f t="shared" si="121"/>
        <v>3.7718575746465116E-2</v>
      </c>
      <c r="M254" s="123">
        <f t="shared" si="121"/>
        <v>2.7562769810763822E-2</v>
      </c>
      <c r="N254" s="123">
        <f t="shared" si="121"/>
        <v>4.1203137251008173E-2</v>
      </c>
      <c r="O254" s="123">
        <f t="shared" si="121"/>
        <v>4.9798027135121686E-2</v>
      </c>
      <c r="P254" s="123">
        <f t="shared" si="121"/>
        <v>5.9099071098982256E-2</v>
      </c>
      <c r="Q254" s="123">
        <f t="shared" si="121"/>
        <v>0.12517645167824812</v>
      </c>
      <c r="R254" s="123">
        <f t="shared" si="121"/>
        <v>8.6446131592066475E-2</v>
      </c>
      <c r="S254" s="123">
        <f t="shared" si="121"/>
        <v>0.10398823322359983</v>
      </c>
      <c r="T254" s="123">
        <f t="shared" si="121"/>
        <v>0.13998791217949341</v>
      </c>
      <c r="U254" s="123">
        <f t="shared" si="121"/>
        <v>0.21533694536625209</v>
      </c>
      <c r="V254" s="123">
        <f t="shared" si="121"/>
        <v>0.14162518645696065</v>
      </c>
      <c r="W254" s="123">
        <f t="shared" si="121"/>
        <v>0.16984872016306074</v>
      </c>
      <c r="X254" s="123">
        <f t="shared" si="121"/>
        <v>0.14176231009042359</v>
      </c>
      <c r="Y254" s="123">
        <f t="shared" si="121"/>
        <v>0.14535822394359327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1.6336199943306001E-3</v>
      </c>
      <c r="C255" s="99">
        <f>RES_hhdet_tess!C29</f>
        <v>1.7956141476882558E-3</v>
      </c>
      <c r="D255" s="99">
        <f>RES_hhdet_tess!D29</f>
        <v>2.0762873560971925E-3</v>
      </c>
      <c r="E255" s="99">
        <f>RES_hhdet_tess!E29</f>
        <v>2.493565069613709E-3</v>
      </c>
      <c r="F255" s="99">
        <f>RES_hhdet_tess!F29</f>
        <v>3.0175856581926338E-3</v>
      </c>
      <c r="G255" s="99">
        <f>RES_hhdet_tess!G29</f>
        <v>3.7828372546329599E-3</v>
      </c>
      <c r="H255" s="99">
        <f>RES_hhdet_tess!H29</f>
        <v>5.8277594578371728E-3</v>
      </c>
      <c r="I255" s="99">
        <f>RES_hhdet_tess!I29</f>
        <v>8.5449975512670671E-3</v>
      </c>
      <c r="J255" s="99">
        <f>RES_hhdet_tess!J29</f>
        <v>1.2771840492550488E-2</v>
      </c>
      <c r="K255" s="99">
        <f>RES_hhdet_tess!K29</f>
        <v>1.876155792049454E-2</v>
      </c>
      <c r="L255" s="99">
        <f>RES_hhdet_tess!L29</f>
        <v>3.7718575746465116E-2</v>
      </c>
      <c r="M255" s="99">
        <f>RES_hhdet_tess!M29</f>
        <v>2.7562769810763822E-2</v>
      </c>
      <c r="N255" s="99">
        <f>RES_hhdet_tess!N29</f>
        <v>4.1203137251008173E-2</v>
      </c>
      <c r="O255" s="99">
        <f>RES_hhdet_tess!O29</f>
        <v>4.9798027135121686E-2</v>
      </c>
      <c r="P255" s="99">
        <f>RES_hhdet_tess!P29</f>
        <v>5.9099071098982256E-2</v>
      </c>
      <c r="Q255" s="99">
        <f>RES_hhdet_tess!Q29</f>
        <v>0.12517645167824812</v>
      </c>
      <c r="R255" s="99">
        <f>RES_hhdet_tess!R29</f>
        <v>8.6446131592066475E-2</v>
      </c>
      <c r="S255" s="99">
        <f>RES_hhdet_tess!S29</f>
        <v>0.10398823322359983</v>
      </c>
      <c r="T255" s="99">
        <f>RES_hhdet_tess!T29</f>
        <v>0.13998791217949341</v>
      </c>
      <c r="U255" s="99">
        <f>RES_hhdet_tess!U29</f>
        <v>0.21533694536625209</v>
      </c>
      <c r="V255" s="99">
        <f>RES_hhdet_tess!V29</f>
        <v>0.14162518645696065</v>
      </c>
      <c r="W255" s="99">
        <f>RES_hhdet_tess!W29</f>
        <v>0.16984872016306074</v>
      </c>
      <c r="X255" s="99">
        <f>RES_hhdet_tess!X29</f>
        <v>0.14176231009042359</v>
      </c>
      <c r="Y255" s="99">
        <f>RES_hhdet_tess!Y29</f>
        <v>0.14535822394359327</v>
      </c>
      <c r="DA255" s="63" t="s">
        <v>2941</v>
      </c>
    </row>
    <row r="256" spans="1:105" ht="12" customHeight="1" x14ac:dyDescent="0.25">
      <c r="A256" s="121" t="s">
        <v>55</v>
      </c>
      <c r="B256" s="123">
        <v>9.8713382696571195</v>
      </c>
      <c r="C256" s="123">
        <v>9.3832046320204405</v>
      </c>
      <c r="D256" s="123">
        <v>8.1871553301057052</v>
      </c>
      <c r="E256" s="123">
        <v>12.836898976777485</v>
      </c>
      <c r="F256" s="123">
        <v>12.455239156481701</v>
      </c>
      <c r="G256" s="123">
        <v>10.610084122059753</v>
      </c>
      <c r="H256" s="123">
        <v>12.131712972517162</v>
      </c>
      <c r="I256" s="123">
        <v>11.518245267592599</v>
      </c>
      <c r="J256" s="123">
        <v>12.070062591570416</v>
      </c>
      <c r="K256" s="123">
        <v>12.697297768699201</v>
      </c>
      <c r="L256" s="123">
        <v>13.503303497604778</v>
      </c>
      <c r="M256" s="123">
        <v>13.35220859796094</v>
      </c>
      <c r="N256" s="123">
        <v>13.324970870397999</v>
      </c>
      <c r="O256" s="123">
        <v>14.171195960097036</v>
      </c>
      <c r="P256" s="123">
        <v>14.242602976400669</v>
      </c>
      <c r="Q256" s="123">
        <v>14.680810354134174</v>
      </c>
      <c r="R256" s="123">
        <v>15.007275559191038</v>
      </c>
      <c r="S256" s="123">
        <v>15.241030333235791</v>
      </c>
      <c r="T256" s="123">
        <v>15.071641948583386</v>
      </c>
      <c r="U256" s="123">
        <v>16.31308922510426</v>
      </c>
      <c r="V256" s="123">
        <v>17.338893169743855</v>
      </c>
      <c r="W256" s="123">
        <v>17.659641199267494</v>
      </c>
      <c r="X256" s="123">
        <v>14.906628386343355</v>
      </c>
      <c r="Y256" s="123">
        <v>11.570929690428583</v>
      </c>
      <c r="DA256" s="130" t="s">
        <v>2942</v>
      </c>
    </row>
    <row r="257" spans="1:105" ht="12" customHeight="1" x14ac:dyDescent="0.25">
      <c r="A257" s="97" t="s">
        <v>141</v>
      </c>
      <c r="B257" s="99">
        <v>9.6902533749450779</v>
      </c>
      <c r="C257" s="99">
        <v>10.154806521863435</v>
      </c>
      <c r="D257" s="99">
        <v>10.318830709047791</v>
      </c>
      <c r="E257" s="99">
        <v>10.856811896793177</v>
      </c>
      <c r="F257" s="99">
        <v>11.219122491333263</v>
      </c>
      <c r="G257" s="99">
        <v>11.353216669206779</v>
      </c>
      <c r="H257" s="99">
        <v>11.565641191424122</v>
      </c>
      <c r="I257" s="99">
        <v>12.055707992446669</v>
      </c>
      <c r="J257" s="99">
        <v>12.420148016317182</v>
      </c>
      <c r="K257" s="99">
        <v>12.882769847936666</v>
      </c>
      <c r="L257" s="99">
        <v>13.131338551808822</v>
      </c>
      <c r="M257" s="99">
        <v>13.116661749777505</v>
      </c>
      <c r="N257" s="99">
        <v>13.837791883754084</v>
      </c>
      <c r="O257" s="99">
        <v>13.764637503589681</v>
      </c>
      <c r="P257" s="99">
        <v>14.065386137232199</v>
      </c>
      <c r="Q257" s="99">
        <v>14.168740556560746</v>
      </c>
      <c r="R257" s="99">
        <v>14.735993937308645</v>
      </c>
      <c r="S257" s="99">
        <v>15.217358142895941</v>
      </c>
      <c r="T257" s="99">
        <v>15.88841610565327</v>
      </c>
      <c r="U257" s="99">
        <v>16.989092339208117</v>
      </c>
      <c r="V257" s="99">
        <v>17.236897601680401</v>
      </c>
      <c r="W257" s="99">
        <v>18.263940923494147</v>
      </c>
      <c r="X257" s="99">
        <v>18.026435450474789</v>
      </c>
      <c r="Y257" s="99">
        <v>14.745991489745011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12.761706024921732</v>
      </c>
      <c r="L258" s="99">
        <v>13.008415995343139</v>
      </c>
      <c r="M258" s="99">
        <v>12.997412624078065</v>
      </c>
      <c r="N258" s="99">
        <v>13.727124057099189</v>
      </c>
      <c r="O258" s="99">
        <v>13.746652053993644</v>
      </c>
      <c r="P258" s="99">
        <v>14.086180928588043</v>
      </c>
      <c r="Q258" s="99">
        <v>14.208986168749206</v>
      </c>
      <c r="R258" s="99">
        <v>14.930848774622881</v>
      </c>
      <c r="S258" s="99">
        <v>15.437150275903482</v>
      </c>
      <c r="T258" s="99">
        <v>15.859346801138843</v>
      </c>
      <c r="U258" s="99">
        <v>16.906604796311161</v>
      </c>
      <c r="V258" s="99">
        <v>17.108829606835137</v>
      </c>
      <c r="W258" s="99">
        <v>18.093834609908502</v>
      </c>
      <c r="X258" s="99">
        <v>17.731435163827314</v>
      </c>
      <c r="Y258" s="99">
        <v>14.559205123708397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6.1018839341494022</v>
      </c>
      <c r="L259" s="102">
        <v>6.5094557323768001</v>
      </c>
      <c r="M259" s="102">
        <v>6.2513023421185503</v>
      </c>
      <c r="N259" s="102">
        <v>6.3596836468221447</v>
      </c>
      <c r="O259" s="102">
        <v>6.557296053315615</v>
      </c>
      <c r="P259" s="102">
        <v>6.5830123598591452</v>
      </c>
      <c r="Q259" s="102">
        <v>6.7368643269833406</v>
      </c>
      <c r="R259" s="102">
        <v>6.9988992498847118</v>
      </c>
      <c r="S259" s="102">
        <v>7.1067198880871114</v>
      </c>
      <c r="T259" s="102">
        <v>8.6362832644394913</v>
      </c>
      <c r="U259" s="102">
        <v>8.3325445426632569</v>
      </c>
      <c r="V259" s="102">
        <v>8.2153526351878856</v>
      </c>
      <c r="W259" s="102">
        <v>9.0121033520193503</v>
      </c>
      <c r="X259" s="102">
        <v>6.8943254747145692</v>
      </c>
      <c r="Y259" s="102">
        <v>4.5317950549474899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6.6598220907723311</v>
      </c>
      <c r="L260" s="105">
        <v>6.4989602629663397</v>
      </c>
      <c r="M260" s="105">
        <v>6.7461102819595125</v>
      </c>
      <c r="N260" s="105">
        <v>7.3674404102770454</v>
      </c>
      <c r="O260" s="105">
        <v>7.1893560006780302</v>
      </c>
      <c r="P260" s="105">
        <v>7.5031685687289</v>
      </c>
      <c r="Q260" s="105">
        <v>7.4721218417658672</v>
      </c>
      <c r="R260" s="105">
        <v>7.9319495247381715</v>
      </c>
      <c r="S260" s="105">
        <v>8.330430387816369</v>
      </c>
      <c r="T260" s="105">
        <v>7.2230635366993505</v>
      </c>
      <c r="U260" s="105">
        <v>8.5740602536479038</v>
      </c>
      <c r="V260" s="105">
        <v>8.8934769716472548</v>
      </c>
      <c r="W260" s="105">
        <v>9.0817312578891514</v>
      </c>
      <c r="X260" s="105">
        <v>10.837109689112747</v>
      </c>
      <c r="Y260" s="105">
        <v>10.027410068760906</v>
      </c>
      <c r="DA260" s="132" t="s">
        <v>2946</v>
      </c>
    </row>
    <row r="261" spans="1:105" ht="12" customHeight="1" x14ac:dyDescent="0.25">
      <c r="A261" s="106" t="s">
        <v>122</v>
      </c>
      <c r="B261" s="102">
        <v>10.046153719544188</v>
      </c>
      <c r="C261" s="102">
        <v>8.7055446750507439</v>
      </c>
      <c r="D261" s="102">
        <v>6.6092343013036894</v>
      </c>
      <c r="E261" s="102">
        <v>13.993510986007841</v>
      </c>
      <c r="F261" s="102">
        <v>13.026293605909373</v>
      </c>
      <c r="G261" s="102">
        <v>10.335735737249118</v>
      </c>
      <c r="H261" s="102">
        <v>12.332132673728939</v>
      </c>
      <c r="I261" s="102">
        <v>11.344011311924742</v>
      </c>
      <c r="J261" s="102">
        <v>11.967602873466154</v>
      </c>
      <c r="K261" s="102">
        <v>12.649997155001303</v>
      </c>
      <c r="L261" s="102">
        <v>13.594126470102788</v>
      </c>
      <c r="M261" s="102">
        <v>13.404257050176389</v>
      </c>
      <c r="N261" s="102">
        <v>13.231577059174334</v>
      </c>
      <c r="O261" s="102">
        <v>14.225548084787658</v>
      </c>
      <c r="P261" s="102">
        <v>14.241685957886229</v>
      </c>
      <c r="Q261" s="102">
        <v>14.704838129091343</v>
      </c>
      <c r="R261" s="102">
        <v>15.000824524694304</v>
      </c>
      <c r="S261" s="102">
        <v>15.213973873895288</v>
      </c>
      <c r="T261" s="102">
        <v>14.95746546020737</v>
      </c>
      <c r="U261" s="102">
        <v>16.226563237727074</v>
      </c>
      <c r="V261" s="102">
        <v>17.372316859314882</v>
      </c>
      <c r="W261" s="102">
        <v>17.712200743230174</v>
      </c>
      <c r="X261" s="102">
        <v>14.600024412852134</v>
      </c>
      <c r="Y261" s="102">
        <v>11.158714383719367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12.638476394152347</v>
      </c>
      <c r="L262" s="105">
        <v>13.581659889731959</v>
      </c>
      <c r="M262" s="105">
        <v>13.394505131900361</v>
      </c>
      <c r="N262" s="105">
        <v>13.227175789363802</v>
      </c>
      <c r="O262" s="105">
        <v>14.238185899638202</v>
      </c>
      <c r="P262" s="105">
        <v>14.303726490845147</v>
      </c>
      <c r="Q262" s="105">
        <v>14.7810824842202</v>
      </c>
      <c r="R262" s="105">
        <v>15.073222409031876</v>
      </c>
      <c r="S262" s="105">
        <v>15.269766222021964</v>
      </c>
      <c r="T262" s="105">
        <v>14.976161148050167</v>
      </c>
      <c r="U262" s="105">
        <v>16.230789394535165</v>
      </c>
      <c r="V262" s="105">
        <v>17.346001696463372</v>
      </c>
      <c r="W262" s="105">
        <v>17.565704388182528</v>
      </c>
      <c r="X262" s="105">
        <v>14.503430616497992</v>
      </c>
      <c r="Y262" s="105">
        <v>11.046549412438505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6.0436357414995063</v>
      </c>
      <c r="L263" s="99">
        <v>6.8062820131972552</v>
      </c>
      <c r="M263" s="99">
        <v>6.4438796725515504</v>
      </c>
      <c r="N263" s="99">
        <v>6.1208149101454481</v>
      </c>
      <c r="O263" s="99">
        <v>6.7993091600512798</v>
      </c>
      <c r="P263" s="99">
        <v>6.6906277590644443</v>
      </c>
      <c r="Q263" s="99">
        <v>7.0260891819096765</v>
      </c>
      <c r="R263" s="99">
        <v>7.0980313653294811</v>
      </c>
      <c r="S263" s="99">
        <v>7.05912211036462</v>
      </c>
      <c r="T263" s="99">
        <v>8.0614156528480709</v>
      </c>
      <c r="U263" s="99">
        <v>7.9942725430006281</v>
      </c>
      <c r="V263" s="99">
        <v>8.3825358741122979</v>
      </c>
      <c r="W263" s="99">
        <v>8.7391957414657071</v>
      </c>
      <c r="X263" s="99">
        <v>5.3704510988659182</v>
      </c>
      <c r="Y263" s="99">
        <v>2.9368566290391942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6.5948406526528416</v>
      </c>
      <c r="L264" s="99">
        <v>6.7753778765347041</v>
      </c>
      <c r="M264" s="99">
        <v>6.950625459348811</v>
      </c>
      <c r="N264" s="99">
        <v>7.1063608792183519</v>
      </c>
      <c r="O264" s="99">
        <v>7.4388767395869237</v>
      </c>
      <c r="P264" s="99">
        <v>7.6130987317807035</v>
      </c>
      <c r="Q264" s="99">
        <v>7.7549933023105249</v>
      </c>
      <c r="R264" s="99">
        <v>7.9751910437023952</v>
      </c>
      <c r="S264" s="99">
        <v>8.2106441116573432</v>
      </c>
      <c r="T264" s="99">
        <v>6.9147454952021006</v>
      </c>
      <c r="U264" s="99">
        <v>8.2365168515345371</v>
      </c>
      <c r="V264" s="99">
        <v>8.9634658223510773</v>
      </c>
      <c r="W264" s="99">
        <v>8.8265086467168246</v>
      </c>
      <c r="X264" s="99">
        <v>9.1329795176320712</v>
      </c>
      <c r="Y264" s="99">
        <v>8.1096927833993107</v>
      </c>
      <c r="DA264" s="63" t="s">
        <v>2950</v>
      </c>
    </row>
    <row r="265" spans="1:105" ht="12" customHeight="1" x14ac:dyDescent="0.25">
      <c r="A265" s="121" t="s">
        <v>54</v>
      </c>
      <c r="B265" s="123">
        <v>4.8527313999590929</v>
      </c>
      <c r="C265" s="123">
        <v>4.8390891568554322</v>
      </c>
      <c r="D265" s="123">
        <v>4.9784685470385694</v>
      </c>
      <c r="E265" s="123">
        <v>7.6605454457999631</v>
      </c>
      <c r="F265" s="123">
        <v>7.4945551034456779</v>
      </c>
      <c r="G265" s="123">
        <v>6.8010727109730258</v>
      </c>
      <c r="H265" s="123">
        <v>7.2781935770673876</v>
      </c>
      <c r="I265" s="123">
        <v>7.2509205496906661</v>
      </c>
      <c r="J265" s="123">
        <v>7.5398215363329202</v>
      </c>
      <c r="K265" s="123">
        <v>7.7122694883574976</v>
      </c>
      <c r="L265" s="123">
        <v>8.0820564495465845</v>
      </c>
      <c r="M265" s="123">
        <v>7.6148462661888292</v>
      </c>
      <c r="N265" s="123">
        <v>7.5538522277284743</v>
      </c>
      <c r="O265" s="123">
        <v>7.4334136441461327</v>
      </c>
      <c r="P265" s="123">
        <v>7.1861432200864703</v>
      </c>
      <c r="Q265" s="123">
        <v>7.1566613797801937</v>
      </c>
      <c r="R265" s="123">
        <v>7.2960914963850296</v>
      </c>
      <c r="S265" s="123">
        <v>7.4133444446499448</v>
      </c>
      <c r="T265" s="123">
        <v>7.5828464711069543</v>
      </c>
      <c r="U265" s="123">
        <v>7.8518888830680122</v>
      </c>
      <c r="V265" s="123">
        <v>7.6234259564546871</v>
      </c>
      <c r="W265" s="123">
        <v>7.5301324015493947</v>
      </c>
      <c r="X265" s="123">
        <v>6.0376859816300072</v>
      </c>
      <c r="Y265" s="123">
        <v>4.8994827347044314</v>
      </c>
      <c r="DA265" s="130" t="s">
        <v>2951</v>
      </c>
    </row>
    <row r="266" spans="1:105" ht="12" customHeight="1" x14ac:dyDescent="0.25">
      <c r="A266" s="97" t="s">
        <v>50</v>
      </c>
      <c r="B266" s="99">
        <v>4.8347162479440495</v>
      </c>
      <c r="C266" s="99">
        <v>4.9494131893978084</v>
      </c>
      <c r="D266" s="99">
        <v>5.3672014653296305</v>
      </c>
      <c r="E266" s="99">
        <v>7.1299943356946134</v>
      </c>
      <c r="F266" s="99">
        <v>7.1491594077661995</v>
      </c>
      <c r="G266" s="99">
        <v>6.9782770061826254</v>
      </c>
      <c r="H266" s="99">
        <v>7.082378916979871</v>
      </c>
      <c r="I266" s="99">
        <v>7.37694440329724</v>
      </c>
      <c r="J266" s="99">
        <v>7.5984991959389472</v>
      </c>
      <c r="K266" s="99">
        <v>7.8322417815868652</v>
      </c>
      <c r="L266" s="99">
        <v>7.9275757140650009</v>
      </c>
      <c r="M266" s="99">
        <v>7.5809241330640491</v>
      </c>
      <c r="N266" s="99">
        <v>7.5931935221875744</v>
      </c>
      <c r="O266" s="99">
        <v>7.2811862384931745</v>
      </c>
      <c r="P266" s="99">
        <v>7.2055663084008588</v>
      </c>
      <c r="Q266" s="99">
        <v>7.1644776290470285</v>
      </c>
      <c r="R266" s="99">
        <v>7.268057144574521</v>
      </c>
      <c r="S266" s="99">
        <v>7.3526067832371265</v>
      </c>
      <c r="T266" s="99">
        <v>7.5977326428777978</v>
      </c>
      <c r="U266" s="99">
        <v>7.9634257814839184</v>
      </c>
      <c r="V266" s="99">
        <v>7.4382737233455334</v>
      </c>
      <c r="W266" s="99">
        <v>7.0538723695266583</v>
      </c>
      <c r="X266" s="99">
        <v>6.0908486670700714</v>
      </c>
      <c r="Y266" s="99">
        <v>4.9574570719616222</v>
      </c>
      <c r="DA266" s="63" t="s">
        <v>2952</v>
      </c>
    </row>
    <row r="267" spans="1:105" ht="12" customHeight="1" x14ac:dyDescent="0.25">
      <c r="A267" s="109" t="s">
        <v>120</v>
      </c>
      <c r="B267" s="110">
        <v>4.9487592616077514</v>
      </c>
      <c r="C267" s="110">
        <v>4.3002295575583629</v>
      </c>
      <c r="D267" s="110">
        <v>3.3969611855783532</v>
      </c>
      <c r="E267" s="110">
        <v>9.1832289759146182</v>
      </c>
      <c r="F267" s="110">
        <v>8.3051798858982409</v>
      </c>
      <c r="G267" s="110">
        <v>6.4144802274104862</v>
      </c>
      <c r="H267" s="110">
        <v>7.6871640854025109</v>
      </c>
      <c r="I267" s="110">
        <v>6.9810940268447421</v>
      </c>
      <c r="J267" s="110">
        <v>7.4199218339006467</v>
      </c>
      <c r="K267" s="110">
        <v>7.4818820459697131</v>
      </c>
      <c r="L267" s="110">
        <v>8.3558219488626388</v>
      </c>
      <c r="M267" s="110">
        <v>7.6716820350432053</v>
      </c>
      <c r="N267" s="110">
        <v>7.4901965089715015</v>
      </c>
      <c r="O267" s="110">
        <v>7.6705093158764148</v>
      </c>
      <c r="P267" s="110">
        <v>7.1554037315474917</v>
      </c>
      <c r="Q267" s="110">
        <v>7.1440166664749079</v>
      </c>
      <c r="R267" s="110">
        <v>7.3425674757817747</v>
      </c>
      <c r="S267" s="110">
        <v>7.5188168568441576</v>
      </c>
      <c r="T267" s="110">
        <v>7.5551157898050842</v>
      </c>
      <c r="U267" s="110">
        <v>7.6355003242406339</v>
      </c>
      <c r="V267" s="110">
        <v>8.0073495026601389</v>
      </c>
      <c r="W267" s="110">
        <v>9.0386812411939292</v>
      </c>
      <c r="X267" s="110">
        <v>5.7132498249923946</v>
      </c>
      <c r="Y267" s="110">
        <v>4.2299001228565194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46.899144491364929</v>
      </c>
      <c r="C269" s="118">
        <f t="shared" si="122"/>
        <v>52.832024204886721</v>
      </c>
      <c r="D269" s="118">
        <f t="shared" si="122"/>
        <v>50.927410674814034</v>
      </c>
      <c r="E269" s="118">
        <f t="shared" si="122"/>
        <v>49.30363766810666</v>
      </c>
      <c r="F269" s="118">
        <f t="shared" si="122"/>
        <v>47.879651500993873</v>
      </c>
      <c r="G269" s="118">
        <f t="shared" si="122"/>
        <v>49.208385173811699</v>
      </c>
      <c r="H269" s="118">
        <f t="shared" si="122"/>
        <v>51.160442961588274</v>
      </c>
      <c r="I269" s="118">
        <f t="shared" si="122"/>
        <v>49.347213834353973</v>
      </c>
      <c r="J269" s="118">
        <f t="shared" si="122"/>
        <v>49.460558810760389</v>
      </c>
      <c r="K269" s="118">
        <f t="shared" si="122"/>
        <v>49.986800317979316</v>
      </c>
      <c r="L269" s="118">
        <f t="shared" si="122"/>
        <v>55.892740987609031</v>
      </c>
      <c r="M269" s="118">
        <f t="shared" si="122"/>
        <v>48.044094146144793</v>
      </c>
      <c r="N269" s="118">
        <f t="shared" si="122"/>
        <v>50.641538685668266</v>
      </c>
      <c r="O269" s="118">
        <f t="shared" si="122"/>
        <v>47.809813554204482</v>
      </c>
      <c r="P269" s="118">
        <f t="shared" si="122"/>
        <v>43.38294597794323</v>
      </c>
      <c r="Q269" s="118">
        <f t="shared" si="122"/>
        <v>43.425810709555805</v>
      </c>
      <c r="R269" s="118">
        <f t="shared" ref="R269:V269" si="123">R270+R273+R275+R284</f>
        <v>46.332730806573608</v>
      </c>
      <c r="S269" s="118">
        <f t="shared" si="123"/>
        <v>46.897820597878976</v>
      </c>
      <c r="T269" s="118">
        <f t="shared" si="123"/>
        <v>47.917334847525254</v>
      </c>
      <c r="U269" s="118">
        <f t="shared" si="123"/>
        <v>50.023990809811053</v>
      </c>
      <c r="V269" s="118">
        <f t="shared" si="123"/>
        <v>47.593306158451178</v>
      </c>
      <c r="W269" s="118">
        <f t="shared" ref="W269:Y269" si="124">W270+W273+W275+W284</f>
        <v>41.555720702422697</v>
      </c>
      <c r="X269" s="118">
        <f t="shared" si="124"/>
        <v>50.398477388833157</v>
      </c>
      <c r="Y269" s="118">
        <f t="shared" si="124"/>
        <v>42.628378206340088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43.352659138794067</v>
      </c>
      <c r="C270" s="123">
        <f t="shared" si="125"/>
        <v>49.285960907653887</v>
      </c>
      <c r="D270" s="123">
        <f t="shared" si="125"/>
        <v>47.456298360849566</v>
      </c>
      <c r="E270" s="123">
        <f t="shared" si="125"/>
        <v>45.613991616065391</v>
      </c>
      <c r="F270" s="123">
        <f t="shared" si="125"/>
        <v>44.493474166431497</v>
      </c>
      <c r="G270" s="123">
        <f t="shared" si="125"/>
        <v>46.124318052761602</v>
      </c>
      <c r="H270" s="123">
        <f t="shared" si="125"/>
        <v>48.119811506081412</v>
      </c>
      <c r="I270" s="123">
        <f t="shared" si="125"/>
        <v>46.257552370028122</v>
      </c>
      <c r="J270" s="123">
        <f t="shared" si="125"/>
        <v>46.400120459799069</v>
      </c>
      <c r="K270" s="123">
        <f t="shared" si="125"/>
        <v>46.969878536343579</v>
      </c>
      <c r="L270" s="123">
        <f t="shared" si="125"/>
        <v>52.957063468839479</v>
      </c>
      <c r="M270" s="123">
        <f t="shared" si="125"/>
        <v>45.320260770991567</v>
      </c>
      <c r="N270" s="123">
        <f t="shared" si="125"/>
        <v>48.018882402759658</v>
      </c>
      <c r="O270" s="123">
        <f t="shared" si="125"/>
        <v>45.464930689887055</v>
      </c>
      <c r="P270" s="123">
        <f t="shared" si="125"/>
        <v>41.114973762625297</v>
      </c>
      <c r="Q270" s="123">
        <f t="shared" si="125"/>
        <v>41.201486035547056</v>
      </c>
      <c r="R270" s="123">
        <f t="shared" ref="R270:V270" si="126">SUM(R271:R272)</f>
        <v>44.055336807111594</v>
      </c>
      <c r="S270" s="123">
        <f t="shared" si="126"/>
        <v>44.556941216936579</v>
      </c>
      <c r="T270" s="123">
        <f t="shared" si="126"/>
        <v>45.456480875908795</v>
      </c>
      <c r="U270" s="123">
        <f t="shared" si="126"/>
        <v>47.437262784853168</v>
      </c>
      <c r="V270" s="123">
        <f t="shared" si="126"/>
        <v>45.109205999375177</v>
      </c>
      <c r="W270" s="123">
        <f t="shared" ref="W270:Y270" si="127">SUM(W271:W272)</f>
        <v>38.984442709514603</v>
      </c>
      <c r="X270" s="123">
        <f t="shared" si="127"/>
        <v>47.86587174625695</v>
      </c>
      <c r="Y270" s="123">
        <f t="shared" si="127"/>
        <v>40.348137797172221</v>
      </c>
      <c r="DA270" s="130" t="s">
        <v>3105</v>
      </c>
    </row>
    <row r="271" spans="1:105" ht="12" customHeight="1" x14ac:dyDescent="0.25">
      <c r="A271" s="97" t="s">
        <v>74</v>
      </c>
      <c r="B271" s="99">
        <v>43.352659138794067</v>
      </c>
      <c r="C271" s="99">
        <v>49.285960907653887</v>
      </c>
      <c r="D271" s="99">
        <v>47.456298360849566</v>
      </c>
      <c r="E271" s="99">
        <v>45.613991616065391</v>
      </c>
      <c r="F271" s="99">
        <v>44.493474166431497</v>
      </c>
      <c r="G271" s="99">
        <v>46.124318052761602</v>
      </c>
      <c r="H271" s="99">
        <v>48.119811506081412</v>
      </c>
      <c r="I271" s="99">
        <v>46.257552370028122</v>
      </c>
      <c r="J271" s="99">
        <v>46.400120459799069</v>
      </c>
      <c r="K271" s="99">
        <v>46.969878536343579</v>
      </c>
      <c r="L271" s="99">
        <v>52.957063468839479</v>
      </c>
      <c r="M271" s="99">
        <v>45.320260770991567</v>
      </c>
      <c r="N271" s="99">
        <v>48.018882402759658</v>
      </c>
      <c r="O271" s="99">
        <v>45.464930689887055</v>
      </c>
      <c r="P271" s="99">
        <v>41.114973762625297</v>
      </c>
      <c r="Q271" s="99">
        <v>41.201486035547056</v>
      </c>
      <c r="R271" s="99">
        <v>44.055336807111594</v>
      </c>
      <c r="S271" s="99">
        <v>44.556941216936579</v>
      </c>
      <c r="T271" s="99">
        <v>45.456480875908795</v>
      </c>
      <c r="U271" s="99">
        <v>47.437262784853168</v>
      </c>
      <c r="V271" s="99">
        <v>45.109205999375177</v>
      </c>
      <c r="W271" s="99">
        <v>38.984442709514603</v>
      </c>
      <c r="X271" s="99">
        <v>47.86587174625695</v>
      </c>
      <c r="Y271" s="99">
        <v>40.348137797172221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1.9541358488278955</v>
      </c>
      <c r="C275" s="123">
        <v>1.9414914583888885</v>
      </c>
      <c r="D275" s="123">
        <v>1.7904187240650489</v>
      </c>
      <c r="E275" s="123">
        <v>1.6291527695736061</v>
      </c>
      <c r="F275" s="123">
        <v>1.4360207584113642</v>
      </c>
      <c r="G275" s="123">
        <v>1.2275413888203097</v>
      </c>
      <c r="H275" s="123">
        <v>1.188363921050533</v>
      </c>
      <c r="I275" s="123">
        <v>1.1480134867307328</v>
      </c>
      <c r="J275" s="123">
        <v>1.0912807028611466</v>
      </c>
      <c r="K275" s="123">
        <v>1.0301455489145712</v>
      </c>
      <c r="L275" s="123">
        <v>0.9815255067726093</v>
      </c>
      <c r="M275" s="123">
        <v>0.89406506548880593</v>
      </c>
      <c r="N275" s="123">
        <v>0.81510176907637899</v>
      </c>
      <c r="O275" s="123">
        <v>0.63809988905841253</v>
      </c>
      <c r="P275" s="123">
        <v>0.56908436238676052</v>
      </c>
      <c r="Q275" s="123">
        <v>0.52191633577813434</v>
      </c>
      <c r="R275" s="123">
        <v>0.53630322269395858</v>
      </c>
      <c r="S275" s="123">
        <v>0.55294697396292369</v>
      </c>
      <c r="T275" s="123">
        <v>0.57211270596054042</v>
      </c>
      <c r="U275" s="123">
        <v>0.5880325994836586</v>
      </c>
      <c r="V275" s="123">
        <v>0.58573385211303586</v>
      </c>
      <c r="W275" s="123">
        <v>0.55734221833883191</v>
      </c>
      <c r="X275" s="123">
        <v>0.57679468055723682</v>
      </c>
      <c r="Y275" s="123">
        <v>0.5796495968810329</v>
      </c>
      <c r="DA275" s="130" t="s">
        <v>3110</v>
      </c>
    </row>
    <row r="276" spans="1:105" ht="12" customHeight="1" x14ac:dyDescent="0.25">
      <c r="A276" s="97" t="s">
        <v>141</v>
      </c>
      <c r="B276" s="99">
        <v>3.9783533002409444</v>
      </c>
      <c r="C276" s="99">
        <v>4.1521259558229628</v>
      </c>
      <c r="D276" s="99">
        <v>4.209165570340363</v>
      </c>
      <c r="E276" s="99">
        <v>4.4182162797302471</v>
      </c>
      <c r="F276" s="99">
        <v>4.5444619810485944</v>
      </c>
      <c r="G276" s="99">
        <v>4.5526054661323831</v>
      </c>
      <c r="H276" s="99">
        <v>4.5448167912449646</v>
      </c>
      <c r="I276" s="99">
        <v>4.6893120492436005</v>
      </c>
      <c r="J276" s="99">
        <v>4.8199798975078316</v>
      </c>
      <c r="K276" s="99">
        <v>4.9809147003976602</v>
      </c>
      <c r="L276" s="99">
        <v>5.0645712825329312</v>
      </c>
      <c r="M276" s="99">
        <v>5.0409023521711571</v>
      </c>
      <c r="N276" s="99">
        <v>5.2607274300888678</v>
      </c>
      <c r="O276" s="99">
        <v>5.1178362390258876</v>
      </c>
      <c r="P276" s="99">
        <v>5.1007859362435299</v>
      </c>
      <c r="Q276" s="99">
        <v>4.9952091683988682</v>
      </c>
      <c r="R276" s="99">
        <v>5.0558294530567629</v>
      </c>
      <c r="S276" s="99">
        <v>5.0620299802336337</v>
      </c>
      <c r="T276" s="99">
        <v>5.1519594463162877</v>
      </c>
      <c r="U276" s="99">
        <v>5.3565555166431924</v>
      </c>
      <c r="V276" s="99">
        <v>5.2652669877185927</v>
      </c>
      <c r="W276" s="99">
        <v>5.4525627456968904</v>
      </c>
      <c r="X276" s="99">
        <v>5.2713810241173773</v>
      </c>
      <c r="Y276" s="99">
        <v>4.2540533196821215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2.3165968214531545</v>
      </c>
      <c r="L277" s="99">
        <v>2.4713325624926394</v>
      </c>
      <c r="M277" s="99">
        <v>2.3733239261807166</v>
      </c>
      <c r="N277" s="99">
        <v>2.4144711831083905</v>
      </c>
      <c r="O277" s="99">
        <v>2.4153445440442654</v>
      </c>
      <c r="P277" s="99">
        <v>2.4248170065040742</v>
      </c>
      <c r="Q277" s="99">
        <v>2.4814875466722293</v>
      </c>
      <c r="R277" s="99">
        <v>2.2961711534001967</v>
      </c>
      <c r="S277" s="99">
        <v>2.331544521460271</v>
      </c>
      <c r="T277" s="99">
        <v>2.6756572372954239</v>
      </c>
      <c r="U277" s="99">
        <v>2.5277191506845136</v>
      </c>
      <c r="V277" s="99">
        <v>2.4202576373387368</v>
      </c>
      <c r="W277" s="99">
        <v>2.648867449716374</v>
      </c>
      <c r="X277" s="99">
        <v>1.9814918436411189</v>
      </c>
      <c r="Y277" s="99">
        <v>1.2943700737498638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2.3165968214531545</v>
      </c>
      <c r="L278" s="102">
        <v>2.4713325624926394</v>
      </c>
      <c r="M278" s="102">
        <v>2.3733239261807166</v>
      </c>
      <c r="N278" s="102">
        <v>2.4144711831083905</v>
      </c>
      <c r="O278" s="102">
        <v>2.4153445440442654</v>
      </c>
      <c r="P278" s="102">
        <v>2.4248170065040742</v>
      </c>
      <c r="Q278" s="102">
        <v>2.4814875466722293</v>
      </c>
      <c r="R278" s="102">
        <v>2.2961711534001967</v>
      </c>
      <c r="S278" s="102">
        <v>2.331544521460271</v>
      </c>
      <c r="T278" s="102">
        <v>2.6756572372954239</v>
      </c>
      <c r="U278" s="102">
        <v>2.5277191506845136</v>
      </c>
      <c r="V278" s="102">
        <v>2.4202576373387368</v>
      </c>
      <c r="W278" s="102">
        <v>2.648867449716374</v>
      </c>
      <c r="X278" s="102">
        <v>1.9814918436411189</v>
      </c>
      <c r="Y278" s="102">
        <v>1.2943700737498638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1.5923495037429685</v>
      </c>
      <c r="C284" s="123">
        <v>1.6045718388439465</v>
      </c>
      <c r="D284" s="123">
        <v>1.6806935898994231</v>
      </c>
      <c r="E284" s="123">
        <v>2.0604932824676587</v>
      </c>
      <c r="F284" s="123">
        <v>1.950156576151008</v>
      </c>
      <c r="G284" s="123">
        <v>1.8565257322297908</v>
      </c>
      <c r="H284" s="123">
        <v>1.8522675344563324</v>
      </c>
      <c r="I284" s="123">
        <v>1.9416479775951148</v>
      </c>
      <c r="J284" s="123">
        <v>1.9691576481001736</v>
      </c>
      <c r="K284" s="123">
        <v>1.9867762327211664</v>
      </c>
      <c r="L284" s="123">
        <v>1.95415201199694</v>
      </c>
      <c r="M284" s="123">
        <v>1.8297683096644213</v>
      </c>
      <c r="N284" s="123">
        <v>1.8075545138322273</v>
      </c>
      <c r="O284" s="123">
        <v>1.7067829752590147</v>
      </c>
      <c r="P284" s="123">
        <v>1.6988878529311711</v>
      </c>
      <c r="Q284" s="123">
        <v>1.7024083382306126</v>
      </c>
      <c r="R284" s="123">
        <v>1.7410907767680559</v>
      </c>
      <c r="S284" s="123">
        <v>1.7879324069794706</v>
      </c>
      <c r="T284" s="123">
        <v>1.8887412656559166</v>
      </c>
      <c r="U284" s="123">
        <v>1.9986954254742244</v>
      </c>
      <c r="V284" s="123">
        <v>1.8983663069629635</v>
      </c>
      <c r="W284" s="123">
        <v>2.0139357745692648</v>
      </c>
      <c r="X284" s="123">
        <v>1.9558109620189692</v>
      </c>
      <c r="Y284" s="123">
        <v>1.7005908122868343</v>
      </c>
      <c r="DA284" s="130" t="s">
        <v>3119</v>
      </c>
    </row>
    <row r="285" spans="1:105" ht="12" customHeight="1" x14ac:dyDescent="0.25">
      <c r="A285" s="97" t="s">
        <v>50</v>
      </c>
      <c r="B285" s="99">
        <v>1.8910796626625406</v>
      </c>
      <c r="C285" s="99">
        <v>1.9330856780631509</v>
      </c>
      <c r="D285" s="99">
        <v>2.0938063833494951</v>
      </c>
      <c r="E285" s="99">
        <v>2.7784343232402708</v>
      </c>
      <c r="F285" s="99">
        <v>2.7810905691454826</v>
      </c>
      <c r="G285" s="99">
        <v>2.7075105493338381</v>
      </c>
      <c r="H285" s="99">
        <v>2.7391313308880791</v>
      </c>
      <c r="I285" s="99">
        <v>2.848504567907665</v>
      </c>
      <c r="J285" s="99">
        <v>2.9328427936166395</v>
      </c>
      <c r="K285" s="99">
        <v>3.0213729898306938</v>
      </c>
      <c r="L285" s="99">
        <v>3.0568433328912361</v>
      </c>
      <c r="M285" s="99">
        <v>2.9218560114596723</v>
      </c>
      <c r="N285" s="99">
        <v>2.9246817063008481</v>
      </c>
      <c r="O285" s="99">
        <v>2.8026239176102949</v>
      </c>
      <c r="P285" s="99">
        <v>2.7723490708001668</v>
      </c>
      <c r="Q285" s="99">
        <v>2.7547412464021868</v>
      </c>
      <c r="R285" s="99">
        <v>2.7913182707015469</v>
      </c>
      <c r="S285" s="99">
        <v>2.8175365556374588</v>
      </c>
      <c r="T285" s="99">
        <v>2.9026408740054661</v>
      </c>
      <c r="U285" s="99">
        <v>3.0289175862183488</v>
      </c>
      <c r="V285" s="99">
        <v>2.8138786907886684</v>
      </c>
      <c r="W285" s="99">
        <v>2.6497502018397143</v>
      </c>
      <c r="X285" s="99">
        <v>2.2762936234819562</v>
      </c>
      <c r="Y285" s="99">
        <v>1.8478327261948229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0.90656555912455705</v>
      </c>
      <c r="D290" s="117">
        <f t="shared" si="129"/>
        <v>0.44500267498229656</v>
      </c>
      <c r="E290" s="117">
        <f t="shared" si="129"/>
        <v>0.44565847511946749</v>
      </c>
      <c r="F290" s="117">
        <f t="shared" si="129"/>
        <v>0.37686266116528822</v>
      </c>
      <c r="G290" s="117">
        <f t="shared" si="129"/>
        <v>0.59069414791756469</v>
      </c>
      <c r="H290" s="117">
        <f t="shared" si="129"/>
        <v>0.7174740122801514</v>
      </c>
      <c r="I290" s="117">
        <f t="shared" si="129"/>
        <v>0.88455781147715362</v>
      </c>
      <c r="J290" s="117">
        <f t="shared" si="129"/>
        <v>0.79873930754747735</v>
      </c>
      <c r="K290" s="117">
        <f t="shared" si="129"/>
        <v>0.71129956414870588</v>
      </c>
      <c r="L290" s="117">
        <f t="shared" si="129"/>
        <v>0.67299162493476861</v>
      </c>
      <c r="M290" s="117">
        <f t="shared" si="129"/>
        <v>0.49663918501175575</v>
      </c>
      <c r="N290" s="117">
        <f t="shared" si="129"/>
        <v>0.68904985271541541</v>
      </c>
      <c r="O290" s="117">
        <f t="shared" si="129"/>
        <v>0.44614182164331018</v>
      </c>
      <c r="P290" s="117">
        <f t="shared" si="129"/>
        <v>0.2004742455648052</v>
      </c>
      <c r="Q290" s="117">
        <f t="shared" si="129"/>
        <v>0.2973667320594246</v>
      </c>
      <c r="R290" s="117">
        <f t="shared" ref="R290:V290" si="130">R291+R294+R296+R305</f>
        <v>0.31285251056553254</v>
      </c>
      <c r="S290" s="117">
        <f t="shared" si="130"/>
        <v>0.33602927701281304</v>
      </c>
      <c r="T290" s="117">
        <f t="shared" si="130"/>
        <v>0.27789313741280885</v>
      </c>
      <c r="U290" s="117">
        <f t="shared" si="130"/>
        <v>0.4514560232722814</v>
      </c>
      <c r="V290" s="117">
        <f t="shared" si="130"/>
        <v>0.42978518290563483</v>
      </c>
      <c r="W290" s="117">
        <f t="shared" ref="W290:Y290" si="131">W291+W294+W296+W305</f>
        <v>0.86409517128376578</v>
      </c>
      <c r="X290" s="117">
        <f t="shared" si="131"/>
        <v>1.7487827056563285</v>
      </c>
      <c r="Y290" s="117">
        <f t="shared" si="131"/>
        <v>1.1357326814252695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0.81427749435480001</v>
      </c>
      <c r="D291" s="122">
        <f t="shared" si="132"/>
        <v>0.40505714869061898</v>
      </c>
      <c r="E291" s="122">
        <f t="shared" si="132"/>
        <v>0.37584390286287372</v>
      </c>
      <c r="F291" s="122">
        <f t="shared" si="132"/>
        <v>0.3188072528081341</v>
      </c>
      <c r="G291" s="122">
        <f t="shared" si="132"/>
        <v>0.51095121476280259</v>
      </c>
      <c r="H291" s="122">
        <f t="shared" si="132"/>
        <v>0.61465323240810898</v>
      </c>
      <c r="I291" s="122">
        <f t="shared" si="132"/>
        <v>0.75591261692842504</v>
      </c>
      <c r="J291" s="122">
        <f t="shared" si="132"/>
        <v>0.68146890441490282</v>
      </c>
      <c r="K291" s="122">
        <f t="shared" si="132"/>
        <v>0.60836359614124613</v>
      </c>
      <c r="L291" s="122">
        <f t="shared" si="132"/>
        <v>0.5768917688223677</v>
      </c>
      <c r="M291" s="122">
        <f t="shared" si="132"/>
        <v>0.41636016684813382</v>
      </c>
      <c r="N291" s="122">
        <f t="shared" si="132"/>
        <v>0.58032835579450115</v>
      </c>
      <c r="O291" s="122">
        <f t="shared" si="132"/>
        <v>0.37225383635631842</v>
      </c>
      <c r="P291" s="122">
        <f t="shared" si="132"/>
        <v>0.16254953195307237</v>
      </c>
      <c r="Q291" s="122">
        <f t="shared" si="132"/>
        <v>0.23794031180188221</v>
      </c>
      <c r="R291" s="122">
        <f t="shared" ref="R291:V291" si="133">SUM(R292:R293)</f>
        <v>0.25095120769937795</v>
      </c>
      <c r="S291" s="122">
        <f t="shared" si="133"/>
        <v>0.26698103399297346</v>
      </c>
      <c r="T291" s="122">
        <f t="shared" si="133"/>
        <v>0.22160699719124</v>
      </c>
      <c r="U291" s="122">
        <f t="shared" si="133"/>
        <v>0.35608206925048536</v>
      </c>
      <c r="V291" s="122">
        <f t="shared" si="133"/>
        <v>0.33122215868004617</v>
      </c>
      <c r="W291" s="122">
        <f t="shared" ref="W291:Y291" si="134">SUM(W292:W293)</f>
        <v>0.62856276479573436</v>
      </c>
      <c r="X291" s="122">
        <f t="shared" si="134"/>
        <v>1.3602088139658339</v>
      </c>
      <c r="Y291" s="122">
        <f t="shared" si="134"/>
        <v>0.86427013662354468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0.80551249608355457</v>
      </c>
      <c r="D292" s="98">
        <v>0.40070956813728653</v>
      </c>
      <c r="E292" s="98">
        <v>0.37178296349966039</v>
      </c>
      <c r="F292" s="98">
        <v>0.31539339836542063</v>
      </c>
      <c r="G292" s="98">
        <v>0.50551431179655193</v>
      </c>
      <c r="H292" s="98">
        <v>0.60807606309524809</v>
      </c>
      <c r="I292" s="98">
        <v>0.74795426121261988</v>
      </c>
      <c r="J292" s="98">
        <v>0.6742853780742718</v>
      </c>
      <c r="K292" s="98">
        <v>0.60195948878726269</v>
      </c>
      <c r="L292" s="98">
        <v>0.57072088169269453</v>
      </c>
      <c r="M292" s="98">
        <v>0.41190916164314922</v>
      </c>
      <c r="N292" s="98">
        <v>0.57394918741253176</v>
      </c>
      <c r="O292" s="98">
        <v>0.36803004969819814</v>
      </c>
      <c r="P292" s="98">
        <v>0.16064585051411023</v>
      </c>
      <c r="Q292" s="98">
        <v>0.23507527956804924</v>
      </c>
      <c r="R292" s="98">
        <v>0.24789945513301614</v>
      </c>
      <c r="S292" s="98">
        <v>0.26374667374263022</v>
      </c>
      <c r="T292" s="98">
        <v>0.21888650186435168</v>
      </c>
      <c r="U292" s="98">
        <v>0.35180112369946037</v>
      </c>
      <c r="V292" s="98">
        <v>0.32725114950744771</v>
      </c>
      <c r="W292" s="98">
        <v>0.62118790676490843</v>
      </c>
      <c r="X292" s="98">
        <v>1.3449185824487322</v>
      </c>
      <c r="Y292" s="98">
        <v>0.85477713991367332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8.7649982712454805E-3</v>
      </c>
      <c r="D293" s="98">
        <v>4.3475805533324634E-3</v>
      </c>
      <c r="E293" s="98">
        <v>4.0609393632133504E-3</v>
      </c>
      <c r="F293" s="98">
        <v>3.4138544427134488E-3</v>
      </c>
      <c r="G293" s="98">
        <v>5.4369029662506788E-3</v>
      </c>
      <c r="H293" s="98">
        <v>6.5771693128609124E-3</v>
      </c>
      <c r="I293" s="98">
        <v>7.958355715805188E-3</v>
      </c>
      <c r="J293" s="98">
        <v>7.1835263406310511E-3</v>
      </c>
      <c r="K293" s="98">
        <v>6.4041073539834658E-3</v>
      </c>
      <c r="L293" s="98">
        <v>6.1708871296731228E-3</v>
      </c>
      <c r="M293" s="98">
        <v>4.4510052049845702E-3</v>
      </c>
      <c r="N293" s="98">
        <v>6.3791683819694094E-3</v>
      </c>
      <c r="O293" s="98">
        <v>4.2237866581202694E-3</v>
      </c>
      <c r="P293" s="98">
        <v>1.9036814389621422E-3</v>
      </c>
      <c r="Q293" s="98">
        <v>2.8650322338329573E-3</v>
      </c>
      <c r="R293" s="98">
        <v>3.051752566361793E-3</v>
      </c>
      <c r="S293" s="98">
        <v>3.2343602503432439E-3</v>
      </c>
      <c r="T293" s="98">
        <v>2.7204953268883214E-3</v>
      </c>
      <c r="U293" s="98">
        <v>4.2809455510249622E-3</v>
      </c>
      <c r="V293" s="98">
        <v>3.9710091725984869E-3</v>
      </c>
      <c r="W293" s="98">
        <v>7.37485803082597E-3</v>
      </c>
      <c r="X293" s="98">
        <v>1.5290231517101819E-2</v>
      </c>
      <c r="Y293" s="98">
        <v>9.4929967098713666E-3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8.9966942949741807E-6</v>
      </c>
      <c r="F294" s="122">
        <f t="shared" si="135"/>
        <v>9.8621945032353916E-6</v>
      </c>
      <c r="G294" s="122">
        <f t="shared" si="135"/>
        <v>1.0765807954669868E-5</v>
      </c>
      <c r="H294" s="122">
        <f t="shared" si="135"/>
        <v>2.974184615501142E-5</v>
      </c>
      <c r="I294" s="122">
        <f t="shared" si="135"/>
        <v>7.6622212608068614E-5</v>
      </c>
      <c r="J294" s="122">
        <f t="shared" si="135"/>
        <v>9.2316931482236276E-5</v>
      </c>
      <c r="K294" s="122">
        <f t="shared" si="135"/>
        <v>1.0411761395164527E-4</v>
      </c>
      <c r="L294" s="122">
        <f t="shared" si="135"/>
        <v>7.9118100675966286E-5</v>
      </c>
      <c r="M294" s="122">
        <f t="shared" si="135"/>
        <v>9.8927501610322774E-5</v>
      </c>
      <c r="N294" s="122">
        <f t="shared" si="135"/>
        <v>1.3487455848675562E-4</v>
      </c>
      <c r="O294" s="122">
        <f t="shared" si="135"/>
        <v>1.6571298736532081E-4</v>
      </c>
      <c r="P294" s="122">
        <f t="shared" si="135"/>
        <v>1.1110399681533401E-4</v>
      </c>
      <c r="Q294" s="122">
        <f t="shared" si="135"/>
        <v>4.1820133728571112E-4</v>
      </c>
      <c r="R294" s="122">
        <f t="shared" si="135"/>
        <v>3.0657498567375192E-4</v>
      </c>
      <c r="S294" s="122">
        <f t="shared" si="135"/>
        <v>2.8698250771595437E-4</v>
      </c>
      <c r="T294" s="122">
        <f t="shared" si="135"/>
        <v>2.6322025268276283E-4</v>
      </c>
      <c r="U294" s="122">
        <f t="shared" si="135"/>
        <v>4.4456206385036739E-4</v>
      </c>
      <c r="V294" s="122">
        <f t="shared" si="135"/>
        <v>2.6199242133795992E-4</v>
      </c>
      <c r="W294" s="122">
        <f t="shared" si="135"/>
        <v>2.6364295163701086E-4</v>
      </c>
      <c r="X294" s="122">
        <f t="shared" si="135"/>
        <v>2.954146629339403E-4</v>
      </c>
      <c r="Y294" s="122">
        <f t="shared" si="135"/>
        <v>1.1744467026702696E-4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8.9966942949741807E-6</v>
      </c>
      <c r="F295" s="98">
        <v>9.8621945032353916E-6</v>
      </c>
      <c r="G295" s="98">
        <v>1.0765807954669868E-5</v>
      </c>
      <c r="H295" s="98">
        <v>2.974184615501142E-5</v>
      </c>
      <c r="I295" s="98">
        <v>7.6622212608068614E-5</v>
      </c>
      <c r="J295" s="98">
        <v>9.2316931482236276E-5</v>
      </c>
      <c r="K295" s="98">
        <v>1.0411761395164527E-4</v>
      </c>
      <c r="L295" s="98">
        <v>7.9118100675966286E-5</v>
      </c>
      <c r="M295" s="98">
        <v>9.8927501610322774E-5</v>
      </c>
      <c r="N295" s="98">
        <v>1.3487455848675562E-4</v>
      </c>
      <c r="O295" s="98">
        <v>1.6571298736532081E-4</v>
      </c>
      <c r="P295" s="98">
        <v>1.1110399681533401E-4</v>
      </c>
      <c r="Q295" s="98">
        <v>4.1820133728571112E-4</v>
      </c>
      <c r="R295" s="98">
        <v>3.0657498567375192E-4</v>
      </c>
      <c r="S295" s="98">
        <v>2.8698250771595437E-4</v>
      </c>
      <c r="T295" s="98">
        <v>2.6322025268276283E-4</v>
      </c>
      <c r="U295" s="98">
        <v>4.4456206385036739E-4</v>
      </c>
      <c r="V295" s="98">
        <v>2.6199242133795992E-4</v>
      </c>
      <c r="W295" s="98">
        <v>2.6364295163701086E-4</v>
      </c>
      <c r="X295" s="98">
        <v>2.954146629339403E-4</v>
      </c>
      <c r="Y295" s="98">
        <v>1.1744467026702696E-4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6.0572845265278646E-2</v>
      </c>
      <c r="D296" s="122">
        <v>2.420827291089547E-2</v>
      </c>
      <c r="E296" s="122">
        <v>4.4423795825716719E-2</v>
      </c>
      <c r="F296" s="122">
        <v>3.6518536750244725E-2</v>
      </c>
      <c r="G296" s="122">
        <v>4.7748724392449107E-2</v>
      </c>
      <c r="H296" s="122">
        <v>6.3756516134774774E-2</v>
      </c>
      <c r="I296" s="122">
        <v>7.7296184093644013E-2</v>
      </c>
      <c r="J296" s="122">
        <v>7.1475693435613663E-2</v>
      </c>
      <c r="K296" s="122">
        <v>6.1245477607514462E-2</v>
      </c>
      <c r="L296" s="122">
        <v>5.948823392313099E-2</v>
      </c>
      <c r="M296" s="122">
        <v>5.0198817879243102E-2</v>
      </c>
      <c r="N296" s="122">
        <v>6.6462774034066252E-2</v>
      </c>
      <c r="O296" s="122">
        <v>4.4230994499350688E-2</v>
      </c>
      <c r="P296" s="122">
        <v>2.2700641628029816E-2</v>
      </c>
      <c r="Q296" s="122">
        <v>3.5873240754597496E-2</v>
      </c>
      <c r="R296" s="122">
        <v>3.7930573402056945E-2</v>
      </c>
      <c r="S296" s="122">
        <v>4.2523877278026131E-2</v>
      </c>
      <c r="T296" s="122">
        <v>3.3142930865598746E-2</v>
      </c>
      <c r="U296" s="122">
        <v>5.7076742503117804E-2</v>
      </c>
      <c r="V296" s="122">
        <v>6.0243109690251116E-2</v>
      </c>
      <c r="W296" s="122">
        <v>0.14395157019425248</v>
      </c>
      <c r="X296" s="122">
        <v>0.23521521514573779</v>
      </c>
      <c r="Y296" s="122">
        <v>0.16046331013058579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2.4001502082332538E-2</v>
      </c>
      <c r="D297" s="98">
        <v>5.8106737063481281E-3</v>
      </c>
      <c r="E297" s="98">
        <v>2.7415736716956273E-3</v>
      </c>
      <c r="F297" s="98">
        <v>4.8980894155005719E-3</v>
      </c>
      <c r="G297" s="98">
        <v>1.2805837592244313E-2</v>
      </c>
      <c r="H297" s="98">
        <v>2.7414862379430898E-2</v>
      </c>
      <c r="I297" s="98">
        <v>2.2051666788687748E-2</v>
      </c>
      <c r="J297" s="98">
        <v>7.9025380854079088E-3</v>
      </c>
      <c r="K297" s="98">
        <v>7.303776830752313E-3</v>
      </c>
      <c r="L297" s="98">
        <v>4.6330785971671635E-3</v>
      </c>
      <c r="M297" s="98">
        <v>4.1338386037242545E-3</v>
      </c>
      <c r="N297" s="98">
        <v>9.2806397745691244E-3</v>
      </c>
      <c r="O297" s="98">
        <v>6.2492164890030465E-3</v>
      </c>
      <c r="P297" s="98">
        <v>3.2919604909291455E-3</v>
      </c>
      <c r="Q297" s="98">
        <v>3.9075501422546682E-3</v>
      </c>
      <c r="R297" s="98">
        <v>4.3163043348784045E-3</v>
      </c>
      <c r="S297" s="98">
        <v>5.2043341869122527E-3</v>
      </c>
      <c r="T297" s="98">
        <v>4.0359122297419321E-3</v>
      </c>
      <c r="U297" s="98">
        <v>6.3333655568345399E-3</v>
      </c>
      <c r="V297" s="98">
        <v>8.4166948228265835E-3</v>
      </c>
      <c r="W297" s="98">
        <v>1.248911513569325E-2</v>
      </c>
      <c r="X297" s="98">
        <v>3.9155293391816046E-2</v>
      </c>
      <c r="Y297" s="98">
        <v>4.4931508573360382E-2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1.0707137587682628E-4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1.1268219185282343E-4</v>
      </c>
      <c r="U298" s="98">
        <v>1.1711175881367044E-4</v>
      </c>
      <c r="V298" s="98">
        <v>1.1701255555720572E-4</v>
      </c>
      <c r="W298" s="98">
        <v>1.2305280052949094E-4</v>
      </c>
      <c r="X298" s="98">
        <v>1.7749267973223687E-3</v>
      </c>
      <c r="Y298" s="98">
        <v>2.0875292959465163E-3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6.4772154411284183E-5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6.8748586135823471E-5</v>
      </c>
      <c r="U299" s="101">
        <v>6.5087194462575432E-5</v>
      </c>
      <c r="V299" s="101">
        <v>6.3190517027693685E-5</v>
      </c>
      <c r="W299" s="101">
        <v>6.8397844883706741E-5</v>
      </c>
      <c r="X299" s="101">
        <v>7.8820906841736433E-4</v>
      </c>
      <c r="Y299" s="101">
        <v>7.547003941912316E-4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4.2299221465542102E-5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4.3933605716999955E-5</v>
      </c>
      <c r="U300" s="104">
        <v>5.2024564351094999E-5</v>
      </c>
      <c r="V300" s="104">
        <v>5.3822038529512033E-5</v>
      </c>
      <c r="W300" s="104">
        <v>5.4654955645784202E-5</v>
      </c>
      <c r="X300" s="104">
        <v>9.8671772890500452E-4</v>
      </c>
      <c r="Y300" s="104">
        <v>1.3328289017552847E-3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3.6571343182946109E-2</v>
      </c>
      <c r="D301" s="101">
        <v>1.8397599204547341E-2</v>
      </c>
      <c r="E301" s="101">
        <v>4.1682222154021092E-2</v>
      </c>
      <c r="F301" s="101">
        <v>3.1620447334744152E-2</v>
      </c>
      <c r="G301" s="101">
        <v>3.4942886800204791E-2</v>
      </c>
      <c r="H301" s="101">
        <v>3.6341653755343879E-2</v>
      </c>
      <c r="I301" s="101">
        <v>5.5244517304956262E-2</v>
      </c>
      <c r="J301" s="101">
        <v>6.3573155350205759E-2</v>
      </c>
      <c r="K301" s="101">
        <v>2.7228105568323877E-2</v>
      </c>
      <c r="L301" s="101">
        <v>4.9610508135833314E-2</v>
      </c>
      <c r="M301" s="101">
        <v>4.1706139944647953E-2</v>
      </c>
      <c r="N301" s="101">
        <v>4.9337671622237338E-2</v>
      </c>
      <c r="O301" s="101">
        <v>6.3665048831603628E-3</v>
      </c>
      <c r="P301" s="101">
        <v>3.2087470841776077E-3</v>
      </c>
      <c r="Q301" s="101">
        <v>7.0426563437038922E-3</v>
      </c>
      <c r="R301" s="101">
        <v>1.3317533828715642E-2</v>
      </c>
      <c r="S301" s="101">
        <v>2.4373722597683424E-2</v>
      </c>
      <c r="T301" s="101">
        <v>7.068780112103988E-4</v>
      </c>
      <c r="U301" s="101">
        <v>1.1391905741179495E-2</v>
      </c>
      <c r="V301" s="101">
        <v>0</v>
      </c>
      <c r="W301" s="101">
        <v>7.8093238408025406E-4</v>
      </c>
      <c r="X301" s="101">
        <v>3.6698083042292745E-2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2.6606523832561443E-2</v>
      </c>
      <c r="L302" s="104">
        <v>5.2446471901305153E-3</v>
      </c>
      <c r="M302" s="104">
        <v>4.3588393308708999E-3</v>
      </c>
      <c r="N302" s="104">
        <v>7.8444626372597831E-3</v>
      </c>
      <c r="O302" s="104">
        <v>3.1615273127187281E-2</v>
      </c>
      <c r="P302" s="104">
        <v>1.6199934052923061E-2</v>
      </c>
      <c r="Q302" s="104">
        <v>2.4923034268638934E-2</v>
      </c>
      <c r="R302" s="104">
        <v>2.0296735238462899E-2</v>
      </c>
      <c r="S302" s="104">
        <v>1.2945820493430451E-2</v>
      </c>
      <c r="T302" s="104">
        <v>2.8287458432793594E-2</v>
      </c>
      <c r="U302" s="104">
        <v>3.9234359446290099E-2</v>
      </c>
      <c r="V302" s="104">
        <v>5.1709402311867325E-2</v>
      </c>
      <c r="W302" s="104">
        <v>0.13055846987394948</v>
      </c>
      <c r="X302" s="104">
        <v>0.15758691191430663</v>
      </c>
      <c r="Y302" s="104">
        <v>0.1134442722612789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1.547000390654291E-2</v>
      </c>
      <c r="L303" s="98">
        <v>3.1597127066803755E-3</v>
      </c>
      <c r="M303" s="98">
        <v>2.5320831793467424E-3</v>
      </c>
      <c r="N303" s="98">
        <v>4.3872785316701824E-3</v>
      </c>
      <c r="O303" s="98">
        <v>1.7973130994855289E-2</v>
      </c>
      <c r="P303" s="98">
        <v>8.9421499329738873E-3</v>
      </c>
      <c r="Q303" s="98">
        <v>1.3784265561131636E-2</v>
      </c>
      <c r="R303" s="98">
        <v>1.1049323697213989E-2</v>
      </c>
      <c r="S303" s="98">
        <v>6.8833604391581411E-3</v>
      </c>
      <c r="T303" s="98">
        <v>1.7040423204820368E-2</v>
      </c>
      <c r="U303" s="98">
        <v>2.1731184263566548E-2</v>
      </c>
      <c r="V303" s="98">
        <v>2.7968742050095592E-2</v>
      </c>
      <c r="W303" s="98">
        <v>7.2017401356543873E-2</v>
      </c>
      <c r="X303" s="98">
        <v>6.5947817890253627E-2</v>
      </c>
      <c r="Y303" s="98">
        <v>3.4503179486237608E-2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1.1136519926018535E-2</v>
      </c>
      <c r="L304" s="98">
        <v>2.0849344834501394E-3</v>
      </c>
      <c r="M304" s="98">
        <v>1.8267561515241571E-3</v>
      </c>
      <c r="N304" s="98">
        <v>3.4571841055896003E-3</v>
      </c>
      <c r="O304" s="98">
        <v>1.3642142132331994E-2</v>
      </c>
      <c r="P304" s="98">
        <v>7.2577841199491719E-3</v>
      </c>
      <c r="Q304" s="98">
        <v>1.11387687075073E-2</v>
      </c>
      <c r="R304" s="98">
        <v>9.2474115412489091E-3</v>
      </c>
      <c r="S304" s="98">
        <v>6.0624600542723102E-3</v>
      </c>
      <c r="T304" s="98">
        <v>1.1247035227973224E-2</v>
      </c>
      <c r="U304" s="98">
        <v>1.7503175182723554E-2</v>
      </c>
      <c r="V304" s="98">
        <v>2.3740660261771736E-2</v>
      </c>
      <c r="W304" s="98">
        <v>5.8541068517405599E-2</v>
      </c>
      <c r="X304" s="98">
        <v>9.1639094024053E-2</v>
      </c>
      <c r="Y304" s="98">
        <v>7.8941092775041286E-2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3.1715219504478399E-2</v>
      </c>
      <c r="D305" s="122">
        <v>1.5737253380782145E-2</v>
      </c>
      <c r="E305" s="122">
        <v>2.5381779736582059E-2</v>
      </c>
      <c r="F305" s="122">
        <v>2.1527009412406133E-2</v>
      </c>
      <c r="G305" s="122">
        <v>3.1983442954358288E-2</v>
      </c>
      <c r="H305" s="122">
        <v>3.90345218911127E-2</v>
      </c>
      <c r="I305" s="122">
        <v>5.1272388242476485E-2</v>
      </c>
      <c r="J305" s="122">
        <v>4.5702392765478633E-2</v>
      </c>
      <c r="K305" s="122">
        <v>4.1586372785993607E-2</v>
      </c>
      <c r="L305" s="122">
        <v>3.6532504088593973E-2</v>
      </c>
      <c r="M305" s="122">
        <v>2.9981272782768513E-2</v>
      </c>
      <c r="N305" s="122">
        <v>4.2123848328361198E-2</v>
      </c>
      <c r="O305" s="122">
        <v>2.94912778002757E-2</v>
      </c>
      <c r="P305" s="122">
        <v>1.5112967986887675E-2</v>
      </c>
      <c r="Q305" s="122">
        <v>2.313497816565916E-2</v>
      </c>
      <c r="R305" s="122">
        <v>2.3664154478423866E-2</v>
      </c>
      <c r="S305" s="122">
        <v>2.6237383234097494E-2</v>
      </c>
      <c r="T305" s="122">
        <v>2.2879989103287354E-2</v>
      </c>
      <c r="U305" s="122">
        <v>3.7852649454827914E-2</v>
      </c>
      <c r="V305" s="122">
        <v>3.8057922113999609E-2</v>
      </c>
      <c r="W305" s="122">
        <v>9.1317193342141834E-2</v>
      </c>
      <c r="X305" s="122">
        <v>0.15306326188182282</v>
      </c>
      <c r="Y305" s="122">
        <v>0.11088179000087199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2.6192371722814314E-2</v>
      </c>
      <c r="D306" s="98">
        <v>1.2099900736542839E-2</v>
      </c>
      <c r="E306" s="98">
        <v>9.5534313388936677E-3</v>
      </c>
      <c r="F306" s="98">
        <v>1.2931297535794278E-2</v>
      </c>
      <c r="G306" s="98">
        <v>2.6165750165287213E-2</v>
      </c>
      <c r="H306" s="98">
        <v>3.1352823833594674E-2</v>
      </c>
      <c r="I306" s="98">
        <v>4.2648697367888531E-2</v>
      </c>
      <c r="J306" s="98">
        <v>2.9521322006037336E-2</v>
      </c>
      <c r="K306" s="98">
        <v>2.6425667801237233E-2</v>
      </c>
      <c r="L306" s="98">
        <v>1.8707150496624525E-2</v>
      </c>
      <c r="M306" s="98">
        <v>1.7073549842085499E-2</v>
      </c>
      <c r="N306" s="98">
        <v>3.0504763825701331E-2</v>
      </c>
      <c r="O306" s="98">
        <v>2.1942406270999613E-2</v>
      </c>
      <c r="P306" s="98">
        <v>1.1617774610251553E-2</v>
      </c>
      <c r="Q306" s="98">
        <v>1.6809298216473551E-2</v>
      </c>
      <c r="R306" s="98">
        <v>1.5646636075357174E-2</v>
      </c>
      <c r="S306" s="98">
        <v>1.8225582962357781E-2</v>
      </c>
      <c r="T306" s="98">
        <v>1.6920108719054854E-2</v>
      </c>
      <c r="U306" s="98">
        <v>2.8527381640798263E-2</v>
      </c>
      <c r="V306" s="98">
        <v>3.0714646384673926E-2</v>
      </c>
      <c r="W306" s="98">
        <v>9.1317193342141834E-2</v>
      </c>
      <c r="X306" s="98">
        <v>0.15306326188182282</v>
      </c>
      <c r="Y306" s="98">
        <v>0.11088179000087199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5.5228477816640833E-3</v>
      </c>
      <c r="D307" s="33">
        <v>3.6373526442393068E-3</v>
      </c>
      <c r="E307" s="33">
        <v>1.5828348397688392E-2</v>
      </c>
      <c r="F307" s="33">
        <v>8.595711876611855E-3</v>
      </c>
      <c r="G307" s="33">
        <v>5.8176927890710725E-3</v>
      </c>
      <c r="H307" s="33">
        <v>7.6816980575180249E-3</v>
      </c>
      <c r="I307" s="33">
        <v>8.6236908745879522E-3</v>
      </c>
      <c r="J307" s="33">
        <v>1.61810707594413E-2</v>
      </c>
      <c r="K307" s="33">
        <v>1.5160704984756374E-2</v>
      </c>
      <c r="L307" s="33">
        <v>1.7825353591969444E-2</v>
      </c>
      <c r="M307" s="33">
        <v>1.2907722940683012E-2</v>
      </c>
      <c r="N307" s="33">
        <v>1.1619084502659867E-2</v>
      </c>
      <c r="O307" s="33">
        <v>7.548871529276086E-3</v>
      </c>
      <c r="P307" s="33">
        <v>3.4951933766361226E-3</v>
      </c>
      <c r="Q307" s="33">
        <v>6.3256799491856093E-3</v>
      </c>
      <c r="R307" s="33">
        <v>8.0175184030666924E-3</v>
      </c>
      <c r="S307" s="33">
        <v>8.0118002717397135E-3</v>
      </c>
      <c r="T307" s="33">
        <v>5.959880384232499E-3</v>
      </c>
      <c r="U307" s="33">
        <v>9.3252678140296492E-3</v>
      </c>
      <c r="V307" s="33">
        <v>7.3432757293256795E-3</v>
      </c>
      <c r="W307" s="33">
        <v>0</v>
      </c>
      <c r="X307" s="33">
        <v>0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0.49907591206853513</v>
      </c>
      <c r="D309" s="117">
        <f t="shared" si="136"/>
        <v>0.24697584330580033</v>
      </c>
      <c r="E309" s="117">
        <f t="shared" si="136"/>
        <v>0.25393796825360215</v>
      </c>
      <c r="F309" s="117">
        <f t="shared" si="136"/>
        <v>0.21534031106965484</v>
      </c>
      <c r="G309" s="117">
        <f t="shared" si="136"/>
        <v>0.33775112620022041</v>
      </c>
      <c r="H309" s="117">
        <f t="shared" si="136"/>
        <v>0.41362895085077162</v>
      </c>
      <c r="I309" s="117">
        <f t="shared" si="136"/>
        <v>0.51507513508752967</v>
      </c>
      <c r="J309" s="117">
        <f t="shared" si="136"/>
        <v>0.47192051659658918</v>
      </c>
      <c r="K309" s="117">
        <f t="shared" si="136"/>
        <v>0.4284515676269659</v>
      </c>
      <c r="L309" s="117">
        <f t="shared" si="136"/>
        <v>0.40796634116589892</v>
      </c>
      <c r="M309" s="117">
        <f t="shared" si="136"/>
        <v>0.30769336714424411</v>
      </c>
      <c r="N309" s="117">
        <f t="shared" si="136"/>
        <v>0.43904157489958873</v>
      </c>
      <c r="O309" s="117">
        <f t="shared" si="136"/>
        <v>0.2999911722359096</v>
      </c>
      <c r="P309" s="117">
        <f t="shared" si="136"/>
        <v>0.14127401503572148</v>
      </c>
      <c r="Q309" s="117">
        <f t="shared" si="136"/>
        <v>0.21790028426105004</v>
      </c>
      <c r="R309" s="117">
        <f t="shared" ref="R309:V309" si="137">R310+R313+R315+R324</f>
        <v>0.23170101830960046</v>
      </c>
      <c r="S309" s="117">
        <f t="shared" si="137"/>
        <v>0.24946614700909878</v>
      </c>
      <c r="T309" s="117">
        <f t="shared" si="137"/>
        <v>0.20836087411381637</v>
      </c>
      <c r="U309" s="117">
        <f t="shared" si="137"/>
        <v>0.33919067890956772</v>
      </c>
      <c r="V309" s="117">
        <f t="shared" si="137"/>
        <v>0.32469350148375292</v>
      </c>
      <c r="W309" s="117">
        <f t="shared" ref="W309:Y309" si="138">W310+W313+W315+W324</f>
        <v>0.65230338682050015</v>
      </c>
      <c r="X309" s="117">
        <f t="shared" si="138"/>
        <v>1.3192437292746322</v>
      </c>
      <c r="Y309" s="117">
        <f t="shared" si="138"/>
        <v>0.86080001151417529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0.44220641433466473</v>
      </c>
      <c r="D310" s="122">
        <f t="shared" si="139"/>
        <v>0.22190522577851693</v>
      </c>
      <c r="E310" s="122">
        <f t="shared" si="139"/>
        <v>0.20780749326768122</v>
      </c>
      <c r="F310" s="122">
        <f t="shared" si="139"/>
        <v>0.17785548933468751</v>
      </c>
      <c r="G310" s="122">
        <f t="shared" si="139"/>
        <v>0.28770877449265209</v>
      </c>
      <c r="H310" s="122">
        <f t="shared" si="139"/>
        <v>0.34945357857902659</v>
      </c>
      <c r="I310" s="122">
        <f t="shared" si="139"/>
        <v>0.43399881765765647</v>
      </c>
      <c r="J310" s="122">
        <f t="shared" si="139"/>
        <v>0.39546811260514247</v>
      </c>
      <c r="K310" s="122">
        <f t="shared" si="139"/>
        <v>0.35722271150734081</v>
      </c>
      <c r="L310" s="122">
        <f t="shared" si="139"/>
        <v>0.34318141262348223</v>
      </c>
      <c r="M310" s="122">
        <f t="shared" si="139"/>
        <v>0.25342606240686061</v>
      </c>
      <c r="N310" s="122">
        <f t="shared" si="139"/>
        <v>0.36582061720052922</v>
      </c>
      <c r="O310" s="122">
        <f t="shared" si="139"/>
        <v>0.24594209188070931</v>
      </c>
      <c r="P310" s="122">
        <f t="shared" si="139"/>
        <v>0.11306634955469942</v>
      </c>
      <c r="Q310" s="122">
        <f t="shared" si="139"/>
        <v>0.17213527330706752</v>
      </c>
      <c r="R310" s="122">
        <f t="shared" ref="R310:V310" si="140">SUM(R311:R312)</f>
        <v>0.18419131312358877</v>
      </c>
      <c r="S310" s="122">
        <f t="shared" si="140"/>
        <v>0.197241975406101</v>
      </c>
      <c r="T310" s="122">
        <f t="shared" si="140"/>
        <v>0.16406882408431625</v>
      </c>
      <c r="U310" s="122">
        <f t="shared" si="140"/>
        <v>0.26378803424054781</v>
      </c>
      <c r="V310" s="122">
        <f t="shared" si="140"/>
        <v>0.24593390005387394</v>
      </c>
      <c r="W310" s="122">
        <f t="shared" ref="W310:Y310" si="141">SUM(W311:W312)</f>
        <v>0.46832042308969191</v>
      </c>
      <c r="X310" s="122">
        <f t="shared" si="141"/>
        <v>1.0161693747488754</v>
      </c>
      <c r="Y310" s="122">
        <f t="shared" si="141"/>
        <v>0.6472018244042872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0.43344141606341924</v>
      </c>
      <c r="D311" s="98">
        <v>0.21755764522518448</v>
      </c>
      <c r="E311" s="98">
        <v>0.20374655390446786</v>
      </c>
      <c r="F311" s="98">
        <v>0.17444163489197406</v>
      </c>
      <c r="G311" s="98">
        <v>0.28227187152640143</v>
      </c>
      <c r="H311" s="98">
        <v>0.34287640926616569</v>
      </c>
      <c r="I311" s="98">
        <v>0.4260404619418513</v>
      </c>
      <c r="J311" s="98">
        <v>0.3882845862645114</v>
      </c>
      <c r="K311" s="98">
        <v>0.35081860415335736</v>
      </c>
      <c r="L311" s="98">
        <v>0.33701052549380911</v>
      </c>
      <c r="M311" s="98">
        <v>0.24897505720187602</v>
      </c>
      <c r="N311" s="98">
        <v>0.35944144881855983</v>
      </c>
      <c r="O311" s="98">
        <v>0.24171830522258905</v>
      </c>
      <c r="P311" s="98">
        <v>0.11116266811573727</v>
      </c>
      <c r="Q311" s="98">
        <v>0.16927024107323455</v>
      </c>
      <c r="R311" s="98">
        <v>0.18113956055722699</v>
      </c>
      <c r="S311" s="98">
        <v>0.19400761515575776</v>
      </c>
      <c r="T311" s="98">
        <v>0.16134832875742794</v>
      </c>
      <c r="U311" s="98">
        <v>0.25950708868952282</v>
      </c>
      <c r="V311" s="98">
        <v>0.24196289088127546</v>
      </c>
      <c r="W311" s="98">
        <v>0.46094556505886591</v>
      </c>
      <c r="X311" s="98">
        <v>1.0008791432317736</v>
      </c>
      <c r="Y311" s="98">
        <v>0.63770882769441584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8.7649982712454805E-3</v>
      </c>
      <c r="D312" s="98">
        <v>4.3475805533324634E-3</v>
      </c>
      <c r="E312" s="98">
        <v>4.0609393632133504E-3</v>
      </c>
      <c r="F312" s="98">
        <v>3.4138544427134488E-3</v>
      </c>
      <c r="G312" s="98">
        <v>5.4369029662506788E-3</v>
      </c>
      <c r="H312" s="98">
        <v>6.5771693128609124E-3</v>
      </c>
      <c r="I312" s="98">
        <v>7.958355715805188E-3</v>
      </c>
      <c r="J312" s="98">
        <v>7.1835263406310511E-3</v>
      </c>
      <c r="K312" s="98">
        <v>6.4041073539834658E-3</v>
      </c>
      <c r="L312" s="98">
        <v>6.1708871296731228E-3</v>
      </c>
      <c r="M312" s="98">
        <v>4.4510052049845702E-3</v>
      </c>
      <c r="N312" s="98">
        <v>6.3791683819694094E-3</v>
      </c>
      <c r="O312" s="98">
        <v>4.2237866581202694E-3</v>
      </c>
      <c r="P312" s="98">
        <v>1.9036814389621422E-3</v>
      </c>
      <c r="Q312" s="98">
        <v>2.8650322338329573E-3</v>
      </c>
      <c r="R312" s="98">
        <v>3.051752566361793E-3</v>
      </c>
      <c r="S312" s="98">
        <v>3.2343602503432439E-3</v>
      </c>
      <c r="T312" s="98">
        <v>2.7204953268883214E-3</v>
      </c>
      <c r="U312" s="98">
        <v>4.2809455510249622E-3</v>
      </c>
      <c r="V312" s="98">
        <v>3.9710091725984869E-3</v>
      </c>
      <c r="W312" s="98">
        <v>7.37485803082597E-3</v>
      </c>
      <c r="X312" s="98">
        <v>1.5290231517101819E-2</v>
      </c>
      <c r="Y312" s="98">
        <v>9.4929967098713666E-3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2.210606995186555E-5</v>
      </c>
      <c r="F313" s="122">
        <f t="shared" si="142"/>
        <v>2.5186139041796542E-5</v>
      </c>
      <c r="G313" s="122">
        <f t="shared" si="142"/>
        <v>2.8548891765077532E-5</v>
      </c>
      <c r="H313" s="122">
        <f t="shared" si="142"/>
        <v>8.1821551096774553E-5</v>
      </c>
      <c r="I313" s="122">
        <f t="shared" si="142"/>
        <v>2.1850086971309023E-4</v>
      </c>
      <c r="J313" s="122">
        <f t="shared" si="142"/>
        <v>2.7271873883292998E-4</v>
      </c>
      <c r="K313" s="122">
        <f t="shared" si="142"/>
        <v>3.1849083123652302E-4</v>
      </c>
      <c r="L313" s="122">
        <f t="shared" si="142"/>
        <v>2.5049625603429111E-4</v>
      </c>
      <c r="M313" s="122">
        <f t="shared" si="142"/>
        <v>3.253621703470533E-4</v>
      </c>
      <c r="N313" s="122">
        <f t="shared" si="142"/>
        <v>4.6279005563253984E-4</v>
      </c>
      <c r="O313" s="122">
        <f t="shared" si="142"/>
        <v>5.9539927658064243E-4</v>
      </c>
      <c r="P313" s="122">
        <f t="shared" si="142"/>
        <v>4.1755495511682324E-4</v>
      </c>
      <c r="Q313" s="122">
        <f t="shared" si="142"/>
        <v>1.624747914989689E-3</v>
      </c>
      <c r="R313" s="122">
        <f t="shared" si="142"/>
        <v>1.1994964201280866E-3</v>
      </c>
      <c r="S313" s="122">
        <f t="shared" si="142"/>
        <v>1.1237158913529439E-3</v>
      </c>
      <c r="T313" s="122">
        <f t="shared" si="142"/>
        <v>1.0315649936639066E-3</v>
      </c>
      <c r="U313" s="122">
        <f t="shared" si="142"/>
        <v>1.7439230174655679E-3</v>
      </c>
      <c r="V313" s="122">
        <f t="shared" si="142"/>
        <v>1.0305635599994285E-3</v>
      </c>
      <c r="W313" s="122">
        <f t="shared" si="142"/>
        <v>1.0463789193621736E-3</v>
      </c>
      <c r="X313" s="122">
        <f t="shared" si="142"/>
        <v>1.1852214026451884E-3</v>
      </c>
      <c r="Y313" s="122">
        <f t="shared" si="142"/>
        <v>4.7690545305135095E-4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2.210606995186555E-5</v>
      </c>
      <c r="F314" s="98">
        <v>2.5186139041796542E-5</v>
      </c>
      <c r="G314" s="98">
        <v>2.8548891765077532E-5</v>
      </c>
      <c r="H314" s="98">
        <v>8.1821551096774553E-5</v>
      </c>
      <c r="I314" s="98">
        <v>2.1850086971309023E-4</v>
      </c>
      <c r="J314" s="98">
        <v>2.7271873883292998E-4</v>
      </c>
      <c r="K314" s="98">
        <v>3.1849083123652302E-4</v>
      </c>
      <c r="L314" s="98">
        <v>2.5049625603429111E-4</v>
      </c>
      <c r="M314" s="98">
        <v>3.253621703470533E-4</v>
      </c>
      <c r="N314" s="98">
        <v>4.6279005563253984E-4</v>
      </c>
      <c r="O314" s="98">
        <v>5.9539927658064243E-4</v>
      </c>
      <c r="P314" s="98">
        <v>4.1755495511682324E-4</v>
      </c>
      <c r="Q314" s="98">
        <v>1.624747914989689E-3</v>
      </c>
      <c r="R314" s="98">
        <v>1.1994964201280866E-3</v>
      </c>
      <c r="S314" s="98">
        <v>1.1237158913529439E-3</v>
      </c>
      <c r="T314" s="98">
        <v>1.0315649936639066E-3</v>
      </c>
      <c r="U314" s="98">
        <v>1.7439230174655679E-3</v>
      </c>
      <c r="V314" s="98">
        <v>1.0305635599994285E-3</v>
      </c>
      <c r="W314" s="98">
        <v>1.0463789193621736E-3</v>
      </c>
      <c r="X314" s="98">
        <v>1.1852214026451884E-3</v>
      </c>
      <c r="Y314" s="98">
        <v>4.7690545305135095E-4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3.7344655144101388E-2</v>
      </c>
      <c r="D315" s="122">
        <v>1.522583266806839E-2</v>
      </c>
      <c r="E315" s="122">
        <v>2.8558714988358779E-2</v>
      </c>
      <c r="F315" s="122">
        <v>2.3362393271210397E-2</v>
      </c>
      <c r="G315" s="122">
        <v>3.0214567422099388E-2</v>
      </c>
      <c r="H315" s="122">
        <v>3.9809278632668366E-2</v>
      </c>
      <c r="I315" s="122">
        <v>4.9180130000974397E-2</v>
      </c>
      <c r="J315" s="122">
        <v>4.645948189123663E-2</v>
      </c>
      <c r="K315" s="122">
        <v>4.3756058089601729E-2</v>
      </c>
      <c r="L315" s="122">
        <v>3.9860101604032007E-2</v>
      </c>
      <c r="M315" s="122">
        <v>3.3953282812365912E-2</v>
      </c>
      <c r="N315" s="122">
        <v>4.5779353719475717E-2</v>
      </c>
      <c r="O315" s="122">
        <v>3.4630629125277965E-2</v>
      </c>
      <c r="P315" s="122">
        <v>1.8186723293227687E-2</v>
      </c>
      <c r="Q315" s="122">
        <v>2.9179137728783611E-2</v>
      </c>
      <c r="R315" s="122">
        <v>3.055930843952772E-2</v>
      </c>
      <c r="S315" s="122">
        <v>3.3629785990508226E-2</v>
      </c>
      <c r="T315" s="122">
        <v>2.8083306306001206E-2</v>
      </c>
      <c r="U315" s="122">
        <v>4.8419488408566025E-2</v>
      </c>
      <c r="V315" s="122">
        <v>5.2668440760795902E-2</v>
      </c>
      <c r="W315" s="122">
        <v>0.12714367000167429</v>
      </c>
      <c r="X315" s="122">
        <v>0.20830933999016155</v>
      </c>
      <c r="Y315" s="122">
        <v>0.14532594890391903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1.37978063586605E-2</v>
      </c>
      <c r="D316" s="98">
        <v>3.352295670158479E-3</v>
      </c>
      <c r="E316" s="98">
        <v>1.5880637792149725E-3</v>
      </c>
      <c r="F316" s="98">
        <v>2.8488452783295409E-3</v>
      </c>
      <c r="G316" s="98">
        <v>7.4819009812908104E-3</v>
      </c>
      <c r="H316" s="98">
        <v>1.609595483825452E-2</v>
      </c>
      <c r="I316" s="98">
        <v>1.301672506880501E-2</v>
      </c>
      <c r="J316" s="98">
        <v>4.6937615670556701E-3</v>
      </c>
      <c r="K316" s="98">
        <v>4.3701147536776806E-3</v>
      </c>
      <c r="L316" s="98">
        <v>2.7959451456197296E-3</v>
      </c>
      <c r="M316" s="98">
        <v>2.537967292749444E-3</v>
      </c>
      <c r="N316" s="98">
        <v>5.85808542991489E-3</v>
      </c>
      <c r="O316" s="98">
        <v>4.1023490261792315E-3</v>
      </c>
      <c r="P316" s="98">
        <v>2.2617985133249279E-3</v>
      </c>
      <c r="Q316" s="98">
        <v>2.7924395635978935E-3</v>
      </c>
      <c r="R316" s="98">
        <v>3.1617212722532431E-3</v>
      </c>
      <c r="S316" s="98">
        <v>3.8988501245776266E-3</v>
      </c>
      <c r="T316" s="98">
        <v>3.0837576041959588E-3</v>
      </c>
      <c r="U316" s="98">
        <v>4.919699413381478E-3</v>
      </c>
      <c r="V316" s="98">
        <v>6.6222327315067853E-3</v>
      </c>
      <c r="W316" s="98">
        <v>9.9032174431732886E-3</v>
      </c>
      <c r="X316" s="98">
        <v>3.1183172694054819E-2</v>
      </c>
      <c r="Y316" s="98">
        <v>3.5861818693169983E-2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8.1054752224425598E-5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9.6462987726782321E-5</v>
      </c>
      <c r="U317" s="98">
        <v>1.0258369117595198E-4</v>
      </c>
      <c r="V317" s="98">
        <v>1.0354016648714392E-4</v>
      </c>
      <c r="W317" s="98">
        <v>1.0889088214404579E-4</v>
      </c>
      <c r="X317" s="98">
        <v>1.6144453583094118E-3</v>
      </c>
      <c r="Y317" s="98">
        <v>1.935188572362839E-3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3.8755530758883489E-5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5.2529382009782366E-5</v>
      </c>
      <c r="U318" s="101">
        <v>5.0559126824856987E-5</v>
      </c>
      <c r="V318" s="101">
        <v>4.9718127957631891E-5</v>
      </c>
      <c r="W318" s="101">
        <v>5.4235926498261586E-5</v>
      </c>
      <c r="X318" s="101">
        <v>6.277276294044073E-4</v>
      </c>
      <c r="Y318" s="101">
        <v>6.0235967060755442E-4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4.2299221465542102E-5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4.3933605716999955E-5</v>
      </c>
      <c r="U319" s="104">
        <v>5.2024564351094999E-5</v>
      </c>
      <c r="V319" s="104">
        <v>5.3822038529512033E-5</v>
      </c>
      <c r="W319" s="104">
        <v>5.4654955645784202E-5</v>
      </c>
      <c r="X319" s="104">
        <v>9.8671772890500452E-4</v>
      </c>
      <c r="Y319" s="104">
        <v>1.3328289017552847E-3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2.3546848785440888E-2</v>
      </c>
      <c r="D320" s="101">
        <v>1.1873536997909911E-2</v>
      </c>
      <c r="E320" s="101">
        <v>2.6970651209143808E-2</v>
      </c>
      <c r="F320" s="101">
        <v>2.0513547992880857E-2</v>
      </c>
      <c r="G320" s="101">
        <v>2.2732666440808576E-2</v>
      </c>
      <c r="H320" s="101">
        <v>2.3713323794413842E-2</v>
      </c>
      <c r="I320" s="101">
        <v>3.6163404932169387E-2</v>
      </c>
      <c r="J320" s="101">
        <v>4.1765720324180959E-2</v>
      </c>
      <c r="K320" s="101">
        <v>1.7962652794973635E-2</v>
      </c>
      <c r="L320" s="101">
        <v>3.2884777601232346E-2</v>
      </c>
      <c r="M320" s="101">
        <v>2.7894985617016126E-2</v>
      </c>
      <c r="N320" s="101">
        <v>3.3486359807139661E-2</v>
      </c>
      <c r="O320" s="101">
        <v>4.4168976217200786E-3</v>
      </c>
      <c r="P320" s="101">
        <v>2.2887744239398424E-3</v>
      </c>
      <c r="Q320" s="101">
        <v>5.1561112877912046E-3</v>
      </c>
      <c r="R320" s="101">
        <v>9.9198502572400895E-3</v>
      </c>
      <c r="S320" s="101">
        <v>1.8456260395871931E-2</v>
      </c>
      <c r="T320" s="101">
        <v>5.4392280218286794E-4</v>
      </c>
      <c r="U320" s="101">
        <v>8.9056410606219161E-3</v>
      </c>
      <c r="V320" s="101">
        <v>0</v>
      </c>
      <c r="W320" s="101">
        <v>6.2852006572129302E-4</v>
      </c>
      <c r="X320" s="101">
        <v>2.9986240426459788E-2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2.1342235788725988E-2</v>
      </c>
      <c r="L321" s="104">
        <v>4.1793788571799287E-3</v>
      </c>
      <c r="M321" s="104">
        <v>3.5203299026003443E-3</v>
      </c>
      <c r="N321" s="104">
        <v>6.4349084824211669E-3</v>
      </c>
      <c r="O321" s="104">
        <v>2.6111382477378653E-2</v>
      </c>
      <c r="P321" s="104">
        <v>1.3636150355962917E-2</v>
      </c>
      <c r="Q321" s="104">
        <v>2.1230586877394514E-2</v>
      </c>
      <c r="R321" s="104">
        <v>1.7477736910034389E-2</v>
      </c>
      <c r="S321" s="104">
        <v>1.1274675470058674E-2</v>
      </c>
      <c r="T321" s="104">
        <v>2.4359162911895597E-2</v>
      </c>
      <c r="U321" s="104">
        <v>3.4491564243386674E-2</v>
      </c>
      <c r="V321" s="104">
        <v>4.5942667862801975E-2</v>
      </c>
      <c r="W321" s="104">
        <v>0.11650304161063567</v>
      </c>
      <c r="X321" s="104">
        <v>0.14552548151133751</v>
      </c>
      <c r="Y321" s="104">
        <v>0.10752894163838621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1.0205715862707451E-2</v>
      </c>
      <c r="L322" s="98">
        <v>2.0944443737297893E-3</v>
      </c>
      <c r="M322" s="98">
        <v>1.6935737510761874E-3</v>
      </c>
      <c r="N322" s="98">
        <v>2.9777243768315661E-3</v>
      </c>
      <c r="O322" s="98">
        <v>1.2469240345046659E-2</v>
      </c>
      <c r="P322" s="98">
        <v>6.3783662360137449E-3</v>
      </c>
      <c r="Q322" s="98">
        <v>1.0091818169887214E-2</v>
      </c>
      <c r="R322" s="98">
        <v>8.2303253687854815E-3</v>
      </c>
      <c r="S322" s="98">
        <v>5.2122154157863646E-3</v>
      </c>
      <c r="T322" s="98">
        <v>1.3112127683922375E-2</v>
      </c>
      <c r="U322" s="98">
        <v>1.6988389060663116E-2</v>
      </c>
      <c r="V322" s="98">
        <v>2.2202007601030235E-2</v>
      </c>
      <c r="W322" s="98">
        <v>5.7961973093230069E-2</v>
      </c>
      <c r="X322" s="98">
        <v>5.3886387487284505E-2</v>
      </c>
      <c r="Y322" s="98">
        <v>2.8587848863344919E-2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1.1136519926018535E-2</v>
      </c>
      <c r="L323" s="98">
        <v>2.0849344834501394E-3</v>
      </c>
      <c r="M323" s="98">
        <v>1.8267561515241571E-3</v>
      </c>
      <c r="N323" s="98">
        <v>3.4571841055896003E-3</v>
      </c>
      <c r="O323" s="98">
        <v>1.3642142132331994E-2</v>
      </c>
      <c r="P323" s="98">
        <v>7.2577841199491719E-3</v>
      </c>
      <c r="Q323" s="98">
        <v>1.11387687075073E-2</v>
      </c>
      <c r="R323" s="98">
        <v>9.2474115412489091E-3</v>
      </c>
      <c r="S323" s="98">
        <v>6.0624600542723102E-3</v>
      </c>
      <c r="T323" s="98">
        <v>1.1247035227973224E-2</v>
      </c>
      <c r="U323" s="98">
        <v>1.7503175182723554E-2</v>
      </c>
      <c r="V323" s="98">
        <v>2.3740660261771736E-2</v>
      </c>
      <c r="W323" s="98">
        <v>5.8541068517405599E-2</v>
      </c>
      <c r="X323" s="98">
        <v>9.1639094024053E-2</v>
      </c>
      <c r="Y323" s="98">
        <v>7.8941092775041286E-2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1.9524842589768974E-2</v>
      </c>
      <c r="D324" s="122">
        <v>9.8447848592149965E-3</v>
      </c>
      <c r="E324" s="122">
        <v>1.7549653927610282E-2</v>
      </c>
      <c r="F324" s="122">
        <v>1.4097242324715147E-2</v>
      </c>
      <c r="G324" s="122">
        <v>1.9799235393703846E-2</v>
      </c>
      <c r="H324" s="122">
        <v>2.4284272087979897E-2</v>
      </c>
      <c r="I324" s="122">
        <v>3.1677686559185743E-2</v>
      </c>
      <c r="J324" s="122">
        <v>2.9720203361377165E-2</v>
      </c>
      <c r="K324" s="122">
        <v>2.7154307198786844E-2</v>
      </c>
      <c r="L324" s="122">
        <v>2.4674330682350393E-2</v>
      </c>
      <c r="M324" s="122">
        <v>1.998865975467054E-2</v>
      </c>
      <c r="N324" s="122">
        <v>2.6978813923951257E-2</v>
      </c>
      <c r="O324" s="122">
        <v>1.8823051953341646E-2</v>
      </c>
      <c r="P324" s="122">
        <v>9.6033872326775644E-3</v>
      </c>
      <c r="Q324" s="122">
        <v>1.4961125310209232E-2</v>
      </c>
      <c r="R324" s="122">
        <v>1.5750900326355875E-2</v>
      </c>
      <c r="S324" s="122">
        <v>1.7470669721136627E-2</v>
      </c>
      <c r="T324" s="122">
        <v>1.5177178729835006E-2</v>
      </c>
      <c r="U324" s="122">
        <v>2.5239233242988334E-2</v>
      </c>
      <c r="V324" s="122">
        <v>2.5060597109083663E-2</v>
      </c>
      <c r="W324" s="122">
        <v>5.5792914809771721E-2</v>
      </c>
      <c r="X324" s="122">
        <v>9.3579793132950284E-2</v>
      </c>
      <c r="Y324" s="122">
        <v>6.77953327529177E-2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1.537453265503981E-2</v>
      </c>
      <c r="D325" s="98">
        <v>7.106863995700278E-3</v>
      </c>
      <c r="E325" s="98">
        <v>5.6146739369528336E-3</v>
      </c>
      <c r="F325" s="98">
        <v>7.6045943389372369E-3</v>
      </c>
      <c r="G325" s="98">
        <v>1.5396988574073591E-2</v>
      </c>
      <c r="H325" s="98">
        <v>1.846068291946119E-2</v>
      </c>
      <c r="I325" s="98">
        <v>2.5127265802996825E-2</v>
      </c>
      <c r="J325" s="98">
        <v>1.7403776806867794E-2</v>
      </c>
      <c r="K325" s="98">
        <v>1.5588409605553867E-2</v>
      </c>
      <c r="L325" s="98">
        <v>1.1042095813628E-2</v>
      </c>
      <c r="M325" s="98">
        <v>1.0082567622484486E-2</v>
      </c>
      <c r="N325" s="98">
        <v>1.8018915915970921E-2</v>
      </c>
      <c r="O325" s="98">
        <v>1.2963228311692297E-2</v>
      </c>
      <c r="P325" s="98">
        <v>6.8665936244925539E-3</v>
      </c>
      <c r="Q325" s="98">
        <v>9.9526415245461183E-3</v>
      </c>
      <c r="R325" s="98">
        <v>9.3073677432290221E-3</v>
      </c>
      <c r="S325" s="98">
        <v>1.0912313975189597E-2</v>
      </c>
      <c r="T325" s="98">
        <v>1.0202863162651258E-2</v>
      </c>
      <c r="U325" s="98">
        <v>1.7313050891920489E-2</v>
      </c>
      <c r="V325" s="98">
        <v>1.8725266570556676E-2</v>
      </c>
      <c r="W325" s="98">
        <v>5.5792914809771721E-2</v>
      </c>
      <c r="X325" s="98">
        <v>9.3579793132950284E-2</v>
      </c>
      <c r="Y325" s="98">
        <v>6.77953327529177E-2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4.1503099347291626E-3</v>
      </c>
      <c r="D326" s="33">
        <v>2.7379208635147194E-3</v>
      </c>
      <c r="E326" s="33">
        <v>1.1934979990657449E-2</v>
      </c>
      <c r="F326" s="33">
        <v>6.4926479857779088E-3</v>
      </c>
      <c r="G326" s="33">
        <v>4.4022468196302546E-3</v>
      </c>
      <c r="H326" s="33">
        <v>5.8235891685187065E-3</v>
      </c>
      <c r="I326" s="33">
        <v>6.5504207561889165E-3</v>
      </c>
      <c r="J326" s="33">
        <v>1.2316426554509369E-2</v>
      </c>
      <c r="K326" s="33">
        <v>1.1565897593232977E-2</v>
      </c>
      <c r="L326" s="33">
        <v>1.3632234868722393E-2</v>
      </c>
      <c r="M326" s="33">
        <v>9.9060921321860555E-3</v>
      </c>
      <c r="N326" s="33">
        <v>8.959898007980336E-3</v>
      </c>
      <c r="O326" s="33">
        <v>5.8598236416493484E-3</v>
      </c>
      <c r="P326" s="33">
        <v>2.7367936081850101E-3</v>
      </c>
      <c r="Q326" s="33">
        <v>5.0084837856631129E-3</v>
      </c>
      <c r="R326" s="33">
        <v>6.4435325831268516E-3</v>
      </c>
      <c r="S326" s="33">
        <v>6.5583557459470291E-3</v>
      </c>
      <c r="T326" s="33">
        <v>4.9743155671837479E-3</v>
      </c>
      <c r="U326" s="33">
        <v>7.9261823510678453E-3</v>
      </c>
      <c r="V326" s="33">
        <v>6.3353305385269862E-3</v>
      </c>
      <c r="W326" s="33">
        <v>0</v>
      </c>
      <c r="X326" s="33">
        <v>0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0.5505127644055634</v>
      </c>
      <c r="D328" s="119">
        <f t="shared" si="143"/>
        <v>0.55499855886400173</v>
      </c>
      <c r="E328" s="119">
        <f t="shared" si="143"/>
        <v>0.56980396970018155</v>
      </c>
      <c r="F328" s="119">
        <f t="shared" si="143"/>
        <v>0.57140261761089861</v>
      </c>
      <c r="G328" s="119">
        <f t="shared" si="143"/>
        <v>0.57178681622448679</v>
      </c>
      <c r="H328" s="119">
        <f t="shared" si="143"/>
        <v>0.5765072236362232</v>
      </c>
      <c r="I328" s="119">
        <f t="shared" si="143"/>
        <v>0.5822967457914231</v>
      </c>
      <c r="J328" s="119">
        <f t="shared" si="143"/>
        <v>0.59083171710381621</v>
      </c>
      <c r="K328" s="119">
        <f t="shared" si="143"/>
        <v>0.60235038684403419</v>
      </c>
      <c r="L328" s="119">
        <f t="shared" si="143"/>
        <v>0.60619824385696042</v>
      </c>
      <c r="M328" s="119">
        <f t="shared" si="143"/>
        <v>0.61955112772054188</v>
      </c>
      <c r="N328" s="119">
        <f t="shared" si="143"/>
        <v>0.63716953594781101</v>
      </c>
      <c r="O328" s="119">
        <f t="shared" si="143"/>
        <v>0.67241212924385318</v>
      </c>
      <c r="P328" s="119">
        <f t="shared" si="143"/>
        <v>0.70469907312883895</v>
      </c>
      <c r="Q328" s="119">
        <f t="shared" si="143"/>
        <v>0.732766179834487</v>
      </c>
      <c r="R328" s="119">
        <f t="shared" ref="R328:V328" si="144">IF(R309=0,"",R309/R290)</f>
        <v>0.74060782792109492</v>
      </c>
      <c r="S328" s="119">
        <f t="shared" si="144"/>
        <v>0.74239408311909216</v>
      </c>
      <c r="T328" s="119">
        <f t="shared" si="144"/>
        <v>0.74978776393566471</v>
      </c>
      <c r="U328" s="119">
        <f t="shared" si="144"/>
        <v>0.75132606815391989</v>
      </c>
      <c r="V328" s="119">
        <f t="shared" si="144"/>
        <v>0.75547858418153935</v>
      </c>
      <c r="W328" s="119">
        <f t="shared" ref="W328:Y328" si="145">IF(W309=0,"",W309/W290)</f>
        <v>0.75489761833917945</v>
      </c>
      <c r="X328" s="119">
        <f t="shared" si="145"/>
        <v>0.75437830269456618</v>
      </c>
      <c r="Y328" s="119">
        <f t="shared" si="145"/>
        <v>0.75792484058302179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0.54306599089423546</v>
      </c>
      <c r="D329" s="124">
        <f t="shared" si="146"/>
        <v>0.54783683363160995</v>
      </c>
      <c r="E329" s="124">
        <f t="shared" si="146"/>
        <v>0.55290904464532331</v>
      </c>
      <c r="F329" s="124">
        <f t="shared" si="146"/>
        <v>0.55787780161239064</v>
      </c>
      <c r="G329" s="124">
        <f t="shared" si="146"/>
        <v>0.563084627612079</v>
      </c>
      <c r="H329" s="124">
        <f t="shared" si="146"/>
        <v>0.56853777081741796</v>
      </c>
      <c r="I329" s="124">
        <f t="shared" si="146"/>
        <v>0.57413887258710805</v>
      </c>
      <c r="J329" s="124">
        <f t="shared" si="146"/>
        <v>0.58031717961465079</v>
      </c>
      <c r="K329" s="124">
        <f t="shared" si="146"/>
        <v>0.58718620537643584</v>
      </c>
      <c r="L329" s="124">
        <f t="shared" si="146"/>
        <v>0.59488006445998043</v>
      </c>
      <c r="M329" s="124">
        <f t="shared" si="146"/>
        <v>0.60867028737476958</v>
      </c>
      <c r="N329" s="124">
        <f t="shared" si="146"/>
        <v>0.63036833121776525</v>
      </c>
      <c r="O329" s="124">
        <f t="shared" si="146"/>
        <v>0.6606838341493827</v>
      </c>
      <c r="P329" s="124">
        <f t="shared" si="146"/>
        <v>0.69558089891849939</v>
      </c>
      <c r="Q329" s="124">
        <f t="shared" si="146"/>
        <v>0.72343888264882839</v>
      </c>
      <c r="R329" s="124">
        <f t="shared" ref="R329:V329" si="147">IF(R310=0,"",R310/R291)</f>
        <v>0.73397261089987309</v>
      </c>
      <c r="S329" s="124">
        <f t="shared" si="147"/>
        <v>0.73878646904668188</v>
      </c>
      <c r="T329" s="124">
        <f t="shared" si="147"/>
        <v>0.74035940274363232</v>
      </c>
      <c r="U329" s="124">
        <f t="shared" si="147"/>
        <v>0.74080684488211768</v>
      </c>
      <c r="V329" s="124">
        <f t="shared" si="147"/>
        <v>0.74250436937536257</v>
      </c>
      <c r="W329" s="124">
        <f t="shared" ref="W329:Y329" si="148">IF(W310=0,"",W310/W291)</f>
        <v>0.74506548799765948</v>
      </c>
      <c r="X329" s="124">
        <f t="shared" si="148"/>
        <v>0.74706865910251319</v>
      </c>
      <c r="Y329" s="124">
        <f t="shared" si="148"/>
        <v>0.74884205409748272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0.53809396895868766</v>
      </c>
      <c r="D330" s="111">
        <f t="shared" si="149"/>
        <v>0.54293099672291167</v>
      </c>
      <c r="E330" s="111">
        <f t="shared" si="149"/>
        <v>0.54802552539407567</v>
      </c>
      <c r="F330" s="111">
        <f t="shared" si="149"/>
        <v>0.55309222005294723</v>
      </c>
      <c r="G330" s="111">
        <f t="shared" si="149"/>
        <v>0.55838551934016045</v>
      </c>
      <c r="H330" s="111">
        <f t="shared" si="149"/>
        <v>0.5638709202280473</v>
      </c>
      <c r="I330" s="111">
        <f t="shared" si="149"/>
        <v>0.56960764051418566</v>
      </c>
      <c r="J330" s="111">
        <f t="shared" si="149"/>
        <v>0.57584607184191716</v>
      </c>
      <c r="K330" s="111">
        <f t="shared" si="149"/>
        <v>0.58279437518317689</v>
      </c>
      <c r="L330" s="111">
        <f t="shared" si="149"/>
        <v>0.59049972815831353</v>
      </c>
      <c r="M330" s="111">
        <f t="shared" si="149"/>
        <v>0.60444165943939721</v>
      </c>
      <c r="N330" s="111">
        <f t="shared" si="149"/>
        <v>0.62626005350576042</v>
      </c>
      <c r="O330" s="111">
        <f t="shared" si="149"/>
        <v>0.65678958938491405</v>
      </c>
      <c r="P330" s="111">
        <f t="shared" si="149"/>
        <v>0.69197347930236996</v>
      </c>
      <c r="Q330" s="111">
        <f t="shared" si="149"/>
        <v>0.72006823254350083</v>
      </c>
      <c r="R330" s="111">
        <f t="shared" ref="R330:V330" si="150">IF(R311=0,"",R311/R292)</f>
        <v>0.73069769540248652</v>
      </c>
      <c r="S330" s="111">
        <f t="shared" si="150"/>
        <v>0.73558317306050514</v>
      </c>
      <c r="T330" s="111">
        <f t="shared" si="150"/>
        <v>0.73713238314447871</v>
      </c>
      <c r="U330" s="111">
        <f t="shared" si="150"/>
        <v>0.73765281350043876</v>
      </c>
      <c r="V330" s="111">
        <f t="shared" si="150"/>
        <v>0.73937980430461026</v>
      </c>
      <c r="W330" s="111">
        <f t="shared" ref="W330:Y330" si="151">IF(W311=0,"",W311/W292)</f>
        <v>0.74203885819257098</v>
      </c>
      <c r="X330" s="111">
        <f t="shared" si="151"/>
        <v>0.74419311049256531</v>
      </c>
      <c r="Y330" s="111">
        <f t="shared" si="151"/>
        <v>0.74605274043573522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2.4571325007913911</v>
      </c>
      <c r="F332" s="124">
        <f t="shared" si="155"/>
        <v>2.5538067651711773</v>
      </c>
      <c r="G332" s="124">
        <f t="shared" si="155"/>
        <v>2.6518113536192072</v>
      </c>
      <c r="H332" s="124">
        <f t="shared" si="155"/>
        <v>2.751058245353335</v>
      </c>
      <c r="I332" s="124">
        <f t="shared" si="155"/>
        <v>2.8516648407263725</v>
      </c>
      <c r="J332" s="124">
        <f t="shared" si="155"/>
        <v>2.9541573192931225</v>
      </c>
      <c r="K332" s="124">
        <f t="shared" si="155"/>
        <v>3.0589524591337431</v>
      </c>
      <c r="L332" s="124">
        <f t="shared" si="155"/>
        <v>3.1661055295072873</v>
      </c>
      <c r="M332" s="124">
        <f t="shared" si="155"/>
        <v>3.288895049919089</v>
      </c>
      <c r="N332" s="124">
        <f t="shared" si="155"/>
        <v>3.4312628031919363</v>
      </c>
      <c r="O332" s="124">
        <f t="shared" si="155"/>
        <v>3.5929548193350787</v>
      </c>
      <c r="P332" s="124">
        <f t="shared" si="155"/>
        <v>3.7582352308246976</v>
      </c>
      <c r="Q332" s="124">
        <f t="shared" si="155"/>
        <v>3.8850854125310388</v>
      </c>
      <c r="R332" s="124">
        <f t="shared" ref="R332:V332" si="156">IF(R313=0,"",R313/R294)</f>
        <v>3.9125710712894084</v>
      </c>
      <c r="S332" s="124">
        <f t="shared" si="156"/>
        <v>3.9156250333736717</v>
      </c>
      <c r="T332" s="124">
        <f t="shared" si="156"/>
        <v>3.9190183245784085</v>
      </c>
      <c r="U332" s="124">
        <f t="shared" si="156"/>
        <v>3.9227886481392282</v>
      </c>
      <c r="V332" s="124">
        <f t="shared" si="156"/>
        <v>3.9335624852676254</v>
      </c>
      <c r="W332" s="124">
        <f t="shared" ref="W332:Y332" si="157">IF(W313=0,"",W313/W294)</f>
        <v>3.968924307913416</v>
      </c>
      <c r="X332" s="124">
        <f t="shared" si="157"/>
        <v>4.0120601695056139</v>
      </c>
      <c r="Y332" s="124">
        <f t="shared" si="157"/>
        <v>4.0606819531873128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2.4571325007913911</v>
      </c>
      <c r="F333" s="111">
        <f t="shared" si="158"/>
        <v>2.5538067651711773</v>
      </c>
      <c r="G333" s="111">
        <f t="shared" si="158"/>
        <v>2.6518113536192072</v>
      </c>
      <c r="H333" s="111">
        <f t="shared" si="158"/>
        <v>2.751058245353335</v>
      </c>
      <c r="I333" s="111">
        <f t="shared" si="158"/>
        <v>2.8516648407263725</v>
      </c>
      <c r="J333" s="111">
        <f t="shared" si="158"/>
        <v>2.9541573192931225</v>
      </c>
      <c r="K333" s="111">
        <f t="shared" si="158"/>
        <v>3.0589524591337431</v>
      </c>
      <c r="L333" s="111">
        <f t="shared" si="158"/>
        <v>3.1661055295072873</v>
      </c>
      <c r="M333" s="111">
        <f t="shared" si="158"/>
        <v>3.288895049919089</v>
      </c>
      <c r="N333" s="111">
        <f t="shared" si="158"/>
        <v>3.4312628031919363</v>
      </c>
      <c r="O333" s="111">
        <f t="shared" si="158"/>
        <v>3.5929548193350787</v>
      </c>
      <c r="P333" s="111">
        <f t="shared" si="158"/>
        <v>3.7582352308246976</v>
      </c>
      <c r="Q333" s="111">
        <f t="shared" si="158"/>
        <v>3.8850854125310388</v>
      </c>
      <c r="R333" s="111">
        <f t="shared" ref="R333:V333" si="159">IF(R314=0,"",R314/R295)</f>
        <v>3.9125710712894084</v>
      </c>
      <c r="S333" s="111">
        <f t="shared" si="159"/>
        <v>3.9156250333736717</v>
      </c>
      <c r="T333" s="111">
        <f t="shared" si="159"/>
        <v>3.9190183245784085</v>
      </c>
      <c r="U333" s="111">
        <f t="shared" si="159"/>
        <v>3.9227886481392282</v>
      </c>
      <c r="V333" s="111">
        <f t="shared" si="159"/>
        <v>3.9335624852676254</v>
      </c>
      <c r="W333" s="111">
        <f t="shared" ref="W333:Y333" si="160">IF(W314=0,"",W314/W295)</f>
        <v>3.968924307913416</v>
      </c>
      <c r="X333" s="111">
        <f t="shared" si="160"/>
        <v>4.0120601695056139</v>
      </c>
      <c r="Y333" s="111">
        <f t="shared" si="160"/>
        <v>4.0606819531873128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0.61652469816384803</v>
      </c>
      <c r="D334" s="124">
        <f t="shared" si="161"/>
        <v>0.628951628400375</v>
      </c>
      <c r="E334" s="124">
        <f t="shared" si="161"/>
        <v>0.64286976062109213</v>
      </c>
      <c r="F334" s="124">
        <f t="shared" si="161"/>
        <v>0.63974067282566671</v>
      </c>
      <c r="G334" s="124">
        <f t="shared" si="161"/>
        <v>0.63278271423052845</v>
      </c>
      <c r="H334" s="124">
        <f t="shared" si="161"/>
        <v>0.62439545078836511</v>
      </c>
      <c r="I334" s="124">
        <f t="shared" si="161"/>
        <v>0.63625560016511129</v>
      </c>
      <c r="J334" s="124">
        <f t="shared" si="161"/>
        <v>0.65000393361818876</v>
      </c>
      <c r="K334" s="124">
        <f t="shared" si="161"/>
        <v>0.71443737233968629</v>
      </c>
      <c r="L334" s="124">
        <f t="shared" si="161"/>
        <v>0.67005017589760862</v>
      </c>
      <c r="M334" s="124">
        <f t="shared" si="161"/>
        <v>0.67637614284151071</v>
      </c>
      <c r="N334" s="124">
        <f t="shared" si="161"/>
        <v>0.68879691503714524</v>
      </c>
      <c r="O334" s="124">
        <f t="shared" si="161"/>
        <v>0.78294936655304781</v>
      </c>
      <c r="P334" s="124">
        <f t="shared" si="161"/>
        <v>0.80115459251034871</v>
      </c>
      <c r="Q334" s="124">
        <f t="shared" si="161"/>
        <v>0.81339564296387212</v>
      </c>
      <c r="R334" s="124">
        <f t="shared" ref="R334:V334" si="162">IF(R315=0,"",R315/R296)</f>
        <v>0.80566428868883144</v>
      </c>
      <c r="S334" s="124">
        <f t="shared" si="162"/>
        <v>0.79084477105962647</v>
      </c>
      <c r="T334" s="124">
        <f t="shared" si="162"/>
        <v>0.84733925372757957</v>
      </c>
      <c r="U334" s="124">
        <f t="shared" si="162"/>
        <v>0.84832256160941777</v>
      </c>
      <c r="V334" s="124">
        <f t="shared" si="162"/>
        <v>0.87426497456055141</v>
      </c>
      <c r="W334" s="124">
        <f t="shared" ref="W334:Y334" si="163">IF(W315=0,"",W315/W296)</f>
        <v>0.88323920211570384</v>
      </c>
      <c r="X334" s="124">
        <f t="shared" si="163"/>
        <v>0.88561167210673197</v>
      </c>
      <c r="Y334" s="124">
        <f t="shared" si="163"/>
        <v>0.90566465808072949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0.57487261886067709</v>
      </c>
      <c r="D335" s="111">
        <f t="shared" si="164"/>
        <v>0.57692030899895741</v>
      </c>
      <c r="E335" s="111">
        <f t="shared" si="164"/>
        <v>0.57925263712967301</v>
      </c>
      <c r="F335" s="111">
        <f t="shared" si="164"/>
        <v>0.58162377953208444</v>
      </c>
      <c r="G335" s="111">
        <f t="shared" si="164"/>
        <v>0.58425705678339424</v>
      </c>
      <c r="H335" s="111">
        <f t="shared" si="164"/>
        <v>0.58712513728798277</v>
      </c>
      <c r="I335" s="111">
        <f t="shared" si="164"/>
        <v>0.5902830472425985</v>
      </c>
      <c r="J335" s="111">
        <f t="shared" si="164"/>
        <v>0.59395620955281869</v>
      </c>
      <c r="K335" s="111">
        <f t="shared" si="164"/>
        <v>0.59833629298166058</v>
      </c>
      <c r="L335" s="111">
        <f t="shared" si="164"/>
        <v>0.60347457678125171</v>
      </c>
      <c r="M335" s="111">
        <f t="shared" si="164"/>
        <v>0.61394929411683863</v>
      </c>
      <c r="N335" s="111">
        <f t="shared" si="164"/>
        <v>0.63121568902687697</v>
      </c>
      <c r="O335" s="111">
        <f t="shared" si="164"/>
        <v>0.65645813893602034</v>
      </c>
      <c r="P335" s="111">
        <f t="shared" si="164"/>
        <v>0.68706733253853314</v>
      </c>
      <c r="Q335" s="111">
        <f t="shared" si="164"/>
        <v>0.71462667449908845</v>
      </c>
      <c r="R335" s="111">
        <f t="shared" ref="R335:V335" si="165">IF(R316=0,"",R316/R297)</f>
        <v>0.73250656741337328</v>
      </c>
      <c r="S335" s="111">
        <f t="shared" si="165"/>
        <v>0.74915445176106688</v>
      </c>
      <c r="T335" s="111">
        <f t="shared" si="165"/>
        <v>0.76407945184505244</v>
      </c>
      <c r="U335" s="111">
        <f t="shared" si="165"/>
        <v>0.776790691968265</v>
      </c>
      <c r="V335" s="111">
        <f t="shared" si="165"/>
        <v>0.78679729643361795</v>
      </c>
      <c r="W335" s="111">
        <f t="shared" ref="W335:Y335" si="166">IF(W316=0,"",W316/W297)</f>
        <v>0.79294788586506026</v>
      </c>
      <c r="X335" s="111">
        <f t="shared" si="166"/>
        <v>0.79639737038906977</v>
      </c>
      <c r="Y335" s="111">
        <f t="shared" si="166"/>
        <v>0.79814410492400512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0.7570160704544423</v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0.85606240117138166</v>
      </c>
      <c r="U336" s="111">
        <f t="shared" si="168"/>
        <v>0.87594697761449214</v>
      </c>
      <c r="V336" s="111">
        <f t="shared" si="168"/>
        <v>0.88486373102521176</v>
      </c>
      <c r="W336" s="111">
        <f t="shared" ref="W336:Y336" si="169">IF(W317=0,"",W317/W298)</f>
        <v>0.88491185633722258</v>
      </c>
      <c r="X336" s="111">
        <f t="shared" si="169"/>
        <v>0.90958419284949832</v>
      </c>
      <c r="Y336" s="111">
        <f t="shared" si="169"/>
        <v>0.92702343201626602</v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0.59833629298166058</v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0.76407945184505244</v>
      </c>
      <c r="U337" s="112">
        <f t="shared" si="171"/>
        <v>0.77679069196826489</v>
      </c>
      <c r="V337" s="112">
        <f t="shared" si="171"/>
        <v>0.78679729643361795</v>
      </c>
      <c r="W337" s="112">
        <f t="shared" ref="W337:Y337" si="172">IF(W318=0,"",W318/W299)</f>
        <v>0.79294788586506026</v>
      </c>
      <c r="X337" s="112">
        <f t="shared" si="172"/>
        <v>0.79639737038906977</v>
      </c>
      <c r="Y337" s="112">
        <f t="shared" si="172"/>
        <v>0.79814410492400512</v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0.64386064978934698</v>
      </c>
      <c r="D339" s="112">
        <f t="shared" si="176"/>
        <v>0.64538513236961514</v>
      </c>
      <c r="E339" s="112">
        <f t="shared" si="176"/>
        <v>0.64705406322829517</v>
      </c>
      <c r="F339" s="112">
        <f t="shared" si="176"/>
        <v>0.64874313053569066</v>
      </c>
      <c r="G339" s="112">
        <f t="shared" si="176"/>
        <v>0.65056635334077051</v>
      </c>
      <c r="H339" s="112">
        <f t="shared" si="176"/>
        <v>0.65251086133984482</v>
      </c>
      <c r="I339" s="112">
        <f t="shared" si="176"/>
        <v>0.65460622513077849</v>
      </c>
      <c r="J339" s="112">
        <f t="shared" si="176"/>
        <v>0.65697101385177326</v>
      </c>
      <c r="K339" s="112">
        <f t="shared" si="176"/>
        <v>0.65970997320763625</v>
      </c>
      <c r="L339" s="112">
        <f t="shared" si="176"/>
        <v>0.66285911668540054</v>
      </c>
      <c r="M339" s="112">
        <f t="shared" si="176"/>
        <v>0.6688460177335549</v>
      </c>
      <c r="N339" s="112">
        <f t="shared" si="176"/>
        <v>0.67871787836957398</v>
      </c>
      <c r="O339" s="112">
        <f t="shared" si="176"/>
        <v>0.69377118258448733</v>
      </c>
      <c r="P339" s="112">
        <f t="shared" si="176"/>
        <v>0.71329224893598886</v>
      </c>
      <c r="Q339" s="112">
        <f t="shared" si="176"/>
        <v>0.73212592467340087</v>
      </c>
      <c r="R339" s="112">
        <f t="shared" ref="R339:V339" si="177">IF(R320=0,"",R320/R301)</f>
        <v>0.74487141424417702</v>
      </c>
      <c r="S339" s="112">
        <f t="shared" si="177"/>
        <v>0.75721959671544337</v>
      </c>
      <c r="T339" s="112">
        <f t="shared" si="177"/>
        <v>0.76947195068566365</v>
      </c>
      <c r="U339" s="112">
        <f t="shared" si="177"/>
        <v>0.78175164568205457</v>
      </c>
      <c r="V339" s="112" t="str">
        <f t="shared" si="177"/>
        <v/>
      </c>
      <c r="W339" s="112">
        <f t="shared" ref="W339:Y339" si="178">IF(W320=0,"",W320/W301)</f>
        <v>0.80483288762769756</v>
      </c>
      <c r="X339" s="112">
        <f t="shared" si="178"/>
        <v>0.81710645190655096</v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0.80214296023921228</v>
      </c>
      <c r="L340" s="113">
        <f t="shared" si="179"/>
        <v>0.79688465318406343</v>
      </c>
      <c r="M340" s="113">
        <f t="shared" si="179"/>
        <v>0.80763011328912171</v>
      </c>
      <c r="N340" s="113">
        <f t="shared" si="179"/>
        <v>0.82031221002398713</v>
      </c>
      <c r="O340" s="113">
        <f t="shared" si="179"/>
        <v>0.82591038743626721</v>
      </c>
      <c r="P340" s="113">
        <f t="shared" si="179"/>
        <v>0.84174110285976478</v>
      </c>
      <c r="Q340" s="113">
        <f t="shared" si="179"/>
        <v>0.85184599309038833</v>
      </c>
      <c r="R340" s="113">
        <f t="shared" ref="R340:V340" si="180">IF(R321=0,"",R321/R302)</f>
        <v>0.86111075030991058</v>
      </c>
      <c r="S340" s="113">
        <f t="shared" si="180"/>
        <v>0.87091239027917744</v>
      </c>
      <c r="T340" s="113">
        <f t="shared" si="180"/>
        <v>0.86112942842740758</v>
      </c>
      <c r="U340" s="113">
        <f t="shared" si="180"/>
        <v>0.87911628302748057</v>
      </c>
      <c r="V340" s="113">
        <f t="shared" si="180"/>
        <v>0.88847802930915176</v>
      </c>
      <c r="W340" s="113">
        <f t="shared" ref="W340:Y340" si="181">IF(W321=0,"",W321/W302)</f>
        <v>0.8923438036851693</v>
      </c>
      <c r="X340" s="113">
        <f t="shared" si="181"/>
        <v>0.92346172498431889</v>
      </c>
      <c r="Y340" s="113">
        <f t="shared" si="181"/>
        <v>0.94785694768909257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0.65970997320763625</v>
      </c>
      <c r="L341" s="111">
        <f t="shared" si="182"/>
        <v>0.66285911668540043</v>
      </c>
      <c r="M341" s="111">
        <f t="shared" si="182"/>
        <v>0.6688460177335549</v>
      </c>
      <c r="N341" s="111">
        <f t="shared" si="182"/>
        <v>0.67871787836957398</v>
      </c>
      <c r="O341" s="111">
        <f t="shared" si="182"/>
        <v>0.69377118258448744</v>
      </c>
      <c r="P341" s="111">
        <f t="shared" si="182"/>
        <v>0.71329224893598875</v>
      </c>
      <c r="Q341" s="111">
        <f t="shared" si="182"/>
        <v>0.73212592467340087</v>
      </c>
      <c r="R341" s="111">
        <f t="shared" ref="R341:V341" si="183">IF(R322=0,"",R322/R303)</f>
        <v>0.74487141424417691</v>
      </c>
      <c r="S341" s="111">
        <f t="shared" si="183"/>
        <v>0.75721959671544337</v>
      </c>
      <c r="T341" s="111">
        <f t="shared" si="183"/>
        <v>0.76947195068566354</v>
      </c>
      <c r="U341" s="111">
        <f t="shared" si="183"/>
        <v>0.78175164568205457</v>
      </c>
      <c r="V341" s="111">
        <f t="shared" si="183"/>
        <v>0.79381502254422465</v>
      </c>
      <c r="W341" s="111">
        <f t="shared" ref="W341:Y341" si="184">IF(W322=0,"",W322/W303)</f>
        <v>0.80483288762769756</v>
      </c>
      <c r="X341" s="111">
        <f t="shared" si="184"/>
        <v>0.81710645190655096</v>
      </c>
      <c r="Y341" s="111">
        <f t="shared" si="184"/>
        <v>0.82855694138993319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0.61563006325754532</v>
      </c>
      <c r="D343" s="124">
        <f t="shared" si="188"/>
        <v>0.62557198648381351</v>
      </c>
      <c r="E343" s="124">
        <f t="shared" si="188"/>
        <v>0.69142724071143247</v>
      </c>
      <c r="F343" s="124">
        <f t="shared" si="188"/>
        <v>0.65486301671753944</v>
      </c>
      <c r="G343" s="124">
        <f t="shared" si="188"/>
        <v>0.61904640541539524</v>
      </c>
      <c r="H343" s="124">
        <f t="shared" si="188"/>
        <v>0.62212295454062905</v>
      </c>
      <c r="I343" s="124">
        <f t="shared" si="188"/>
        <v>0.61783130540703857</v>
      </c>
      <c r="J343" s="124">
        <f t="shared" si="188"/>
        <v>0.65029862908679836</v>
      </c>
      <c r="K343" s="124">
        <f t="shared" si="188"/>
        <v>0.65296166459442895</v>
      </c>
      <c r="L343" s="124">
        <f t="shared" si="188"/>
        <v>0.67540759381052418</v>
      </c>
      <c r="M343" s="124">
        <f t="shared" si="188"/>
        <v>0.66670484270297081</v>
      </c>
      <c r="N343" s="124">
        <f t="shared" si="188"/>
        <v>0.64046413123624624</v>
      </c>
      <c r="O343" s="124">
        <f t="shared" si="188"/>
        <v>0.63825827015083347</v>
      </c>
      <c r="P343" s="124">
        <f t="shared" si="188"/>
        <v>0.63544018891654253</v>
      </c>
      <c r="Q343" s="124">
        <f t="shared" si="188"/>
        <v>0.64668854247794616</v>
      </c>
      <c r="R343" s="124">
        <f t="shared" ref="R343:V343" si="189">IF(R324=0,"",R324/R305)</f>
        <v>0.66560165252119974</v>
      </c>
      <c r="S343" s="124">
        <f t="shared" si="189"/>
        <v>0.66586936529677054</v>
      </c>
      <c r="T343" s="124">
        <f t="shared" si="189"/>
        <v>0.66333854711733131</v>
      </c>
      <c r="U343" s="124">
        <f t="shared" si="189"/>
        <v>0.66677586923229748</v>
      </c>
      <c r="V343" s="124">
        <f t="shared" si="189"/>
        <v>0.65848569015451108</v>
      </c>
      <c r="W343" s="124">
        <f t="shared" ref="W343:Y343" si="190">IF(W324=0,"",W324/W305)</f>
        <v>0.61097929938264905</v>
      </c>
      <c r="X343" s="124">
        <f t="shared" si="190"/>
        <v>0.61137984374853738</v>
      </c>
      <c r="Y343" s="124">
        <f t="shared" si="190"/>
        <v>0.61141989818512621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0.5869851274922212</v>
      </c>
      <c r="D344" s="111">
        <f t="shared" si="191"/>
        <v>0.58734895024691236</v>
      </c>
      <c r="E344" s="111">
        <f t="shared" si="191"/>
        <v>0.58771280577424856</v>
      </c>
      <c r="F344" s="111">
        <f t="shared" si="191"/>
        <v>0.5880766657705816</v>
      </c>
      <c r="G344" s="111">
        <f t="shared" si="191"/>
        <v>0.58844055594859279</v>
      </c>
      <c r="H344" s="111">
        <f t="shared" si="191"/>
        <v>0.58880447316137741</v>
      </c>
      <c r="I344" s="111">
        <f t="shared" si="191"/>
        <v>0.58916842374454059</v>
      </c>
      <c r="J344" s="111">
        <f t="shared" si="191"/>
        <v>0.58953243365282182</v>
      </c>
      <c r="K344" s="111">
        <f t="shared" si="191"/>
        <v>0.58989652495457567</v>
      </c>
      <c r="L344" s="111">
        <f t="shared" si="191"/>
        <v>0.59026070355399185</v>
      </c>
      <c r="M344" s="111">
        <f t="shared" si="191"/>
        <v>0.5905372764152087</v>
      </c>
      <c r="N344" s="111">
        <f t="shared" si="191"/>
        <v>0.59069186763509229</v>
      </c>
      <c r="O344" s="111">
        <f t="shared" si="191"/>
        <v>0.59078426274630003</v>
      </c>
      <c r="P344" s="111">
        <f t="shared" si="191"/>
        <v>0.5910420760300733</v>
      </c>
      <c r="Q344" s="111">
        <f t="shared" si="191"/>
        <v>0.59209143632137295</v>
      </c>
      <c r="R344" s="111">
        <f t="shared" ref="R344:V344" si="192">IF(R325=0,"",R325/R306)</f>
        <v>0.59484784450810835</v>
      </c>
      <c r="S344" s="111">
        <f t="shared" si="192"/>
        <v>0.59873607322889766</v>
      </c>
      <c r="T344" s="111">
        <f t="shared" si="192"/>
        <v>0.60300222250706581</v>
      </c>
      <c r="U344" s="111">
        <f t="shared" si="192"/>
        <v>0.60689239236594827</v>
      </c>
      <c r="V344" s="111">
        <f t="shared" si="192"/>
        <v>0.6096526828288753</v>
      </c>
      <c r="W344" s="111">
        <f t="shared" ref="W344:Y344" si="193">IF(W325=0,"",W325/W306)</f>
        <v>0.61097929938264905</v>
      </c>
      <c r="X344" s="111">
        <f t="shared" si="193"/>
        <v>0.61137984374853738</v>
      </c>
      <c r="Y344" s="111">
        <f t="shared" si="193"/>
        <v>0.61141989818512621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0.75148005138005758</v>
      </c>
      <c r="D345" s="45">
        <f t="shared" si="194"/>
        <v>0.75272351385861047</v>
      </c>
      <c r="E345" s="45">
        <f t="shared" si="194"/>
        <v>0.75402560588067802</v>
      </c>
      <c r="F345" s="45">
        <f t="shared" si="194"/>
        <v>0.75533569284049751</v>
      </c>
      <c r="G345" s="45">
        <f t="shared" si="194"/>
        <v>0.75669977416136025</v>
      </c>
      <c r="H345" s="45">
        <f t="shared" si="194"/>
        <v>0.758112220099461</v>
      </c>
      <c r="I345" s="45">
        <f t="shared" si="194"/>
        <v>0.75958436491404291</v>
      </c>
      <c r="J345" s="45">
        <f t="shared" si="194"/>
        <v>0.76116264106459108</v>
      </c>
      <c r="K345" s="45">
        <f t="shared" si="194"/>
        <v>0.76288652835485771</v>
      </c>
      <c r="L345" s="45">
        <f t="shared" si="194"/>
        <v>0.76476658925093599</v>
      </c>
      <c r="M345" s="45">
        <f t="shared" si="194"/>
        <v>0.767454660880866</v>
      </c>
      <c r="N345" s="45">
        <f t="shared" si="194"/>
        <v>0.77113631507966196</v>
      </c>
      <c r="O345" s="45">
        <f t="shared" si="194"/>
        <v>0.7762516051470395</v>
      </c>
      <c r="P345" s="45">
        <f t="shared" si="194"/>
        <v>0.78301636369515593</v>
      </c>
      <c r="Q345" s="45">
        <f t="shared" si="194"/>
        <v>0.79177002723761314</v>
      </c>
      <c r="R345" s="45">
        <f t="shared" ref="R345:V345" si="195">IF(R326=0,"",R326/R307)</f>
        <v>0.80368167046080086</v>
      </c>
      <c r="S345" s="45">
        <f t="shared" si="195"/>
        <v>0.81858702457680244</v>
      </c>
      <c r="T345" s="45">
        <f t="shared" si="195"/>
        <v>0.83463345679618528</v>
      </c>
      <c r="U345" s="45">
        <f t="shared" si="195"/>
        <v>0.84996833432956076</v>
      </c>
      <c r="V345" s="45">
        <f t="shared" si="195"/>
        <v>0.86273902438751937</v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2.2606656719829599</v>
      </c>
      <c r="D347" s="117">
        <f t="shared" si="197"/>
        <v>1.1059403309744076</v>
      </c>
      <c r="E347" s="117">
        <f t="shared" si="197"/>
        <v>1.0146843699305483</v>
      </c>
      <c r="F347" s="117">
        <f t="shared" si="197"/>
        <v>0.88033154642289946</v>
      </c>
      <c r="G347" s="117">
        <f t="shared" si="197"/>
        <v>1.4384613990436663</v>
      </c>
      <c r="H347" s="117">
        <f t="shared" si="197"/>
        <v>1.7617150294600485</v>
      </c>
      <c r="I347" s="117">
        <f t="shared" si="197"/>
        <v>2.146928525247819</v>
      </c>
      <c r="J347" s="117">
        <f t="shared" si="197"/>
        <v>1.8802438544002535</v>
      </c>
      <c r="K347" s="117">
        <f t="shared" si="197"/>
        <v>1.6795791507468592</v>
      </c>
      <c r="L347" s="117">
        <f t="shared" si="197"/>
        <v>1.5694327020023833</v>
      </c>
      <c r="M347" s="117">
        <f t="shared" si="197"/>
        <v>1.1442379666767581</v>
      </c>
      <c r="N347" s="117">
        <f t="shared" si="197"/>
        <v>1.6214074949466648</v>
      </c>
      <c r="O347" s="117">
        <f t="shared" si="197"/>
        <v>1.0467664667944852</v>
      </c>
      <c r="P347" s="117">
        <f t="shared" si="197"/>
        <v>0.46379517541393722</v>
      </c>
      <c r="Q347" s="117">
        <f t="shared" si="197"/>
        <v>0.675769753639618</v>
      </c>
      <c r="R347" s="117">
        <f t="shared" ref="R347:V347" si="198">R348+R351+R353+R362</f>
        <v>0.70765784120376696</v>
      </c>
      <c r="S347" s="117">
        <f t="shared" si="198"/>
        <v>0.75868344992085734</v>
      </c>
      <c r="T347" s="117">
        <f t="shared" si="198"/>
        <v>0.63381458250064437</v>
      </c>
      <c r="U347" s="117">
        <f t="shared" si="198"/>
        <v>1.021682658154905</v>
      </c>
      <c r="V347" s="117">
        <f t="shared" si="198"/>
        <v>0.96810214503286529</v>
      </c>
      <c r="W347" s="117">
        <f t="shared" ref="W347:Y347" si="199">W348+W351+W353+W362</f>
        <v>1.9155217456879003</v>
      </c>
      <c r="X347" s="117">
        <f t="shared" si="199"/>
        <v>4.0630000662664578</v>
      </c>
      <c r="Y347" s="117">
        <f t="shared" si="199"/>
        <v>2.671843191134557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2.1280599424382576</v>
      </c>
      <c r="D348" s="122">
        <f t="shared" si="200"/>
        <v>1.0586229073425077</v>
      </c>
      <c r="E348" s="122">
        <f t="shared" si="200"/>
        <v>0.98220255520721877</v>
      </c>
      <c r="F348" s="122">
        <f t="shared" si="200"/>
        <v>0.83322860965437262</v>
      </c>
      <c r="G348" s="122">
        <f t="shared" si="200"/>
        <v>1.3355034993174062</v>
      </c>
      <c r="H348" s="122">
        <f t="shared" si="200"/>
        <v>1.6064583952702938</v>
      </c>
      <c r="I348" s="122">
        <f t="shared" si="200"/>
        <v>1.9759985224331933</v>
      </c>
      <c r="J348" s="122">
        <f t="shared" si="200"/>
        <v>1.7813748512013792</v>
      </c>
      <c r="K348" s="122">
        <f t="shared" si="200"/>
        <v>1.590299196209997</v>
      </c>
      <c r="L348" s="122">
        <f t="shared" si="200"/>
        <v>1.5077708322941845</v>
      </c>
      <c r="M348" s="122">
        <f t="shared" si="200"/>
        <v>1.0882107863975161</v>
      </c>
      <c r="N348" s="122">
        <f t="shared" si="200"/>
        <v>1.5162995989088954</v>
      </c>
      <c r="O348" s="122">
        <f t="shared" si="200"/>
        <v>0.97228784182021866</v>
      </c>
      <c r="P348" s="122">
        <f t="shared" si="200"/>
        <v>0.4244055816143929</v>
      </c>
      <c r="Q348" s="122">
        <f t="shared" si="200"/>
        <v>0.62103851689266598</v>
      </c>
      <c r="R348" s="122">
        <f t="shared" ref="R348:V348" si="201">SUM(R349:R350)</f>
        <v>0.65491833185182557</v>
      </c>
      <c r="S348" s="122">
        <f t="shared" si="201"/>
        <v>0.69678463595778162</v>
      </c>
      <c r="T348" s="122">
        <f t="shared" si="201"/>
        <v>0.5782698577895764</v>
      </c>
      <c r="U348" s="122">
        <f t="shared" si="201"/>
        <v>0.92941311610879251</v>
      </c>
      <c r="V348" s="122">
        <f t="shared" si="201"/>
        <v>0.8645552561501606</v>
      </c>
      <c r="W348" s="122">
        <f t="shared" ref="W348:Y348" si="202">SUM(W349:W350)</f>
        <v>1.6410981921953343</v>
      </c>
      <c r="X348" s="122">
        <f t="shared" si="202"/>
        <v>3.5531011313486984</v>
      </c>
      <c r="Y348" s="122">
        <f t="shared" si="202"/>
        <v>2.2582107664454485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2.1280599424382576</v>
      </c>
      <c r="D349" s="98">
        <v>1.0586229073425077</v>
      </c>
      <c r="E349" s="98">
        <v>0.98220255520721877</v>
      </c>
      <c r="F349" s="98">
        <v>0.83322860965437262</v>
      </c>
      <c r="G349" s="98">
        <v>1.3355034993174062</v>
      </c>
      <c r="H349" s="98">
        <v>1.6064583952702938</v>
      </c>
      <c r="I349" s="98">
        <v>1.9759985224331933</v>
      </c>
      <c r="J349" s="98">
        <v>1.7813748512013792</v>
      </c>
      <c r="K349" s="98">
        <v>1.590299196209997</v>
      </c>
      <c r="L349" s="98">
        <v>1.5077708322941845</v>
      </c>
      <c r="M349" s="98">
        <v>1.0882107863975161</v>
      </c>
      <c r="N349" s="98">
        <v>1.5162995989088954</v>
      </c>
      <c r="O349" s="98">
        <v>0.97228784182021866</v>
      </c>
      <c r="P349" s="98">
        <v>0.4244055816143929</v>
      </c>
      <c r="Q349" s="98">
        <v>0.62103851689266598</v>
      </c>
      <c r="R349" s="98">
        <v>0.65491833185182557</v>
      </c>
      <c r="S349" s="98">
        <v>0.69678463595778162</v>
      </c>
      <c r="T349" s="98">
        <v>0.5782698577895764</v>
      </c>
      <c r="U349" s="98">
        <v>0.92941311610879251</v>
      </c>
      <c r="V349" s="98">
        <v>0.8645552561501606</v>
      </c>
      <c r="W349" s="98">
        <v>1.6410981921953343</v>
      </c>
      <c r="X349" s="98">
        <v>3.5531011313486984</v>
      </c>
      <c r="Y349" s="98">
        <v>2.2582107664454485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6.3408867507453531E-2</v>
      </c>
      <c r="D353" s="122">
        <v>1.5351049193128897E-2</v>
      </c>
      <c r="E353" s="122">
        <v>7.2428834293014653E-3</v>
      </c>
      <c r="F353" s="122">
        <v>1.294011940260003E-2</v>
      </c>
      <c r="G353" s="122">
        <v>3.3831368404492565E-2</v>
      </c>
      <c r="H353" s="122">
        <v>7.2426524406237022E-2</v>
      </c>
      <c r="I353" s="122">
        <v>5.8257654580363943E-2</v>
      </c>
      <c r="J353" s="122">
        <v>2.0877484613727064E-2</v>
      </c>
      <c r="K353" s="122">
        <v>1.9466754402273342E-2</v>
      </c>
      <c r="L353" s="122">
        <v>1.2239995059960894E-2</v>
      </c>
      <c r="M353" s="122">
        <v>1.092106749909188E-2</v>
      </c>
      <c r="N353" s="122">
        <v>2.4518251225752755E-2</v>
      </c>
      <c r="O353" s="122">
        <v>1.6509622565175672E-2</v>
      </c>
      <c r="P353" s="122">
        <v>8.6969342957393756E-3</v>
      </c>
      <c r="Q353" s="122">
        <v>1.0323242620358455E-2</v>
      </c>
      <c r="R353" s="122">
        <v>1.140311838622868E-2</v>
      </c>
      <c r="S353" s="122">
        <v>1.3749178521845224E-2</v>
      </c>
      <c r="T353" s="122">
        <v>1.0843983553371621E-2</v>
      </c>
      <c r="U353" s="122">
        <v>1.6903885488831514E-2</v>
      </c>
      <c r="V353" s="122">
        <v>2.2402761466709095E-2</v>
      </c>
      <c r="W353" s="122">
        <v>3.3175326864007232E-2</v>
      </c>
      <c r="X353" s="122">
        <v>0.10552557279941882</v>
      </c>
      <c r="Y353" s="122">
        <v>0.12069706143407279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6.3408867507453531E-2</v>
      </c>
      <c r="D354" s="98">
        <v>1.5351049193128897E-2</v>
      </c>
      <c r="E354" s="98">
        <v>7.2428834293014653E-3</v>
      </c>
      <c r="F354" s="98">
        <v>1.294011940260003E-2</v>
      </c>
      <c r="G354" s="98">
        <v>3.3831368404492565E-2</v>
      </c>
      <c r="H354" s="98">
        <v>7.2426524406237022E-2</v>
      </c>
      <c r="I354" s="98">
        <v>5.8257654580363943E-2</v>
      </c>
      <c r="J354" s="98">
        <v>2.0877484613727064E-2</v>
      </c>
      <c r="K354" s="98">
        <v>1.929563473888108E-2</v>
      </c>
      <c r="L354" s="98">
        <v>1.2239995059960894E-2</v>
      </c>
      <c r="M354" s="98">
        <v>1.092106749909188E-2</v>
      </c>
      <c r="N354" s="98">
        <v>2.4518251225752755E-2</v>
      </c>
      <c r="O354" s="98">
        <v>1.6509622565175672E-2</v>
      </c>
      <c r="P354" s="98">
        <v>8.6969342957393756E-3</v>
      </c>
      <c r="Q354" s="98">
        <v>1.0323242620358455E-2</v>
      </c>
      <c r="R354" s="98">
        <v>1.140311838622868E-2</v>
      </c>
      <c r="S354" s="98">
        <v>1.3749178521845224E-2</v>
      </c>
      <c r="T354" s="98">
        <v>1.0662358671118104E-2</v>
      </c>
      <c r="U354" s="98">
        <v>1.6731933530326915E-2</v>
      </c>
      <c r="V354" s="98">
        <v>2.2235820284936727E-2</v>
      </c>
      <c r="W354" s="98">
        <v>3.2994628594826041E-2</v>
      </c>
      <c r="X354" s="98">
        <v>0.10344322627727179</v>
      </c>
      <c r="Y354" s="98">
        <v>0.11870324049991048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1.711196633922629E-4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1.816248822535169E-4</v>
      </c>
      <c r="U355" s="98">
        <v>1.7195195850459974E-4</v>
      </c>
      <c r="V355" s="98">
        <v>1.6694118177236676E-4</v>
      </c>
      <c r="W355" s="98">
        <v>1.8069826918119426E-4</v>
      </c>
      <c r="X355" s="98">
        <v>2.0823465221470375E-3</v>
      </c>
      <c r="Y355" s="98">
        <v>1.9938209341623047E-3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1.711196633922629E-4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1.816248822535169E-4</v>
      </c>
      <c r="U356" s="101">
        <v>1.7195195850459974E-4</v>
      </c>
      <c r="V356" s="101">
        <v>1.6694118177236676E-4</v>
      </c>
      <c r="W356" s="101">
        <v>1.8069826918119426E-4</v>
      </c>
      <c r="X356" s="101">
        <v>2.0823465221470375E-3</v>
      </c>
      <c r="Y356" s="101">
        <v>1.9938209341623047E-3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6.9196862037248841E-2</v>
      </c>
      <c r="D362" s="122">
        <v>3.1966374438771025E-2</v>
      </c>
      <c r="E362" s="122">
        <v>2.5238931294028089E-2</v>
      </c>
      <c r="F362" s="122">
        <v>3.4162817365926863E-2</v>
      </c>
      <c r="G362" s="122">
        <v>6.9126531321767465E-2</v>
      </c>
      <c r="H362" s="122">
        <v>8.2830109783517847E-2</v>
      </c>
      <c r="I362" s="122">
        <v>0.11267234823426159</v>
      </c>
      <c r="J362" s="122">
        <v>7.7991518585147482E-2</v>
      </c>
      <c r="K362" s="122">
        <v>6.981320013458886E-2</v>
      </c>
      <c r="L362" s="122">
        <v>4.9421874648237836E-2</v>
      </c>
      <c r="M362" s="122">
        <v>4.5106112780150295E-2</v>
      </c>
      <c r="N362" s="122">
        <v>8.058964481201665E-2</v>
      </c>
      <c r="O362" s="122">
        <v>5.7969002409090774E-2</v>
      </c>
      <c r="P362" s="122">
        <v>3.0692659503804964E-2</v>
      </c>
      <c r="Q362" s="122">
        <v>4.4407994126593561E-2</v>
      </c>
      <c r="R362" s="122">
        <v>4.1336390965712726E-2</v>
      </c>
      <c r="S362" s="122">
        <v>4.8149635441230527E-2</v>
      </c>
      <c r="T362" s="122">
        <v>4.4700741157696428E-2</v>
      </c>
      <c r="U362" s="122">
        <v>7.536565655728103E-2</v>
      </c>
      <c r="V362" s="122">
        <v>8.1144127415995623E-2</v>
      </c>
      <c r="W362" s="122">
        <v>0.24124822662855896</v>
      </c>
      <c r="X362" s="122">
        <v>0.4043733621183408</v>
      </c>
      <c r="Y362" s="122">
        <v>0.29293536325503572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6.9196862037248841E-2</v>
      </c>
      <c r="D363" s="98">
        <v>3.1966374438771025E-2</v>
      </c>
      <c r="E363" s="98">
        <v>2.5238931294028089E-2</v>
      </c>
      <c r="F363" s="98">
        <v>3.4162817365926863E-2</v>
      </c>
      <c r="G363" s="98">
        <v>6.9126531321767465E-2</v>
      </c>
      <c r="H363" s="98">
        <v>8.2830109783517847E-2</v>
      </c>
      <c r="I363" s="98">
        <v>0.11267234823426159</v>
      </c>
      <c r="J363" s="98">
        <v>7.7991518585147482E-2</v>
      </c>
      <c r="K363" s="98">
        <v>6.981320013458886E-2</v>
      </c>
      <c r="L363" s="98">
        <v>4.9421874648237836E-2</v>
      </c>
      <c r="M363" s="98">
        <v>4.5106112780150295E-2</v>
      </c>
      <c r="N363" s="98">
        <v>8.058964481201665E-2</v>
      </c>
      <c r="O363" s="98">
        <v>5.7969002409090774E-2</v>
      </c>
      <c r="P363" s="98">
        <v>3.0692659503804964E-2</v>
      </c>
      <c r="Q363" s="98">
        <v>4.4407994126593561E-2</v>
      </c>
      <c r="R363" s="98">
        <v>4.1336390965712726E-2</v>
      </c>
      <c r="S363" s="98">
        <v>4.8149635441230527E-2</v>
      </c>
      <c r="T363" s="98">
        <v>4.4700741157696428E-2</v>
      </c>
      <c r="U363" s="98">
        <v>7.536565655728103E-2</v>
      </c>
      <c r="V363" s="98">
        <v>8.1144127415995623E-2</v>
      </c>
      <c r="W363" s="98">
        <v>0.24124822662855896</v>
      </c>
      <c r="X363" s="98">
        <v>0.4043733621183408</v>
      </c>
      <c r="Y363" s="98">
        <v>0.29293536325503572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16551.581558270958</v>
      </c>
      <c r="D366" s="117">
        <f t="shared" si="204"/>
        <v>15541.685015147475</v>
      </c>
      <c r="E366" s="117">
        <f t="shared" si="204"/>
        <v>15898.797747360142</v>
      </c>
      <c r="F366" s="117">
        <f t="shared" si="204"/>
        <v>15218.447046362158</v>
      </c>
      <c r="G366" s="117">
        <f t="shared" si="204"/>
        <v>15232.312506166914</v>
      </c>
      <c r="H366" s="117">
        <f t="shared" si="204"/>
        <v>15924.089242019394</v>
      </c>
      <c r="I366" s="117">
        <f t="shared" si="204"/>
        <v>15218.058206330319</v>
      </c>
      <c r="J366" s="117">
        <f t="shared" si="204"/>
        <v>15129.215222764107</v>
      </c>
      <c r="K366" s="117">
        <f t="shared" si="204"/>
        <v>15068.149236884243</v>
      </c>
      <c r="L366" s="117">
        <f t="shared" si="204"/>
        <v>16688.470358190531</v>
      </c>
      <c r="M366" s="117">
        <f t="shared" si="204"/>
        <v>14226.388477060884</v>
      </c>
      <c r="N366" s="117">
        <f t="shared" si="204"/>
        <v>14517.481498333842</v>
      </c>
      <c r="O366" s="117">
        <f t="shared" si="204"/>
        <v>13202.619302065386</v>
      </c>
      <c r="P366" s="117">
        <f t="shared" si="204"/>
        <v>11318.036290867401</v>
      </c>
      <c r="Q366" s="117">
        <f t="shared" si="204"/>
        <v>10740.295322518969</v>
      </c>
      <c r="R366" s="117">
        <f t="shared" ref="R366:V366" si="205">R367+R370+R372+R381</f>
        <v>10959.261138184167</v>
      </c>
      <c r="S366" s="117">
        <f t="shared" si="205"/>
        <v>10795.636717290099</v>
      </c>
      <c r="T366" s="117">
        <f t="shared" si="205"/>
        <v>10527.352404270252</v>
      </c>
      <c r="U366" s="117">
        <f t="shared" si="205"/>
        <v>10671.612907838684</v>
      </c>
      <c r="V366" s="117">
        <f t="shared" si="205"/>
        <v>9878.2641841749682</v>
      </c>
      <c r="W366" s="117">
        <f t="shared" ref="W366:Y366" si="206">W367+W370+W372+W381</f>
        <v>8325.9543015991676</v>
      </c>
      <c r="X366" s="117">
        <f t="shared" si="206"/>
        <v>8691.5995157192738</v>
      </c>
      <c r="Y366" s="117">
        <f t="shared" si="206"/>
        <v>6359.4468391795308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14866.636199915738</v>
      </c>
      <c r="D367" s="122">
        <f t="shared" si="207"/>
        <v>14146.59050832402</v>
      </c>
      <c r="E367" s="122">
        <f t="shared" si="207"/>
        <v>13408.173589862641</v>
      </c>
      <c r="F367" s="122">
        <f t="shared" si="207"/>
        <v>12874.056771384026</v>
      </c>
      <c r="G367" s="122">
        <f t="shared" si="207"/>
        <v>13175.970349648325</v>
      </c>
      <c r="H367" s="122">
        <f t="shared" si="207"/>
        <v>13642.017352874635</v>
      </c>
      <c r="I367" s="122">
        <f t="shared" si="207"/>
        <v>13004.828010173938</v>
      </c>
      <c r="J367" s="122">
        <f t="shared" si="207"/>
        <v>12907.953352353941</v>
      </c>
      <c r="K367" s="122">
        <f t="shared" si="207"/>
        <v>12887.556690569567</v>
      </c>
      <c r="L367" s="122">
        <f t="shared" si="207"/>
        <v>14305.439811096239</v>
      </c>
      <c r="M367" s="122">
        <f t="shared" si="207"/>
        <v>11926.770296659595</v>
      </c>
      <c r="N367" s="122">
        <f t="shared" si="207"/>
        <v>12226.845612119654</v>
      </c>
      <c r="O367" s="122">
        <f t="shared" si="207"/>
        <v>11016.061365964333</v>
      </c>
      <c r="P367" s="122">
        <f t="shared" si="207"/>
        <v>9176.9468767681155</v>
      </c>
      <c r="Q367" s="122">
        <f t="shared" si="207"/>
        <v>8593.9311374406534</v>
      </c>
      <c r="R367" s="122">
        <f t="shared" ref="R367:V367" si="208">SUM(R368:R369)</f>
        <v>8790.8510407944741</v>
      </c>
      <c r="S367" s="122">
        <f t="shared" si="208"/>
        <v>8577.3188545256398</v>
      </c>
      <c r="T367" s="122">
        <f t="shared" si="208"/>
        <v>8395.0794049971391</v>
      </c>
      <c r="U367" s="122">
        <f t="shared" si="208"/>
        <v>8417.1432223234642</v>
      </c>
      <c r="V367" s="122">
        <f t="shared" si="208"/>
        <v>7612.8729356698368</v>
      </c>
      <c r="W367" s="122">
        <f t="shared" ref="W367:Y367" si="209">SUM(W368:W369)</f>
        <v>6056.4912631105144</v>
      </c>
      <c r="X367" s="122">
        <f t="shared" si="209"/>
        <v>6760.3540625737824</v>
      </c>
      <c r="Y367" s="122">
        <f t="shared" si="209"/>
        <v>4839.4134275068973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14706.609622373218</v>
      </c>
      <c r="D368" s="98">
        <v>13994.75158389382</v>
      </c>
      <c r="E368" s="98">
        <v>13263.300200923466</v>
      </c>
      <c r="F368" s="98">
        <v>12736.198690936952</v>
      </c>
      <c r="G368" s="98">
        <v>13035.768173378934</v>
      </c>
      <c r="H368" s="98">
        <v>13496.039339308656</v>
      </c>
      <c r="I368" s="98">
        <v>12867.911328258533</v>
      </c>
      <c r="J368" s="98">
        <v>12771.887535836777</v>
      </c>
      <c r="K368" s="98">
        <v>12751.892267023433</v>
      </c>
      <c r="L368" s="98">
        <v>14152.417599330571</v>
      </c>
      <c r="M368" s="98">
        <v>11799.269827364102</v>
      </c>
      <c r="N368" s="98">
        <v>12092.443930448813</v>
      </c>
      <c r="O368" s="98">
        <v>10891.067374020469</v>
      </c>
      <c r="P368" s="98">
        <v>9069.4720460150584</v>
      </c>
      <c r="Q368" s="98">
        <v>8490.4518676286116</v>
      </c>
      <c r="R368" s="98">
        <v>8683.9477807137882</v>
      </c>
      <c r="S368" s="98">
        <v>8473.4083304607448</v>
      </c>
      <c r="T368" s="98">
        <v>8292.0195983140402</v>
      </c>
      <c r="U368" s="98">
        <v>8315.9493264730172</v>
      </c>
      <c r="V368" s="98">
        <v>7521.6025074537883</v>
      </c>
      <c r="W368" s="98">
        <v>5985.4311148930283</v>
      </c>
      <c r="X368" s="98">
        <v>6684.3603050763913</v>
      </c>
      <c r="Y368" s="98">
        <v>4786.2581305710264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160.02657754251953</v>
      </c>
      <c r="D369" s="98">
        <v>151.83892443019982</v>
      </c>
      <c r="E369" s="98">
        <v>144.87338893917564</v>
      </c>
      <c r="F369" s="98">
        <v>137.85808044707434</v>
      </c>
      <c r="G369" s="98">
        <v>140.20217626939112</v>
      </c>
      <c r="H369" s="98">
        <v>145.97801356597788</v>
      </c>
      <c r="I369" s="98">
        <v>136.91668191540583</v>
      </c>
      <c r="J369" s="98">
        <v>136.06581651716468</v>
      </c>
      <c r="K369" s="98">
        <v>135.66442354613426</v>
      </c>
      <c r="L369" s="98">
        <v>153.02221176566829</v>
      </c>
      <c r="M369" s="98">
        <v>127.50046929549396</v>
      </c>
      <c r="N369" s="98">
        <v>134.40168167084101</v>
      </c>
      <c r="O369" s="98">
        <v>124.99399194386446</v>
      </c>
      <c r="P369" s="98">
        <v>107.47483075305686</v>
      </c>
      <c r="Q369" s="98">
        <v>103.4792698120413</v>
      </c>
      <c r="R369" s="98">
        <v>106.9032600806857</v>
      </c>
      <c r="S369" s="98">
        <v>103.91052406489482</v>
      </c>
      <c r="T369" s="98">
        <v>103.0598066830983</v>
      </c>
      <c r="U369" s="98">
        <v>101.19389585044779</v>
      </c>
      <c r="V369" s="98">
        <v>91.270428216048231</v>
      </c>
      <c r="W369" s="98">
        <v>71.060148217486343</v>
      </c>
      <c r="X369" s="98">
        <v>75.993757497390661</v>
      </c>
      <c r="Y369" s="98">
        <v>53.155296935870965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0.32095568911211569</v>
      </c>
      <c r="F370" s="122">
        <f t="shared" si="210"/>
        <v>0.39825459052995699</v>
      </c>
      <c r="G370" s="122">
        <f t="shared" si="210"/>
        <v>0.27761939359824961</v>
      </c>
      <c r="H370" s="122">
        <f t="shared" si="210"/>
        <v>0.66011005874576878</v>
      </c>
      <c r="I370" s="122">
        <f t="shared" si="210"/>
        <v>1.3182194269701746</v>
      </c>
      <c r="J370" s="122">
        <f t="shared" si="210"/>
        <v>1.7486089790527815</v>
      </c>
      <c r="K370" s="122">
        <f t="shared" si="210"/>
        <v>2.2056244995585326</v>
      </c>
      <c r="L370" s="122">
        <f t="shared" si="210"/>
        <v>1.961926462391232</v>
      </c>
      <c r="M370" s="122">
        <f t="shared" si="210"/>
        <v>2.8338099599213153</v>
      </c>
      <c r="N370" s="122">
        <f t="shared" si="210"/>
        <v>2.8416505710162459</v>
      </c>
      <c r="O370" s="122">
        <f t="shared" si="210"/>
        <v>4.9039237736862109</v>
      </c>
      <c r="P370" s="122">
        <f t="shared" si="210"/>
        <v>6.2725217619530804</v>
      </c>
      <c r="Q370" s="122">
        <f t="shared" si="210"/>
        <v>15.104601095132981</v>
      </c>
      <c r="R370" s="122">
        <f t="shared" si="210"/>
        <v>10.739358684896791</v>
      </c>
      <c r="S370" s="122">
        <f t="shared" si="210"/>
        <v>9.2199076373937814</v>
      </c>
      <c r="T370" s="122">
        <f t="shared" si="210"/>
        <v>9.9715033833893543</v>
      </c>
      <c r="U370" s="122">
        <f t="shared" si="210"/>
        <v>10.508652037763765</v>
      </c>
      <c r="V370" s="122">
        <f t="shared" si="210"/>
        <v>6.0216835181037025</v>
      </c>
      <c r="W370" s="122">
        <f t="shared" si="210"/>
        <v>2.5403210667261273</v>
      </c>
      <c r="X370" s="122">
        <f t="shared" si="210"/>
        <v>1.4682361238981736</v>
      </c>
      <c r="Y370" s="122">
        <f t="shared" si="210"/>
        <v>0.6576222990878785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0.32095568911211569</v>
      </c>
      <c r="F371" s="98">
        <f>RES_hhdet_in_fech!F29</f>
        <v>0.39825459052995699</v>
      </c>
      <c r="G371" s="98">
        <f>RES_hhdet_in_fech!G29</f>
        <v>0.27761939359824961</v>
      </c>
      <c r="H371" s="98">
        <f>RES_hhdet_in_fech!H29</f>
        <v>0.66011005874576878</v>
      </c>
      <c r="I371" s="98">
        <f>RES_hhdet_in_fech!I29</f>
        <v>1.3182194269701746</v>
      </c>
      <c r="J371" s="98">
        <f>RES_hhdet_in_fech!J29</f>
        <v>1.7486089790527815</v>
      </c>
      <c r="K371" s="98">
        <f>RES_hhdet_in_fech!K29</f>
        <v>2.2056244995585326</v>
      </c>
      <c r="L371" s="98">
        <f>RES_hhdet_in_fech!L29</f>
        <v>1.961926462391232</v>
      </c>
      <c r="M371" s="98">
        <f>RES_hhdet_in_fech!M29</f>
        <v>2.8338099599213153</v>
      </c>
      <c r="N371" s="98">
        <f>RES_hhdet_in_fech!N29</f>
        <v>2.8416505710162459</v>
      </c>
      <c r="O371" s="98">
        <f>RES_hhdet_in_fech!O29</f>
        <v>4.9039237736862109</v>
      </c>
      <c r="P371" s="98">
        <f>RES_hhdet_in_fech!P29</f>
        <v>6.2725217619530804</v>
      </c>
      <c r="Q371" s="98">
        <f>RES_hhdet_in_fech!Q29</f>
        <v>15.104601095132981</v>
      </c>
      <c r="R371" s="98">
        <f>RES_hhdet_in_fech!R29</f>
        <v>10.739358684896791</v>
      </c>
      <c r="S371" s="98">
        <f>RES_hhdet_in_fech!S29</f>
        <v>9.2199076373937814</v>
      </c>
      <c r="T371" s="98">
        <f>RES_hhdet_in_fech!T29</f>
        <v>9.9715033833893543</v>
      </c>
      <c r="U371" s="98">
        <f>RES_hhdet_in_fech!U29</f>
        <v>10.508652037763765</v>
      </c>
      <c r="V371" s="98">
        <f>RES_hhdet_in_fech!V29</f>
        <v>6.0216835181037025</v>
      </c>
      <c r="W371" s="98">
        <f>RES_hhdet_in_fech!W29</f>
        <v>2.5403210667261273</v>
      </c>
      <c r="X371" s="98">
        <f>RES_hhdet_in_fech!X29</f>
        <v>1.4682361238981736</v>
      </c>
      <c r="Y371" s="98">
        <f>RES_hhdet_in_fech!Y29</f>
        <v>0.6576222990878785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1105.9061074335802</v>
      </c>
      <c r="D372" s="122">
        <v>845.47211397511819</v>
      </c>
      <c r="E372" s="122">
        <v>1584.8121026168265</v>
      </c>
      <c r="F372" s="122">
        <v>1474.6895222407852</v>
      </c>
      <c r="G372" s="122">
        <v>1231.3030259072796</v>
      </c>
      <c r="H372" s="122">
        <v>1415.0539745179974</v>
      </c>
      <c r="I372" s="122">
        <v>1329.8145281199409</v>
      </c>
      <c r="J372" s="122">
        <v>1353.847418006819</v>
      </c>
      <c r="K372" s="122">
        <v>1297.4224127056343</v>
      </c>
      <c r="L372" s="122">
        <v>1475.1559925927793</v>
      </c>
      <c r="M372" s="122">
        <v>1437.9612116640326</v>
      </c>
      <c r="N372" s="122">
        <v>1400.2935906090408</v>
      </c>
      <c r="O372" s="122">
        <v>1308.9223054133549</v>
      </c>
      <c r="P372" s="122">
        <v>1281.5944763785765</v>
      </c>
      <c r="Q372" s="122">
        <v>1295.6701552048721</v>
      </c>
      <c r="R372" s="122">
        <v>1328.7125562226574</v>
      </c>
      <c r="S372" s="122">
        <v>1366.167659512276</v>
      </c>
      <c r="T372" s="122">
        <v>1255.5449054296853</v>
      </c>
      <c r="U372" s="122">
        <v>1349.192104291179</v>
      </c>
      <c r="V372" s="122">
        <v>1384.6390626435186</v>
      </c>
      <c r="W372" s="122">
        <v>1387.0395703058462</v>
      </c>
      <c r="X372" s="122">
        <v>1169.039723138859</v>
      </c>
      <c r="Y372" s="122">
        <v>898.50182803019391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1310.5045503170302</v>
      </c>
      <c r="D373" s="98">
        <v>1325.0614746044848</v>
      </c>
      <c r="E373" s="98">
        <v>1386.2826870356587</v>
      </c>
      <c r="F373" s="98">
        <v>1424.1194975567912</v>
      </c>
      <c r="G373" s="98">
        <v>1432.0374153634743</v>
      </c>
      <c r="H373" s="98">
        <v>1449.2493157853698</v>
      </c>
      <c r="I373" s="98">
        <v>1499.7712558622136</v>
      </c>
      <c r="J373" s="98">
        <v>1531.7752988882332</v>
      </c>
      <c r="K373" s="98">
        <v>1573.0171211416557</v>
      </c>
      <c r="L373" s="98">
        <v>1584.7854142662973</v>
      </c>
      <c r="M373" s="98">
        <v>1550.8562245584865</v>
      </c>
      <c r="N373" s="98">
        <v>1587.26236144469</v>
      </c>
      <c r="O373" s="98">
        <v>1514.1330784813633</v>
      </c>
      <c r="P373" s="98">
        <v>1472.519250365614</v>
      </c>
      <c r="Q373" s="98">
        <v>1420.150254825681</v>
      </c>
      <c r="R373" s="98">
        <v>1434.2462689895954</v>
      </c>
      <c r="S373" s="98">
        <v>1441.1049188997499</v>
      </c>
      <c r="T373" s="98">
        <v>1466.8018509968335</v>
      </c>
      <c r="U373" s="98">
        <v>1534.5216963747018</v>
      </c>
      <c r="V373" s="98">
        <v>1529.4712623355183</v>
      </c>
      <c r="W373" s="98">
        <v>1596.136362946291</v>
      </c>
      <c r="X373" s="98">
        <v>1564.8661929444008</v>
      </c>
      <c r="Y373" s="98">
        <v>1274.5205968492226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1245.2401014474897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1310.4938912483365</v>
      </c>
      <c r="U374" s="98">
        <v>1362.0097550029873</v>
      </c>
      <c r="V374" s="98">
        <v>1360.8560211303025</v>
      </c>
      <c r="W374" s="98">
        <v>1431.1040701579795</v>
      </c>
      <c r="X374" s="98">
        <v>1376.1599101906099</v>
      </c>
      <c r="Y374" s="98">
        <v>1103.5438959935448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753.30015580323504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799.54605675962694</v>
      </c>
      <c r="U375" s="101">
        <v>756.96407159975229</v>
      </c>
      <c r="V375" s="101">
        <v>734.90571303207753</v>
      </c>
      <c r="W375" s="101">
        <v>795.46693599750938</v>
      </c>
      <c r="X375" s="101">
        <v>611.12476437959651</v>
      </c>
      <c r="Y375" s="101">
        <v>398.96207202018292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491.93994564425464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510.94783448870953</v>
      </c>
      <c r="U376" s="104">
        <v>605.04568340323488</v>
      </c>
      <c r="V376" s="104">
        <v>625.95030809822492</v>
      </c>
      <c r="W376" s="104">
        <v>635.63713416047028</v>
      </c>
      <c r="X376" s="104">
        <v>765.03514581101342</v>
      </c>
      <c r="Y376" s="104">
        <v>704.58182397336179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1003.1243424944888</v>
      </c>
      <c r="D377" s="101">
        <v>758.73786790384952</v>
      </c>
      <c r="E377" s="101">
        <v>1599.8819922484004</v>
      </c>
      <c r="F377" s="101">
        <v>1482.8459778349779</v>
      </c>
      <c r="G377" s="101">
        <v>1171.1405575976416</v>
      </c>
      <c r="H377" s="101">
        <v>1390.3073459692412</v>
      </c>
      <c r="I377" s="101">
        <v>1272.2648242705768</v>
      </c>
      <c r="J377" s="101">
        <v>1334.5772504023337</v>
      </c>
      <c r="K377" s="101">
        <v>1401.1631316796756</v>
      </c>
      <c r="L377" s="101">
        <v>1494.7414756988119</v>
      </c>
      <c r="M377" s="101">
        <v>1456.5838064752422</v>
      </c>
      <c r="N377" s="101">
        <v>1413.2934013956165</v>
      </c>
      <c r="O377" s="101">
        <v>1480.8490358231004</v>
      </c>
      <c r="P377" s="101">
        <v>1435.2972534225219</v>
      </c>
      <c r="Q377" s="101">
        <v>1436.9490048644961</v>
      </c>
      <c r="R377" s="101">
        <v>1434.1010965552123</v>
      </c>
      <c r="S377" s="101">
        <v>1424.4542402565739</v>
      </c>
      <c r="T377" s="101">
        <v>1370.1652117294898</v>
      </c>
      <c r="U377" s="101">
        <v>1455.9105908782149</v>
      </c>
      <c r="V377" s="101">
        <v>0</v>
      </c>
      <c r="W377" s="101">
        <v>1513.7072711422259</v>
      </c>
      <c r="X377" s="101">
        <v>1226.433062591565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1154.6040006443641</v>
      </c>
      <c r="L378" s="104">
        <v>1244.8009555350588</v>
      </c>
      <c r="M378" s="104">
        <v>1206.9833670959183</v>
      </c>
      <c r="N378" s="104">
        <v>1169.6294932221958</v>
      </c>
      <c r="O378" s="104">
        <v>1246.391954132841</v>
      </c>
      <c r="P378" s="104">
        <v>1223.4106041265923</v>
      </c>
      <c r="Q378" s="104">
        <v>1244.0123971857117</v>
      </c>
      <c r="R378" s="104">
        <v>1248.9472530334579</v>
      </c>
      <c r="S378" s="104">
        <v>1244.2966308974887</v>
      </c>
      <c r="T378" s="104">
        <v>1227.5490357216026</v>
      </c>
      <c r="U378" s="104">
        <v>1296.2943192055507</v>
      </c>
      <c r="V378" s="104">
        <v>1363.6742605147779</v>
      </c>
      <c r="W378" s="104">
        <v>1369.1569022849708</v>
      </c>
      <c r="X378" s="104">
        <v>1087.0319012831471</v>
      </c>
      <c r="Y378" s="104">
        <v>802.0406604247255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671.32890086975385</v>
      </c>
      <c r="L379" s="98">
        <v>749.94813834066872</v>
      </c>
      <c r="M379" s="98">
        <v>701.14588990006223</v>
      </c>
      <c r="N379" s="98">
        <v>654.15447850415671</v>
      </c>
      <c r="O379" s="98">
        <v>708.56784227175251</v>
      </c>
      <c r="P379" s="98">
        <v>675.30651766549556</v>
      </c>
      <c r="Q379" s="98">
        <v>688.0300792959697</v>
      </c>
      <c r="R379" s="98">
        <v>679.91341057459624</v>
      </c>
      <c r="S379" s="98">
        <v>661.59902402817499</v>
      </c>
      <c r="T379" s="98">
        <v>739.47806668679425</v>
      </c>
      <c r="U379" s="98">
        <v>717.99338916272427</v>
      </c>
      <c r="V379" s="98">
        <v>737.58836744356393</v>
      </c>
      <c r="W379" s="98">
        <v>755.2410980853067</v>
      </c>
      <c r="X379" s="98">
        <v>454.90695258816709</v>
      </c>
      <c r="Y379" s="98">
        <v>243.93433278112059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483.27509977461028</v>
      </c>
      <c r="L380" s="98">
        <v>494.85281719439024</v>
      </c>
      <c r="M380" s="98">
        <v>505.83747719585585</v>
      </c>
      <c r="N380" s="98">
        <v>515.47501471803923</v>
      </c>
      <c r="O380" s="98">
        <v>537.82411186108834</v>
      </c>
      <c r="P380" s="98">
        <v>548.10408646109659</v>
      </c>
      <c r="Q380" s="98">
        <v>555.98231788974203</v>
      </c>
      <c r="R380" s="98">
        <v>569.0338424588615</v>
      </c>
      <c r="S380" s="98">
        <v>582.69760686931374</v>
      </c>
      <c r="T380" s="98">
        <v>488.07096903480817</v>
      </c>
      <c r="U380" s="98">
        <v>578.30093004282651</v>
      </c>
      <c r="V380" s="98">
        <v>626.08589307121383</v>
      </c>
      <c r="W380" s="98">
        <v>613.91580419966385</v>
      </c>
      <c r="X380" s="98">
        <v>632.12494869498016</v>
      </c>
      <c r="Y380" s="98">
        <v>558.10632764360491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579.03925092163865</v>
      </c>
      <c r="D381" s="122">
        <v>549.62239284833743</v>
      </c>
      <c r="E381" s="122">
        <v>905.4910991915624</v>
      </c>
      <c r="F381" s="122">
        <v>869.30249814681713</v>
      </c>
      <c r="G381" s="122">
        <v>824.76151121770931</v>
      </c>
      <c r="H381" s="122">
        <v>866.35780456801649</v>
      </c>
      <c r="I381" s="122">
        <v>882.09744860946967</v>
      </c>
      <c r="J381" s="122">
        <v>865.66584342429394</v>
      </c>
      <c r="K381" s="122">
        <v>880.96450910948215</v>
      </c>
      <c r="L381" s="122">
        <v>905.91262803912127</v>
      </c>
      <c r="M381" s="122">
        <v>858.82315877733447</v>
      </c>
      <c r="N381" s="122">
        <v>887.50064503413171</v>
      </c>
      <c r="O381" s="122">
        <v>872.73170691401117</v>
      </c>
      <c r="P381" s="122">
        <v>853.22241595875573</v>
      </c>
      <c r="Q381" s="122">
        <v>835.58942877831078</v>
      </c>
      <c r="R381" s="122">
        <v>828.9581824821372</v>
      </c>
      <c r="S381" s="122">
        <v>842.93029561478966</v>
      </c>
      <c r="T381" s="122">
        <v>866.75659046003875</v>
      </c>
      <c r="U381" s="122">
        <v>894.76892918627766</v>
      </c>
      <c r="V381" s="122">
        <v>874.73050234350887</v>
      </c>
      <c r="W381" s="122">
        <v>879.88314711608098</v>
      </c>
      <c r="X381" s="122">
        <v>760.73749388273473</v>
      </c>
      <c r="Y381" s="122">
        <v>620.87396134335165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626.78453320232597</v>
      </c>
      <c r="D382" s="98">
        <v>679.81567906276916</v>
      </c>
      <c r="E382" s="98">
        <v>903.3041176531168</v>
      </c>
      <c r="F382" s="98">
        <v>905.96982133305698</v>
      </c>
      <c r="G382" s="98">
        <v>884.61533262293688</v>
      </c>
      <c r="H382" s="98">
        <v>898.11167779484254</v>
      </c>
      <c r="I382" s="98">
        <v>935.85726488404453</v>
      </c>
      <c r="J382" s="98">
        <v>964.41846890509612</v>
      </c>
      <c r="K382" s="98">
        <v>994.59714086857286</v>
      </c>
      <c r="L382" s="98">
        <v>1007.2414827580704</v>
      </c>
      <c r="M382" s="98">
        <v>963.90963428861335</v>
      </c>
      <c r="N382" s="98">
        <v>966.67684820955446</v>
      </c>
      <c r="O382" s="98">
        <v>927.96430884263816</v>
      </c>
      <c r="P382" s="98">
        <v>919.14774637568416</v>
      </c>
      <c r="Q382" s="98">
        <v>913.51466475508141</v>
      </c>
      <c r="R382" s="98">
        <v>923.70750028631448</v>
      </c>
      <c r="S382" s="98">
        <v>929.66460461500435</v>
      </c>
      <c r="T382" s="98">
        <v>955.24691457576682</v>
      </c>
      <c r="U382" s="98">
        <v>996.31666210956098</v>
      </c>
      <c r="V382" s="98">
        <v>927.82165572404608</v>
      </c>
      <c r="W382" s="98">
        <v>879.88314711608098</v>
      </c>
      <c r="X382" s="98">
        <v>760.73749388273473</v>
      </c>
      <c r="Y382" s="98">
        <v>620.87396134335165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425.36900464075023</v>
      </c>
      <c r="D383" s="33">
        <v>335.73342263891379</v>
      </c>
      <c r="E383" s="33">
        <v>906.81621608431533</v>
      </c>
      <c r="F383" s="33">
        <v>819.41089446717933</v>
      </c>
      <c r="G383" s="33">
        <v>632.33427230744473</v>
      </c>
      <c r="H383" s="33">
        <v>757.10295261809017</v>
      </c>
      <c r="I383" s="33">
        <v>686.94195117436914</v>
      </c>
      <c r="J383" s="33">
        <v>729.40253074535781</v>
      </c>
      <c r="K383" s="33">
        <v>734.66249571965261</v>
      </c>
      <c r="L383" s="33">
        <v>819.40261768618439</v>
      </c>
      <c r="M383" s="33">
        <v>750.58408900071709</v>
      </c>
      <c r="N383" s="33">
        <v>730.4321771131581</v>
      </c>
      <c r="O383" s="33">
        <v>744.01166004644813</v>
      </c>
      <c r="P383" s="33">
        <v>688.9677791572559</v>
      </c>
      <c r="Q383" s="33">
        <v>681.18201675026512</v>
      </c>
      <c r="R383" s="33">
        <v>690.69436316789347</v>
      </c>
      <c r="S383" s="33">
        <v>695.35251612188711</v>
      </c>
      <c r="T383" s="33">
        <v>686.27137493687098</v>
      </c>
      <c r="U383" s="33">
        <v>682.09348853562778</v>
      </c>
      <c r="V383" s="33">
        <v>705.80410522361683</v>
      </c>
      <c r="W383" s="33">
        <v>0</v>
      </c>
      <c r="X383" s="33">
        <v>0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9111.856918927886</v>
      </c>
      <c r="D385" s="117">
        <f t="shared" si="211"/>
        <v>8625.6127857250995</v>
      </c>
      <c r="E385" s="117">
        <f t="shared" si="211"/>
        <v>9059.1980699061132</v>
      </c>
      <c r="F385" s="117">
        <f t="shared" si="211"/>
        <v>8695.8604782641869</v>
      </c>
      <c r="G385" s="117">
        <f t="shared" si="211"/>
        <v>8709.6354716376136</v>
      </c>
      <c r="H385" s="117">
        <f t="shared" si="211"/>
        <v>9180.3524778520514</v>
      </c>
      <c r="I385" s="117">
        <f t="shared" si="211"/>
        <v>8861.4257708106088</v>
      </c>
      <c r="J385" s="117">
        <f t="shared" si="211"/>
        <v>8938.8202084989134</v>
      </c>
      <c r="K385" s="117">
        <f t="shared" si="211"/>
        <v>9076.3055218608624</v>
      </c>
      <c r="L385" s="117">
        <f t="shared" si="211"/>
        <v>10116.521423794038</v>
      </c>
      <c r="M385" s="117">
        <f t="shared" si="211"/>
        <v>8813.9750243535927</v>
      </c>
      <c r="N385" s="117">
        <f t="shared" si="211"/>
        <v>9250.0969494243054</v>
      </c>
      <c r="O385" s="117">
        <f t="shared" si="211"/>
        <v>8877.6013564977839</v>
      </c>
      <c r="P385" s="117">
        <f t="shared" si="211"/>
        <v>7975.8096838128204</v>
      </c>
      <c r="Q385" s="117">
        <f t="shared" si="211"/>
        <v>7870.1251737764342</v>
      </c>
      <c r="R385" s="117">
        <f t="shared" ref="R385:V385" si="212">R386+R389+R391+R400</f>
        <v>8116.5145871706418</v>
      </c>
      <c r="S385" s="117">
        <f t="shared" si="212"/>
        <v>8014.6168224193898</v>
      </c>
      <c r="T385" s="117">
        <f t="shared" si="212"/>
        <v>7893.2800193605353</v>
      </c>
      <c r="U385" s="117">
        <f t="shared" si="212"/>
        <v>8017.8609669070584</v>
      </c>
      <c r="V385" s="117">
        <f t="shared" si="212"/>
        <v>7462.8170400317131</v>
      </c>
      <c r="W385" s="117">
        <f t="shared" ref="W385:Y385" si="213">W386+W389+W391+W400</f>
        <v>6285.2430726780567</v>
      </c>
      <c r="X385" s="117">
        <f t="shared" si="213"/>
        <v>6556.7540903692206</v>
      </c>
      <c r="Y385" s="117">
        <f t="shared" si="213"/>
        <v>4819.982731781347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8073.5645191713511</v>
      </c>
      <c r="D386" s="122">
        <f t="shared" si="214"/>
        <v>7750.0233507632192</v>
      </c>
      <c r="E386" s="122">
        <f t="shared" si="214"/>
        <v>7413.5004500096093</v>
      </c>
      <c r="F386" s="122">
        <f t="shared" si="214"/>
        <v>7182.1504894528325</v>
      </c>
      <c r="G386" s="122">
        <f t="shared" si="214"/>
        <v>7419.1863577595213</v>
      </c>
      <c r="H386" s="122">
        <f t="shared" si="214"/>
        <v>7756.002135255877</v>
      </c>
      <c r="I386" s="122">
        <f t="shared" si="214"/>
        <v>7466.5772919505107</v>
      </c>
      <c r="J386" s="122">
        <f t="shared" si="214"/>
        <v>7490.7070840355154</v>
      </c>
      <c r="K386" s="122">
        <f t="shared" si="214"/>
        <v>7567.3955097092421</v>
      </c>
      <c r="L386" s="122">
        <f t="shared" si="214"/>
        <v>8510.0209569533017</v>
      </c>
      <c r="M386" s="122">
        <f t="shared" si="214"/>
        <v>7259.4707039206614</v>
      </c>
      <c r="N386" s="122">
        <f t="shared" si="214"/>
        <v>7707.4162645691213</v>
      </c>
      <c r="O386" s="122">
        <f t="shared" si="214"/>
        <v>7278.1336604902026</v>
      </c>
      <c r="P386" s="122">
        <f t="shared" si="214"/>
        <v>6383.3089578696809</v>
      </c>
      <c r="Q386" s="122">
        <f t="shared" si="214"/>
        <v>6217.1839396310406</v>
      </c>
      <c r="R386" s="122">
        <f t="shared" ref="R386:V386" si="215">SUM(R387:R388)</f>
        <v>6452.2438904437877</v>
      </c>
      <c r="S386" s="122">
        <f t="shared" si="215"/>
        <v>6336.8071104225273</v>
      </c>
      <c r="T386" s="122">
        <f t="shared" si="215"/>
        <v>6215.375974269049</v>
      </c>
      <c r="U386" s="122">
        <f t="shared" si="215"/>
        <v>6235.4773134503475</v>
      </c>
      <c r="V386" s="122">
        <f t="shared" si="215"/>
        <v>5652.5914182342967</v>
      </c>
      <c r="W386" s="122">
        <f t="shared" ref="W386:Y386" si="216">SUM(W387:W388)</f>
        <v>4512.482618502996</v>
      </c>
      <c r="X386" s="122">
        <f t="shared" si="216"/>
        <v>5050.4486445852226</v>
      </c>
      <c r="Y386" s="122">
        <f t="shared" si="216"/>
        <v>3623.9562916812038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7913.5379416288315</v>
      </c>
      <c r="D387" s="98">
        <v>7598.1844263330195</v>
      </c>
      <c r="E387" s="98">
        <v>7268.6270610704332</v>
      </c>
      <c r="F387" s="98">
        <v>7044.2924090057586</v>
      </c>
      <c r="G387" s="98">
        <v>7278.9841814901301</v>
      </c>
      <c r="H387" s="98">
        <v>7610.0241216898994</v>
      </c>
      <c r="I387" s="98">
        <v>7329.6606100351046</v>
      </c>
      <c r="J387" s="98">
        <v>7354.641267518351</v>
      </c>
      <c r="K387" s="98">
        <v>7431.7310861631076</v>
      </c>
      <c r="L387" s="98">
        <v>8356.9987451876332</v>
      </c>
      <c r="M387" s="98">
        <v>7131.9702346251679</v>
      </c>
      <c r="N387" s="98">
        <v>7573.0145828982804</v>
      </c>
      <c r="O387" s="98">
        <v>7153.1396685463378</v>
      </c>
      <c r="P387" s="98">
        <v>6275.8341271166237</v>
      </c>
      <c r="Q387" s="98">
        <v>6113.7046698189997</v>
      </c>
      <c r="R387" s="98">
        <v>6345.3406303631018</v>
      </c>
      <c r="S387" s="98">
        <v>6232.8965863576323</v>
      </c>
      <c r="T387" s="98">
        <v>6112.316167585951</v>
      </c>
      <c r="U387" s="98">
        <v>6134.2834175998996</v>
      </c>
      <c r="V387" s="98">
        <v>5561.3209900182483</v>
      </c>
      <c r="W387" s="98">
        <v>4441.4224702855099</v>
      </c>
      <c r="X387" s="98">
        <v>4974.4548870878316</v>
      </c>
      <c r="Y387" s="98">
        <v>3570.8009947453329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160.02657754251953</v>
      </c>
      <c r="D388" s="98">
        <v>151.83892443019982</v>
      </c>
      <c r="E388" s="98">
        <v>144.87338893917564</v>
      </c>
      <c r="F388" s="98">
        <v>137.85808044707434</v>
      </c>
      <c r="G388" s="98">
        <v>140.20217626939112</v>
      </c>
      <c r="H388" s="98">
        <v>145.97801356597788</v>
      </c>
      <c r="I388" s="98">
        <v>136.91668191540583</v>
      </c>
      <c r="J388" s="98">
        <v>136.06581651716468</v>
      </c>
      <c r="K388" s="98">
        <v>135.66442354613426</v>
      </c>
      <c r="L388" s="98">
        <v>153.02221176566829</v>
      </c>
      <c r="M388" s="98">
        <v>127.50046929549396</v>
      </c>
      <c r="N388" s="98">
        <v>134.40168167084101</v>
      </c>
      <c r="O388" s="98">
        <v>124.99399194386446</v>
      </c>
      <c r="P388" s="98">
        <v>107.47483075305686</v>
      </c>
      <c r="Q388" s="98">
        <v>103.4792698120413</v>
      </c>
      <c r="R388" s="98">
        <v>106.9032600806857</v>
      </c>
      <c r="S388" s="98">
        <v>103.91052406489482</v>
      </c>
      <c r="T388" s="98">
        <v>103.0598066830983</v>
      </c>
      <c r="U388" s="98">
        <v>101.19389585044779</v>
      </c>
      <c r="V388" s="98">
        <v>91.270428216048231</v>
      </c>
      <c r="W388" s="98">
        <v>71.060148217486343</v>
      </c>
      <c r="X388" s="98">
        <v>75.993757497390661</v>
      </c>
      <c r="Y388" s="98">
        <v>53.155296935870965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0.78863065503127716</v>
      </c>
      <c r="F389" s="122">
        <f t="shared" si="217"/>
        <v>1.0170652675558811</v>
      </c>
      <c r="G389" s="122">
        <f t="shared" si="217"/>
        <v>0.73619425992871768</v>
      </c>
      <c r="H389" s="122">
        <f t="shared" si="217"/>
        <v>1.8160012199532214</v>
      </c>
      <c r="I389" s="122">
        <f t="shared" si="217"/>
        <v>3.7591199922533129</v>
      </c>
      <c r="J389" s="122">
        <f t="shared" si="217"/>
        <v>5.1656660140504487</v>
      </c>
      <c r="K389" s="122">
        <f t="shared" si="217"/>
        <v>6.7469004868502047</v>
      </c>
      <c r="L389" s="122">
        <f t="shared" si="217"/>
        <v>6.2116662210635507</v>
      </c>
      <c r="M389" s="122">
        <f t="shared" si="217"/>
        <v>9.3201035495966256</v>
      </c>
      <c r="N389" s="122">
        <f t="shared" si="217"/>
        <v>9.7504499039971702</v>
      </c>
      <c r="O389" s="122">
        <f t="shared" si="217"/>
        <v>17.619576556317739</v>
      </c>
      <c r="P389" s="122">
        <f t="shared" si="217"/>
        <v>23.57361227188667</v>
      </c>
      <c r="Q389" s="122">
        <f t="shared" si="217"/>
        <v>58.682665376801509</v>
      </c>
      <c r="R389" s="122">
        <f t="shared" si="217"/>
        <v>42.018504114727854</v>
      </c>
      <c r="S389" s="122">
        <f t="shared" si="217"/>
        <v>36.1017011503722</v>
      </c>
      <c r="T389" s="122">
        <f t="shared" si="217"/>
        <v>39.078504483098484</v>
      </c>
      <c r="U389" s="122">
        <f t="shared" si="217"/>
        <v>41.223220920984872</v>
      </c>
      <c r="V389" s="122">
        <f t="shared" si="217"/>
        <v>23.686668384967099</v>
      </c>
      <c r="W389" s="122">
        <f t="shared" si="217"/>
        <v>10.082342031633868</v>
      </c>
      <c r="X389" s="122">
        <f t="shared" si="217"/>
        <v>5.8906516721211712</v>
      </c>
      <c r="Y389" s="122">
        <f t="shared" si="217"/>
        <v>2.6703950019196974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0.78863065503127716</v>
      </c>
      <c r="F390" s="98">
        <f>RES_hhdet_in_tesh!F29</f>
        <v>1.0170652675558811</v>
      </c>
      <c r="G390" s="98">
        <f>RES_hhdet_in_tesh!G29</f>
        <v>0.73619425992871768</v>
      </c>
      <c r="H390" s="98">
        <f>RES_hhdet_in_tesh!H29</f>
        <v>1.8160012199532214</v>
      </c>
      <c r="I390" s="98">
        <f>RES_hhdet_in_tesh!I29</f>
        <v>3.7591199922533129</v>
      </c>
      <c r="J390" s="98">
        <f>RES_hhdet_in_tesh!J29</f>
        <v>5.1656660140504487</v>
      </c>
      <c r="K390" s="98">
        <f>RES_hhdet_in_tesh!K29</f>
        <v>6.7469004868502047</v>
      </c>
      <c r="L390" s="98">
        <f>RES_hhdet_in_tesh!L29</f>
        <v>6.2116662210635507</v>
      </c>
      <c r="M390" s="98">
        <f>RES_hhdet_in_tesh!M29</f>
        <v>9.3201035495966256</v>
      </c>
      <c r="N390" s="98">
        <f>RES_hhdet_in_tesh!N29</f>
        <v>9.7504499039971702</v>
      </c>
      <c r="O390" s="98">
        <f>RES_hhdet_in_tesh!O29</f>
        <v>17.619576556317739</v>
      </c>
      <c r="P390" s="98">
        <f>RES_hhdet_in_tesh!P29</f>
        <v>23.57361227188667</v>
      </c>
      <c r="Q390" s="98">
        <f>RES_hhdet_in_tesh!Q29</f>
        <v>58.682665376801509</v>
      </c>
      <c r="R390" s="98">
        <f>RES_hhdet_in_tesh!R29</f>
        <v>42.018504114727854</v>
      </c>
      <c r="S390" s="98">
        <f>RES_hhdet_in_tesh!S29</f>
        <v>36.1017011503722</v>
      </c>
      <c r="T390" s="98">
        <f>RES_hhdet_in_tesh!T29</f>
        <v>39.078504483098484</v>
      </c>
      <c r="U390" s="98">
        <f>RES_hhdet_in_tesh!U29</f>
        <v>41.223220920984872</v>
      </c>
      <c r="V390" s="98">
        <f>RES_hhdet_in_tesh!V29</f>
        <v>23.686668384967099</v>
      </c>
      <c r="W390" s="98">
        <f>RES_hhdet_in_tesh!W29</f>
        <v>10.082342031633868</v>
      </c>
      <c r="X390" s="98">
        <f>RES_hhdet_in_tesh!X29</f>
        <v>5.8906516721211712</v>
      </c>
      <c r="Y390" s="98">
        <f>RES_hhdet_in_tesh!Y29</f>
        <v>2.6703950019196974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681.81842908304418</v>
      </c>
      <c r="D391" s="122">
        <v>531.76106285175797</v>
      </c>
      <c r="E391" s="122">
        <v>1018.8277770386889</v>
      </c>
      <c r="F391" s="122">
        <v>943.41886716728106</v>
      </c>
      <c r="G391" s="122">
        <v>779.14727077387113</v>
      </c>
      <c r="H391" s="122">
        <v>883.55326430903267</v>
      </c>
      <c r="I391" s="122">
        <v>846.10194069723707</v>
      </c>
      <c r="J391" s="122">
        <v>880.00614722326043</v>
      </c>
      <c r="K391" s="122">
        <v>926.92705934802939</v>
      </c>
      <c r="L391" s="122">
        <v>988.42853231320316</v>
      </c>
      <c r="M391" s="122">
        <v>972.60265790102358</v>
      </c>
      <c r="N391" s="122">
        <v>964.51790535779469</v>
      </c>
      <c r="O391" s="122">
        <v>1024.8198898905414</v>
      </c>
      <c r="P391" s="122">
        <v>1026.7553004865922</v>
      </c>
      <c r="Q391" s="122">
        <v>1053.8924589619671</v>
      </c>
      <c r="R391" s="122">
        <v>1070.4962564810462</v>
      </c>
      <c r="S391" s="122">
        <v>1080.4265499160515</v>
      </c>
      <c r="T391" s="122">
        <v>1063.8724831882541</v>
      </c>
      <c r="U391" s="122">
        <v>1144.5501020154936</v>
      </c>
      <c r="V391" s="122">
        <v>1210.5414348775817</v>
      </c>
      <c r="W391" s="122">
        <v>1225.0877233798442</v>
      </c>
      <c r="X391" s="122">
        <v>1035.3152239681963</v>
      </c>
      <c r="Y391" s="122">
        <v>813.74135086787589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753.37318286958509</v>
      </c>
      <c r="D392" s="98">
        <v>764.45487537143356</v>
      </c>
      <c r="E392" s="98">
        <v>803.00790227261439</v>
      </c>
      <c r="F392" s="98">
        <v>828.30176467431397</v>
      </c>
      <c r="G392" s="98">
        <v>836.6779655039627</v>
      </c>
      <c r="H392" s="98">
        <v>850.89070349500025</v>
      </c>
      <c r="I392" s="98">
        <v>885.28954707720618</v>
      </c>
      <c r="J392" s="98">
        <v>909.80745041429077</v>
      </c>
      <c r="K392" s="98">
        <v>941.19323306058197</v>
      </c>
      <c r="L392" s="98">
        <v>956.37770716345449</v>
      </c>
      <c r="M392" s="98">
        <v>952.14708434438819</v>
      </c>
      <c r="N392" s="98">
        <v>1001.9049051457378</v>
      </c>
      <c r="O392" s="98">
        <v>993.9649828013429</v>
      </c>
      <c r="P392" s="98">
        <v>1011.7198734603427</v>
      </c>
      <c r="Q392" s="98">
        <v>1014.8772538951094</v>
      </c>
      <c r="R392" s="98">
        <v>1050.5948113230061</v>
      </c>
      <c r="S392" s="98">
        <v>1079.610165448519</v>
      </c>
      <c r="T392" s="98">
        <v>1120.7531542749687</v>
      </c>
      <c r="U392" s="98">
        <v>1192.0021703672207</v>
      </c>
      <c r="V392" s="98">
        <v>1203.3838541784987</v>
      </c>
      <c r="W392" s="98">
        <v>1265.6529545506082</v>
      </c>
      <c r="X392" s="98">
        <v>1246.2553210716753</v>
      </c>
      <c r="Y392" s="98">
        <v>1017.2511009794315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942.66676837006969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1121.8645472624785</v>
      </c>
      <c r="U393" s="98">
        <v>1193.0483283763215</v>
      </c>
      <c r="V393" s="98">
        <v>1204.1721362454839</v>
      </c>
      <c r="W393" s="98">
        <v>1266.4009593352525</v>
      </c>
      <c r="X393" s="98">
        <v>1251.733301142564</v>
      </c>
      <c r="Y393" s="98">
        <v>1023.0110498445373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450.726822725815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610.91671277376895</v>
      </c>
      <c r="U394" s="101">
        <v>588.00264497308672</v>
      </c>
      <c r="V394" s="101">
        <v>578.22182814725886</v>
      </c>
      <c r="W394" s="101">
        <v>630.76382517478226</v>
      </c>
      <c r="X394" s="101">
        <v>486.69815533155048</v>
      </c>
      <c r="Y394" s="101">
        <v>318.42922587117533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491.93994564425464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510.94783448870953</v>
      </c>
      <c r="U395" s="104">
        <v>605.04568340323488</v>
      </c>
      <c r="V395" s="104">
        <v>625.95030809822492</v>
      </c>
      <c r="W395" s="104">
        <v>635.63713416047028</v>
      </c>
      <c r="X395" s="104">
        <v>765.03514581101342</v>
      </c>
      <c r="Y395" s="104">
        <v>704.58182397336179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645.8722909780131</v>
      </c>
      <c r="D396" s="101">
        <v>489.67813931096549</v>
      </c>
      <c r="E396" s="101">
        <v>1035.2101437701072</v>
      </c>
      <c r="F396" s="101">
        <v>961.98614176292085</v>
      </c>
      <c r="G396" s="101">
        <v>761.90464180577442</v>
      </c>
      <c r="H396" s="101">
        <v>907.19064384550325</v>
      </c>
      <c r="I396" s="101">
        <v>832.83247398243554</v>
      </c>
      <c r="J396" s="101">
        <v>876.77856926033314</v>
      </c>
      <c r="K396" s="101">
        <v>924.36129205992643</v>
      </c>
      <c r="L396" s="101">
        <v>990.8030142547467</v>
      </c>
      <c r="M396" s="101">
        <v>974.23027845614888</v>
      </c>
      <c r="N396" s="101">
        <v>959.22749890895147</v>
      </c>
      <c r="O396" s="101">
        <v>1027.3703868120904</v>
      </c>
      <c r="P396" s="101">
        <v>1023.7864057853986</v>
      </c>
      <c r="Q396" s="101">
        <v>1052.0276188949424</v>
      </c>
      <c r="R396" s="101">
        <v>1068.220911960206</v>
      </c>
      <c r="S396" s="101">
        <v>1078.6246653466862</v>
      </c>
      <c r="T396" s="101">
        <v>1054.3036982311257</v>
      </c>
      <c r="U396" s="101">
        <v>1138.1605003849768</v>
      </c>
      <c r="V396" s="101">
        <v>0</v>
      </c>
      <c r="W396" s="101">
        <v>1218.2813940564397</v>
      </c>
      <c r="X396" s="101">
        <v>1002.1263682750787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926.15747098090776</v>
      </c>
      <c r="L397" s="104">
        <v>991.96277773474628</v>
      </c>
      <c r="M397" s="104">
        <v>974.79611350576204</v>
      </c>
      <c r="N397" s="104">
        <v>959.46135449433552</v>
      </c>
      <c r="O397" s="104">
        <v>1029.4080617353006</v>
      </c>
      <c r="P397" s="104">
        <v>1029.7949911678488</v>
      </c>
      <c r="Q397" s="104">
        <v>1059.7069758974171</v>
      </c>
      <c r="R397" s="104">
        <v>1075.4819061571425</v>
      </c>
      <c r="S397" s="104">
        <v>1083.6733530312595</v>
      </c>
      <c r="T397" s="104">
        <v>1057.0785994975588</v>
      </c>
      <c r="U397" s="104">
        <v>1139.5934436096222</v>
      </c>
      <c r="V397" s="104">
        <v>1211.5946196017846</v>
      </c>
      <c r="W397" s="104">
        <v>1221.7586780267745</v>
      </c>
      <c r="X397" s="104">
        <v>1003.8323546719189</v>
      </c>
      <c r="Y397" s="104">
        <v>760.21981231272434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442.88237120629719</v>
      </c>
      <c r="L398" s="98">
        <v>497.1099605403561</v>
      </c>
      <c r="M398" s="98">
        <v>468.95863630990618</v>
      </c>
      <c r="N398" s="98">
        <v>443.98633977629635</v>
      </c>
      <c r="O398" s="98">
        <v>491.58394987421235</v>
      </c>
      <c r="P398" s="98">
        <v>481.69090470675224</v>
      </c>
      <c r="Q398" s="98">
        <v>503.72465800767515</v>
      </c>
      <c r="R398" s="98">
        <v>506.44806369828126</v>
      </c>
      <c r="S398" s="98">
        <v>500.97574616194561</v>
      </c>
      <c r="T398" s="98">
        <v>569.00763046275074</v>
      </c>
      <c r="U398" s="98">
        <v>561.29251356679561</v>
      </c>
      <c r="V398" s="98">
        <v>585.50872653057058</v>
      </c>
      <c r="W398" s="98">
        <v>607.84287382711068</v>
      </c>
      <c r="X398" s="98">
        <v>371.70740597693884</v>
      </c>
      <c r="Y398" s="98">
        <v>202.1134846691194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483.27509977461028</v>
      </c>
      <c r="L399" s="98">
        <v>494.85281719439024</v>
      </c>
      <c r="M399" s="98">
        <v>505.83747719585585</v>
      </c>
      <c r="N399" s="98">
        <v>515.47501471803923</v>
      </c>
      <c r="O399" s="98">
        <v>537.82411186108834</v>
      </c>
      <c r="P399" s="98">
        <v>548.10408646109659</v>
      </c>
      <c r="Q399" s="98">
        <v>555.98231788974203</v>
      </c>
      <c r="R399" s="98">
        <v>569.0338424588615</v>
      </c>
      <c r="S399" s="98">
        <v>582.69760686931374</v>
      </c>
      <c r="T399" s="98">
        <v>488.07096903480817</v>
      </c>
      <c r="U399" s="98">
        <v>578.30093004282651</v>
      </c>
      <c r="V399" s="98">
        <v>626.08589307121383</v>
      </c>
      <c r="W399" s="98">
        <v>613.91580419966385</v>
      </c>
      <c r="X399" s="98">
        <v>632.12494869498016</v>
      </c>
      <c r="Y399" s="98">
        <v>558.10632764360491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356.47397067349004</v>
      </c>
      <c r="D400" s="122">
        <v>343.82837211012134</v>
      </c>
      <c r="E400" s="122">
        <v>626.08121220278395</v>
      </c>
      <c r="F400" s="122">
        <v>569.27405637651793</v>
      </c>
      <c r="G400" s="122">
        <v>510.56564884429207</v>
      </c>
      <c r="H400" s="122">
        <v>538.98107706718747</v>
      </c>
      <c r="I400" s="122">
        <v>544.98741817060682</v>
      </c>
      <c r="J400" s="122">
        <v>562.94131122608542</v>
      </c>
      <c r="K400" s="122">
        <v>575.23605231674128</v>
      </c>
      <c r="L400" s="122">
        <v>611.86026830647143</v>
      </c>
      <c r="M400" s="122">
        <v>572.58155898231132</v>
      </c>
      <c r="N400" s="122">
        <v>568.41232959339334</v>
      </c>
      <c r="O400" s="122">
        <v>557.028229560721</v>
      </c>
      <c r="P400" s="122">
        <v>542.17181318466055</v>
      </c>
      <c r="Q400" s="122">
        <v>540.36610980662533</v>
      </c>
      <c r="R400" s="122">
        <v>551.75593613108083</v>
      </c>
      <c r="S400" s="122">
        <v>561.28146093043915</v>
      </c>
      <c r="T400" s="122">
        <v>574.95305742013386</v>
      </c>
      <c r="U400" s="122">
        <v>596.61033052023242</v>
      </c>
      <c r="V400" s="122">
        <v>575.9975185348676</v>
      </c>
      <c r="W400" s="122">
        <v>537.59038876358341</v>
      </c>
      <c r="X400" s="122">
        <v>465.09957014368024</v>
      </c>
      <c r="Y400" s="122">
        <v>379.61469423034805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367.91319913191973</v>
      </c>
      <c r="D401" s="98">
        <v>399.28902545890935</v>
      </c>
      <c r="E401" s="98">
        <v>530.8833974533452</v>
      </c>
      <c r="F401" s="98">
        <v>532.77971181831367</v>
      </c>
      <c r="G401" s="98">
        <v>520.54353812929037</v>
      </c>
      <c r="H401" s="98">
        <v>528.81217328407297</v>
      </c>
      <c r="I401" s="98">
        <v>551.37754960160953</v>
      </c>
      <c r="J401" s="98">
        <v>568.55596703334959</v>
      </c>
      <c r="K401" s="98">
        <v>586.70939712812776</v>
      </c>
      <c r="L401" s="98">
        <v>594.53506626154467</v>
      </c>
      <c r="M401" s="98">
        <v>569.22457014317752</v>
      </c>
      <c r="N401" s="98">
        <v>571.00815286850627</v>
      </c>
      <c r="O401" s="98">
        <v>548.22671005447785</v>
      </c>
      <c r="P401" s="98">
        <v>543.2549921962476</v>
      </c>
      <c r="Q401" s="98">
        <v>540.88420995547358</v>
      </c>
      <c r="R401" s="98">
        <v>549.46541550128688</v>
      </c>
      <c r="S401" s="98">
        <v>556.62373478708344</v>
      </c>
      <c r="T401" s="98">
        <v>576.01601253220451</v>
      </c>
      <c r="U401" s="98">
        <v>604.65700262172754</v>
      </c>
      <c r="V401" s="98">
        <v>565.64896159889383</v>
      </c>
      <c r="W401" s="98">
        <v>537.59038876358341</v>
      </c>
      <c r="X401" s="98">
        <v>465.09957014368024</v>
      </c>
      <c r="Y401" s="98">
        <v>379.61469423034805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319.65632146291495</v>
      </c>
      <c r="D402" s="33">
        <v>252.71444160854114</v>
      </c>
      <c r="E402" s="33">
        <v>683.7626467553996</v>
      </c>
      <c r="F402" s="33">
        <v>618.93029569341866</v>
      </c>
      <c r="G402" s="33">
        <v>478.48720104953139</v>
      </c>
      <c r="H402" s="33">
        <v>573.96900025315722</v>
      </c>
      <c r="I402" s="33">
        <v>521.79036571559652</v>
      </c>
      <c r="J402" s="33">
        <v>555.19395670133315</v>
      </c>
      <c r="K402" s="33">
        <v>560.46412087208148</v>
      </c>
      <c r="L402" s="33">
        <v>626.65174515115189</v>
      </c>
      <c r="M402" s="33">
        <v>576.03925748661914</v>
      </c>
      <c r="N402" s="33">
        <v>563.26277747465576</v>
      </c>
      <c r="O402" s="33">
        <v>577.54024535916881</v>
      </c>
      <c r="P402" s="33">
        <v>539.47304513884183</v>
      </c>
      <c r="Q402" s="33">
        <v>539.33950395612965</v>
      </c>
      <c r="R402" s="33">
        <v>555.09839956863163</v>
      </c>
      <c r="S402" s="33">
        <v>569.20654720420862</v>
      </c>
      <c r="T402" s="33">
        <v>572.78504996383163</v>
      </c>
      <c r="U402" s="33">
        <v>579.75786630766697</v>
      </c>
      <c r="V402" s="33">
        <v>608.92474514932928</v>
      </c>
      <c r="W402" s="33">
        <v>0</v>
      </c>
      <c r="X402" s="33">
        <v>0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3548.9257017000937</v>
      </c>
      <c r="D404" s="117">
        <f t="shared" si="218"/>
        <v>3321.1421350582814</v>
      </c>
      <c r="E404" s="117">
        <f t="shared" si="218"/>
        <v>3112.5287421182461</v>
      </c>
      <c r="F404" s="117">
        <f t="shared" si="218"/>
        <v>3056.7067584128463</v>
      </c>
      <c r="G404" s="117">
        <f t="shared" si="218"/>
        <v>3189.4931242653356</v>
      </c>
      <c r="H404" s="117">
        <f t="shared" si="218"/>
        <v>3362.0515829390242</v>
      </c>
      <c r="I404" s="117">
        <f t="shared" si="218"/>
        <v>3175.9297710766555</v>
      </c>
      <c r="J404" s="117">
        <f t="shared" si="218"/>
        <v>3062.2864078180032</v>
      </c>
      <c r="K404" s="117">
        <f t="shared" si="218"/>
        <v>3059.3427153859002</v>
      </c>
      <c r="L404" s="117">
        <f t="shared" si="218"/>
        <v>3346.3383838003906</v>
      </c>
      <c r="M404" s="117">
        <f t="shared" si="218"/>
        <v>2818.3201149673846</v>
      </c>
      <c r="N404" s="117">
        <f t="shared" si="218"/>
        <v>2937.3324183816394</v>
      </c>
      <c r="O404" s="117">
        <f t="shared" si="218"/>
        <v>2663.5279053294785</v>
      </c>
      <c r="P404" s="117">
        <f t="shared" si="218"/>
        <v>2251.4328903589185</v>
      </c>
      <c r="Q404" s="117">
        <f t="shared" si="218"/>
        <v>2098.6638311789379</v>
      </c>
      <c r="R404" s="117">
        <f t="shared" ref="R404:V404" si="219">R405+R408+R410+R419</f>
        <v>2131.4995216980933</v>
      </c>
      <c r="S404" s="117">
        <f t="shared" si="219"/>
        <v>2095.8106351404899</v>
      </c>
      <c r="T404" s="117">
        <f t="shared" si="219"/>
        <v>2064.5426140086138</v>
      </c>
      <c r="U404" s="117">
        <f t="shared" si="219"/>
        <v>2076.5907686075307</v>
      </c>
      <c r="V404" s="117">
        <f t="shared" si="219"/>
        <v>1913.2453459147534</v>
      </c>
      <c r="W404" s="117">
        <f t="shared" ref="W404:Y404" si="220">W405+W408+W410+W419</f>
        <v>1587.0105598077052</v>
      </c>
      <c r="X404" s="117">
        <f t="shared" si="220"/>
        <v>1736.3248146437854</v>
      </c>
      <c r="Y404" s="117">
        <f t="shared" si="220"/>
        <v>1286.3953736805765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3340.7534418183004</v>
      </c>
      <c r="D405" s="122">
        <f t="shared" si="221"/>
        <v>3179.0477697973206</v>
      </c>
      <c r="E405" s="122">
        <f t="shared" si="221"/>
        <v>3012.8912736417751</v>
      </c>
      <c r="F405" s="122">
        <f t="shared" si="221"/>
        <v>2893.1548946332387</v>
      </c>
      <c r="G405" s="122">
        <f t="shared" si="221"/>
        <v>2961.2050982647588</v>
      </c>
      <c r="H405" s="122">
        <f t="shared" si="221"/>
        <v>3065.7602963173545</v>
      </c>
      <c r="I405" s="122">
        <f t="shared" si="221"/>
        <v>2923.0747373272093</v>
      </c>
      <c r="J405" s="122">
        <f t="shared" si="221"/>
        <v>2901.2619726406829</v>
      </c>
      <c r="K405" s="122">
        <f t="shared" si="221"/>
        <v>2896.7198473770436</v>
      </c>
      <c r="L405" s="122">
        <f t="shared" si="221"/>
        <v>3214.8631818639328</v>
      </c>
      <c r="M405" s="122">
        <f t="shared" si="221"/>
        <v>2680.3221339840297</v>
      </c>
      <c r="N405" s="122">
        <f t="shared" si="221"/>
        <v>2746.9195632407527</v>
      </c>
      <c r="O405" s="122">
        <f t="shared" si="221"/>
        <v>2474.01486468249</v>
      </c>
      <c r="P405" s="122">
        <f t="shared" si="221"/>
        <v>2060.2212699727811</v>
      </c>
      <c r="Q405" s="122">
        <f t="shared" si="221"/>
        <v>1928.6910462505155</v>
      </c>
      <c r="R405" s="122">
        <f t="shared" ref="R405:V405" si="222">SUM(R406:R407)</f>
        <v>1972.6455778669444</v>
      </c>
      <c r="S405" s="122">
        <f t="shared" si="222"/>
        <v>1924.8194363474629</v>
      </c>
      <c r="T405" s="122">
        <f t="shared" si="222"/>
        <v>1883.6151719530176</v>
      </c>
      <c r="U405" s="122">
        <f t="shared" si="222"/>
        <v>1889.0510490016106</v>
      </c>
      <c r="V405" s="122">
        <f t="shared" si="222"/>
        <v>1708.6072255932027</v>
      </c>
      <c r="W405" s="122">
        <f t="shared" ref="W405:Y405" si="223">SUM(W406:W407)</f>
        <v>1359.6505320591004</v>
      </c>
      <c r="X405" s="122">
        <f t="shared" si="223"/>
        <v>1518.4192869011531</v>
      </c>
      <c r="Y405" s="122">
        <f t="shared" si="223"/>
        <v>1087.2463969405146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3340.7534418183004</v>
      </c>
      <c r="D406" s="98">
        <v>3179.0477697973206</v>
      </c>
      <c r="E406" s="98">
        <v>3012.8912736417751</v>
      </c>
      <c r="F406" s="98">
        <v>2893.1548946332387</v>
      </c>
      <c r="G406" s="98">
        <v>2961.2050982647588</v>
      </c>
      <c r="H406" s="98">
        <v>3065.7602963173545</v>
      </c>
      <c r="I406" s="98">
        <v>2923.0747373272093</v>
      </c>
      <c r="J406" s="98">
        <v>2901.2619726406829</v>
      </c>
      <c r="K406" s="98">
        <v>2896.7198473770436</v>
      </c>
      <c r="L406" s="98">
        <v>3214.8631818639328</v>
      </c>
      <c r="M406" s="98">
        <v>2680.3221339840297</v>
      </c>
      <c r="N406" s="98">
        <v>2746.9195632407527</v>
      </c>
      <c r="O406" s="98">
        <v>2474.01486468249</v>
      </c>
      <c r="P406" s="98">
        <v>2060.2212699727811</v>
      </c>
      <c r="Q406" s="98">
        <v>1928.6910462505155</v>
      </c>
      <c r="R406" s="98">
        <v>1972.6455778669444</v>
      </c>
      <c r="S406" s="98">
        <v>1924.8194363474629</v>
      </c>
      <c r="T406" s="98">
        <v>1883.6151719530176</v>
      </c>
      <c r="U406" s="98">
        <v>1889.0510490016106</v>
      </c>
      <c r="V406" s="98">
        <v>1708.6072255932027</v>
      </c>
      <c r="W406" s="98">
        <v>1359.6505320591004</v>
      </c>
      <c r="X406" s="98">
        <v>1518.4192869011531</v>
      </c>
      <c r="Y406" s="98">
        <v>1087.2463969405146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99.542963120021241</v>
      </c>
      <c r="D410" s="122">
        <v>46.099246826212898</v>
      </c>
      <c r="E410" s="122">
        <v>22.217433832213082</v>
      </c>
      <c r="F410" s="122">
        <v>44.930970147916774</v>
      </c>
      <c r="G410" s="122">
        <v>75.014120630803916</v>
      </c>
      <c r="H410" s="122">
        <v>138.21855802716988</v>
      </c>
      <c r="I410" s="122">
        <v>86.179962396988088</v>
      </c>
      <c r="J410" s="122">
        <v>34.00241793766623</v>
      </c>
      <c r="K410" s="122">
        <v>35.458569038749253</v>
      </c>
      <c r="L410" s="122">
        <v>26.098070490321739</v>
      </c>
      <c r="M410" s="122">
        <v>26.899181032246009</v>
      </c>
      <c r="N410" s="122">
        <v>44.417121785783976</v>
      </c>
      <c r="O410" s="122">
        <v>42.009217723093315</v>
      </c>
      <c r="P410" s="122">
        <v>42.218127649220271</v>
      </c>
      <c r="Q410" s="122">
        <v>32.059759690554209</v>
      </c>
      <c r="R410" s="122">
        <v>34.346742127194815</v>
      </c>
      <c r="S410" s="122">
        <v>37.981156137693986</v>
      </c>
      <c r="T410" s="122">
        <v>35.322421997953164</v>
      </c>
      <c r="U410" s="122">
        <v>34.357490830958362</v>
      </c>
      <c r="V410" s="122">
        <v>44.274232147646437</v>
      </c>
      <c r="W410" s="122">
        <v>27.485772049716019</v>
      </c>
      <c r="X410" s="122">
        <v>45.096398632230262</v>
      </c>
      <c r="Y410" s="122">
        <v>58.111247681306111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297.69421365001654</v>
      </c>
      <c r="D411" s="98">
        <v>301.00096457115484</v>
      </c>
      <c r="E411" s="98">
        <v>314.90797518702021</v>
      </c>
      <c r="F411" s="98">
        <v>323.50298506500076</v>
      </c>
      <c r="G411" s="98">
        <v>325.30161927396699</v>
      </c>
      <c r="H411" s="98">
        <v>329.21147457380465</v>
      </c>
      <c r="I411" s="98">
        <v>340.6880384816605</v>
      </c>
      <c r="J411" s="98">
        <v>347.95807689545109</v>
      </c>
      <c r="K411" s="98">
        <v>357.32656923853853</v>
      </c>
      <c r="L411" s="98">
        <v>359.99985470473217</v>
      </c>
      <c r="M411" s="98">
        <v>352.29249997070582</v>
      </c>
      <c r="N411" s="98">
        <v>360.56251802577583</v>
      </c>
      <c r="O411" s="98">
        <v>343.9504701078265</v>
      </c>
      <c r="P411" s="98">
        <v>334.49747291305295</v>
      </c>
      <c r="Q411" s="98">
        <v>322.60133188620171</v>
      </c>
      <c r="R411" s="98">
        <v>325.80338246367654</v>
      </c>
      <c r="S411" s="98">
        <v>327.36139337726723</v>
      </c>
      <c r="T411" s="98">
        <v>333.19870847244073</v>
      </c>
      <c r="U411" s="98">
        <v>348.58194854847738</v>
      </c>
      <c r="V411" s="98">
        <v>347.43469195213635</v>
      </c>
      <c r="W411" s="98">
        <v>362.57833620687956</v>
      </c>
      <c r="X411" s="98">
        <v>355.47500438925016</v>
      </c>
      <c r="Y411" s="98">
        <v>289.52009878026945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171.11966339226291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181.62488225351689</v>
      </c>
      <c r="U412" s="98">
        <v>171.95195850459973</v>
      </c>
      <c r="V412" s="98">
        <v>166.94118177236675</v>
      </c>
      <c r="W412" s="98">
        <v>180.69826918119426</v>
      </c>
      <c r="X412" s="98">
        <v>138.82310147646916</v>
      </c>
      <c r="Y412" s="98">
        <v>90.62822428010476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171.11966339226291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181.62488225351689</v>
      </c>
      <c r="U413" s="101">
        <v>171.95195850459973</v>
      </c>
      <c r="V413" s="101">
        <v>166.94118177236675</v>
      </c>
      <c r="W413" s="101">
        <v>180.69826918119426</v>
      </c>
      <c r="X413" s="101">
        <v>138.82310147646916</v>
      </c>
      <c r="Y413" s="101">
        <v>90.62822428010476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108.62929676177211</v>
      </c>
      <c r="D419" s="122">
        <v>95.995118434747823</v>
      </c>
      <c r="E419" s="122">
        <v>77.420034644257953</v>
      </c>
      <c r="F419" s="122">
        <v>118.62089363169051</v>
      </c>
      <c r="G419" s="122">
        <v>153.27390536977265</v>
      </c>
      <c r="H419" s="122">
        <v>158.07272859449972</v>
      </c>
      <c r="I419" s="122">
        <v>166.67507135245796</v>
      </c>
      <c r="J419" s="122">
        <v>127.02201723965388</v>
      </c>
      <c r="K419" s="122">
        <v>127.16429897010721</v>
      </c>
      <c r="L419" s="122">
        <v>105.3771314461361</v>
      </c>
      <c r="M419" s="122">
        <v>111.0987999511091</v>
      </c>
      <c r="N419" s="122">
        <v>145.99573335510263</v>
      </c>
      <c r="O419" s="122">
        <v>147.50382292389511</v>
      </c>
      <c r="P419" s="122">
        <v>148.99349273691729</v>
      </c>
      <c r="Q419" s="122">
        <v>137.9130252378682</v>
      </c>
      <c r="R419" s="122">
        <v>124.50720170395398</v>
      </c>
      <c r="S419" s="122">
        <v>133.01004265533297</v>
      </c>
      <c r="T419" s="122">
        <v>145.60502005764309</v>
      </c>
      <c r="U419" s="122">
        <v>153.18222877496146</v>
      </c>
      <c r="V419" s="122">
        <v>160.3638881739044</v>
      </c>
      <c r="W419" s="122">
        <v>199.87425569888896</v>
      </c>
      <c r="X419" s="122">
        <v>172.80912911040204</v>
      </c>
      <c r="Y419" s="122">
        <v>141.03772905875576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142.38037456224041</v>
      </c>
      <c r="D420" s="98">
        <v>154.42692965589868</v>
      </c>
      <c r="E420" s="98">
        <v>205.19456336608204</v>
      </c>
      <c r="F420" s="98">
        <v>205.80010461401727</v>
      </c>
      <c r="G420" s="98">
        <v>200.94921895862637</v>
      </c>
      <c r="H420" s="98">
        <v>204.01504872787649</v>
      </c>
      <c r="I420" s="98">
        <v>212.5893362910596</v>
      </c>
      <c r="J420" s="98">
        <v>219.07729939648169</v>
      </c>
      <c r="K420" s="98">
        <v>225.93268651970504</v>
      </c>
      <c r="L420" s="98">
        <v>228.80497522332331</v>
      </c>
      <c r="M420" s="98">
        <v>218.96171252500145</v>
      </c>
      <c r="N420" s="98">
        <v>219.5903128392824</v>
      </c>
      <c r="O420" s="98">
        <v>210.79637239669373</v>
      </c>
      <c r="P420" s="98">
        <v>208.79360206670043</v>
      </c>
      <c r="Q420" s="98">
        <v>207.51399124576432</v>
      </c>
      <c r="R420" s="98">
        <v>209.82939576503921</v>
      </c>
      <c r="S420" s="98">
        <v>211.18261158434444</v>
      </c>
      <c r="T420" s="98">
        <v>216.99388911503121</v>
      </c>
      <c r="U420" s="98">
        <v>226.32329296480791</v>
      </c>
      <c r="V420" s="98">
        <v>210.76396731427434</v>
      </c>
      <c r="W420" s="98">
        <v>199.87425569888896</v>
      </c>
      <c r="X420" s="98">
        <v>172.80912911040204</v>
      </c>
      <c r="Y420" s="98">
        <v>141.03772905875576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217.8555201729163</v>
      </c>
      <c r="D423" s="118">
        <f t="shared" si="225"/>
        <v>203.78814163953476</v>
      </c>
      <c r="E423" s="118">
        <f t="shared" si="225"/>
        <v>208.03546414566804</v>
      </c>
      <c r="F423" s="118">
        <f t="shared" si="225"/>
        <v>198.90189299563244</v>
      </c>
      <c r="G423" s="118">
        <f t="shared" si="225"/>
        <v>198.60825092655023</v>
      </c>
      <c r="H423" s="118">
        <f t="shared" si="225"/>
        <v>206.31363050571744</v>
      </c>
      <c r="I423" s="118">
        <f t="shared" si="225"/>
        <v>196.60753605200648</v>
      </c>
      <c r="J423" s="118">
        <f t="shared" si="225"/>
        <v>195.03856986820719</v>
      </c>
      <c r="K423" s="118">
        <f t="shared" si="225"/>
        <v>193.97718006603407</v>
      </c>
      <c r="L423" s="118">
        <f t="shared" si="225"/>
        <v>214.45234692851392</v>
      </c>
      <c r="M423" s="118">
        <f t="shared" si="225"/>
        <v>182.48468609342117</v>
      </c>
      <c r="N423" s="118">
        <f t="shared" si="225"/>
        <v>185.9950366804016</v>
      </c>
      <c r="O423" s="118">
        <f t="shared" si="225"/>
        <v>169.06940189861223</v>
      </c>
      <c r="P423" s="118">
        <f t="shared" si="225"/>
        <v>144.81071190918007</v>
      </c>
      <c r="Q423" s="118">
        <f t="shared" si="225"/>
        <v>137.27927238254634</v>
      </c>
      <c r="R423" s="118">
        <f t="shared" ref="R423:V423" si="226">R424+R427+R429+R438</f>
        <v>139.98000235596425</v>
      </c>
      <c r="S423" s="118">
        <f t="shared" si="226"/>
        <v>137.73088442902616</v>
      </c>
      <c r="T423" s="118">
        <f t="shared" si="226"/>
        <v>134.16501349769408</v>
      </c>
      <c r="U423" s="118">
        <f t="shared" si="226"/>
        <v>135.86630187684341</v>
      </c>
      <c r="V423" s="118">
        <f t="shared" si="226"/>
        <v>125.6731684310904</v>
      </c>
      <c r="W423" s="118">
        <f t="shared" ref="W423:Y423" si="227">W424+W427+W429+W438</f>
        <v>105.87433133114187</v>
      </c>
      <c r="X423" s="118">
        <f t="shared" si="227"/>
        <v>110.31648200931804</v>
      </c>
      <c r="Y423" s="118">
        <f t="shared" si="227"/>
        <v>80.499546360340474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195.67790251051309</v>
      </c>
      <c r="D424" s="123">
        <f t="shared" si="228"/>
        <v>185.49516268133411</v>
      </c>
      <c r="E424" s="123">
        <f t="shared" si="228"/>
        <v>175.44569472719499</v>
      </c>
      <c r="F424" s="123">
        <f t="shared" si="228"/>
        <v>168.26120658438867</v>
      </c>
      <c r="G424" s="123">
        <f t="shared" si="228"/>
        <v>171.79639823856598</v>
      </c>
      <c r="H424" s="123">
        <f t="shared" si="228"/>
        <v>176.74694512931788</v>
      </c>
      <c r="I424" s="123">
        <f t="shared" si="228"/>
        <v>168.01402368121015</v>
      </c>
      <c r="J424" s="123">
        <f t="shared" si="228"/>
        <v>166.40312962040653</v>
      </c>
      <c r="K424" s="123">
        <f t="shared" si="228"/>
        <v>165.90570384440636</v>
      </c>
      <c r="L424" s="123">
        <f t="shared" si="228"/>
        <v>183.82961862220782</v>
      </c>
      <c r="M424" s="123">
        <f t="shared" si="228"/>
        <v>152.98703091115874</v>
      </c>
      <c r="N424" s="123">
        <f t="shared" si="228"/>
        <v>156.64787300557623</v>
      </c>
      <c r="O424" s="123">
        <f t="shared" si="228"/>
        <v>141.06889427089951</v>
      </c>
      <c r="P424" s="123">
        <f t="shared" si="228"/>
        <v>117.41614677891005</v>
      </c>
      <c r="Q424" s="123">
        <f t="shared" si="228"/>
        <v>109.84508135264805</v>
      </c>
      <c r="R424" s="123">
        <f t="shared" ref="R424:V424" si="229">SUM(R425:R426)</f>
        <v>112.28342256704627</v>
      </c>
      <c r="S424" s="123">
        <f t="shared" si="229"/>
        <v>109.42955406896289</v>
      </c>
      <c r="T424" s="123">
        <f t="shared" si="229"/>
        <v>106.99042821334439</v>
      </c>
      <c r="U424" s="123">
        <f t="shared" si="229"/>
        <v>107.16338119280978</v>
      </c>
      <c r="V424" s="123">
        <f t="shared" si="229"/>
        <v>96.85242719278736</v>
      </c>
      <c r="W424" s="123">
        <f t="shared" ref="W424:Y424" si="230">SUM(W425:W426)</f>
        <v>77.015431440882153</v>
      </c>
      <c r="X424" s="123">
        <f t="shared" si="230"/>
        <v>85.804514574303155</v>
      </c>
      <c r="Y424" s="123">
        <f t="shared" si="230"/>
        <v>61.258564685903785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193.57159785501653</v>
      </c>
      <c r="D425" s="99">
        <v>183.5041963087678</v>
      </c>
      <c r="E425" s="99">
        <v>173.55002920649096</v>
      </c>
      <c r="F425" s="99">
        <v>166.45943055020246</v>
      </c>
      <c r="G425" s="99">
        <v>169.96835610814841</v>
      </c>
      <c r="H425" s="99">
        <v>174.85564362409028</v>
      </c>
      <c r="I425" s="99">
        <v>166.2451481051786</v>
      </c>
      <c r="J425" s="99">
        <v>164.64903452223334</v>
      </c>
      <c r="K425" s="99">
        <v>164.15925164904672</v>
      </c>
      <c r="L425" s="99">
        <v>181.86323274375408</v>
      </c>
      <c r="M425" s="99">
        <v>151.35155728735967</v>
      </c>
      <c r="N425" s="99">
        <v>154.92594584381993</v>
      </c>
      <c r="O425" s="99">
        <v>139.46825283942513</v>
      </c>
      <c r="P425" s="99">
        <v>116.04104014789252</v>
      </c>
      <c r="Q425" s="99">
        <v>108.52243998759269</v>
      </c>
      <c r="R425" s="99">
        <v>110.9179729797729</v>
      </c>
      <c r="S425" s="99">
        <v>108.10386214770546</v>
      </c>
      <c r="T425" s="99">
        <v>105.67699062488683</v>
      </c>
      <c r="U425" s="99">
        <v>105.8750248290204</v>
      </c>
      <c r="V425" s="99">
        <v>95.69126732865368</v>
      </c>
      <c r="W425" s="99">
        <v>76.111817824437836</v>
      </c>
      <c r="X425" s="99">
        <v>84.839978188725382</v>
      </c>
      <c r="Y425" s="99">
        <v>60.585710993091276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2.1063046554965594</v>
      </c>
      <c r="D426" s="99">
        <v>1.9909663725662989</v>
      </c>
      <c r="E426" s="99">
        <v>1.8956655207040154</v>
      </c>
      <c r="F426" s="99">
        <v>1.801776034186211</v>
      </c>
      <c r="G426" s="99">
        <v>1.8280421304175765</v>
      </c>
      <c r="H426" s="99">
        <v>1.8913015052275908</v>
      </c>
      <c r="I426" s="99">
        <v>1.7688755760315538</v>
      </c>
      <c r="J426" s="99">
        <v>1.7540950981731869</v>
      </c>
      <c r="K426" s="99">
        <v>1.7464521953596417</v>
      </c>
      <c r="L426" s="99">
        <v>1.966385878453736</v>
      </c>
      <c r="M426" s="99">
        <v>1.6354736237990701</v>
      </c>
      <c r="N426" s="99">
        <v>1.7219271617563099</v>
      </c>
      <c r="O426" s="99">
        <v>1.6006414314743724</v>
      </c>
      <c r="P426" s="99">
        <v>1.3751066310175293</v>
      </c>
      <c r="Q426" s="99">
        <v>1.322641365055363</v>
      </c>
      <c r="R426" s="99">
        <v>1.365449587273369</v>
      </c>
      <c r="S426" s="99">
        <v>1.3256919212574303</v>
      </c>
      <c r="T426" s="99">
        <v>1.3134375884575611</v>
      </c>
      <c r="U426" s="99">
        <v>1.2883563637893733</v>
      </c>
      <c r="V426" s="99">
        <v>1.1611598641336773</v>
      </c>
      <c r="W426" s="99">
        <v>0.90361361644432414</v>
      </c>
      <c r="X426" s="99">
        <v>0.9645363855777711</v>
      </c>
      <c r="Y426" s="99">
        <v>0.67285369281251273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4.1996990474149733E-3</v>
      </c>
      <c r="F427" s="123">
        <f t="shared" si="231"/>
        <v>5.2051034977017747E-3</v>
      </c>
      <c r="G427" s="123">
        <f t="shared" si="231"/>
        <v>3.6197722547718901E-3</v>
      </c>
      <c r="H427" s="123">
        <f t="shared" si="231"/>
        <v>8.5524327754841964E-3</v>
      </c>
      <c r="I427" s="123">
        <f t="shared" si="231"/>
        <v>1.7030548181546916E-2</v>
      </c>
      <c r="J427" s="123">
        <f t="shared" si="231"/>
        <v>2.2542226381974305E-2</v>
      </c>
      <c r="K427" s="123">
        <f t="shared" si="231"/>
        <v>2.8393720687451173E-2</v>
      </c>
      <c r="L427" s="123">
        <f t="shared" si="231"/>
        <v>2.5211401963779249E-2</v>
      </c>
      <c r="M427" s="123">
        <f t="shared" si="231"/>
        <v>3.634983831760849E-2</v>
      </c>
      <c r="N427" s="123">
        <f t="shared" si="231"/>
        <v>3.6406652369400987E-2</v>
      </c>
      <c r="O427" s="123">
        <f t="shared" si="231"/>
        <v>6.2798406922466521E-2</v>
      </c>
      <c r="P427" s="123">
        <f t="shared" si="231"/>
        <v>8.0254941623326151E-2</v>
      </c>
      <c r="Q427" s="123">
        <f t="shared" si="231"/>
        <v>0.193062535591633</v>
      </c>
      <c r="R427" s="123">
        <f t="shared" si="231"/>
        <v>0.13717124129615166</v>
      </c>
      <c r="S427" s="123">
        <f t="shared" si="231"/>
        <v>0.11762771076006881</v>
      </c>
      <c r="T427" s="123">
        <f t="shared" si="231"/>
        <v>0.12708103943419496</v>
      </c>
      <c r="U427" s="123">
        <f t="shared" si="231"/>
        <v>0.13379155544826474</v>
      </c>
      <c r="V427" s="123">
        <f t="shared" si="231"/>
        <v>7.6609010743173667E-2</v>
      </c>
      <c r="W427" s="123">
        <f t="shared" si="231"/>
        <v>3.230317925890893E-2</v>
      </c>
      <c r="X427" s="123">
        <f t="shared" si="231"/>
        <v>1.8635309145860916E-2</v>
      </c>
      <c r="Y427" s="123">
        <f t="shared" si="231"/>
        <v>8.3243555755311959E-3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4.1996990474149733E-3</v>
      </c>
      <c r="F428" s="99">
        <f>RES_hhdet_in_fecs!F29</f>
        <v>5.2051034977017747E-3</v>
      </c>
      <c r="G428" s="99">
        <f>RES_hhdet_in_fecs!G29</f>
        <v>3.6197722547718901E-3</v>
      </c>
      <c r="H428" s="99">
        <f>RES_hhdet_in_fecs!H29</f>
        <v>8.5524327754841964E-3</v>
      </c>
      <c r="I428" s="99">
        <f>RES_hhdet_in_fecs!I29</f>
        <v>1.7030548181546916E-2</v>
      </c>
      <c r="J428" s="99">
        <f>RES_hhdet_in_fecs!J29</f>
        <v>2.2542226381974305E-2</v>
      </c>
      <c r="K428" s="99">
        <f>RES_hhdet_in_fecs!K29</f>
        <v>2.8393720687451173E-2</v>
      </c>
      <c r="L428" s="99">
        <f>RES_hhdet_in_fecs!L29</f>
        <v>2.5211401963779249E-2</v>
      </c>
      <c r="M428" s="99">
        <f>RES_hhdet_in_fecs!M29</f>
        <v>3.634983831760849E-2</v>
      </c>
      <c r="N428" s="99">
        <f>RES_hhdet_in_fecs!N29</f>
        <v>3.6406652369400987E-2</v>
      </c>
      <c r="O428" s="99">
        <f>RES_hhdet_in_fecs!O29</f>
        <v>6.2798406922466521E-2</v>
      </c>
      <c r="P428" s="99">
        <f>RES_hhdet_in_fecs!P29</f>
        <v>8.0254941623326151E-2</v>
      </c>
      <c r="Q428" s="99">
        <f>RES_hhdet_in_fecs!Q29</f>
        <v>0.193062535591633</v>
      </c>
      <c r="R428" s="99">
        <f>RES_hhdet_in_fecs!R29</f>
        <v>0.13717124129615166</v>
      </c>
      <c r="S428" s="99">
        <f>RES_hhdet_in_fecs!S29</f>
        <v>0.11762771076006881</v>
      </c>
      <c r="T428" s="99">
        <f>RES_hhdet_in_fecs!T29</f>
        <v>0.12708103943419496</v>
      </c>
      <c r="U428" s="99">
        <f>RES_hhdet_in_fecs!U29</f>
        <v>0.13379155544826474</v>
      </c>
      <c r="V428" s="99">
        <f>RES_hhdet_in_fecs!V29</f>
        <v>7.6609010743173667E-2</v>
      </c>
      <c r="W428" s="99">
        <f>RES_hhdet_in_fecs!W29</f>
        <v>3.230317925890893E-2</v>
      </c>
      <c r="X428" s="99">
        <f>RES_hhdet_in_fecs!X29</f>
        <v>1.8635309145860916E-2</v>
      </c>
      <c r="Y428" s="99">
        <f>RES_hhdet_in_fecs!Y29</f>
        <v>8.3243555755311959E-3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14.556176970106772</v>
      </c>
      <c r="D429" s="123">
        <v>11.086133244053739</v>
      </c>
      <c r="E429" s="123">
        <v>20.737236021906558</v>
      </c>
      <c r="F429" s="123">
        <v>19.273881011704955</v>
      </c>
      <c r="G429" s="123">
        <v>16.054485504877015</v>
      </c>
      <c r="H429" s="123">
        <v>18.333539733876194</v>
      </c>
      <c r="I429" s="123">
        <v>17.180349439790302</v>
      </c>
      <c r="J429" s="123">
        <v>17.453150103285559</v>
      </c>
      <c r="K429" s="123">
        <v>16.702140190851267</v>
      </c>
      <c r="L429" s="123">
        <v>18.956240920062594</v>
      </c>
      <c r="M429" s="123">
        <v>18.445011588720412</v>
      </c>
      <c r="N429" s="123">
        <v>17.940278262352265</v>
      </c>
      <c r="O429" s="123">
        <v>16.761727824218116</v>
      </c>
      <c r="P429" s="123">
        <v>16.397597934281869</v>
      </c>
      <c r="Q429" s="123">
        <v>16.560872007064084</v>
      </c>
      <c r="R429" s="123">
        <v>16.971325384556351</v>
      </c>
      <c r="S429" s="123">
        <v>17.429586132849316</v>
      </c>
      <c r="T429" s="123">
        <v>16.001193150483463</v>
      </c>
      <c r="U429" s="123">
        <v>17.177322988995531</v>
      </c>
      <c r="V429" s="123">
        <v>17.615643284235524</v>
      </c>
      <c r="W429" s="123">
        <v>17.637844470003873</v>
      </c>
      <c r="X429" s="123">
        <v>14.837815450721859</v>
      </c>
      <c r="Y429" s="123">
        <v>11.373471842670336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17.249146221656588</v>
      </c>
      <c r="D430" s="99">
        <v>17.37468075080707</v>
      </c>
      <c r="E430" s="99">
        <v>18.139482419823395</v>
      </c>
      <c r="F430" s="99">
        <v>18.612941455399394</v>
      </c>
      <c r="G430" s="99">
        <v>18.671783828723974</v>
      </c>
      <c r="H430" s="99">
        <v>18.776577002509267</v>
      </c>
      <c r="I430" s="99">
        <v>19.376081183211433</v>
      </c>
      <c r="J430" s="99">
        <v>19.746910811678177</v>
      </c>
      <c r="K430" s="99">
        <v>20.249960400428275</v>
      </c>
      <c r="L430" s="99">
        <v>20.365015137572772</v>
      </c>
      <c r="M430" s="99">
        <v>19.893138147528777</v>
      </c>
      <c r="N430" s="99">
        <v>20.335684338375664</v>
      </c>
      <c r="O430" s="99">
        <v>19.389605056149847</v>
      </c>
      <c r="P430" s="99">
        <v>18.840420322514671</v>
      </c>
      <c r="Q430" s="99">
        <v>18.151939756032057</v>
      </c>
      <c r="R430" s="99">
        <v>18.319282073924672</v>
      </c>
      <c r="S430" s="99">
        <v>18.385636737589834</v>
      </c>
      <c r="T430" s="99">
        <v>18.693540652976214</v>
      </c>
      <c r="U430" s="99">
        <v>19.536858189736975</v>
      </c>
      <c r="V430" s="99">
        <v>19.458226261039982</v>
      </c>
      <c r="W430" s="99">
        <v>20.296756866393252</v>
      </c>
      <c r="X430" s="99">
        <v>19.861768010448298</v>
      </c>
      <c r="Y430" s="99">
        <v>16.133216059167438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16.030380346423552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16.701486172027373</v>
      </c>
      <c r="U431" s="99">
        <v>17.340511704328645</v>
      </c>
      <c r="V431" s="99">
        <v>17.313070876151698</v>
      </c>
      <c r="W431" s="99">
        <v>18.19817656987977</v>
      </c>
      <c r="X431" s="99">
        <v>17.46664922836402</v>
      </c>
      <c r="Y431" s="99">
        <v>13.968948127517361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9.6974776177774711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10.189751741726688</v>
      </c>
      <c r="U432" s="102">
        <v>9.6373350448602206</v>
      </c>
      <c r="V432" s="102">
        <v>9.3496112001953513</v>
      </c>
      <c r="W432" s="102">
        <v>10.115300528204013</v>
      </c>
      <c r="X432" s="102">
        <v>7.7565854194274122</v>
      </c>
      <c r="Y432" s="102">
        <v>5.0501665671207521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6.3329027286460811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6.5117344303006837</v>
      </c>
      <c r="U433" s="105">
        <v>7.7031766594684239</v>
      </c>
      <c r="V433" s="105">
        <v>7.9634596759563454</v>
      </c>
      <c r="W433" s="105">
        <v>8.0828760416757568</v>
      </c>
      <c r="X433" s="105">
        <v>9.7100638089366065</v>
      </c>
      <c r="Y433" s="105">
        <v>8.9187815603966083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13.203341001757456</v>
      </c>
      <c r="D434" s="102">
        <v>9.9488427375132389</v>
      </c>
      <c r="E434" s="102">
        <v>20.934425239226403</v>
      </c>
      <c r="F434" s="102">
        <v>19.380484165947788</v>
      </c>
      <c r="G434" s="102">
        <v>15.270050272369563</v>
      </c>
      <c r="H434" s="102">
        <v>18.012920657891733</v>
      </c>
      <c r="I434" s="102">
        <v>16.436844235582349</v>
      </c>
      <c r="J434" s="102">
        <v>17.204728365914519</v>
      </c>
      <c r="K434" s="102">
        <v>18.037628166730148</v>
      </c>
      <c r="L434" s="102">
        <v>19.207920836056577</v>
      </c>
      <c r="M434" s="102">
        <v>18.683887279050968</v>
      </c>
      <c r="N434" s="102">
        <v>18.106829208834608</v>
      </c>
      <c r="O434" s="102">
        <v>18.963378028296361</v>
      </c>
      <c r="P434" s="102">
        <v>18.364176587516237</v>
      </c>
      <c r="Q434" s="102">
        <v>18.366656401432824</v>
      </c>
      <c r="R434" s="102">
        <v>18.317427821393345</v>
      </c>
      <c r="S434" s="102">
        <v>18.173207146272148</v>
      </c>
      <c r="T434" s="102">
        <v>17.461962615708668</v>
      </c>
      <c r="U434" s="102">
        <v>18.536016022531605</v>
      </c>
      <c r="V434" s="102">
        <v>0</v>
      </c>
      <c r="W434" s="102">
        <v>19.24857371995051</v>
      </c>
      <c r="X434" s="102">
        <v>15.566269550308288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14.863592377338735</v>
      </c>
      <c r="L435" s="105">
        <v>15.996102737021282</v>
      </c>
      <c r="M435" s="105">
        <v>15.482213298169629</v>
      </c>
      <c r="N435" s="105">
        <v>14.985056500282733</v>
      </c>
      <c r="O435" s="105">
        <v>15.960979968839695</v>
      </c>
      <c r="P435" s="105">
        <v>15.653153602605594</v>
      </c>
      <c r="Q435" s="105">
        <v>15.900597850643514</v>
      </c>
      <c r="R435" s="105">
        <v>15.952502382935789</v>
      </c>
      <c r="S435" s="105">
        <v>15.874753843012572</v>
      </c>
      <c r="T435" s="105">
        <v>15.644401994167561</v>
      </c>
      <c r="U435" s="105">
        <v>16.5038515560333</v>
      </c>
      <c r="V435" s="105">
        <v>17.348925057234617</v>
      </c>
      <c r="W435" s="105">
        <v>17.4104452493808</v>
      </c>
      <c r="X435" s="105">
        <v>13.796946691409227</v>
      </c>
      <c r="Y435" s="105">
        <v>10.152441078518088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8.6422350243772925</v>
      </c>
      <c r="L436" s="99">
        <v>9.6370808642083503</v>
      </c>
      <c r="M436" s="99">
        <v>8.9937363815429094</v>
      </c>
      <c r="N436" s="99">
        <v>8.3808948706422317</v>
      </c>
      <c r="O436" s="99">
        <v>9.073740487142171</v>
      </c>
      <c r="P436" s="99">
        <v>8.6403343359977036</v>
      </c>
      <c r="Q436" s="99">
        <v>8.7941966050989429</v>
      </c>
      <c r="R436" s="99">
        <v>8.6843701974103187</v>
      </c>
      <c r="S436" s="99">
        <v>8.4406896140586785</v>
      </c>
      <c r="T436" s="99">
        <v>9.4242199736791079</v>
      </c>
      <c r="U436" s="99">
        <v>9.1411773834024448</v>
      </c>
      <c r="V436" s="99">
        <v>9.3837404432902307</v>
      </c>
      <c r="W436" s="99">
        <v>9.6037815434827856</v>
      </c>
      <c r="X436" s="99">
        <v>5.7738204067440018</v>
      </c>
      <c r="Y436" s="99">
        <v>3.087784775495658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6.2213573529614434</v>
      </c>
      <c r="L437" s="99">
        <v>6.3590218728129324</v>
      </c>
      <c r="M437" s="99">
        <v>6.4884769166267162</v>
      </c>
      <c r="N437" s="99">
        <v>6.6041616296405019</v>
      </c>
      <c r="O437" s="99">
        <v>6.8872394816975229</v>
      </c>
      <c r="P437" s="99">
        <v>7.0128192666078881</v>
      </c>
      <c r="Q437" s="99">
        <v>7.1064012455445731</v>
      </c>
      <c r="R437" s="99">
        <v>7.2681321855254684</v>
      </c>
      <c r="S437" s="99">
        <v>7.4340642289538943</v>
      </c>
      <c r="T437" s="99">
        <v>6.2201820204884495</v>
      </c>
      <c r="U437" s="99">
        <v>7.3626741726308556</v>
      </c>
      <c r="V437" s="99">
        <v>7.9651846139443832</v>
      </c>
      <c r="W437" s="99">
        <v>7.8066637058980106</v>
      </c>
      <c r="X437" s="99">
        <v>8.023126284665226</v>
      </c>
      <c r="Y437" s="99">
        <v>7.0646563030224305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7.6214406922964271</v>
      </c>
      <c r="D438" s="123">
        <v>7.2068457141469207</v>
      </c>
      <c r="E438" s="123">
        <v>11.848333697519092</v>
      </c>
      <c r="F438" s="123">
        <v>11.361600296041104</v>
      </c>
      <c r="G438" s="123">
        <v>10.753747410852434</v>
      </c>
      <c r="H438" s="123">
        <v>11.224593209747891</v>
      </c>
      <c r="I438" s="123">
        <v>11.396132382824511</v>
      </c>
      <c r="J438" s="123">
        <v>11.159747918133119</v>
      </c>
      <c r="K438" s="123">
        <v>11.340942310088968</v>
      </c>
      <c r="L438" s="123">
        <v>11.641275984279721</v>
      </c>
      <c r="M438" s="123">
        <v>11.016293755224408</v>
      </c>
      <c r="N438" s="123">
        <v>11.370478760103701</v>
      </c>
      <c r="O438" s="123">
        <v>11.175981396572125</v>
      </c>
      <c r="P438" s="123">
        <v>10.916712254364827</v>
      </c>
      <c r="Q438" s="123">
        <v>10.680256487242549</v>
      </c>
      <c r="R438" s="123">
        <v>10.588083163065463</v>
      </c>
      <c r="S438" s="123">
        <v>10.754116516453884</v>
      </c>
      <c r="T438" s="123">
        <v>11.046311094432051</v>
      </c>
      <c r="U438" s="123">
        <v>11.39180613958982</v>
      </c>
      <c r="V438" s="123">
        <v>11.128488943324356</v>
      </c>
      <c r="W438" s="123">
        <v>11.188752240996942</v>
      </c>
      <c r="X438" s="123">
        <v>9.6555166751471564</v>
      </c>
      <c r="Y438" s="123">
        <v>7.8591854761908184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8.2498744930448584</v>
      </c>
      <c r="D439" s="99">
        <v>8.9139867240003703</v>
      </c>
      <c r="E439" s="99">
        <v>11.81971708595775</v>
      </c>
      <c r="F439" s="99">
        <v>11.840834476152086</v>
      </c>
      <c r="G439" s="99">
        <v>11.5341583153523</v>
      </c>
      <c r="H439" s="99">
        <v>11.635998645153123</v>
      </c>
      <c r="I439" s="99">
        <v>12.090674674163367</v>
      </c>
      <c r="J439" s="99">
        <v>12.432819294335502</v>
      </c>
      <c r="K439" s="99">
        <v>12.803772092671364</v>
      </c>
      <c r="L439" s="99">
        <v>12.943385179409885</v>
      </c>
      <c r="M439" s="99">
        <v>12.36425866756044</v>
      </c>
      <c r="N439" s="99">
        <v>12.384868261169558</v>
      </c>
      <c r="O439" s="99">
        <v>11.883276120424101</v>
      </c>
      <c r="P439" s="99">
        <v>11.760206106582514</v>
      </c>
      <c r="Q439" s="99">
        <v>11.67627376366697</v>
      </c>
      <c r="R439" s="99">
        <v>11.798293373610028</v>
      </c>
      <c r="S439" s="99">
        <v>11.860674045368091</v>
      </c>
      <c r="T439" s="99">
        <v>12.174069059918812</v>
      </c>
      <c r="U439" s="99">
        <v>12.684667402026498</v>
      </c>
      <c r="V439" s="99">
        <v>11.803924762471803</v>
      </c>
      <c r="W439" s="99">
        <v>11.188752240996942</v>
      </c>
      <c r="X439" s="99">
        <v>9.6555166751471564</v>
      </c>
      <c r="Y439" s="99">
        <v>7.8591854761908184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5.5987994528014671</v>
      </c>
      <c r="D440" s="110">
        <v>4.4022569122448223</v>
      </c>
      <c r="E440" s="110">
        <v>11.86567282669173</v>
      </c>
      <c r="F440" s="110">
        <v>10.709527559168786</v>
      </c>
      <c r="G440" s="110">
        <v>8.2447628206846328</v>
      </c>
      <c r="H440" s="110">
        <v>9.8090795930146371</v>
      </c>
      <c r="I440" s="110">
        <v>8.8748487224848329</v>
      </c>
      <c r="J440" s="110">
        <v>9.4031067943809976</v>
      </c>
      <c r="K440" s="110">
        <v>9.45754896501413</v>
      </c>
      <c r="L440" s="110">
        <v>10.529593825591517</v>
      </c>
      <c r="M440" s="110">
        <v>9.6278898955182921</v>
      </c>
      <c r="N440" s="110">
        <v>9.3581493174487314</v>
      </c>
      <c r="O440" s="110">
        <v>9.5276250486120109</v>
      </c>
      <c r="P440" s="110">
        <v>8.8151258768055012</v>
      </c>
      <c r="Q440" s="110">
        <v>8.706666698771933</v>
      </c>
      <c r="R440" s="110">
        <v>8.8220727076782079</v>
      </c>
      <c r="S440" s="110">
        <v>8.8713171388983678</v>
      </c>
      <c r="T440" s="110">
        <v>8.7461314816570788</v>
      </c>
      <c r="U440" s="110">
        <v>8.684115571090361</v>
      </c>
      <c r="V440" s="110">
        <v>8.9793749733097403</v>
      </c>
      <c r="W440" s="110">
        <v>0</v>
      </c>
      <c r="X440" s="110">
        <v>0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119.9322446514041</v>
      </c>
      <c r="D442" s="118">
        <f t="shared" si="232"/>
        <v>113.10212492351485</v>
      </c>
      <c r="E442" s="118">
        <f t="shared" si="232"/>
        <v>118.53943330862143</v>
      </c>
      <c r="F442" s="118">
        <f t="shared" si="232"/>
        <v>113.65306230546724</v>
      </c>
      <c r="G442" s="118">
        <f t="shared" si="232"/>
        <v>113.56157947320614</v>
      </c>
      <c r="H442" s="118">
        <f t="shared" si="232"/>
        <v>118.94129832116076</v>
      </c>
      <c r="I442" s="118">
        <f t="shared" si="232"/>
        <v>114.4839284411533</v>
      </c>
      <c r="J442" s="118">
        <f t="shared" si="232"/>
        <v>115.23497313670546</v>
      </c>
      <c r="K442" s="118">
        <f t="shared" si="232"/>
        <v>116.8422294516905</v>
      </c>
      <c r="L442" s="118">
        <f t="shared" si="232"/>
        <v>130.00063609906877</v>
      </c>
      <c r="M442" s="118">
        <f t="shared" si="232"/>
        <v>113.05859306090818</v>
      </c>
      <c r="N442" s="118">
        <f t="shared" si="232"/>
        <v>118.51037121024756</v>
      </c>
      <c r="O442" s="118">
        <f t="shared" si="232"/>
        <v>113.68431652063063</v>
      </c>
      <c r="P442" s="118">
        <f t="shared" si="232"/>
        <v>102.04797446152652</v>
      </c>
      <c r="Q442" s="118">
        <f t="shared" si="232"/>
        <v>100.59360799421647</v>
      </c>
      <c r="R442" s="118">
        <f t="shared" ref="R442:V442" si="233">R443+R446+R448+R457</f>
        <v>103.67028549724044</v>
      </c>
      <c r="S442" s="118">
        <f t="shared" si="233"/>
        <v>102.25059366286852</v>
      </c>
      <c r="T442" s="118">
        <f t="shared" si="233"/>
        <v>100.59528546883433</v>
      </c>
      <c r="U442" s="118">
        <f t="shared" si="233"/>
        <v>102.07989438374229</v>
      </c>
      <c r="V442" s="118">
        <f t="shared" si="233"/>
        <v>94.943387355928309</v>
      </c>
      <c r="W442" s="118">
        <f t="shared" ref="W442:Y442" si="234">W443+W446+W448+W457</f>
        <v>79.924280565132193</v>
      </c>
      <c r="X442" s="118">
        <f t="shared" si="234"/>
        <v>83.220360457424988</v>
      </c>
      <c r="Y442" s="118">
        <f t="shared" si="234"/>
        <v>61.012605842166622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106.26601402297739</v>
      </c>
      <c r="D443" s="123">
        <f t="shared" si="235"/>
        <v>101.62108257732247</v>
      </c>
      <c r="E443" s="123">
        <f t="shared" si="235"/>
        <v>97.005511458748416</v>
      </c>
      <c r="F443" s="123">
        <f t="shared" si="235"/>
        <v>93.869192025947058</v>
      </c>
      <c r="G443" s="123">
        <f t="shared" si="235"/>
        <v>96.735910927259354</v>
      </c>
      <c r="H443" s="123">
        <f t="shared" si="235"/>
        <v>100.48731418261086</v>
      </c>
      <c r="I443" s="123">
        <f t="shared" si="235"/>
        <v>96.46338213515368</v>
      </c>
      <c r="J443" s="123">
        <f t="shared" si="235"/>
        <v>96.566594860365456</v>
      </c>
      <c r="K443" s="123">
        <f t="shared" si="235"/>
        <v>97.417540690703731</v>
      </c>
      <c r="L443" s="123">
        <f t="shared" si="235"/>
        <v>109.35657537563262</v>
      </c>
      <c r="M443" s="123">
        <f t="shared" si="235"/>
        <v>93.118660069307751</v>
      </c>
      <c r="N443" s="123">
        <f t="shared" si="235"/>
        <v>98.745858295337499</v>
      </c>
      <c r="O443" s="123">
        <f t="shared" si="235"/>
        <v>93.201937946111784</v>
      </c>
      <c r="P443" s="123">
        <f t="shared" si="235"/>
        <v>81.672428924020707</v>
      </c>
      <c r="Q443" s="123">
        <f t="shared" si="235"/>
        <v>79.466202918229357</v>
      </c>
      <c r="R443" s="123">
        <f t="shared" ref="R443:V443" si="236">SUM(R444:R445)</f>
        <v>82.412956822308701</v>
      </c>
      <c r="S443" s="123">
        <f t="shared" si="236"/>
        <v>80.845073859962042</v>
      </c>
      <c r="T443" s="123">
        <f t="shared" si="236"/>
        <v>79.211369531317118</v>
      </c>
      <c r="U443" s="123">
        <f t="shared" si="236"/>
        <v>79.387366308345079</v>
      </c>
      <c r="V443" s="123">
        <f t="shared" si="236"/>
        <v>71.913350375253799</v>
      </c>
      <c r="W443" s="123">
        <f t="shared" ref="W443:Y443" si="237">SUM(W444:W445)</f>
        <v>57.381540009851157</v>
      </c>
      <c r="X443" s="123">
        <f t="shared" si="237"/>
        <v>64.101863647966695</v>
      </c>
      <c r="Y443" s="123">
        <f t="shared" si="237"/>
        <v>45.872989410455702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104.15970936748083</v>
      </c>
      <c r="D444" s="99">
        <v>99.630116204756163</v>
      </c>
      <c r="E444" s="99">
        <v>95.109845938044401</v>
      </c>
      <c r="F444" s="99">
        <v>92.067415991760853</v>
      </c>
      <c r="G444" s="99">
        <v>94.907868796841782</v>
      </c>
      <c r="H444" s="99">
        <v>98.596012677383271</v>
      </c>
      <c r="I444" s="99">
        <v>94.694506559122132</v>
      </c>
      <c r="J444" s="99">
        <v>94.812499762192274</v>
      </c>
      <c r="K444" s="99">
        <v>95.671088495344094</v>
      </c>
      <c r="L444" s="99">
        <v>107.39018949717888</v>
      </c>
      <c r="M444" s="99">
        <v>91.483186445508679</v>
      </c>
      <c r="N444" s="99">
        <v>97.023931133581186</v>
      </c>
      <c r="O444" s="99">
        <v>91.601296514637411</v>
      </c>
      <c r="P444" s="99">
        <v>80.297322293003177</v>
      </c>
      <c r="Q444" s="99">
        <v>78.143561553173996</v>
      </c>
      <c r="R444" s="99">
        <v>81.047507235035326</v>
      </c>
      <c r="S444" s="99">
        <v>79.519381938704612</v>
      </c>
      <c r="T444" s="99">
        <v>77.897931942859557</v>
      </c>
      <c r="U444" s="99">
        <v>78.099009944555704</v>
      </c>
      <c r="V444" s="99">
        <v>70.752190511120119</v>
      </c>
      <c r="W444" s="99">
        <v>56.477926393406833</v>
      </c>
      <c r="X444" s="99">
        <v>63.137327262388929</v>
      </c>
      <c r="Y444" s="99">
        <v>45.200135717643192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2.1063046554965594</v>
      </c>
      <c r="D445" s="99">
        <v>1.9909663725662989</v>
      </c>
      <c r="E445" s="99">
        <v>1.8956655207040154</v>
      </c>
      <c r="F445" s="99">
        <v>1.801776034186211</v>
      </c>
      <c r="G445" s="99">
        <v>1.8280421304175765</v>
      </c>
      <c r="H445" s="99">
        <v>1.8913015052275908</v>
      </c>
      <c r="I445" s="99">
        <v>1.7688755760315538</v>
      </c>
      <c r="J445" s="99">
        <v>1.7540950981731869</v>
      </c>
      <c r="K445" s="99">
        <v>1.7464521953596417</v>
      </c>
      <c r="L445" s="99">
        <v>1.966385878453736</v>
      </c>
      <c r="M445" s="99">
        <v>1.6354736237990701</v>
      </c>
      <c r="N445" s="99">
        <v>1.7219271617563099</v>
      </c>
      <c r="O445" s="99">
        <v>1.6006414314743724</v>
      </c>
      <c r="P445" s="99">
        <v>1.3751066310175293</v>
      </c>
      <c r="Q445" s="99">
        <v>1.322641365055363</v>
      </c>
      <c r="R445" s="99">
        <v>1.365449587273369</v>
      </c>
      <c r="S445" s="99">
        <v>1.3256919212574303</v>
      </c>
      <c r="T445" s="99">
        <v>1.3134375884575611</v>
      </c>
      <c r="U445" s="99">
        <v>1.2883563637893733</v>
      </c>
      <c r="V445" s="99">
        <v>1.1611598641336773</v>
      </c>
      <c r="W445" s="99">
        <v>0.90361361644432414</v>
      </c>
      <c r="X445" s="99">
        <v>0.9645363855777711</v>
      </c>
      <c r="Y445" s="99">
        <v>0.67285369281251273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1.0319217022945979E-2</v>
      </c>
      <c r="F446" s="123">
        <f t="shared" si="238"/>
        <v>1.3292828525846947E-2</v>
      </c>
      <c r="G446" s="123">
        <f t="shared" si="238"/>
        <v>9.5989531627198952E-3</v>
      </c>
      <c r="H446" s="123">
        <f t="shared" si="238"/>
        <v>2.3528240704825905E-2</v>
      </c>
      <c r="I446" s="123">
        <f t="shared" si="238"/>
        <v>4.8565415467613803E-2</v>
      </c>
      <c r="J446" s="123">
        <f t="shared" si="238"/>
        <v>6.6593283059471917E-2</v>
      </c>
      <c r="K446" s="123">
        <f t="shared" si="238"/>
        <v>8.6855041720835399E-2</v>
      </c>
      <c r="L446" s="123">
        <f t="shared" si="238"/>
        <v>7.9821959164152356E-2</v>
      </c>
      <c r="M446" s="123">
        <f t="shared" si="238"/>
        <v>0.1195508033081418</v>
      </c>
      <c r="N446" s="123">
        <f t="shared" si="238"/>
        <v>0.12492079206386518</v>
      </c>
      <c r="O446" s="123">
        <f t="shared" si="238"/>
        <v>0.22563183879864149</v>
      </c>
      <c r="P446" s="123">
        <f t="shared" si="238"/>
        <v>0.30161694905656378</v>
      </c>
      <c r="Q446" s="123">
        <f t="shared" si="238"/>
        <v>0.75006444073330802</v>
      </c>
      <c r="R446" s="123">
        <f t="shared" si="238"/>
        <v>0.53669223050818204</v>
      </c>
      <c r="S446" s="123">
        <f t="shared" si="238"/>
        <v>0.46058600887056306</v>
      </c>
      <c r="T446" s="123">
        <f t="shared" si="238"/>
        <v>0.49803292224908147</v>
      </c>
      <c r="U446" s="123">
        <f t="shared" si="238"/>
        <v>0.52483599492934307</v>
      </c>
      <c r="V446" s="123">
        <f t="shared" si="238"/>
        <v>0.30134633069281241</v>
      </c>
      <c r="W446" s="123">
        <f t="shared" si="238"/>
        <v>0.12820887338356815</v>
      </c>
      <c r="X446" s="123">
        <f t="shared" si="238"/>
        <v>7.4765981570532269E-2</v>
      </c>
      <c r="Y446" s="123">
        <f t="shared" si="238"/>
        <v>3.3802560457473707E-2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1.0319217022945979E-2</v>
      </c>
      <c r="F447" s="99">
        <f>RES_hhdet_in_tess!F29</f>
        <v>1.3292828525846947E-2</v>
      </c>
      <c r="G447" s="99">
        <f>RES_hhdet_in_tess!G29</f>
        <v>9.5989531627198952E-3</v>
      </c>
      <c r="H447" s="99">
        <f>RES_hhdet_in_tess!H29</f>
        <v>2.3528240704825905E-2</v>
      </c>
      <c r="I447" s="99">
        <f>RES_hhdet_in_tess!I29</f>
        <v>4.8565415467613803E-2</v>
      </c>
      <c r="J447" s="99">
        <f>RES_hhdet_in_tess!J29</f>
        <v>6.6593283059471917E-2</v>
      </c>
      <c r="K447" s="99">
        <f>RES_hhdet_in_tess!K29</f>
        <v>8.6855041720835399E-2</v>
      </c>
      <c r="L447" s="99">
        <f>RES_hhdet_in_tess!L29</f>
        <v>7.9821959164152356E-2</v>
      </c>
      <c r="M447" s="99">
        <f>RES_hhdet_in_tess!M29</f>
        <v>0.1195508033081418</v>
      </c>
      <c r="N447" s="99">
        <f>RES_hhdet_in_tess!N29</f>
        <v>0.12492079206386518</v>
      </c>
      <c r="O447" s="99">
        <f>RES_hhdet_in_tess!O29</f>
        <v>0.22563183879864149</v>
      </c>
      <c r="P447" s="99">
        <f>RES_hhdet_in_tess!P29</f>
        <v>0.30161694905656378</v>
      </c>
      <c r="Q447" s="99">
        <f>RES_hhdet_in_tess!Q29</f>
        <v>0.75006444073330802</v>
      </c>
      <c r="R447" s="99">
        <f>RES_hhdet_in_tess!R29</f>
        <v>0.53669223050818204</v>
      </c>
      <c r="S447" s="99">
        <f>RES_hhdet_in_tess!S29</f>
        <v>0.46058600887056306</v>
      </c>
      <c r="T447" s="99">
        <f>RES_hhdet_in_tess!T29</f>
        <v>0.49803292224908147</v>
      </c>
      <c r="U447" s="99">
        <f>RES_hhdet_in_tess!U29</f>
        <v>0.52483599492934307</v>
      </c>
      <c r="V447" s="99">
        <f>RES_hhdet_in_tess!V29</f>
        <v>0.30134633069281241</v>
      </c>
      <c r="W447" s="99">
        <f>RES_hhdet_in_tess!W29</f>
        <v>0.12820887338356815</v>
      </c>
      <c r="X447" s="99">
        <f>RES_hhdet_in_tess!X29</f>
        <v>7.4765981570532269E-2</v>
      </c>
      <c r="Y447" s="99">
        <f>RES_hhdet_in_tess!Y29</f>
        <v>3.3802560457473707E-2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8.9742426129146349</v>
      </c>
      <c r="D448" s="123">
        <v>6.9726415565111299</v>
      </c>
      <c r="E448" s="123">
        <v>13.331341957346156</v>
      </c>
      <c r="F448" s="123">
        <v>12.330285606389971</v>
      </c>
      <c r="G448" s="123">
        <v>10.159000913350752</v>
      </c>
      <c r="H448" s="123">
        <v>11.44737880668003</v>
      </c>
      <c r="I448" s="123">
        <v>10.93109354386011</v>
      </c>
      <c r="J448" s="123">
        <v>11.344616221164308</v>
      </c>
      <c r="K448" s="123">
        <v>11.932633150400846</v>
      </c>
      <c r="L448" s="123">
        <v>12.701632562845388</v>
      </c>
      <c r="M448" s="123">
        <v>12.475765793045678</v>
      </c>
      <c r="N448" s="123">
        <v>12.357208322016197</v>
      </c>
      <c r="O448" s="123">
        <v>13.123584182306173</v>
      </c>
      <c r="P448" s="123">
        <v>13.137010891188128</v>
      </c>
      <c r="Q448" s="123">
        <v>13.470541134228283</v>
      </c>
      <c r="R448" s="123">
        <v>13.6731907940553</v>
      </c>
      <c r="S448" s="123">
        <v>13.784097054897257</v>
      </c>
      <c r="T448" s="123">
        <v>13.558439062881519</v>
      </c>
      <c r="U448" s="123">
        <v>14.571910639617029</v>
      </c>
      <c r="V448" s="123">
        <v>15.400739927759918</v>
      </c>
      <c r="W448" s="123">
        <v>15.578435676727098</v>
      </c>
      <c r="X448" s="123">
        <v>13.140542551724893</v>
      </c>
      <c r="Y448" s="123">
        <v>10.300551487582833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9.9160618615544767</v>
      </c>
      <c r="D449" s="99">
        <v>10.023806187513852</v>
      </c>
      <c r="E449" s="99">
        <v>10.507343027850043</v>
      </c>
      <c r="F449" s="99">
        <v>10.825729357498812</v>
      </c>
      <c r="G449" s="99">
        <v>10.909121464666049</v>
      </c>
      <c r="H449" s="99">
        <v>11.024200350396633</v>
      </c>
      <c r="I449" s="99">
        <v>11.437372244446017</v>
      </c>
      <c r="J449" s="99">
        <v>11.728800296081941</v>
      </c>
      <c r="K449" s="99">
        <v>12.116286239017677</v>
      </c>
      <c r="L449" s="99">
        <v>12.289768891290514</v>
      </c>
      <c r="M449" s="99">
        <v>12.213378123444048</v>
      </c>
      <c r="N449" s="99">
        <v>12.836203001480863</v>
      </c>
      <c r="O449" s="99">
        <v>12.728464049864577</v>
      </c>
      <c r="P449" s="99">
        <v>12.944637334894923</v>
      </c>
      <c r="Q449" s="99">
        <v>12.971860343560984</v>
      </c>
      <c r="R449" s="99">
        <v>13.418994429447903</v>
      </c>
      <c r="S449" s="99">
        <v>13.773681610427243</v>
      </c>
      <c r="T449" s="99">
        <v>14.283350295169267</v>
      </c>
      <c r="U449" s="99">
        <v>15.176049592091655</v>
      </c>
      <c r="V449" s="99">
        <v>15.309679815579887</v>
      </c>
      <c r="W449" s="99">
        <v>16.09427044712368</v>
      </c>
      <c r="X449" s="99">
        <v>15.817859814798769</v>
      </c>
      <c r="Y449" s="99">
        <v>12.87663129108978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12.135255537739679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14.29751435555638</v>
      </c>
      <c r="U450" s="99">
        <v>15.189368817695401</v>
      </c>
      <c r="V450" s="99">
        <v>15.319708490975524</v>
      </c>
      <c r="W450" s="99">
        <v>16.103782210404855</v>
      </c>
      <c r="X450" s="99">
        <v>15.887388040166798</v>
      </c>
      <c r="Y450" s="99">
        <v>12.949542234828337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5.8023528090935965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7.7857799252556967</v>
      </c>
      <c r="U451" s="102">
        <v>7.4861921582269781</v>
      </c>
      <c r="V451" s="102">
        <v>7.3562488150191765</v>
      </c>
      <c r="W451" s="102">
        <v>8.0209061687291001</v>
      </c>
      <c r="X451" s="102">
        <v>6.177324231230191</v>
      </c>
      <c r="Y451" s="102">
        <v>4.0307606744317281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6.3329027286460811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6.5117344303006837</v>
      </c>
      <c r="U452" s="105">
        <v>7.7031766594684239</v>
      </c>
      <c r="V452" s="105">
        <v>7.9634596759563454</v>
      </c>
      <c r="W452" s="105">
        <v>8.0828760416757568</v>
      </c>
      <c r="X452" s="105">
        <v>9.7100638089366065</v>
      </c>
      <c r="Y452" s="105">
        <v>8.9187815603966083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8.5011117167818835</v>
      </c>
      <c r="D453" s="102">
        <v>6.4208351870744664</v>
      </c>
      <c r="E453" s="102">
        <v>13.545704912390416</v>
      </c>
      <c r="F453" s="102">
        <v>12.572955969114352</v>
      </c>
      <c r="G453" s="102">
        <v>9.9341809210257068</v>
      </c>
      <c r="H453" s="102">
        <v>11.75362637372722</v>
      </c>
      <c r="I453" s="102">
        <v>10.759660558117156</v>
      </c>
      <c r="J453" s="102">
        <v>11.303007837599225</v>
      </c>
      <c r="K453" s="102">
        <v>11.89960319460285</v>
      </c>
      <c r="L453" s="102">
        <v>12.732145438751566</v>
      </c>
      <c r="M453" s="102">
        <v>12.496643602375865</v>
      </c>
      <c r="N453" s="102">
        <v>12.289428704620455</v>
      </c>
      <c r="O453" s="102">
        <v>13.156245200487852</v>
      </c>
      <c r="P453" s="102">
        <v>13.099024817967091</v>
      </c>
      <c r="Q453" s="102">
        <v>13.446705301057643</v>
      </c>
      <c r="R453" s="102">
        <v>13.644128366636894</v>
      </c>
      <c r="S453" s="102">
        <v>13.761108586326412</v>
      </c>
      <c r="T453" s="102">
        <v>13.43649043670948</v>
      </c>
      <c r="U453" s="102">
        <v>14.490561030003013</v>
      </c>
      <c r="V453" s="102">
        <v>0</v>
      </c>
      <c r="W453" s="102">
        <v>15.49188516974238</v>
      </c>
      <c r="X453" s="102">
        <v>12.719299281673388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11.922725989347486</v>
      </c>
      <c r="L454" s="105">
        <v>12.747048781887854</v>
      </c>
      <c r="M454" s="105">
        <v>12.503901679967083</v>
      </c>
      <c r="N454" s="105">
        <v>12.292424815081242</v>
      </c>
      <c r="O454" s="105">
        <v>13.182339149926889</v>
      </c>
      <c r="P454" s="105">
        <v>13.175902776690531</v>
      </c>
      <c r="Q454" s="105">
        <v>13.544860566812318</v>
      </c>
      <c r="R454" s="105">
        <v>13.736871296290472</v>
      </c>
      <c r="S454" s="105">
        <v>13.82551981451164</v>
      </c>
      <c r="T454" s="105">
        <v>13.471854947326104</v>
      </c>
      <c r="U454" s="105">
        <v>14.508804635577297</v>
      </c>
      <c r="V454" s="105">
        <v>15.414138745483973</v>
      </c>
      <c r="W454" s="105">
        <v>15.536102937684849</v>
      </c>
      <c r="X454" s="105">
        <v>12.740952191165457</v>
      </c>
      <c r="Y454" s="105">
        <v>9.6230618122775144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5.7013686363860385</v>
      </c>
      <c r="L455" s="99">
        <v>6.388026909074922</v>
      </c>
      <c r="M455" s="99">
        <v>6.0154247633403672</v>
      </c>
      <c r="N455" s="99">
        <v>5.6882631854407411</v>
      </c>
      <c r="O455" s="99">
        <v>6.2950996682293674</v>
      </c>
      <c r="P455" s="99">
        <v>6.163083510082644</v>
      </c>
      <c r="Q455" s="99">
        <v>6.4384593212677457</v>
      </c>
      <c r="R455" s="99">
        <v>6.4687391107650072</v>
      </c>
      <c r="S455" s="99">
        <v>6.3914555855577442</v>
      </c>
      <c r="T455" s="99">
        <v>7.2516729268376556</v>
      </c>
      <c r="U455" s="99">
        <v>7.1461304629464397</v>
      </c>
      <c r="V455" s="99">
        <v>7.4489541315395869</v>
      </c>
      <c r="W455" s="99">
        <v>7.7294392317868379</v>
      </c>
      <c r="X455" s="99">
        <v>4.7178259065002308</v>
      </c>
      <c r="Y455" s="99">
        <v>2.5584055092550839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6.2213573529614434</v>
      </c>
      <c r="L456" s="99">
        <v>6.3590218728129324</v>
      </c>
      <c r="M456" s="99">
        <v>6.4884769166267162</v>
      </c>
      <c r="N456" s="99">
        <v>6.6041616296405019</v>
      </c>
      <c r="O456" s="99">
        <v>6.8872394816975229</v>
      </c>
      <c r="P456" s="99">
        <v>7.0128192666078881</v>
      </c>
      <c r="Q456" s="99">
        <v>7.1064012455445731</v>
      </c>
      <c r="R456" s="99">
        <v>7.2681321855254684</v>
      </c>
      <c r="S456" s="99">
        <v>7.4340642289538943</v>
      </c>
      <c r="T456" s="99">
        <v>6.2201820204884495</v>
      </c>
      <c r="U456" s="99">
        <v>7.3626741726308556</v>
      </c>
      <c r="V456" s="99">
        <v>7.9651846139443832</v>
      </c>
      <c r="W456" s="99">
        <v>7.8066637058980106</v>
      </c>
      <c r="X456" s="99">
        <v>8.023126284665226</v>
      </c>
      <c r="Y456" s="99">
        <v>7.0646563030224305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4.691988015512079</v>
      </c>
      <c r="D457" s="123">
        <v>4.5084007896812457</v>
      </c>
      <c r="E457" s="123">
        <v>8.1922606755039098</v>
      </c>
      <c r="F457" s="123">
        <v>7.4402918446043671</v>
      </c>
      <c r="G457" s="123">
        <v>6.6570686794333112</v>
      </c>
      <c r="H457" s="123">
        <v>6.9830770911650424</v>
      </c>
      <c r="I457" s="123">
        <v>7.0408873466718935</v>
      </c>
      <c r="J457" s="123">
        <v>7.2571687721162199</v>
      </c>
      <c r="K457" s="123">
        <v>7.4052005688650793</v>
      </c>
      <c r="L457" s="123">
        <v>7.86260620142661</v>
      </c>
      <c r="M457" s="123">
        <v>7.344616395246609</v>
      </c>
      <c r="N457" s="123">
        <v>7.282383800830007</v>
      </c>
      <c r="O457" s="123">
        <v>7.1331625534140208</v>
      </c>
      <c r="P457" s="123">
        <v>6.9369176972611202</v>
      </c>
      <c r="Q457" s="123">
        <v>6.9067995010255112</v>
      </c>
      <c r="R457" s="123">
        <v>7.0474456503682639</v>
      </c>
      <c r="S457" s="123">
        <v>7.1608367391386647</v>
      </c>
      <c r="T457" s="123">
        <v>7.3274439523866146</v>
      </c>
      <c r="U457" s="123">
        <v>7.5957814408508266</v>
      </c>
      <c r="V457" s="123">
        <v>7.3279507222217841</v>
      </c>
      <c r="W457" s="123">
        <v>6.8360960051703552</v>
      </c>
      <c r="X457" s="123">
        <v>5.9031882761628651</v>
      </c>
      <c r="Y457" s="123">
        <v>4.8052623836706125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4.842553631094761</v>
      </c>
      <c r="D458" s="99">
        <v>5.2356207448565311</v>
      </c>
      <c r="E458" s="99">
        <v>6.9465990920460543</v>
      </c>
      <c r="F458" s="99">
        <v>6.9633184586768699</v>
      </c>
      <c r="G458" s="99">
        <v>6.7871665314849929</v>
      </c>
      <c r="H458" s="99">
        <v>6.8513280519658855</v>
      </c>
      <c r="I458" s="99">
        <v>7.123443739784868</v>
      </c>
      <c r="J458" s="99">
        <v>7.3295502157553667</v>
      </c>
      <c r="K458" s="99">
        <v>7.5529006637772138</v>
      </c>
      <c r="L458" s="99">
        <v>7.6399716423687911</v>
      </c>
      <c r="M458" s="99">
        <v>7.3015556384342792</v>
      </c>
      <c r="N458" s="99">
        <v>7.3156409636048236</v>
      </c>
      <c r="O458" s="99">
        <v>7.0204525218154652</v>
      </c>
      <c r="P458" s="99">
        <v>6.9507766317760735</v>
      </c>
      <c r="Q458" s="99">
        <v>6.9134217036111378</v>
      </c>
      <c r="R458" s="99">
        <v>7.0181893821662209</v>
      </c>
      <c r="S458" s="99">
        <v>7.1014134037715948</v>
      </c>
      <c r="T458" s="99">
        <v>7.3409907000855474</v>
      </c>
      <c r="U458" s="99">
        <v>7.6982281459822186</v>
      </c>
      <c r="V458" s="99">
        <v>7.1962943993511299</v>
      </c>
      <c r="W458" s="99">
        <v>6.8360960051703552</v>
      </c>
      <c r="X458" s="99">
        <v>5.9031882761628651</v>
      </c>
      <c r="Y458" s="99">
        <v>4.8052623836706125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4.2073861004578843</v>
      </c>
      <c r="D459" s="110">
        <v>3.3136822918932789</v>
      </c>
      <c r="E459" s="110">
        <v>8.9470211423281274</v>
      </c>
      <c r="F459" s="110">
        <v>8.089288418899157</v>
      </c>
      <c r="G459" s="110">
        <v>6.2388101644260399</v>
      </c>
      <c r="H459" s="110">
        <v>7.4363831073926416</v>
      </c>
      <c r="I459" s="110">
        <v>6.7411963305768454</v>
      </c>
      <c r="J459" s="110">
        <v>7.157293601823441</v>
      </c>
      <c r="K459" s="110">
        <v>7.2150366966657096</v>
      </c>
      <c r="L459" s="110">
        <v>8.0526815561953402</v>
      </c>
      <c r="M459" s="110">
        <v>7.3889689747633085</v>
      </c>
      <c r="N459" s="110">
        <v>7.2164087806226691</v>
      </c>
      <c r="O459" s="110">
        <v>7.3958342372242134</v>
      </c>
      <c r="P459" s="110">
        <v>6.9023878095713176</v>
      </c>
      <c r="Q459" s="110">
        <v>6.8936777292354732</v>
      </c>
      <c r="R459" s="110">
        <v>7.0901381306334628</v>
      </c>
      <c r="S459" s="110">
        <v>7.2619451008080071</v>
      </c>
      <c r="T459" s="110">
        <v>7.299813952129389</v>
      </c>
      <c r="U459" s="110">
        <v>7.381223247085078</v>
      </c>
      <c r="V459" s="110">
        <v>7.7468572040829535</v>
      </c>
      <c r="W459" s="110">
        <v>0</v>
      </c>
      <c r="X459" s="110">
        <v>0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46.711732777738995</v>
      </c>
      <c r="D461" s="118">
        <f t="shared" si="239"/>
        <v>43.548005455305621</v>
      </c>
      <c r="E461" s="118">
        <f t="shared" si="239"/>
        <v>40.727379002026495</v>
      </c>
      <c r="F461" s="118">
        <f t="shared" si="239"/>
        <v>39.950512606750635</v>
      </c>
      <c r="G461" s="118">
        <f t="shared" si="239"/>
        <v>41.586571342738381</v>
      </c>
      <c r="H461" s="118">
        <f t="shared" si="239"/>
        <v>43.558978945767421</v>
      </c>
      <c r="I461" s="118">
        <f t="shared" si="239"/>
        <v>41.030972447316245</v>
      </c>
      <c r="J461" s="118">
        <f t="shared" si="239"/>
        <v>39.477524294122148</v>
      </c>
      <c r="K461" s="118">
        <f t="shared" si="239"/>
        <v>39.383912613068262</v>
      </c>
      <c r="L461" s="118">
        <f t="shared" si="239"/>
        <v>43.001551647347867</v>
      </c>
      <c r="M461" s="118">
        <f t="shared" si="239"/>
        <v>36.151147026518586</v>
      </c>
      <c r="N461" s="118">
        <f t="shared" si="239"/>
        <v>37.632508845430763</v>
      </c>
      <c r="O461" s="118">
        <f t="shared" si="239"/>
        <v>34.108464357816572</v>
      </c>
      <c r="P461" s="118">
        <f t="shared" si="239"/>
        <v>28.80637517761761</v>
      </c>
      <c r="Q461" s="118">
        <f t="shared" si="239"/>
        <v>26.824499240328297</v>
      </c>
      <c r="R461" s="118">
        <f t="shared" ref="R461:V461" si="240">R462+R465+R467+R476</f>
        <v>27.225129897623013</v>
      </c>
      <c r="S461" s="118">
        <f t="shared" si="240"/>
        <v>26.738381434357592</v>
      </c>
      <c r="T461" s="118">
        <f t="shared" si="240"/>
        <v>26.311400724333499</v>
      </c>
      <c r="U461" s="118">
        <f t="shared" si="240"/>
        <v>26.438244216584721</v>
      </c>
      <c r="V461" s="118">
        <f t="shared" si="240"/>
        <v>24.340673637007662</v>
      </c>
      <c r="W461" s="118">
        <f t="shared" ref="W461:Y461" si="241">W462+W465+W467+W476</f>
        <v>20.180711513493371</v>
      </c>
      <c r="X461" s="118">
        <f t="shared" si="241"/>
        <v>22.037974118637504</v>
      </c>
      <c r="Y461" s="118">
        <f t="shared" si="241"/>
        <v>16.283530099402043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43.971724168745553</v>
      </c>
      <c r="D462" s="123">
        <f t="shared" si="242"/>
        <v>41.684813233499696</v>
      </c>
      <c r="E462" s="123">
        <f t="shared" si="242"/>
        <v>39.423624634546492</v>
      </c>
      <c r="F462" s="123">
        <f t="shared" si="242"/>
        <v>37.812924243783996</v>
      </c>
      <c r="G462" s="123">
        <f t="shared" si="242"/>
        <v>38.610011773526999</v>
      </c>
      <c r="H462" s="123">
        <f t="shared" si="242"/>
        <v>39.720208005648345</v>
      </c>
      <c r="I462" s="123">
        <f t="shared" si="242"/>
        <v>37.764247843572377</v>
      </c>
      <c r="J462" s="123">
        <f t="shared" si="242"/>
        <v>37.401674682070528</v>
      </c>
      <c r="K462" s="123">
        <f t="shared" si="242"/>
        <v>37.290415604597456</v>
      </c>
      <c r="L462" s="123">
        <f t="shared" si="242"/>
        <v>41.312051950071186</v>
      </c>
      <c r="M462" s="123">
        <f t="shared" si="242"/>
        <v>34.381019753396629</v>
      </c>
      <c r="N462" s="123">
        <f t="shared" si="242"/>
        <v>35.192977857882141</v>
      </c>
      <c r="O462" s="123">
        <f t="shared" si="242"/>
        <v>31.681608315003817</v>
      </c>
      <c r="P462" s="123">
        <f t="shared" si="242"/>
        <v>26.35988267999527</v>
      </c>
      <c r="Q462" s="123">
        <f t="shared" si="242"/>
        <v>24.651957467581557</v>
      </c>
      <c r="R462" s="123">
        <f t="shared" ref="R462:V462" si="243">SUM(R463:R464)</f>
        <v>25.196126742085216</v>
      </c>
      <c r="S462" s="123">
        <f t="shared" si="243"/>
        <v>24.556873325472772</v>
      </c>
      <c r="T462" s="123">
        <f t="shared" si="243"/>
        <v>24.005585190349294</v>
      </c>
      <c r="U462" s="123">
        <f t="shared" si="243"/>
        <v>24.050570640160274</v>
      </c>
      <c r="V462" s="123">
        <f t="shared" si="243"/>
        <v>21.737228286376972</v>
      </c>
      <c r="W462" s="123">
        <f t="shared" ref="W462:Y462" si="244">SUM(W463:W464)</f>
        <v>17.289560536999304</v>
      </c>
      <c r="X462" s="123">
        <f t="shared" si="244"/>
        <v>19.272249445350859</v>
      </c>
      <c r="Y462" s="123">
        <f t="shared" si="244"/>
        <v>13.762650109190618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43.971724168745553</v>
      </c>
      <c r="D463" s="99">
        <v>41.684813233499696</v>
      </c>
      <c r="E463" s="99">
        <v>39.423624634546492</v>
      </c>
      <c r="F463" s="99">
        <v>37.812924243783996</v>
      </c>
      <c r="G463" s="99">
        <v>38.610011773526999</v>
      </c>
      <c r="H463" s="99">
        <v>39.720208005648345</v>
      </c>
      <c r="I463" s="99">
        <v>37.764247843572377</v>
      </c>
      <c r="J463" s="99">
        <v>37.401674682070528</v>
      </c>
      <c r="K463" s="99">
        <v>37.290415604597456</v>
      </c>
      <c r="L463" s="99">
        <v>41.312051950071186</v>
      </c>
      <c r="M463" s="99">
        <v>34.381019753396629</v>
      </c>
      <c r="N463" s="99">
        <v>35.192977857882141</v>
      </c>
      <c r="O463" s="99">
        <v>31.681608315003817</v>
      </c>
      <c r="P463" s="99">
        <v>26.35988267999527</v>
      </c>
      <c r="Q463" s="99">
        <v>24.651957467581557</v>
      </c>
      <c r="R463" s="99">
        <v>25.196126742085216</v>
      </c>
      <c r="S463" s="99">
        <v>24.556873325472772</v>
      </c>
      <c r="T463" s="99">
        <v>24.005585190349294</v>
      </c>
      <c r="U463" s="99">
        <v>24.050570640160274</v>
      </c>
      <c r="V463" s="99">
        <v>21.737228286376972</v>
      </c>
      <c r="W463" s="99">
        <v>17.289560536999304</v>
      </c>
      <c r="X463" s="99">
        <v>19.272249445350859</v>
      </c>
      <c r="Y463" s="99">
        <v>13.762650109190618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1.3102061536366589</v>
      </c>
      <c r="D467" s="123">
        <v>0.60446983918024044</v>
      </c>
      <c r="E467" s="123">
        <v>0.29071469634724811</v>
      </c>
      <c r="F467" s="123">
        <v>0.58723830291785106</v>
      </c>
      <c r="G467" s="123">
        <v>0.97808020202089974</v>
      </c>
      <c r="H467" s="123">
        <v>1.7907694485034373</v>
      </c>
      <c r="I467" s="123">
        <v>1.113389752766111</v>
      </c>
      <c r="J467" s="123">
        <v>0.43834282670822294</v>
      </c>
      <c r="K467" s="123">
        <v>0.45646967807279382</v>
      </c>
      <c r="L467" s="123">
        <v>0.33536881133077845</v>
      </c>
      <c r="M467" s="123">
        <v>0.34504109140239347</v>
      </c>
      <c r="N467" s="123">
        <v>0.56906318060284111</v>
      </c>
      <c r="O467" s="123">
        <v>0.53795941185404572</v>
      </c>
      <c r="P467" s="123">
        <v>0.54016765481564688</v>
      </c>
      <c r="Q467" s="123">
        <v>0.40977834881791231</v>
      </c>
      <c r="R467" s="123">
        <v>0.43870266282212506</v>
      </c>
      <c r="S467" s="123">
        <v>0.48456412192004999</v>
      </c>
      <c r="T467" s="123">
        <v>0.45016382487626422</v>
      </c>
      <c r="U467" s="123">
        <v>0.43742452629077599</v>
      </c>
      <c r="V467" s="123">
        <v>0.56326525896746715</v>
      </c>
      <c r="W467" s="123">
        <v>0.34951401742920224</v>
      </c>
      <c r="X467" s="123">
        <v>0.57237750536021648</v>
      </c>
      <c r="Y467" s="123">
        <v>0.7355874174399194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3.9183160557115104</v>
      </c>
      <c r="D468" s="99">
        <v>3.9468324793533349</v>
      </c>
      <c r="E468" s="99">
        <v>4.1205648264870822</v>
      </c>
      <c r="F468" s="99">
        <v>4.228115781008527</v>
      </c>
      <c r="G468" s="99">
        <v>4.2414824145329399</v>
      </c>
      <c r="H468" s="99">
        <v>4.2652872318900057</v>
      </c>
      <c r="I468" s="99">
        <v>4.4014706015783096</v>
      </c>
      <c r="J468" s="99">
        <v>4.4857082599808145</v>
      </c>
      <c r="K468" s="99">
        <v>4.599981004561287</v>
      </c>
      <c r="L468" s="99">
        <v>4.6261168386510318</v>
      </c>
      <c r="M468" s="99">
        <v>4.5189252615926376</v>
      </c>
      <c r="N468" s="99">
        <v>4.6194540543054163</v>
      </c>
      <c r="O468" s="99">
        <v>4.4045426845549995</v>
      </c>
      <c r="P468" s="99">
        <v>4.2797898804624337</v>
      </c>
      <c r="Q468" s="99">
        <v>4.1233946349802419</v>
      </c>
      <c r="R468" s="99">
        <v>4.161408115912729</v>
      </c>
      <c r="S468" s="99">
        <v>4.1764812413109071</v>
      </c>
      <c r="T468" s="99">
        <v>4.2464246947300772</v>
      </c>
      <c r="U468" s="99">
        <v>4.437992706380653</v>
      </c>
      <c r="V468" s="99">
        <v>4.420130677457843</v>
      </c>
      <c r="W468" s="99">
        <v>4.610611289769893</v>
      </c>
      <c r="X468" s="99">
        <v>4.5117992212534359</v>
      </c>
      <c r="Y468" s="99">
        <v>3.664821360000476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2.202879015654331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2.3147040056506349</v>
      </c>
      <c r="U469" s="99">
        <v>2.1892170287904476</v>
      </c>
      <c r="V469" s="99">
        <v>2.1238576802363762</v>
      </c>
      <c r="W469" s="99">
        <v>2.2977916679868242</v>
      </c>
      <c r="X469" s="99">
        <v>1.7619859438771313</v>
      </c>
      <c r="Y469" s="99">
        <v>1.1471958373871503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2.202879015654331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2.3147040056506349</v>
      </c>
      <c r="U470" s="102">
        <v>2.1892170287904476</v>
      </c>
      <c r="V470" s="102">
        <v>2.1238576802363762</v>
      </c>
      <c r="W470" s="102">
        <v>2.2977916679868242</v>
      </c>
      <c r="X470" s="102">
        <v>1.7619859438771313</v>
      </c>
      <c r="Y470" s="102">
        <v>1.1471958373871503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1.4298024553567885</v>
      </c>
      <c r="D476" s="123">
        <v>1.2587223826256828</v>
      </c>
      <c r="E476" s="123">
        <v>1.0130396711327547</v>
      </c>
      <c r="F476" s="123">
        <v>1.5503500600487832</v>
      </c>
      <c r="G476" s="123">
        <v>1.9984793671904821</v>
      </c>
      <c r="H476" s="123">
        <v>2.0480014916156328</v>
      </c>
      <c r="I476" s="123">
        <v>2.1533348509777572</v>
      </c>
      <c r="J476" s="123">
        <v>1.6375067853433976</v>
      </c>
      <c r="K476" s="123">
        <v>1.6370273303980134</v>
      </c>
      <c r="L476" s="123">
        <v>1.3541308859458976</v>
      </c>
      <c r="M476" s="123">
        <v>1.4250861817195668</v>
      </c>
      <c r="N476" s="123">
        <v>1.8704678069457803</v>
      </c>
      <c r="O476" s="123">
        <v>1.888896630958711</v>
      </c>
      <c r="P476" s="123">
        <v>1.906324842806693</v>
      </c>
      <c r="Q476" s="123">
        <v>1.7627634239288261</v>
      </c>
      <c r="R476" s="123">
        <v>1.5903004927156719</v>
      </c>
      <c r="S476" s="123">
        <v>1.6969439869647682</v>
      </c>
      <c r="T476" s="123">
        <v>1.8556517091079427</v>
      </c>
      <c r="U476" s="123">
        <v>1.9502490501336691</v>
      </c>
      <c r="V476" s="123">
        <v>2.0401800916632249</v>
      </c>
      <c r="W476" s="123">
        <v>2.5416369590648653</v>
      </c>
      <c r="X476" s="123">
        <v>2.193347167926428</v>
      </c>
      <c r="Y476" s="123">
        <v>1.7852925727715063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1.8740414898400706</v>
      </c>
      <c r="D477" s="99">
        <v>2.0249012242239246</v>
      </c>
      <c r="E477" s="99">
        <v>2.6849669332461628</v>
      </c>
      <c r="F477" s="99">
        <v>2.6897639596027085</v>
      </c>
      <c r="G477" s="99">
        <v>2.6200994029154288</v>
      </c>
      <c r="H477" s="99">
        <v>2.6432334522329843</v>
      </c>
      <c r="I477" s="99">
        <v>2.7465176589829507</v>
      </c>
      <c r="J477" s="99">
        <v>2.8242392309012532</v>
      </c>
      <c r="K477" s="99">
        <v>2.9085048685712276</v>
      </c>
      <c r="L477" s="99">
        <v>2.94021937735475</v>
      </c>
      <c r="M477" s="99">
        <v>2.8086649989230299</v>
      </c>
      <c r="N477" s="99">
        <v>2.8133466742072768</v>
      </c>
      <c r="O477" s="99">
        <v>2.6994050035155395</v>
      </c>
      <c r="P477" s="99">
        <v>2.6714484191712842</v>
      </c>
      <c r="Q477" s="99">
        <v>2.652382348154589</v>
      </c>
      <c r="R477" s="99">
        <v>2.6801003227492544</v>
      </c>
      <c r="S477" s="99">
        <v>2.6942707161458164</v>
      </c>
      <c r="T477" s="99">
        <v>2.7654615276511576</v>
      </c>
      <c r="U477" s="99">
        <v>2.8814490470443399</v>
      </c>
      <c r="V477" s="99">
        <v>2.6813795490430952</v>
      </c>
      <c r="W477" s="99">
        <v>2.5416369590648653</v>
      </c>
      <c r="X477" s="99">
        <v>2.193347167926428</v>
      </c>
      <c r="Y477" s="99">
        <v>1.7852925727715063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309551</v>
      </c>
      <c r="C5" s="120">
        <v>313219</v>
      </c>
      <c r="D5" s="120">
        <v>324074</v>
      </c>
      <c r="E5" s="120">
        <v>329457</v>
      </c>
      <c r="F5" s="120">
        <v>325541</v>
      </c>
      <c r="G5" s="120">
        <v>296785</v>
      </c>
      <c r="H5" s="120">
        <v>264594</v>
      </c>
      <c r="I5" s="120">
        <v>222029</v>
      </c>
      <c r="J5" s="120">
        <v>170372</v>
      </c>
      <c r="K5" s="120">
        <v>120807</v>
      </c>
      <c r="L5" s="120">
        <v>80936</v>
      </c>
      <c r="M5" s="120">
        <v>64553</v>
      </c>
      <c r="N5" s="120">
        <v>54744</v>
      </c>
      <c r="O5" s="120">
        <v>52806</v>
      </c>
      <c r="P5" s="120">
        <v>50406</v>
      </c>
      <c r="Q5" s="120">
        <v>49903</v>
      </c>
      <c r="R5" s="120">
        <v>48403</v>
      </c>
      <c r="S5" s="120">
        <v>48109</v>
      </c>
      <c r="T5" s="120">
        <v>48110</v>
      </c>
      <c r="U5" s="120">
        <v>49026</v>
      </c>
      <c r="V5" s="120">
        <v>52279</v>
      </c>
      <c r="W5" s="120">
        <v>50512</v>
      </c>
      <c r="X5" s="120">
        <v>63156</v>
      </c>
      <c r="Y5" s="120">
        <v>62480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309551</v>
      </c>
      <c r="C7" s="52">
        <v>313219</v>
      </c>
      <c r="D7" s="52">
        <v>324074</v>
      </c>
      <c r="E7" s="52">
        <v>329457</v>
      </c>
      <c r="F7" s="52">
        <v>325541</v>
      </c>
      <c r="G7" s="52">
        <v>296785</v>
      </c>
      <c r="H7" s="52">
        <v>264594</v>
      </c>
      <c r="I7" s="52">
        <v>222029</v>
      </c>
      <c r="J7" s="52">
        <v>170372</v>
      </c>
      <c r="K7" s="52">
        <v>120807</v>
      </c>
      <c r="L7" s="52">
        <v>80936</v>
      </c>
      <c r="M7" s="52">
        <v>64553</v>
      </c>
      <c r="N7" s="52">
        <v>54744</v>
      </c>
      <c r="O7" s="52">
        <v>52806</v>
      </c>
      <c r="P7" s="52">
        <v>50406</v>
      </c>
      <c r="Q7" s="52">
        <v>49903</v>
      </c>
      <c r="R7" s="52">
        <v>48403</v>
      </c>
      <c r="S7" s="52">
        <v>48109</v>
      </c>
      <c r="T7" s="52">
        <v>48110</v>
      </c>
      <c r="U7" s="52">
        <v>49026</v>
      </c>
      <c r="V7" s="52">
        <v>52279</v>
      </c>
      <c r="W7" s="52">
        <v>50512</v>
      </c>
      <c r="X7" s="52">
        <v>63156</v>
      </c>
      <c r="Y7" s="52">
        <v>62480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208</v>
      </c>
      <c r="C9" s="52">
        <v>213</v>
      </c>
      <c r="D9" s="52">
        <v>222</v>
      </c>
      <c r="E9" s="52">
        <v>256</v>
      </c>
      <c r="F9" s="52">
        <v>308</v>
      </c>
      <c r="G9" s="52">
        <v>313</v>
      </c>
      <c r="H9" s="52">
        <v>289</v>
      </c>
      <c r="I9" s="52">
        <v>263</v>
      </c>
      <c r="J9" s="52">
        <v>239</v>
      </c>
      <c r="K9" s="52">
        <v>191</v>
      </c>
      <c r="L9" s="52">
        <v>143</v>
      </c>
      <c r="M9" s="52">
        <v>90</v>
      </c>
      <c r="N9" s="52">
        <v>76</v>
      </c>
      <c r="O9" s="52">
        <v>224</v>
      </c>
      <c r="P9" s="52">
        <v>419</v>
      </c>
      <c r="Q9" s="52">
        <v>609</v>
      </c>
      <c r="R9" s="52">
        <v>656</v>
      </c>
      <c r="S9" s="52">
        <v>828</v>
      </c>
      <c r="T9" s="52">
        <v>1121</v>
      </c>
      <c r="U9" s="52">
        <v>1483</v>
      </c>
      <c r="V9" s="52">
        <v>1890</v>
      </c>
      <c r="W9" s="52">
        <v>1988</v>
      </c>
      <c r="X9" s="52">
        <v>2092</v>
      </c>
      <c r="Y9" s="52">
        <v>2211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300621</v>
      </c>
      <c r="C11" s="52">
        <v>303562</v>
      </c>
      <c r="D11" s="52">
        <v>313890</v>
      </c>
      <c r="E11" s="52">
        <v>319088</v>
      </c>
      <c r="F11" s="52">
        <v>315656</v>
      </c>
      <c r="G11" s="52">
        <v>287828</v>
      </c>
      <c r="H11" s="52">
        <v>256642</v>
      </c>
      <c r="I11" s="52">
        <v>215387</v>
      </c>
      <c r="J11" s="52">
        <v>165287</v>
      </c>
      <c r="K11" s="52">
        <v>117075</v>
      </c>
      <c r="L11" s="52">
        <v>78439</v>
      </c>
      <c r="M11" s="52">
        <v>62540</v>
      </c>
      <c r="N11" s="52">
        <v>53044</v>
      </c>
      <c r="O11" s="52">
        <v>51102</v>
      </c>
      <c r="P11" s="52">
        <v>48709</v>
      </c>
      <c r="Q11" s="52">
        <v>48149</v>
      </c>
      <c r="R11" s="52">
        <v>46686</v>
      </c>
      <c r="S11" s="52">
        <v>46388</v>
      </c>
      <c r="T11" s="52">
        <v>46230</v>
      </c>
      <c r="U11" s="52">
        <v>47131</v>
      </c>
      <c r="V11" s="52">
        <v>47311</v>
      </c>
      <c r="W11" s="52">
        <v>40049</v>
      </c>
      <c r="X11" s="52">
        <v>32862</v>
      </c>
      <c r="Y11" s="52">
        <v>27804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138</v>
      </c>
      <c r="L12" s="52">
        <v>94</v>
      </c>
      <c r="M12" s="52">
        <v>105</v>
      </c>
      <c r="N12" s="52">
        <v>93</v>
      </c>
      <c r="O12" s="52">
        <v>163</v>
      </c>
      <c r="P12" s="52">
        <v>234</v>
      </c>
      <c r="Q12" s="52">
        <v>313</v>
      </c>
      <c r="R12" s="52">
        <v>326</v>
      </c>
      <c r="S12" s="52">
        <v>345</v>
      </c>
      <c r="T12" s="52">
        <v>503</v>
      </c>
      <c r="U12" s="52">
        <v>483</v>
      </c>
      <c r="V12" s="52">
        <v>554</v>
      </c>
      <c r="W12" s="52">
        <v>849</v>
      </c>
      <c r="X12" s="52">
        <v>704</v>
      </c>
      <c r="Y12" s="52">
        <v>1165</v>
      </c>
      <c r="DA12" s="63" t="s">
        <v>1080</v>
      </c>
    </row>
    <row r="13" spans="1:105" ht="12" customHeight="1" x14ac:dyDescent="0.25">
      <c r="A13" s="97" t="s">
        <v>122</v>
      </c>
      <c r="B13" s="52">
        <v>8930</v>
      </c>
      <c r="C13" s="52">
        <v>9657</v>
      </c>
      <c r="D13" s="52">
        <v>10184</v>
      </c>
      <c r="E13" s="52">
        <v>10369</v>
      </c>
      <c r="F13" s="52">
        <v>9885</v>
      </c>
      <c r="G13" s="52">
        <v>8957</v>
      </c>
      <c r="H13" s="52">
        <v>7952</v>
      </c>
      <c r="I13" s="52">
        <v>6642</v>
      </c>
      <c r="J13" s="52">
        <v>5085</v>
      </c>
      <c r="K13" s="52">
        <v>3594</v>
      </c>
      <c r="L13" s="52">
        <v>2403</v>
      </c>
      <c r="M13" s="52">
        <v>1852</v>
      </c>
      <c r="N13" s="52">
        <v>1485</v>
      </c>
      <c r="O13" s="52">
        <v>1116</v>
      </c>
      <c r="P13" s="52">
        <v>845</v>
      </c>
      <c r="Q13" s="52">
        <v>804</v>
      </c>
      <c r="R13" s="52">
        <v>742</v>
      </c>
      <c r="S13" s="52">
        <v>750</v>
      </c>
      <c r="T13" s="52">
        <v>529</v>
      </c>
      <c r="U13" s="52">
        <v>402</v>
      </c>
      <c r="V13" s="52">
        <v>277</v>
      </c>
      <c r="W13" s="52">
        <v>273</v>
      </c>
      <c r="X13" s="52">
        <v>3711</v>
      </c>
      <c r="Y13" s="52">
        <v>3225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56</v>
      </c>
      <c r="N14" s="52">
        <v>122</v>
      </c>
      <c r="O14" s="52">
        <v>425</v>
      </c>
      <c r="P14" s="52">
        <v>618</v>
      </c>
      <c r="Q14" s="52">
        <v>637</v>
      </c>
      <c r="R14" s="52">
        <v>649</v>
      </c>
      <c r="S14" s="52">
        <v>626</v>
      </c>
      <c r="T14" s="52">
        <v>848</v>
      </c>
      <c r="U14" s="52">
        <v>1010</v>
      </c>
      <c r="V14" s="52">
        <v>4137</v>
      </c>
      <c r="W14" s="52">
        <v>9341</v>
      </c>
      <c r="X14" s="52">
        <v>25879</v>
      </c>
      <c r="Y14" s="52">
        <v>30286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260651</v>
      </c>
      <c r="C16" s="52">
        <v>259626</v>
      </c>
      <c r="D16" s="52">
        <v>255652</v>
      </c>
      <c r="E16" s="52">
        <v>234963</v>
      </c>
      <c r="F16" s="52">
        <v>219462</v>
      </c>
      <c r="G16" s="52">
        <v>194344</v>
      </c>
      <c r="H16" s="52">
        <v>167934</v>
      </c>
      <c r="I16" s="52">
        <v>137595</v>
      </c>
      <c r="J16" s="52">
        <v>105076</v>
      </c>
      <c r="K16" s="52">
        <v>73199</v>
      </c>
      <c r="L16" s="52">
        <v>48900</v>
      </c>
      <c r="M16" s="52">
        <v>41952</v>
      </c>
      <c r="N16" s="52">
        <v>35954</v>
      </c>
      <c r="O16" s="52">
        <v>33244</v>
      </c>
      <c r="P16" s="52">
        <v>31546</v>
      </c>
      <c r="Q16" s="52">
        <v>31349</v>
      </c>
      <c r="R16" s="52">
        <v>30691</v>
      </c>
      <c r="S16" s="52">
        <v>30742</v>
      </c>
      <c r="T16" s="52">
        <v>31566</v>
      </c>
      <c r="U16" s="52">
        <v>32730</v>
      </c>
      <c r="V16" s="52">
        <v>36132</v>
      </c>
      <c r="W16" s="52">
        <v>37273</v>
      </c>
      <c r="X16" s="52">
        <v>52731</v>
      </c>
      <c r="Y16" s="52">
        <v>55057</v>
      </c>
      <c r="DA16" s="63" t="s">
        <v>1083</v>
      </c>
    </row>
    <row r="17" spans="1:105" ht="12" customHeight="1" x14ac:dyDescent="0.25">
      <c r="A17" s="109" t="s">
        <v>120</v>
      </c>
      <c r="B17" s="36">
        <v>48900</v>
      </c>
      <c r="C17" s="36">
        <v>53593</v>
      </c>
      <c r="D17" s="36">
        <v>68422</v>
      </c>
      <c r="E17" s="36">
        <v>94494</v>
      </c>
      <c r="F17" s="36">
        <v>106079</v>
      </c>
      <c r="G17" s="36">
        <v>102441</v>
      </c>
      <c r="H17" s="36">
        <v>96660</v>
      </c>
      <c r="I17" s="36">
        <v>84434</v>
      </c>
      <c r="J17" s="36">
        <v>65296</v>
      </c>
      <c r="K17" s="36">
        <v>47608</v>
      </c>
      <c r="L17" s="36">
        <v>32036</v>
      </c>
      <c r="M17" s="36">
        <v>22601</v>
      </c>
      <c r="N17" s="36">
        <v>18790</v>
      </c>
      <c r="O17" s="36">
        <v>19562</v>
      </c>
      <c r="P17" s="36">
        <v>18860</v>
      </c>
      <c r="Q17" s="36">
        <v>18554</v>
      </c>
      <c r="R17" s="36">
        <v>17712</v>
      </c>
      <c r="S17" s="36">
        <v>17367</v>
      </c>
      <c r="T17" s="36">
        <v>16544</v>
      </c>
      <c r="U17" s="36">
        <v>16296</v>
      </c>
      <c r="V17" s="36">
        <v>16147</v>
      </c>
      <c r="W17" s="36">
        <v>13239</v>
      </c>
      <c r="X17" s="36">
        <v>10425</v>
      </c>
      <c r="Y17" s="36">
        <v>7423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24184</v>
      </c>
      <c r="D21" s="52">
        <v>24189</v>
      </c>
      <c r="E21" s="52">
        <v>24241</v>
      </c>
      <c r="F21" s="52">
        <v>24381</v>
      </c>
      <c r="G21" s="52">
        <v>28756</v>
      </c>
      <c r="H21" s="52">
        <v>32191</v>
      </c>
      <c r="I21" s="52">
        <v>42565</v>
      </c>
      <c r="J21" s="52">
        <v>51657</v>
      </c>
      <c r="K21" s="52">
        <v>49566</v>
      </c>
      <c r="L21" s="52">
        <v>39871</v>
      </c>
      <c r="M21" s="52">
        <v>16383</v>
      </c>
      <c r="N21" s="52">
        <v>15586</v>
      </c>
      <c r="O21" s="52">
        <v>19348</v>
      </c>
      <c r="P21" s="52">
        <v>2400</v>
      </c>
      <c r="Q21" s="52">
        <v>503</v>
      </c>
      <c r="R21" s="52">
        <v>1926</v>
      </c>
      <c r="S21" s="52">
        <v>7420</v>
      </c>
      <c r="T21" s="52">
        <v>8336</v>
      </c>
      <c r="U21" s="52">
        <v>6891</v>
      </c>
      <c r="V21" s="52">
        <v>4389</v>
      </c>
      <c r="W21" s="52">
        <v>1767</v>
      </c>
      <c r="X21" s="52">
        <v>1095</v>
      </c>
      <c r="Y21" s="52">
        <v>1905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32</v>
      </c>
      <c r="D23" s="52">
        <v>33</v>
      </c>
      <c r="E23" s="52">
        <v>32</v>
      </c>
      <c r="F23" s="52">
        <v>35</v>
      </c>
      <c r="G23" s="52">
        <v>36</v>
      </c>
      <c r="H23" s="52">
        <v>44</v>
      </c>
      <c r="I23" s="52">
        <v>33</v>
      </c>
      <c r="J23" s="52">
        <v>32</v>
      </c>
      <c r="K23" s="52">
        <v>52</v>
      </c>
      <c r="L23" s="52">
        <v>49</v>
      </c>
      <c r="M23" s="52">
        <v>55</v>
      </c>
      <c r="N23" s="52">
        <v>45</v>
      </c>
      <c r="O23" s="52">
        <v>33</v>
      </c>
      <c r="P23" s="52">
        <v>9</v>
      </c>
      <c r="Q23" s="52">
        <v>7</v>
      </c>
      <c r="R23" s="52">
        <v>13</v>
      </c>
      <c r="S23" s="52">
        <v>39</v>
      </c>
      <c r="T23" s="52">
        <v>68</v>
      </c>
      <c r="U23" s="52">
        <v>102</v>
      </c>
      <c r="V23" s="52">
        <v>142</v>
      </c>
      <c r="W23" s="52">
        <v>180</v>
      </c>
      <c r="X23" s="52">
        <v>188</v>
      </c>
      <c r="Y23" s="52">
        <v>202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23486</v>
      </c>
      <c r="D25" s="52">
        <v>23492</v>
      </c>
      <c r="E25" s="52">
        <v>23539</v>
      </c>
      <c r="F25" s="52">
        <v>23672</v>
      </c>
      <c r="G25" s="52">
        <v>31661</v>
      </c>
      <c r="H25" s="52">
        <v>43154</v>
      </c>
      <c r="I25" s="52">
        <v>69349</v>
      </c>
      <c r="J25" s="52">
        <v>88540</v>
      </c>
      <c r="K25" s="52">
        <v>82155</v>
      </c>
      <c r="L25" s="52">
        <v>64511</v>
      </c>
      <c r="M25" s="52">
        <v>28511</v>
      </c>
      <c r="N25" s="52">
        <v>23217</v>
      </c>
      <c r="O25" s="52">
        <v>19148</v>
      </c>
      <c r="P25" s="52">
        <v>4494</v>
      </c>
      <c r="Q25" s="52">
        <v>938</v>
      </c>
      <c r="R25" s="52">
        <v>4332</v>
      </c>
      <c r="S25" s="52">
        <v>7256</v>
      </c>
      <c r="T25" s="52">
        <v>8063</v>
      </c>
      <c r="U25" s="52">
        <v>6593</v>
      </c>
      <c r="V25" s="52">
        <v>4131</v>
      </c>
      <c r="W25" s="52">
        <v>12658</v>
      </c>
      <c r="X25" s="52">
        <v>13042</v>
      </c>
      <c r="Y25" s="52">
        <v>8340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44</v>
      </c>
      <c r="M26" s="52">
        <v>19</v>
      </c>
      <c r="N26" s="52">
        <v>24</v>
      </c>
      <c r="O26" s="52">
        <v>37</v>
      </c>
      <c r="P26" s="52">
        <v>4</v>
      </c>
      <c r="Q26" s="52">
        <v>1</v>
      </c>
      <c r="R26" s="52">
        <v>11</v>
      </c>
      <c r="S26" s="52">
        <v>42</v>
      </c>
      <c r="T26" s="52">
        <v>44</v>
      </c>
      <c r="U26" s="52">
        <v>39</v>
      </c>
      <c r="V26" s="52">
        <v>24</v>
      </c>
      <c r="W26" s="52">
        <v>75</v>
      </c>
      <c r="X26" s="52">
        <v>145</v>
      </c>
      <c r="Y26" s="52">
        <v>72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1395</v>
      </c>
      <c r="D27" s="52">
        <v>1400</v>
      </c>
      <c r="E27" s="52">
        <v>1427</v>
      </c>
      <c r="F27" s="52">
        <v>1503</v>
      </c>
      <c r="G27" s="52">
        <v>1646</v>
      </c>
      <c r="H27" s="52">
        <v>1861</v>
      </c>
      <c r="I27" s="52">
        <v>1330</v>
      </c>
      <c r="J27" s="52">
        <v>1557</v>
      </c>
      <c r="K27" s="52">
        <v>1491</v>
      </c>
      <c r="L27" s="52">
        <v>1191</v>
      </c>
      <c r="M27" s="52">
        <v>985</v>
      </c>
      <c r="N27" s="52">
        <v>717</v>
      </c>
      <c r="O27" s="52">
        <v>419</v>
      </c>
      <c r="P27" s="52">
        <v>306</v>
      </c>
      <c r="Q27" s="52">
        <v>48</v>
      </c>
      <c r="R27" s="52">
        <v>88</v>
      </c>
      <c r="S27" s="52">
        <v>154</v>
      </c>
      <c r="T27" s="52">
        <v>228</v>
      </c>
      <c r="U27" s="52">
        <v>202</v>
      </c>
      <c r="V27" s="52">
        <v>125</v>
      </c>
      <c r="W27" s="52">
        <v>28</v>
      </c>
      <c r="X27" s="52">
        <v>37</v>
      </c>
      <c r="Y27" s="52">
        <v>486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1</v>
      </c>
      <c r="P28" s="52">
        <v>3</v>
      </c>
      <c r="Q28" s="52">
        <v>10</v>
      </c>
      <c r="R28" s="52">
        <v>37</v>
      </c>
      <c r="S28" s="52">
        <v>123</v>
      </c>
      <c r="T28" s="52">
        <v>131</v>
      </c>
      <c r="U28" s="52">
        <v>134</v>
      </c>
      <c r="V28" s="52">
        <v>121</v>
      </c>
      <c r="W28" s="52">
        <v>133</v>
      </c>
      <c r="X28" s="52">
        <v>302</v>
      </c>
      <c r="Y28" s="52">
        <v>1873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40727</v>
      </c>
      <c r="D30" s="52">
        <v>40803</v>
      </c>
      <c r="E30" s="52">
        <v>41341</v>
      </c>
      <c r="F30" s="52">
        <v>42743</v>
      </c>
      <c r="G30" s="52">
        <v>45457</v>
      </c>
      <c r="H30" s="52">
        <v>49585</v>
      </c>
      <c r="I30" s="52">
        <v>32967</v>
      </c>
      <c r="J30" s="52">
        <v>34269</v>
      </c>
      <c r="K30" s="52">
        <v>35419</v>
      </c>
      <c r="L30" s="52">
        <v>27168</v>
      </c>
      <c r="M30" s="52">
        <v>11166</v>
      </c>
      <c r="N30" s="52">
        <v>13898</v>
      </c>
      <c r="O30" s="52">
        <v>16038</v>
      </c>
      <c r="P30" s="52">
        <v>2705</v>
      </c>
      <c r="Q30" s="52">
        <v>2205</v>
      </c>
      <c r="R30" s="52">
        <v>3027</v>
      </c>
      <c r="S30" s="52">
        <v>6914</v>
      </c>
      <c r="T30" s="52">
        <v>7513</v>
      </c>
      <c r="U30" s="52">
        <v>7190</v>
      </c>
      <c r="V30" s="52">
        <v>6999</v>
      </c>
      <c r="W30" s="52">
        <v>5003</v>
      </c>
      <c r="X30" s="52">
        <v>1709</v>
      </c>
      <c r="Y30" s="52">
        <v>3132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7641</v>
      </c>
      <c r="D31" s="36">
        <v>7664</v>
      </c>
      <c r="E31" s="36">
        <v>7854</v>
      </c>
      <c r="F31" s="36">
        <v>8470</v>
      </c>
      <c r="G31" s="36">
        <v>10002</v>
      </c>
      <c r="H31" s="36">
        <v>12500</v>
      </c>
      <c r="I31" s="36">
        <v>12947</v>
      </c>
      <c r="J31" s="36">
        <v>20406</v>
      </c>
      <c r="K31" s="36">
        <v>20437</v>
      </c>
      <c r="L31" s="36">
        <v>18940</v>
      </c>
      <c r="M31" s="36">
        <v>13520</v>
      </c>
      <c r="N31" s="36">
        <v>7805</v>
      </c>
      <c r="O31" s="36">
        <v>4980</v>
      </c>
      <c r="P31" s="36">
        <v>1108</v>
      </c>
      <c r="Q31" s="36">
        <v>1323</v>
      </c>
      <c r="R31" s="36">
        <v>2455</v>
      </c>
      <c r="S31" s="36">
        <v>4459</v>
      </c>
      <c r="T31" s="36">
        <v>4914</v>
      </c>
      <c r="U31" s="36">
        <v>4232</v>
      </c>
      <c r="V31" s="36">
        <v>3398</v>
      </c>
      <c r="W31" s="36">
        <v>2908</v>
      </c>
      <c r="X31" s="36">
        <v>2814</v>
      </c>
      <c r="Y31" s="36">
        <v>3002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27852</v>
      </c>
      <c r="D35" s="52">
        <v>35044</v>
      </c>
      <c r="E35" s="52">
        <v>29624</v>
      </c>
      <c r="F35" s="52">
        <v>20465</v>
      </c>
      <c r="G35" s="52">
        <v>0</v>
      </c>
      <c r="H35" s="52">
        <v>0</v>
      </c>
      <c r="I35" s="52">
        <v>0</v>
      </c>
      <c r="J35" s="52">
        <v>0</v>
      </c>
      <c r="K35" s="52">
        <v>1</v>
      </c>
      <c r="L35" s="52">
        <v>0</v>
      </c>
      <c r="M35" s="52">
        <v>0</v>
      </c>
      <c r="N35" s="52">
        <v>5777</v>
      </c>
      <c r="O35" s="52">
        <v>17410</v>
      </c>
      <c r="P35" s="52">
        <v>0</v>
      </c>
      <c r="Q35" s="52">
        <v>0</v>
      </c>
      <c r="R35" s="52">
        <v>426</v>
      </c>
      <c r="S35" s="52">
        <v>7126</v>
      </c>
      <c r="T35" s="52">
        <v>8337</v>
      </c>
      <c r="U35" s="52">
        <v>7807</v>
      </c>
      <c r="V35" s="52">
        <v>7642</v>
      </c>
      <c r="W35" s="52">
        <v>0</v>
      </c>
      <c r="X35" s="52">
        <v>13739</v>
      </c>
      <c r="Y35" s="52">
        <v>1229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37</v>
      </c>
      <c r="D37" s="52">
        <v>42</v>
      </c>
      <c r="E37" s="52">
        <v>66</v>
      </c>
      <c r="F37" s="52">
        <v>87</v>
      </c>
      <c r="G37" s="52">
        <v>41</v>
      </c>
      <c r="H37" s="52">
        <v>20</v>
      </c>
      <c r="I37" s="52">
        <v>7</v>
      </c>
      <c r="J37" s="52">
        <v>8</v>
      </c>
      <c r="K37" s="52">
        <v>4</v>
      </c>
      <c r="L37" s="52">
        <v>1</v>
      </c>
      <c r="M37" s="52">
        <v>2</v>
      </c>
      <c r="N37" s="52">
        <v>31</v>
      </c>
      <c r="O37" s="52">
        <v>181</v>
      </c>
      <c r="P37" s="52">
        <v>204</v>
      </c>
      <c r="Q37" s="52">
        <v>197</v>
      </c>
      <c r="R37" s="52">
        <v>60</v>
      </c>
      <c r="S37" s="52">
        <v>211</v>
      </c>
      <c r="T37" s="52">
        <v>361</v>
      </c>
      <c r="U37" s="52">
        <v>464</v>
      </c>
      <c r="V37" s="52">
        <v>549</v>
      </c>
      <c r="W37" s="52">
        <v>278</v>
      </c>
      <c r="X37" s="52">
        <v>292</v>
      </c>
      <c r="Y37" s="52">
        <v>321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26427</v>
      </c>
      <c r="D39" s="52">
        <v>33820</v>
      </c>
      <c r="E39" s="52">
        <v>28737</v>
      </c>
      <c r="F39" s="52">
        <v>20240</v>
      </c>
      <c r="G39" s="52">
        <v>3833</v>
      </c>
      <c r="H39" s="52">
        <v>11968</v>
      </c>
      <c r="I39" s="52">
        <v>28094</v>
      </c>
      <c r="J39" s="52">
        <v>38440</v>
      </c>
      <c r="K39" s="52">
        <v>33943</v>
      </c>
      <c r="L39" s="52">
        <v>25875</v>
      </c>
      <c r="M39" s="52">
        <v>12612</v>
      </c>
      <c r="N39" s="52">
        <v>13721</v>
      </c>
      <c r="O39" s="52">
        <v>17206</v>
      </c>
      <c r="P39" s="52">
        <v>2101</v>
      </c>
      <c r="Q39" s="52">
        <v>378</v>
      </c>
      <c r="R39" s="52">
        <v>2869</v>
      </c>
      <c r="S39" s="52">
        <v>6958</v>
      </c>
      <c r="T39" s="52">
        <v>7905</v>
      </c>
      <c r="U39" s="52">
        <v>7494</v>
      </c>
      <c r="V39" s="52">
        <v>4311</v>
      </c>
      <c r="W39" s="52">
        <v>5396</v>
      </c>
      <c r="X39" s="52">
        <v>5855</v>
      </c>
      <c r="Y39" s="52">
        <v>3282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138</v>
      </c>
      <c r="L40" s="52">
        <v>0</v>
      </c>
      <c r="M40" s="52">
        <v>30</v>
      </c>
      <c r="N40" s="52">
        <v>12</v>
      </c>
      <c r="O40" s="52">
        <v>107</v>
      </c>
      <c r="P40" s="52">
        <v>75</v>
      </c>
      <c r="Q40" s="52">
        <v>80</v>
      </c>
      <c r="R40" s="52">
        <v>24</v>
      </c>
      <c r="S40" s="52">
        <v>61</v>
      </c>
      <c r="T40" s="52">
        <v>202</v>
      </c>
      <c r="U40" s="52">
        <v>19</v>
      </c>
      <c r="V40" s="52">
        <v>95</v>
      </c>
      <c r="W40" s="52">
        <v>370</v>
      </c>
      <c r="X40" s="52">
        <v>0</v>
      </c>
      <c r="Y40" s="52">
        <v>533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2122</v>
      </c>
      <c r="D41" s="52">
        <v>1927</v>
      </c>
      <c r="E41" s="52">
        <v>1612</v>
      </c>
      <c r="F41" s="52">
        <v>1019</v>
      </c>
      <c r="G41" s="52">
        <v>718</v>
      </c>
      <c r="H41" s="52">
        <v>856</v>
      </c>
      <c r="I41" s="52">
        <v>20</v>
      </c>
      <c r="J41" s="52">
        <v>0</v>
      </c>
      <c r="K41" s="52">
        <v>0</v>
      </c>
      <c r="L41" s="52">
        <v>0</v>
      </c>
      <c r="M41" s="52">
        <v>434</v>
      </c>
      <c r="N41" s="52">
        <v>350</v>
      </c>
      <c r="O41" s="52">
        <v>50</v>
      </c>
      <c r="P41" s="52">
        <v>35</v>
      </c>
      <c r="Q41" s="52">
        <v>7</v>
      </c>
      <c r="R41" s="52">
        <v>26</v>
      </c>
      <c r="S41" s="52">
        <v>162</v>
      </c>
      <c r="T41" s="52">
        <v>7</v>
      </c>
      <c r="U41" s="52">
        <v>75</v>
      </c>
      <c r="V41" s="52">
        <v>0</v>
      </c>
      <c r="W41" s="52">
        <v>24</v>
      </c>
      <c r="X41" s="52">
        <v>3475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56</v>
      </c>
      <c r="N42" s="52">
        <v>66</v>
      </c>
      <c r="O42" s="52">
        <v>304</v>
      </c>
      <c r="P42" s="52">
        <v>196</v>
      </c>
      <c r="Q42" s="52">
        <v>29</v>
      </c>
      <c r="R42" s="52">
        <v>49</v>
      </c>
      <c r="S42" s="52">
        <v>100</v>
      </c>
      <c r="T42" s="52">
        <v>353</v>
      </c>
      <c r="U42" s="52">
        <v>296</v>
      </c>
      <c r="V42" s="52">
        <v>3248</v>
      </c>
      <c r="W42" s="52">
        <v>5337</v>
      </c>
      <c r="X42" s="52">
        <v>16840</v>
      </c>
      <c r="Y42" s="52">
        <v>6280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39702</v>
      </c>
      <c r="D44" s="52">
        <v>36829</v>
      </c>
      <c r="E44" s="52">
        <v>20652</v>
      </c>
      <c r="F44" s="52">
        <v>27242</v>
      </c>
      <c r="G44" s="52">
        <v>20339</v>
      </c>
      <c r="H44" s="52">
        <v>23175</v>
      </c>
      <c r="I44" s="52">
        <v>2628</v>
      </c>
      <c r="J44" s="52">
        <v>1750</v>
      </c>
      <c r="K44" s="52">
        <v>3542</v>
      </c>
      <c r="L44" s="52">
        <v>2869</v>
      </c>
      <c r="M44" s="52">
        <v>4218</v>
      </c>
      <c r="N44" s="52">
        <v>7900</v>
      </c>
      <c r="O44" s="52">
        <v>13328</v>
      </c>
      <c r="P44" s="52">
        <v>1007</v>
      </c>
      <c r="Q44" s="52">
        <v>2008</v>
      </c>
      <c r="R44" s="52">
        <v>2369</v>
      </c>
      <c r="S44" s="52">
        <v>6965</v>
      </c>
      <c r="T44" s="52">
        <v>8337</v>
      </c>
      <c r="U44" s="52">
        <v>8354</v>
      </c>
      <c r="V44" s="52">
        <v>10401</v>
      </c>
      <c r="W44" s="52">
        <v>6144</v>
      </c>
      <c r="X44" s="52">
        <v>17167</v>
      </c>
      <c r="Y44" s="52">
        <v>5458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12334</v>
      </c>
      <c r="D45" s="36">
        <v>22493</v>
      </c>
      <c r="E45" s="36">
        <v>33926</v>
      </c>
      <c r="F45" s="36">
        <v>20055</v>
      </c>
      <c r="G45" s="36">
        <v>6364</v>
      </c>
      <c r="H45" s="36">
        <v>6719</v>
      </c>
      <c r="I45" s="36">
        <v>721</v>
      </c>
      <c r="J45" s="36">
        <v>1268</v>
      </c>
      <c r="K45" s="36">
        <v>2749</v>
      </c>
      <c r="L45" s="36">
        <v>3368</v>
      </c>
      <c r="M45" s="36">
        <v>4085</v>
      </c>
      <c r="N45" s="36">
        <v>3994</v>
      </c>
      <c r="O45" s="36">
        <v>5752</v>
      </c>
      <c r="P45" s="36">
        <v>406</v>
      </c>
      <c r="Q45" s="36">
        <v>1017</v>
      </c>
      <c r="R45" s="36">
        <v>1613</v>
      </c>
      <c r="S45" s="36">
        <v>4114</v>
      </c>
      <c r="T45" s="36">
        <v>4091</v>
      </c>
      <c r="U45" s="36">
        <v>3984</v>
      </c>
      <c r="V45" s="36">
        <v>3249</v>
      </c>
      <c r="W45" s="36">
        <v>0</v>
      </c>
      <c r="X45" s="36">
        <v>0</v>
      </c>
      <c r="Y45" s="36">
        <v>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10070</v>
      </c>
      <c r="D49" s="52">
        <v>12732</v>
      </c>
      <c r="E49" s="52">
        <v>10743</v>
      </c>
      <c r="F49" s="52">
        <v>7415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1687</v>
      </c>
      <c r="O49" s="52">
        <v>4531</v>
      </c>
      <c r="P49" s="52">
        <v>0</v>
      </c>
      <c r="Q49" s="52">
        <v>0</v>
      </c>
      <c r="R49" s="52">
        <v>169</v>
      </c>
      <c r="S49" s="52">
        <v>2215</v>
      </c>
      <c r="T49" s="52">
        <v>2674</v>
      </c>
      <c r="U49" s="52">
        <v>2576</v>
      </c>
      <c r="V49" s="52">
        <v>2528</v>
      </c>
      <c r="W49" s="52">
        <v>0</v>
      </c>
      <c r="X49" s="52">
        <v>6156</v>
      </c>
      <c r="Y49" s="52">
        <v>651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</v>
      </c>
      <c r="D51" s="52">
        <v>7</v>
      </c>
      <c r="E51" s="52">
        <v>19</v>
      </c>
      <c r="F51" s="52">
        <v>27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30</v>
      </c>
      <c r="O51" s="52">
        <v>150</v>
      </c>
      <c r="P51" s="52">
        <v>0</v>
      </c>
      <c r="Q51" s="52">
        <v>0</v>
      </c>
      <c r="R51" s="52">
        <v>16</v>
      </c>
      <c r="S51" s="52">
        <v>182</v>
      </c>
      <c r="T51" s="52">
        <v>223</v>
      </c>
      <c r="U51" s="52">
        <v>166</v>
      </c>
      <c r="V51" s="52">
        <v>172</v>
      </c>
      <c r="W51" s="52">
        <v>0</v>
      </c>
      <c r="X51" s="52">
        <v>117</v>
      </c>
      <c r="Y51" s="52">
        <v>7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9303</v>
      </c>
      <c r="D53" s="52">
        <v>12032</v>
      </c>
      <c r="E53" s="52">
        <v>10158</v>
      </c>
      <c r="F53" s="52">
        <v>7046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1586</v>
      </c>
      <c r="O53" s="52">
        <v>4411</v>
      </c>
      <c r="P53" s="52">
        <v>0</v>
      </c>
      <c r="Q53" s="52">
        <v>0</v>
      </c>
      <c r="R53" s="52">
        <v>139</v>
      </c>
      <c r="S53" s="52">
        <v>2114</v>
      </c>
      <c r="T53" s="52">
        <v>2494</v>
      </c>
      <c r="U53" s="52">
        <v>2446</v>
      </c>
      <c r="V53" s="52">
        <v>1421</v>
      </c>
      <c r="W53" s="52">
        <v>0</v>
      </c>
      <c r="X53" s="52">
        <v>572</v>
      </c>
      <c r="Y53" s="52">
        <v>35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1</v>
      </c>
      <c r="O54" s="52">
        <v>28</v>
      </c>
      <c r="P54" s="52">
        <v>0</v>
      </c>
      <c r="Q54" s="52">
        <v>0</v>
      </c>
      <c r="R54" s="52">
        <v>1</v>
      </c>
      <c r="S54" s="52">
        <v>19</v>
      </c>
      <c r="T54" s="52">
        <v>64</v>
      </c>
      <c r="U54" s="52">
        <v>7</v>
      </c>
      <c r="V54" s="52">
        <v>32</v>
      </c>
      <c r="W54" s="52">
        <v>0</v>
      </c>
      <c r="X54" s="52">
        <v>0</v>
      </c>
      <c r="Y54" s="52">
        <v>6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767</v>
      </c>
      <c r="D55" s="52">
        <v>700</v>
      </c>
      <c r="E55" s="52">
        <v>585</v>
      </c>
      <c r="F55" s="52">
        <v>369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84</v>
      </c>
      <c r="O55" s="52">
        <v>13</v>
      </c>
      <c r="P55" s="52">
        <v>0</v>
      </c>
      <c r="Q55" s="52">
        <v>0</v>
      </c>
      <c r="R55" s="52">
        <v>11</v>
      </c>
      <c r="S55" s="52">
        <v>51</v>
      </c>
      <c r="T55" s="52">
        <v>3</v>
      </c>
      <c r="U55" s="52">
        <v>25</v>
      </c>
      <c r="V55" s="52">
        <v>0</v>
      </c>
      <c r="W55" s="52">
        <v>0</v>
      </c>
      <c r="X55" s="52">
        <v>955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16</v>
      </c>
      <c r="O56" s="52">
        <v>79</v>
      </c>
      <c r="P56" s="52">
        <v>0</v>
      </c>
      <c r="Q56" s="52">
        <v>0</v>
      </c>
      <c r="R56" s="52">
        <v>18</v>
      </c>
      <c r="S56" s="52">
        <v>31</v>
      </c>
      <c r="T56" s="52">
        <v>113</v>
      </c>
      <c r="U56" s="52">
        <v>98</v>
      </c>
      <c r="V56" s="52">
        <v>1075</v>
      </c>
      <c r="W56" s="52">
        <v>0</v>
      </c>
      <c r="X56" s="52">
        <v>4629</v>
      </c>
      <c r="Y56" s="52">
        <v>610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7683</v>
      </c>
      <c r="D58" s="52">
        <v>7904</v>
      </c>
      <c r="E58" s="52">
        <v>4065</v>
      </c>
      <c r="F58" s="52">
        <v>4271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1120</v>
      </c>
      <c r="O58" s="52">
        <v>3165</v>
      </c>
      <c r="P58" s="52">
        <v>0</v>
      </c>
      <c r="Q58" s="52">
        <v>0</v>
      </c>
      <c r="R58" s="52">
        <v>100</v>
      </c>
      <c r="S58" s="52">
        <v>1392</v>
      </c>
      <c r="T58" s="52">
        <v>1794</v>
      </c>
      <c r="U58" s="52">
        <v>1744</v>
      </c>
      <c r="V58" s="52">
        <v>1925</v>
      </c>
      <c r="W58" s="52">
        <v>0</v>
      </c>
      <c r="X58" s="52">
        <v>6156</v>
      </c>
      <c r="Y58" s="52">
        <v>651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2387</v>
      </c>
      <c r="D59" s="36">
        <v>4828</v>
      </c>
      <c r="E59" s="36">
        <v>6678</v>
      </c>
      <c r="F59" s="36">
        <v>3144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567</v>
      </c>
      <c r="O59" s="36">
        <v>1366</v>
      </c>
      <c r="P59" s="36">
        <v>0</v>
      </c>
      <c r="Q59" s="36">
        <v>0</v>
      </c>
      <c r="R59" s="36">
        <v>69</v>
      </c>
      <c r="S59" s="36">
        <v>823</v>
      </c>
      <c r="T59" s="36">
        <v>880</v>
      </c>
      <c r="U59" s="36">
        <v>832</v>
      </c>
      <c r="V59" s="36">
        <v>603</v>
      </c>
      <c r="W59" s="36">
        <v>0</v>
      </c>
      <c r="X59" s="36">
        <v>0</v>
      </c>
      <c r="Y59" s="36">
        <v>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17782</v>
      </c>
      <c r="D63" s="52">
        <v>22312</v>
      </c>
      <c r="E63" s="52">
        <v>18881</v>
      </c>
      <c r="F63" s="52">
        <v>13050</v>
      </c>
      <c r="G63" s="52">
        <v>0</v>
      </c>
      <c r="H63" s="52">
        <v>0</v>
      </c>
      <c r="I63" s="52">
        <v>0</v>
      </c>
      <c r="J63" s="52">
        <v>0</v>
      </c>
      <c r="K63" s="52">
        <v>1</v>
      </c>
      <c r="L63" s="52">
        <v>0</v>
      </c>
      <c r="M63" s="52">
        <v>0</v>
      </c>
      <c r="N63" s="52">
        <v>4090</v>
      </c>
      <c r="O63" s="52">
        <v>12879</v>
      </c>
      <c r="P63" s="52">
        <v>0</v>
      </c>
      <c r="Q63" s="52">
        <v>0</v>
      </c>
      <c r="R63" s="52">
        <v>257</v>
      </c>
      <c r="S63" s="52">
        <v>4911</v>
      </c>
      <c r="T63" s="52">
        <v>5663</v>
      </c>
      <c r="U63" s="52">
        <v>5231</v>
      </c>
      <c r="V63" s="52">
        <v>5114</v>
      </c>
      <c r="W63" s="52">
        <v>0</v>
      </c>
      <c r="X63" s="52">
        <v>7583</v>
      </c>
      <c r="Y63" s="52">
        <v>578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34</v>
      </c>
      <c r="D65" s="52">
        <v>35</v>
      </c>
      <c r="E65" s="52">
        <v>47</v>
      </c>
      <c r="F65" s="52">
        <v>60</v>
      </c>
      <c r="G65" s="52">
        <v>41</v>
      </c>
      <c r="H65" s="52">
        <v>20</v>
      </c>
      <c r="I65" s="52">
        <v>7</v>
      </c>
      <c r="J65" s="52">
        <v>8</v>
      </c>
      <c r="K65" s="52">
        <v>4</v>
      </c>
      <c r="L65" s="52">
        <v>1</v>
      </c>
      <c r="M65" s="52">
        <v>2</v>
      </c>
      <c r="N65" s="52">
        <v>1</v>
      </c>
      <c r="O65" s="52">
        <v>31</v>
      </c>
      <c r="P65" s="52">
        <v>204</v>
      </c>
      <c r="Q65" s="52">
        <v>197</v>
      </c>
      <c r="R65" s="52">
        <v>44</v>
      </c>
      <c r="S65" s="52">
        <v>29</v>
      </c>
      <c r="T65" s="52">
        <v>138</v>
      </c>
      <c r="U65" s="52">
        <v>298</v>
      </c>
      <c r="V65" s="52">
        <v>377</v>
      </c>
      <c r="W65" s="52">
        <v>278</v>
      </c>
      <c r="X65" s="52">
        <v>175</v>
      </c>
      <c r="Y65" s="52">
        <v>314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17124</v>
      </c>
      <c r="D67" s="52">
        <f t="shared" si="0"/>
        <v>21788</v>
      </c>
      <c r="E67" s="52">
        <f t="shared" si="0"/>
        <v>18579</v>
      </c>
      <c r="F67" s="52">
        <f t="shared" si="0"/>
        <v>13194</v>
      </c>
      <c r="G67" s="52">
        <f t="shared" si="0"/>
        <v>3833</v>
      </c>
      <c r="H67" s="52">
        <f t="shared" si="0"/>
        <v>11968</v>
      </c>
      <c r="I67" s="52">
        <f t="shared" si="0"/>
        <v>28094</v>
      </c>
      <c r="J67" s="52">
        <f t="shared" si="0"/>
        <v>38440</v>
      </c>
      <c r="K67" s="52">
        <f t="shared" si="0"/>
        <v>33943</v>
      </c>
      <c r="L67" s="52">
        <f t="shared" si="0"/>
        <v>25875</v>
      </c>
      <c r="M67" s="52">
        <f t="shared" si="0"/>
        <v>12612</v>
      </c>
      <c r="N67" s="52">
        <f t="shared" si="0"/>
        <v>12135</v>
      </c>
      <c r="O67" s="52">
        <f t="shared" si="0"/>
        <v>12795</v>
      </c>
      <c r="P67" s="52">
        <f t="shared" si="0"/>
        <v>2101</v>
      </c>
      <c r="Q67" s="52">
        <f t="shared" si="0"/>
        <v>378</v>
      </c>
      <c r="R67" s="52">
        <f t="shared" ref="R67:V67" si="1">R39-R53</f>
        <v>2730</v>
      </c>
      <c r="S67" s="52">
        <f t="shared" si="1"/>
        <v>4844</v>
      </c>
      <c r="T67" s="52">
        <f t="shared" si="1"/>
        <v>5411</v>
      </c>
      <c r="U67" s="52">
        <f t="shared" si="1"/>
        <v>5048</v>
      </c>
      <c r="V67" s="52">
        <f t="shared" si="1"/>
        <v>2890</v>
      </c>
      <c r="W67" s="52">
        <f t="shared" ref="W67:Y67" si="2">W39-W53</f>
        <v>5396</v>
      </c>
      <c r="X67" s="52">
        <f t="shared" si="2"/>
        <v>5283</v>
      </c>
      <c r="Y67" s="52">
        <f t="shared" si="2"/>
        <v>3247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138</v>
      </c>
      <c r="L68" s="52">
        <f t="shared" si="3"/>
        <v>0</v>
      </c>
      <c r="M68" s="52">
        <f t="shared" si="3"/>
        <v>30</v>
      </c>
      <c r="N68" s="52">
        <f t="shared" si="3"/>
        <v>11</v>
      </c>
      <c r="O68" s="52">
        <f t="shared" si="3"/>
        <v>79</v>
      </c>
      <c r="P68" s="52">
        <f t="shared" si="3"/>
        <v>75</v>
      </c>
      <c r="Q68" s="52">
        <f t="shared" si="3"/>
        <v>80</v>
      </c>
      <c r="R68" s="52">
        <f t="shared" ref="R68:V68" si="4">R40-R54</f>
        <v>23</v>
      </c>
      <c r="S68" s="52">
        <f t="shared" si="4"/>
        <v>42</v>
      </c>
      <c r="T68" s="52">
        <f t="shared" si="4"/>
        <v>138</v>
      </c>
      <c r="U68" s="52">
        <f t="shared" si="4"/>
        <v>12</v>
      </c>
      <c r="V68" s="52">
        <f t="shared" si="4"/>
        <v>63</v>
      </c>
      <c r="W68" s="52">
        <f t="shared" ref="W68:Y68" si="5">W40-W54</f>
        <v>370</v>
      </c>
      <c r="X68" s="52">
        <f t="shared" si="5"/>
        <v>0</v>
      </c>
      <c r="Y68" s="52">
        <f t="shared" si="5"/>
        <v>527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1355</v>
      </c>
      <c r="D69" s="52">
        <f t="shared" si="6"/>
        <v>1227</v>
      </c>
      <c r="E69" s="52">
        <f t="shared" si="6"/>
        <v>1027</v>
      </c>
      <c r="F69" s="52">
        <f t="shared" si="6"/>
        <v>650</v>
      </c>
      <c r="G69" s="52">
        <f t="shared" si="6"/>
        <v>718</v>
      </c>
      <c r="H69" s="52">
        <f t="shared" si="6"/>
        <v>856</v>
      </c>
      <c r="I69" s="52">
        <f t="shared" si="6"/>
        <v>20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434</v>
      </c>
      <c r="N69" s="52">
        <f t="shared" si="6"/>
        <v>266</v>
      </c>
      <c r="O69" s="52">
        <f t="shared" si="6"/>
        <v>37</v>
      </c>
      <c r="P69" s="52">
        <f t="shared" si="6"/>
        <v>35</v>
      </c>
      <c r="Q69" s="52">
        <f t="shared" si="6"/>
        <v>7</v>
      </c>
      <c r="R69" s="52">
        <f t="shared" ref="R69:V69" si="7">R41-R55</f>
        <v>15</v>
      </c>
      <c r="S69" s="52">
        <f t="shared" si="7"/>
        <v>111</v>
      </c>
      <c r="T69" s="52">
        <f t="shared" si="7"/>
        <v>4</v>
      </c>
      <c r="U69" s="52">
        <f t="shared" si="7"/>
        <v>50</v>
      </c>
      <c r="V69" s="52">
        <f t="shared" si="7"/>
        <v>0</v>
      </c>
      <c r="W69" s="52">
        <f t="shared" ref="W69:Y69" si="8">W41-W55</f>
        <v>24</v>
      </c>
      <c r="X69" s="52">
        <f t="shared" si="8"/>
        <v>2520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56</v>
      </c>
      <c r="N70" s="52">
        <f t="shared" si="9"/>
        <v>50</v>
      </c>
      <c r="O70" s="52">
        <f t="shared" si="9"/>
        <v>225</v>
      </c>
      <c r="P70" s="52">
        <f t="shared" si="9"/>
        <v>196</v>
      </c>
      <c r="Q70" s="52">
        <f t="shared" si="9"/>
        <v>29</v>
      </c>
      <c r="R70" s="52">
        <f t="shared" ref="R70:V70" si="10">R42-R56</f>
        <v>31</v>
      </c>
      <c r="S70" s="52">
        <f t="shared" si="10"/>
        <v>69</v>
      </c>
      <c r="T70" s="52">
        <f t="shared" si="10"/>
        <v>240</v>
      </c>
      <c r="U70" s="52">
        <f t="shared" si="10"/>
        <v>198</v>
      </c>
      <c r="V70" s="52">
        <f t="shared" si="10"/>
        <v>2173</v>
      </c>
      <c r="W70" s="52">
        <f t="shared" ref="W70:Y70" si="11">W42-W56</f>
        <v>5337</v>
      </c>
      <c r="X70" s="52">
        <f t="shared" si="11"/>
        <v>12211</v>
      </c>
      <c r="Y70" s="52">
        <f t="shared" si="11"/>
        <v>5670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32019</v>
      </c>
      <c r="D72" s="52">
        <v>28925</v>
      </c>
      <c r="E72" s="52">
        <v>16587</v>
      </c>
      <c r="F72" s="52">
        <v>22971</v>
      </c>
      <c r="G72" s="52">
        <v>20339</v>
      </c>
      <c r="H72" s="52">
        <v>23175</v>
      </c>
      <c r="I72" s="52">
        <v>2628</v>
      </c>
      <c r="J72" s="52">
        <v>1750</v>
      </c>
      <c r="K72" s="52">
        <v>3542</v>
      </c>
      <c r="L72" s="52">
        <v>2869</v>
      </c>
      <c r="M72" s="52">
        <v>4218</v>
      </c>
      <c r="N72" s="52">
        <v>6780</v>
      </c>
      <c r="O72" s="52">
        <v>10163</v>
      </c>
      <c r="P72" s="52">
        <v>1007</v>
      </c>
      <c r="Q72" s="52">
        <v>2008</v>
      </c>
      <c r="R72" s="52">
        <v>2269</v>
      </c>
      <c r="S72" s="52">
        <v>5573</v>
      </c>
      <c r="T72" s="52">
        <v>6543</v>
      </c>
      <c r="U72" s="52">
        <v>6610</v>
      </c>
      <c r="V72" s="52">
        <v>8476</v>
      </c>
      <c r="W72" s="52">
        <v>6144</v>
      </c>
      <c r="X72" s="52">
        <v>11011</v>
      </c>
      <c r="Y72" s="52">
        <v>4807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9947</v>
      </c>
      <c r="D73" s="36">
        <v>17665</v>
      </c>
      <c r="E73" s="36">
        <v>27248</v>
      </c>
      <c r="F73" s="36">
        <v>16911</v>
      </c>
      <c r="G73" s="36">
        <v>6364</v>
      </c>
      <c r="H73" s="36">
        <v>6719</v>
      </c>
      <c r="I73" s="36">
        <v>721</v>
      </c>
      <c r="J73" s="36">
        <v>1268</v>
      </c>
      <c r="K73" s="36">
        <v>2749</v>
      </c>
      <c r="L73" s="36">
        <v>3368</v>
      </c>
      <c r="M73" s="36">
        <v>4085</v>
      </c>
      <c r="N73" s="36">
        <v>3427</v>
      </c>
      <c r="O73" s="36">
        <v>4386</v>
      </c>
      <c r="P73" s="36">
        <v>406</v>
      </c>
      <c r="Q73" s="36">
        <v>1017</v>
      </c>
      <c r="R73" s="36">
        <v>1544</v>
      </c>
      <c r="S73" s="36">
        <v>3291</v>
      </c>
      <c r="T73" s="36">
        <v>3211</v>
      </c>
      <c r="U73" s="36">
        <v>3152</v>
      </c>
      <c r="V73" s="36">
        <v>2646</v>
      </c>
      <c r="W73" s="36">
        <v>0</v>
      </c>
      <c r="X73" s="36">
        <v>0</v>
      </c>
      <c r="Y73" s="36">
        <v>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3899</v>
      </c>
      <c r="O79" s="52">
        <f>RES_hhdet_numvin!O45</f>
        <v>13159</v>
      </c>
      <c r="P79" s="52">
        <f>RES_hhdet_numvin!P45</f>
        <v>0</v>
      </c>
      <c r="Q79" s="52">
        <f>RES_hhdet_numvin!Q45</f>
        <v>0</v>
      </c>
      <c r="R79" s="52">
        <f>RES_hhdet_numvin!R45</f>
        <v>391</v>
      </c>
      <c r="S79" s="52">
        <f>RES_hhdet_numvin!S45</f>
        <v>6750</v>
      </c>
      <c r="T79" s="52">
        <f>RES_hhdet_numvin!T45</f>
        <v>8083</v>
      </c>
      <c r="U79" s="52">
        <f>RES_hhdet_numvin!U45</f>
        <v>7686</v>
      </c>
      <c r="V79" s="52">
        <f>RES_hhdet_numvin!V45</f>
        <v>7547</v>
      </c>
      <c r="W79" s="52">
        <f>RES_hhdet_numvin!W45</f>
        <v>0</v>
      </c>
      <c r="X79" s="52">
        <f>RES_hhdet_numvin!X45</f>
        <v>13736</v>
      </c>
      <c r="Y79" s="52">
        <f>RES_hhdet_numvin!Y45</f>
        <v>1229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10</v>
      </c>
      <c r="S82" s="138">
        <f>RES_hhdet_numvin!S48</f>
        <v>116</v>
      </c>
      <c r="T82" s="138">
        <f>RES_hhdet_numvin!T48</f>
        <v>271</v>
      </c>
      <c r="U82" s="138">
        <f>RES_hhdet_numvin!U48</f>
        <v>405</v>
      </c>
      <c r="V82" s="138">
        <f>RES_hhdet_numvin!V48</f>
        <v>522</v>
      </c>
      <c r="W82" s="138">
        <f>RES_hhdet_numvin!W48</f>
        <v>274</v>
      </c>
      <c r="X82" s="138">
        <f>RES_hhdet_numvin!X48</f>
        <v>292</v>
      </c>
      <c r="Y82" s="138">
        <f>RES_hhdet_numvin!Y48</f>
        <v>321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1616</v>
      </c>
      <c r="O84" s="138">
        <f>RES_hhdet_numvin!O50</f>
        <v>5121</v>
      </c>
      <c r="P84" s="138">
        <f>RES_hhdet_numvin!P50</f>
        <v>300</v>
      </c>
      <c r="Q84" s="138">
        <f>RES_hhdet_numvin!Q50</f>
        <v>64</v>
      </c>
      <c r="R84" s="138">
        <f>RES_hhdet_numvin!R50</f>
        <v>582</v>
      </c>
      <c r="S84" s="138">
        <f>RES_hhdet_numvin!S50</f>
        <v>2497</v>
      </c>
      <c r="T84" s="138">
        <f>RES_hhdet_numvin!T50</f>
        <v>2889</v>
      </c>
      <c r="U84" s="138">
        <f>RES_hhdet_numvin!U50</f>
        <v>2769</v>
      </c>
      <c r="V84" s="138">
        <f>RES_hhdet_numvin!V50</f>
        <v>1596</v>
      </c>
      <c r="W84" s="138">
        <f>RES_hhdet_numvin!W50</f>
        <v>2721</v>
      </c>
      <c r="X84" s="138">
        <f>RES_hhdet_numvin!X50</f>
        <v>4367</v>
      </c>
      <c r="Y84" s="138">
        <f>RES_hhdet_numvin!Y50</f>
        <v>3282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3</v>
      </c>
      <c r="O85" s="138">
        <f>RES_hhdet_numvin!O51</f>
        <v>61</v>
      </c>
      <c r="P85" s="138">
        <f>RES_hhdet_numvin!P51</f>
        <v>20</v>
      </c>
      <c r="Q85" s="138">
        <f>RES_hhdet_numvin!Q51</f>
        <v>21</v>
      </c>
      <c r="R85" s="138">
        <f>RES_hhdet_numvin!R51</f>
        <v>10</v>
      </c>
      <c r="S85" s="138">
        <f>RES_hhdet_numvin!S51</f>
        <v>39</v>
      </c>
      <c r="T85" s="138">
        <f>RES_hhdet_numvin!T51</f>
        <v>126</v>
      </c>
      <c r="U85" s="138">
        <f>RES_hhdet_numvin!U51</f>
        <v>13</v>
      </c>
      <c r="V85" s="138">
        <f>RES_hhdet_numvin!V51</f>
        <v>61</v>
      </c>
      <c r="W85" s="138">
        <f>RES_hhdet_numvin!W51</f>
        <v>278</v>
      </c>
      <c r="X85" s="138">
        <f>RES_hhdet_numvin!X51</f>
        <v>0</v>
      </c>
      <c r="Y85" s="138">
        <f>RES_hhdet_numvin!Y51</f>
        <v>533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8</v>
      </c>
      <c r="S88" s="138">
        <f>RES_hhdet_numvin!S54</f>
        <v>86</v>
      </c>
      <c r="T88" s="138">
        <f>RES_hhdet_numvin!T54</f>
        <v>5</v>
      </c>
      <c r="U88" s="138">
        <f>RES_hhdet_numvin!U54</f>
        <v>64</v>
      </c>
      <c r="V88" s="138">
        <f>RES_hhdet_numvin!V54</f>
        <v>0</v>
      </c>
      <c r="W88" s="138">
        <f>RES_hhdet_numvin!W54</f>
        <v>24</v>
      </c>
      <c r="X88" s="138">
        <f>RES_hhdet_numvin!X54</f>
        <v>3038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14</v>
      </c>
      <c r="S89" s="138">
        <f>RES_hhdet_numvin!S55</f>
        <v>56</v>
      </c>
      <c r="T89" s="138">
        <f>RES_hhdet_numvin!T55</f>
        <v>250</v>
      </c>
      <c r="U89" s="138">
        <f>RES_hhdet_numvin!U55</f>
        <v>245</v>
      </c>
      <c r="V89" s="138">
        <f>RES_hhdet_numvin!V55</f>
        <v>2869</v>
      </c>
      <c r="W89" s="138">
        <f>RES_hhdet_numvin!W55</f>
        <v>4877</v>
      </c>
      <c r="X89" s="138">
        <f>RES_hhdet_numvin!X55</f>
        <v>15695</v>
      </c>
      <c r="Y89" s="138">
        <f>RES_hhdet_numvin!Y55</f>
        <v>6280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159</v>
      </c>
      <c r="S93" s="138">
        <f>RES_hhdet_numvin!S59</f>
        <v>3283</v>
      </c>
      <c r="T93" s="138">
        <f>RES_hhdet_numvin!T59</f>
        <v>5810</v>
      </c>
      <c r="U93" s="138">
        <f>RES_hhdet_numvin!U59</f>
        <v>7317</v>
      </c>
      <c r="V93" s="138">
        <f>RES_hhdet_numvin!V59</f>
        <v>9843</v>
      </c>
      <c r="W93" s="138">
        <f>RES_hhdet_numvin!W59</f>
        <v>6049</v>
      </c>
      <c r="X93" s="138">
        <f>RES_hhdet_numvin!X59</f>
        <v>17138</v>
      </c>
      <c r="Y93" s="138">
        <f>RES_hhdet_numvin!Y59</f>
        <v>5458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80</v>
      </c>
      <c r="S94" s="39">
        <f>RES_hhdet_numvin!S60</f>
        <v>1404</v>
      </c>
      <c r="T94" s="39">
        <f>RES_hhdet_numvin!T60</f>
        <v>1937</v>
      </c>
      <c r="U94" s="39">
        <f>RES_hhdet_numvin!U60</f>
        <v>2190</v>
      </c>
      <c r="V94" s="39">
        <f>RES_hhdet_numvin!V60</f>
        <v>1812</v>
      </c>
      <c r="W94" s="39">
        <f>RES_hhdet_numvin!W60</f>
        <v>0</v>
      </c>
      <c r="X94" s="39">
        <f>RES_hhdet_numvin!X60</f>
        <v>0</v>
      </c>
      <c r="Y94" s="39">
        <f>RES_hhdet_numvin!Y60</f>
        <v>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431.00545267963719</v>
      </c>
      <c r="C98" s="117">
        <f t="shared" si="12"/>
        <v>534.70167240120134</v>
      </c>
      <c r="D98" s="117">
        <f t="shared" si="12"/>
        <v>571.70995127351955</v>
      </c>
      <c r="E98" s="117">
        <f t="shared" si="12"/>
        <v>581.20634114960797</v>
      </c>
      <c r="F98" s="117">
        <f t="shared" si="12"/>
        <v>543.66325864166265</v>
      </c>
      <c r="G98" s="117">
        <f t="shared" si="12"/>
        <v>487.24702977068443</v>
      </c>
      <c r="H98" s="117">
        <f t="shared" si="12"/>
        <v>486.1795404594161</v>
      </c>
      <c r="I98" s="117">
        <f t="shared" si="12"/>
        <v>389.48033513583374</v>
      </c>
      <c r="J98" s="117">
        <f t="shared" si="12"/>
        <v>292.91650821286095</v>
      </c>
      <c r="K98" s="117">
        <f t="shared" si="12"/>
        <v>202.56072938069218</v>
      </c>
      <c r="L98" s="117">
        <f t="shared" si="12"/>
        <v>116.28937698369857</v>
      </c>
      <c r="M98" s="117">
        <f t="shared" si="12"/>
        <v>119.83005607552569</v>
      </c>
      <c r="N98" s="117">
        <f t="shared" si="12"/>
        <v>95.064770626545965</v>
      </c>
      <c r="O98" s="117">
        <f t="shared" si="12"/>
        <v>87.55924005422392</v>
      </c>
      <c r="P98" s="117">
        <f t="shared" si="12"/>
        <v>76.816113113034291</v>
      </c>
      <c r="Q98" s="117">
        <f t="shared" si="12"/>
        <v>80.411203328357843</v>
      </c>
      <c r="R98" s="117">
        <f t="shared" ref="R98:V98" si="13">R99+R102+R104+R113</f>
        <v>76.225091584585883</v>
      </c>
      <c r="S98" s="117">
        <f t="shared" si="13"/>
        <v>76.266892358743505</v>
      </c>
      <c r="T98" s="117">
        <f t="shared" si="13"/>
        <v>86.755576454287961</v>
      </c>
      <c r="U98" s="117">
        <f t="shared" si="13"/>
        <v>71.435042798125679</v>
      </c>
      <c r="V98" s="117">
        <f t="shared" si="13"/>
        <v>72.961900150981364</v>
      </c>
      <c r="W98" s="117">
        <f t="shared" ref="W98:Y98" si="14">W99+W102+W104+W113</f>
        <v>106.70242268611595</v>
      </c>
      <c r="X98" s="117">
        <f t="shared" si="14"/>
        <v>95.213527418814408</v>
      </c>
      <c r="Y98" s="117">
        <f t="shared" si="14"/>
        <v>88.862369192535795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380.55400462583043</v>
      </c>
      <c r="C99" s="122">
        <f t="shared" si="15"/>
        <v>479.52568776756499</v>
      </c>
      <c r="D99" s="122">
        <f t="shared" si="15"/>
        <v>511.61036066997951</v>
      </c>
      <c r="E99" s="122">
        <f t="shared" si="15"/>
        <v>504.58812698660768</v>
      </c>
      <c r="F99" s="122">
        <f t="shared" si="15"/>
        <v>469.9369604551481</v>
      </c>
      <c r="G99" s="122">
        <f t="shared" si="15"/>
        <v>425.55740341837981</v>
      </c>
      <c r="H99" s="122">
        <f t="shared" si="15"/>
        <v>426.29776493313665</v>
      </c>
      <c r="I99" s="122">
        <f t="shared" si="15"/>
        <v>339.31276648108997</v>
      </c>
      <c r="J99" s="122">
        <f t="shared" si="15"/>
        <v>254.41668716862395</v>
      </c>
      <c r="K99" s="122">
        <f t="shared" si="15"/>
        <v>175.58800532827914</v>
      </c>
      <c r="L99" s="122">
        <f t="shared" si="15"/>
        <v>100.72625072912307</v>
      </c>
      <c r="M99" s="122">
        <f t="shared" si="15"/>
        <v>104.47723678214584</v>
      </c>
      <c r="N99" s="122">
        <f t="shared" si="15"/>
        <v>82.761440737322189</v>
      </c>
      <c r="O99" s="122">
        <f t="shared" si="15"/>
        <v>75.472370267660011</v>
      </c>
      <c r="P99" s="122">
        <f t="shared" si="15"/>
        <v>65.374935918841103</v>
      </c>
      <c r="Q99" s="122">
        <f t="shared" si="15"/>
        <v>68.556714800458664</v>
      </c>
      <c r="R99" s="122">
        <f t="shared" ref="R99:V99" si="16">SUM(R100:R101)</f>
        <v>65.289778203092396</v>
      </c>
      <c r="S99" s="122">
        <f t="shared" si="16"/>
        <v>65.249964303842049</v>
      </c>
      <c r="T99" s="122">
        <f t="shared" si="16"/>
        <v>74.872537691887914</v>
      </c>
      <c r="U99" s="122">
        <f t="shared" si="16"/>
        <v>60.646019542573001</v>
      </c>
      <c r="V99" s="122">
        <f t="shared" si="16"/>
        <v>61.576791968554232</v>
      </c>
      <c r="W99" s="122">
        <f t="shared" ref="W99:Y99" si="17">SUM(W100:W101)</f>
        <v>91.66046768847356</v>
      </c>
      <c r="X99" s="122">
        <f t="shared" si="17"/>
        <v>83.671687994284667</v>
      </c>
      <c r="Y99" s="122">
        <f t="shared" si="17"/>
        <v>78.732565130707442</v>
      </c>
      <c r="DA99" s="130" t="s">
        <v>1611</v>
      </c>
    </row>
    <row r="100" spans="1:105" ht="12" customHeight="1" x14ac:dyDescent="0.25">
      <c r="A100" s="97" t="s">
        <v>211</v>
      </c>
      <c r="B100" s="98">
        <v>377.2350511525724</v>
      </c>
      <c r="C100" s="98">
        <v>475.30508399778637</v>
      </c>
      <c r="D100" s="98">
        <v>507.10689447893549</v>
      </c>
      <c r="E100" s="98">
        <v>500.11046273869204</v>
      </c>
      <c r="F100" s="98">
        <v>465.80603920380941</v>
      </c>
      <c r="G100" s="98">
        <v>421.86331336175897</v>
      </c>
      <c r="H100" s="98">
        <v>422.59936464953097</v>
      </c>
      <c r="I100" s="98">
        <v>336.43542307969489</v>
      </c>
      <c r="J100" s="98">
        <v>252.27444276430217</v>
      </c>
      <c r="K100" s="98">
        <v>174.12832456681886</v>
      </c>
      <c r="L100" s="98">
        <v>99.886358248071801</v>
      </c>
      <c r="M100" s="98">
        <v>103.6262254964237</v>
      </c>
      <c r="N100" s="98">
        <v>82.067381199311853</v>
      </c>
      <c r="O100" s="98">
        <v>74.778017871128228</v>
      </c>
      <c r="P100" s="98">
        <v>64.785394181502184</v>
      </c>
      <c r="Q100" s="98">
        <v>67.945613387735378</v>
      </c>
      <c r="R100" s="98">
        <v>64.707215998794609</v>
      </c>
      <c r="S100" s="98">
        <v>64.646446429321017</v>
      </c>
      <c r="T100" s="98">
        <v>74.131611396395144</v>
      </c>
      <c r="U100" s="98">
        <v>60.028588680186054</v>
      </c>
      <c r="V100" s="98">
        <v>60.932603802392045</v>
      </c>
      <c r="W100" s="98">
        <v>90.723882687520558</v>
      </c>
      <c r="X100" s="98">
        <v>82.844196044712049</v>
      </c>
      <c r="Y100" s="98">
        <v>77.97104232349291</v>
      </c>
      <c r="DA100" s="63" t="s">
        <v>1612</v>
      </c>
    </row>
    <row r="101" spans="1:105" ht="12" customHeight="1" x14ac:dyDescent="0.25">
      <c r="A101" s="97" t="s">
        <v>53</v>
      </c>
      <c r="B101" s="98">
        <v>3.3189534732580572</v>
      </c>
      <c r="C101" s="98">
        <v>4.2206037697786378</v>
      </c>
      <c r="D101" s="98">
        <v>4.5034661910440059</v>
      </c>
      <c r="E101" s="98">
        <v>4.4776642479156132</v>
      </c>
      <c r="F101" s="98">
        <v>4.1309212513387141</v>
      </c>
      <c r="G101" s="98">
        <v>3.6940900566208374</v>
      </c>
      <c r="H101" s="98">
        <v>3.6984002836056851</v>
      </c>
      <c r="I101" s="98">
        <v>2.8773434013950721</v>
      </c>
      <c r="J101" s="98">
        <v>2.1422444043217874</v>
      </c>
      <c r="K101" s="98">
        <v>1.4596807614602691</v>
      </c>
      <c r="L101" s="98">
        <v>0.83989248105126246</v>
      </c>
      <c r="M101" s="98">
        <v>0.85101128572213303</v>
      </c>
      <c r="N101" s="98">
        <v>0.69405953801033782</v>
      </c>
      <c r="O101" s="98">
        <v>0.69435239653178138</v>
      </c>
      <c r="P101" s="98">
        <v>0.5895417373389219</v>
      </c>
      <c r="Q101" s="98">
        <v>0.61110141272328922</v>
      </c>
      <c r="R101" s="98">
        <v>0.58256220429778705</v>
      </c>
      <c r="S101" s="98">
        <v>0.60351787452102645</v>
      </c>
      <c r="T101" s="98">
        <v>0.74092629549276834</v>
      </c>
      <c r="U101" s="98">
        <v>0.61743086238694433</v>
      </c>
      <c r="V101" s="98">
        <v>0.64418816616218855</v>
      </c>
      <c r="W101" s="98">
        <v>0.93658500095299768</v>
      </c>
      <c r="X101" s="98">
        <v>0.82749194957261929</v>
      </c>
      <c r="Y101" s="98">
        <v>0.76152280721453225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1.8552581168395719E-3</v>
      </c>
      <c r="C102" s="122">
        <f t="shared" si="18"/>
        <v>2.0009417076167252E-3</v>
      </c>
      <c r="D102" s="122">
        <f t="shared" si="18"/>
        <v>2.3552219440391856E-3</v>
      </c>
      <c r="E102" s="122">
        <f t="shared" si="18"/>
        <v>2.7376428363388764E-3</v>
      </c>
      <c r="F102" s="122">
        <f t="shared" si="18"/>
        <v>3.5235341480485062E-3</v>
      </c>
      <c r="G102" s="122">
        <f t="shared" si="18"/>
        <v>3.9101884218146841E-3</v>
      </c>
      <c r="H102" s="122">
        <f t="shared" si="18"/>
        <v>4.9743621413435787E-3</v>
      </c>
      <c r="I102" s="122">
        <f t="shared" si="18"/>
        <v>3.9822438726230501E-3</v>
      </c>
      <c r="J102" s="122">
        <f t="shared" si="18"/>
        <v>3.4009428809276764E-3</v>
      </c>
      <c r="K102" s="122">
        <f t="shared" si="18"/>
        <v>2.8199411563970024E-3</v>
      </c>
      <c r="L102" s="122">
        <f t="shared" si="18"/>
        <v>3.7414688204564575E-3</v>
      </c>
      <c r="M102" s="122">
        <f t="shared" si="18"/>
        <v>1.348098194079499E-3</v>
      </c>
      <c r="N102" s="122">
        <f t="shared" si="18"/>
        <v>1.2687830476108448E-3</v>
      </c>
      <c r="O102" s="122">
        <f t="shared" si="18"/>
        <v>2.9845976739309998E-3</v>
      </c>
      <c r="P102" s="122">
        <f t="shared" si="18"/>
        <v>5.0172639769752005E-3</v>
      </c>
      <c r="Q102" s="122">
        <f t="shared" si="18"/>
        <v>1.2505010906685887E-2</v>
      </c>
      <c r="R102" s="122">
        <f t="shared" si="18"/>
        <v>7.4224271170945091E-3</v>
      </c>
      <c r="S102" s="122">
        <f t="shared" si="18"/>
        <v>9.3308511293172403E-3</v>
      </c>
      <c r="T102" s="122">
        <f t="shared" si="18"/>
        <v>1.3729313126273752E-2</v>
      </c>
      <c r="U102" s="122">
        <f t="shared" si="18"/>
        <v>2.3952908744801993E-2</v>
      </c>
      <c r="V102" s="122">
        <f t="shared" si="18"/>
        <v>1.7102933826153445E-2</v>
      </c>
      <c r="W102" s="122">
        <f t="shared" si="18"/>
        <v>2.1466365224073674E-2</v>
      </c>
      <c r="X102" s="122">
        <f t="shared" si="18"/>
        <v>1.954167023322631E-2</v>
      </c>
      <c r="Y102" s="122">
        <f t="shared" si="18"/>
        <v>2.0017686472008748E-2</v>
      </c>
      <c r="DA102" s="130" t="s">
        <v>1614</v>
      </c>
    </row>
    <row r="103" spans="1:105" ht="12" customHeight="1" x14ac:dyDescent="0.25">
      <c r="A103" s="97" t="s">
        <v>53</v>
      </c>
      <c r="B103" s="98">
        <v>1.8552581168395719E-3</v>
      </c>
      <c r="C103" s="98">
        <v>2.0009417076167252E-3</v>
      </c>
      <c r="D103" s="98">
        <v>2.3552219440391856E-3</v>
      </c>
      <c r="E103" s="98">
        <v>2.7376428363388764E-3</v>
      </c>
      <c r="F103" s="98">
        <v>3.5235341480485062E-3</v>
      </c>
      <c r="G103" s="98">
        <v>3.9101884218146841E-3</v>
      </c>
      <c r="H103" s="98">
        <v>4.9743621413435787E-3</v>
      </c>
      <c r="I103" s="98">
        <v>3.9822438726230501E-3</v>
      </c>
      <c r="J103" s="98">
        <v>3.4009428809276764E-3</v>
      </c>
      <c r="K103" s="98">
        <v>2.8199411563970024E-3</v>
      </c>
      <c r="L103" s="98">
        <v>3.7414688204564575E-3</v>
      </c>
      <c r="M103" s="98">
        <v>1.348098194079499E-3</v>
      </c>
      <c r="N103" s="98">
        <v>1.2687830476108448E-3</v>
      </c>
      <c r="O103" s="98">
        <v>2.9845976739309998E-3</v>
      </c>
      <c r="P103" s="98">
        <v>5.0172639769752005E-3</v>
      </c>
      <c r="Q103" s="98">
        <v>1.2505010906685887E-2</v>
      </c>
      <c r="R103" s="98">
        <v>7.4224271170945091E-3</v>
      </c>
      <c r="S103" s="98">
        <v>9.3308511293172403E-3</v>
      </c>
      <c r="T103" s="98">
        <v>1.3729313126273752E-2</v>
      </c>
      <c r="U103" s="98">
        <v>2.3952908744801993E-2</v>
      </c>
      <c r="V103" s="98">
        <v>1.7102933826153445E-2</v>
      </c>
      <c r="W103" s="98">
        <v>2.1466365224073674E-2</v>
      </c>
      <c r="X103" s="98">
        <v>1.954167023322631E-2</v>
      </c>
      <c r="Y103" s="98">
        <v>2.0017686472008748E-2</v>
      </c>
      <c r="DA103" s="63" t="s">
        <v>1615</v>
      </c>
    </row>
    <row r="104" spans="1:105" ht="12" customHeight="1" x14ac:dyDescent="0.25">
      <c r="A104" s="121" t="s">
        <v>55</v>
      </c>
      <c r="B104" s="122">
        <v>34.497904060032752</v>
      </c>
      <c r="C104" s="122">
        <v>39.06856891807854</v>
      </c>
      <c r="D104" s="122">
        <v>43.039025373630516</v>
      </c>
      <c r="E104" s="122">
        <v>50.815636007788299</v>
      </c>
      <c r="F104" s="122">
        <v>49.004239490857323</v>
      </c>
      <c r="G104" s="122">
        <v>41.228741032808998</v>
      </c>
      <c r="H104" s="122">
        <v>40.542280057159282</v>
      </c>
      <c r="I104" s="122">
        <v>34.045900830220297</v>
      </c>
      <c r="J104" s="122">
        <v>25.630028831401571</v>
      </c>
      <c r="K104" s="122">
        <v>17.656378142414805</v>
      </c>
      <c r="L104" s="122">
        <v>9.0324728376893759</v>
      </c>
      <c r="M104" s="122">
        <v>10.392317168741517</v>
      </c>
      <c r="N104" s="122">
        <v>8.1172583924338042</v>
      </c>
      <c r="O104" s="122">
        <v>8.1673425702202227</v>
      </c>
      <c r="P104" s="122">
        <v>7.8046308430006714</v>
      </c>
      <c r="Q104" s="122">
        <v>8.258534651738545</v>
      </c>
      <c r="R104" s="122">
        <v>7.384251417481118</v>
      </c>
      <c r="S104" s="122">
        <v>7.4445664493074108</v>
      </c>
      <c r="T104" s="122">
        <v>8.2275643216348602</v>
      </c>
      <c r="U104" s="122">
        <v>6.9325464586252563</v>
      </c>
      <c r="V104" s="122">
        <v>7.442278180418425</v>
      </c>
      <c r="W104" s="122">
        <v>11.246807305859523</v>
      </c>
      <c r="X104" s="122">
        <v>7.5900155334188799</v>
      </c>
      <c r="Y104" s="122">
        <v>6.9121002600210772</v>
      </c>
      <c r="DA104" s="130" t="s">
        <v>1616</v>
      </c>
    </row>
    <row r="105" spans="1:105" ht="12" customHeight="1" x14ac:dyDescent="0.25">
      <c r="A105" s="97" t="s">
        <v>138</v>
      </c>
      <c r="B105" s="98">
        <v>33.579910154392216</v>
      </c>
      <c r="C105" s="98">
        <v>38.21357464365817</v>
      </c>
      <c r="D105" s="98">
        <v>42.358109820290672</v>
      </c>
      <c r="E105" s="98">
        <v>49.35454156053413</v>
      </c>
      <c r="F105" s="98">
        <v>47.712619437634885</v>
      </c>
      <c r="G105" s="98">
        <v>40.303496612445805</v>
      </c>
      <c r="H105" s="98">
        <v>39.567445324673791</v>
      </c>
      <c r="I105" s="98">
        <v>33.298024899668782</v>
      </c>
      <c r="J105" s="98">
        <v>25.025643220220651</v>
      </c>
      <c r="K105" s="98">
        <v>17.18985358403657</v>
      </c>
      <c r="L105" s="98">
        <v>8.6998513637755721</v>
      </c>
      <c r="M105" s="98">
        <v>10.128092977845279</v>
      </c>
      <c r="N105" s="98">
        <v>7.901914248753318</v>
      </c>
      <c r="O105" s="98">
        <v>7.9464525351971469</v>
      </c>
      <c r="P105" s="98">
        <v>7.5925835703353295</v>
      </c>
      <c r="Q105" s="98">
        <v>8.032252290625749</v>
      </c>
      <c r="R105" s="98">
        <v>7.1636672126342376</v>
      </c>
      <c r="S105" s="98">
        <v>7.2229904112877561</v>
      </c>
      <c r="T105" s="98">
        <v>7.9874746668968646</v>
      </c>
      <c r="U105" s="98">
        <v>6.6966009841562384</v>
      </c>
      <c r="V105" s="98">
        <v>6.8151348872990543</v>
      </c>
      <c r="W105" s="98">
        <v>9.8266941570258766</v>
      </c>
      <c r="X105" s="98">
        <v>4.4194038321600706</v>
      </c>
      <c r="Y105" s="98">
        <v>4.1398273718229817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1.4910956734842124E-2</v>
      </c>
      <c r="L106" s="98">
        <v>7.8956040178269557E-3</v>
      </c>
      <c r="M106" s="98">
        <v>1.2796194052828988E-2</v>
      </c>
      <c r="N106" s="98">
        <v>1.0483627623970912E-2</v>
      </c>
      <c r="O106" s="98">
        <v>1.9394570400529429E-2</v>
      </c>
      <c r="P106" s="98">
        <v>2.7465964726281024E-2</v>
      </c>
      <c r="Q106" s="98">
        <v>3.8867382738618388E-2</v>
      </c>
      <c r="R106" s="98">
        <v>3.7401079020231959E-2</v>
      </c>
      <c r="S106" s="98">
        <v>4.0895916908260777E-2</v>
      </c>
      <c r="T106" s="98">
        <v>6.9115114494845309E-2</v>
      </c>
      <c r="U106" s="98">
        <v>5.5566230315499857E-2</v>
      </c>
      <c r="V106" s="98">
        <v>6.5219715603113029E-2</v>
      </c>
      <c r="W106" s="98">
        <v>0.17077799617028108</v>
      </c>
      <c r="X106" s="98">
        <v>7.6307824017207843E-2</v>
      </c>
      <c r="Y106" s="98">
        <v>0.13721023058273113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9.3368964360458287E-3</v>
      </c>
      <c r="L107" s="101">
        <v>5.1059513511817999E-3</v>
      </c>
      <c r="M107" s="101">
        <v>8.020304750880166E-3</v>
      </c>
      <c r="N107" s="101">
        <v>6.3709319864854305E-3</v>
      </c>
      <c r="O107" s="101">
        <v>1.1729077767461399E-2</v>
      </c>
      <c r="P107" s="101">
        <v>1.6175300613062528E-2</v>
      </c>
      <c r="Q107" s="101">
        <v>2.2908182344034245E-2</v>
      </c>
      <c r="R107" s="101">
        <v>2.172211961154694E-2</v>
      </c>
      <c r="S107" s="101">
        <v>2.3168490431602358E-2</v>
      </c>
      <c r="T107" s="101">
        <v>4.3940591910126003E-2</v>
      </c>
      <c r="U107" s="101">
        <v>3.2247996878676508E-2</v>
      </c>
      <c r="V107" s="101">
        <v>3.6698111684628568E-2</v>
      </c>
      <c r="W107" s="101">
        <v>9.912220962376192E-2</v>
      </c>
      <c r="X107" s="101">
        <v>3.4594448149465815E-2</v>
      </c>
      <c r="Y107" s="101">
        <v>5.2156959886193649E-2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5.5740602987962946E-3</v>
      </c>
      <c r="L108" s="104">
        <v>2.7896526666451558E-3</v>
      </c>
      <c r="M108" s="104">
        <v>4.775889301948822E-3</v>
      </c>
      <c r="N108" s="104">
        <v>4.1126956374854815E-3</v>
      </c>
      <c r="O108" s="104">
        <v>7.6654926330680297E-3</v>
      </c>
      <c r="P108" s="104">
        <v>1.1290664113218498E-2</v>
      </c>
      <c r="Q108" s="104">
        <v>1.5959200394584143E-2</v>
      </c>
      <c r="R108" s="104">
        <v>1.5678959408685019E-2</v>
      </c>
      <c r="S108" s="104">
        <v>1.7727426476658419E-2</v>
      </c>
      <c r="T108" s="104">
        <v>2.5174522584719309E-2</v>
      </c>
      <c r="U108" s="104">
        <v>2.3318233436823353E-2</v>
      </c>
      <c r="V108" s="104">
        <v>2.8521603918484465E-2</v>
      </c>
      <c r="W108" s="104">
        <v>7.1655786546519162E-2</v>
      </c>
      <c r="X108" s="104">
        <v>4.1713375867742021E-2</v>
      </c>
      <c r="Y108" s="104">
        <v>8.5053270696537481E-2</v>
      </c>
      <c r="DA108" s="132" t="s">
        <v>1620</v>
      </c>
    </row>
    <row r="109" spans="1:105" ht="12" customHeight="1" x14ac:dyDescent="0.25">
      <c r="A109" s="106" t="s">
        <v>122</v>
      </c>
      <c r="B109" s="101">
        <v>0.91799390564053585</v>
      </c>
      <c r="C109" s="101">
        <v>0.85499427442037101</v>
      </c>
      <c r="D109" s="101">
        <v>0.68091555333984388</v>
      </c>
      <c r="E109" s="101">
        <v>1.4610944472541709</v>
      </c>
      <c r="F109" s="101">
        <v>1.2916200532224389</v>
      </c>
      <c r="G109" s="101">
        <v>0.92524442036319376</v>
      </c>
      <c r="H109" s="101">
        <v>0.97483473248549357</v>
      </c>
      <c r="I109" s="101">
        <v>0.74787593055151513</v>
      </c>
      <c r="J109" s="101">
        <v>0.60438561118091916</v>
      </c>
      <c r="K109" s="101">
        <v>0.45161360164339415</v>
      </c>
      <c r="L109" s="101">
        <v>0.32472586989597568</v>
      </c>
      <c r="M109" s="101">
        <v>0.24540869018007586</v>
      </c>
      <c r="N109" s="101">
        <v>0.19209364800468795</v>
      </c>
      <c r="O109" s="101">
        <v>0.1540004675883708</v>
      </c>
      <c r="P109" s="101">
        <v>0.11553159879704976</v>
      </c>
      <c r="Q109" s="101">
        <v>0.11356961186920647</v>
      </c>
      <c r="R109" s="101">
        <v>0.10672205511169826</v>
      </c>
      <c r="S109" s="101">
        <v>0.1067567665615876</v>
      </c>
      <c r="T109" s="101">
        <v>7.2896970159015625E-2</v>
      </c>
      <c r="U109" s="101">
        <v>5.752822168442151E-2</v>
      </c>
      <c r="V109" s="101">
        <v>4.0965602040601817E-2</v>
      </c>
      <c r="W109" s="101">
        <v>4.0823074163904745E-2</v>
      </c>
      <c r="X109" s="101">
        <v>0.42899190057195574</v>
      </c>
      <c r="Y109" s="101">
        <v>0.28648241050809253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6.0193066633337112E-3</v>
      </c>
      <c r="N110" s="104">
        <v>1.2766868051827061E-2</v>
      </c>
      <c r="O110" s="104">
        <v>4.7494997034175479E-2</v>
      </c>
      <c r="P110" s="104">
        <v>6.9049709142010612E-2</v>
      </c>
      <c r="Q110" s="104">
        <v>7.3845366504970672E-2</v>
      </c>
      <c r="R110" s="104">
        <v>7.646107071495023E-2</v>
      </c>
      <c r="S110" s="104">
        <v>7.3923354549806572E-2</v>
      </c>
      <c r="T110" s="104">
        <v>9.8077570084134563E-2</v>
      </c>
      <c r="U110" s="104">
        <v>0.12285102246909627</v>
      </c>
      <c r="V110" s="104">
        <v>0.5209579754756557</v>
      </c>
      <c r="W110" s="104">
        <v>1.2085120784994596</v>
      </c>
      <c r="X110" s="104">
        <v>2.6653119766696451</v>
      </c>
      <c r="Y110" s="104">
        <v>2.3485802471072716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3.4966613808432839E-3</v>
      </c>
      <c r="N111" s="98">
        <v>7.161635228556033E-3</v>
      </c>
      <c r="O111" s="98">
        <v>2.7097089223437617E-2</v>
      </c>
      <c r="P111" s="98">
        <v>3.8533117527473897E-2</v>
      </c>
      <c r="Q111" s="98">
        <v>4.1715608961500283E-2</v>
      </c>
      <c r="R111" s="98">
        <v>4.2767572545821073E-2</v>
      </c>
      <c r="S111" s="98">
        <v>4.0509755334138135E-2</v>
      </c>
      <c r="T111" s="98">
        <v>6.0168329442252907E-2</v>
      </c>
      <c r="U111" s="98">
        <v>6.9179321100225011E-2</v>
      </c>
      <c r="V111" s="98">
        <v>0.28296963743369441</v>
      </c>
      <c r="W111" s="98">
        <v>0.669105283689991</v>
      </c>
      <c r="X111" s="98">
        <v>1.1207484141047019</v>
      </c>
      <c r="Y111" s="98">
        <v>0.72298536699975313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2.5226452824904269E-3</v>
      </c>
      <c r="N112" s="98">
        <v>5.6052328232710268E-3</v>
      </c>
      <c r="O112" s="98">
        <v>2.0397907810737866E-2</v>
      </c>
      <c r="P112" s="98">
        <v>3.0516591614536723E-2</v>
      </c>
      <c r="Q112" s="98">
        <v>3.2129757543470382E-2</v>
      </c>
      <c r="R112" s="98">
        <v>3.3693498169129157E-2</v>
      </c>
      <c r="S112" s="98">
        <v>3.3413599215668437E-2</v>
      </c>
      <c r="T112" s="98">
        <v>3.7909240641881656E-2</v>
      </c>
      <c r="U112" s="98">
        <v>5.3671701368871248E-2</v>
      </c>
      <c r="V112" s="98">
        <v>0.23798833804196129</v>
      </c>
      <c r="W112" s="98">
        <v>0.53940679480946874</v>
      </c>
      <c r="X112" s="98">
        <v>1.5445635625649432</v>
      </c>
      <c r="Y112" s="98">
        <v>1.6255948801075186</v>
      </c>
      <c r="DA112" s="63" t="s">
        <v>1624</v>
      </c>
    </row>
    <row r="113" spans="1:105" ht="12" customHeight="1" x14ac:dyDescent="0.25">
      <c r="A113" s="121" t="s">
        <v>54</v>
      </c>
      <c r="B113" s="122">
        <v>15.951688735657156</v>
      </c>
      <c r="C113" s="122">
        <v>16.105414773850203</v>
      </c>
      <c r="D113" s="122">
        <v>17.058210007965513</v>
      </c>
      <c r="E113" s="122">
        <v>25.799840512375731</v>
      </c>
      <c r="F113" s="122">
        <v>24.718535161509166</v>
      </c>
      <c r="G113" s="122">
        <v>20.456975131073847</v>
      </c>
      <c r="H113" s="122">
        <v>19.334521106978809</v>
      </c>
      <c r="I113" s="122">
        <v>16.117685580650864</v>
      </c>
      <c r="J113" s="122">
        <v>12.866391269954534</v>
      </c>
      <c r="K113" s="122">
        <v>9.3135259688418301</v>
      </c>
      <c r="L113" s="122">
        <v>6.5269119480656848</v>
      </c>
      <c r="M113" s="122">
        <v>4.9591540264442502</v>
      </c>
      <c r="N113" s="122">
        <v>4.1848027137423554</v>
      </c>
      <c r="O113" s="122">
        <v>3.9165426186697569</v>
      </c>
      <c r="P113" s="122">
        <v>3.6315290872155446</v>
      </c>
      <c r="Q113" s="122">
        <v>3.5834488652539531</v>
      </c>
      <c r="R113" s="122">
        <v>3.5436395368952756</v>
      </c>
      <c r="S113" s="122">
        <v>3.5630307544647204</v>
      </c>
      <c r="T113" s="122">
        <v>3.6417451276389072</v>
      </c>
      <c r="U113" s="122">
        <v>3.8325238881826253</v>
      </c>
      <c r="V113" s="122">
        <v>3.9257270681825482</v>
      </c>
      <c r="W113" s="122">
        <v>3.7736813265587994</v>
      </c>
      <c r="X113" s="122">
        <v>3.932282220877632</v>
      </c>
      <c r="Y113" s="122">
        <v>3.1976861153352698</v>
      </c>
      <c r="DA113" s="130" t="s">
        <v>1625</v>
      </c>
    </row>
    <row r="114" spans="1:105" ht="12" customHeight="1" x14ac:dyDescent="0.25">
      <c r="A114" s="97" t="s">
        <v>50</v>
      </c>
      <c r="B114" s="98">
        <v>13.859585656510578</v>
      </c>
      <c r="C114" s="98">
        <v>14.119371420055739</v>
      </c>
      <c r="D114" s="98">
        <v>15.064152164094292</v>
      </c>
      <c r="E114" s="98">
        <v>18.383999352715428</v>
      </c>
      <c r="F114" s="98">
        <v>17.20188773129416</v>
      </c>
      <c r="G114" s="98">
        <v>14.854494445014423</v>
      </c>
      <c r="H114" s="98">
        <v>13.005567121351682</v>
      </c>
      <c r="I114" s="98">
        <v>11.096131301320955</v>
      </c>
      <c r="J114" s="98">
        <v>8.7360247762266265</v>
      </c>
      <c r="K114" s="98">
        <v>6.2769413380925849</v>
      </c>
      <c r="L114" s="98">
        <v>4.2469684419310578</v>
      </c>
      <c r="M114" s="98">
        <v>3.4865592097068059</v>
      </c>
      <c r="N114" s="98">
        <v>2.994182084606249</v>
      </c>
      <c r="O114" s="98">
        <v>2.6539732523755921</v>
      </c>
      <c r="P114" s="98">
        <v>2.4952195461278817</v>
      </c>
      <c r="Q114" s="98">
        <v>2.4681654184404929</v>
      </c>
      <c r="R114" s="98">
        <v>2.4531475705396737</v>
      </c>
      <c r="S114" s="98">
        <v>2.4817336467551208</v>
      </c>
      <c r="T114" s="98">
        <v>2.6238200186166907</v>
      </c>
      <c r="U114" s="98">
        <v>2.8387028904201972</v>
      </c>
      <c r="V114" s="98">
        <v>2.9111420641328611</v>
      </c>
      <c r="W114" s="98">
        <v>2.8415222936247226</v>
      </c>
      <c r="X114" s="98">
        <v>3.4677700902858231</v>
      </c>
      <c r="Y114" s="98">
        <v>2.9522576138946022</v>
      </c>
      <c r="DA114" s="63" t="s">
        <v>1626</v>
      </c>
    </row>
    <row r="115" spans="1:105" ht="12" customHeight="1" x14ac:dyDescent="0.25">
      <c r="A115" s="109" t="s">
        <v>120</v>
      </c>
      <c r="B115" s="33">
        <v>2.0921030791465767</v>
      </c>
      <c r="C115" s="33">
        <v>1.9860433537944653</v>
      </c>
      <c r="D115" s="33">
        <v>1.9940578438712211</v>
      </c>
      <c r="E115" s="33">
        <v>7.4158411596603013</v>
      </c>
      <c r="F115" s="33">
        <v>7.5166474302150066</v>
      </c>
      <c r="G115" s="33">
        <v>5.6024806860594252</v>
      </c>
      <c r="H115" s="33">
        <v>6.3289539856271277</v>
      </c>
      <c r="I115" s="33">
        <v>5.0215542793299095</v>
      </c>
      <c r="J115" s="33">
        <v>4.1303664937279061</v>
      </c>
      <c r="K115" s="33">
        <v>3.0365846307492443</v>
      </c>
      <c r="L115" s="33">
        <v>2.2799435061346269</v>
      </c>
      <c r="M115" s="33">
        <v>1.4725948167374441</v>
      </c>
      <c r="N115" s="33">
        <v>1.1906206291361066</v>
      </c>
      <c r="O115" s="33">
        <v>1.2625693662941646</v>
      </c>
      <c r="P115" s="33">
        <v>1.1363095410876629</v>
      </c>
      <c r="Q115" s="33">
        <v>1.1152834468134603</v>
      </c>
      <c r="R115" s="33">
        <v>1.0904919663556021</v>
      </c>
      <c r="S115" s="33">
        <v>1.0812971077095999</v>
      </c>
      <c r="T115" s="33">
        <v>1.0179251090222166</v>
      </c>
      <c r="U115" s="33">
        <v>0.99382099776242838</v>
      </c>
      <c r="V115" s="33">
        <v>1.0145850040496871</v>
      </c>
      <c r="W115" s="33">
        <v>0.93215903293407676</v>
      </c>
      <c r="X115" s="33">
        <v>0.46451213059180907</v>
      </c>
      <c r="Y115" s="33">
        <v>0.24542850144066769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194.3644150693716</v>
      </c>
      <c r="C117" s="117">
        <f t="shared" si="19"/>
        <v>242.28152966043706</v>
      </c>
      <c r="D117" s="117">
        <f t="shared" si="19"/>
        <v>261.85031737171511</v>
      </c>
      <c r="E117" s="117">
        <f t="shared" si="19"/>
        <v>271.25934341470241</v>
      </c>
      <c r="F117" s="117">
        <f t="shared" si="19"/>
        <v>255.91432482061415</v>
      </c>
      <c r="G117" s="117">
        <f t="shared" si="19"/>
        <v>229.45230843222447</v>
      </c>
      <c r="H117" s="117">
        <f t="shared" si="19"/>
        <v>229.69790879262001</v>
      </c>
      <c r="I117" s="117">
        <f t="shared" si="19"/>
        <v>184.80248876119325</v>
      </c>
      <c r="J117" s="117">
        <f t="shared" si="19"/>
        <v>139.58932529663838</v>
      </c>
      <c r="K117" s="117">
        <f t="shared" si="19"/>
        <v>96.781344009083398</v>
      </c>
      <c r="L117" s="117">
        <f t="shared" si="19"/>
        <v>55.820016633090148</v>
      </c>
      <c r="M117" s="117">
        <f t="shared" si="19"/>
        <v>57.287876204275065</v>
      </c>
      <c r="N117" s="117">
        <f t="shared" si="19"/>
        <v>46.993843833381362</v>
      </c>
      <c r="O117" s="117">
        <f t="shared" si="19"/>
        <v>47.73723199485238</v>
      </c>
      <c r="P117" s="117">
        <f t="shared" si="19"/>
        <v>41.956168956950016</v>
      </c>
      <c r="Q117" s="117">
        <f t="shared" si="19"/>
        <v>43.928750536797381</v>
      </c>
      <c r="R117" s="117">
        <f t="shared" ref="R117:V117" si="20">R118+R121+R123+R132</f>
        <v>41.874567653454569</v>
      </c>
      <c r="S117" s="117">
        <f t="shared" si="20"/>
        <v>43.746642866489907</v>
      </c>
      <c r="T117" s="117">
        <f t="shared" si="20"/>
        <v>52.410891330349294</v>
      </c>
      <c r="U117" s="117">
        <f t="shared" si="20"/>
        <v>45.316007690811752</v>
      </c>
      <c r="V117" s="117">
        <f t="shared" si="20"/>
        <v>47.782616745575297</v>
      </c>
      <c r="W117" s="117">
        <f t="shared" ref="W117:Y117" si="21">W118+W121+W123+W132</f>
        <v>70.164469794930739</v>
      </c>
      <c r="X117" s="117">
        <f t="shared" si="21"/>
        <v>63.582579966512711</v>
      </c>
      <c r="Y117" s="117">
        <f t="shared" si="21"/>
        <v>59.551026434863921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167.44931906051195</v>
      </c>
      <c r="C118" s="122">
        <f t="shared" si="22"/>
        <v>212.9353596661889</v>
      </c>
      <c r="D118" s="122">
        <f t="shared" si="22"/>
        <v>229.86179776324829</v>
      </c>
      <c r="E118" s="122">
        <f t="shared" si="22"/>
        <v>229.13225237556335</v>
      </c>
      <c r="F118" s="122">
        <f t="shared" si="22"/>
        <v>215.21334107494522</v>
      </c>
      <c r="G118" s="122">
        <f t="shared" si="22"/>
        <v>195.48300377131827</v>
      </c>
      <c r="H118" s="122">
        <f t="shared" si="22"/>
        <v>196.50082773397884</v>
      </c>
      <c r="I118" s="122">
        <f t="shared" si="22"/>
        <v>156.91226665333559</v>
      </c>
      <c r="J118" s="122">
        <f t="shared" si="22"/>
        <v>117.93502399013154</v>
      </c>
      <c r="K118" s="122">
        <f t="shared" si="22"/>
        <v>81.421358313051726</v>
      </c>
      <c r="L118" s="122">
        <f t="shared" si="22"/>
        <v>46.708922403233402</v>
      </c>
      <c r="M118" s="122">
        <f t="shared" si="22"/>
        <v>48.453872613502696</v>
      </c>
      <c r="N118" s="122">
        <f t="shared" si="22"/>
        <v>39.801628263411708</v>
      </c>
      <c r="O118" s="122">
        <f t="shared" si="22"/>
        <v>40.430659672903303</v>
      </c>
      <c r="P118" s="122">
        <f t="shared" si="22"/>
        <v>35.014961425157303</v>
      </c>
      <c r="Q118" s="122">
        <f t="shared" si="22"/>
        <v>36.715855219795586</v>
      </c>
      <c r="R118" s="122">
        <f t="shared" ref="R118:V118" si="23">SUM(R119:R120)</f>
        <v>35.161073859177598</v>
      </c>
      <c r="S118" s="122">
        <f t="shared" si="23"/>
        <v>36.804514200539579</v>
      </c>
      <c r="T118" s="122">
        <f t="shared" si="23"/>
        <v>44.684107645091856</v>
      </c>
      <c r="U118" s="122">
        <f t="shared" si="23"/>
        <v>38.045537259753978</v>
      </c>
      <c r="V118" s="122">
        <f t="shared" si="23"/>
        <v>39.896082125932381</v>
      </c>
      <c r="W118" s="122">
        <f t="shared" ref="W118:Y118" si="24">SUM(W119:W120)</f>
        <v>59.475298652853198</v>
      </c>
      <c r="X118" s="122">
        <f t="shared" si="24"/>
        <v>54.994064417300564</v>
      </c>
      <c r="Y118" s="122">
        <f t="shared" si="24"/>
        <v>51.918162959249344</v>
      </c>
      <c r="DA118" s="130" t="s">
        <v>1779</v>
      </c>
    </row>
    <row r="119" spans="1:105" ht="12" customHeight="1" x14ac:dyDescent="0.25">
      <c r="A119" s="97" t="s">
        <v>211</v>
      </c>
      <c r="B119" s="98">
        <v>164.13036558725389</v>
      </c>
      <c r="C119" s="98">
        <v>208.71475589641025</v>
      </c>
      <c r="D119" s="98">
        <v>225.35833157220429</v>
      </c>
      <c r="E119" s="98">
        <v>224.65458812764774</v>
      </c>
      <c r="F119" s="98">
        <v>211.0824198236065</v>
      </c>
      <c r="G119" s="98">
        <v>191.78891371469743</v>
      </c>
      <c r="H119" s="98">
        <v>192.80242745037316</v>
      </c>
      <c r="I119" s="98">
        <v>154.03492325194051</v>
      </c>
      <c r="J119" s="98">
        <v>115.79277958580975</v>
      </c>
      <c r="K119" s="98">
        <v>79.961677551591464</v>
      </c>
      <c r="L119" s="98">
        <v>45.869029922182136</v>
      </c>
      <c r="M119" s="98">
        <v>47.602861327780566</v>
      </c>
      <c r="N119" s="98">
        <v>39.107568725401372</v>
      </c>
      <c r="O119" s="98">
        <v>39.736307276371519</v>
      </c>
      <c r="P119" s="98">
        <v>34.425419687818383</v>
      </c>
      <c r="Q119" s="98">
        <v>36.104753807072299</v>
      </c>
      <c r="R119" s="98">
        <v>34.578511654879811</v>
      </c>
      <c r="S119" s="98">
        <v>36.200996326018554</v>
      </c>
      <c r="T119" s="98">
        <v>43.943181349599087</v>
      </c>
      <c r="U119" s="98">
        <v>37.428106397367031</v>
      </c>
      <c r="V119" s="98">
        <v>39.251893959770193</v>
      </c>
      <c r="W119" s="98">
        <v>58.538713651900203</v>
      </c>
      <c r="X119" s="98">
        <v>54.166572467727946</v>
      </c>
      <c r="Y119" s="98">
        <v>51.156640152034811</v>
      </c>
      <c r="DA119" s="63" t="s">
        <v>1780</v>
      </c>
    </row>
    <row r="120" spans="1:105" ht="12" customHeight="1" x14ac:dyDescent="0.25">
      <c r="A120" s="97" t="s">
        <v>53</v>
      </c>
      <c r="B120" s="98">
        <v>3.3189534732580572</v>
      </c>
      <c r="C120" s="98">
        <v>4.2206037697786378</v>
      </c>
      <c r="D120" s="98">
        <v>4.5034661910440059</v>
      </c>
      <c r="E120" s="98">
        <v>4.4776642479156132</v>
      </c>
      <c r="F120" s="98">
        <v>4.1309212513387141</v>
      </c>
      <c r="G120" s="98">
        <v>3.6940900566208374</v>
      </c>
      <c r="H120" s="98">
        <v>3.6984002836056851</v>
      </c>
      <c r="I120" s="98">
        <v>2.8773434013950721</v>
      </c>
      <c r="J120" s="98">
        <v>2.1422444043217874</v>
      </c>
      <c r="K120" s="98">
        <v>1.4596807614602691</v>
      </c>
      <c r="L120" s="98">
        <v>0.83989248105126246</v>
      </c>
      <c r="M120" s="98">
        <v>0.85101128572213303</v>
      </c>
      <c r="N120" s="98">
        <v>0.69405953801033782</v>
      </c>
      <c r="O120" s="98">
        <v>0.69435239653178138</v>
      </c>
      <c r="P120" s="98">
        <v>0.5895417373389219</v>
      </c>
      <c r="Q120" s="98">
        <v>0.61110141272328922</v>
      </c>
      <c r="R120" s="98">
        <v>0.58256220429778705</v>
      </c>
      <c r="S120" s="98">
        <v>0.60351787452102645</v>
      </c>
      <c r="T120" s="98">
        <v>0.74092629549276834</v>
      </c>
      <c r="U120" s="98">
        <v>0.61743086238694433</v>
      </c>
      <c r="V120" s="98">
        <v>0.64418816616218855</v>
      </c>
      <c r="W120" s="98">
        <v>0.93658500095299768</v>
      </c>
      <c r="X120" s="98">
        <v>0.82749194957261929</v>
      </c>
      <c r="Y120" s="98">
        <v>0.76152280721453225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3.3111210579589794E-3</v>
      </c>
      <c r="C121" s="122">
        <f t="shared" si="25"/>
        <v>3.7081954070331698E-3</v>
      </c>
      <c r="D121" s="122">
        <f t="shared" si="25"/>
        <v>4.5772858808689285E-3</v>
      </c>
      <c r="E121" s="122">
        <f t="shared" si="25"/>
        <v>5.6911614424336732E-3</v>
      </c>
      <c r="F121" s="122">
        <f t="shared" si="25"/>
        <v>7.871485527354307E-3</v>
      </c>
      <c r="G121" s="122">
        <f t="shared" si="25"/>
        <v>9.1548097317918145E-3</v>
      </c>
      <c r="H121" s="122">
        <f t="shared" si="25"/>
        <v>1.2206348881869174E-2</v>
      </c>
      <c r="I121" s="122">
        <f t="shared" si="25"/>
        <v>1.0015464885226685E-2</v>
      </c>
      <c r="J121" s="122">
        <f t="shared" si="25"/>
        <v>8.6488874372086435E-3</v>
      </c>
      <c r="K121" s="122">
        <f t="shared" si="25"/>
        <v>7.2972899002549186E-3</v>
      </c>
      <c r="L121" s="122">
        <f t="shared" si="25"/>
        <v>9.8461554202709904E-3</v>
      </c>
      <c r="M121" s="122">
        <f t="shared" si="25"/>
        <v>3.6490207998818467E-3</v>
      </c>
      <c r="N121" s="122">
        <f t="shared" si="25"/>
        <v>3.8336074020124504E-3</v>
      </c>
      <c r="O121" s="122">
        <f t="shared" si="25"/>
        <v>1.0471491269887109E-2</v>
      </c>
      <c r="P121" s="122">
        <f t="shared" si="25"/>
        <v>1.8315370908387123E-2</v>
      </c>
      <c r="Q121" s="122">
        <f t="shared" si="25"/>
        <v>4.6642671925849644E-2</v>
      </c>
      <c r="R121" s="122">
        <f t="shared" si="25"/>
        <v>2.7840437498160526E-2</v>
      </c>
      <c r="S121" s="122">
        <f t="shared" si="25"/>
        <v>3.5357870838814906E-2</v>
      </c>
      <c r="T121" s="122">
        <f t="shared" si="25"/>
        <v>5.2601419385227714E-2</v>
      </c>
      <c r="U121" s="122">
        <f t="shared" si="25"/>
        <v>9.2582979901936202E-2</v>
      </c>
      <c r="V121" s="122">
        <f t="shared" si="25"/>
        <v>6.6635066150086589E-2</v>
      </c>
      <c r="W121" s="122">
        <f t="shared" si="25"/>
        <v>8.4173951447770956E-2</v>
      </c>
      <c r="X121" s="122">
        <f t="shared" si="25"/>
        <v>7.6990067782828603E-2</v>
      </c>
      <c r="Y121" s="122">
        <f t="shared" si="25"/>
        <v>7.9210377666901435E-2</v>
      </c>
      <c r="DA121" s="130" t="s">
        <v>1782</v>
      </c>
    </row>
    <row r="122" spans="1:105" ht="12" customHeight="1" x14ac:dyDescent="0.25">
      <c r="A122" s="97" t="s">
        <v>53</v>
      </c>
      <c r="B122" s="98">
        <v>3.3111210579589794E-3</v>
      </c>
      <c r="C122" s="98">
        <v>3.7081954070331698E-3</v>
      </c>
      <c r="D122" s="98">
        <v>4.5772858808689285E-3</v>
      </c>
      <c r="E122" s="98">
        <v>5.6911614424336732E-3</v>
      </c>
      <c r="F122" s="98">
        <v>7.871485527354307E-3</v>
      </c>
      <c r="G122" s="98">
        <v>9.1548097317918145E-3</v>
      </c>
      <c r="H122" s="98">
        <v>1.2206348881869174E-2</v>
      </c>
      <c r="I122" s="98">
        <v>1.0015464885226685E-2</v>
      </c>
      <c r="J122" s="98">
        <v>8.6488874372086435E-3</v>
      </c>
      <c r="K122" s="98">
        <v>7.2972899002549186E-3</v>
      </c>
      <c r="L122" s="98">
        <v>9.8461554202709904E-3</v>
      </c>
      <c r="M122" s="98">
        <v>3.6490207998818467E-3</v>
      </c>
      <c r="N122" s="98">
        <v>3.8336074020124504E-3</v>
      </c>
      <c r="O122" s="98">
        <v>1.0471491269887109E-2</v>
      </c>
      <c r="P122" s="98">
        <v>1.8315370908387123E-2</v>
      </c>
      <c r="Q122" s="98">
        <v>4.6642671925849644E-2</v>
      </c>
      <c r="R122" s="98">
        <v>2.7840437498160526E-2</v>
      </c>
      <c r="S122" s="98">
        <v>3.5357870838814906E-2</v>
      </c>
      <c r="T122" s="98">
        <v>5.2601419385227714E-2</v>
      </c>
      <c r="U122" s="98">
        <v>9.2582979901936202E-2</v>
      </c>
      <c r="V122" s="98">
        <v>6.6635066150086589E-2</v>
      </c>
      <c r="W122" s="98">
        <v>8.4173951447770956E-2</v>
      </c>
      <c r="X122" s="98">
        <v>7.6990067782828603E-2</v>
      </c>
      <c r="Y122" s="98">
        <v>7.9210377666901435E-2</v>
      </c>
      <c r="DA122" s="63" t="s">
        <v>1783</v>
      </c>
    </row>
    <row r="123" spans="1:105" ht="12" customHeight="1" x14ac:dyDescent="0.25">
      <c r="A123" s="121" t="s">
        <v>55</v>
      </c>
      <c r="B123" s="122">
        <v>17.317085335668427</v>
      </c>
      <c r="C123" s="122">
        <v>19.656204406409003</v>
      </c>
      <c r="D123" s="122">
        <v>21.719947012150836</v>
      </c>
      <c r="E123" s="122">
        <v>25.840280079043556</v>
      </c>
      <c r="F123" s="122">
        <v>24.994023012339973</v>
      </c>
      <c r="G123" s="122">
        <v>21.046889254707185</v>
      </c>
      <c r="H123" s="122">
        <v>20.778564557329599</v>
      </c>
      <c r="I123" s="122">
        <v>17.568629542691792</v>
      </c>
      <c r="J123" s="122">
        <v>13.391694432073388</v>
      </c>
      <c r="K123" s="122">
        <v>9.365662006573384</v>
      </c>
      <c r="L123" s="122">
        <v>4.8752652672265153</v>
      </c>
      <c r="M123" s="122">
        <v>5.657596837805535</v>
      </c>
      <c r="N123" s="122">
        <v>4.5130823308408115</v>
      </c>
      <c r="O123" s="122">
        <v>4.7575719374060057</v>
      </c>
      <c r="P123" s="122">
        <v>4.5744842834001114</v>
      </c>
      <c r="Q123" s="122">
        <v>4.8478447126343109</v>
      </c>
      <c r="R123" s="122">
        <v>4.3902495803119415</v>
      </c>
      <c r="S123" s="122">
        <v>4.5854348570100498</v>
      </c>
      <c r="T123" s="122">
        <v>5.2959640957782161</v>
      </c>
      <c r="U123" s="122">
        <v>4.6638583982617039</v>
      </c>
      <c r="V123" s="122">
        <v>5.2171191458903081</v>
      </c>
      <c r="W123" s="122">
        <v>8.0979136018283793</v>
      </c>
      <c r="X123" s="122">
        <v>6.011676966220179</v>
      </c>
      <c r="Y123" s="122">
        <v>5.5498032498968088</v>
      </c>
      <c r="DA123" s="130" t="s">
        <v>1784</v>
      </c>
    </row>
    <row r="124" spans="1:105" ht="12" customHeight="1" x14ac:dyDescent="0.25">
      <c r="A124" s="97" t="s">
        <v>138</v>
      </c>
      <c r="B124" s="98">
        <v>16.744072744120032</v>
      </c>
      <c r="C124" s="98">
        <v>19.118913319860987</v>
      </c>
      <c r="D124" s="98">
        <v>21.289515889779054</v>
      </c>
      <c r="E124" s="98">
        <v>24.911811046318235</v>
      </c>
      <c r="F124" s="98">
        <v>24.16953473478144</v>
      </c>
      <c r="G124" s="98">
        <v>20.453440695608762</v>
      </c>
      <c r="H124" s="98">
        <v>20.149308814862586</v>
      </c>
      <c r="I124" s="98">
        <v>17.084431211364954</v>
      </c>
      <c r="J124" s="98">
        <v>12.99994663518059</v>
      </c>
      <c r="K124" s="98">
        <v>9.0618408187011674</v>
      </c>
      <c r="L124" s="98">
        <v>4.6586048026825626</v>
      </c>
      <c r="M124" s="98">
        <v>5.4827507302983607</v>
      </c>
      <c r="N124" s="98">
        <v>4.3676309255797907</v>
      </c>
      <c r="O124" s="98">
        <v>4.6009155292920303</v>
      </c>
      <c r="P124" s="98">
        <v>4.4178510797607355</v>
      </c>
      <c r="Q124" s="98">
        <v>4.6793387093806498</v>
      </c>
      <c r="R124" s="98">
        <v>4.2245946810977513</v>
      </c>
      <c r="S124" s="98">
        <v>4.4162549132341038</v>
      </c>
      <c r="T124" s="98">
        <v>5.1070196538470283</v>
      </c>
      <c r="U124" s="98">
        <v>4.4700992576183509</v>
      </c>
      <c r="V124" s="98">
        <v>4.6708426383673034</v>
      </c>
      <c r="W124" s="98">
        <v>6.8480348853306152</v>
      </c>
      <c r="X124" s="98">
        <v>3.1424263418081342</v>
      </c>
      <c r="Y124" s="98">
        <v>2.9774965001050102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1.0681474068870232E-2</v>
      </c>
      <c r="L125" s="98">
        <v>5.5826799235050018E-3</v>
      </c>
      <c r="M125" s="98">
        <v>9.205247795185386E-3</v>
      </c>
      <c r="N125" s="98">
        <v>7.660300363792923E-3</v>
      </c>
      <c r="O125" s="98">
        <v>1.4656197239755801E-2</v>
      </c>
      <c r="P125" s="98">
        <v>2.1208531907807856E-2</v>
      </c>
      <c r="Q125" s="98">
        <v>3.0404083324493902E-2</v>
      </c>
      <c r="R125" s="98">
        <v>2.9488819548068444E-2</v>
      </c>
      <c r="S125" s="98">
        <v>3.282901328305779E-2</v>
      </c>
      <c r="T125" s="98">
        <v>5.542948803523251E-2</v>
      </c>
      <c r="U125" s="98">
        <v>4.5772757640907942E-2</v>
      </c>
      <c r="V125" s="98">
        <v>5.4636210351352868E-2</v>
      </c>
      <c r="W125" s="98">
        <v>0.1450926971649491</v>
      </c>
      <c r="X125" s="98">
        <v>6.7342535975478776E-2</v>
      </c>
      <c r="Y125" s="98">
        <v>0.12475267661151482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5.1074137700739377E-3</v>
      </c>
      <c r="L126" s="101">
        <v>2.7930272568598455E-3</v>
      </c>
      <c r="M126" s="101">
        <v>4.4293584932365631E-3</v>
      </c>
      <c r="N126" s="101">
        <v>3.5476047263074419E-3</v>
      </c>
      <c r="O126" s="101">
        <v>6.9907046066877707E-3</v>
      </c>
      <c r="P126" s="101">
        <v>9.9178677945893582E-3</v>
      </c>
      <c r="Q126" s="101">
        <v>1.4444882929909759E-2</v>
      </c>
      <c r="R126" s="101">
        <v>1.3809860139383427E-2</v>
      </c>
      <c r="S126" s="101">
        <v>1.5101586806399373E-2</v>
      </c>
      <c r="T126" s="101">
        <v>3.0254965450513201E-2</v>
      </c>
      <c r="U126" s="101">
        <v>2.245452420408459E-2</v>
      </c>
      <c r="V126" s="101">
        <v>2.6114606432868399E-2</v>
      </c>
      <c r="W126" s="101">
        <v>7.3436910618429926E-2</v>
      </c>
      <c r="X126" s="101">
        <v>2.5629160107736752E-2</v>
      </c>
      <c r="Y126" s="101">
        <v>3.969940591497733E-2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5.5740602987962946E-3</v>
      </c>
      <c r="L127" s="104">
        <v>2.7896526666451558E-3</v>
      </c>
      <c r="M127" s="104">
        <v>4.775889301948822E-3</v>
      </c>
      <c r="N127" s="104">
        <v>4.1126956374854815E-3</v>
      </c>
      <c r="O127" s="104">
        <v>7.6654926330680297E-3</v>
      </c>
      <c r="P127" s="104">
        <v>1.1290664113218498E-2</v>
      </c>
      <c r="Q127" s="104">
        <v>1.5959200394584143E-2</v>
      </c>
      <c r="R127" s="104">
        <v>1.5678959408685019E-2</v>
      </c>
      <c r="S127" s="104">
        <v>1.7727426476658419E-2</v>
      </c>
      <c r="T127" s="104">
        <v>2.5174522584719309E-2</v>
      </c>
      <c r="U127" s="104">
        <v>2.3318233436823353E-2</v>
      </c>
      <c r="V127" s="104">
        <v>2.8521603918484465E-2</v>
      </c>
      <c r="W127" s="104">
        <v>7.1655786546519162E-2</v>
      </c>
      <c r="X127" s="104">
        <v>4.1713375867742021E-2</v>
      </c>
      <c r="Y127" s="104">
        <v>8.5053270696537481E-2</v>
      </c>
      <c r="DA127" s="132" t="s">
        <v>1788</v>
      </c>
    </row>
    <row r="128" spans="1:105" ht="12" customHeight="1" x14ac:dyDescent="0.25">
      <c r="A128" s="106" t="s">
        <v>122</v>
      </c>
      <c r="B128" s="101">
        <v>0.57301259154839423</v>
      </c>
      <c r="C128" s="101">
        <v>0.53729108654801527</v>
      </c>
      <c r="D128" s="101">
        <v>0.43043112237178294</v>
      </c>
      <c r="E128" s="101">
        <v>0.92846903272532122</v>
      </c>
      <c r="F128" s="101">
        <v>0.82448827755853493</v>
      </c>
      <c r="G128" s="101">
        <v>0.59344855909842398</v>
      </c>
      <c r="H128" s="101">
        <v>0.62925574246701377</v>
      </c>
      <c r="I128" s="101">
        <v>0.48419833132683698</v>
      </c>
      <c r="J128" s="101">
        <v>0.39174779689279743</v>
      </c>
      <c r="K128" s="101">
        <v>0.29313971380334769</v>
      </c>
      <c r="L128" s="101">
        <v>0.21107778462044852</v>
      </c>
      <c r="M128" s="101">
        <v>0.1607794863895595</v>
      </c>
      <c r="N128" s="101">
        <v>0.12735800120972204</v>
      </c>
      <c r="O128" s="101">
        <v>0.10295813321383704</v>
      </c>
      <c r="P128" s="101">
        <v>7.8089151036822055E-2</v>
      </c>
      <c r="Q128" s="101">
        <v>7.6862331713592622E-2</v>
      </c>
      <c r="R128" s="101">
        <v>7.2484897753542027E-2</v>
      </c>
      <c r="S128" s="101">
        <v>7.4209904561050227E-2</v>
      </c>
      <c r="T128" s="101">
        <v>5.1409994682782595E-2</v>
      </c>
      <c r="U128" s="101">
        <v>4.2221519399666889E-2</v>
      </c>
      <c r="V128" s="101">
        <v>3.10878504695614E-2</v>
      </c>
      <c r="W128" s="101">
        <v>3.1308307834217383E-2</v>
      </c>
      <c r="X128" s="101">
        <v>0.34909732507248403</v>
      </c>
      <c r="Y128" s="101">
        <v>0.23326376067010923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4.8613733224301698E-3</v>
      </c>
      <c r="N129" s="104">
        <v>1.0433103687505501E-2</v>
      </c>
      <c r="O129" s="104">
        <v>3.9042077660382798E-2</v>
      </c>
      <c r="P129" s="104">
        <v>5.7335520694745373E-2</v>
      </c>
      <c r="Q129" s="104">
        <v>6.1239588215574112E-2</v>
      </c>
      <c r="R129" s="104">
        <v>6.3681181912580126E-2</v>
      </c>
      <c r="S129" s="104">
        <v>6.2141025931838165E-2</v>
      </c>
      <c r="T129" s="104">
        <v>8.2104959213171874E-2</v>
      </c>
      <c r="U129" s="104">
        <v>0.10576486360277809</v>
      </c>
      <c r="V129" s="104">
        <v>0.4605524467020905</v>
      </c>
      <c r="W129" s="104">
        <v>1.0734777114985978</v>
      </c>
      <c r="X129" s="104">
        <v>2.4528107633640825</v>
      </c>
      <c r="Y129" s="104">
        <v>2.2142903125101747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2.3387280399397433E-3</v>
      </c>
      <c r="N130" s="98">
        <v>4.8278708642344745E-3</v>
      </c>
      <c r="O130" s="98">
        <v>1.8644169849644929E-2</v>
      </c>
      <c r="P130" s="98">
        <v>2.6818929080208651E-2</v>
      </c>
      <c r="Q130" s="98">
        <v>2.9109830672103727E-2</v>
      </c>
      <c r="R130" s="98">
        <v>2.9987683743450969E-2</v>
      </c>
      <c r="S130" s="98">
        <v>2.8727426716169725E-2</v>
      </c>
      <c r="T130" s="98">
        <v>4.4195718571290211E-2</v>
      </c>
      <c r="U130" s="98">
        <v>5.2093162233906851E-2</v>
      </c>
      <c r="V130" s="98">
        <v>0.22256410866012921</v>
      </c>
      <c r="W130" s="98">
        <v>0.5340709166891292</v>
      </c>
      <c r="X130" s="98">
        <v>0.90824720079913912</v>
      </c>
      <c r="Y130" s="98">
        <v>0.58869543240265598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2.5226452824904269E-3</v>
      </c>
      <c r="N131" s="98">
        <v>5.6052328232710268E-3</v>
      </c>
      <c r="O131" s="98">
        <v>2.0397907810737866E-2</v>
      </c>
      <c r="P131" s="98">
        <v>3.0516591614536723E-2</v>
      </c>
      <c r="Q131" s="98">
        <v>3.2129757543470382E-2</v>
      </c>
      <c r="R131" s="98">
        <v>3.3693498169129157E-2</v>
      </c>
      <c r="S131" s="98">
        <v>3.3413599215668437E-2</v>
      </c>
      <c r="T131" s="98">
        <v>3.7909240641881656E-2</v>
      </c>
      <c r="U131" s="98">
        <v>5.3671701368871248E-2</v>
      </c>
      <c r="V131" s="98">
        <v>0.23798833804196129</v>
      </c>
      <c r="W131" s="98">
        <v>0.53940679480946874</v>
      </c>
      <c r="X131" s="98">
        <v>1.5445635625649432</v>
      </c>
      <c r="Y131" s="98">
        <v>1.6255948801075186</v>
      </c>
      <c r="DA131" s="63" t="s">
        <v>1792</v>
      </c>
    </row>
    <row r="132" spans="1:105" ht="12" customHeight="1" x14ac:dyDescent="0.25">
      <c r="A132" s="121" t="s">
        <v>54</v>
      </c>
      <c r="B132" s="122">
        <v>9.5946995521332763</v>
      </c>
      <c r="C132" s="122">
        <v>9.6862573924321396</v>
      </c>
      <c r="D132" s="122">
        <v>10.263995310435142</v>
      </c>
      <c r="E132" s="122">
        <v>16.281119798653059</v>
      </c>
      <c r="F132" s="122">
        <v>15.699089247801627</v>
      </c>
      <c r="G132" s="122">
        <v>12.913260596467225</v>
      </c>
      <c r="H132" s="122">
        <v>12.406310152429718</v>
      </c>
      <c r="I132" s="122">
        <v>10.311577100280665</v>
      </c>
      <c r="J132" s="122">
        <v>8.2539579869962552</v>
      </c>
      <c r="K132" s="122">
        <v>5.9870263995580295</v>
      </c>
      <c r="L132" s="122">
        <v>4.2259828072099612</v>
      </c>
      <c r="M132" s="122">
        <v>3.1727577321669536</v>
      </c>
      <c r="N132" s="122">
        <v>2.6752996317268325</v>
      </c>
      <c r="O132" s="122">
        <v>2.5385288932731833</v>
      </c>
      <c r="P132" s="122">
        <v>2.348407877484211</v>
      </c>
      <c r="Q132" s="122">
        <v>2.3184079324416311</v>
      </c>
      <c r="R132" s="122">
        <v>2.2954037764668609</v>
      </c>
      <c r="S132" s="122">
        <v>2.3213359381014618</v>
      </c>
      <c r="T132" s="122">
        <v>2.3782181700939971</v>
      </c>
      <c r="U132" s="122">
        <v>2.5140290528941405</v>
      </c>
      <c r="V132" s="122">
        <v>2.6027804076025247</v>
      </c>
      <c r="W132" s="122">
        <v>2.5070835888013967</v>
      </c>
      <c r="X132" s="122">
        <v>2.4998485152091368</v>
      </c>
      <c r="Y132" s="122">
        <v>2.003849848050864</v>
      </c>
      <c r="DA132" s="130" t="s">
        <v>1793</v>
      </c>
    </row>
    <row r="133" spans="1:105" ht="12" customHeight="1" x14ac:dyDescent="0.25">
      <c r="A133" s="97" t="s">
        <v>50</v>
      </c>
      <c r="B133" s="98">
        <v>8.0490249387343518</v>
      </c>
      <c r="C133" s="98">
        <v>8.2132271915583654</v>
      </c>
      <c r="D133" s="98">
        <v>8.7772173634239987</v>
      </c>
      <c r="E133" s="98">
        <v>10.725533595514218</v>
      </c>
      <c r="F133" s="98">
        <v>10.053731824167738</v>
      </c>
      <c r="G133" s="98">
        <v>8.6985824053481338</v>
      </c>
      <c r="H133" s="98">
        <v>7.6359022793024494</v>
      </c>
      <c r="I133" s="98">
        <v>6.5233700720063146</v>
      </c>
      <c r="J133" s="98">
        <v>5.1368518307821329</v>
      </c>
      <c r="K133" s="98">
        <v>3.6927378469803815</v>
      </c>
      <c r="L133" s="98">
        <v>2.4998078022518957</v>
      </c>
      <c r="M133" s="98">
        <v>2.0533197907692688</v>
      </c>
      <c r="N133" s="98">
        <v>1.7652645854027755</v>
      </c>
      <c r="O133" s="98">
        <v>1.5670893163414499</v>
      </c>
      <c r="P133" s="98">
        <v>1.4735616495118504</v>
      </c>
      <c r="Q133" s="98">
        <v>1.4579689680046553</v>
      </c>
      <c r="R133" s="98">
        <v>1.4500123015606183</v>
      </c>
      <c r="S133" s="98">
        <v>1.4713436676547305</v>
      </c>
      <c r="T133" s="98">
        <v>1.5634154300594627</v>
      </c>
      <c r="U133" s="98">
        <v>1.7016701372148861</v>
      </c>
      <c r="V133" s="98">
        <v>1.7573541083827318</v>
      </c>
      <c r="W133" s="98">
        <v>1.7229240378663009</v>
      </c>
      <c r="X133" s="98">
        <v>2.1087846460229138</v>
      </c>
      <c r="Y133" s="98">
        <v>1.7971148942596995</v>
      </c>
      <c r="DA133" s="63" t="s">
        <v>1794</v>
      </c>
    </row>
    <row r="134" spans="1:105" ht="12" customHeight="1" x14ac:dyDescent="0.25">
      <c r="A134" s="109" t="s">
        <v>120</v>
      </c>
      <c r="B134" s="33">
        <v>1.545674613398925</v>
      </c>
      <c r="C134" s="33">
        <v>1.473030200873775</v>
      </c>
      <c r="D134" s="33">
        <v>1.4867779470111437</v>
      </c>
      <c r="E134" s="33">
        <v>5.5555862031388408</v>
      </c>
      <c r="F134" s="33">
        <v>5.6453574236338886</v>
      </c>
      <c r="G134" s="33">
        <v>4.2146781911190923</v>
      </c>
      <c r="H134" s="33">
        <v>4.7704078731272697</v>
      </c>
      <c r="I134" s="33">
        <v>3.7882070282743499</v>
      </c>
      <c r="J134" s="33">
        <v>3.1171061562141218</v>
      </c>
      <c r="K134" s="33">
        <v>2.294288552577648</v>
      </c>
      <c r="L134" s="33">
        <v>1.7261750049580651</v>
      </c>
      <c r="M134" s="33">
        <v>1.1194379413976845</v>
      </c>
      <c r="N134" s="33">
        <v>0.91003504632405696</v>
      </c>
      <c r="O134" s="33">
        <v>0.97143957693173355</v>
      </c>
      <c r="P134" s="33">
        <v>0.87484622797236045</v>
      </c>
      <c r="Q134" s="33">
        <v>0.86043896443697587</v>
      </c>
      <c r="R134" s="33">
        <v>0.84539147490624267</v>
      </c>
      <c r="S134" s="33">
        <v>0.84999227044673109</v>
      </c>
      <c r="T134" s="33">
        <v>0.81480274003453435</v>
      </c>
      <c r="U134" s="33">
        <v>0.81235891567925411</v>
      </c>
      <c r="V134" s="33">
        <v>0.84542629921979306</v>
      </c>
      <c r="W134" s="33">
        <v>0.78415955093509571</v>
      </c>
      <c r="X134" s="33">
        <v>0.39106386918622282</v>
      </c>
      <c r="Y134" s="33">
        <v>0.20673495379116447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0.45095581473731627</v>
      </c>
      <c r="C136" s="119">
        <f t="shared" si="26"/>
        <v>0.45311533919917607</v>
      </c>
      <c r="D136" s="119">
        <f t="shared" si="26"/>
        <v>0.45801252328812397</v>
      </c>
      <c r="E136" s="119">
        <f t="shared" si="26"/>
        <v>0.46671779746614589</v>
      </c>
      <c r="F136" s="119">
        <f t="shared" si="26"/>
        <v>0.47072212578796219</v>
      </c>
      <c r="G136" s="119">
        <f t="shared" si="26"/>
        <v>0.47091576636231686</v>
      </c>
      <c r="H136" s="119">
        <f t="shared" si="26"/>
        <v>0.47245490539475732</v>
      </c>
      <c r="I136" s="119">
        <f t="shared" si="26"/>
        <v>0.47448477391481703</v>
      </c>
      <c r="J136" s="119">
        <f t="shared" si="26"/>
        <v>0.47654987473495186</v>
      </c>
      <c r="K136" s="119">
        <f t="shared" si="26"/>
        <v>0.47778927487564854</v>
      </c>
      <c r="L136" s="119">
        <f t="shared" si="26"/>
        <v>0.48000959400543514</v>
      </c>
      <c r="M136" s="119">
        <f t="shared" si="26"/>
        <v>0.4780760193266374</v>
      </c>
      <c r="N136" s="119">
        <f t="shared" si="26"/>
        <v>0.49433500468846409</v>
      </c>
      <c r="O136" s="119">
        <f t="shared" si="26"/>
        <v>0.54519924984832602</v>
      </c>
      <c r="P136" s="119">
        <f t="shared" si="26"/>
        <v>0.54618968933265144</v>
      </c>
      <c r="Q136" s="119">
        <f t="shared" si="26"/>
        <v>0.54630136993989553</v>
      </c>
      <c r="R136" s="119">
        <f t="shared" ref="R136:V136" si="27">IF(R117=0,"",R117/R98)</f>
        <v>0.54935411401883283</v>
      </c>
      <c r="S136" s="119">
        <f t="shared" si="27"/>
        <v>0.57359938911257657</v>
      </c>
      <c r="T136" s="119">
        <f t="shared" si="27"/>
        <v>0.60412129654818103</v>
      </c>
      <c r="U136" s="119">
        <f t="shared" si="27"/>
        <v>0.63436663457841114</v>
      </c>
      <c r="V136" s="119">
        <f t="shared" si="27"/>
        <v>0.65489819545129546</v>
      </c>
      <c r="W136" s="119">
        <f t="shared" ref="W136:Y136" si="28">IF(W117=0,"",W117/W98)</f>
        <v>0.65757147802849736</v>
      </c>
      <c r="X136" s="119">
        <f t="shared" si="28"/>
        <v>0.66778935399413264</v>
      </c>
      <c r="Y136" s="119">
        <f t="shared" si="28"/>
        <v>0.67014898405236367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0.44001460246135637</v>
      </c>
      <c r="C137" s="124">
        <f t="shared" si="29"/>
        <v>0.44405412493647811</v>
      </c>
      <c r="D137" s="124">
        <f t="shared" si="29"/>
        <v>0.44929074044206746</v>
      </c>
      <c r="E137" s="124">
        <f t="shared" si="29"/>
        <v>0.45409758993723759</v>
      </c>
      <c r="F137" s="124">
        <f t="shared" si="29"/>
        <v>0.45796215063932111</v>
      </c>
      <c r="G137" s="124">
        <f t="shared" si="29"/>
        <v>0.45935754424916525</v>
      </c>
      <c r="H137" s="124">
        <f t="shared" si="29"/>
        <v>0.46094735627994515</v>
      </c>
      <c r="I137" s="124">
        <f t="shared" si="29"/>
        <v>0.46244138786944339</v>
      </c>
      <c r="J137" s="124">
        <f t="shared" si="29"/>
        <v>0.46355066290115554</v>
      </c>
      <c r="K137" s="124">
        <f t="shared" si="29"/>
        <v>0.46370683555990311</v>
      </c>
      <c r="L137" s="124">
        <f t="shared" si="29"/>
        <v>0.46372144366660528</v>
      </c>
      <c r="M137" s="124">
        <f t="shared" si="29"/>
        <v>0.46377444605027113</v>
      </c>
      <c r="N137" s="124">
        <f t="shared" si="29"/>
        <v>0.48091995389179737</v>
      </c>
      <c r="O137" s="124">
        <f t="shared" si="29"/>
        <v>0.53570146968377219</v>
      </c>
      <c r="P137" s="124">
        <f t="shared" si="29"/>
        <v>0.5356022294022007</v>
      </c>
      <c r="Q137" s="124">
        <f t="shared" si="29"/>
        <v>0.53555447233229947</v>
      </c>
      <c r="R137" s="124">
        <f t="shared" ref="R137:V137" si="30">IF(R118=0,"",R118/R99)</f>
        <v>0.53853872423650262</v>
      </c>
      <c r="S137" s="124">
        <f t="shared" si="30"/>
        <v>0.56405416605526715</v>
      </c>
      <c r="T137" s="124">
        <f t="shared" si="30"/>
        <v>0.59680236602870174</v>
      </c>
      <c r="U137" s="124">
        <f t="shared" si="30"/>
        <v>0.62733774692412136</v>
      </c>
      <c r="V137" s="124">
        <f t="shared" si="30"/>
        <v>0.64790777256318155</v>
      </c>
      <c r="W137" s="124">
        <f t="shared" ref="W137:Y137" si="31">IF(W118=0,"",W118/W99)</f>
        <v>0.64886531950711734</v>
      </c>
      <c r="X137" s="124">
        <f t="shared" si="31"/>
        <v>0.65726012867168426</v>
      </c>
      <c r="Y137" s="124">
        <f t="shared" si="31"/>
        <v>0.6594242531417297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0.43508779230822725</v>
      </c>
      <c r="C138" s="111">
        <f t="shared" si="32"/>
        <v>0.43911744882026615</v>
      </c>
      <c r="D138" s="111">
        <f t="shared" si="32"/>
        <v>0.44440005455608211</v>
      </c>
      <c r="E138" s="111">
        <f t="shared" si="32"/>
        <v>0.44920993433610662</v>
      </c>
      <c r="F138" s="111">
        <f t="shared" si="32"/>
        <v>0.45315518060780058</v>
      </c>
      <c r="G138" s="111">
        <f t="shared" si="32"/>
        <v>0.45462335225683242</v>
      </c>
      <c r="H138" s="111">
        <f t="shared" si="32"/>
        <v>0.45622980907760613</v>
      </c>
      <c r="I138" s="111">
        <f t="shared" si="32"/>
        <v>0.45784395068129519</v>
      </c>
      <c r="J138" s="111">
        <f t="shared" si="32"/>
        <v>0.4589952843300657</v>
      </c>
      <c r="K138" s="111">
        <f t="shared" si="32"/>
        <v>0.45921120386653402</v>
      </c>
      <c r="L138" s="111">
        <f t="shared" si="32"/>
        <v>0.45921215596092263</v>
      </c>
      <c r="M138" s="111">
        <f t="shared" si="32"/>
        <v>0.45937079247785023</v>
      </c>
      <c r="N138" s="111">
        <f t="shared" si="32"/>
        <v>0.47652999466893303</v>
      </c>
      <c r="O138" s="111">
        <f t="shared" si="32"/>
        <v>0.53139021877863513</v>
      </c>
      <c r="P138" s="111">
        <f t="shared" si="32"/>
        <v>0.53137624803782835</v>
      </c>
      <c r="Q138" s="111">
        <f t="shared" si="32"/>
        <v>0.53137725905922051</v>
      </c>
      <c r="R138" s="111">
        <f t="shared" ref="R138:V138" si="33">IF(R119=0,"",R119/R100)</f>
        <v>0.53438416598735994</v>
      </c>
      <c r="S138" s="111">
        <f t="shared" si="33"/>
        <v>0.55998431971968754</v>
      </c>
      <c r="T138" s="111">
        <f t="shared" si="33"/>
        <v>0.59277250988956576</v>
      </c>
      <c r="U138" s="111">
        <f t="shared" si="33"/>
        <v>0.62350468702125461</v>
      </c>
      <c r="V138" s="111">
        <f t="shared" si="33"/>
        <v>0.64418540338545771</v>
      </c>
      <c r="W138" s="111">
        <f t="shared" ref="W138:Y138" si="34">IF(W119=0,"",W119/W100)</f>
        <v>0.64524039225177965</v>
      </c>
      <c r="X138" s="111">
        <f t="shared" si="34"/>
        <v>0.65383666030742293</v>
      </c>
      <c r="Y138" s="111">
        <f t="shared" si="34"/>
        <v>0.65609793876798239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1.8532251054179456</v>
      </c>
      <c r="D140" s="124">
        <f t="shared" si="38"/>
        <v>1.9434626500714927</v>
      </c>
      <c r="E140" s="124">
        <f t="shared" si="38"/>
        <v>2.0788546142288657</v>
      </c>
      <c r="F140" s="124">
        <f t="shared" si="38"/>
        <v>2.2339745257510542</v>
      </c>
      <c r="G140" s="124">
        <f t="shared" si="38"/>
        <v>2.3412707379311271</v>
      </c>
      <c r="H140" s="124">
        <f t="shared" si="38"/>
        <v>2.4538520789264915</v>
      </c>
      <c r="I140" s="124">
        <f t="shared" si="38"/>
        <v>2.5150305218825371</v>
      </c>
      <c r="J140" s="124">
        <f t="shared" si="38"/>
        <v>2.5430851796162726</v>
      </c>
      <c r="K140" s="124">
        <f t="shared" si="38"/>
        <v>2.58774545124855</v>
      </c>
      <c r="L140" s="124">
        <f t="shared" si="38"/>
        <v>2.6316283504588349</v>
      </c>
      <c r="M140" s="124">
        <f t="shared" si="38"/>
        <v>2.7067915496863719</v>
      </c>
      <c r="N140" s="124">
        <f t="shared" si="38"/>
        <v>3.0214837826145642</v>
      </c>
      <c r="O140" s="124">
        <f t="shared" si="38"/>
        <v>3.5085101624753179</v>
      </c>
      <c r="P140" s="124">
        <f t="shared" si="38"/>
        <v>3.6504698561683142</v>
      </c>
      <c r="Q140" s="124">
        <f t="shared" si="38"/>
        <v>3.7299185321711179</v>
      </c>
      <c r="R140" s="124">
        <f t="shared" ref="R140:V140" si="39">IF(R121=0,"",R121/R102)</f>
        <v>3.7508536034044071</v>
      </c>
      <c r="S140" s="124">
        <f t="shared" si="39"/>
        <v>3.789351083709994</v>
      </c>
      <c r="T140" s="124">
        <f t="shared" si="39"/>
        <v>3.8313219970607642</v>
      </c>
      <c r="U140" s="124">
        <f t="shared" si="39"/>
        <v>3.8652082253696047</v>
      </c>
      <c r="V140" s="124">
        <f t="shared" si="39"/>
        <v>3.8961190417628613</v>
      </c>
      <c r="W140" s="124">
        <f t="shared" ref="W140:Y140" si="40">IF(W121=0,"",W121/W102)</f>
        <v>3.9212018694889816</v>
      </c>
      <c r="X140" s="124">
        <f t="shared" si="40"/>
        <v>3.9397895299616681</v>
      </c>
      <c r="Y140" s="124">
        <f t="shared" si="40"/>
        <v>3.957019597527585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1.8532251054179456</v>
      </c>
      <c r="D141" s="111">
        <f t="shared" si="41"/>
        <v>1.9434626500714927</v>
      </c>
      <c r="E141" s="111">
        <f t="shared" si="41"/>
        <v>2.0788546142288657</v>
      </c>
      <c r="F141" s="111">
        <f t="shared" si="41"/>
        <v>2.2339745257510542</v>
      </c>
      <c r="G141" s="111">
        <f t="shared" si="41"/>
        <v>2.3412707379311271</v>
      </c>
      <c r="H141" s="111">
        <f t="shared" si="41"/>
        <v>2.4538520789264915</v>
      </c>
      <c r="I141" s="111">
        <f t="shared" si="41"/>
        <v>2.5150305218825371</v>
      </c>
      <c r="J141" s="111">
        <f t="shared" si="41"/>
        <v>2.5430851796162726</v>
      </c>
      <c r="K141" s="111">
        <f t="shared" si="41"/>
        <v>2.58774545124855</v>
      </c>
      <c r="L141" s="111">
        <f t="shared" si="41"/>
        <v>2.6316283504588349</v>
      </c>
      <c r="M141" s="111">
        <f t="shared" si="41"/>
        <v>2.7067915496863719</v>
      </c>
      <c r="N141" s="111">
        <f t="shared" si="41"/>
        <v>3.0214837826145642</v>
      </c>
      <c r="O141" s="111">
        <f t="shared" si="41"/>
        <v>3.5085101624753179</v>
      </c>
      <c r="P141" s="111">
        <f t="shared" si="41"/>
        <v>3.6504698561683142</v>
      </c>
      <c r="Q141" s="111">
        <f t="shared" si="41"/>
        <v>3.7299185321711179</v>
      </c>
      <c r="R141" s="111">
        <f t="shared" ref="R141:V141" si="42">IF(R122=0,"",R122/R103)</f>
        <v>3.7508536034044071</v>
      </c>
      <c r="S141" s="111">
        <f t="shared" si="42"/>
        <v>3.789351083709994</v>
      </c>
      <c r="T141" s="111">
        <f t="shared" si="42"/>
        <v>3.8313219970607642</v>
      </c>
      <c r="U141" s="111">
        <f t="shared" si="42"/>
        <v>3.8652082253696047</v>
      </c>
      <c r="V141" s="111">
        <f t="shared" si="42"/>
        <v>3.8961190417628613</v>
      </c>
      <c r="W141" s="111">
        <f t="shared" ref="W141:Y141" si="43">IF(W122=0,"",W122/W103)</f>
        <v>3.9212018694889816</v>
      </c>
      <c r="X141" s="111">
        <f t="shared" si="43"/>
        <v>3.9397895299616681</v>
      </c>
      <c r="Y141" s="111">
        <f t="shared" si="43"/>
        <v>3.957019597527585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0.50197499840956961</v>
      </c>
      <c r="C142" s="124">
        <f t="shared" si="44"/>
        <v>0.50312066581259685</v>
      </c>
      <c r="D142" s="124">
        <f t="shared" si="44"/>
        <v>0.50465703680777074</v>
      </c>
      <c r="E142" s="124">
        <f t="shared" si="44"/>
        <v>0.50851041350900583</v>
      </c>
      <c r="F142" s="124">
        <f t="shared" si="44"/>
        <v>0.51003797369415527</v>
      </c>
      <c r="G142" s="124">
        <f t="shared" si="44"/>
        <v>0.5104907093320773</v>
      </c>
      <c r="H142" s="124">
        <f t="shared" si="44"/>
        <v>0.51251593467448198</v>
      </c>
      <c r="I142" s="124">
        <f t="shared" si="44"/>
        <v>0.51602774825383024</v>
      </c>
      <c r="J142" s="124">
        <f t="shared" si="44"/>
        <v>0.5225001704120622</v>
      </c>
      <c r="K142" s="124">
        <f t="shared" si="44"/>
        <v>0.53044072408456433</v>
      </c>
      <c r="L142" s="124">
        <f t="shared" si="44"/>
        <v>0.53974867733714349</v>
      </c>
      <c r="M142" s="124">
        <f t="shared" si="44"/>
        <v>0.54440186398686052</v>
      </c>
      <c r="N142" s="124">
        <f t="shared" si="44"/>
        <v>0.55598603773011723</v>
      </c>
      <c r="O142" s="124">
        <f t="shared" si="44"/>
        <v>0.58251161825304987</v>
      </c>
      <c r="P142" s="124">
        <f t="shared" si="44"/>
        <v>0.58612436326858286</v>
      </c>
      <c r="Q142" s="124">
        <f t="shared" si="44"/>
        <v>0.58701027689140561</v>
      </c>
      <c r="R142" s="124">
        <f t="shared" ref="R142:V142" si="45">IF(R123=0,"",R123/R104)</f>
        <v>0.59454226733378523</v>
      </c>
      <c r="S142" s="124">
        <f t="shared" si="45"/>
        <v>0.61594384148947257</v>
      </c>
      <c r="T142" s="124">
        <f t="shared" si="45"/>
        <v>0.64368552936768542</v>
      </c>
      <c r="U142" s="124">
        <f t="shared" si="45"/>
        <v>0.67274823560094255</v>
      </c>
      <c r="V142" s="124">
        <f t="shared" si="45"/>
        <v>0.70101103713338853</v>
      </c>
      <c r="W142" s="124">
        <f t="shared" ref="W142:Y142" si="46">IF(W123=0,"",W123/W104)</f>
        <v>0.72001888016783322</v>
      </c>
      <c r="X142" s="124">
        <f t="shared" si="46"/>
        <v>0.79205068023256775</v>
      </c>
      <c r="Y142" s="124">
        <f t="shared" si="46"/>
        <v>0.80291127748773217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0.49863363740804784</v>
      </c>
      <c r="C143" s="111">
        <f t="shared" si="47"/>
        <v>0.50031732174089905</v>
      </c>
      <c r="D143" s="111">
        <f t="shared" si="47"/>
        <v>0.50260778821581897</v>
      </c>
      <c r="E143" s="111">
        <f t="shared" si="47"/>
        <v>0.50475215164876974</v>
      </c>
      <c r="F143" s="111">
        <f t="shared" si="47"/>
        <v>0.50656482539956571</v>
      </c>
      <c r="G143" s="111">
        <f t="shared" si="47"/>
        <v>0.50748551403087683</v>
      </c>
      <c r="H143" s="111">
        <f t="shared" si="47"/>
        <v>0.50923956928545289</v>
      </c>
      <c r="I143" s="111">
        <f t="shared" si="47"/>
        <v>0.51307641407688698</v>
      </c>
      <c r="J143" s="111">
        <f t="shared" si="47"/>
        <v>0.51946503515548681</v>
      </c>
      <c r="K143" s="111">
        <f t="shared" si="47"/>
        <v>0.52716218753116573</v>
      </c>
      <c r="L143" s="111">
        <f t="shared" si="47"/>
        <v>0.53548096489096975</v>
      </c>
      <c r="M143" s="111">
        <f t="shared" si="47"/>
        <v>0.54134087653930674</v>
      </c>
      <c r="N143" s="111">
        <f t="shared" si="47"/>
        <v>0.55273074195520033</v>
      </c>
      <c r="O143" s="111">
        <f t="shared" si="47"/>
        <v>0.57898987112969447</v>
      </c>
      <c r="P143" s="111">
        <f t="shared" si="47"/>
        <v>0.58186400437152108</v>
      </c>
      <c r="Q143" s="111">
        <f t="shared" si="47"/>
        <v>0.58256869182779469</v>
      </c>
      <c r="R143" s="111">
        <f t="shared" ref="R143:V143" si="48">IF(R124=0,"",R124/R105)</f>
        <v>0.58972514435721191</v>
      </c>
      <c r="S143" s="111">
        <f t="shared" si="48"/>
        <v>0.61141641643779343</v>
      </c>
      <c r="T143" s="111">
        <f t="shared" si="48"/>
        <v>0.63937851033349269</v>
      </c>
      <c r="U143" s="111">
        <f t="shared" si="48"/>
        <v>0.66751763591624191</v>
      </c>
      <c r="V143" s="111">
        <f t="shared" si="48"/>
        <v>0.68536319759012609</v>
      </c>
      <c r="W143" s="111">
        <f t="shared" ref="W143:Y143" si="49">IF(W124=0,"",W124/W105)</f>
        <v>0.69688084068785394</v>
      </c>
      <c r="X143" s="111">
        <f t="shared" si="49"/>
        <v>0.71105209235251343</v>
      </c>
      <c r="Y143" s="111">
        <f t="shared" si="49"/>
        <v>0.71923204343515013</v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0.7163506848565292</v>
      </c>
      <c r="L144" s="111">
        <f t="shared" si="50"/>
        <v>0.70706179171349559</v>
      </c>
      <c r="M144" s="111">
        <f t="shared" si="50"/>
        <v>0.7193738823576441</v>
      </c>
      <c r="N144" s="111">
        <f t="shared" si="50"/>
        <v>0.73069176420169435</v>
      </c>
      <c r="O144" s="111">
        <f t="shared" si="50"/>
        <v>0.75568558297923005</v>
      </c>
      <c r="P144" s="111">
        <f t="shared" si="50"/>
        <v>0.77217502167379926</v>
      </c>
      <c r="Q144" s="111">
        <f t="shared" si="50"/>
        <v>0.78225188274086166</v>
      </c>
      <c r="R144" s="111">
        <f t="shared" ref="R144:V144" si="51">IF(R125=0,"",R125/R106)</f>
        <v>0.78844836353829761</v>
      </c>
      <c r="S144" s="111">
        <f t="shared" si="51"/>
        <v>0.8027455004053593</v>
      </c>
      <c r="T144" s="111">
        <f t="shared" si="51"/>
        <v>0.80198793621858955</v>
      </c>
      <c r="U144" s="111">
        <f t="shared" si="51"/>
        <v>0.82375135727247484</v>
      </c>
      <c r="V144" s="111">
        <f t="shared" si="51"/>
        <v>0.83772536948543519</v>
      </c>
      <c r="W144" s="111">
        <f t="shared" ref="W144:Y144" si="52">IF(W125=0,"",W125/W106)</f>
        <v>0.8495983113672243</v>
      </c>
      <c r="X144" s="111">
        <f t="shared" si="52"/>
        <v>0.88251154901616191</v>
      </c>
      <c r="Y144" s="111">
        <f t="shared" si="52"/>
        <v>0.90920827172792329</v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0.54701407529340929</v>
      </c>
      <c r="L145" s="112">
        <f t="shared" si="53"/>
        <v>0.54701407529340917</v>
      </c>
      <c r="M145" s="112">
        <f t="shared" si="53"/>
        <v>0.5522681033723158</v>
      </c>
      <c r="N145" s="112">
        <f t="shared" si="53"/>
        <v>0.55684234800072052</v>
      </c>
      <c r="O145" s="112">
        <f t="shared" si="53"/>
        <v>0.59601485686123257</v>
      </c>
      <c r="P145" s="112">
        <f t="shared" si="53"/>
        <v>0.61314890102135622</v>
      </c>
      <c r="Q145" s="112">
        <f t="shared" si="53"/>
        <v>0.63055561165774898</v>
      </c>
      <c r="R145" s="112">
        <f t="shared" ref="R145:V145" si="54">IF(R126=0,"",R126/R107)</f>
        <v>0.63575104024574325</v>
      </c>
      <c r="S145" s="112">
        <f t="shared" si="54"/>
        <v>0.65181574306630086</v>
      </c>
      <c r="T145" s="112">
        <f t="shared" si="54"/>
        <v>0.68854251013266432</v>
      </c>
      <c r="U145" s="112">
        <f t="shared" si="54"/>
        <v>0.69630756566254504</v>
      </c>
      <c r="V145" s="112">
        <f t="shared" si="54"/>
        <v>0.71160627166020662</v>
      </c>
      <c r="W145" s="112">
        <f t="shared" ref="W145:Y145" si="55">IF(W126=0,"",W126/W107)</f>
        <v>0.74087241292515915</v>
      </c>
      <c r="X145" s="112">
        <f t="shared" si="55"/>
        <v>0.7408460454985607</v>
      </c>
      <c r="Y145" s="112">
        <f t="shared" si="55"/>
        <v>0.76115260555065578</v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0.62420086672424169</v>
      </c>
      <c r="C147" s="112">
        <f t="shared" si="59"/>
        <v>0.62841483577450008</v>
      </c>
      <c r="D147" s="112">
        <f t="shared" si="59"/>
        <v>0.63213583572962595</v>
      </c>
      <c r="E147" s="112">
        <f t="shared" si="59"/>
        <v>0.63546133822504725</v>
      </c>
      <c r="F147" s="112">
        <f t="shared" si="59"/>
        <v>0.63833654138578477</v>
      </c>
      <c r="G147" s="112">
        <f t="shared" si="59"/>
        <v>0.64139652835244632</v>
      </c>
      <c r="H147" s="112">
        <f t="shared" si="59"/>
        <v>0.64549992065078343</v>
      </c>
      <c r="I147" s="112">
        <f t="shared" si="59"/>
        <v>0.64743136066669349</v>
      </c>
      <c r="J147" s="112">
        <f t="shared" si="59"/>
        <v>0.64817525375456053</v>
      </c>
      <c r="K147" s="112">
        <f t="shared" si="59"/>
        <v>0.64909407674310582</v>
      </c>
      <c r="L147" s="112">
        <f t="shared" si="59"/>
        <v>0.65001838223750463</v>
      </c>
      <c r="M147" s="112">
        <f t="shared" si="59"/>
        <v>0.65514993080148387</v>
      </c>
      <c r="N147" s="112">
        <f t="shared" si="59"/>
        <v>0.662999544923078</v>
      </c>
      <c r="O147" s="112">
        <f t="shared" si="59"/>
        <v>0.66855727665083942</v>
      </c>
      <c r="P147" s="112">
        <f t="shared" si="59"/>
        <v>0.67591162807327265</v>
      </c>
      <c r="Q147" s="112">
        <f t="shared" si="59"/>
        <v>0.67678607374402111</v>
      </c>
      <c r="R147" s="112">
        <f t="shared" ref="R147:V147" si="60">IF(R128=0,"",R128/R109)</f>
        <v>0.67919323402906107</v>
      </c>
      <c r="S147" s="112">
        <f t="shared" si="60"/>
        <v>0.69513068774182851</v>
      </c>
      <c r="T147" s="112">
        <f t="shared" si="60"/>
        <v>0.70524185807226447</v>
      </c>
      <c r="U147" s="112">
        <f t="shared" si="60"/>
        <v>0.73392707376352573</v>
      </c>
      <c r="V147" s="112">
        <f t="shared" si="60"/>
        <v>0.7588769338419491</v>
      </c>
      <c r="W147" s="112">
        <f t="shared" ref="W147:Y147" si="61">IF(W128=0,"",W128/W109)</f>
        <v>0.76692675589580661</v>
      </c>
      <c r="X147" s="112">
        <f t="shared" si="61"/>
        <v>0.81376204214356529</v>
      </c>
      <c r="Y147" s="112">
        <f t="shared" si="61"/>
        <v>0.81423414532292904</v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0.8076301132891216</v>
      </c>
      <c r="N148" s="113">
        <f t="shared" si="62"/>
        <v>0.81720149727813818</v>
      </c>
      <c r="O148" s="113">
        <f t="shared" si="62"/>
        <v>0.82202505734003306</v>
      </c>
      <c r="P148" s="113">
        <f t="shared" si="62"/>
        <v>0.83035137160138739</v>
      </c>
      <c r="Q148" s="113">
        <f t="shared" si="62"/>
        <v>0.82929493228870299</v>
      </c>
      <c r="R148" s="113">
        <f t="shared" ref="R148:V148" si="63">IF(R129=0,"",R129/R110)</f>
        <v>0.8328575746733391</v>
      </c>
      <c r="S148" s="113">
        <f t="shared" si="63"/>
        <v>0.84061425932680112</v>
      </c>
      <c r="T148" s="113">
        <f t="shared" si="63"/>
        <v>0.83714308116258596</v>
      </c>
      <c r="U148" s="113">
        <f t="shared" si="63"/>
        <v>0.86091968529919016</v>
      </c>
      <c r="V148" s="113">
        <f t="shared" si="63"/>
        <v>0.884049133294461</v>
      </c>
      <c r="W148" s="113">
        <f t="shared" ref="W148:Y148" si="64">IF(W129=0,"",W129/W110)</f>
        <v>0.8882639491956702</v>
      </c>
      <c r="X148" s="113">
        <f t="shared" si="64"/>
        <v>0.92027154225634533</v>
      </c>
      <c r="Y148" s="113">
        <f t="shared" si="64"/>
        <v>0.94282080215802688</v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0.66884601773355479</v>
      </c>
      <c r="N149" s="111">
        <f t="shared" si="65"/>
        <v>0.6741296799066232</v>
      </c>
      <c r="O149" s="111">
        <f t="shared" si="65"/>
        <v>0.68805064986532438</v>
      </c>
      <c r="P149" s="111">
        <f t="shared" si="65"/>
        <v>0.69599686713868669</v>
      </c>
      <c r="Q149" s="111">
        <f t="shared" si="65"/>
        <v>0.69781627061873786</v>
      </c>
      <c r="R149" s="111">
        <f t="shared" ref="R149:V149" si="66">IF(R130=0,"",R130/R111)</f>
        <v>0.70117806455632337</v>
      </c>
      <c r="S149" s="111">
        <f t="shared" si="66"/>
        <v>0.70914836387473124</v>
      </c>
      <c r="T149" s="111">
        <f t="shared" si="66"/>
        <v>0.73453457958654889</v>
      </c>
      <c r="U149" s="111">
        <f t="shared" si="66"/>
        <v>0.75301638416537475</v>
      </c>
      <c r="V149" s="111">
        <f t="shared" si="66"/>
        <v>0.78652999904373322</v>
      </c>
      <c r="W149" s="111">
        <f t="shared" ref="W149:Y149" si="67">IF(W130=0,"",W130/W111)</f>
        <v>0.79818666764044599</v>
      </c>
      <c r="X149" s="111">
        <f t="shared" si="67"/>
        <v>0.81039347401145589</v>
      </c>
      <c r="Y149" s="111">
        <f t="shared" si="67"/>
        <v>0.8142563588051942</v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0.60148487794185934</v>
      </c>
      <c r="C151" s="124">
        <f t="shared" si="71"/>
        <v>0.60142862064995528</v>
      </c>
      <c r="D151" s="124">
        <f t="shared" si="71"/>
        <v>0.60170412403424856</v>
      </c>
      <c r="E151" s="124">
        <f t="shared" si="71"/>
        <v>0.63105505597382627</v>
      </c>
      <c r="F151" s="124">
        <f t="shared" si="71"/>
        <v>0.63511406097589862</v>
      </c>
      <c r="G151" s="124">
        <f t="shared" si="71"/>
        <v>0.63123998116672542</v>
      </c>
      <c r="H151" s="124">
        <f t="shared" si="71"/>
        <v>0.64166627576576762</v>
      </c>
      <c r="I151" s="124">
        <f t="shared" si="71"/>
        <v>0.63976785306319783</v>
      </c>
      <c r="J151" s="124">
        <f t="shared" si="71"/>
        <v>0.64151305628881461</v>
      </c>
      <c r="K151" s="124">
        <f t="shared" si="71"/>
        <v>0.64283134224218386</v>
      </c>
      <c r="L151" s="124">
        <f t="shared" si="71"/>
        <v>0.64747047927655488</v>
      </c>
      <c r="M151" s="124">
        <f t="shared" si="71"/>
        <v>0.63977801763133457</v>
      </c>
      <c r="N151" s="124">
        <f t="shared" si="71"/>
        <v>0.63928930817729868</v>
      </c>
      <c r="O151" s="124">
        <f t="shared" si="71"/>
        <v>0.64815556485260151</v>
      </c>
      <c r="P151" s="124">
        <f t="shared" si="71"/>
        <v>0.64667191727902151</v>
      </c>
      <c r="Q151" s="124">
        <f t="shared" si="71"/>
        <v>0.64697670306433386</v>
      </c>
      <c r="R151" s="124">
        <f t="shared" ref="R151:V151" si="72">IF(R132=0,"",R132/R113)</f>
        <v>0.64775317934226351</v>
      </c>
      <c r="S151" s="124">
        <f t="shared" si="72"/>
        <v>0.65150600656271895</v>
      </c>
      <c r="T151" s="124">
        <f t="shared" si="72"/>
        <v>0.65304355102848544</v>
      </c>
      <c r="U151" s="124">
        <f t="shared" si="72"/>
        <v>0.65597218079866626</v>
      </c>
      <c r="V151" s="124">
        <f t="shared" si="72"/>
        <v>0.66300595084606995</v>
      </c>
      <c r="W151" s="124">
        <f t="shared" ref="W151:Y151" si="73">IF(W132=0,"",W132/W113)</f>
        <v>0.66436017560804306</v>
      </c>
      <c r="X151" s="124">
        <f t="shared" si="73"/>
        <v>0.6357245931985025</v>
      </c>
      <c r="Y151" s="124">
        <f t="shared" si="73"/>
        <v>0.62665620569852742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0.5807550916901546</v>
      </c>
      <c r="C152" s="111">
        <f t="shared" si="74"/>
        <v>0.58169920934950103</v>
      </c>
      <c r="D152" s="111">
        <f t="shared" si="74"/>
        <v>0.58265591503680314</v>
      </c>
      <c r="E152" s="111">
        <f t="shared" si="74"/>
        <v>0.58341677399645864</v>
      </c>
      <c r="F152" s="111">
        <f t="shared" si="74"/>
        <v>0.58445514708700863</v>
      </c>
      <c r="G152" s="111">
        <f t="shared" si="74"/>
        <v>0.58558589372037617</v>
      </c>
      <c r="H152" s="111">
        <f t="shared" si="74"/>
        <v>0.58712566765091923</v>
      </c>
      <c r="I152" s="111">
        <f t="shared" si="74"/>
        <v>0.58789589766567829</v>
      </c>
      <c r="J152" s="111">
        <f t="shared" si="74"/>
        <v>0.58800792836131432</v>
      </c>
      <c r="K152" s="111">
        <f t="shared" si="74"/>
        <v>0.58830211214026062</v>
      </c>
      <c r="L152" s="111">
        <f t="shared" si="74"/>
        <v>0.58860993116192217</v>
      </c>
      <c r="M152" s="111">
        <f t="shared" si="74"/>
        <v>0.58892440003677382</v>
      </c>
      <c r="N152" s="111">
        <f t="shared" si="74"/>
        <v>0.5895648746542137</v>
      </c>
      <c r="O152" s="111">
        <f t="shared" si="74"/>
        <v>0.59046914468287726</v>
      </c>
      <c r="P152" s="111">
        <f t="shared" si="74"/>
        <v>0.59055390608756053</v>
      </c>
      <c r="Q152" s="111">
        <f t="shared" si="74"/>
        <v>0.59070958417603592</v>
      </c>
      <c r="R152" s="111">
        <f t="shared" ref="R152:V152" si="75">IF(R133=0,"",R133/R114)</f>
        <v>0.59108237880757686</v>
      </c>
      <c r="S152" s="111">
        <f t="shared" si="75"/>
        <v>0.59286929102102459</v>
      </c>
      <c r="T152" s="111">
        <f t="shared" si="75"/>
        <v>0.59585467713738771</v>
      </c>
      <c r="U152" s="111">
        <f t="shared" si="75"/>
        <v>0.59945341337324576</v>
      </c>
      <c r="V152" s="111">
        <f t="shared" si="75"/>
        <v>0.60366484000711007</v>
      </c>
      <c r="W152" s="111">
        <f t="shared" ref="W152:Y152" si="76">IF(W133=0,"",W133/W114)</f>
        <v>0.60633838479179847</v>
      </c>
      <c r="X152" s="111">
        <f t="shared" si="76"/>
        <v>0.60810970483025939</v>
      </c>
      <c r="Y152" s="111">
        <f t="shared" si="76"/>
        <v>0.60872563620522102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0.73881379402655722</v>
      </c>
      <c r="C153" s="45">
        <f t="shared" si="77"/>
        <v>0.74169085889260922</v>
      </c>
      <c r="D153" s="45">
        <f t="shared" si="77"/>
        <v>0.74560422185383801</v>
      </c>
      <c r="E153" s="45">
        <f t="shared" si="77"/>
        <v>0.74915118643039091</v>
      </c>
      <c r="F153" s="45">
        <f t="shared" si="77"/>
        <v>0.75104725558112395</v>
      </c>
      <c r="G153" s="45">
        <f t="shared" si="77"/>
        <v>0.75228785734262638</v>
      </c>
      <c r="H153" s="45">
        <f t="shared" si="77"/>
        <v>0.75374349125633222</v>
      </c>
      <c r="I153" s="45">
        <f t="shared" si="77"/>
        <v>0.75438934193495544</v>
      </c>
      <c r="J153" s="45">
        <f t="shared" si="77"/>
        <v>0.75468028344398674</v>
      </c>
      <c r="K153" s="45">
        <f t="shared" si="77"/>
        <v>0.75554902351315567</v>
      </c>
      <c r="L153" s="45">
        <f t="shared" si="77"/>
        <v>0.75711306017603464</v>
      </c>
      <c r="M153" s="45">
        <f t="shared" si="77"/>
        <v>0.76018055250107153</v>
      </c>
      <c r="N153" s="45">
        <f t="shared" si="77"/>
        <v>0.76433670310614599</v>
      </c>
      <c r="O153" s="45">
        <f t="shared" si="77"/>
        <v>0.7694148162196095</v>
      </c>
      <c r="P153" s="45">
        <f t="shared" si="77"/>
        <v>0.76990133087764745</v>
      </c>
      <c r="Q153" s="45">
        <f t="shared" si="77"/>
        <v>0.77149801415540142</v>
      </c>
      <c r="R153" s="45">
        <f t="shared" ref="R153:V153" si="78">IF(R134=0,"",R134/R115)</f>
        <v>0.77523860880105389</v>
      </c>
      <c r="S153" s="45">
        <f t="shared" si="78"/>
        <v>0.78608577086383047</v>
      </c>
      <c r="T153" s="45">
        <f t="shared" si="78"/>
        <v>0.80045450575161226</v>
      </c>
      <c r="U153" s="45">
        <f t="shared" si="78"/>
        <v>0.8174096919951046</v>
      </c>
      <c r="V153" s="45">
        <f t="shared" si="78"/>
        <v>0.83327300900890322</v>
      </c>
      <c r="W153" s="45">
        <f t="shared" ref="W153:Y153" si="79">IF(W134=0,"",W134/W115)</f>
        <v>0.84122936455045039</v>
      </c>
      <c r="X153" s="45">
        <f t="shared" si="79"/>
        <v>0.8418808539789695</v>
      </c>
      <c r="Y153" s="45">
        <f t="shared" si="79"/>
        <v>0.84234289244170202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1311.1352939260344</v>
      </c>
      <c r="C155" s="117">
        <f t="shared" si="80"/>
        <v>1630.4514957889999</v>
      </c>
      <c r="D155" s="117">
        <f t="shared" si="80"/>
        <v>1744.4681030090776</v>
      </c>
      <c r="E155" s="117">
        <f t="shared" si="80"/>
        <v>1753.238710357158</v>
      </c>
      <c r="F155" s="117">
        <f t="shared" si="80"/>
        <v>1638.5951056221836</v>
      </c>
      <c r="G155" s="117">
        <f t="shared" si="80"/>
        <v>1473.0786551230462</v>
      </c>
      <c r="H155" s="117">
        <f t="shared" si="80"/>
        <v>1468.1940280153397</v>
      </c>
      <c r="I155" s="117">
        <f t="shared" si="80"/>
        <v>1176.3825452779261</v>
      </c>
      <c r="J155" s="117">
        <f t="shared" si="80"/>
        <v>883.38044876438948</v>
      </c>
      <c r="K155" s="117">
        <f t="shared" si="80"/>
        <v>610.16094767441973</v>
      </c>
      <c r="L155" s="117">
        <f t="shared" si="80"/>
        <v>348.11568083525907</v>
      </c>
      <c r="M155" s="117">
        <f t="shared" si="80"/>
        <v>362.14945752859569</v>
      </c>
      <c r="N155" s="117">
        <f t="shared" si="80"/>
        <v>287.05244113920457</v>
      </c>
      <c r="O155" s="117">
        <f t="shared" si="80"/>
        <v>263.69379515943211</v>
      </c>
      <c r="P155" s="117">
        <f t="shared" si="80"/>
        <v>231.18902909850453</v>
      </c>
      <c r="Q155" s="117">
        <f t="shared" si="80"/>
        <v>242.30680378854794</v>
      </c>
      <c r="R155" s="117">
        <f t="shared" ref="R155:V155" si="81">R156+R159+R161+R170</f>
        <v>229.5218692946998</v>
      </c>
      <c r="S155" s="117">
        <f t="shared" si="81"/>
        <v>229.59739001473969</v>
      </c>
      <c r="T155" s="117">
        <f t="shared" si="81"/>
        <v>261.8359120516389</v>
      </c>
      <c r="U155" s="117">
        <f t="shared" si="81"/>
        <v>214.60901591607671</v>
      </c>
      <c r="V155" s="117">
        <f t="shared" si="81"/>
        <v>217.98657229388445</v>
      </c>
      <c r="W155" s="117">
        <f t="shared" ref="W155:Y155" si="82">W156+W159+W161+W170</f>
        <v>319.76445333507593</v>
      </c>
      <c r="X155" s="117">
        <f t="shared" si="82"/>
        <v>279.99695982263967</v>
      </c>
      <c r="Y155" s="117">
        <f t="shared" si="82"/>
        <v>262.70360174422586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1170.3411147147028</v>
      </c>
      <c r="C156" s="122">
        <f t="shared" si="83"/>
        <v>1474.5954283303117</v>
      </c>
      <c r="D156" s="122">
        <f t="shared" si="83"/>
        <v>1573.2579630410658</v>
      </c>
      <c r="E156" s="122">
        <f t="shared" si="83"/>
        <v>1551.5521016772177</v>
      </c>
      <c r="F156" s="122">
        <f t="shared" si="83"/>
        <v>1445.1254131794353</v>
      </c>
      <c r="G156" s="122">
        <f t="shared" si="83"/>
        <v>1308.7966744038124</v>
      </c>
      <c r="H156" s="122">
        <f t="shared" si="83"/>
        <v>1311.0802137567605</v>
      </c>
      <c r="I156" s="122">
        <f t="shared" si="83"/>
        <v>1043.7635815483995</v>
      </c>
      <c r="J156" s="122">
        <f t="shared" si="83"/>
        <v>782.66097399149476</v>
      </c>
      <c r="K156" s="122">
        <f t="shared" si="83"/>
        <v>540.21898774860074</v>
      </c>
      <c r="L156" s="122">
        <f t="shared" si="83"/>
        <v>309.88931569235314</v>
      </c>
      <c r="M156" s="122">
        <f t="shared" si="83"/>
        <v>321.49195015314422</v>
      </c>
      <c r="N156" s="122">
        <f t="shared" si="83"/>
        <v>254.6073862995116</v>
      </c>
      <c r="O156" s="122">
        <f t="shared" si="83"/>
        <v>231.99272847012426</v>
      </c>
      <c r="P156" s="122">
        <f t="shared" si="83"/>
        <v>200.99142487410296</v>
      </c>
      <c r="Q156" s="122">
        <f t="shared" si="83"/>
        <v>210.79574835164186</v>
      </c>
      <c r="R156" s="122">
        <f t="shared" ref="R156:V156" si="84">SUM(R157:R158)</f>
        <v>200.74888341032133</v>
      </c>
      <c r="S156" s="122">
        <f t="shared" si="84"/>
        <v>200.56035075551833</v>
      </c>
      <c r="T156" s="122">
        <f t="shared" si="84"/>
        <v>229.98730487047038</v>
      </c>
      <c r="U156" s="122">
        <f t="shared" si="84"/>
        <v>186.23382205887643</v>
      </c>
      <c r="V156" s="122">
        <f t="shared" si="84"/>
        <v>189.03845556949273</v>
      </c>
      <c r="W156" s="122">
        <f t="shared" ref="W156:Y156" si="85">SUM(W157:W158)</f>
        <v>281.46347925875824</v>
      </c>
      <c r="X156" s="122">
        <f t="shared" si="85"/>
        <v>257.01739128000025</v>
      </c>
      <c r="Y156" s="122">
        <f t="shared" si="85"/>
        <v>241.89882756000009</v>
      </c>
      <c r="DA156" s="130" t="s">
        <v>2115</v>
      </c>
    </row>
    <row r="157" spans="1:105" ht="12" customHeight="1" x14ac:dyDescent="0.25">
      <c r="A157" s="97" t="s">
        <v>211</v>
      </c>
      <c r="B157" s="98">
        <v>1170.3411147147028</v>
      </c>
      <c r="C157" s="98">
        <v>1474.5954283303117</v>
      </c>
      <c r="D157" s="98">
        <v>1573.2579630410658</v>
      </c>
      <c r="E157" s="98">
        <v>1551.5521016772177</v>
      </c>
      <c r="F157" s="98">
        <v>1445.1254131794353</v>
      </c>
      <c r="G157" s="98">
        <v>1308.7966744038124</v>
      </c>
      <c r="H157" s="98">
        <v>1311.0802137567605</v>
      </c>
      <c r="I157" s="98">
        <v>1043.7635815483995</v>
      </c>
      <c r="J157" s="98">
        <v>782.66097399149476</v>
      </c>
      <c r="K157" s="98">
        <v>540.21898774860074</v>
      </c>
      <c r="L157" s="98">
        <v>309.88931569235314</v>
      </c>
      <c r="M157" s="98">
        <v>321.49195015314422</v>
      </c>
      <c r="N157" s="98">
        <v>254.6073862995116</v>
      </c>
      <c r="O157" s="98">
        <v>231.99272847012426</v>
      </c>
      <c r="P157" s="98">
        <v>200.99142487410296</v>
      </c>
      <c r="Q157" s="98">
        <v>210.79574835164186</v>
      </c>
      <c r="R157" s="98">
        <v>200.74888341032133</v>
      </c>
      <c r="S157" s="98">
        <v>200.56035075551833</v>
      </c>
      <c r="T157" s="98">
        <v>229.98730487047038</v>
      </c>
      <c r="U157" s="98">
        <v>186.23382205887643</v>
      </c>
      <c r="V157" s="98">
        <v>189.03845556949273</v>
      </c>
      <c r="W157" s="98">
        <v>281.46347925875824</v>
      </c>
      <c r="X157" s="98">
        <v>257.01739128000025</v>
      </c>
      <c r="Y157" s="98">
        <v>241.89882756000009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104.17894456529736</v>
      </c>
      <c r="C161" s="122">
        <v>118.55451238968841</v>
      </c>
      <c r="D161" s="122">
        <v>131.41259623893441</v>
      </c>
      <c r="E161" s="122">
        <v>153.11845760278243</v>
      </c>
      <c r="F161" s="122">
        <v>148.02452754056389</v>
      </c>
      <c r="G161" s="122">
        <v>125.0383255961882</v>
      </c>
      <c r="H161" s="122">
        <v>122.75478624324009</v>
      </c>
      <c r="I161" s="122">
        <v>103.30441845160057</v>
      </c>
      <c r="J161" s="122">
        <v>77.64002600850506</v>
      </c>
      <c r="K161" s="122">
        <v>53.359091891399288</v>
      </c>
      <c r="L161" s="122">
        <v>27.006423227646774</v>
      </c>
      <c r="M161" s="122">
        <v>31.446468406856035</v>
      </c>
      <c r="N161" s="122">
        <v>24.534812620488562</v>
      </c>
      <c r="O161" s="122">
        <v>24.689612249875733</v>
      </c>
      <c r="P161" s="122">
        <v>23.605556565897061</v>
      </c>
      <c r="Q161" s="122">
        <v>24.990481288358342</v>
      </c>
      <c r="R161" s="122">
        <v>22.292086949678783</v>
      </c>
      <c r="S161" s="122">
        <v>22.480619604481483</v>
      </c>
      <c r="T161" s="122">
        <v>24.916813689529658</v>
      </c>
      <c r="U161" s="122">
        <v>20.875707581123567</v>
      </c>
      <c r="V161" s="122">
        <v>21.257255510507377</v>
      </c>
      <c r="W161" s="122">
        <v>30.794039301241526</v>
      </c>
      <c r="X161" s="122">
        <v>13.818167999999975</v>
      </c>
      <c r="Y161" s="122">
        <v>13.005290999999982</v>
      </c>
      <c r="DA161" s="130" t="s">
        <v>2120</v>
      </c>
    </row>
    <row r="162" spans="1:105" ht="12" customHeight="1" x14ac:dyDescent="0.25">
      <c r="A162" s="97" t="s">
        <v>138</v>
      </c>
      <c r="B162" s="98">
        <v>104.17894456529736</v>
      </c>
      <c r="C162" s="98">
        <v>118.55451238968841</v>
      </c>
      <c r="D162" s="98">
        <v>131.41259623893441</v>
      </c>
      <c r="E162" s="98">
        <v>153.11845760278243</v>
      </c>
      <c r="F162" s="98">
        <v>148.02452754056389</v>
      </c>
      <c r="G162" s="98">
        <v>125.0383255961882</v>
      </c>
      <c r="H162" s="98">
        <v>122.75478624324009</v>
      </c>
      <c r="I162" s="98">
        <v>103.30441845160057</v>
      </c>
      <c r="J162" s="98">
        <v>77.64002600850506</v>
      </c>
      <c r="K162" s="98">
        <v>53.330124928362444</v>
      </c>
      <c r="L162" s="98">
        <v>26.990582428182982</v>
      </c>
      <c r="M162" s="98">
        <v>31.421586062615173</v>
      </c>
      <c r="N162" s="98">
        <v>24.515047321320168</v>
      </c>
      <c r="O162" s="98">
        <v>24.6532237385033</v>
      </c>
      <c r="P162" s="98">
        <v>23.555374009179445</v>
      </c>
      <c r="Q162" s="98">
        <v>24.919410512780381</v>
      </c>
      <c r="R162" s="98">
        <v>22.224695837420072</v>
      </c>
      <c r="S162" s="98">
        <v>22.408741244198858</v>
      </c>
      <c r="T162" s="98">
        <v>24.780491571104555</v>
      </c>
      <c r="U162" s="98">
        <v>20.775660789344819</v>
      </c>
      <c r="V162" s="98">
        <v>21.143402598892486</v>
      </c>
      <c r="W162" s="98">
        <v>30.486520694607226</v>
      </c>
      <c r="X162" s="98">
        <v>13.710841533685446</v>
      </c>
      <c r="Y162" s="98">
        <v>12.843478267098209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2.8966963036841584E-2</v>
      </c>
      <c r="L163" s="98">
        <v>1.5840799463791824E-2</v>
      </c>
      <c r="M163" s="98">
        <v>2.488234424085994E-2</v>
      </c>
      <c r="N163" s="98">
        <v>1.9765299168393743E-2</v>
      </c>
      <c r="O163" s="98">
        <v>3.6388511372434283E-2</v>
      </c>
      <c r="P163" s="98">
        <v>5.0182556717616705E-2</v>
      </c>
      <c r="Q163" s="98">
        <v>7.1070775577959891E-2</v>
      </c>
      <c r="R163" s="98">
        <v>6.7391112258711972E-2</v>
      </c>
      <c r="S163" s="98">
        <v>7.1878360282623247E-2</v>
      </c>
      <c r="T163" s="98">
        <v>0.13632211842510272</v>
      </c>
      <c r="U163" s="98">
        <v>0.10004679177874734</v>
      </c>
      <c r="V163" s="98">
        <v>0.11385291161489144</v>
      </c>
      <c r="W163" s="98">
        <v>0.30751860663429981</v>
      </c>
      <c r="X163" s="98">
        <v>0.10732646631452794</v>
      </c>
      <c r="Y163" s="98">
        <v>0.16181273290177303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2.8966963036841584E-2</v>
      </c>
      <c r="L164" s="101">
        <v>1.5840799463791824E-2</v>
      </c>
      <c r="M164" s="101">
        <v>2.488234424085994E-2</v>
      </c>
      <c r="N164" s="101">
        <v>1.9765299168393743E-2</v>
      </c>
      <c r="O164" s="101">
        <v>3.6388511372434283E-2</v>
      </c>
      <c r="P164" s="101">
        <v>5.0182556717616705E-2</v>
      </c>
      <c r="Q164" s="101">
        <v>7.1070775577959891E-2</v>
      </c>
      <c r="R164" s="101">
        <v>6.7391112258711972E-2</v>
      </c>
      <c r="S164" s="101">
        <v>7.1878360282623247E-2</v>
      </c>
      <c r="T164" s="101">
        <v>0.13632211842510272</v>
      </c>
      <c r="U164" s="101">
        <v>0.10004679177874734</v>
      </c>
      <c r="V164" s="101">
        <v>0.11385291161489144</v>
      </c>
      <c r="W164" s="101">
        <v>0.30751860663429981</v>
      </c>
      <c r="X164" s="101">
        <v>0.10732646631452794</v>
      </c>
      <c r="Y164" s="101">
        <v>0.16181273290177303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36.615234646034132</v>
      </c>
      <c r="C170" s="122">
        <v>37.301555068999797</v>
      </c>
      <c r="D170" s="122">
        <v>39.797543729077525</v>
      </c>
      <c r="E170" s="122">
        <v>48.568151077157793</v>
      </c>
      <c r="F170" s="122">
        <v>45.445164902184295</v>
      </c>
      <c r="G170" s="122">
        <v>39.243655123045812</v>
      </c>
      <c r="H170" s="122">
        <v>34.359028015339071</v>
      </c>
      <c r="I170" s="122">
        <v>29.314545277925838</v>
      </c>
      <c r="J170" s="122">
        <v>23.079448764389664</v>
      </c>
      <c r="K170" s="122">
        <v>16.582868034419729</v>
      </c>
      <c r="L170" s="122">
        <v>11.21994191525916</v>
      </c>
      <c r="M170" s="122">
        <v>9.2110389685954885</v>
      </c>
      <c r="N170" s="122">
        <v>7.9102422192043802</v>
      </c>
      <c r="O170" s="122">
        <v>7.0114544394321081</v>
      </c>
      <c r="P170" s="122">
        <v>6.5920476585045042</v>
      </c>
      <c r="Q170" s="122">
        <v>6.5205741485477207</v>
      </c>
      <c r="R170" s="122">
        <v>6.480898934699705</v>
      </c>
      <c r="S170" s="122">
        <v>6.5564196547398694</v>
      </c>
      <c r="T170" s="122">
        <v>6.9317934916388921</v>
      </c>
      <c r="U170" s="122">
        <v>7.4994862760767198</v>
      </c>
      <c r="V170" s="122">
        <v>7.6908612138843342</v>
      </c>
      <c r="W170" s="122">
        <v>7.5069347750761821</v>
      </c>
      <c r="X170" s="122">
        <v>9.1614005426394804</v>
      </c>
      <c r="Y170" s="122">
        <v>7.7994831842258252</v>
      </c>
      <c r="DA170" s="130" t="s">
        <v>2129</v>
      </c>
    </row>
    <row r="171" spans="1:105" ht="12" customHeight="1" x14ac:dyDescent="0.25">
      <c r="A171" s="97" t="s">
        <v>50</v>
      </c>
      <c r="B171" s="98">
        <v>36.615234646034132</v>
      </c>
      <c r="C171" s="98">
        <v>37.301555068999797</v>
      </c>
      <c r="D171" s="98">
        <v>39.797543729077525</v>
      </c>
      <c r="E171" s="98">
        <v>48.568151077157793</v>
      </c>
      <c r="F171" s="98">
        <v>45.445164902184295</v>
      </c>
      <c r="G171" s="98">
        <v>39.243655123045812</v>
      </c>
      <c r="H171" s="98">
        <v>34.359028015339071</v>
      </c>
      <c r="I171" s="98">
        <v>29.314545277925838</v>
      </c>
      <c r="J171" s="98">
        <v>23.079448764389664</v>
      </c>
      <c r="K171" s="98">
        <v>16.582868034419729</v>
      </c>
      <c r="L171" s="98">
        <v>11.21994191525916</v>
      </c>
      <c r="M171" s="98">
        <v>9.2110389685954885</v>
      </c>
      <c r="N171" s="98">
        <v>7.9102422192043802</v>
      </c>
      <c r="O171" s="98">
        <v>7.0114544394321081</v>
      </c>
      <c r="P171" s="98">
        <v>6.5920476585045042</v>
      </c>
      <c r="Q171" s="98">
        <v>6.5205741485477207</v>
      </c>
      <c r="R171" s="98">
        <v>6.480898934699705</v>
      </c>
      <c r="S171" s="98">
        <v>6.5564196547398694</v>
      </c>
      <c r="T171" s="98">
        <v>6.9317934916388921</v>
      </c>
      <c r="U171" s="98">
        <v>7.4994862760767198</v>
      </c>
      <c r="V171" s="98">
        <v>7.6908612138843342</v>
      </c>
      <c r="W171" s="98">
        <v>7.5069347750761821</v>
      </c>
      <c r="X171" s="98">
        <v>9.1614005426394804</v>
      </c>
      <c r="Y171" s="98">
        <v>7.7994831842258252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16193.110068015225</v>
      </c>
      <c r="C174" s="117">
        <f t="shared" si="87"/>
        <v>19853.777867964498</v>
      </c>
      <c r="D174" s="117">
        <f t="shared" si="87"/>
        <v>20516.878038074738</v>
      </c>
      <c r="E174" s="117">
        <f t="shared" si="87"/>
        <v>20516.880040703163</v>
      </c>
      <c r="F174" s="117">
        <f t="shared" si="87"/>
        <v>19422.449700659941</v>
      </c>
      <c r="G174" s="117">
        <f t="shared" si="87"/>
        <v>19093.562532584401</v>
      </c>
      <c r="H174" s="117">
        <f t="shared" si="87"/>
        <v>21369.600427609883</v>
      </c>
      <c r="I174" s="117">
        <f t="shared" si="87"/>
        <v>20401.192175930828</v>
      </c>
      <c r="J174" s="117">
        <f t="shared" si="87"/>
        <v>19995.181077381105</v>
      </c>
      <c r="K174" s="117">
        <f t="shared" si="87"/>
        <v>19500.37069621338</v>
      </c>
      <c r="L174" s="117">
        <f t="shared" si="87"/>
        <v>16710.060471488763</v>
      </c>
      <c r="M174" s="117">
        <f t="shared" si="87"/>
        <v>21588.827043799101</v>
      </c>
      <c r="N174" s="117">
        <f t="shared" si="87"/>
        <v>20195.880505383779</v>
      </c>
      <c r="O174" s="117">
        <f t="shared" si="87"/>
        <v>19284.057906878461</v>
      </c>
      <c r="P174" s="117">
        <f t="shared" si="87"/>
        <v>17723.512984656365</v>
      </c>
      <c r="Q174" s="117">
        <f t="shared" si="87"/>
        <v>18740.001497080375</v>
      </c>
      <c r="R174" s="117">
        <f t="shared" ref="R174:V174" si="88">R175+R178+R180+R189</f>
        <v>18314.935337246327</v>
      </c>
      <c r="S174" s="117">
        <f t="shared" si="88"/>
        <v>18436.965185977399</v>
      </c>
      <c r="T174" s="117">
        <f t="shared" si="88"/>
        <v>20972.092167187042</v>
      </c>
      <c r="U174" s="117">
        <f t="shared" si="88"/>
        <v>16945.897028968335</v>
      </c>
      <c r="V174" s="117">
        <f t="shared" si="88"/>
        <v>16231.123371830243</v>
      </c>
      <c r="W174" s="117">
        <f t="shared" ref="W174:Y174" si="89">W175+W178+W180+W189</f>
        <v>24567.413205565572</v>
      </c>
      <c r="X174" s="117">
        <f t="shared" si="89"/>
        <v>17533.303627221667</v>
      </c>
      <c r="Y174" s="117">
        <f t="shared" si="89"/>
        <v>16540.802716216247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14297.621631971495</v>
      </c>
      <c r="C175" s="122">
        <f t="shared" si="90"/>
        <v>17805.06210905718</v>
      </c>
      <c r="D175" s="122">
        <f t="shared" si="90"/>
        <v>18360.09212276166</v>
      </c>
      <c r="E175" s="122">
        <f t="shared" si="90"/>
        <v>17812.21803408107</v>
      </c>
      <c r="F175" s="122">
        <f t="shared" si="90"/>
        <v>16788.566878191607</v>
      </c>
      <c r="G175" s="122">
        <f t="shared" si="90"/>
        <v>16676.154798105556</v>
      </c>
      <c r="H175" s="122">
        <f t="shared" si="90"/>
        <v>18737.548871752115</v>
      </c>
      <c r="I175" s="122">
        <f t="shared" si="90"/>
        <v>17773.387594301086</v>
      </c>
      <c r="J175" s="122">
        <f t="shared" si="90"/>
        <v>17367.091257783537</v>
      </c>
      <c r="K175" s="122">
        <f t="shared" si="90"/>
        <v>16903.72662153589</v>
      </c>
      <c r="L175" s="122">
        <f t="shared" si="90"/>
        <v>14473.735988678724</v>
      </c>
      <c r="M175" s="122">
        <f t="shared" si="90"/>
        <v>18822.831840136878</v>
      </c>
      <c r="N175" s="122">
        <f t="shared" si="90"/>
        <v>17582.119607172604</v>
      </c>
      <c r="O175" s="122">
        <f t="shared" si="90"/>
        <v>16622.044203554251</v>
      </c>
      <c r="P175" s="122">
        <f t="shared" si="90"/>
        <v>15083.730205454152</v>
      </c>
      <c r="Q175" s="122">
        <f t="shared" si="90"/>
        <v>15977.287800920474</v>
      </c>
      <c r="R175" s="122">
        <f t="shared" ref="R175:V175" si="91">SUM(R176:R177)</f>
        <v>15687.459878560514</v>
      </c>
      <c r="S175" s="122">
        <f t="shared" si="91"/>
        <v>15773.70315021478</v>
      </c>
      <c r="T175" s="122">
        <f t="shared" si="91"/>
        <v>18099.513892260577</v>
      </c>
      <c r="U175" s="122">
        <f t="shared" si="91"/>
        <v>14386.513427163625</v>
      </c>
      <c r="V175" s="122">
        <f t="shared" si="91"/>
        <v>13698.389230748211</v>
      </c>
      <c r="W175" s="122">
        <f t="shared" ref="W175:Y175" si="92">SUM(W176:W177)</f>
        <v>21104.11860977485</v>
      </c>
      <c r="X175" s="122">
        <f t="shared" si="92"/>
        <v>15407.906317270423</v>
      </c>
      <c r="Y175" s="122">
        <f t="shared" si="92"/>
        <v>14655.245398049414</v>
      </c>
      <c r="DA175" s="130" t="s">
        <v>2283</v>
      </c>
    </row>
    <row r="176" spans="1:105" ht="12" customHeight="1" x14ac:dyDescent="0.25">
      <c r="A176" s="97" t="s">
        <v>211</v>
      </c>
      <c r="B176" s="98">
        <v>14172.926738742297</v>
      </c>
      <c r="C176" s="98">
        <v>17648.348685406236</v>
      </c>
      <c r="D176" s="98">
        <v>18198.47683797534</v>
      </c>
      <c r="E176" s="98">
        <v>17654.154204193532</v>
      </c>
      <c r="F176" s="98">
        <v>16640.989110251256</v>
      </c>
      <c r="G176" s="98">
        <v>16531.395907465867</v>
      </c>
      <c r="H176" s="98">
        <v>18574.988891940273</v>
      </c>
      <c r="I176" s="98">
        <v>17622.670779118274</v>
      </c>
      <c r="J176" s="98">
        <v>17220.856533637183</v>
      </c>
      <c r="K176" s="98">
        <v>16763.204240748495</v>
      </c>
      <c r="L176" s="98">
        <v>14353.048660979972</v>
      </c>
      <c r="M176" s="98">
        <v>18669.511913054506</v>
      </c>
      <c r="N176" s="98">
        <v>17434.671258000821</v>
      </c>
      <c r="O176" s="98">
        <v>16469.119945483868</v>
      </c>
      <c r="P176" s="98">
        <v>14947.707303314493</v>
      </c>
      <c r="Q176" s="98">
        <v>15834.869320468961</v>
      </c>
      <c r="R176" s="98">
        <v>15547.48511592218</v>
      </c>
      <c r="S176" s="98">
        <v>15627.807104138588</v>
      </c>
      <c r="T176" s="98">
        <v>17920.404085222937</v>
      </c>
      <c r="U176" s="98">
        <v>14240.045819576628</v>
      </c>
      <c r="V176" s="98">
        <v>13555.082962983597</v>
      </c>
      <c r="W176" s="98">
        <v>20888.47710753611</v>
      </c>
      <c r="X176" s="98">
        <v>15255.525999113326</v>
      </c>
      <c r="Y176" s="98">
        <v>14513.495874235314</v>
      </c>
      <c r="DA176" s="63" t="s">
        <v>2284</v>
      </c>
    </row>
    <row r="177" spans="1:105" ht="12" customHeight="1" x14ac:dyDescent="0.25">
      <c r="A177" s="97" t="s">
        <v>53</v>
      </c>
      <c r="B177" s="98">
        <v>124.69489322919716</v>
      </c>
      <c r="C177" s="98">
        <v>156.71342365094569</v>
      </c>
      <c r="D177" s="98">
        <v>161.61528478631976</v>
      </c>
      <c r="E177" s="98">
        <v>158.06382988753793</v>
      </c>
      <c r="F177" s="98">
        <v>147.5777679403493</v>
      </c>
      <c r="G177" s="98">
        <v>144.75889063968984</v>
      </c>
      <c r="H177" s="98">
        <v>162.55997981184046</v>
      </c>
      <c r="I177" s="98">
        <v>150.71681518281255</v>
      </c>
      <c r="J177" s="98">
        <v>146.23472414635259</v>
      </c>
      <c r="K177" s="98">
        <v>140.52238078739586</v>
      </c>
      <c r="L177" s="98">
        <v>120.68732769875187</v>
      </c>
      <c r="M177" s="98">
        <v>153.31992708237274</v>
      </c>
      <c r="N177" s="98">
        <v>147.44834917178557</v>
      </c>
      <c r="O177" s="98">
        <v>152.92425807038248</v>
      </c>
      <c r="P177" s="98">
        <v>136.02290213965918</v>
      </c>
      <c r="Q177" s="98">
        <v>142.41848045151301</v>
      </c>
      <c r="R177" s="98">
        <v>139.97476263833363</v>
      </c>
      <c r="S177" s="98">
        <v>145.89604607619233</v>
      </c>
      <c r="T177" s="98">
        <v>179.10980703764073</v>
      </c>
      <c r="U177" s="98">
        <v>146.46760758699796</v>
      </c>
      <c r="V177" s="98">
        <v>143.30626776461395</v>
      </c>
      <c r="W177" s="98">
        <v>215.64150223874253</v>
      </c>
      <c r="X177" s="98">
        <v>152.38031815709613</v>
      </c>
      <c r="Y177" s="98">
        <v>141.74952381410066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6.9703059912079826E-2</v>
      </c>
      <c r="C178" s="122">
        <f t="shared" si="93"/>
        <v>7.4296106109726798E-2</v>
      </c>
      <c r="D178" s="122">
        <f t="shared" si="93"/>
        <v>8.4521532764664023E-2</v>
      </c>
      <c r="E178" s="122">
        <f t="shared" si="93"/>
        <v>9.6640187297951277E-2</v>
      </c>
      <c r="F178" s="122">
        <f t="shared" si="93"/>
        <v>0.12587877453778212</v>
      </c>
      <c r="G178" s="122">
        <f t="shared" si="93"/>
        <v>0.15322705441887149</v>
      </c>
      <c r="H178" s="122">
        <f t="shared" si="93"/>
        <v>0.21864377765114032</v>
      </c>
      <c r="I178" s="122">
        <f t="shared" si="93"/>
        <v>0.20859210390807539</v>
      </c>
      <c r="J178" s="122">
        <f t="shared" si="93"/>
        <v>0.23215649112054135</v>
      </c>
      <c r="K178" s="122">
        <f t="shared" si="93"/>
        <v>0.27147363686621756</v>
      </c>
      <c r="L178" s="122">
        <f t="shared" si="93"/>
        <v>0.53762580782233627</v>
      </c>
      <c r="M178" s="122">
        <f t="shared" si="93"/>
        <v>0.24287611725472985</v>
      </c>
      <c r="N178" s="122">
        <f t="shared" si="93"/>
        <v>0.26954454997285776</v>
      </c>
      <c r="O178" s="122">
        <f t="shared" si="93"/>
        <v>0.65732816247808068</v>
      </c>
      <c r="P178" s="122">
        <f t="shared" si="93"/>
        <v>1.1576157610645872</v>
      </c>
      <c r="Q178" s="122">
        <f t="shared" si="93"/>
        <v>2.9143193163688927</v>
      </c>
      <c r="R178" s="122">
        <f t="shared" si="93"/>
        <v>1.7834189486562637</v>
      </c>
      <c r="S178" s="122">
        <f t="shared" si="93"/>
        <v>2.2556652317437385</v>
      </c>
      <c r="T178" s="122">
        <f t="shared" si="93"/>
        <v>3.3188923645513144</v>
      </c>
      <c r="U178" s="122">
        <f t="shared" si="93"/>
        <v>5.6821345551757672</v>
      </c>
      <c r="V178" s="122">
        <f t="shared" si="93"/>
        <v>3.8047231277982476</v>
      </c>
      <c r="W178" s="122">
        <f t="shared" si="93"/>
        <v>4.9424657023277003</v>
      </c>
      <c r="X178" s="122">
        <f t="shared" si="93"/>
        <v>3.5985436825071564</v>
      </c>
      <c r="Y178" s="122">
        <f t="shared" si="93"/>
        <v>3.72608344541392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6.9703059912079826E-2</v>
      </c>
      <c r="C179" s="98">
        <f>RES_hhdet_fech!C48</f>
        <v>7.4296106109726798E-2</v>
      </c>
      <c r="D179" s="98">
        <f>RES_hhdet_fech!D48</f>
        <v>8.4521532764664023E-2</v>
      </c>
      <c r="E179" s="98">
        <f>RES_hhdet_fech!E48</f>
        <v>9.6640187297951277E-2</v>
      </c>
      <c r="F179" s="98">
        <f>RES_hhdet_fech!F48</f>
        <v>0.12587877453778212</v>
      </c>
      <c r="G179" s="98">
        <f>RES_hhdet_fech!G48</f>
        <v>0.15322705441887149</v>
      </c>
      <c r="H179" s="98">
        <f>RES_hhdet_fech!H48</f>
        <v>0.21864377765114032</v>
      </c>
      <c r="I179" s="98">
        <f>RES_hhdet_fech!I48</f>
        <v>0.20859210390807539</v>
      </c>
      <c r="J179" s="98">
        <f>RES_hhdet_fech!J48</f>
        <v>0.23215649112054135</v>
      </c>
      <c r="K179" s="98">
        <f>RES_hhdet_fech!K48</f>
        <v>0.27147363686621756</v>
      </c>
      <c r="L179" s="98">
        <f>RES_hhdet_fech!L48</f>
        <v>0.53762580782233627</v>
      </c>
      <c r="M179" s="98">
        <f>RES_hhdet_fech!M48</f>
        <v>0.24287611725472985</v>
      </c>
      <c r="N179" s="98">
        <f>RES_hhdet_fech!N48</f>
        <v>0.26954454997285776</v>
      </c>
      <c r="O179" s="98">
        <f>RES_hhdet_fech!O48</f>
        <v>0.65732816247808068</v>
      </c>
      <c r="P179" s="98">
        <f>RES_hhdet_fech!P48</f>
        <v>1.1576157610645872</v>
      </c>
      <c r="Q179" s="98">
        <f>RES_hhdet_fech!Q48</f>
        <v>2.9143193163688927</v>
      </c>
      <c r="R179" s="98">
        <f>RES_hhdet_fech!R48</f>
        <v>1.7834189486562637</v>
      </c>
      <c r="S179" s="98">
        <f>RES_hhdet_fech!S48</f>
        <v>2.2556652317437385</v>
      </c>
      <c r="T179" s="98">
        <f>RES_hhdet_fech!T48</f>
        <v>3.3188923645513144</v>
      </c>
      <c r="U179" s="98">
        <f>RES_hhdet_fech!U48</f>
        <v>5.6821345551757672</v>
      </c>
      <c r="V179" s="98">
        <f>RES_hhdet_fech!V48</f>
        <v>3.8047231277982476</v>
      </c>
      <c r="W179" s="98">
        <f>RES_hhdet_fech!W48</f>
        <v>4.9424657023277003</v>
      </c>
      <c r="X179" s="98">
        <f>RES_hhdet_fech!X48</f>
        <v>3.5985436825071564</v>
      </c>
      <c r="Y179" s="98">
        <f>RES_hhdet_fech!Y48</f>
        <v>3.72608344541392</v>
      </c>
      <c r="DA179" s="63" t="s">
        <v>2287</v>
      </c>
    </row>
    <row r="180" spans="1:105" ht="12" customHeight="1" x14ac:dyDescent="0.25">
      <c r="A180" s="121" t="s">
        <v>55</v>
      </c>
      <c r="B180" s="122">
        <v>1296.1050819353868</v>
      </c>
      <c r="C180" s="122">
        <v>1450.6382324100819</v>
      </c>
      <c r="D180" s="122">
        <v>1544.5357081880154</v>
      </c>
      <c r="E180" s="122">
        <v>1793.8178480669037</v>
      </c>
      <c r="F180" s="122">
        <v>1750.6836474627487</v>
      </c>
      <c r="G180" s="122">
        <v>1615.614866693292</v>
      </c>
      <c r="H180" s="122">
        <v>1782.0007901341769</v>
      </c>
      <c r="I180" s="122">
        <v>1783.3428365459558</v>
      </c>
      <c r="J180" s="122">
        <v>1749.5670374779907</v>
      </c>
      <c r="K180" s="122">
        <v>1699.7663860230298</v>
      </c>
      <c r="L180" s="122">
        <v>1297.9101895612266</v>
      </c>
      <c r="M180" s="122">
        <v>1872.3010343820401</v>
      </c>
      <c r="N180" s="122">
        <v>1724.4577506942339</v>
      </c>
      <c r="O180" s="122">
        <v>1798.7765422804455</v>
      </c>
      <c r="P180" s="122">
        <v>1800.7351645458439</v>
      </c>
      <c r="Q180" s="122">
        <v>1924.6690178890904</v>
      </c>
      <c r="R180" s="122">
        <v>1774.2463067434953</v>
      </c>
      <c r="S180" s="122">
        <v>1799.6696627542703</v>
      </c>
      <c r="T180" s="122">
        <v>1988.912347965359</v>
      </c>
      <c r="U180" s="122">
        <v>1644.5460635950665</v>
      </c>
      <c r="V180" s="122">
        <v>1655.6111486116088</v>
      </c>
      <c r="W180" s="122">
        <v>2589.490991589053</v>
      </c>
      <c r="X180" s="122">
        <v>1397.6800407508642</v>
      </c>
      <c r="Y180" s="122">
        <v>1286.6153332913752</v>
      </c>
      <c r="DA180" s="130" t="s">
        <v>2288</v>
      </c>
    </row>
    <row r="181" spans="1:105" ht="12" customHeight="1" x14ac:dyDescent="0.25">
      <c r="A181" s="97" t="s">
        <v>138</v>
      </c>
      <c r="B181" s="98">
        <v>1299.0920630813598</v>
      </c>
      <c r="C181" s="98">
        <v>1464.0299942210966</v>
      </c>
      <c r="D181" s="98">
        <v>1569.4186409569611</v>
      </c>
      <c r="E181" s="98">
        <v>1798.8558590389232</v>
      </c>
      <c r="F181" s="98">
        <v>1757.9192667324355</v>
      </c>
      <c r="G181" s="98">
        <v>1628.5061411771778</v>
      </c>
      <c r="H181" s="98">
        <v>1793.0400679777908</v>
      </c>
      <c r="I181" s="98">
        <v>1797.9545171396041</v>
      </c>
      <c r="J181" s="98">
        <v>1760.8658312581522</v>
      </c>
      <c r="K181" s="98">
        <v>1707.6062112521486</v>
      </c>
      <c r="L181" s="98">
        <v>1289.9102660756755</v>
      </c>
      <c r="M181" s="98">
        <v>1883.430146023994</v>
      </c>
      <c r="N181" s="98">
        <v>1732.5100428512387</v>
      </c>
      <c r="O181" s="98">
        <v>1808.4858319506639</v>
      </c>
      <c r="P181" s="98">
        <v>1812.8425326531008</v>
      </c>
      <c r="Q181" s="98">
        <v>1940.1253222284463</v>
      </c>
      <c r="R181" s="98">
        <v>1784.5488943781047</v>
      </c>
      <c r="S181" s="98">
        <v>1810.8859723048333</v>
      </c>
      <c r="T181" s="98">
        <v>2009.3949897471455</v>
      </c>
      <c r="U181" s="98">
        <v>1652.4467854647057</v>
      </c>
      <c r="V181" s="98">
        <v>1675.2978956117606</v>
      </c>
      <c r="W181" s="98">
        <v>2853.6156469877137</v>
      </c>
      <c r="X181" s="98">
        <v>1564.0456018508194</v>
      </c>
      <c r="Y181" s="98">
        <v>1731.6282669508444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1256.6262813493763</v>
      </c>
      <c r="L182" s="98">
        <v>976.8710077375265</v>
      </c>
      <c r="M182" s="98">
        <v>1417.3308269942966</v>
      </c>
      <c r="N182" s="98">
        <v>1311.0170888901259</v>
      </c>
      <c r="O182" s="98">
        <v>1383.7966488230506</v>
      </c>
      <c r="P182" s="98">
        <v>1365.0819220796936</v>
      </c>
      <c r="Q182" s="98">
        <v>1444.1778314700698</v>
      </c>
      <c r="R182" s="98">
        <v>1334.2777576849621</v>
      </c>
      <c r="S182" s="98">
        <v>1378.6072859219501</v>
      </c>
      <c r="T182" s="98">
        <v>1598.0293868291271</v>
      </c>
      <c r="U182" s="98">
        <v>1337.9611978659698</v>
      </c>
      <c r="V182" s="98">
        <v>1369.1431271917052</v>
      </c>
      <c r="W182" s="98">
        <v>2339.3970500122132</v>
      </c>
      <c r="X182" s="98">
        <v>1260.5965814206352</v>
      </c>
      <c r="Y182" s="98">
        <v>1369.7467653881226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786.87033008125366</v>
      </c>
      <c r="L183" s="101">
        <v>631.72568313025886</v>
      </c>
      <c r="M183" s="101">
        <v>888.34423097844115</v>
      </c>
      <c r="N183" s="101">
        <v>796.70902153575855</v>
      </c>
      <c r="O183" s="101">
        <v>836.86610083175503</v>
      </c>
      <c r="P183" s="101">
        <v>803.92626551246667</v>
      </c>
      <c r="Q183" s="101">
        <v>851.18901169686353</v>
      </c>
      <c r="R183" s="101">
        <v>774.93328552849982</v>
      </c>
      <c r="S183" s="101">
        <v>781.01317020155193</v>
      </c>
      <c r="T183" s="101">
        <v>1015.9623934687185</v>
      </c>
      <c r="U183" s="101">
        <v>776.48903457351503</v>
      </c>
      <c r="V183" s="101">
        <v>770.39537706178737</v>
      </c>
      <c r="W183" s="101">
        <v>1357.8224946105429</v>
      </c>
      <c r="X183" s="101">
        <v>571.49635224188557</v>
      </c>
      <c r="Y183" s="101">
        <v>520.67420040895456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469.75595126812249</v>
      </c>
      <c r="L184" s="104">
        <v>345.14532460726764</v>
      </c>
      <c r="M184" s="104">
        <v>528.98659601585518</v>
      </c>
      <c r="N184" s="104">
        <v>514.30806735436727</v>
      </c>
      <c r="O184" s="104">
        <v>546.93054799129573</v>
      </c>
      <c r="P184" s="104">
        <v>561.15565656722697</v>
      </c>
      <c r="Q184" s="104">
        <v>592.98881977320639</v>
      </c>
      <c r="R184" s="104">
        <v>559.34447215646253</v>
      </c>
      <c r="S184" s="104">
        <v>597.59411572039824</v>
      </c>
      <c r="T184" s="104">
        <v>582.06699336040856</v>
      </c>
      <c r="U184" s="104">
        <v>561.47216329245464</v>
      </c>
      <c r="V184" s="104">
        <v>598.74775012991756</v>
      </c>
      <c r="W184" s="104">
        <v>981.57455540166995</v>
      </c>
      <c r="X184" s="104">
        <v>689.1002291787496</v>
      </c>
      <c r="Y184" s="104">
        <v>849.07256497916819</v>
      </c>
      <c r="DA184" s="132" t="s">
        <v>2292</v>
      </c>
    </row>
    <row r="185" spans="1:105" ht="12" customHeight="1" x14ac:dyDescent="0.25">
      <c r="A185" s="106" t="s">
        <v>122</v>
      </c>
      <c r="B185" s="101">
        <v>1195.550853594561</v>
      </c>
      <c r="C185" s="101">
        <v>1029.6762360473142</v>
      </c>
      <c r="D185" s="101">
        <v>777.59700366676987</v>
      </c>
      <c r="E185" s="101">
        <v>1638.7817939594952</v>
      </c>
      <c r="F185" s="101">
        <v>1519.6298653492124</v>
      </c>
      <c r="G185" s="101">
        <v>1201.3612380064692</v>
      </c>
      <c r="H185" s="101">
        <v>1425.7203142362036</v>
      </c>
      <c r="I185" s="101">
        <v>1309.5147654793918</v>
      </c>
      <c r="J185" s="101">
        <v>1382.3018009899881</v>
      </c>
      <c r="K185" s="101">
        <v>1461.3984939100374</v>
      </c>
      <c r="L185" s="101">
        <v>1571.6029408615052</v>
      </c>
      <c r="M185" s="101">
        <v>1541.0923686794181</v>
      </c>
      <c r="N185" s="101">
        <v>1504.4101860569162</v>
      </c>
      <c r="O185" s="101">
        <v>1604.8615036314986</v>
      </c>
      <c r="P185" s="101">
        <v>1590.0976260469688</v>
      </c>
      <c r="Q185" s="101">
        <v>1642.8042114911334</v>
      </c>
      <c r="R185" s="101">
        <v>1672.7459581523594</v>
      </c>
      <c r="S185" s="101">
        <v>1655.441593481685</v>
      </c>
      <c r="T185" s="101">
        <v>1602.6309318513267</v>
      </c>
      <c r="U185" s="101">
        <v>1664.3114880343835</v>
      </c>
      <c r="V185" s="101">
        <v>1719.9637246649788</v>
      </c>
      <c r="W185" s="101">
        <v>1739.0928663963816</v>
      </c>
      <c r="X185" s="101">
        <v>1344.4289419703166</v>
      </c>
      <c r="Y185" s="101">
        <v>1033.1133129330592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1250.0810088316261</v>
      </c>
      <c r="N186" s="104">
        <v>1217.038323301219</v>
      </c>
      <c r="O186" s="104">
        <v>1299.6866247234373</v>
      </c>
      <c r="P186" s="104">
        <v>1299.4306105527239</v>
      </c>
      <c r="Q186" s="104">
        <v>1348.2285909777222</v>
      </c>
      <c r="R186" s="104">
        <v>1370.1729621184454</v>
      </c>
      <c r="S186" s="104">
        <v>1373.3683920355438</v>
      </c>
      <c r="T186" s="104">
        <v>1345.0968633001003</v>
      </c>
      <c r="U186" s="104">
        <v>1414.6112785302867</v>
      </c>
      <c r="V186" s="104">
        <v>1464.5253214362765</v>
      </c>
      <c r="W186" s="104">
        <v>1504.6564043409396</v>
      </c>
      <c r="X186" s="104">
        <v>1197.7888747118502</v>
      </c>
      <c r="Y186" s="104">
        <v>901.86846311356953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726.18164034298911</v>
      </c>
      <c r="N187" s="98">
        <v>682.70342383693992</v>
      </c>
      <c r="O187" s="98">
        <v>741.50387686724582</v>
      </c>
      <c r="P187" s="98">
        <v>725.14588486168509</v>
      </c>
      <c r="Q187" s="98">
        <v>761.62092970525634</v>
      </c>
      <c r="R187" s="98">
        <v>766.38962820939764</v>
      </c>
      <c r="S187" s="98">
        <v>752.60136507352479</v>
      </c>
      <c r="T187" s="98">
        <v>825.18593327052054</v>
      </c>
      <c r="U187" s="98">
        <v>796.58960831249192</v>
      </c>
      <c r="V187" s="98">
        <v>795.48873177516703</v>
      </c>
      <c r="W187" s="98">
        <v>833.06867030452793</v>
      </c>
      <c r="X187" s="98">
        <v>503.66335855472323</v>
      </c>
      <c r="Y187" s="98">
        <v>277.63058238813738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523.89936848863692</v>
      </c>
      <c r="N188" s="98">
        <v>534.33489946427903</v>
      </c>
      <c r="O188" s="98">
        <v>558.18274785619144</v>
      </c>
      <c r="P188" s="98">
        <v>574.28472569103894</v>
      </c>
      <c r="Q188" s="98">
        <v>586.60766127246552</v>
      </c>
      <c r="R188" s="98">
        <v>603.78333390904788</v>
      </c>
      <c r="S188" s="98">
        <v>620.76702696201903</v>
      </c>
      <c r="T188" s="98">
        <v>519.91093002957973</v>
      </c>
      <c r="U188" s="98">
        <v>618.02167021779462</v>
      </c>
      <c r="V188" s="98">
        <v>669.03658966110936</v>
      </c>
      <c r="W188" s="98">
        <v>671.58773403641169</v>
      </c>
      <c r="X188" s="98">
        <v>694.12551615712698</v>
      </c>
      <c r="Y188" s="98">
        <v>624.23788072543221</v>
      </c>
      <c r="DA188" s="63" t="s">
        <v>2296</v>
      </c>
    </row>
    <row r="189" spans="1:105" ht="12" customHeight="1" x14ac:dyDescent="0.25">
      <c r="A189" s="121" t="s">
        <v>54</v>
      </c>
      <c r="B189" s="122">
        <v>599.31365104843042</v>
      </c>
      <c r="C189" s="122">
        <v>598.00323039112527</v>
      </c>
      <c r="D189" s="122">
        <v>612.16568559229961</v>
      </c>
      <c r="E189" s="122">
        <v>910.74751836788948</v>
      </c>
      <c r="F189" s="122">
        <v>883.07329623104818</v>
      </c>
      <c r="G189" s="122">
        <v>801.63964073113141</v>
      </c>
      <c r="H189" s="122">
        <v>849.83212194593807</v>
      </c>
      <c r="I189" s="122">
        <v>844.25315297987891</v>
      </c>
      <c r="J189" s="122">
        <v>878.29062562845536</v>
      </c>
      <c r="K189" s="122">
        <v>896.60621501759408</v>
      </c>
      <c r="L189" s="122">
        <v>937.87666744098942</v>
      </c>
      <c r="M189" s="122">
        <v>893.45129316293026</v>
      </c>
      <c r="N189" s="122">
        <v>889.0336029669661</v>
      </c>
      <c r="O189" s="122">
        <v>862.57983288128764</v>
      </c>
      <c r="P189" s="122">
        <v>837.88999889530578</v>
      </c>
      <c r="Q189" s="122">
        <v>835.13035895444114</v>
      </c>
      <c r="R189" s="122">
        <v>851.44573299365857</v>
      </c>
      <c r="S189" s="122">
        <v>861.33670777660518</v>
      </c>
      <c r="T189" s="122">
        <v>880.34703459655964</v>
      </c>
      <c r="U189" s="122">
        <v>909.1554036544677</v>
      </c>
      <c r="V189" s="122">
        <v>873.31826934262392</v>
      </c>
      <c r="W189" s="122">
        <v>868.8611384993435</v>
      </c>
      <c r="X189" s="122">
        <v>724.11872551787417</v>
      </c>
      <c r="Y189" s="122">
        <v>595.21590143004471</v>
      </c>
      <c r="DA189" s="130" t="s">
        <v>2297</v>
      </c>
    </row>
    <row r="190" spans="1:105" ht="12" customHeight="1" x14ac:dyDescent="0.25">
      <c r="A190" s="97" t="s">
        <v>50</v>
      </c>
      <c r="B190" s="98">
        <v>618.40154530471023</v>
      </c>
      <c r="C190" s="98">
        <v>632.48014303362618</v>
      </c>
      <c r="D190" s="98">
        <v>685.29129311883582</v>
      </c>
      <c r="E190" s="98">
        <v>909.95566311325786</v>
      </c>
      <c r="F190" s="98">
        <v>911.58357398980729</v>
      </c>
      <c r="G190" s="98">
        <v>888.92772812907901</v>
      </c>
      <c r="H190" s="98">
        <v>900.67970524920543</v>
      </c>
      <c r="I190" s="98">
        <v>937.8829683808475</v>
      </c>
      <c r="J190" s="98">
        <v>966.91887916856058</v>
      </c>
      <c r="K190" s="98">
        <v>997.29269200421811</v>
      </c>
      <c r="L190" s="98">
        <v>1010.0663186024173</v>
      </c>
      <c r="M190" s="98">
        <v>966.5494758030643</v>
      </c>
      <c r="N190" s="98">
        <v>968.52471613647094</v>
      </c>
      <c r="O190" s="98">
        <v>928.45953931921963</v>
      </c>
      <c r="P190" s="98">
        <v>919.90754204866744</v>
      </c>
      <c r="Q190" s="98">
        <v>915.65165767529845</v>
      </c>
      <c r="R190" s="98">
        <v>929.59194048341226</v>
      </c>
      <c r="S190" s="98">
        <v>938.86416992264844</v>
      </c>
      <c r="T190" s="98">
        <v>966.7055317909178</v>
      </c>
      <c r="U190" s="98">
        <v>1008.6805565409989</v>
      </c>
      <c r="V190" s="98">
        <v>937.02485901320642</v>
      </c>
      <c r="W190" s="98">
        <v>886.61777358558527</v>
      </c>
      <c r="X190" s="98">
        <v>764.82839601039473</v>
      </c>
      <c r="Y190" s="98">
        <v>623.62199265478</v>
      </c>
      <c r="DA190" s="63" t="s">
        <v>2298</v>
      </c>
    </row>
    <row r="191" spans="1:105" ht="12" customHeight="1" x14ac:dyDescent="0.25">
      <c r="A191" s="109" t="s">
        <v>120</v>
      </c>
      <c r="B191" s="33">
        <v>497.56970982565821</v>
      </c>
      <c r="C191" s="33">
        <v>430.98322923944602</v>
      </c>
      <c r="D191" s="33">
        <v>338.93912373538188</v>
      </c>
      <c r="E191" s="33">
        <v>912.71649720457708</v>
      </c>
      <c r="F191" s="33">
        <v>824.0896842296828</v>
      </c>
      <c r="G191" s="33">
        <v>636.04270144640452</v>
      </c>
      <c r="H191" s="33">
        <v>761.49115303996996</v>
      </c>
      <c r="I191" s="33">
        <v>691.67250478014603</v>
      </c>
      <c r="J191" s="33">
        <v>735.66776405990493</v>
      </c>
      <c r="K191" s="33">
        <v>741.79716130931172</v>
      </c>
      <c r="L191" s="33">
        <v>827.68582146165909</v>
      </c>
      <c r="M191" s="33">
        <v>757.76636957021697</v>
      </c>
      <c r="N191" s="33">
        <v>736.93017120026184</v>
      </c>
      <c r="O191" s="33">
        <v>750.62272415914197</v>
      </c>
      <c r="P191" s="33">
        <v>700.70413376720683</v>
      </c>
      <c r="Q191" s="33">
        <v>699.08087131834338</v>
      </c>
      <c r="R191" s="33">
        <v>716.03554475585213</v>
      </c>
      <c r="S191" s="33">
        <v>724.10234137517398</v>
      </c>
      <c r="T191" s="33">
        <v>715.57477139315631</v>
      </c>
      <c r="U191" s="33">
        <v>709.26228546741788</v>
      </c>
      <c r="V191" s="33">
        <v>730.76259349091845</v>
      </c>
      <c r="W191" s="33">
        <v>818.86921618123063</v>
      </c>
      <c r="X191" s="33">
        <v>518.20394041081431</v>
      </c>
      <c r="Y191" s="33">
        <v>384.52559231509696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7302.3771438528438</v>
      </c>
      <c r="C193" s="117">
        <f t="shared" si="94"/>
        <v>8996.0512930278273</v>
      </c>
      <c r="D193" s="117">
        <f t="shared" si="94"/>
        <v>9396.9870802133082</v>
      </c>
      <c r="E193" s="117">
        <f t="shared" si="94"/>
        <v>9575.5930634741089</v>
      </c>
      <c r="F193" s="117">
        <f t="shared" si="94"/>
        <v>9142.5768111044181</v>
      </c>
      <c r="G193" s="117">
        <f t="shared" si="94"/>
        <v>8991.4596326188002</v>
      </c>
      <c r="H193" s="117">
        <f t="shared" si="94"/>
        <v>10096.172548350194</v>
      </c>
      <c r="I193" s="117">
        <f t="shared" si="94"/>
        <v>9680.0550571892763</v>
      </c>
      <c r="J193" s="117">
        <f t="shared" si="94"/>
        <v>9528.7010377286442</v>
      </c>
      <c r="K193" s="117">
        <f t="shared" si="94"/>
        <v>9317.0679747501381</v>
      </c>
      <c r="L193" s="117">
        <f t="shared" si="94"/>
        <v>8020.9893427255911</v>
      </c>
      <c r="M193" s="117">
        <f t="shared" si="94"/>
        <v>10321.100495030734</v>
      </c>
      <c r="N193" s="117">
        <f t="shared" si="94"/>
        <v>9983.5306843165508</v>
      </c>
      <c r="O193" s="117">
        <f t="shared" si="94"/>
        <v>10513.653904861818</v>
      </c>
      <c r="P193" s="117">
        <f t="shared" si="94"/>
        <v>9680.4000509726757</v>
      </c>
      <c r="Q193" s="117">
        <f t="shared" si="94"/>
        <v>10237.688490530702</v>
      </c>
      <c r="R193" s="117">
        <f t="shared" ref="R193:V193" si="95">R194+R197+R199+R208</f>
        <v>10061.385075505166</v>
      </c>
      <c r="S193" s="117">
        <f t="shared" si="95"/>
        <v>10575.431967766479</v>
      </c>
      <c r="T193" s="117">
        <f t="shared" si="95"/>
        <v>12669.687511368993</v>
      </c>
      <c r="U193" s="117">
        <f t="shared" si="95"/>
        <v>10749.91166817894</v>
      </c>
      <c r="V193" s="117">
        <f t="shared" si="95"/>
        <v>10629.733406358971</v>
      </c>
      <c r="W193" s="117">
        <f t="shared" ref="W193:Y193" si="96">W194+W197+W199+W208</f>
        <v>16154.830212920588</v>
      </c>
      <c r="X193" s="117">
        <f t="shared" si="96"/>
        <v>11708.553502605342</v>
      </c>
      <c r="Y193" s="117">
        <f t="shared" si="96"/>
        <v>11084.802135682896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6291.1622985348258</v>
      </c>
      <c r="C194" s="122">
        <f t="shared" si="97"/>
        <v>7906.4112742770303</v>
      </c>
      <c r="D194" s="122">
        <f t="shared" si="97"/>
        <v>8249.0193844201567</v>
      </c>
      <c r="E194" s="122">
        <f t="shared" si="97"/>
        <v>8088.4852807128154</v>
      </c>
      <c r="F194" s="122">
        <f t="shared" si="97"/>
        <v>7688.5281936887004</v>
      </c>
      <c r="G194" s="122">
        <f t="shared" si="97"/>
        <v>7660.3175155767021</v>
      </c>
      <c r="H194" s="122">
        <f t="shared" si="97"/>
        <v>8637.0236156004066</v>
      </c>
      <c r="I194" s="122">
        <f t="shared" si="97"/>
        <v>8219.1500262501413</v>
      </c>
      <c r="J194" s="122">
        <f t="shared" si="97"/>
        <v>8050.526665210421</v>
      </c>
      <c r="K194" s="122">
        <f t="shared" si="97"/>
        <v>7838.3735808421006</v>
      </c>
      <c r="L194" s="122">
        <f t="shared" si="97"/>
        <v>6711.7817479193991</v>
      </c>
      <c r="M194" s="122">
        <f t="shared" si="97"/>
        <v>8729.5484097568878</v>
      </c>
      <c r="N194" s="122">
        <f t="shared" si="97"/>
        <v>8455.5921508015163</v>
      </c>
      <c r="O194" s="122">
        <f t="shared" si="97"/>
        <v>8904.4535089926412</v>
      </c>
      <c r="P194" s="122">
        <f t="shared" si="97"/>
        <v>8078.87952574256</v>
      </c>
      <c r="Q194" s="122">
        <f t="shared" si="97"/>
        <v>8556.7079375232497</v>
      </c>
      <c r="R194" s="122">
        <f t="shared" ref="R194:V194" si="98">SUM(R195:R196)</f>
        <v>8448.3046295112999</v>
      </c>
      <c r="S194" s="122">
        <f t="shared" si="98"/>
        <v>8897.2229759977399</v>
      </c>
      <c r="T194" s="122">
        <f t="shared" si="98"/>
        <v>10801.832714870468</v>
      </c>
      <c r="U194" s="122">
        <f t="shared" si="98"/>
        <v>9025.202919490448</v>
      </c>
      <c r="V194" s="122">
        <f t="shared" si="98"/>
        <v>8875.2928541975471</v>
      </c>
      <c r="W194" s="122">
        <f t="shared" ref="W194:Y194" si="99">SUM(W195:W196)</f>
        <v>13693.730664647665</v>
      </c>
      <c r="X194" s="122">
        <f t="shared" si="99"/>
        <v>10127.002488650416</v>
      </c>
      <c r="Y194" s="122">
        <f t="shared" si="99"/>
        <v>9664.0242512175064</v>
      </c>
      <c r="DA194" s="130" t="s">
        <v>2451</v>
      </c>
    </row>
    <row r="195" spans="1:105" ht="12" customHeight="1" x14ac:dyDescent="0.25">
      <c r="A195" s="97" t="s">
        <v>211</v>
      </c>
      <c r="B195" s="98">
        <v>6166.4674053056287</v>
      </c>
      <c r="C195" s="98">
        <v>7749.6978506260848</v>
      </c>
      <c r="D195" s="98">
        <v>8087.4040996338363</v>
      </c>
      <c r="E195" s="98">
        <v>7930.4214508252771</v>
      </c>
      <c r="F195" s="98">
        <v>7540.9504257483513</v>
      </c>
      <c r="G195" s="98">
        <v>7515.5586249370126</v>
      </c>
      <c r="H195" s="98">
        <v>8474.4636357885665</v>
      </c>
      <c r="I195" s="98">
        <v>8068.4332110673295</v>
      </c>
      <c r="J195" s="98">
        <v>7904.2919410640689</v>
      </c>
      <c r="K195" s="98">
        <v>7697.8512000547043</v>
      </c>
      <c r="L195" s="98">
        <v>6591.0944202206474</v>
      </c>
      <c r="M195" s="98">
        <v>8576.2284826745145</v>
      </c>
      <c r="N195" s="98">
        <v>8308.1438016297307</v>
      </c>
      <c r="O195" s="98">
        <v>8751.5292509222581</v>
      </c>
      <c r="P195" s="98">
        <v>7942.856623602901</v>
      </c>
      <c r="Q195" s="98">
        <v>8414.2894570717363</v>
      </c>
      <c r="R195" s="98">
        <v>8308.3298668729658</v>
      </c>
      <c r="S195" s="98">
        <v>8751.3269299215481</v>
      </c>
      <c r="T195" s="98">
        <v>10622.722907832827</v>
      </c>
      <c r="U195" s="98">
        <v>8878.7353119034506</v>
      </c>
      <c r="V195" s="98">
        <v>8731.9865864329331</v>
      </c>
      <c r="W195" s="98">
        <v>13478.089162408922</v>
      </c>
      <c r="X195" s="98">
        <v>9974.6221704933196</v>
      </c>
      <c r="Y195" s="98">
        <v>9522.2747274034064</v>
      </c>
      <c r="DA195" s="63" t="s">
        <v>2452</v>
      </c>
    </row>
    <row r="196" spans="1:105" ht="12" customHeight="1" x14ac:dyDescent="0.25">
      <c r="A196" s="97" t="s">
        <v>53</v>
      </c>
      <c r="B196" s="98">
        <v>124.69489322919716</v>
      </c>
      <c r="C196" s="98">
        <v>156.71342365094569</v>
      </c>
      <c r="D196" s="98">
        <v>161.61528478631976</v>
      </c>
      <c r="E196" s="98">
        <v>158.06382988753793</v>
      </c>
      <c r="F196" s="98">
        <v>147.5777679403493</v>
      </c>
      <c r="G196" s="98">
        <v>144.75889063968984</v>
      </c>
      <c r="H196" s="98">
        <v>162.55997981184046</v>
      </c>
      <c r="I196" s="98">
        <v>150.71681518281255</v>
      </c>
      <c r="J196" s="98">
        <v>146.23472414635259</v>
      </c>
      <c r="K196" s="98">
        <v>140.52238078739586</v>
      </c>
      <c r="L196" s="98">
        <v>120.68732769875187</v>
      </c>
      <c r="M196" s="98">
        <v>153.31992708237274</v>
      </c>
      <c r="N196" s="98">
        <v>147.44834917178557</v>
      </c>
      <c r="O196" s="98">
        <v>152.92425807038248</v>
      </c>
      <c r="P196" s="98">
        <v>136.02290213965918</v>
      </c>
      <c r="Q196" s="98">
        <v>142.41848045151301</v>
      </c>
      <c r="R196" s="98">
        <v>139.97476263833363</v>
      </c>
      <c r="S196" s="98">
        <v>145.89604607619233</v>
      </c>
      <c r="T196" s="98">
        <v>179.10980703764073</v>
      </c>
      <c r="U196" s="98">
        <v>146.46760758699796</v>
      </c>
      <c r="V196" s="98">
        <v>143.30626776461395</v>
      </c>
      <c r="W196" s="98">
        <v>215.64150223874253</v>
      </c>
      <c r="X196" s="98">
        <v>152.38031815709613</v>
      </c>
      <c r="Y196" s="98">
        <v>141.74952381410066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0.12440062511205885</v>
      </c>
      <c r="C197" s="122">
        <f t="shared" si="100"/>
        <v>0.13768740907734128</v>
      </c>
      <c r="D197" s="122">
        <f t="shared" si="100"/>
        <v>0.16426444205491847</v>
      </c>
      <c r="E197" s="122">
        <f t="shared" si="100"/>
        <v>0.20090089928428784</v>
      </c>
      <c r="F197" s="122">
        <f t="shared" si="100"/>
        <v>0.2812099756501657</v>
      </c>
      <c r="G197" s="122">
        <f t="shared" si="100"/>
        <v>0.35874601877028423</v>
      </c>
      <c r="H197" s="122">
        <f t="shared" si="100"/>
        <v>0.5365194883335922</v>
      </c>
      <c r="I197" s="122">
        <f t="shared" si="100"/>
        <v>0.52461550795250322</v>
      </c>
      <c r="J197" s="122">
        <f t="shared" si="100"/>
        <v>0.59039373192036548</v>
      </c>
      <c r="K197" s="122">
        <f t="shared" si="100"/>
        <v>0.70250466893445496</v>
      </c>
      <c r="L197" s="122">
        <f t="shared" si="100"/>
        <v>1.4148313178035932</v>
      </c>
      <c r="M197" s="122">
        <f t="shared" si="100"/>
        <v>0.65741502180573907</v>
      </c>
      <c r="N197" s="122">
        <f t="shared" si="100"/>
        <v>0.81442448643513077</v>
      </c>
      <c r="O197" s="122">
        <f t="shared" si="100"/>
        <v>2.3062425381355731</v>
      </c>
      <c r="P197" s="122">
        <f t="shared" si="100"/>
        <v>4.2258414407916165</v>
      </c>
      <c r="Q197" s="122">
        <f t="shared" si="100"/>
        <v>10.870173626788597</v>
      </c>
      <c r="R197" s="122">
        <f t="shared" si="100"/>
        <v>6.6893433899470471</v>
      </c>
      <c r="S197" s="122">
        <f t="shared" si="100"/>
        <v>8.5475074903950894</v>
      </c>
      <c r="T197" s="122">
        <f t="shared" si="100"/>
        <v>12.715745322182462</v>
      </c>
      <c r="U197" s="122">
        <f t="shared" si="100"/>
        <v>21.962633220322239</v>
      </c>
      <c r="V197" s="122">
        <f t="shared" si="100"/>
        <v>14.823654226850303</v>
      </c>
      <c r="W197" s="122">
        <f t="shared" si="100"/>
        <v>19.380405751852557</v>
      </c>
      <c r="X197" s="122">
        <f t="shared" si="100"/>
        <v>14.177504723451401</v>
      </c>
      <c r="Y197" s="122">
        <f t="shared" si="100"/>
        <v>14.744185215525988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0.12440062511205885</v>
      </c>
      <c r="C198" s="98">
        <f>RES_hhdet_tesh!C48</f>
        <v>0.13768740907734128</v>
      </c>
      <c r="D198" s="98">
        <f>RES_hhdet_tesh!D48</f>
        <v>0.16426444205491847</v>
      </c>
      <c r="E198" s="98">
        <f>RES_hhdet_tesh!E48</f>
        <v>0.20090089928428784</v>
      </c>
      <c r="F198" s="98">
        <f>RES_hhdet_tesh!F48</f>
        <v>0.2812099756501657</v>
      </c>
      <c r="G198" s="98">
        <f>RES_hhdet_tesh!G48</f>
        <v>0.35874601877028423</v>
      </c>
      <c r="H198" s="98">
        <f>RES_hhdet_tesh!H48</f>
        <v>0.5365194883335922</v>
      </c>
      <c r="I198" s="98">
        <f>RES_hhdet_tesh!I48</f>
        <v>0.52461550795250322</v>
      </c>
      <c r="J198" s="98">
        <f>RES_hhdet_tesh!J48</f>
        <v>0.59039373192036548</v>
      </c>
      <c r="K198" s="98">
        <f>RES_hhdet_tesh!K48</f>
        <v>0.70250466893445496</v>
      </c>
      <c r="L198" s="98">
        <f>RES_hhdet_tesh!L48</f>
        <v>1.4148313178035932</v>
      </c>
      <c r="M198" s="98">
        <f>RES_hhdet_tesh!M48</f>
        <v>0.65741502180573907</v>
      </c>
      <c r="N198" s="98">
        <f>RES_hhdet_tesh!N48</f>
        <v>0.81442448643513077</v>
      </c>
      <c r="O198" s="98">
        <f>RES_hhdet_tesh!O48</f>
        <v>2.3062425381355731</v>
      </c>
      <c r="P198" s="98">
        <f>RES_hhdet_tesh!P48</f>
        <v>4.2258414407916165</v>
      </c>
      <c r="Q198" s="98">
        <f>RES_hhdet_tesh!Q48</f>
        <v>10.870173626788597</v>
      </c>
      <c r="R198" s="98">
        <f>RES_hhdet_tesh!R48</f>
        <v>6.6893433899470471</v>
      </c>
      <c r="S198" s="98">
        <f>RES_hhdet_tesh!S48</f>
        <v>8.5475074903950894</v>
      </c>
      <c r="T198" s="98">
        <f>RES_hhdet_tesh!T48</f>
        <v>12.715745322182462</v>
      </c>
      <c r="U198" s="98">
        <f>RES_hhdet_tesh!U48</f>
        <v>21.962633220322239</v>
      </c>
      <c r="V198" s="98">
        <f>RES_hhdet_tesh!V48</f>
        <v>14.823654226850303</v>
      </c>
      <c r="W198" s="98">
        <f>RES_hhdet_tesh!W48</f>
        <v>19.380405751852557</v>
      </c>
      <c r="X198" s="98">
        <f>RES_hhdet_tesh!X48</f>
        <v>14.177504723451401</v>
      </c>
      <c r="Y198" s="98">
        <f>RES_hhdet_tesh!Y48</f>
        <v>14.744185215525988</v>
      </c>
      <c r="DA198" s="63" t="s">
        <v>2455</v>
      </c>
    </row>
    <row r="199" spans="1:105" ht="12" customHeight="1" x14ac:dyDescent="0.25">
      <c r="A199" s="121" t="s">
        <v>55</v>
      </c>
      <c r="B199" s="122">
        <v>650.61234644315095</v>
      </c>
      <c r="C199" s="122">
        <v>729.84607334336908</v>
      </c>
      <c r="D199" s="122">
        <v>779.46081373795562</v>
      </c>
      <c r="E199" s="122">
        <v>912.17505568033619</v>
      </c>
      <c r="F199" s="122">
        <v>892.91514013139317</v>
      </c>
      <c r="G199" s="122">
        <v>824.75637930570804</v>
      </c>
      <c r="H199" s="122">
        <v>913.30380054628313</v>
      </c>
      <c r="I199" s="122">
        <v>920.25438830740825</v>
      </c>
      <c r="J199" s="122">
        <v>914.14907522957708</v>
      </c>
      <c r="K199" s="122">
        <v>901.6253125766591</v>
      </c>
      <c r="L199" s="122">
        <v>700.54530811807319</v>
      </c>
      <c r="M199" s="122">
        <v>1019.2841730621097</v>
      </c>
      <c r="N199" s="122">
        <v>958.77443204147733</v>
      </c>
      <c r="O199" s="122">
        <v>1047.8082345194077</v>
      </c>
      <c r="P199" s="122">
        <v>1055.4547517347794</v>
      </c>
      <c r="Q199" s="122">
        <v>1129.8004931153846</v>
      </c>
      <c r="R199" s="122">
        <v>1054.8644220198723</v>
      </c>
      <c r="S199" s="122">
        <v>1108.4954454889289</v>
      </c>
      <c r="T199" s="122">
        <v>1280.2340975660081</v>
      </c>
      <c r="U199" s="122">
        <v>1106.3654626480566</v>
      </c>
      <c r="V199" s="122">
        <v>1160.6016883778243</v>
      </c>
      <c r="W199" s="122">
        <v>1864.4824039686423</v>
      </c>
      <c r="X199" s="122">
        <v>1107.0334270242049</v>
      </c>
      <c r="Y199" s="122">
        <v>1033.0379608882824</v>
      </c>
      <c r="DA199" s="130" t="s">
        <v>2456</v>
      </c>
    </row>
    <row r="200" spans="1:105" ht="12" customHeight="1" x14ac:dyDescent="0.25">
      <c r="A200" s="97" t="s">
        <v>138</v>
      </c>
      <c r="B200" s="98">
        <v>647.77100074218367</v>
      </c>
      <c r="C200" s="98">
        <v>732.47956565704294</v>
      </c>
      <c r="D200" s="98">
        <v>788.8020319160546</v>
      </c>
      <c r="E200" s="98">
        <v>907.97636535589254</v>
      </c>
      <c r="F200" s="98">
        <v>890.50006641884875</v>
      </c>
      <c r="G200" s="98">
        <v>826.44327615773966</v>
      </c>
      <c r="H200" s="98">
        <v>913.08695192856931</v>
      </c>
      <c r="I200" s="98">
        <v>922.48805632732899</v>
      </c>
      <c r="J200" s="98">
        <v>914.70823093861145</v>
      </c>
      <c r="K200" s="98">
        <v>900.18542576548862</v>
      </c>
      <c r="L200" s="98">
        <v>690.72239390097025</v>
      </c>
      <c r="M200" s="98">
        <v>1019.5777261491834</v>
      </c>
      <c r="N200" s="98">
        <v>957.61156143000085</v>
      </c>
      <c r="O200" s="98">
        <v>1047.0949787809932</v>
      </c>
      <c r="P200" s="98">
        <v>1054.8278153445433</v>
      </c>
      <c r="Q200" s="98">
        <v>1130.2562709526044</v>
      </c>
      <c r="R200" s="98">
        <v>1052.3933543496305</v>
      </c>
      <c r="S200" s="98">
        <v>1107.2054117640905</v>
      </c>
      <c r="T200" s="98">
        <v>1284.7639752161137</v>
      </c>
      <c r="U200" s="98">
        <v>1103.0373717107939</v>
      </c>
      <c r="V200" s="98">
        <v>1148.1875226524853</v>
      </c>
      <c r="W200" s="98">
        <v>1988.6300710728121</v>
      </c>
      <c r="X200" s="98">
        <v>1112.1178977307709</v>
      </c>
      <c r="Y200" s="98">
        <v>1245.4425369091232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900.18509725333922</v>
      </c>
      <c r="L201" s="98">
        <v>690.70816500386354</v>
      </c>
      <c r="M201" s="98">
        <v>1019.5907796000575</v>
      </c>
      <c r="N201" s="98">
        <v>957.94938957969555</v>
      </c>
      <c r="O201" s="98">
        <v>1045.715177290552</v>
      </c>
      <c r="P201" s="98">
        <v>1054.082162768399</v>
      </c>
      <c r="Q201" s="98">
        <v>1129.710827680077</v>
      </c>
      <c r="R201" s="98">
        <v>1052.0091145522576</v>
      </c>
      <c r="S201" s="98">
        <v>1106.6707955998902</v>
      </c>
      <c r="T201" s="98">
        <v>1281.6002899597497</v>
      </c>
      <c r="U201" s="98">
        <v>1102.1473527199985</v>
      </c>
      <c r="V201" s="98">
        <v>1146.9659321051151</v>
      </c>
      <c r="W201" s="98">
        <v>1987.5477833078421</v>
      </c>
      <c r="X201" s="98">
        <v>1112.4910417540032</v>
      </c>
      <c r="Y201" s="98">
        <v>1245.3850892634482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430.42914598521662</v>
      </c>
      <c r="L202" s="101">
        <v>345.56284039659579</v>
      </c>
      <c r="M202" s="101">
        <v>490.60418358420219</v>
      </c>
      <c r="N202" s="101">
        <v>443.64132222532851</v>
      </c>
      <c r="O202" s="101">
        <v>498.78462929925627</v>
      </c>
      <c r="P202" s="101">
        <v>492.92650620117189</v>
      </c>
      <c r="Q202" s="101">
        <v>536.72200790687066</v>
      </c>
      <c r="R202" s="101">
        <v>492.66464239579528</v>
      </c>
      <c r="S202" s="101">
        <v>509.07667987949191</v>
      </c>
      <c r="T202" s="101">
        <v>699.53329659934116</v>
      </c>
      <c r="U202" s="101">
        <v>540.67518942754407</v>
      </c>
      <c r="V202" s="101">
        <v>548.21818197519769</v>
      </c>
      <c r="W202" s="101">
        <v>1005.973227906172</v>
      </c>
      <c r="X202" s="101">
        <v>423.39081257525345</v>
      </c>
      <c r="Y202" s="101">
        <v>396.31252428428007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469.75595126812249</v>
      </c>
      <c r="L203" s="104">
        <v>345.14532460726764</v>
      </c>
      <c r="M203" s="104">
        <v>528.98659601585518</v>
      </c>
      <c r="N203" s="104">
        <v>514.30806735436727</v>
      </c>
      <c r="O203" s="104">
        <v>546.93054799129573</v>
      </c>
      <c r="P203" s="104">
        <v>561.15565656722697</v>
      </c>
      <c r="Q203" s="104">
        <v>592.98881977320639</v>
      </c>
      <c r="R203" s="104">
        <v>559.34447215646253</v>
      </c>
      <c r="S203" s="104">
        <v>597.59411572039824</v>
      </c>
      <c r="T203" s="104">
        <v>582.06699336040856</v>
      </c>
      <c r="U203" s="104">
        <v>561.47216329245464</v>
      </c>
      <c r="V203" s="104">
        <v>598.74775012991756</v>
      </c>
      <c r="W203" s="104">
        <v>981.57455540166995</v>
      </c>
      <c r="X203" s="104">
        <v>689.1002291787496</v>
      </c>
      <c r="Y203" s="104">
        <v>849.07256497916819</v>
      </c>
      <c r="DA203" s="132" t="s">
        <v>2460</v>
      </c>
    </row>
    <row r="204" spans="1:105" ht="12" customHeight="1" x14ac:dyDescent="0.25">
      <c r="A204" s="106" t="s">
        <v>122</v>
      </c>
      <c r="B204" s="101">
        <v>746.26387902663214</v>
      </c>
      <c r="C204" s="101">
        <v>647.06382277657838</v>
      </c>
      <c r="D204" s="101">
        <v>491.54693177374662</v>
      </c>
      <c r="E204" s="101">
        <v>1041.3824718483447</v>
      </c>
      <c r="F204" s="101">
        <v>970.03527243356223</v>
      </c>
      <c r="G204" s="101">
        <v>770.54892735454632</v>
      </c>
      <c r="H204" s="101">
        <v>920.30234970967933</v>
      </c>
      <c r="I204" s="101">
        <v>847.82092642744863</v>
      </c>
      <c r="J204" s="101">
        <v>895.9738206220718</v>
      </c>
      <c r="K204" s="101">
        <v>948.58510615830096</v>
      </c>
      <c r="L204" s="101">
        <v>1021.5708011385004</v>
      </c>
      <c r="M204" s="101">
        <v>1009.6465586990156</v>
      </c>
      <c r="N204" s="101">
        <v>997.42326873337868</v>
      </c>
      <c r="O204" s="101">
        <v>1072.9418362696458</v>
      </c>
      <c r="P204" s="101">
        <v>1074.7654752168526</v>
      </c>
      <c r="Q204" s="101">
        <v>1111.8270122252266</v>
      </c>
      <c r="R204" s="101">
        <v>1136.1177370265414</v>
      </c>
      <c r="S204" s="101">
        <v>1150.7482533933521</v>
      </c>
      <c r="T204" s="101">
        <v>1130.242416182914</v>
      </c>
      <c r="U204" s="101">
        <v>1221.4832602440943</v>
      </c>
      <c r="V204" s="101">
        <v>1305.2407976931374</v>
      </c>
      <c r="W204" s="101">
        <v>1333.7568502269164</v>
      </c>
      <c r="X204" s="101">
        <v>1094.0452413346777</v>
      </c>
      <c r="Y204" s="101">
        <v>841.19613537778923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1009.6030667832656</v>
      </c>
      <c r="N205" s="104">
        <v>994.56554004663087</v>
      </c>
      <c r="O205" s="104">
        <v>1068.3749722123575</v>
      </c>
      <c r="P205" s="104">
        <v>1078.9839897732825</v>
      </c>
      <c r="Q205" s="104">
        <v>1118.0791380645635</v>
      </c>
      <c r="R205" s="104">
        <v>1141.1589301129536</v>
      </c>
      <c r="S205" s="104">
        <v>1154.4730536537986</v>
      </c>
      <c r="T205" s="104">
        <v>1126.0385326051755</v>
      </c>
      <c r="U205" s="104">
        <v>1217.8666967329796</v>
      </c>
      <c r="V205" s="104">
        <v>1294.7123411035323</v>
      </c>
      <c r="W205" s="104">
        <v>1336.5320399024401</v>
      </c>
      <c r="X205" s="104">
        <v>1102.2910150285668</v>
      </c>
      <c r="Y205" s="104">
        <v>850.30034783376254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485.70369829462885</v>
      </c>
      <c r="N206" s="98">
        <v>460.23064058235195</v>
      </c>
      <c r="O206" s="98">
        <v>510.19222435616598</v>
      </c>
      <c r="P206" s="98">
        <v>504.6992640822437</v>
      </c>
      <c r="Q206" s="98">
        <v>531.47147679209786</v>
      </c>
      <c r="R206" s="98">
        <v>537.37559620390562</v>
      </c>
      <c r="S206" s="98">
        <v>533.70602669177936</v>
      </c>
      <c r="T206" s="98">
        <v>606.12760257559569</v>
      </c>
      <c r="U206" s="98">
        <v>599.84502651518483</v>
      </c>
      <c r="V206" s="98">
        <v>625.67575144242267</v>
      </c>
      <c r="W206" s="98">
        <v>664.94430586602857</v>
      </c>
      <c r="X206" s="98">
        <v>408.16549887143969</v>
      </c>
      <c r="Y206" s="98">
        <v>226.0624671083302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523.89936848863692</v>
      </c>
      <c r="N207" s="98">
        <v>534.33489946427903</v>
      </c>
      <c r="O207" s="98">
        <v>558.18274785619144</v>
      </c>
      <c r="P207" s="98">
        <v>574.28472569103894</v>
      </c>
      <c r="Q207" s="98">
        <v>586.60766127246552</v>
      </c>
      <c r="R207" s="98">
        <v>603.78333390904788</v>
      </c>
      <c r="S207" s="98">
        <v>620.76702696201903</v>
      </c>
      <c r="T207" s="98">
        <v>519.91093002957973</v>
      </c>
      <c r="U207" s="98">
        <v>618.02167021779462</v>
      </c>
      <c r="V207" s="98">
        <v>669.03658966110936</v>
      </c>
      <c r="W207" s="98">
        <v>671.58773403641169</v>
      </c>
      <c r="X207" s="98">
        <v>694.12551615712698</v>
      </c>
      <c r="Y207" s="98">
        <v>624.23788072543221</v>
      </c>
      <c r="DA207" s="63" t="s">
        <v>2464</v>
      </c>
    </row>
    <row r="208" spans="1:105" ht="12" customHeight="1" x14ac:dyDescent="0.25">
      <c r="A208" s="121" t="s">
        <v>54</v>
      </c>
      <c r="B208" s="122">
        <v>360.47809824975531</v>
      </c>
      <c r="C208" s="122">
        <v>359.65625799835186</v>
      </c>
      <c r="D208" s="122">
        <v>368.34261761313991</v>
      </c>
      <c r="E208" s="122">
        <v>574.73182618167186</v>
      </c>
      <c r="F208" s="122">
        <v>560.85226730867373</v>
      </c>
      <c r="G208" s="122">
        <v>506.02699171761992</v>
      </c>
      <c r="H208" s="122">
        <v>545.30861271516972</v>
      </c>
      <c r="I208" s="122">
        <v>540.1260271237727</v>
      </c>
      <c r="J208" s="122">
        <v>563.43490355672554</v>
      </c>
      <c r="K208" s="122">
        <v>576.366576662444</v>
      </c>
      <c r="L208" s="122">
        <v>607.24745537031538</v>
      </c>
      <c r="M208" s="122">
        <v>571.61049718993183</v>
      </c>
      <c r="N208" s="122">
        <v>568.34967698712296</v>
      </c>
      <c r="O208" s="122">
        <v>559.08591881163352</v>
      </c>
      <c r="P208" s="122">
        <v>541.83993205454453</v>
      </c>
      <c r="Q208" s="122">
        <v>540.30988626527801</v>
      </c>
      <c r="R208" s="122">
        <v>551.52668058404629</v>
      </c>
      <c r="S208" s="122">
        <v>561.16603878941578</v>
      </c>
      <c r="T208" s="122">
        <v>574.90495361033436</v>
      </c>
      <c r="U208" s="122">
        <v>596.3806528201128</v>
      </c>
      <c r="V208" s="122">
        <v>579.01520955675062</v>
      </c>
      <c r="W208" s="122">
        <v>577.23673855242805</v>
      </c>
      <c r="X208" s="122">
        <v>460.34008220726867</v>
      </c>
      <c r="Y208" s="122">
        <v>372.99573836158049</v>
      </c>
      <c r="DA208" s="130" t="s">
        <v>2465</v>
      </c>
    </row>
    <row r="209" spans="1:105" ht="12" customHeight="1" x14ac:dyDescent="0.25">
      <c r="A209" s="97" t="s">
        <v>50</v>
      </c>
      <c r="B209" s="98">
        <v>359.13984614477027</v>
      </c>
      <c r="C209" s="98">
        <v>367.91319913191978</v>
      </c>
      <c r="D209" s="98">
        <v>399.28902545890935</v>
      </c>
      <c r="E209" s="98">
        <v>530.8833974533452</v>
      </c>
      <c r="F209" s="98">
        <v>532.77971181831379</v>
      </c>
      <c r="G209" s="98">
        <v>520.54353812929025</v>
      </c>
      <c r="H209" s="98">
        <v>528.81217328407286</v>
      </c>
      <c r="I209" s="98">
        <v>551.3775496016093</v>
      </c>
      <c r="J209" s="98">
        <v>568.55596703334925</v>
      </c>
      <c r="K209" s="98">
        <v>586.70939712812799</v>
      </c>
      <c r="L209" s="98">
        <v>594.53506626154501</v>
      </c>
      <c r="M209" s="98">
        <v>569.22457014317786</v>
      </c>
      <c r="N209" s="98">
        <v>571.00815286850639</v>
      </c>
      <c r="O209" s="98">
        <v>548.22671005447785</v>
      </c>
      <c r="P209" s="98">
        <v>543.25499219624749</v>
      </c>
      <c r="Q209" s="98">
        <v>540.88420995547358</v>
      </c>
      <c r="R209" s="98">
        <v>549.46541550128666</v>
      </c>
      <c r="S209" s="98">
        <v>556.62373478708332</v>
      </c>
      <c r="T209" s="98">
        <v>576.01601253220394</v>
      </c>
      <c r="U209" s="98">
        <v>604.65700262172709</v>
      </c>
      <c r="V209" s="98">
        <v>565.64896159889213</v>
      </c>
      <c r="W209" s="98">
        <v>537.59038876358443</v>
      </c>
      <c r="X209" s="98">
        <v>465.09957014368189</v>
      </c>
      <c r="Y209" s="98">
        <v>379.61469423034868</v>
      </c>
      <c r="DA209" s="63" t="s">
        <v>2466</v>
      </c>
    </row>
    <row r="210" spans="1:105" ht="12" customHeight="1" x14ac:dyDescent="0.25">
      <c r="A210" s="109" t="s">
        <v>120</v>
      </c>
      <c r="B210" s="33">
        <v>367.61136510898768</v>
      </c>
      <c r="C210" s="33">
        <v>319.656321462915</v>
      </c>
      <c r="D210" s="33">
        <v>252.71444160854114</v>
      </c>
      <c r="E210" s="33">
        <v>683.76264675539949</v>
      </c>
      <c r="F210" s="33">
        <v>618.93029569341843</v>
      </c>
      <c r="G210" s="33">
        <v>478.48720104953139</v>
      </c>
      <c r="H210" s="33">
        <v>573.96900025315688</v>
      </c>
      <c r="I210" s="33">
        <v>521.79036571559664</v>
      </c>
      <c r="J210" s="33">
        <v>555.19395670133292</v>
      </c>
      <c r="K210" s="33">
        <v>560.46412087208125</v>
      </c>
      <c r="L210" s="33">
        <v>626.65174515115177</v>
      </c>
      <c r="M210" s="33">
        <v>576.03925748661879</v>
      </c>
      <c r="N210" s="33">
        <v>563.26277747465588</v>
      </c>
      <c r="O210" s="33">
        <v>577.54024535916892</v>
      </c>
      <c r="P210" s="33">
        <v>539.4730451388416</v>
      </c>
      <c r="Q210" s="33">
        <v>539.33950395612976</v>
      </c>
      <c r="R210" s="33">
        <v>555.09839956863152</v>
      </c>
      <c r="S210" s="33">
        <v>569.20654720420816</v>
      </c>
      <c r="T210" s="33">
        <v>572.78504996383174</v>
      </c>
      <c r="U210" s="33">
        <v>579.75786630766606</v>
      </c>
      <c r="V210" s="33">
        <v>608.92474514932769</v>
      </c>
      <c r="W210" s="33">
        <v>688.856830378062</v>
      </c>
      <c r="X210" s="33">
        <v>436.2659758883234</v>
      </c>
      <c r="Y210" s="33">
        <v>323.90239964855755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4235.6034835165592</v>
      </c>
      <c r="C212" s="117">
        <f t="shared" si="101"/>
        <v>5205.4680456453789</v>
      </c>
      <c r="D212" s="117">
        <f t="shared" si="101"/>
        <v>5382.9313768123257</v>
      </c>
      <c r="E212" s="117">
        <f t="shared" si="101"/>
        <v>5321.6010294428643</v>
      </c>
      <c r="F212" s="117">
        <f t="shared" si="101"/>
        <v>5033.4523320324724</v>
      </c>
      <c r="G212" s="117">
        <f t="shared" si="101"/>
        <v>4963.4538643228152</v>
      </c>
      <c r="H212" s="117">
        <f t="shared" si="101"/>
        <v>5548.8560890093495</v>
      </c>
      <c r="I212" s="117">
        <f t="shared" si="101"/>
        <v>5298.3283502512095</v>
      </c>
      <c r="J212" s="117">
        <f t="shared" si="101"/>
        <v>5185.0095600473642</v>
      </c>
      <c r="K212" s="117">
        <f t="shared" si="101"/>
        <v>5050.7085489617302</v>
      </c>
      <c r="L212" s="117">
        <f t="shared" si="101"/>
        <v>4301.1228728286433</v>
      </c>
      <c r="M212" s="117">
        <f t="shared" si="101"/>
        <v>5610.1104135918667</v>
      </c>
      <c r="N212" s="117">
        <f t="shared" si="101"/>
        <v>5243.5415961421268</v>
      </c>
      <c r="O212" s="117">
        <f t="shared" si="101"/>
        <v>4993.6332075792925</v>
      </c>
      <c r="P212" s="117">
        <f t="shared" si="101"/>
        <v>4586.5378942686293</v>
      </c>
      <c r="Q212" s="117">
        <f t="shared" si="101"/>
        <v>4855.555854127967</v>
      </c>
      <c r="R212" s="117">
        <f t="shared" ref="R212:V212" si="102">R213+R216+R218+R227</f>
        <v>4741.893463105589</v>
      </c>
      <c r="S212" s="117">
        <f t="shared" si="102"/>
        <v>4772.441539311556</v>
      </c>
      <c r="T212" s="117">
        <f t="shared" si="102"/>
        <v>5442.4425701858008</v>
      </c>
      <c r="U212" s="117">
        <f t="shared" si="102"/>
        <v>4377.4531048030985</v>
      </c>
      <c r="V212" s="117">
        <f t="shared" si="102"/>
        <v>4169.6775434473584</v>
      </c>
      <c r="W212" s="117">
        <f t="shared" ref="W212:Y212" si="103">W213+W216+W218+W227</f>
        <v>6330.4651040361896</v>
      </c>
      <c r="X212" s="117">
        <f t="shared" si="103"/>
        <v>4433.4181997377873</v>
      </c>
      <c r="Y212" s="117">
        <f t="shared" si="103"/>
        <v>4204.6031008999025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3780.7699368268973</v>
      </c>
      <c r="C213" s="122">
        <f t="shared" si="104"/>
        <v>4707.8734953189678</v>
      </c>
      <c r="D213" s="122">
        <f t="shared" si="104"/>
        <v>4854.6256812983011</v>
      </c>
      <c r="E213" s="122">
        <f t="shared" si="104"/>
        <v>4709.4221755106664</v>
      </c>
      <c r="F213" s="122">
        <f t="shared" si="104"/>
        <v>4439.1502550506239</v>
      </c>
      <c r="G213" s="122">
        <f t="shared" si="104"/>
        <v>4409.9151722755951</v>
      </c>
      <c r="H213" s="122">
        <f t="shared" si="104"/>
        <v>4955.0640368139893</v>
      </c>
      <c r="I213" s="122">
        <f t="shared" si="104"/>
        <v>4701.0236570375919</v>
      </c>
      <c r="J213" s="122">
        <f t="shared" si="104"/>
        <v>4593.8356889130537</v>
      </c>
      <c r="K213" s="122">
        <f t="shared" si="104"/>
        <v>4471.7523632620687</v>
      </c>
      <c r="L213" s="122">
        <f t="shared" si="104"/>
        <v>3828.819260803019</v>
      </c>
      <c r="M213" s="122">
        <f t="shared" si="104"/>
        <v>4980.2789979264207</v>
      </c>
      <c r="N213" s="122">
        <f t="shared" si="104"/>
        <v>4650.872904784298</v>
      </c>
      <c r="O213" s="122">
        <f t="shared" si="104"/>
        <v>4393.302436657279</v>
      </c>
      <c r="P213" s="122">
        <f t="shared" si="104"/>
        <v>3987.4504002321737</v>
      </c>
      <c r="Q213" s="122">
        <f t="shared" si="104"/>
        <v>4224.109739928298</v>
      </c>
      <c r="R213" s="122">
        <f t="shared" ref="R213:V213" si="105">SUM(R214:R215)</f>
        <v>4147.4471295234043</v>
      </c>
      <c r="S213" s="122">
        <f t="shared" si="105"/>
        <v>4168.8738231000088</v>
      </c>
      <c r="T213" s="122">
        <f t="shared" si="105"/>
        <v>4780.4469937740669</v>
      </c>
      <c r="U213" s="122">
        <f t="shared" si="105"/>
        <v>3798.6746228302618</v>
      </c>
      <c r="V213" s="122">
        <f t="shared" si="105"/>
        <v>3615.9539312055076</v>
      </c>
      <c r="W213" s="122">
        <f t="shared" ref="W213:Y213" si="106">SUM(W214:W215)</f>
        <v>5572.2101532063325</v>
      </c>
      <c r="X213" s="122">
        <f t="shared" si="106"/>
        <v>4069.5641155234694</v>
      </c>
      <c r="Y213" s="122">
        <f t="shared" si="106"/>
        <v>3871.620159411013</v>
      </c>
      <c r="DA213" s="130" t="s">
        <v>2619</v>
      </c>
    </row>
    <row r="214" spans="1:105" ht="12" customHeight="1" x14ac:dyDescent="0.25">
      <c r="A214" s="97" t="s">
        <v>211</v>
      </c>
      <c r="B214" s="98">
        <v>3780.7699368268973</v>
      </c>
      <c r="C214" s="98">
        <v>4707.8734953189678</v>
      </c>
      <c r="D214" s="98">
        <v>4854.6256812983011</v>
      </c>
      <c r="E214" s="98">
        <v>4709.4221755106664</v>
      </c>
      <c r="F214" s="98">
        <v>4439.1502550506239</v>
      </c>
      <c r="G214" s="98">
        <v>4409.9151722755951</v>
      </c>
      <c r="H214" s="98">
        <v>4955.0640368139893</v>
      </c>
      <c r="I214" s="98">
        <v>4701.0236570375919</v>
      </c>
      <c r="J214" s="98">
        <v>4593.8356889130537</v>
      </c>
      <c r="K214" s="98">
        <v>4471.7523632620687</v>
      </c>
      <c r="L214" s="98">
        <v>3828.819260803019</v>
      </c>
      <c r="M214" s="98">
        <v>4980.2789979264207</v>
      </c>
      <c r="N214" s="98">
        <v>4650.872904784298</v>
      </c>
      <c r="O214" s="98">
        <v>4393.302436657279</v>
      </c>
      <c r="P214" s="98">
        <v>3987.4504002321737</v>
      </c>
      <c r="Q214" s="98">
        <v>4224.109739928298</v>
      </c>
      <c r="R214" s="98">
        <v>4147.4471295234043</v>
      </c>
      <c r="S214" s="98">
        <v>4168.8738231000088</v>
      </c>
      <c r="T214" s="98">
        <v>4780.4469937740669</v>
      </c>
      <c r="U214" s="98">
        <v>3798.6746228302618</v>
      </c>
      <c r="V214" s="98">
        <v>3615.9539312055076</v>
      </c>
      <c r="W214" s="98">
        <v>5572.2101532063325</v>
      </c>
      <c r="X214" s="98">
        <v>4069.5641155234694</v>
      </c>
      <c r="Y214" s="98">
        <v>3871.620159411013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336.54856409863754</v>
      </c>
      <c r="C218" s="122">
        <v>378.50357861332941</v>
      </c>
      <c r="D218" s="122">
        <v>405.50181822341324</v>
      </c>
      <c r="E218" s="122">
        <v>464.76006763487322</v>
      </c>
      <c r="F218" s="122">
        <v>454.70317883327715</v>
      </c>
      <c r="G218" s="122">
        <v>421.30945161038528</v>
      </c>
      <c r="H218" s="122">
        <v>463.93639403478568</v>
      </c>
      <c r="I218" s="122">
        <v>465.27443915704958</v>
      </c>
      <c r="J218" s="122">
        <v>455.70883718278276</v>
      </c>
      <c r="K218" s="122">
        <v>441.68874230300634</v>
      </c>
      <c r="L218" s="122">
        <v>333.67627789422227</v>
      </c>
      <c r="M218" s="122">
        <v>487.14185873400203</v>
      </c>
      <c r="N218" s="122">
        <v>448.17354633363584</v>
      </c>
      <c r="O218" s="122">
        <v>467.5531615701953</v>
      </c>
      <c r="P218" s="122">
        <v>468.30846656939775</v>
      </c>
      <c r="Q218" s="122">
        <v>500.7811411810581</v>
      </c>
      <c r="R218" s="122">
        <v>460.55176228082519</v>
      </c>
      <c r="S218" s="122">
        <v>467.28511514439049</v>
      </c>
      <c r="T218" s="122">
        <v>517.91340032279481</v>
      </c>
      <c r="U218" s="122">
        <v>425.80890917316464</v>
      </c>
      <c r="V218" s="122">
        <v>406.61174679139577</v>
      </c>
      <c r="W218" s="122">
        <v>609.63809196312809</v>
      </c>
      <c r="X218" s="122">
        <v>218.79422382671441</v>
      </c>
      <c r="Y218" s="122">
        <v>208.15126440460918</v>
      </c>
      <c r="DA218" s="130" t="s">
        <v>2624</v>
      </c>
    </row>
    <row r="219" spans="1:105" ht="12" customHeight="1" x14ac:dyDescent="0.25">
      <c r="A219" s="97" t="s">
        <v>138</v>
      </c>
      <c r="B219" s="98">
        <v>346.54579874758366</v>
      </c>
      <c r="C219" s="98">
        <v>390.54464125841974</v>
      </c>
      <c r="D219" s="98">
        <v>418.65811666167895</v>
      </c>
      <c r="E219" s="98">
        <v>479.86278895722319</v>
      </c>
      <c r="F219" s="98">
        <v>468.94254359354449</v>
      </c>
      <c r="G219" s="98">
        <v>434.420298220424</v>
      </c>
      <c r="H219" s="98">
        <v>478.31136853375551</v>
      </c>
      <c r="I219" s="98">
        <v>479.62234699216094</v>
      </c>
      <c r="J219" s="98">
        <v>469.72856914642449</v>
      </c>
      <c r="K219" s="98">
        <v>455.52103291362329</v>
      </c>
      <c r="L219" s="98">
        <v>344.09646257834726</v>
      </c>
      <c r="M219" s="98">
        <v>502.42382575336063</v>
      </c>
      <c r="N219" s="98">
        <v>462.16437903099632</v>
      </c>
      <c r="O219" s="98">
        <v>482.43168053115926</v>
      </c>
      <c r="P219" s="98">
        <v>483.59387401054113</v>
      </c>
      <c r="Q219" s="98">
        <v>517.54783095766015</v>
      </c>
      <c r="R219" s="98">
        <v>476.0462630643035</v>
      </c>
      <c r="S219" s="98">
        <v>483.07194197203711</v>
      </c>
      <c r="T219" s="98">
        <v>536.02620746494824</v>
      </c>
      <c r="U219" s="98">
        <v>440.80670449056498</v>
      </c>
      <c r="V219" s="98">
        <v>446.90246663339366</v>
      </c>
      <c r="W219" s="98">
        <v>761.23050999044233</v>
      </c>
      <c r="X219" s="98">
        <v>417.22480474972446</v>
      </c>
      <c r="Y219" s="98">
        <v>461.92915649180725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209.90552925247522</v>
      </c>
      <c r="L220" s="98">
        <v>168.51914323182791</v>
      </c>
      <c r="M220" s="98">
        <v>236.97470705580895</v>
      </c>
      <c r="N220" s="98">
        <v>212.53009858487897</v>
      </c>
      <c r="O220" s="98">
        <v>223.24240105787902</v>
      </c>
      <c r="P220" s="98">
        <v>214.45537058810555</v>
      </c>
      <c r="Q220" s="98">
        <v>227.06318076025525</v>
      </c>
      <c r="R220" s="98">
        <v>206.72120324758274</v>
      </c>
      <c r="S220" s="98">
        <v>208.34307328296595</v>
      </c>
      <c r="T220" s="98">
        <v>271.01812808171519</v>
      </c>
      <c r="U220" s="98">
        <v>207.13621486283094</v>
      </c>
      <c r="V220" s="98">
        <v>205.51067078500262</v>
      </c>
      <c r="W220" s="98">
        <v>362.21272866230834</v>
      </c>
      <c r="X220" s="98">
        <v>152.45236692404535</v>
      </c>
      <c r="Y220" s="98">
        <v>138.89504970109274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209.90552925247522</v>
      </c>
      <c r="L221" s="101">
        <v>168.51914323182791</v>
      </c>
      <c r="M221" s="101">
        <v>236.97470705580895</v>
      </c>
      <c r="N221" s="101">
        <v>212.53009858487897</v>
      </c>
      <c r="O221" s="101">
        <v>223.24240105787902</v>
      </c>
      <c r="P221" s="101">
        <v>214.45537058810555</v>
      </c>
      <c r="Q221" s="101">
        <v>227.06318076025525</v>
      </c>
      <c r="R221" s="101">
        <v>206.72120324758274</v>
      </c>
      <c r="S221" s="101">
        <v>208.34307328296595</v>
      </c>
      <c r="T221" s="101">
        <v>271.01812808171519</v>
      </c>
      <c r="U221" s="101">
        <v>207.13621486283094</v>
      </c>
      <c r="V221" s="101">
        <v>205.51067078500262</v>
      </c>
      <c r="W221" s="101">
        <v>362.21272866230834</v>
      </c>
      <c r="X221" s="101">
        <v>152.45236692404535</v>
      </c>
      <c r="Y221" s="101">
        <v>138.89504970109274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118.28498259102419</v>
      </c>
      <c r="C227" s="122">
        <v>119.0909717130819</v>
      </c>
      <c r="D227" s="122">
        <v>122.80387729061117</v>
      </c>
      <c r="E227" s="122">
        <v>147.41878629732497</v>
      </c>
      <c r="F227" s="122">
        <v>139.59889814857203</v>
      </c>
      <c r="G227" s="122">
        <v>132.22924043683412</v>
      </c>
      <c r="H227" s="122">
        <v>129.85565816057456</v>
      </c>
      <c r="I227" s="122">
        <v>132.03025405656845</v>
      </c>
      <c r="J227" s="122">
        <v>135.46503395152763</v>
      </c>
      <c r="K227" s="122">
        <v>137.26744339665524</v>
      </c>
      <c r="L227" s="122">
        <v>138.62733413140211</v>
      </c>
      <c r="M227" s="122">
        <v>142.68955693144375</v>
      </c>
      <c r="N227" s="122">
        <v>144.49514502419225</v>
      </c>
      <c r="O227" s="122">
        <v>132.77760935181811</v>
      </c>
      <c r="P227" s="122">
        <v>130.77902746705757</v>
      </c>
      <c r="Q227" s="122">
        <v>130.66497301861054</v>
      </c>
      <c r="R227" s="122">
        <v>133.89457130135952</v>
      </c>
      <c r="S227" s="122">
        <v>136.28260106715729</v>
      </c>
      <c r="T227" s="122">
        <v>144.08217608893978</v>
      </c>
      <c r="U227" s="122">
        <v>152.96957279967202</v>
      </c>
      <c r="V227" s="122">
        <v>147.11186545045496</v>
      </c>
      <c r="W227" s="122">
        <v>148.61685886672836</v>
      </c>
      <c r="X227" s="122">
        <v>145.05986038760341</v>
      </c>
      <c r="Y227" s="122">
        <v>124.83167708428017</v>
      </c>
      <c r="DA227" s="130" t="s">
        <v>2633</v>
      </c>
    </row>
    <row r="228" spans="1:105" ht="12" customHeight="1" x14ac:dyDescent="0.25">
      <c r="A228" s="97" t="s">
        <v>50</v>
      </c>
      <c r="B228" s="98">
        <v>140.476095031418</v>
      </c>
      <c r="C228" s="98">
        <v>143.67418929151856</v>
      </c>
      <c r="D228" s="98">
        <v>155.67077014487478</v>
      </c>
      <c r="E228" s="98">
        <v>206.70552843280771</v>
      </c>
      <c r="F228" s="98">
        <v>207.07532466752465</v>
      </c>
      <c r="G228" s="98">
        <v>201.92882272180159</v>
      </c>
      <c r="H228" s="98">
        <v>204.59840184440952</v>
      </c>
      <c r="I228" s="98">
        <v>213.04949509739336</v>
      </c>
      <c r="J228" s="98">
        <v>219.64529259193026</v>
      </c>
      <c r="K228" s="98">
        <v>226.54500791567821</v>
      </c>
      <c r="L228" s="98">
        <v>229.44666493372515</v>
      </c>
      <c r="M228" s="98">
        <v>219.56137892342412</v>
      </c>
      <c r="N228" s="98">
        <v>220.01007451756078</v>
      </c>
      <c r="O228" s="98">
        <v>210.90886895175393</v>
      </c>
      <c r="P228" s="98">
        <v>208.96619725177533</v>
      </c>
      <c r="Q228" s="98">
        <v>207.99943055752084</v>
      </c>
      <c r="R228" s="98">
        <v>211.16610520021194</v>
      </c>
      <c r="S228" s="98">
        <v>213.27238483962884</v>
      </c>
      <c r="T228" s="98">
        <v>219.59682860162494</v>
      </c>
      <c r="U228" s="98">
        <v>229.13187522385334</v>
      </c>
      <c r="V228" s="98">
        <v>212.85456697344</v>
      </c>
      <c r="W228" s="98">
        <v>201.40409344770163</v>
      </c>
      <c r="X228" s="98">
        <v>173.73841843772129</v>
      </c>
      <c r="Y228" s="98">
        <v>141.66197185145987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217.9905493388807</v>
      </c>
      <c r="C231" s="118">
        <f t="shared" si="108"/>
        <v>267.08623194527968</v>
      </c>
      <c r="D231" s="118">
        <f t="shared" si="108"/>
        <v>275.78573626806656</v>
      </c>
      <c r="E231" s="118">
        <f t="shared" si="108"/>
        <v>275.55059958188866</v>
      </c>
      <c r="F231" s="118">
        <f t="shared" si="108"/>
        <v>260.62214066944483</v>
      </c>
      <c r="G231" s="118">
        <f t="shared" si="108"/>
        <v>255.9635431573646</v>
      </c>
      <c r="H231" s="118">
        <f t="shared" si="108"/>
        <v>286.20295669987479</v>
      </c>
      <c r="I231" s="118">
        <f t="shared" si="108"/>
        <v>272.94992433327212</v>
      </c>
      <c r="J231" s="118">
        <f t="shared" si="108"/>
        <v>267.22675716852018</v>
      </c>
      <c r="K231" s="118">
        <f t="shared" si="108"/>
        <v>260.31902483736826</v>
      </c>
      <c r="L231" s="118">
        <f t="shared" si="108"/>
        <v>222.81321505106371</v>
      </c>
      <c r="M231" s="118">
        <f t="shared" si="108"/>
        <v>287.51966890627392</v>
      </c>
      <c r="N231" s="118">
        <f t="shared" si="108"/>
        <v>268.56224076308217</v>
      </c>
      <c r="O231" s="118">
        <f t="shared" si="108"/>
        <v>256.11816148088855</v>
      </c>
      <c r="P231" s="118">
        <f t="shared" si="108"/>
        <v>235.07919828302451</v>
      </c>
      <c r="Q231" s="118">
        <f t="shared" si="108"/>
        <v>248.22747461086556</v>
      </c>
      <c r="R231" s="118">
        <f t="shared" ref="R231:V231" si="109">R232+R235+R237+R246</f>
        <v>242.26091920426251</v>
      </c>
      <c r="S231" s="118">
        <f t="shared" si="109"/>
        <v>243.53930099760876</v>
      </c>
      <c r="T231" s="118">
        <f t="shared" si="109"/>
        <v>276.62486073539617</v>
      </c>
      <c r="U231" s="118">
        <f t="shared" si="109"/>
        <v>223.18007185187676</v>
      </c>
      <c r="V231" s="118">
        <f t="shared" si="109"/>
        <v>213.43898190106759</v>
      </c>
      <c r="W231" s="118">
        <f t="shared" ref="W231:Y231" si="110">W232+W235+W237+W246</f>
        <v>322.35583229092163</v>
      </c>
      <c r="X231" s="118">
        <f t="shared" si="110"/>
        <v>229.61255155365467</v>
      </c>
      <c r="Y231" s="118">
        <f t="shared" si="110"/>
        <v>216.0093395954558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192.47361258595748</v>
      </c>
      <c r="C232" s="123">
        <f t="shared" si="111"/>
        <v>239.52554420048577</v>
      </c>
      <c r="D232" s="123">
        <f t="shared" si="111"/>
        <v>246.79444477998649</v>
      </c>
      <c r="E232" s="123">
        <f t="shared" si="111"/>
        <v>239.22581549617303</v>
      </c>
      <c r="F232" s="123">
        <f t="shared" si="111"/>
        <v>225.27911288233454</v>
      </c>
      <c r="G232" s="123">
        <f t="shared" si="111"/>
        <v>223.55637723862867</v>
      </c>
      <c r="H232" s="123">
        <f t="shared" si="111"/>
        <v>250.95190275411542</v>
      </c>
      <c r="I232" s="123">
        <f t="shared" si="111"/>
        <v>237.79222102195871</v>
      </c>
      <c r="J232" s="123">
        <f t="shared" si="111"/>
        <v>232.10349835326949</v>
      </c>
      <c r="K232" s="123">
        <f t="shared" si="111"/>
        <v>225.65528106038286</v>
      </c>
      <c r="L232" s="123">
        <f t="shared" si="111"/>
        <v>192.99389460261304</v>
      </c>
      <c r="M232" s="123">
        <f t="shared" si="111"/>
        <v>250.682187020859</v>
      </c>
      <c r="N232" s="123">
        <f t="shared" si="111"/>
        <v>233.80478201027401</v>
      </c>
      <c r="O232" s="123">
        <f t="shared" si="111"/>
        <v>220.7630480071243</v>
      </c>
      <c r="P232" s="123">
        <f t="shared" si="111"/>
        <v>200.06593539809748</v>
      </c>
      <c r="Q232" s="123">
        <f t="shared" si="111"/>
        <v>211.63295011323066</v>
      </c>
      <c r="R232" s="123">
        <f t="shared" ref="R232:V232" si="112">SUM(R233:R234)</f>
        <v>207.50597150246136</v>
      </c>
      <c r="S232" s="123">
        <f t="shared" si="112"/>
        <v>208.3594887009294</v>
      </c>
      <c r="T232" s="123">
        <f t="shared" si="112"/>
        <v>238.73514716183422</v>
      </c>
      <c r="U232" s="123">
        <f t="shared" si="112"/>
        <v>189.47259592594372</v>
      </c>
      <c r="V232" s="123">
        <f t="shared" si="112"/>
        <v>180.133573266393</v>
      </c>
      <c r="W232" s="123">
        <f t="shared" ref="W232:Y232" si="113">SUM(W233:W234)</f>
        <v>276.91298478584309</v>
      </c>
      <c r="X232" s="123">
        <f t="shared" si="113"/>
        <v>201.77878389759826</v>
      </c>
      <c r="Y232" s="123">
        <f t="shared" si="113"/>
        <v>191.38550494520086</v>
      </c>
      <c r="DA232" s="130" t="s">
        <v>2787</v>
      </c>
    </row>
    <row r="233" spans="1:105" ht="12" customHeight="1" x14ac:dyDescent="0.25">
      <c r="A233" s="97" t="s">
        <v>211</v>
      </c>
      <c r="B233" s="99">
        <v>190.79497839149991</v>
      </c>
      <c r="C233" s="99">
        <v>237.41733093767331</v>
      </c>
      <c r="D233" s="99">
        <v>244.62202896583318</v>
      </c>
      <c r="E233" s="99">
        <v>237.10294968951465</v>
      </c>
      <c r="F233" s="99">
        <v>223.29882541146389</v>
      </c>
      <c r="G233" s="99">
        <v>221.61577560975866</v>
      </c>
      <c r="H233" s="99">
        <v>248.77473771910104</v>
      </c>
      <c r="I233" s="99">
        <v>235.77576321179041</v>
      </c>
      <c r="J233" s="99">
        <v>230.14913590124507</v>
      </c>
      <c r="K233" s="99">
        <v>223.77938599642371</v>
      </c>
      <c r="L233" s="99">
        <v>191.38464061179943</v>
      </c>
      <c r="M233" s="99">
        <v>248.64027457318301</v>
      </c>
      <c r="N233" s="99">
        <v>231.84403268618112</v>
      </c>
      <c r="O233" s="99">
        <v>218.73200868895026</v>
      </c>
      <c r="P233" s="99">
        <v>198.2617696657845</v>
      </c>
      <c r="Q233" s="99">
        <v>209.74649456807484</v>
      </c>
      <c r="R233" s="99">
        <v>205.65445447344959</v>
      </c>
      <c r="S233" s="99">
        <v>206.43230487640633</v>
      </c>
      <c r="T233" s="99">
        <v>236.3726634843282</v>
      </c>
      <c r="U233" s="99">
        <v>187.54359499259928</v>
      </c>
      <c r="V233" s="99">
        <v>178.2490984095999</v>
      </c>
      <c r="W233" s="99">
        <v>274.08349291590184</v>
      </c>
      <c r="X233" s="99">
        <v>199.78324247525691</v>
      </c>
      <c r="Y233" s="99">
        <v>189.5343722310046</v>
      </c>
      <c r="DA233" s="63" t="s">
        <v>2788</v>
      </c>
    </row>
    <row r="234" spans="1:105" ht="12" customHeight="1" x14ac:dyDescent="0.25">
      <c r="A234" s="97" t="s">
        <v>53</v>
      </c>
      <c r="B234" s="99">
        <v>1.6786341944575862</v>
      </c>
      <c r="C234" s="99">
        <v>2.1082132628124657</v>
      </c>
      <c r="D234" s="99">
        <v>2.1724158141533176</v>
      </c>
      <c r="E234" s="99">
        <v>2.1228658066583899</v>
      </c>
      <c r="F234" s="99">
        <v>1.9802874708706564</v>
      </c>
      <c r="G234" s="99">
        <v>1.940601628869999</v>
      </c>
      <c r="H234" s="99">
        <v>2.1771650350143856</v>
      </c>
      <c r="I234" s="99">
        <v>2.016457810168315</v>
      </c>
      <c r="J234" s="99">
        <v>1.9543624520244238</v>
      </c>
      <c r="K234" s="99">
        <v>1.8758950639591441</v>
      </c>
      <c r="L234" s="99">
        <v>1.6092539908136194</v>
      </c>
      <c r="M234" s="99">
        <v>2.04191244767601</v>
      </c>
      <c r="N234" s="99">
        <v>1.960749324092893</v>
      </c>
      <c r="O234" s="99">
        <v>2.0310393181740483</v>
      </c>
      <c r="P234" s="99">
        <v>1.804165732312992</v>
      </c>
      <c r="Q234" s="99">
        <v>1.8864555451558391</v>
      </c>
      <c r="R234" s="99">
        <v>1.8515170290117793</v>
      </c>
      <c r="S234" s="99">
        <v>1.9271838245230799</v>
      </c>
      <c r="T234" s="99">
        <v>2.3624836775060101</v>
      </c>
      <c r="U234" s="99">
        <v>1.92900093334444</v>
      </c>
      <c r="V234" s="99">
        <v>1.8844748567931029</v>
      </c>
      <c r="W234" s="99">
        <v>2.8294918699412253</v>
      </c>
      <c r="X234" s="99">
        <v>1.9955414223413421</v>
      </c>
      <c r="Y234" s="99">
        <v>1.8511327141962575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9.3833786450002097E-4</v>
      </c>
      <c r="C235" s="123">
        <f t="shared" si="114"/>
        <v>9.9948066111248601E-4</v>
      </c>
      <c r="D235" s="123">
        <f t="shared" si="114"/>
        <v>1.1361296343795845E-3</v>
      </c>
      <c r="E235" s="123">
        <f t="shared" si="114"/>
        <v>1.2979196398685896E-3</v>
      </c>
      <c r="F235" s="123">
        <f t="shared" si="114"/>
        <v>1.6891172941880998E-3</v>
      </c>
      <c r="G235" s="123">
        <f t="shared" si="114"/>
        <v>2.0541237230971578E-3</v>
      </c>
      <c r="H235" s="123">
        <f t="shared" si="114"/>
        <v>2.9282950722343171E-3</v>
      </c>
      <c r="I235" s="123">
        <f t="shared" si="114"/>
        <v>2.7907780333248822E-3</v>
      </c>
      <c r="J235" s="123">
        <f t="shared" si="114"/>
        <v>3.1026688899528673E-3</v>
      </c>
      <c r="K235" s="123">
        <f t="shared" si="114"/>
        <v>3.6240209747289759E-3</v>
      </c>
      <c r="L235" s="123">
        <f t="shared" si="114"/>
        <v>7.1687433411572517E-3</v>
      </c>
      <c r="M235" s="123">
        <f t="shared" si="114"/>
        <v>3.2346204208615783E-3</v>
      </c>
      <c r="N235" s="123">
        <f t="shared" si="114"/>
        <v>3.5843690155965128E-3</v>
      </c>
      <c r="O235" s="123">
        <f t="shared" si="114"/>
        <v>8.7301999027625029E-3</v>
      </c>
      <c r="P235" s="123">
        <f t="shared" si="114"/>
        <v>1.5354257661359038E-2</v>
      </c>
      <c r="Q235" s="123">
        <f t="shared" si="114"/>
        <v>3.8602671628634594E-2</v>
      </c>
      <c r="R235" s="123">
        <f t="shared" si="114"/>
        <v>2.3590185052366427E-2</v>
      </c>
      <c r="S235" s="123">
        <f t="shared" si="114"/>
        <v>2.9795746115596784E-2</v>
      </c>
      <c r="T235" s="123">
        <f t="shared" si="114"/>
        <v>4.377665951593606E-2</v>
      </c>
      <c r="U235" s="123">
        <f t="shared" si="114"/>
        <v>7.4834586574456699E-2</v>
      </c>
      <c r="V235" s="123">
        <f t="shared" si="114"/>
        <v>5.003204104911764E-2</v>
      </c>
      <c r="W235" s="123">
        <f t="shared" si="114"/>
        <v>6.4851461230856999E-2</v>
      </c>
      <c r="X235" s="123">
        <f t="shared" si="114"/>
        <v>4.7125790688693159E-2</v>
      </c>
      <c r="Y235" s="123">
        <f t="shared" si="114"/>
        <v>4.8659598819369577E-2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9.3833786450002097E-4</v>
      </c>
      <c r="C236" s="99">
        <f>RES_hhdet_fecs!C48</f>
        <v>9.9948066111248601E-4</v>
      </c>
      <c r="D236" s="99">
        <f>RES_hhdet_fecs!D48</f>
        <v>1.1361296343795845E-3</v>
      </c>
      <c r="E236" s="99">
        <f>RES_hhdet_fecs!E48</f>
        <v>1.2979196398685896E-3</v>
      </c>
      <c r="F236" s="99">
        <f>RES_hhdet_fecs!F48</f>
        <v>1.6891172941880998E-3</v>
      </c>
      <c r="G236" s="99">
        <f>RES_hhdet_fecs!G48</f>
        <v>2.0541237230971578E-3</v>
      </c>
      <c r="H236" s="99">
        <f>RES_hhdet_fecs!H48</f>
        <v>2.9282950722343171E-3</v>
      </c>
      <c r="I236" s="99">
        <f>RES_hhdet_fecs!I48</f>
        <v>2.7907780333248822E-3</v>
      </c>
      <c r="J236" s="99">
        <f>RES_hhdet_fecs!J48</f>
        <v>3.1026688899528673E-3</v>
      </c>
      <c r="K236" s="99">
        <f>RES_hhdet_fecs!K48</f>
        <v>3.6240209747289759E-3</v>
      </c>
      <c r="L236" s="99">
        <f>RES_hhdet_fecs!L48</f>
        <v>7.1687433411572517E-3</v>
      </c>
      <c r="M236" s="99">
        <f>RES_hhdet_fecs!M48</f>
        <v>3.2346204208615783E-3</v>
      </c>
      <c r="N236" s="99">
        <f>RES_hhdet_fecs!N48</f>
        <v>3.5843690155965128E-3</v>
      </c>
      <c r="O236" s="99">
        <f>RES_hhdet_fecs!O48</f>
        <v>8.7301999027625029E-3</v>
      </c>
      <c r="P236" s="99">
        <f>RES_hhdet_fecs!P48</f>
        <v>1.5354257661359038E-2</v>
      </c>
      <c r="Q236" s="99">
        <f>RES_hhdet_fecs!Q48</f>
        <v>3.8602671628634594E-2</v>
      </c>
      <c r="R236" s="99">
        <f>RES_hhdet_fecs!R48</f>
        <v>2.3590185052366427E-2</v>
      </c>
      <c r="S236" s="99">
        <f>RES_hhdet_fecs!S48</f>
        <v>2.9795746115596784E-2</v>
      </c>
      <c r="T236" s="99">
        <f>RES_hhdet_fecs!T48</f>
        <v>4.377665951593606E-2</v>
      </c>
      <c r="U236" s="99">
        <f>RES_hhdet_fecs!U48</f>
        <v>7.4834586574456699E-2</v>
      </c>
      <c r="V236" s="99">
        <f>RES_hhdet_fecs!V48</f>
        <v>5.003204104911764E-2</v>
      </c>
      <c r="W236" s="99">
        <f>RES_hhdet_fecs!W48</f>
        <v>6.4851461230856999E-2</v>
      </c>
      <c r="X236" s="99">
        <f>RES_hhdet_fecs!X48</f>
        <v>4.7125790688693159E-2</v>
      </c>
      <c r="Y236" s="99">
        <f>RES_hhdet_fecs!Y48</f>
        <v>4.8659598819369577E-2</v>
      </c>
      <c r="DA236" s="63" t="s">
        <v>2791</v>
      </c>
    </row>
    <row r="237" spans="1:105" ht="12" customHeight="1" x14ac:dyDescent="0.25">
      <c r="A237" s="121" t="s">
        <v>55</v>
      </c>
      <c r="B237" s="123">
        <v>17.448078696758991</v>
      </c>
      <c r="C237" s="123">
        <v>19.514950856549113</v>
      </c>
      <c r="D237" s="123">
        <v>20.761488014134667</v>
      </c>
      <c r="E237" s="123">
        <v>24.091751893802478</v>
      </c>
      <c r="F237" s="123">
        <v>23.491728740130561</v>
      </c>
      <c r="G237" s="123">
        <v>21.658530457624032</v>
      </c>
      <c r="H237" s="123">
        <v>23.866328090953356</v>
      </c>
      <c r="I237" s="123">
        <v>23.859551348659963</v>
      </c>
      <c r="J237" s="123">
        <v>23.382190141956631</v>
      </c>
      <c r="K237" s="123">
        <v>22.690929057403746</v>
      </c>
      <c r="L237" s="123">
        <v>17.306433012441833</v>
      </c>
      <c r="M237" s="123">
        <v>24.935276585719805</v>
      </c>
      <c r="N237" s="123">
        <v>22.931619025189281</v>
      </c>
      <c r="O237" s="123">
        <v>23.890165812014594</v>
      </c>
      <c r="P237" s="123">
        <v>23.884394655165742</v>
      </c>
      <c r="Q237" s="123">
        <v>25.493900299144393</v>
      </c>
      <c r="R237" s="123">
        <v>23.468853875357045</v>
      </c>
      <c r="S237" s="123">
        <v>23.77236639938593</v>
      </c>
      <c r="T237" s="123">
        <v>26.234035063590049</v>
      </c>
      <c r="U237" s="123">
        <v>21.658924753847199</v>
      </c>
      <c r="V237" s="123">
        <v>21.771256978861359</v>
      </c>
      <c r="W237" s="123">
        <v>33.977428425978083</v>
      </c>
      <c r="X237" s="123">
        <v>18.303731415120417</v>
      </c>
      <c r="Y237" s="123">
        <v>16.802142751221467</v>
      </c>
      <c r="DA237" s="130" t="s">
        <v>2792</v>
      </c>
    </row>
    <row r="238" spans="1:105" ht="12" customHeight="1" x14ac:dyDescent="0.25">
      <c r="A238" s="97" t="s">
        <v>138</v>
      </c>
      <c r="B238" s="99">
        <v>17.488289234335813</v>
      </c>
      <c r="C238" s="99">
        <v>19.69510574822764</v>
      </c>
      <c r="D238" s="99">
        <v>21.095961803054085</v>
      </c>
      <c r="E238" s="99">
        <v>24.159414566747198</v>
      </c>
      <c r="F238" s="99">
        <v>23.588820642140778</v>
      </c>
      <c r="G238" s="99">
        <v>21.831347672173617</v>
      </c>
      <c r="H238" s="99">
        <v>24.014177086510223</v>
      </c>
      <c r="I238" s="99">
        <v>24.05504272377301</v>
      </c>
      <c r="J238" s="99">
        <v>23.533193526727374</v>
      </c>
      <c r="K238" s="99">
        <v>22.79558633240293</v>
      </c>
      <c r="L238" s="99">
        <v>17.199761425285132</v>
      </c>
      <c r="M238" s="99">
        <v>25.08349392462496</v>
      </c>
      <c r="N238" s="99">
        <v>23.038697378340938</v>
      </c>
      <c r="O238" s="99">
        <v>24.019118205314278</v>
      </c>
      <c r="P238" s="99">
        <v>24.044983043620977</v>
      </c>
      <c r="Q238" s="99">
        <v>25.698632374196418</v>
      </c>
      <c r="R238" s="99">
        <v>23.605131416313856</v>
      </c>
      <c r="S238" s="99">
        <v>23.920525934329053</v>
      </c>
      <c r="T238" s="99">
        <v>26.504204004543148</v>
      </c>
      <c r="U238" s="99">
        <v>21.762978476794618</v>
      </c>
      <c r="V238" s="99">
        <v>22.030137349640189</v>
      </c>
      <c r="W238" s="99">
        <v>37.443081175299682</v>
      </c>
      <c r="X238" s="99">
        <v>20.482420713325954</v>
      </c>
      <c r="Y238" s="99">
        <v>22.613647280985159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16.775256903675142</v>
      </c>
      <c r="L239" s="99">
        <v>13.025672186857065</v>
      </c>
      <c r="M239" s="99">
        <v>18.87599031115975</v>
      </c>
      <c r="N239" s="99">
        <v>17.433737884177205</v>
      </c>
      <c r="O239" s="99">
        <v>18.378676068669005</v>
      </c>
      <c r="P239" s="99">
        <v>18.106024697866427</v>
      </c>
      <c r="Q239" s="99">
        <v>19.129380328526775</v>
      </c>
      <c r="R239" s="99">
        <v>17.649167201436665</v>
      </c>
      <c r="S239" s="99">
        <v>18.210429502736158</v>
      </c>
      <c r="T239" s="99">
        <v>21.078233542875463</v>
      </c>
      <c r="U239" s="99">
        <v>17.621154888660936</v>
      </c>
      <c r="V239" s="99">
        <v>18.004207623226844</v>
      </c>
      <c r="W239" s="99">
        <v>30.695876558333524</v>
      </c>
      <c r="X239" s="99">
        <v>16.508514521497087</v>
      </c>
      <c r="Y239" s="99">
        <v>17.887771185036112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10.504278107902108</v>
      </c>
      <c r="L240" s="102">
        <v>8.4234782231187193</v>
      </c>
      <c r="M240" s="102">
        <v>11.830954903086429</v>
      </c>
      <c r="N240" s="102">
        <v>10.594534860847853</v>
      </c>
      <c r="O240" s="102">
        <v>11.114704601372148</v>
      </c>
      <c r="P240" s="102">
        <v>10.663029509947952</v>
      </c>
      <c r="Q240" s="102">
        <v>11.274732225765774</v>
      </c>
      <c r="R240" s="102">
        <v>10.250434774526481</v>
      </c>
      <c r="S240" s="102">
        <v>10.316632896040744</v>
      </c>
      <c r="T240" s="102">
        <v>13.4006876073814</v>
      </c>
      <c r="U240" s="102">
        <v>10.226480087307705</v>
      </c>
      <c r="V240" s="102">
        <v>10.130685422965605</v>
      </c>
      <c r="W240" s="102">
        <v>17.816364982795939</v>
      </c>
      <c r="X240" s="102">
        <v>7.4841991236684668</v>
      </c>
      <c r="Y240" s="102">
        <v>6.7995787208359966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6.2709787957730327</v>
      </c>
      <c r="L241" s="105">
        <v>4.6021939637383458</v>
      </c>
      <c r="M241" s="105">
        <v>7.0450354080733204</v>
      </c>
      <c r="N241" s="105">
        <v>6.8392030233293513</v>
      </c>
      <c r="O241" s="105">
        <v>7.2639714672968596</v>
      </c>
      <c r="P241" s="105">
        <v>7.4429951879184753</v>
      </c>
      <c r="Q241" s="105">
        <v>7.8546481027610033</v>
      </c>
      <c r="R241" s="105">
        <v>7.3987324269101862</v>
      </c>
      <c r="S241" s="105">
        <v>7.8937966066954157</v>
      </c>
      <c r="T241" s="105">
        <v>7.6775459354940621</v>
      </c>
      <c r="U241" s="105">
        <v>7.3946748013532284</v>
      </c>
      <c r="V241" s="105">
        <v>7.8735222002612355</v>
      </c>
      <c r="W241" s="105">
        <v>12.879511575537583</v>
      </c>
      <c r="X241" s="105">
        <v>9.0243153978286212</v>
      </c>
      <c r="Y241" s="105">
        <v>11.088192464200116</v>
      </c>
      <c r="DA241" s="132" t="s">
        <v>2796</v>
      </c>
    </row>
    <row r="242" spans="1:105" ht="12" customHeight="1" x14ac:dyDescent="0.25">
      <c r="A242" s="106" t="s">
        <v>122</v>
      </c>
      <c r="B242" s="102">
        <v>16.094424495540398</v>
      </c>
      <c r="C242" s="102">
        <v>13.851889944494028</v>
      </c>
      <c r="D242" s="102">
        <v>10.452377880207264</v>
      </c>
      <c r="E242" s="102">
        <v>22.009550429381264</v>
      </c>
      <c r="F242" s="102">
        <v>20.391309779995208</v>
      </c>
      <c r="G242" s="102">
        <v>16.105149500899959</v>
      </c>
      <c r="H242" s="102">
        <v>19.094665374944245</v>
      </c>
      <c r="I242" s="102">
        <v>17.520150443590158</v>
      </c>
      <c r="J242" s="102">
        <v>18.47385258864286</v>
      </c>
      <c r="K242" s="102">
        <v>19.508851229547762</v>
      </c>
      <c r="L242" s="102">
        <v>20.955872938613037</v>
      </c>
      <c r="M242" s="102">
        <v>20.52424463347398</v>
      </c>
      <c r="N242" s="102">
        <v>20.005454601820695</v>
      </c>
      <c r="O242" s="102">
        <v>21.314713932431271</v>
      </c>
      <c r="P242" s="102">
        <v>21.09056344791621</v>
      </c>
      <c r="Q242" s="102">
        <v>21.760357957392397</v>
      </c>
      <c r="R242" s="102">
        <v>22.126257393499156</v>
      </c>
      <c r="S242" s="102">
        <v>21.867215371515286</v>
      </c>
      <c r="T242" s="102">
        <v>21.138928572288179</v>
      </c>
      <c r="U242" s="102">
        <v>21.919238435619768</v>
      </c>
      <c r="V242" s="102">
        <v>22.617492202443024</v>
      </c>
      <c r="W242" s="102">
        <v>22.819119118793047</v>
      </c>
      <c r="X242" s="102">
        <v>17.606365937170569</v>
      </c>
      <c r="Y242" s="102">
        <v>13.491613936919771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16.648559786786841</v>
      </c>
      <c r="N243" s="105">
        <v>16.184020256665146</v>
      </c>
      <c r="O243" s="105">
        <v>17.261582102319615</v>
      </c>
      <c r="P243" s="105">
        <v>17.235245993139547</v>
      </c>
      <c r="Q243" s="105">
        <v>17.858449925348488</v>
      </c>
      <c r="R243" s="105">
        <v>18.123971237648348</v>
      </c>
      <c r="S243" s="105">
        <v>18.141227411056427</v>
      </c>
      <c r="T243" s="105">
        <v>17.742017797736768</v>
      </c>
      <c r="U243" s="105">
        <v>18.63064824748821</v>
      </c>
      <c r="V243" s="105">
        <v>19.258481770781152</v>
      </c>
      <c r="W243" s="105">
        <v>19.743013376080956</v>
      </c>
      <c r="X243" s="105">
        <v>15.685997664363134</v>
      </c>
      <c r="Y243" s="105">
        <v>11.77766366369519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9.6712759972386593</v>
      </c>
      <c r="N244" s="99">
        <v>9.0785029765550522</v>
      </c>
      <c r="O244" s="99">
        <v>9.8481663242905917</v>
      </c>
      <c r="P244" s="99">
        <v>9.6181108902674133</v>
      </c>
      <c r="Q244" s="99">
        <v>10.088325767795135</v>
      </c>
      <c r="R244" s="99">
        <v>10.137423495077261</v>
      </c>
      <c r="S244" s="99">
        <v>9.941332997648427</v>
      </c>
      <c r="T244" s="99">
        <v>10.884319125247423</v>
      </c>
      <c r="U244" s="99">
        <v>10.491207736936408</v>
      </c>
      <c r="V244" s="99">
        <v>10.460662588427947</v>
      </c>
      <c r="W244" s="99">
        <v>10.930924730433997</v>
      </c>
      <c r="X244" s="99">
        <v>6.5958721379970067</v>
      </c>
      <c r="Y244" s="99">
        <v>3.6256280775520793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6.9772837895481814</v>
      </c>
      <c r="N245" s="99">
        <v>7.1055172801100932</v>
      </c>
      <c r="O245" s="99">
        <v>7.413415778029024</v>
      </c>
      <c r="P245" s="99">
        <v>7.6171351028721341</v>
      </c>
      <c r="Q245" s="99">
        <v>7.77012415755335</v>
      </c>
      <c r="R245" s="99">
        <v>7.9865477425710889</v>
      </c>
      <c r="S245" s="99">
        <v>8.1998944134079998</v>
      </c>
      <c r="T245" s="99">
        <v>6.8576986724893443</v>
      </c>
      <c r="U245" s="99">
        <v>8.1394405105518004</v>
      </c>
      <c r="V245" s="99">
        <v>8.7978191823532033</v>
      </c>
      <c r="W245" s="99">
        <v>8.8120886456469609</v>
      </c>
      <c r="X245" s="99">
        <v>9.090125526366128</v>
      </c>
      <c r="Y245" s="99">
        <v>8.1520355861431124</v>
      </c>
      <c r="DA245" s="63" t="s">
        <v>2800</v>
      </c>
    </row>
    <row r="246" spans="1:105" ht="12" customHeight="1" x14ac:dyDescent="0.25">
      <c r="A246" s="121" t="s">
        <v>54</v>
      </c>
      <c r="B246" s="123">
        <v>8.0679197182997111</v>
      </c>
      <c r="C246" s="123">
        <v>8.0447374075836624</v>
      </c>
      <c r="D246" s="123">
        <v>8.228667344311047</v>
      </c>
      <c r="E246" s="123">
        <v>12.231734272273313</v>
      </c>
      <c r="F246" s="123">
        <v>11.849609929685572</v>
      </c>
      <c r="G246" s="123">
        <v>10.746581337388781</v>
      </c>
      <c r="H246" s="123">
        <v>11.381797559733778</v>
      </c>
      <c r="I246" s="123">
        <v>11.295361184620099</v>
      </c>
      <c r="J246" s="123">
        <v>11.737966004404068</v>
      </c>
      <c r="K246" s="123">
        <v>11.969190698606901</v>
      </c>
      <c r="L246" s="123">
        <v>12.505718692667671</v>
      </c>
      <c r="M246" s="123">
        <v>11.898970679274225</v>
      </c>
      <c r="N246" s="123">
        <v>11.822255358603272</v>
      </c>
      <c r="O246" s="123">
        <v>11.456217461846883</v>
      </c>
      <c r="P246" s="123">
        <v>11.113513972099913</v>
      </c>
      <c r="Q246" s="123">
        <v>11.06202152686186</v>
      </c>
      <c r="R246" s="123">
        <v>11.26250364139173</v>
      </c>
      <c r="S246" s="123">
        <v>11.377650151177823</v>
      </c>
      <c r="T246" s="123">
        <v>11.611901850455963</v>
      </c>
      <c r="U246" s="123">
        <v>11.973716585511376</v>
      </c>
      <c r="V246" s="123">
        <v>11.484119614764117</v>
      </c>
      <c r="W246" s="123">
        <v>11.40056761786963</v>
      </c>
      <c r="X246" s="123">
        <v>9.4829104502473207</v>
      </c>
      <c r="Y246" s="123">
        <v>7.7730323002140898</v>
      </c>
      <c r="DA246" s="130" t="s">
        <v>2801</v>
      </c>
    </row>
    <row r="247" spans="1:105" ht="12" customHeight="1" x14ac:dyDescent="0.25">
      <c r="A247" s="97" t="s">
        <v>50</v>
      </c>
      <c r="B247" s="99">
        <v>8.3248796560245655</v>
      </c>
      <c r="C247" s="99">
        <v>8.5085437797527792</v>
      </c>
      <c r="D247" s="99">
        <v>9.2116141393512088</v>
      </c>
      <c r="E247" s="99">
        <v>12.221099312680874</v>
      </c>
      <c r="F247" s="99">
        <v>12.23217802666027</v>
      </c>
      <c r="G247" s="99">
        <v>11.91674369382066</v>
      </c>
      <c r="H247" s="99">
        <v>12.062799000623423</v>
      </c>
      <c r="I247" s="99">
        <v>12.548045381143854</v>
      </c>
      <c r="J247" s="99">
        <v>12.922443439010713</v>
      </c>
      <c r="K247" s="99">
        <v>13.313298762591435</v>
      </c>
      <c r="L247" s="99">
        <v>13.468300982309104</v>
      </c>
      <c r="M247" s="99">
        <v>12.872491159460681</v>
      </c>
      <c r="N247" s="99">
        <v>12.879318033729666</v>
      </c>
      <c r="O247" s="99">
        <v>12.331188350923364</v>
      </c>
      <c r="P247" s="99">
        <v>12.201369314679416</v>
      </c>
      <c r="Q247" s="99">
        <v>12.1285955416494</v>
      </c>
      <c r="R247" s="99">
        <v>12.296183078975874</v>
      </c>
      <c r="S247" s="99">
        <v>12.40173322280646</v>
      </c>
      <c r="T247" s="99">
        <v>12.750982637878977</v>
      </c>
      <c r="U247" s="99">
        <v>13.284478165988022</v>
      </c>
      <c r="V247" s="99">
        <v>12.321860128971355</v>
      </c>
      <c r="W247" s="99">
        <v>11.633557344301833</v>
      </c>
      <c r="X247" s="99">
        <v>10.016035953200662</v>
      </c>
      <c r="Y247" s="99">
        <v>8.1439925922395648</v>
      </c>
      <c r="DA247" s="63" t="s">
        <v>2802</v>
      </c>
    </row>
    <row r="248" spans="1:105" ht="12" customHeight="1" x14ac:dyDescent="0.25">
      <c r="A248" s="109" t="s">
        <v>120</v>
      </c>
      <c r="B248" s="110">
        <v>6.6982496829639118</v>
      </c>
      <c r="C248" s="110">
        <v>5.7978732055278055</v>
      </c>
      <c r="D248" s="110">
        <v>4.5559843761778813</v>
      </c>
      <c r="E248" s="110">
        <v>12.258178512232652</v>
      </c>
      <c r="F248" s="110">
        <v>11.058132260229208</v>
      </c>
      <c r="G248" s="110">
        <v>8.5266300190846209</v>
      </c>
      <c r="H248" s="110">
        <v>10.198647384124826</v>
      </c>
      <c r="I248" s="110">
        <v>9.2539669356127607</v>
      </c>
      <c r="J248" s="110">
        <v>9.831874499277756</v>
      </c>
      <c r="K248" s="110">
        <v>9.9025765544377702</v>
      </c>
      <c r="L248" s="110">
        <v>11.036425586054289</v>
      </c>
      <c r="M248" s="110">
        <v>10.091920938785645</v>
      </c>
      <c r="N248" s="110">
        <v>9.7996033404290142</v>
      </c>
      <c r="O248" s="110">
        <v>9.9692768506384901</v>
      </c>
      <c r="P248" s="110">
        <v>9.2939230581543679</v>
      </c>
      <c r="Q248" s="110">
        <v>9.2599287819241312</v>
      </c>
      <c r="R248" s="110">
        <v>9.4713645481840203</v>
      </c>
      <c r="S248" s="110">
        <v>9.5648810034834941</v>
      </c>
      <c r="T248" s="110">
        <v>9.4385324031762998</v>
      </c>
      <c r="U248" s="110">
        <v>9.3410934553566989</v>
      </c>
      <c r="V248" s="110">
        <v>9.6095150281947248</v>
      </c>
      <c r="W248" s="110">
        <v>10.744609760530885</v>
      </c>
      <c r="X248" s="110">
        <v>6.7862926184744161</v>
      </c>
      <c r="Y248" s="110">
        <v>5.0215893798252136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98.304105782150103</v>
      </c>
      <c r="C250" s="118">
        <f t="shared" si="115"/>
        <v>121.02086858331522</v>
      </c>
      <c r="D250" s="118">
        <f t="shared" si="115"/>
        <v>126.31332095501025</v>
      </c>
      <c r="E250" s="118">
        <f t="shared" si="115"/>
        <v>128.60436892733497</v>
      </c>
      <c r="F250" s="118">
        <f t="shared" si="115"/>
        <v>122.68060808333041</v>
      </c>
      <c r="G250" s="118">
        <f t="shared" si="115"/>
        <v>120.5372680867643</v>
      </c>
      <c r="H250" s="118">
        <f t="shared" si="115"/>
        <v>135.21799083133919</v>
      </c>
      <c r="I250" s="118">
        <f t="shared" si="115"/>
        <v>129.51058313733907</v>
      </c>
      <c r="J250" s="118">
        <f t="shared" si="115"/>
        <v>127.34687765448568</v>
      </c>
      <c r="K250" s="118">
        <f t="shared" si="115"/>
        <v>124.37763811338212</v>
      </c>
      <c r="L250" s="118">
        <f t="shared" si="115"/>
        <v>106.95248089570681</v>
      </c>
      <c r="M250" s="118">
        <f t="shared" si="115"/>
        <v>137.45625878882421</v>
      </c>
      <c r="N250" s="118">
        <f t="shared" si="115"/>
        <v>132.75971654676266</v>
      </c>
      <c r="O250" s="118">
        <f t="shared" si="115"/>
        <v>139.63542951191286</v>
      </c>
      <c r="P250" s="118">
        <f t="shared" si="115"/>
        <v>128.39783427877393</v>
      </c>
      <c r="Q250" s="118">
        <f t="shared" si="115"/>
        <v>135.60700943663647</v>
      </c>
      <c r="R250" s="118">
        <f t="shared" ref="R250:V250" si="116">R251+R254+R256+R265</f>
        <v>133.08703263084561</v>
      </c>
      <c r="S250" s="118">
        <f t="shared" si="116"/>
        <v>139.69399427713233</v>
      </c>
      <c r="T250" s="118">
        <f t="shared" si="116"/>
        <v>167.1149695249276</v>
      </c>
      <c r="U250" s="118">
        <f t="shared" si="116"/>
        <v>141.57799108564305</v>
      </c>
      <c r="V250" s="118">
        <f t="shared" si="116"/>
        <v>139.78080408597091</v>
      </c>
      <c r="W250" s="118">
        <f t="shared" ref="W250:Y250" si="117">W251+W254+W256+W265</f>
        <v>211.97200109064786</v>
      </c>
      <c r="X250" s="118">
        <f t="shared" si="117"/>
        <v>153.33281747095955</v>
      </c>
      <c r="Y250" s="118">
        <f t="shared" si="117"/>
        <v>144.75843947571667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84.691200126311202</v>
      </c>
      <c r="C251" s="123">
        <f t="shared" si="118"/>
        <v>106.36230592988043</v>
      </c>
      <c r="D251" s="123">
        <f t="shared" si="118"/>
        <v>110.88245883218904</v>
      </c>
      <c r="E251" s="123">
        <f t="shared" si="118"/>
        <v>108.63186626758247</v>
      </c>
      <c r="F251" s="123">
        <f t="shared" si="118"/>
        <v>103.16930702971231</v>
      </c>
      <c r="G251" s="123">
        <f t="shared" si="118"/>
        <v>102.69230844957644</v>
      </c>
      <c r="H251" s="123">
        <f t="shared" si="118"/>
        <v>115.67561612793141</v>
      </c>
      <c r="I251" s="123">
        <f t="shared" si="118"/>
        <v>109.96496471395203</v>
      </c>
      <c r="J251" s="123">
        <f t="shared" si="118"/>
        <v>107.59173052333534</v>
      </c>
      <c r="K251" s="123">
        <f t="shared" si="118"/>
        <v>104.63789630789068</v>
      </c>
      <c r="L251" s="123">
        <f t="shared" si="118"/>
        <v>89.495407423964394</v>
      </c>
      <c r="M251" s="123">
        <f t="shared" si="118"/>
        <v>116.25999242026936</v>
      </c>
      <c r="N251" s="123">
        <f t="shared" si="118"/>
        <v>112.44138498406271</v>
      </c>
      <c r="O251" s="123">
        <f t="shared" si="118"/>
        <v>118.26308926928569</v>
      </c>
      <c r="P251" s="123">
        <f t="shared" si="118"/>
        <v>107.1557610266577</v>
      </c>
      <c r="Q251" s="123">
        <f t="shared" si="118"/>
        <v>113.34097292601911</v>
      </c>
      <c r="R251" s="123">
        <f t="shared" ref="R251:V251" si="119">SUM(R252:R253)</f>
        <v>111.75000116439161</v>
      </c>
      <c r="S251" s="123">
        <f t="shared" si="119"/>
        <v>117.52603763890464</v>
      </c>
      <c r="T251" s="123">
        <f t="shared" si="119"/>
        <v>142.47770068039296</v>
      </c>
      <c r="U251" s="123">
        <f t="shared" si="119"/>
        <v>118.86331143204598</v>
      </c>
      <c r="V251" s="123">
        <f t="shared" si="119"/>
        <v>116.70994221887536</v>
      </c>
      <c r="W251" s="123">
        <f t="shared" ref="W251:Y251" si="120">SUM(W252:W253)</f>
        <v>179.67923234873564</v>
      </c>
      <c r="X251" s="123">
        <f t="shared" si="120"/>
        <v>132.62114946775142</v>
      </c>
      <c r="Y251" s="123">
        <f t="shared" si="120"/>
        <v>126.20424366064188</v>
      </c>
      <c r="DA251" s="130" t="s">
        <v>2955</v>
      </c>
    </row>
    <row r="252" spans="1:105" ht="12" customHeight="1" x14ac:dyDescent="0.25">
      <c r="A252" s="97" t="s">
        <v>211</v>
      </c>
      <c r="B252" s="99">
        <v>83.012565931853615</v>
      </c>
      <c r="C252" s="99">
        <v>104.25409266706797</v>
      </c>
      <c r="D252" s="99">
        <v>108.71004301803573</v>
      </c>
      <c r="E252" s="99">
        <v>106.50900046092407</v>
      </c>
      <c r="F252" s="99">
        <v>101.18901955884166</v>
      </c>
      <c r="G252" s="99">
        <v>100.75170682070645</v>
      </c>
      <c r="H252" s="99">
        <v>113.49845109291702</v>
      </c>
      <c r="I252" s="99">
        <v>107.94850690378371</v>
      </c>
      <c r="J252" s="99">
        <v>105.63736807131092</v>
      </c>
      <c r="K252" s="99">
        <v>102.76200124393154</v>
      </c>
      <c r="L252" s="99">
        <v>87.886153433150781</v>
      </c>
      <c r="M252" s="99">
        <v>114.21807997259334</v>
      </c>
      <c r="N252" s="99">
        <v>110.48063565996982</v>
      </c>
      <c r="O252" s="99">
        <v>116.23204995111163</v>
      </c>
      <c r="P252" s="99">
        <v>105.3515952943447</v>
      </c>
      <c r="Q252" s="99">
        <v>111.45451738086327</v>
      </c>
      <c r="R252" s="99">
        <v>109.89848413537983</v>
      </c>
      <c r="S252" s="99">
        <v>115.59885381438156</v>
      </c>
      <c r="T252" s="99">
        <v>140.11521700288694</v>
      </c>
      <c r="U252" s="99">
        <v>116.93431049870154</v>
      </c>
      <c r="V252" s="99">
        <v>114.82546736208225</v>
      </c>
      <c r="W252" s="99">
        <v>176.84974047879442</v>
      </c>
      <c r="X252" s="99">
        <v>130.62560804541008</v>
      </c>
      <c r="Y252" s="99">
        <v>124.35311094644563</v>
      </c>
      <c r="DA252" s="63" t="s">
        <v>2956</v>
      </c>
    </row>
    <row r="253" spans="1:105" ht="12" customHeight="1" x14ac:dyDescent="0.25">
      <c r="A253" s="97" t="s">
        <v>53</v>
      </c>
      <c r="B253" s="99">
        <v>1.6786341944575862</v>
      </c>
      <c r="C253" s="99">
        <v>2.1082132628124657</v>
      </c>
      <c r="D253" s="99">
        <v>2.1724158141533176</v>
      </c>
      <c r="E253" s="99">
        <v>2.1228658066583899</v>
      </c>
      <c r="F253" s="99">
        <v>1.9802874708706564</v>
      </c>
      <c r="G253" s="99">
        <v>1.940601628869999</v>
      </c>
      <c r="H253" s="99">
        <v>2.1771650350143856</v>
      </c>
      <c r="I253" s="99">
        <v>2.016457810168315</v>
      </c>
      <c r="J253" s="99">
        <v>1.9543624520244238</v>
      </c>
      <c r="K253" s="99">
        <v>1.8758950639591441</v>
      </c>
      <c r="L253" s="99">
        <v>1.6092539908136194</v>
      </c>
      <c r="M253" s="99">
        <v>2.04191244767601</v>
      </c>
      <c r="N253" s="99">
        <v>1.960749324092893</v>
      </c>
      <c r="O253" s="99">
        <v>2.0310393181740483</v>
      </c>
      <c r="P253" s="99">
        <v>1.804165732312992</v>
      </c>
      <c r="Q253" s="99">
        <v>1.8864555451558391</v>
      </c>
      <c r="R253" s="99">
        <v>1.8515170290117793</v>
      </c>
      <c r="S253" s="99">
        <v>1.9271838245230799</v>
      </c>
      <c r="T253" s="99">
        <v>2.3624836775060101</v>
      </c>
      <c r="U253" s="99">
        <v>1.92900093334444</v>
      </c>
      <c r="V253" s="99">
        <v>1.8844748567931029</v>
      </c>
      <c r="W253" s="99">
        <v>2.8294918699412253</v>
      </c>
      <c r="X253" s="99">
        <v>1.9955414223413421</v>
      </c>
      <c r="Y253" s="99">
        <v>1.8511327141962575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1.6746727770252053E-3</v>
      </c>
      <c r="C254" s="123">
        <f t="shared" si="121"/>
        <v>1.8522626535533845E-3</v>
      </c>
      <c r="D254" s="123">
        <f t="shared" si="121"/>
        <v>2.2080255100561039E-3</v>
      </c>
      <c r="E254" s="123">
        <f t="shared" si="121"/>
        <v>2.6981862322390852E-3</v>
      </c>
      <c r="F254" s="123">
        <f t="shared" si="121"/>
        <v>3.7734450062217643E-3</v>
      </c>
      <c r="G254" s="123">
        <f t="shared" si="121"/>
        <v>4.8092597649775169E-3</v>
      </c>
      <c r="H254" s="123">
        <f t="shared" si="121"/>
        <v>7.1856029507123787E-3</v>
      </c>
      <c r="I254" s="123">
        <f t="shared" si="121"/>
        <v>7.0188919336113985E-3</v>
      </c>
      <c r="J254" s="123">
        <f t="shared" si="121"/>
        <v>7.8903512712956096E-3</v>
      </c>
      <c r="K254" s="123">
        <f t="shared" si="121"/>
        <v>9.3780437925842404E-3</v>
      </c>
      <c r="L254" s="123">
        <f t="shared" si="121"/>
        <v>1.8865468213752411E-2</v>
      </c>
      <c r="M254" s="123">
        <f t="shared" si="121"/>
        <v>8.7554432216310953E-3</v>
      </c>
      <c r="N254" s="123">
        <f t="shared" si="121"/>
        <v>1.0830112851530994E-2</v>
      </c>
      <c r="O254" s="123">
        <f t="shared" si="121"/>
        <v>3.0629995079283275E-2</v>
      </c>
      <c r="P254" s="123">
        <f t="shared" si="121"/>
        <v>5.6050254756632556E-2</v>
      </c>
      <c r="Q254" s="123">
        <f t="shared" si="121"/>
        <v>0.14398482029896043</v>
      </c>
      <c r="R254" s="123">
        <f t="shared" si="121"/>
        <v>8.8483330608645411E-2</v>
      </c>
      <c r="S254" s="123">
        <f t="shared" si="121"/>
        <v>0.11290654283308452</v>
      </c>
      <c r="T254" s="123">
        <f t="shared" si="121"/>
        <v>0.16772247856124523</v>
      </c>
      <c r="U254" s="123">
        <f t="shared" si="121"/>
        <v>0.28925125956972386</v>
      </c>
      <c r="V254" s="123">
        <f t="shared" si="121"/>
        <v>0.19493078782972836</v>
      </c>
      <c r="W254" s="123">
        <f t="shared" si="121"/>
        <v>0.25429567101752876</v>
      </c>
      <c r="X254" s="123">
        <f t="shared" si="121"/>
        <v>0.1856656967464784</v>
      </c>
      <c r="Y254" s="123">
        <f t="shared" si="121"/>
        <v>0.19254698613607557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1.6746727770252053E-3</v>
      </c>
      <c r="C255" s="99">
        <f>RES_hhdet_tess!C48</f>
        <v>1.8522626535533845E-3</v>
      </c>
      <c r="D255" s="99">
        <f>RES_hhdet_tess!D48</f>
        <v>2.2080255100561039E-3</v>
      </c>
      <c r="E255" s="99">
        <f>RES_hhdet_tess!E48</f>
        <v>2.6981862322390852E-3</v>
      </c>
      <c r="F255" s="99">
        <f>RES_hhdet_tess!F48</f>
        <v>3.7734450062217643E-3</v>
      </c>
      <c r="G255" s="99">
        <f>RES_hhdet_tess!G48</f>
        <v>4.8092597649775169E-3</v>
      </c>
      <c r="H255" s="99">
        <f>RES_hhdet_tess!H48</f>
        <v>7.1856029507123787E-3</v>
      </c>
      <c r="I255" s="99">
        <f>RES_hhdet_tess!I48</f>
        <v>7.0188919336113985E-3</v>
      </c>
      <c r="J255" s="99">
        <f>RES_hhdet_tess!J48</f>
        <v>7.8903512712956096E-3</v>
      </c>
      <c r="K255" s="99">
        <f>RES_hhdet_tess!K48</f>
        <v>9.3780437925842404E-3</v>
      </c>
      <c r="L255" s="99">
        <f>RES_hhdet_tess!L48</f>
        <v>1.8865468213752411E-2</v>
      </c>
      <c r="M255" s="99">
        <f>RES_hhdet_tess!M48</f>
        <v>8.7554432216310953E-3</v>
      </c>
      <c r="N255" s="99">
        <f>RES_hhdet_tess!N48</f>
        <v>1.0830112851530994E-2</v>
      </c>
      <c r="O255" s="99">
        <f>RES_hhdet_tess!O48</f>
        <v>3.0629995079283275E-2</v>
      </c>
      <c r="P255" s="99">
        <f>RES_hhdet_tess!P48</f>
        <v>5.6050254756632556E-2</v>
      </c>
      <c r="Q255" s="99">
        <f>RES_hhdet_tess!Q48</f>
        <v>0.14398482029896043</v>
      </c>
      <c r="R255" s="99">
        <f>RES_hhdet_tess!R48</f>
        <v>8.8483330608645411E-2</v>
      </c>
      <c r="S255" s="99">
        <f>RES_hhdet_tess!S48</f>
        <v>0.11290654283308452</v>
      </c>
      <c r="T255" s="99">
        <f>RES_hhdet_tess!T48</f>
        <v>0.16772247856124523</v>
      </c>
      <c r="U255" s="99">
        <f>RES_hhdet_tess!U48</f>
        <v>0.28925125956972386</v>
      </c>
      <c r="V255" s="99">
        <f>RES_hhdet_tess!V48</f>
        <v>0.19493078782972836</v>
      </c>
      <c r="W255" s="99">
        <f>RES_hhdet_tess!W48</f>
        <v>0.25429567101752876</v>
      </c>
      <c r="X255" s="99">
        <f>RES_hhdet_tess!X48</f>
        <v>0.1856656967464784</v>
      </c>
      <c r="Y255" s="99">
        <f>RES_hhdet_tess!Y48</f>
        <v>0.19254698613607557</v>
      </c>
      <c r="DA255" s="63" t="s">
        <v>2959</v>
      </c>
    </row>
    <row r="256" spans="1:105" ht="12" customHeight="1" x14ac:dyDescent="0.25">
      <c r="A256" s="121" t="s">
        <v>55</v>
      </c>
      <c r="B256" s="123">
        <v>8.758499276055641</v>
      </c>
      <c r="C256" s="123">
        <v>9.8183750682470983</v>
      </c>
      <c r="D256" s="123">
        <v>10.477431020933251</v>
      </c>
      <c r="E256" s="123">
        <v>12.250906717673873</v>
      </c>
      <c r="F256" s="123">
        <v>11.981673725188942</v>
      </c>
      <c r="G256" s="123">
        <v>11.056478576402892</v>
      </c>
      <c r="H256" s="123">
        <v>12.231873448782805</v>
      </c>
      <c r="I256" s="123">
        <v>12.312190556795642</v>
      </c>
      <c r="J256" s="123">
        <v>12.217198333779583</v>
      </c>
      <c r="K256" s="123">
        <v>12.036192839360725</v>
      </c>
      <c r="L256" s="123">
        <v>9.3411243278893554</v>
      </c>
      <c r="M256" s="123">
        <v>13.574811052293782</v>
      </c>
      <c r="N256" s="123">
        <v>12.749660000551559</v>
      </c>
      <c r="O256" s="123">
        <v>13.916299147490305</v>
      </c>
      <c r="P256" s="123">
        <v>13.999225609314564</v>
      </c>
      <c r="Q256" s="123">
        <v>14.965181473642637</v>
      </c>
      <c r="R256" s="123">
        <v>13.95322559478007</v>
      </c>
      <c r="S256" s="123">
        <v>14.642442681333032</v>
      </c>
      <c r="T256" s="123">
        <v>16.88646874735738</v>
      </c>
      <c r="U256" s="123">
        <v>14.571003413164284</v>
      </c>
      <c r="V256" s="123">
        <v>15.261891434449122</v>
      </c>
      <c r="W256" s="123">
        <v>24.46438996625545</v>
      </c>
      <c r="X256" s="123">
        <v>14.497482918140346</v>
      </c>
      <c r="Y256" s="123">
        <v>13.490629900914467</v>
      </c>
      <c r="DA256" s="130" t="s">
        <v>2960</v>
      </c>
    </row>
    <row r="257" spans="1:105" ht="12" customHeight="1" x14ac:dyDescent="0.25">
      <c r="A257" s="97" t="s">
        <v>138</v>
      </c>
      <c r="B257" s="99">
        <v>8.7202492729608707</v>
      </c>
      <c r="C257" s="99">
        <v>9.8538025593570371</v>
      </c>
      <c r="D257" s="99">
        <v>10.602994702118412</v>
      </c>
      <c r="E257" s="99">
        <v>12.194516485140278</v>
      </c>
      <c r="F257" s="99">
        <v>11.949266809967716</v>
      </c>
      <c r="G257" s="99">
        <v>11.079092695399812</v>
      </c>
      <c r="H257" s="99">
        <v>12.228969196279056</v>
      </c>
      <c r="I257" s="99">
        <v>12.342075061179768</v>
      </c>
      <c r="J257" s="99">
        <v>12.224671202682309</v>
      </c>
      <c r="K257" s="99">
        <v>12.016971157045072</v>
      </c>
      <c r="L257" s="99">
        <v>9.2101448439061642</v>
      </c>
      <c r="M257" s="99">
        <v>13.578720587824851</v>
      </c>
      <c r="N257" s="99">
        <v>12.734196295611714</v>
      </c>
      <c r="O257" s="99">
        <v>13.906826154343813</v>
      </c>
      <c r="P257" s="99">
        <v>13.99091011880663</v>
      </c>
      <c r="Q257" s="99">
        <v>14.971218643999016</v>
      </c>
      <c r="R257" s="99">
        <v>13.920539532056644</v>
      </c>
      <c r="S257" s="99">
        <v>14.625402246074771</v>
      </c>
      <c r="T257" s="99">
        <v>16.946218473999789</v>
      </c>
      <c r="U257" s="99">
        <v>14.527171943326001</v>
      </c>
      <c r="V257" s="99">
        <v>15.098645377299063</v>
      </c>
      <c r="W257" s="99">
        <v>26.093365887386401</v>
      </c>
      <c r="X257" s="99">
        <v>14.564068104654874</v>
      </c>
      <c r="Y257" s="99">
        <v>16.264459743424677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12.016966771591909</v>
      </c>
      <c r="L258" s="99">
        <v>9.2099551147118035</v>
      </c>
      <c r="M258" s="99">
        <v>13.578894433484265</v>
      </c>
      <c r="N258" s="99">
        <v>12.738688691219355</v>
      </c>
      <c r="O258" s="99">
        <v>13.888500539338564</v>
      </c>
      <c r="P258" s="99">
        <v>13.981020013501354</v>
      </c>
      <c r="Q258" s="99">
        <v>14.963993777656075</v>
      </c>
      <c r="R258" s="99">
        <v>13.915456997786533</v>
      </c>
      <c r="S258" s="99">
        <v>14.618340343770459</v>
      </c>
      <c r="T258" s="99">
        <v>16.90448901818414</v>
      </c>
      <c r="U258" s="99">
        <v>14.515450256242945</v>
      </c>
      <c r="V258" s="99">
        <v>15.082581483460194</v>
      </c>
      <c r="W258" s="99">
        <v>26.079164889896923</v>
      </c>
      <c r="X258" s="99">
        <v>14.5689547223222</v>
      </c>
      <c r="Y258" s="99">
        <v>16.26370952421123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5.7459879758188741</v>
      </c>
      <c r="L259" s="102">
        <v>4.607761150973456</v>
      </c>
      <c r="M259" s="102">
        <v>6.5338590254109432</v>
      </c>
      <c r="N259" s="102">
        <v>5.8994856678900067</v>
      </c>
      <c r="O259" s="102">
        <v>6.624529072041704</v>
      </c>
      <c r="P259" s="102">
        <v>6.5380248255828768</v>
      </c>
      <c r="Q259" s="102">
        <v>7.1093456748950716</v>
      </c>
      <c r="R259" s="102">
        <v>6.5167245708763497</v>
      </c>
      <c r="S259" s="102">
        <v>6.7245437370750416</v>
      </c>
      <c r="T259" s="102">
        <v>9.2269430826900791</v>
      </c>
      <c r="U259" s="102">
        <v>7.1207754548897197</v>
      </c>
      <c r="V259" s="102">
        <v>7.2090592831989593</v>
      </c>
      <c r="W259" s="102">
        <v>13.19965331435934</v>
      </c>
      <c r="X259" s="102">
        <v>5.544639324493577</v>
      </c>
      <c r="Y259" s="102">
        <v>5.1755170600111136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6.2709787957730327</v>
      </c>
      <c r="L260" s="105">
        <v>4.6021939637383458</v>
      </c>
      <c r="M260" s="105">
        <v>7.0450354080733204</v>
      </c>
      <c r="N260" s="105">
        <v>6.8392030233293513</v>
      </c>
      <c r="O260" s="105">
        <v>7.2639714672968596</v>
      </c>
      <c r="P260" s="105">
        <v>7.4429951879184753</v>
      </c>
      <c r="Q260" s="105">
        <v>7.8546481027610033</v>
      </c>
      <c r="R260" s="105">
        <v>7.3987324269101862</v>
      </c>
      <c r="S260" s="105">
        <v>7.8937966066954157</v>
      </c>
      <c r="T260" s="105">
        <v>7.6775459354940621</v>
      </c>
      <c r="U260" s="105">
        <v>7.3946748013532284</v>
      </c>
      <c r="V260" s="105">
        <v>7.8735222002612355</v>
      </c>
      <c r="W260" s="105">
        <v>12.879511575537583</v>
      </c>
      <c r="X260" s="105">
        <v>9.0243153978286212</v>
      </c>
      <c r="Y260" s="105">
        <v>11.088192464200116</v>
      </c>
      <c r="DA260" s="132" t="s">
        <v>2964</v>
      </c>
    </row>
    <row r="261" spans="1:105" ht="12" customHeight="1" x14ac:dyDescent="0.25">
      <c r="A261" s="106" t="s">
        <v>122</v>
      </c>
      <c r="B261" s="102">
        <v>10.046153719544186</v>
      </c>
      <c r="C261" s="102">
        <v>8.7047331446356644</v>
      </c>
      <c r="D261" s="102">
        <v>6.6073226266666749</v>
      </c>
      <c r="E261" s="102">
        <v>13.986218369586284</v>
      </c>
      <c r="F261" s="102">
        <v>13.016518159288271</v>
      </c>
      <c r="G261" s="102">
        <v>10.329786978474367</v>
      </c>
      <c r="H261" s="102">
        <v>12.325604984379769</v>
      </c>
      <c r="I261" s="102">
        <v>11.343094840778749</v>
      </c>
      <c r="J261" s="102">
        <v>11.974294089467934</v>
      </c>
      <c r="K261" s="102">
        <v>12.663079777161908</v>
      </c>
      <c r="L261" s="102">
        <v>13.621702625931951</v>
      </c>
      <c r="M261" s="102">
        <v>13.446457451373204</v>
      </c>
      <c r="N261" s="102">
        <v>13.263607296986418</v>
      </c>
      <c r="O261" s="102">
        <v>14.250107099257955</v>
      </c>
      <c r="P261" s="102">
        <v>14.255357077063701</v>
      </c>
      <c r="Q261" s="102">
        <v>14.727107225248066</v>
      </c>
      <c r="R261" s="102">
        <v>15.028004316050113</v>
      </c>
      <c r="S261" s="102">
        <v>15.200572460200105</v>
      </c>
      <c r="T261" s="102">
        <v>14.908057263977392</v>
      </c>
      <c r="U261" s="102">
        <v>16.087122524179421</v>
      </c>
      <c r="V261" s="102">
        <v>17.163893133784153</v>
      </c>
      <c r="W261" s="102">
        <v>17.500592998175929</v>
      </c>
      <c r="X261" s="102">
        <v>14.327392299758829</v>
      </c>
      <c r="Y261" s="102">
        <v>10.985332742954789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13.445878226703369</v>
      </c>
      <c r="N262" s="105">
        <v>13.225605585726473</v>
      </c>
      <c r="O262" s="105">
        <v>14.18945301743897</v>
      </c>
      <c r="P262" s="105">
        <v>14.311310150290737</v>
      </c>
      <c r="Q262" s="105">
        <v>14.809922021623068</v>
      </c>
      <c r="R262" s="105">
        <v>15.094686728437162</v>
      </c>
      <c r="S262" s="105">
        <v>15.249774443424263</v>
      </c>
      <c r="T262" s="105">
        <v>14.852607445238794</v>
      </c>
      <c r="U262" s="105">
        <v>16.039491826147461</v>
      </c>
      <c r="V262" s="105">
        <v>17.025444118026254</v>
      </c>
      <c r="W262" s="105">
        <v>17.537007030460611</v>
      </c>
      <c r="X262" s="105">
        <v>14.435377262412892</v>
      </c>
      <c r="Y262" s="105">
        <v>11.104226302952545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6.4685944371551916</v>
      </c>
      <c r="N263" s="99">
        <v>6.120088305616382</v>
      </c>
      <c r="O263" s="99">
        <v>6.7760372394099448</v>
      </c>
      <c r="P263" s="99">
        <v>6.6941750474186055</v>
      </c>
      <c r="Q263" s="99">
        <v>7.0397978640697163</v>
      </c>
      <c r="R263" s="99">
        <v>7.1081389858660717</v>
      </c>
      <c r="S263" s="99">
        <v>7.0498800300162587</v>
      </c>
      <c r="T263" s="99">
        <v>7.9949087727494481</v>
      </c>
      <c r="U263" s="99">
        <v>7.9000513155956584</v>
      </c>
      <c r="V263" s="99">
        <v>8.2276249356730489</v>
      </c>
      <c r="W263" s="99">
        <v>8.7249183848136536</v>
      </c>
      <c r="X263" s="99">
        <v>5.3452517360467633</v>
      </c>
      <c r="Y263" s="99">
        <v>2.9521907168094321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6.9772837895481814</v>
      </c>
      <c r="N264" s="99">
        <v>7.1055172801100932</v>
      </c>
      <c r="O264" s="99">
        <v>7.413415778029024</v>
      </c>
      <c r="P264" s="99">
        <v>7.6171351028721341</v>
      </c>
      <c r="Q264" s="99">
        <v>7.77012415755335</v>
      </c>
      <c r="R264" s="99">
        <v>7.9865477425710889</v>
      </c>
      <c r="S264" s="99">
        <v>8.1998944134079998</v>
      </c>
      <c r="T264" s="99">
        <v>6.8576986724893443</v>
      </c>
      <c r="U264" s="99">
        <v>8.1394405105518004</v>
      </c>
      <c r="V264" s="99">
        <v>8.7978191823532033</v>
      </c>
      <c r="W264" s="99">
        <v>8.8120886456469609</v>
      </c>
      <c r="X264" s="99">
        <v>9.090125526366128</v>
      </c>
      <c r="Y264" s="99">
        <v>8.1520355861431124</v>
      </c>
      <c r="DA264" s="63" t="s">
        <v>2968</v>
      </c>
    </row>
    <row r="265" spans="1:105" ht="12" customHeight="1" x14ac:dyDescent="0.25">
      <c r="A265" s="121" t="s">
        <v>54</v>
      </c>
      <c r="B265" s="123">
        <v>4.8527317070062228</v>
      </c>
      <c r="C265" s="123">
        <v>4.8383353225341388</v>
      </c>
      <c r="D265" s="123">
        <v>4.9512230763779055</v>
      </c>
      <c r="E265" s="123">
        <v>7.7188977558464051</v>
      </c>
      <c r="F265" s="123">
        <v>7.5258538834229372</v>
      </c>
      <c r="G265" s="123">
        <v>6.7836718010199775</v>
      </c>
      <c r="H265" s="123">
        <v>7.303315651674275</v>
      </c>
      <c r="I265" s="123">
        <v>7.2264089746577804</v>
      </c>
      <c r="J265" s="123">
        <v>7.53005844609946</v>
      </c>
      <c r="K265" s="123">
        <v>7.6941709223381363</v>
      </c>
      <c r="L265" s="123">
        <v>8.0970836756393059</v>
      </c>
      <c r="M265" s="123">
        <v>7.6126998730394373</v>
      </c>
      <c r="N265" s="123">
        <v>7.5578414492968475</v>
      </c>
      <c r="O265" s="123">
        <v>7.4254111000576026</v>
      </c>
      <c r="P265" s="123">
        <v>7.1867973880450435</v>
      </c>
      <c r="Q265" s="123">
        <v>7.1568702166757747</v>
      </c>
      <c r="R265" s="123">
        <v>7.2953225410653122</v>
      </c>
      <c r="S265" s="123">
        <v>7.412607414061581</v>
      </c>
      <c r="T265" s="123">
        <v>7.5830776186160049</v>
      </c>
      <c r="U265" s="123">
        <v>7.8544249808630555</v>
      </c>
      <c r="V265" s="123">
        <v>7.6140396448166863</v>
      </c>
      <c r="W265" s="123">
        <v>7.5740831046392358</v>
      </c>
      <c r="X265" s="123">
        <v>6.0285193883213068</v>
      </c>
      <c r="Y265" s="123">
        <v>4.8710189280242586</v>
      </c>
      <c r="DA265" s="130" t="s">
        <v>2969</v>
      </c>
    </row>
    <row r="266" spans="1:105" ht="12" customHeight="1" x14ac:dyDescent="0.25">
      <c r="A266" s="97" t="s">
        <v>50</v>
      </c>
      <c r="B266" s="99">
        <v>4.8347162479440495</v>
      </c>
      <c r="C266" s="99">
        <v>4.9494131893978084</v>
      </c>
      <c r="D266" s="99">
        <v>5.3672014653296323</v>
      </c>
      <c r="E266" s="99">
        <v>7.1299943356946134</v>
      </c>
      <c r="F266" s="99">
        <v>7.1491594077662031</v>
      </c>
      <c r="G266" s="99">
        <v>6.9782770061826271</v>
      </c>
      <c r="H266" s="99">
        <v>7.0823789169798683</v>
      </c>
      <c r="I266" s="99">
        <v>7.3769444032972338</v>
      </c>
      <c r="J266" s="99">
        <v>7.5984991959389472</v>
      </c>
      <c r="K266" s="99">
        <v>7.8322417815868608</v>
      </c>
      <c r="L266" s="99">
        <v>7.9275757140650116</v>
      </c>
      <c r="M266" s="99">
        <v>7.5809241330640562</v>
      </c>
      <c r="N266" s="99">
        <v>7.593193522187585</v>
      </c>
      <c r="O266" s="99">
        <v>7.2811862384931789</v>
      </c>
      <c r="P266" s="99">
        <v>7.2055663084008321</v>
      </c>
      <c r="Q266" s="99">
        <v>7.1644776290470409</v>
      </c>
      <c r="R266" s="99">
        <v>7.2680571445745334</v>
      </c>
      <c r="S266" s="99">
        <v>7.3526067832371513</v>
      </c>
      <c r="T266" s="99">
        <v>7.5977326428778129</v>
      </c>
      <c r="U266" s="99">
        <v>7.9634257814838767</v>
      </c>
      <c r="V266" s="99">
        <v>7.4382737233454819</v>
      </c>
      <c r="W266" s="99">
        <v>7.0538723695267409</v>
      </c>
      <c r="X266" s="99">
        <v>6.0908486670701203</v>
      </c>
      <c r="Y266" s="99">
        <v>4.9574570719616364</v>
      </c>
      <c r="DA266" s="63" t="s">
        <v>2970</v>
      </c>
    </row>
    <row r="267" spans="1:105" ht="12" customHeight="1" x14ac:dyDescent="0.25">
      <c r="A267" s="109" t="s">
        <v>120</v>
      </c>
      <c r="B267" s="110">
        <v>4.9487592616077514</v>
      </c>
      <c r="C267" s="110">
        <v>4.3002295575583629</v>
      </c>
      <c r="D267" s="110">
        <v>3.3969611855783528</v>
      </c>
      <c r="E267" s="110">
        <v>9.1832289759146146</v>
      </c>
      <c r="F267" s="110">
        <v>8.3051798858982391</v>
      </c>
      <c r="G267" s="110">
        <v>6.4144802274104853</v>
      </c>
      <c r="H267" s="110">
        <v>7.6871640854025047</v>
      </c>
      <c r="I267" s="110">
        <v>6.9810940268447466</v>
      </c>
      <c r="J267" s="110">
        <v>7.4199218339006405</v>
      </c>
      <c r="K267" s="110">
        <v>7.4818820459697264</v>
      </c>
      <c r="L267" s="110">
        <v>8.3558219488626495</v>
      </c>
      <c r="M267" s="110">
        <v>7.6716820350432053</v>
      </c>
      <c r="N267" s="110">
        <v>7.4901965089714873</v>
      </c>
      <c r="O267" s="110">
        <v>7.6705093158764228</v>
      </c>
      <c r="P267" s="110">
        <v>7.1554037315475023</v>
      </c>
      <c r="Q267" s="110">
        <v>7.1440166664749132</v>
      </c>
      <c r="R267" s="110">
        <v>7.3425674757818022</v>
      </c>
      <c r="S267" s="110">
        <v>7.5188168568441309</v>
      </c>
      <c r="T267" s="110">
        <v>7.5551157898050603</v>
      </c>
      <c r="U267" s="110">
        <v>7.6355003242406063</v>
      </c>
      <c r="V267" s="110">
        <v>8.0073495026600963</v>
      </c>
      <c r="W267" s="110">
        <v>9.038681241193963</v>
      </c>
      <c r="X267" s="110">
        <v>5.7132498249924186</v>
      </c>
      <c r="Y267" s="110">
        <v>4.2299001228565034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57.019406789385343</v>
      </c>
      <c r="C269" s="118">
        <f t="shared" si="122"/>
        <v>70.027420225464837</v>
      </c>
      <c r="D269" s="118">
        <f t="shared" si="122"/>
        <v>72.356802544699931</v>
      </c>
      <c r="E269" s="118">
        <f t="shared" si="122"/>
        <v>71.471410442984762</v>
      </c>
      <c r="F269" s="118">
        <f t="shared" si="122"/>
        <v>67.541898264632351</v>
      </c>
      <c r="G269" s="118">
        <f t="shared" si="122"/>
        <v>66.538826122262563</v>
      </c>
      <c r="H269" s="118">
        <f t="shared" si="122"/>
        <v>74.315803159554136</v>
      </c>
      <c r="I269" s="118">
        <f t="shared" si="122"/>
        <v>70.886951596882099</v>
      </c>
      <c r="J269" s="118">
        <f t="shared" si="122"/>
        <v>69.295360980082194</v>
      </c>
      <c r="K269" s="118">
        <f t="shared" si="122"/>
        <v>67.424129760711992</v>
      </c>
      <c r="L269" s="118">
        <f t="shared" si="122"/>
        <v>57.351498952369425</v>
      </c>
      <c r="M269" s="118">
        <f t="shared" si="122"/>
        <v>74.71536482140074</v>
      </c>
      <c r="N269" s="118">
        <f t="shared" si="122"/>
        <v>69.727946757209125</v>
      </c>
      <c r="O269" s="118">
        <f t="shared" si="122"/>
        <v>66.322148710149136</v>
      </c>
      <c r="P269" s="118">
        <f t="shared" si="122"/>
        <v>60.834421032263847</v>
      </c>
      <c r="Q269" s="118">
        <f t="shared" si="122"/>
        <v>64.316023010455368</v>
      </c>
      <c r="R269" s="118">
        <f t="shared" ref="R269:V269" si="123">R270+R273+R275+R284</f>
        <v>62.723424788971357</v>
      </c>
      <c r="S269" s="118">
        <f t="shared" si="123"/>
        <v>63.040585303045511</v>
      </c>
      <c r="T269" s="118">
        <f t="shared" si="123"/>
        <v>71.786586957383719</v>
      </c>
      <c r="U269" s="118">
        <f t="shared" si="123"/>
        <v>57.651731082049054</v>
      </c>
      <c r="V269" s="118">
        <f t="shared" si="123"/>
        <v>54.831185084436605</v>
      </c>
      <c r="W269" s="118">
        <f t="shared" ref="W269:Y269" si="124">W270+W273+W275+W284</f>
        <v>83.063785768781059</v>
      </c>
      <c r="X269" s="118">
        <f t="shared" si="124"/>
        <v>58.059136292246549</v>
      </c>
      <c r="Y269" s="118">
        <f t="shared" si="124"/>
        <v>54.90867370033866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50.896468435716542</v>
      </c>
      <c r="C270" s="123">
        <f t="shared" si="125"/>
        <v>63.33344720093374</v>
      </c>
      <c r="D270" s="123">
        <f t="shared" si="125"/>
        <v>65.255372446925648</v>
      </c>
      <c r="E270" s="123">
        <f t="shared" si="125"/>
        <v>63.249582859174929</v>
      </c>
      <c r="F270" s="123">
        <f t="shared" si="125"/>
        <v>59.567194666762092</v>
      </c>
      <c r="G270" s="123">
        <f t="shared" si="125"/>
        <v>59.118224301659225</v>
      </c>
      <c r="H270" s="123">
        <f t="shared" si="125"/>
        <v>66.363149033947423</v>
      </c>
      <c r="I270" s="123">
        <f t="shared" si="125"/>
        <v>62.895542594377225</v>
      </c>
      <c r="J270" s="123">
        <f t="shared" si="125"/>
        <v>61.394583493016114</v>
      </c>
      <c r="K270" s="123">
        <f t="shared" si="125"/>
        <v>59.695389008405989</v>
      </c>
      <c r="L270" s="123">
        <f t="shared" si="125"/>
        <v>51.053766729603645</v>
      </c>
      <c r="M270" s="123">
        <f t="shared" si="125"/>
        <v>66.327279645142298</v>
      </c>
      <c r="N270" s="123">
        <f t="shared" si="125"/>
        <v>61.846714159365661</v>
      </c>
      <c r="O270" s="123">
        <f t="shared" si="125"/>
        <v>58.348950637864405</v>
      </c>
      <c r="P270" s="123">
        <f t="shared" si="125"/>
        <v>52.888309676044663</v>
      </c>
      <c r="Q270" s="123">
        <f t="shared" si="125"/>
        <v>55.951974890979614</v>
      </c>
      <c r="R270" s="123">
        <f t="shared" ref="R270:V270" si="126">SUM(R271:R272)</f>
        <v>54.860382275337457</v>
      </c>
      <c r="S270" s="123">
        <f t="shared" si="126"/>
        <v>55.067881648830145</v>
      </c>
      <c r="T270" s="123">
        <f t="shared" si="126"/>
        <v>63.05477171107934</v>
      </c>
      <c r="U270" s="123">
        <f t="shared" si="126"/>
        <v>50.029129400225791</v>
      </c>
      <c r="V270" s="123">
        <f t="shared" si="126"/>
        <v>47.549729491744912</v>
      </c>
      <c r="W270" s="123">
        <f t="shared" ref="W270:Y270" si="127">SUM(W271:W272)</f>
        <v>73.114512570245978</v>
      </c>
      <c r="X270" s="123">
        <f t="shared" si="127"/>
        <v>53.294177762699519</v>
      </c>
      <c r="Y270" s="123">
        <f t="shared" si="127"/>
        <v>50.560189136342792</v>
      </c>
      <c r="DA270" s="130" t="s">
        <v>3123</v>
      </c>
    </row>
    <row r="271" spans="1:105" ht="12" customHeight="1" x14ac:dyDescent="0.25">
      <c r="A271" s="97" t="s">
        <v>211</v>
      </c>
      <c r="B271" s="99">
        <v>50.896468435716542</v>
      </c>
      <c r="C271" s="99">
        <v>63.33344720093374</v>
      </c>
      <c r="D271" s="99">
        <v>65.255372446925648</v>
      </c>
      <c r="E271" s="99">
        <v>63.249582859174929</v>
      </c>
      <c r="F271" s="99">
        <v>59.567194666762092</v>
      </c>
      <c r="G271" s="99">
        <v>59.118224301659225</v>
      </c>
      <c r="H271" s="99">
        <v>66.363149033947423</v>
      </c>
      <c r="I271" s="99">
        <v>62.895542594377225</v>
      </c>
      <c r="J271" s="99">
        <v>61.394583493016114</v>
      </c>
      <c r="K271" s="99">
        <v>59.695389008405989</v>
      </c>
      <c r="L271" s="99">
        <v>51.053766729603645</v>
      </c>
      <c r="M271" s="99">
        <v>66.327279645142298</v>
      </c>
      <c r="N271" s="99">
        <v>61.846714159365661</v>
      </c>
      <c r="O271" s="99">
        <v>58.348950637864405</v>
      </c>
      <c r="P271" s="99">
        <v>52.888309676044663</v>
      </c>
      <c r="Q271" s="99">
        <v>55.951974890979614</v>
      </c>
      <c r="R271" s="99">
        <v>54.860382275337457</v>
      </c>
      <c r="S271" s="99">
        <v>55.067881648830145</v>
      </c>
      <c r="T271" s="99">
        <v>63.05477171107934</v>
      </c>
      <c r="U271" s="99">
        <v>50.029129400225791</v>
      </c>
      <c r="V271" s="99">
        <v>47.549729491744912</v>
      </c>
      <c r="W271" s="99">
        <v>73.114512570245978</v>
      </c>
      <c r="X271" s="99">
        <v>53.294177762699519</v>
      </c>
      <c r="Y271" s="99">
        <v>50.560189136342792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4.5305939414309009</v>
      </c>
      <c r="C275" s="123">
        <v>5.0918820217465557</v>
      </c>
      <c r="D275" s="123">
        <v>5.4507131781574776</v>
      </c>
      <c r="E275" s="123">
        <v>6.2419293306020318</v>
      </c>
      <c r="F275" s="123">
        <v>6.101481412651232</v>
      </c>
      <c r="G275" s="123">
        <v>5.6479695612510632</v>
      </c>
      <c r="H275" s="123">
        <v>6.2134979146301621</v>
      </c>
      <c r="I275" s="123">
        <v>6.2249608683139579</v>
      </c>
      <c r="J275" s="123">
        <v>6.090347184259767</v>
      </c>
      <c r="K275" s="123">
        <v>5.8962972791224564</v>
      </c>
      <c r="L275" s="123">
        <v>4.4492648240703794</v>
      </c>
      <c r="M275" s="123">
        <v>6.4877478359259433</v>
      </c>
      <c r="N275" s="123">
        <v>5.9597546055004766</v>
      </c>
      <c r="O275" s="123">
        <v>6.2097332788666773</v>
      </c>
      <c r="P275" s="123">
        <v>6.2114987567980213</v>
      </c>
      <c r="Q275" s="123">
        <v>6.6332779123570544</v>
      </c>
      <c r="R275" s="123">
        <v>6.0919512527239403</v>
      </c>
      <c r="S275" s="123">
        <v>6.1725066550218681</v>
      </c>
      <c r="T275" s="123">
        <v>6.8313509732445956</v>
      </c>
      <c r="U275" s="123">
        <v>5.6079688659728442</v>
      </c>
      <c r="V275" s="123">
        <v>5.3469371944268582</v>
      </c>
      <c r="W275" s="123">
        <v>7.9992302358680263</v>
      </c>
      <c r="X275" s="123">
        <v>2.8652843221203055</v>
      </c>
      <c r="Y275" s="123">
        <v>2.7182850754829655</v>
      </c>
      <c r="DA275" s="130" t="s">
        <v>3128</v>
      </c>
    </row>
    <row r="276" spans="1:105" ht="12" customHeight="1" x14ac:dyDescent="0.25">
      <c r="A276" s="97" t="s">
        <v>138</v>
      </c>
      <c r="B276" s="99">
        <v>4.665176036151423</v>
      </c>
      <c r="C276" s="99">
        <v>5.2538664093972054</v>
      </c>
      <c r="D276" s="99">
        <v>5.6275587705827075</v>
      </c>
      <c r="E276" s="99">
        <v>6.4447654298254831</v>
      </c>
      <c r="F276" s="99">
        <v>6.2925537944974739</v>
      </c>
      <c r="G276" s="99">
        <v>5.8237303050290343</v>
      </c>
      <c r="H276" s="99">
        <v>6.4060218795974677</v>
      </c>
      <c r="I276" s="99">
        <v>6.4169231969936904</v>
      </c>
      <c r="J276" s="99">
        <v>6.2777147051897915</v>
      </c>
      <c r="K276" s="99">
        <v>6.0809506100318069</v>
      </c>
      <c r="L276" s="99">
        <v>4.5882083578090631</v>
      </c>
      <c r="M276" s="99">
        <v>6.6912728393329539</v>
      </c>
      <c r="N276" s="99">
        <v>6.1458029126462277</v>
      </c>
      <c r="O276" s="99">
        <v>6.4073399724496394</v>
      </c>
      <c r="P276" s="99">
        <v>6.4142396767163321</v>
      </c>
      <c r="Q276" s="99">
        <v>6.8553671721406335</v>
      </c>
      <c r="R276" s="99">
        <v>6.2969048566158881</v>
      </c>
      <c r="S276" s="99">
        <v>6.3810394982416145</v>
      </c>
      <c r="T276" s="99">
        <v>7.0702614602519258</v>
      </c>
      <c r="U276" s="99">
        <v>5.8054921384697336</v>
      </c>
      <c r="V276" s="99">
        <v>5.876759439390022</v>
      </c>
      <c r="W276" s="99">
        <v>9.988316334322942</v>
      </c>
      <c r="X276" s="99">
        <v>5.4638905494868295</v>
      </c>
      <c r="Y276" s="99">
        <v>6.0324165486756005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2.8021212280639665</v>
      </c>
      <c r="L277" s="99">
        <v>2.2470470507991505</v>
      </c>
      <c r="M277" s="99">
        <v>3.1560255299473354</v>
      </c>
      <c r="N277" s="99">
        <v>2.8261981194797734</v>
      </c>
      <c r="O277" s="99">
        <v>2.9649585994620349</v>
      </c>
      <c r="P277" s="99">
        <v>2.844469752073715</v>
      </c>
      <c r="Q277" s="99">
        <v>3.007647568545277</v>
      </c>
      <c r="R277" s="99">
        <v>2.7344059804526855</v>
      </c>
      <c r="S277" s="99">
        <v>2.7520649913478286</v>
      </c>
      <c r="T277" s="99">
        <v>3.5747674261450602</v>
      </c>
      <c r="U277" s="99">
        <v>2.7280158280902045</v>
      </c>
      <c r="V277" s="99">
        <v>2.7024616434303077</v>
      </c>
      <c r="W277" s="99">
        <v>4.7526935228106435</v>
      </c>
      <c r="X277" s="99">
        <v>1.9964849582297997</v>
      </c>
      <c r="Y277" s="99">
        <v>1.8138556195702109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2.8021212280639665</v>
      </c>
      <c r="L278" s="102">
        <v>2.2470470507991505</v>
      </c>
      <c r="M278" s="102">
        <v>3.1560255299473354</v>
      </c>
      <c r="N278" s="102">
        <v>2.8261981194797734</v>
      </c>
      <c r="O278" s="102">
        <v>2.9649585994620349</v>
      </c>
      <c r="P278" s="102">
        <v>2.844469752073715</v>
      </c>
      <c r="Q278" s="102">
        <v>3.007647568545277</v>
      </c>
      <c r="R278" s="102">
        <v>2.7344059804526855</v>
      </c>
      <c r="S278" s="102">
        <v>2.7520649913478286</v>
      </c>
      <c r="T278" s="102">
        <v>3.5747674261450602</v>
      </c>
      <c r="U278" s="102">
        <v>2.7280158280902045</v>
      </c>
      <c r="V278" s="102">
        <v>2.7024616434303077</v>
      </c>
      <c r="W278" s="102">
        <v>4.7526935228106435</v>
      </c>
      <c r="X278" s="102">
        <v>1.9964849582297997</v>
      </c>
      <c r="Y278" s="102">
        <v>1.8138556195702109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1.5923444122378989</v>
      </c>
      <c r="C284" s="123">
        <v>1.6020910027845492</v>
      </c>
      <c r="D284" s="123">
        <v>1.6507169196168094</v>
      </c>
      <c r="E284" s="123">
        <v>1.9798982532078024</v>
      </c>
      <c r="F284" s="123">
        <v>1.8732221852190167</v>
      </c>
      <c r="G284" s="123">
        <v>1.7726322593522801</v>
      </c>
      <c r="H284" s="123">
        <v>1.7391562109765408</v>
      </c>
      <c r="I284" s="123">
        <v>1.7664481341909026</v>
      </c>
      <c r="J284" s="123">
        <v>1.8104303028063171</v>
      </c>
      <c r="K284" s="123">
        <v>1.8324434731835482</v>
      </c>
      <c r="L284" s="123">
        <v>1.8484673986954061</v>
      </c>
      <c r="M284" s="123">
        <v>1.9003373403325041</v>
      </c>
      <c r="N284" s="123">
        <v>1.9214779923429821</v>
      </c>
      <c r="O284" s="123">
        <v>1.7634647934180578</v>
      </c>
      <c r="P284" s="123">
        <v>1.7346125994211641</v>
      </c>
      <c r="Q284" s="123">
        <v>1.7307702071187019</v>
      </c>
      <c r="R284" s="123">
        <v>1.7710912609099627</v>
      </c>
      <c r="S284" s="123">
        <v>1.8001969991934952</v>
      </c>
      <c r="T284" s="123">
        <v>1.9004642730597778</v>
      </c>
      <c r="U284" s="123">
        <v>2.0146328158504168</v>
      </c>
      <c r="V284" s="123">
        <v>1.9345183982648337</v>
      </c>
      <c r="W284" s="123">
        <v>1.9500429626670481</v>
      </c>
      <c r="X284" s="123">
        <v>1.8996742074267305</v>
      </c>
      <c r="Y284" s="123">
        <v>1.6301994885129021</v>
      </c>
      <c r="DA284" s="130" t="s">
        <v>3137</v>
      </c>
    </row>
    <row r="285" spans="1:105" ht="12" customHeight="1" x14ac:dyDescent="0.25">
      <c r="A285" s="97" t="s">
        <v>50</v>
      </c>
      <c r="B285" s="99">
        <v>1.8910796626625406</v>
      </c>
      <c r="C285" s="99">
        <v>1.932800805008642</v>
      </c>
      <c r="D285" s="99">
        <v>2.0925102678950211</v>
      </c>
      <c r="E285" s="99">
        <v>2.7761449198685879</v>
      </c>
      <c r="F285" s="99">
        <v>2.7786615605361473</v>
      </c>
      <c r="G285" s="99">
        <v>2.7070074974883012</v>
      </c>
      <c r="H285" s="99">
        <v>2.740185420981617</v>
      </c>
      <c r="I285" s="99">
        <v>2.8504139887806383</v>
      </c>
      <c r="J285" s="99">
        <v>2.9354622516056743</v>
      </c>
      <c r="K285" s="99">
        <v>3.0242489469102707</v>
      </c>
      <c r="L285" s="99">
        <v>3.059459251141337</v>
      </c>
      <c r="M285" s="99">
        <v>2.9241150917830887</v>
      </c>
      <c r="N285" s="99">
        <v>2.9256658845420316</v>
      </c>
      <c r="O285" s="99">
        <v>2.8011527457957515</v>
      </c>
      <c r="P285" s="99">
        <v>2.7716630535225768</v>
      </c>
      <c r="Q285" s="99">
        <v>2.7551317632410783</v>
      </c>
      <c r="R285" s="99">
        <v>2.7932009482201599</v>
      </c>
      <c r="S285" s="99">
        <v>2.8171777188927156</v>
      </c>
      <c r="T285" s="99">
        <v>2.8965132160205891</v>
      </c>
      <c r="U285" s="99">
        <v>3.0177020601858398</v>
      </c>
      <c r="V285" s="99">
        <v>2.7990337468971336</v>
      </c>
      <c r="W285" s="99">
        <v>2.6426788863316055</v>
      </c>
      <c r="X285" s="99">
        <v>2.2752427271290627</v>
      </c>
      <c r="Y285" s="99">
        <v>1.8499893572531401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15.775239645475086</v>
      </c>
      <c r="D290" s="117">
        <f t="shared" si="129"/>
        <v>20.448106126119249</v>
      </c>
      <c r="E290" s="117">
        <f t="shared" si="129"/>
        <v>17.199482304648015</v>
      </c>
      <c r="F290" s="117">
        <f t="shared" si="129"/>
        <v>11.094106706323656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2.1108031152137787</v>
      </c>
      <c r="O290" s="117">
        <f t="shared" si="129"/>
        <v>5.6121428459874636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0.16062745975461692</v>
      </c>
      <c r="S290" s="117">
        <f t="shared" si="130"/>
        <v>2.1266501735660861</v>
      </c>
      <c r="T290" s="117">
        <f t="shared" si="130"/>
        <v>2.9495764185997482</v>
      </c>
      <c r="U290" s="117">
        <f t="shared" si="130"/>
        <v>2.3262656494863361</v>
      </c>
      <c r="V290" s="117">
        <f t="shared" si="130"/>
        <v>2.1405687991925011</v>
      </c>
      <c r="W290" s="117">
        <f t="shared" ref="W290:Y290" si="131">W291+W294+W296+W305</f>
        <v>0</v>
      </c>
      <c r="X290" s="117">
        <f t="shared" si="131"/>
        <v>4.4266855688852269</v>
      </c>
      <c r="Y290" s="117">
        <f t="shared" si="131"/>
        <v>0.3546720111515998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14.080278954654062</v>
      </c>
      <c r="D291" s="122">
        <f t="shared" si="132"/>
        <v>18.241439594171975</v>
      </c>
      <c r="E291" s="122">
        <f t="shared" si="132"/>
        <v>14.778438155421895</v>
      </c>
      <c r="F291" s="122">
        <f t="shared" si="132"/>
        <v>9.477587194148656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1.7560497091804455</v>
      </c>
      <c r="O291" s="122">
        <f t="shared" si="132"/>
        <v>4.6399705622199399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0.12836813031919814</v>
      </c>
      <c r="S291" s="122">
        <f t="shared" si="133"/>
        <v>1.6944616137214179</v>
      </c>
      <c r="T291" s="122">
        <f t="shared" si="133"/>
        <v>2.3837877257652793</v>
      </c>
      <c r="U291" s="122">
        <f t="shared" si="133"/>
        <v>1.8283023260678115</v>
      </c>
      <c r="V291" s="122">
        <f t="shared" si="133"/>
        <v>1.6525425308570814</v>
      </c>
      <c r="W291" s="122">
        <f t="shared" ref="W291:Y291" si="134">SUM(W292:W293)</f>
        <v>0</v>
      </c>
      <c r="X291" s="122">
        <f t="shared" si="134"/>
        <v>3.4275302872310829</v>
      </c>
      <c r="Y291" s="122">
        <f t="shared" si="134"/>
        <v>0.27300334980803975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13.943524201765266</v>
      </c>
      <c r="D292" s="98">
        <v>18.064601798924148</v>
      </c>
      <c r="E292" s="98">
        <v>14.634065893833007</v>
      </c>
      <c r="F292" s="98">
        <v>9.3857361223502949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1.7383568882756428</v>
      </c>
      <c r="O292" s="98">
        <v>4.5915006519148021</v>
      </c>
      <c r="P292" s="98">
        <v>0</v>
      </c>
      <c r="Q292" s="98">
        <v>0</v>
      </c>
      <c r="R292" s="98">
        <v>0.12691761556927636</v>
      </c>
      <c r="S292" s="98">
        <v>1.6753731849493665</v>
      </c>
      <c r="T292" s="98">
        <v>2.3565658973071426</v>
      </c>
      <c r="U292" s="98">
        <v>1.8078557708320342</v>
      </c>
      <c r="V292" s="98">
        <v>1.6341180468089873</v>
      </c>
      <c r="W292" s="98">
        <v>0</v>
      </c>
      <c r="X292" s="98">
        <v>3.3917740957644553</v>
      </c>
      <c r="Y292" s="98">
        <v>0.27022463068778702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0.13675475288879649</v>
      </c>
      <c r="D293" s="98">
        <v>0.17683779524782697</v>
      </c>
      <c r="E293" s="98">
        <v>0.14437226158888736</v>
      </c>
      <c r="F293" s="98">
        <v>9.1851071798360634E-2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1.7692820904802554E-2</v>
      </c>
      <c r="O293" s="98">
        <v>4.846991030513817E-2</v>
      </c>
      <c r="P293" s="98">
        <v>0</v>
      </c>
      <c r="Q293" s="98">
        <v>0</v>
      </c>
      <c r="R293" s="98">
        <v>1.4505147499217826E-3</v>
      </c>
      <c r="S293" s="98">
        <v>1.9088428772051448E-2</v>
      </c>
      <c r="T293" s="98">
        <v>2.7221828458136497E-2</v>
      </c>
      <c r="U293" s="98">
        <v>2.0446555235777385E-2</v>
      </c>
      <c r="V293" s="98">
        <v>1.842448404809412E-2</v>
      </c>
      <c r="W293" s="98">
        <v>0</v>
      </c>
      <c r="X293" s="98">
        <v>3.5756191466627528E-2</v>
      </c>
      <c r="Y293" s="98">
        <v>2.778719120252729E-3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2.3271067969921437E-5</v>
      </c>
      <c r="D294" s="122">
        <f t="shared" si="135"/>
        <v>6.1353415303557434E-5</v>
      </c>
      <c r="E294" s="122">
        <f t="shared" si="135"/>
        <v>1.7093719160450943E-4</v>
      </c>
      <c r="F294" s="122">
        <f t="shared" si="135"/>
        <v>2.6627925158735562E-4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4.0462367546026688E-4</v>
      </c>
      <c r="O294" s="122">
        <f t="shared" si="135"/>
        <v>1.912072931138317E-3</v>
      </c>
      <c r="P294" s="122">
        <f t="shared" si="135"/>
        <v>0</v>
      </c>
      <c r="Q294" s="122">
        <f t="shared" si="135"/>
        <v>0</v>
      </c>
      <c r="R294" s="122">
        <f t="shared" si="135"/>
        <v>1.5328749283687596E-4</v>
      </c>
      <c r="S294" s="122">
        <f t="shared" si="135"/>
        <v>1.7410272134767899E-3</v>
      </c>
      <c r="T294" s="122">
        <f t="shared" si="135"/>
        <v>2.3479246539302441E-3</v>
      </c>
      <c r="U294" s="122">
        <f t="shared" si="135"/>
        <v>2.3061657062237815E-3</v>
      </c>
      <c r="V294" s="122">
        <f t="shared" si="135"/>
        <v>1.3253734255920327E-3</v>
      </c>
      <c r="W294" s="122">
        <f t="shared" si="135"/>
        <v>0</v>
      </c>
      <c r="X294" s="122">
        <f t="shared" si="135"/>
        <v>7.8553444461979579E-4</v>
      </c>
      <c r="Y294" s="122">
        <f t="shared" si="135"/>
        <v>4.1105634593459433E-5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2.3271067969921437E-5</v>
      </c>
      <c r="D295" s="98">
        <v>6.1353415303557434E-5</v>
      </c>
      <c r="E295" s="98">
        <v>1.7093719160450943E-4</v>
      </c>
      <c r="F295" s="98">
        <v>2.6627925158735562E-4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4.0462367546026688E-4</v>
      </c>
      <c r="O295" s="98">
        <v>1.912072931138317E-3</v>
      </c>
      <c r="P295" s="98">
        <v>0</v>
      </c>
      <c r="Q295" s="98">
        <v>0</v>
      </c>
      <c r="R295" s="98">
        <v>1.5328749283687596E-4</v>
      </c>
      <c r="S295" s="98">
        <v>1.7410272134767899E-3</v>
      </c>
      <c r="T295" s="98">
        <v>2.3479246539302441E-3</v>
      </c>
      <c r="U295" s="98">
        <v>2.3061657062237815E-3</v>
      </c>
      <c r="V295" s="98">
        <v>1.3253734255920327E-3</v>
      </c>
      <c r="W295" s="98">
        <v>0</v>
      </c>
      <c r="X295" s="98">
        <v>7.8553444461979579E-4</v>
      </c>
      <c r="Y295" s="98">
        <v>4.1105634593459433E-5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1.1935667075715453</v>
      </c>
      <c r="D296" s="122">
        <v>1.6052135971207222</v>
      </c>
      <c r="E296" s="122">
        <v>1.5844458750378694</v>
      </c>
      <c r="F296" s="122">
        <v>1.0620292467567485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0.22564430132452309</v>
      </c>
      <c r="O296" s="122">
        <v>0.63033527832474356</v>
      </c>
      <c r="P296" s="122">
        <v>0</v>
      </c>
      <c r="Q296" s="122">
        <v>0</v>
      </c>
      <c r="R296" s="122">
        <v>2.0065744342649294E-2</v>
      </c>
      <c r="S296" s="122">
        <v>0.26996874927844844</v>
      </c>
      <c r="T296" s="122">
        <v>0.36416030604009364</v>
      </c>
      <c r="U296" s="122">
        <v>0.2974561223571231</v>
      </c>
      <c r="V296" s="122">
        <v>0.29653266079816587</v>
      </c>
      <c r="W296" s="122">
        <v>0</v>
      </c>
      <c r="X296" s="122">
        <v>0.59569562748965221</v>
      </c>
      <c r="Y296" s="122">
        <v>4.6873561828096252E-2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1.1274105278042819</v>
      </c>
      <c r="D297" s="98">
        <v>1.5595457976768103</v>
      </c>
      <c r="E297" s="98">
        <v>1.503970297611789</v>
      </c>
      <c r="F297" s="98">
        <v>1.0149810811659397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0.21372257484391061</v>
      </c>
      <c r="O297" s="98">
        <v>0.61707612367102282</v>
      </c>
      <c r="P297" s="98">
        <v>0</v>
      </c>
      <c r="Q297" s="98">
        <v>0</v>
      </c>
      <c r="R297" s="98">
        <v>1.6674836408284141E-2</v>
      </c>
      <c r="S297" s="98">
        <v>0.25842107511778167</v>
      </c>
      <c r="T297" s="98">
        <v>0.34404715184983503</v>
      </c>
      <c r="U297" s="98">
        <v>0.2826914517750444</v>
      </c>
      <c r="V297" s="98">
        <v>0.16715797279645922</v>
      </c>
      <c r="W297" s="98">
        <v>0</v>
      </c>
      <c r="X297" s="98">
        <v>6.2323809276872047E-2</v>
      </c>
      <c r="Y297" s="98">
        <v>4.1901261214701575E-3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1.048118108973561E-4</v>
      </c>
      <c r="O298" s="98">
        <v>3.1374004110556776E-3</v>
      </c>
      <c r="P298" s="98">
        <v>0</v>
      </c>
      <c r="Q298" s="98">
        <v>0</v>
      </c>
      <c r="R298" s="98">
        <v>1.0147004814764959E-4</v>
      </c>
      <c r="S298" s="98">
        <v>1.9844444262809091E-3</v>
      </c>
      <c r="T298" s="98">
        <v>7.8325405469456596E-3</v>
      </c>
      <c r="U298" s="98">
        <v>7.1182380184660571E-4</v>
      </c>
      <c r="V298" s="98">
        <v>3.3256914364972303E-3</v>
      </c>
      <c r="W298" s="98">
        <v>0</v>
      </c>
      <c r="X298" s="98">
        <v>0</v>
      </c>
      <c r="Y298" s="98">
        <v>6.1595480730687721E-4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6.238250255441311E-5</v>
      </c>
      <c r="O299" s="101">
        <v>1.8711424330692852E-3</v>
      </c>
      <c r="P299" s="101">
        <v>0</v>
      </c>
      <c r="Q299" s="101">
        <v>0</v>
      </c>
      <c r="R299" s="101">
        <v>5.6219606878902815E-5</v>
      </c>
      <c r="S299" s="101">
        <v>1.0693262630262E-3</v>
      </c>
      <c r="T299" s="101">
        <v>4.8301433897993528E-3</v>
      </c>
      <c r="U299" s="101">
        <v>3.9728857740731948E-4</v>
      </c>
      <c r="V299" s="101">
        <v>1.801724158282475E-3</v>
      </c>
      <c r="W299" s="101">
        <v>0</v>
      </c>
      <c r="X299" s="101">
        <v>0</v>
      </c>
      <c r="Y299" s="101">
        <v>2.2931197461054415E-4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4.2429308342942985E-5</v>
      </c>
      <c r="O300" s="104">
        <v>1.2662579779863922E-3</v>
      </c>
      <c r="P300" s="104">
        <v>0</v>
      </c>
      <c r="Q300" s="104">
        <v>0</v>
      </c>
      <c r="R300" s="104">
        <v>4.5250441268746778E-5</v>
      </c>
      <c r="S300" s="104">
        <v>9.1511816325470904E-4</v>
      </c>
      <c r="T300" s="104">
        <v>3.0023971571463072E-3</v>
      </c>
      <c r="U300" s="104">
        <v>3.1453522443928618E-4</v>
      </c>
      <c r="V300" s="104">
        <v>1.5239672782147553E-3</v>
      </c>
      <c r="W300" s="104">
        <v>0</v>
      </c>
      <c r="X300" s="104">
        <v>0</v>
      </c>
      <c r="Y300" s="104">
        <v>3.8664283269633309E-4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6.6156179767263359E-2</v>
      </c>
      <c r="D301" s="101">
        <v>4.5667799443911847E-2</v>
      </c>
      <c r="E301" s="101">
        <v>8.047557742608033E-2</v>
      </c>
      <c r="F301" s="101">
        <v>4.7048165590808849E-2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1.020779412873876E-2</v>
      </c>
      <c r="O301" s="101">
        <v>1.6552912696216943E-3</v>
      </c>
      <c r="P301" s="101">
        <v>0</v>
      </c>
      <c r="Q301" s="101">
        <v>0</v>
      </c>
      <c r="R301" s="101">
        <v>1.3564154825543709E-3</v>
      </c>
      <c r="S301" s="101">
        <v>6.2465319220193693E-3</v>
      </c>
      <c r="T301" s="101">
        <v>3.534390056051994E-4</v>
      </c>
      <c r="U301" s="101">
        <v>3.1296444343899715E-3</v>
      </c>
      <c r="V301" s="101">
        <v>0</v>
      </c>
      <c r="W301" s="101">
        <v>0</v>
      </c>
      <c r="X301" s="101">
        <v>0.10070881984307346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1.6091205409763658E-3</v>
      </c>
      <c r="O302" s="104">
        <v>8.4664629730433743E-3</v>
      </c>
      <c r="P302" s="104">
        <v>0</v>
      </c>
      <c r="Q302" s="104">
        <v>0</v>
      </c>
      <c r="R302" s="104">
        <v>1.9330224036631337E-3</v>
      </c>
      <c r="S302" s="104">
        <v>3.3166978123664787E-3</v>
      </c>
      <c r="T302" s="104">
        <v>1.1927174637707743E-2</v>
      </c>
      <c r="U302" s="104">
        <v>1.0923202345842127E-2</v>
      </c>
      <c r="V302" s="104">
        <v>0.12604899656520946</v>
      </c>
      <c r="W302" s="104">
        <v>0</v>
      </c>
      <c r="X302" s="104">
        <v>0.43266299836970668</v>
      </c>
      <c r="Y302" s="104">
        <v>4.2067480899319221E-2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8.9995457059901184E-4</v>
      </c>
      <c r="O303" s="98">
        <v>4.8131435545544672E-3</v>
      </c>
      <c r="P303" s="98">
        <v>0</v>
      </c>
      <c r="Q303" s="98">
        <v>0</v>
      </c>
      <c r="R303" s="98">
        <v>1.0523165425918087E-3</v>
      </c>
      <c r="S303" s="98">
        <v>1.7635055670570442E-3</v>
      </c>
      <c r="T303" s="98">
        <v>7.1849545602414222E-3</v>
      </c>
      <c r="U303" s="98">
        <v>6.0501592551975032E-3</v>
      </c>
      <c r="V303" s="98">
        <v>6.8177772571094683E-2</v>
      </c>
      <c r="W303" s="98">
        <v>0</v>
      </c>
      <c r="X303" s="98">
        <v>0.18106313701897039</v>
      </c>
      <c r="Y303" s="98">
        <v>1.2794492089121545E-2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7.0916597037735398E-4</v>
      </c>
      <c r="O304" s="98">
        <v>3.6533194184889071E-3</v>
      </c>
      <c r="P304" s="98">
        <v>0</v>
      </c>
      <c r="Q304" s="98">
        <v>0</v>
      </c>
      <c r="R304" s="98">
        <v>8.8070586107132499E-4</v>
      </c>
      <c r="S304" s="98">
        <v>1.5531922453094346E-3</v>
      </c>
      <c r="T304" s="98">
        <v>4.7422200774663217E-3</v>
      </c>
      <c r="U304" s="98">
        <v>4.8730430906446243E-3</v>
      </c>
      <c r="V304" s="98">
        <v>5.7871223994114769E-2</v>
      </c>
      <c r="W304" s="98">
        <v>0</v>
      </c>
      <c r="X304" s="98">
        <v>0.25159986135073625</v>
      </c>
      <c r="Y304" s="98">
        <v>2.927298881019768E-2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0.5013707121815083</v>
      </c>
      <c r="D305" s="122">
        <v>0.60139158141124716</v>
      </c>
      <c r="E305" s="122">
        <v>0.83642733699664473</v>
      </c>
      <c r="F305" s="122">
        <v>0.55422398616666357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0.12870448103335011</v>
      </c>
      <c r="O305" s="122">
        <v>0.33992493251164208</v>
      </c>
      <c r="P305" s="122">
        <v>0</v>
      </c>
      <c r="Q305" s="122">
        <v>0</v>
      </c>
      <c r="R305" s="122">
        <v>1.2040297599932597E-2</v>
      </c>
      <c r="S305" s="122">
        <v>0.16047878335274285</v>
      </c>
      <c r="T305" s="122">
        <v>0.1992804621404447</v>
      </c>
      <c r="U305" s="122">
        <v>0.19820103535517772</v>
      </c>
      <c r="V305" s="122">
        <v>0.19016823411166203</v>
      </c>
      <c r="W305" s="122">
        <v>0</v>
      </c>
      <c r="X305" s="122">
        <v>0.40267411971987238</v>
      </c>
      <c r="Y305" s="122">
        <v>3.4753993880870325E-2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0.41406582705016948</v>
      </c>
      <c r="D306" s="98">
        <v>0.46201746580499808</v>
      </c>
      <c r="E306" s="98">
        <v>0.31572925522441275</v>
      </c>
      <c r="F306" s="98">
        <v>0.33270826370709256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9.3093557179252023E-2</v>
      </c>
      <c r="O306" s="98">
        <v>0.25253714853714093</v>
      </c>
      <c r="P306" s="98">
        <v>0</v>
      </c>
      <c r="Q306" s="98">
        <v>0</v>
      </c>
      <c r="R306" s="98">
        <v>7.9424548605873981E-3</v>
      </c>
      <c r="S306" s="98">
        <v>0.11127198019123698</v>
      </c>
      <c r="T306" s="98">
        <v>0.14735279146594371</v>
      </c>
      <c r="U306" s="98">
        <v>0.14940466541006658</v>
      </c>
      <c r="V306" s="98">
        <v>0.15357323192336961</v>
      </c>
      <c r="W306" s="98">
        <v>0</v>
      </c>
      <c r="X306" s="98">
        <v>0.40267411971987238</v>
      </c>
      <c r="Y306" s="98">
        <v>3.4753993880870325E-2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8.7304885131338855E-2</v>
      </c>
      <c r="D307" s="33">
        <v>0.13937411560624902</v>
      </c>
      <c r="E307" s="33">
        <v>0.52069808177223198</v>
      </c>
      <c r="F307" s="33">
        <v>0.22151572245957105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3.561092385409808E-2</v>
      </c>
      <c r="O307" s="33">
        <v>8.7387783974501129E-2</v>
      </c>
      <c r="P307" s="33">
        <v>0</v>
      </c>
      <c r="Q307" s="33">
        <v>0</v>
      </c>
      <c r="R307" s="33">
        <v>4.0978427393451988E-3</v>
      </c>
      <c r="S307" s="33">
        <v>4.9206803161505858E-2</v>
      </c>
      <c r="T307" s="33">
        <v>5.1927670674500985E-2</v>
      </c>
      <c r="U307" s="33">
        <v>4.8796369945111127E-2</v>
      </c>
      <c r="V307" s="33">
        <v>3.6595002188292432E-2</v>
      </c>
      <c r="W307" s="33">
        <v>0</v>
      </c>
      <c r="X307" s="33">
        <v>0</v>
      </c>
      <c r="Y307" s="33">
        <v>0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7.8355595807440421</v>
      </c>
      <c r="D309" s="117">
        <f t="shared" si="136"/>
        <v>10.244672683988965</v>
      </c>
      <c r="E309" s="117">
        <f t="shared" si="136"/>
        <v>8.8065816237044583</v>
      </c>
      <c r="F309" s="117">
        <f t="shared" si="136"/>
        <v>5.7141869648663262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1.2321706785235162</v>
      </c>
      <c r="O309" s="117">
        <f t="shared" si="136"/>
        <v>3.4375947392821669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0.11074620449024833</v>
      </c>
      <c r="S309" s="117">
        <f t="shared" si="137"/>
        <v>1.4755045416973649</v>
      </c>
      <c r="T309" s="117">
        <f t="shared" si="137"/>
        <v>2.0572724500038468</v>
      </c>
      <c r="U309" s="117">
        <f t="shared" si="137"/>
        <v>1.6292780251179275</v>
      </c>
      <c r="V309" s="117">
        <f t="shared" si="137"/>
        <v>1.5158507867748794</v>
      </c>
      <c r="W309" s="117">
        <f t="shared" ref="W309:Y309" si="138">W310+W313+W315+W324</f>
        <v>0</v>
      </c>
      <c r="X309" s="117">
        <f t="shared" si="138"/>
        <v>3.1564287495953547</v>
      </c>
      <c r="Y309" s="117">
        <f t="shared" si="138"/>
        <v>0.25459899276714532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6.8994684364706291</v>
      </c>
      <c r="D310" s="122">
        <f t="shared" si="139"/>
        <v>9.0259928250358463</v>
      </c>
      <c r="E310" s="122">
        <f t="shared" si="139"/>
        <v>7.3878566249836464</v>
      </c>
      <c r="F310" s="122">
        <f t="shared" si="139"/>
        <v>4.7852706068007862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1.0146148017831604</v>
      </c>
      <c r="O310" s="122">
        <f t="shared" si="139"/>
        <v>2.8222995379745797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8.7547142398815683E-2</v>
      </c>
      <c r="S310" s="122">
        <f t="shared" si="140"/>
        <v>1.1640754606721748</v>
      </c>
      <c r="T310" s="122">
        <f t="shared" si="140"/>
        <v>1.6417059571500505</v>
      </c>
      <c r="U310" s="122">
        <f t="shared" si="140"/>
        <v>1.2598984379385876</v>
      </c>
      <c r="V310" s="122">
        <f t="shared" si="140"/>
        <v>1.1410714560155786</v>
      </c>
      <c r="W310" s="122">
        <f t="shared" ref="W310:Y310" si="141">SUM(W311:W312)</f>
        <v>0</v>
      </c>
      <c r="X310" s="122">
        <f t="shared" si="141"/>
        <v>2.3763110902149998</v>
      </c>
      <c r="Y310" s="122">
        <f t="shared" si="141"/>
        <v>0.1894440858980358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6.7627136835818327</v>
      </c>
      <c r="D311" s="98">
        <v>8.8491550297880188</v>
      </c>
      <c r="E311" s="98">
        <v>7.2434843633947592</v>
      </c>
      <c r="F311" s="98">
        <v>4.6934195350024259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0.99692198087835782</v>
      </c>
      <c r="O311" s="98">
        <v>2.7738296276694414</v>
      </c>
      <c r="P311" s="98">
        <v>0</v>
      </c>
      <c r="Q311" s="98">
        <v>0</v>
      </c>
      <c r="R311" s="98">
        <v>8.6096627648893906E-2</v>
      </c>
      <c r="S311" s="98">
        <v>1.1449870319001234</v>
      </c>
      <c r="T311" s="98">
        <v>1.614484128691914</v>
      </c>
      <c r="U311" s="98">
        <v>1.2394518827028103</v>
      </c>
      <c r="V311" s="98">
        <v>1.1226469719674845</v>
      </c>
      <c r="W311" s="98">
        <v>0</v>
      </c>
      <c r="X311" s="98">
        <v>2.3405548987483722</v>
      </c>
      <c r="Y311" s="98">
        <v>0.18666536677778306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0.13675475288879649</v>
      </c>
      <c r="D312" s="98">
        <v>0.17683779524782697</v>
      </c>
      <c r="E312" s="98">
        <v>0.14437226158888736</v>
      </c>
      <c r="F312" s="98">
        <v>9.1851071798360634E-2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1.7692820904802554E-2</v>
      </c>
      <c r="O312" s="98">
        <v>4.846991030513817E-2</v>
      </c>
      <c r="P312" s="98">
        <v>0</v>
      </c>
      <c r="Q312" s="98">
        <v>0</v>
      </c>
      <c r="R312" s="98">
        <v>1.4505147499217826E-3</v>
      </c>
      <c r="S312" s="98">
        <v>1.9088428772051448E-2</v>
      </c>
      <c r="T312" s="98">
        <v>2.7221828458136497E-2</v>
      </c>
      <c r="U312" s="98">
        <v>2.0446555235777385E-2</v>
      </c>
      <c r="V312" s="98">
        <v>1.842448404809412E-2</v>
      </c>
      <c r="W312" s="98">
        <v>0</v>
      </c>
      <c r="X312" s="98">
        <v>3.5756191466627528E-2</v>
      </c>
      <c r="Y312" s="98">
        <v>2.778719120252729E-3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5.2749484766510272E-5</v>
      </c>
      <c r="D313" s="122">
        <f t="shared" si="142"/>
        <v>1.4486943248534362E-4</v>
      </c>
      <c r="E313" s="122">
        <f t="shared" si="142"/>
        <v>4.2001532908544545E-4</v>
      </c>
      <c r="F313" s="122">
        <f t="shared" si="142"/>
        <v>6.8002575412850672E-4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1.3883701668976197E-3</v>
      </c>
      <c r="O313" s="122">
        <f t="shared" si="142"/>
        <v>6.869991652853567E-3</v>
      </c>
      <c r="P313" s="122">
        <f t="shared" si="142"/>
        <v>0</v>
      </c>
      <c r="Q313" s="122">
        <f t="shared" si="142"/>
        <v>0</v>
      </c>
      <c r="R313" s="122">
        <f t="shared" si="142"/>
        <v>5.997482100640433E-4</v>
      </c>
      <c r="S313" s="122">
        <f t="shared" si="142"/>
        <v>6.8172097408745261E-3</v>
      </c>
      <c r="T313" s="122">
        <f t="shared" si="142"/>
        <v>9.2015597434820465E-3</v>
      </c>
      <c r="U313" s="122">
        <f t="shared" si="142"/>
        <v>9.0466006531026363E-3</v>
      </c>
      <c r="V313" s="122">
        <f t="shared" si="142"/>
        <v>5.2134391858794623E-3</v>
      </c>
      <c r="W313" s="122">
        <f t="shared" si="142"/>
        <v>0</v>
      </c>
      <c r="X313" s="122">
        <f t="shared" si="142"/>
        <v>3.1516114570337961E-3</v>
      </c>
      <c r="Y313" s="122">
        <f t="shared" si="142"/>
        <v>1.6691690856797284E-4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5.2749484766510272E-5</v>
      </c>
      <c r="D314" s="98">
        <v>1.4486943248534362E-4</v>
      </c>
      <c r="E314" s="98">
        <v>4.2001532908544545E-4</v>
      </c>
      <c r="F314" s="98">
        <v>6.8002575412850672E-4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1.3883701668976197E-3</v>
      </c>
      <c r="O314" s="98">
        <v>6.869991652853567E-3</v>
      </c>
      <c r="P314" s="98">
        <v>0</v>
      </c>
      <c r="Q314" s="98">
        <v>0</v>
      </c>
      <c r="R314" s="98">
        <v>5.997482100640433E-4</v>
      </c>
      <c r="S314" s="98">
        <v>6.8172097408745261E-3</v>
      </c>
      <c r="T314" s="98">
        <v>9.2015597434820465E-3</v>
      </c>
      <c r="U314" s="98">
        <v>9.0466006531026363E-3</v>
      </c>
      <c r="V314" s="98">
        <v>5.2134391858794623E-3</v>
      </c>
      <c r="W314" s="98">
        <v>0</v>
      </c>
      <c r="X314" s="98">
        <v>3.1516114570337961E-3</v>
      </c>
      <c r="Y314" s="98">
        <v>1.6691690856797284E-4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0.62738003294320144</v>
      </c>
      <c r="D315" s="122">
        <v>0.84225934194425589</v>
      </c>
      <c r="E315" s="122">
        <v>0.84012717034955942</v>
      </c>
      <c r="F315" s="122">
        <v>0.56525963421716141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0.13371702282102005</v>
      </c>
      <c r="O315" s="122">
        <v>0.3913953289597164</v>
      </c>
      <c r="P315" s="122">
        <v>0</v>
      </c>
      <c r="Q315" s="122">
        <v>0</v>
      </c>
      <c r="R315" s="122">
        <v>1.458140062940262E-2</v>
      </c>
      <c r="S315" s="122">
        <v>0.19770927221529699</v>
      </c>
      <c r="T315" s="122">
        <v>0.27417030108529716</v>
      </c>
      <c r="U315" s="122">
        <v>0.22818506242131295</v>
      </c>
      <c r="V315" s="122">
        <v>0.24436762223525149</v>
      </c>
      <c r="W315" s="122">
        <v>0</v>
      </c>
      <c r="X315" s="122">
        <v>0.53077920752740604</v>
      </c>
      <c r="Y315" s="122">
        <v>4.3738706560373326E-2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0.58478467205067042</v>
      </c>
      <c r="D316" s="98">
        <v>0.81278602315511783</v>
      </c>
      <c r="E316" s="98">
        <v>0.78805512098537089</v>
      </c>
      <c r="F316" s="98">
        <v>0.53473745998581856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0.1253898004576201</v>
      </c>
      <c r="O316" s="98">
        <v>0.38083334772374772</v>
      </c>
      <c r="P316" s="98">
        <v>0</v>
      </c>
      <c r="Q316" s="98">
        <v>0</v>
      </c>
      <c r="R316" s="98">
        <v>1.1821392591147723E-2</v>
      </c>
      <c r="S316" s="98">
        <v>0.18839603633805965</v>
      </c>
      <c r="T316" s="98">
        <v>0.25701679380526371</v>
      </c>
      <c r="U316" s="98">
        <v>0.2155182726503031</v>
      </c>
      <c r="V316" s="98">
        <v>0.12945653438294968</v>
      </c>
      <c r="W316" s="98">
        <v>0</v>
      </c>
      <c r="X316" s="98">
        <v>4.8941662258359317E-2</v>
      </c>
      <c r="Y316" s="98">
        <v>3.2976405438032166E-3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7.9028762345673503E-5</v>
      </c>
      <c r="O317" s="98">
        <v>2.421048140040424E-3</v>
      </c>
      <c r="P317" s="98">
        <v>0</v>
      </c>
      <c r="Q317" s="98">
        <v>0</v>
      </c>
      <c r="R317" s="98">
        <v>8.5106547077696466E-5</v>
      </c>
      <c r="S317" s="98">
        <v>1.6946862747738902E-3</v>
      </c>
      <c r="T317" s="98">
        <v>6.6107048004188755E-3</v>
      </c>
      <c r="U317" s="98">
        <v>6.1742003899199988E-4</v>
      </c>
      <c r="V317" s="98">
        <v>2.9193237876484887E-3</v>
      </c>
      <c r="W317" s="98">
        <v>0</v>
      </c>
      <c r="X317" s="98">
        <v>0</v>
      </c>
      <c r="Y317" s="98">
        <v>5.671119743721894E-4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3.6599454002730517E-5</v>
      </c>
      <c r="O318" s="101">
        <v>1.154790162054032E-3</v>
      </c>
      <c r="P318" s="101">
        <v>0</v>
      </c>
      <c r="Q318" s="101">
        <v>0</v>
      </c>
      <c r="R318" s="101">
        <v>3.9856105808949688E-5</v>
      </c>
      <c r="S318" s="101">
        <v>7.7956811151918106E-4</v>
      </c>
      <c r="T318" s="101">
        <v>3.6083076432725683E-3</v>
      </c>
      <c r="U318" s="101">
        <v>3.028848145527137E-4</v>
      </c>
      <c r="V318" s="101">
        <v>1.3953565094337336E-3</v>
      </c>
      <c r="W318" s="101">
        <v>0</v>
      </c>
      <c r="X318" s="101">
        <v>0</v>
      </c>
      <c r="Y318" s="101">
        <v>1.8046914167585632E-4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4.2429308342942985E-5</v>
      </c>
      <c r="O319" s="104">
        <v>1.2662579779863922E-3</v>
      </c>
      <c r="P319" s="104">
        <v>0</v>
      </c>
      <c r="Q319" s="104">
        <v>0</v>
      </c>
      <c r="R319" s="104">
        <v>4.5250441268746778E-5</v>
      </c>
      <c r="S319" s="104">
        <v>9.1511816325470904E-4</v>
      </c>
      <c r="T319" s="104">
        <v>3.0023971571463072E-3</v>
      </c>
      <c r="U319" s="104">
        <v>3.1453522443928618E-4</v>
      </c>
      <c r="V319" s="104">
        <v>1.5239672782147553E-3</v>
      </c>
      <c r="W319" s="104">
        <v>0</v>
      </c>
      <c r="X319" s="104">
        <v>0</v>
      </c>
      <c r="Y319" s="104">
        <v>3.8664283269633309E-4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4.2595360892531034E-2</v>
      </c>
      <c r="D320" s="101">
        <v>2.9473318789138083E-2</v>
      </c>
      <c r="E320" s="101">
        <v>5.2072049364188543E-2</v>
      </c>
      <c r="F320" s="101">
        <v>3.0522174231342895E-2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6.9282123738909655E-3</v>
      </c>
      <c r="O320" s="101">
        <v>1.1483933816472205E-3</v>
      </c>
      <c r="P320" s="101">
        <v>0</v>
      </c>
      <c r="Q320" s="101">
        <v>0</v>
      </c>
      <c r="R320" s="101">
        <v>1.0103551187929719E-3</v>
      </c>
      <c r="S320" s="101">
        <v>4.7299963828616506E-3</v>
      </c>
      <c r="T320" s="101">
        <v>2.7196140109143397E-4</v>
      </c>
      <c r="U320" s="101">
        <v>2.4466046869840432E-3</v>
      </c>
      <c r="V320" s="101">
        <v>0</v>
      </c>
      <c r="W320" s="101">
        <v>0</v>
      </c>
      <c r="X320" s="101">
        <v>8.2289826457669815E-2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1.3199812271633164E-3</v>
      </c>
      <c r="O321" s="104">
        <v>6.9925397142810639E-3</v>
      </c>
      <c r="P321" s="104">
        <v>0</v>
      </c>
      <c r="Q321" s="104">
        <v>0</v>
      </c>
      <c r="R321" s="104">
        <v>1.6645463723842283E-3</v>
      </c>
      <c r="S321" s="104">
        <v>2.8885532196018088E-3</v>
      </c>
      <c r="T321" s="104">
        <v>1.0270841078523142E-2</v>
      </c>
      <c r="U321" s="104">
        <v>9.6027650450337849E-3</v>
      </c>
      <c r="V321" s="104">
        <v>0.11199176406465332</v>
      </c>
      <c r="W321" s="104">
        <v>0</v>
      </c>
      <c r="X321" s="104">
        <v>0.39954771881137685</v>
      </c>
      <c r="Y321" s="104">
        <v>3.9873954042197922E-2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6.108152567859623E-4</v>
      </c>
      <c r="O322" s="98">
        <v>3.3392202957921563E-3</v>
      </c>
      <c r="P322" s="98">
        <v>0</v>
      </c>
      <c r="Q322" s="98">
        <v>0</v>
      </c>
      <c r="R322" s="98">
        <v>7.8384051131290321E-4</v>
      </c>
      <c r="S322" s="98">
        <v>1.3353609742923743E-3</v>
      </c>
      <c r="T322" s="98">
        <v>5.5286210010568214E-3</v>
      </c>
      <c r="U322" s="98">
        <v>4.7297219543891615E-3</v>
      </c>
      <c r="V322" s="98">
        <v>5.4120540070538549E-2</v>
      </c>
      <c r="W322" s="98">
        <v>0</v>
      </c>
      <c r="X322" s="98">
        <v>0.14794785746064057</v>
      </c>
      <c r="Y322" s="98">
        <v>1.0600965232000244E-2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7.0916597037735398E-4</v>
      </c>
      <c r="O323" s="98">
        <v>3.6533194184889071E-3</v>
      </c>
      <c r="P323" s="98">
        <v>0</v>
      </c>
      <c r="Q323" s="98">
        <v>0</v>
      </c>
      <c r="R323" s="98">
        <v>8.8070586107132499E-4</v>
      </c>
      <c r="S323" s="98">
        <v>1.5531922453094346E-3</v>
      </c>
      <c r="T323" s="98">
        <v>4.7422200774663217E-3</v>
      </c>
      <c r="U323" s="98">
        <v>4.8730430906446243E-3</v>
      </c>
      <c r="V323" s="98">
        <v>5.7871223994114769E-2</v>
      </c>
      <c r="W323" s="98">
        <v>0</v>
      </c>
      <c r="X323" s="98">
        <v>0.25159986135073625</v>
      </c>
      <c r="Y323" s="98">
        <v>2.927298881019768E-2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0.30865836184544432</v>
      </c>
      <c r="D324" s="122">
        <v>0.37627564757637633</v>
      </c>
      <c r="E324" s="122">
        <v>0.57817781304216753</v>
      </c>
      <c r="F324" s="122">
        <v>0.36297669809424982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8.2450483752438269E-2</v>
      </c>
      <c r="O324" s="122">
        <v>0.21702988069501689</v>
      </c>
      <c r="P324" s="122">
        <v>0</v>
      </c>
      <c r="Q324" s="122">
        <v>0</v>
      </c>
      <c r="R324" s="122">
        <v>8.0179132519659756E-3</v>
      </c>
      <c r="S324" s="122">
        <v>0.10690259906901839</v>
      </c>
      <c r="T324" s="122">
        <v>0.13219463202501691</v>
      </c>
      <c r="U324" s="122">
        <v>0.13214792410492449</v>
      </c>
      <c r="V324" s="122">
        <v>0.12519826933816991</v>
      </c>
      <c r="W324" s="122">
        <v>0</v>
      </c>
      <c r="X324" s="122">
        <v>0.2461868403959154</v>
      </c>
      <c r="Y324" s="122">
        <v>2.1249283400168233E-2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0.24305048228121576</v>
      </c>
      <c r="D325" s="98">
        <v>0.27136547353630436</v>
      </c>
      <c r="E325" s="98">
        <v>0.18555812645295344</v>
      </c>
      <c r="F325" s="98">
        <v>0.1956579663951864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5.4989607155006635E-2</v>
      </c>
      <c r="O325" s="98">
        <v>0.14919497311456767</v>
      </c>
      <c r="P325" s="98">
        <v>0</v>
      </c>
      <c r="Q325" s="98">
        <v>0</v>
      </c>
      <c r="R325" s="98">
        <v>4.7245521539233618E-3</v>
      </c>
      <c r="S325" s="98">
        <v>6.6622548480104918E-2</v>
      </c>
      <c r="T325" s="98">
        <v>8.8854060746584251E-2</v>
      </c>
      <c r="U325" s="98">
        <v>9.0672554821349352E-2</v>
      </c>
      <c r="V325" s="98">
        <v>9.3626332852783364E-2</v>
      </c>
      <c r="W325" s="98">
        <v>0</v>
      </c>
      <c r="X325" s="98">
        <v>0.2461868403959154</v>
      </c>
      <c r="Y325" s="98">
        <v>2.1249283400168233E-2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6.5607879564228561E-2</v>
      </c>
      <c r="D326" s="33">
        <v>0.10491017404007195</v>
      </c>
      <c r="E326" s="33">
        <v>0.39261968658921403</v>
      </c>
      <c r="F326" s="33">
        <v>0.16731873169906344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2.7460876597431627E-2</v>
      </c>
      <c r="O326" s="33">
        <v>6.783490758044923E-2</v>
      </c>
      <c r="P326" s="33">
        <v>0</v>
      </c>
      <c r="Q326" s="33">
        <v>0</v>
      </c>
      <c r="R326" s="33">
        <v>3.2933610980426134E-3</v>
      </c>
      <c r="S326" s="33">
        <v>4.0280050588913478E-2</v>
      </c>
      <c r="T326" s="33">
        <v>4.334057127843266E-2</v>
      </c>
      <c r="U326" s="33">
        <v>4.1475369283575148E-2</v>
      </c>
      <c r="V326" s="33">
        <v>3.1571936485386552E-2</v>
      </c>
      <c r="W326" s="33">
        <v>0</v>
      </c>
      <c r="X326" s="33">
        <v>0</v>
      </c>
      <c r="Y326" s="33">
        <v>0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0.49669987631481505</v>
      </c>
      <c r="D328" s="119">
        <f t="shared" si="143"/>
        <v>0.50100838780873702</v>
      </c>
      <c r="E328" s="119">
        <f t="shared" si="143"/>
        <v>0.51202597076567558</v>
      </c>
      <c r="F328" s="119">
        <f t="shared" si="143"/>
        <v>0.51506508059898437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0.58374495927287084</v>
      </c>
      <c r="O328" s="119">
        <f t="shared" si="143"/>
        <v>0.61252801890813557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0.68945997564445172</v>
      </c>
      <c r="S328" s="119">
        <f t="shared" si="144"/>
        <v>0.69381629383038412</v>
      </c>
      <c r="T328" s="119">
        <f t="shared" si="144"/>
        <v>0.69748064062042348</v>
      </c>
      <c r="U328" s="119">
        <f t="shared" si="144"/>
        <v>0.70038347747502061</v>
      </c>
      <c r="V328" s="119">
        <f t="shared" si="144"/>
        <v>0.70815326624713604</v>
      </c>
      <c r="W328" s="119" t="str">
        <f t="shared" ref="W328:Y328" si="145">IF(W309=0,"",W309/W290)</f>
        <v/>
      </c>
      <c r="X328" s="119">
        <f t="shared" si="145"/>
        <v>0.71304561855072957</v>
      </c>
      <c r="Y328" s="119">
        <f t="shared" si="145"/>
        <v>0.71784348570522072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0.49000935696590692</v>
      </c>
      <c r="D329" s="124">
        <f t="shared" si="146"/>
        <v>0.49480704515884777</v>
      </c>
      <c r="E329" s="124">
        <f t="shared" si="146"/>
        <v>0.49990780807058416</v>
      </c>
      <c r="F329" s="124">
        <f t="shared" si="146"/>
        <v>0.50490388627130256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0.57778250608673531</v>
      </c>
      <c r="O329" s="124">
        <f t="shared" si="146"/>
        <v>0.60825806977195207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0.68200060389695139</v>
      </c>
      <c r="S329" s="124">
        <f t="shared" si="147"/>
        <v>0.68698839280023816</v>
      </c>
      <c r="T329" s="124">
        <f t="shared" si="147"/>
        <v>0.6886963714954969</v>
      </c>
      <c r="U329" s="124">
        <f t="shared" si="147"/>
        <v>0.68910837117857393</v>
      </c>
      <c r="V329" s="124">
        <f t="shared" si="147"/>
        <v>0.69049445609352555</v>
      </c>
      <c r="W329" s="124" t="str">
        <f t="shared" ref="W329:Y329" si="148">IF(W310=0,"",W310/W291)</f>
        <v/>
      </c>
      <c r="X329" s="124">
        <f t="shared" si="148"/>
        <v>0.69330126682401794</v>
      </c>
      <c r="Y329" s="124">
        <f t="shared" si="148"/>
        <v>0.69392586585930893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0.48500749062605458</v>
      </c>
      <c r="D330" s="111">
        <f t="shared" si="149"/>
        <v>0.48986161600943995</v>
      </c>
      <c r="E330" s="111">
        <f t="shared" si="149"/>
        <v>0.49497415249765009</v>
      </c>
      <c r="F330" s="111">
        <f t="shared" si="149"/>
        <v>0.50005875658766552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0.5734852190606563</v>
      </c>
      <c r="O330" s="111">
        <f t="shared" si="149"/>
        <v>0.60412266880821763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0.6783662556432063</v>
      </c>
      <c r="S330" s="111">
        <f t="shared" si="150"/>
        <v>0.68342208302368612</v>
      </c>
      <c r="T330" s="111">
        <f t="shared" si="150"/>
        <v>0.68510035324570873</v>
      </c>
      <c r="U330" s="111">
        <f t="shared" si="150"/>
        <v>0.68559223733449381</v>
      </c>
      <c r="V330" s="111">
        <f t="shared" si="150"/>
        <v>0.68700481838489302</v>
      </c>
      <c r="W330" s="111" t="str">
        <f t="shared" ref="W330:Y330" si="151">IF(W311=0,"",W311/W292)</f>
        <v/>
      </c>
      <c r="X330" s="111">
        <f t="shared" si="151"/>
        <v>0.69006803892723467</v>
      </c>
      <c r="Y330" s="111">
        <f t="shared" si="151"/>
        <v>0.69077850639549243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:Y331" si="154">IF(W312=0,"",W312/W293)</f>
        <v/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2.3612284950817353</v>
      </c>
      <c r="E332" s="124">
        <f t="shared" si="155"/>
        <v>2.4571325007913911</v>
      </c>
      <c r="F332" s="124">
        <f t="shared" si="155"/>
        <v>2.5538067651711773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3.4312628031919368</v>
      </c>
      <c r="O332" s="124">
        <f t="shared" si="155"/>
        <v>3.5929548193350791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3.9125710712894084</v>
      </c>
      <c r="S332" s="124">
        <f t="shared" si="156"/>
        <v>3.9156250333736717</v>
      </c>
      <c r="T332" s="124">
        <f t="shared" si="156"/>
        <v>3.9190183245784094</v>
      </c>
      <c r="U332" s="124">
        <f t="shared" si="156"/>
        <v>3.9227886481392282</v>
      </c>
      <c r="V332" s="124">
        <f t="shared" si="156"/>
        <v>3.9335624852676254</v>
      </c>
      <c r="W332" s="124" t="str">
        <f t="shared" ref="W332:Y332" si="157">IF(W313=0,"",W313/W294)</f>
        <v/>
      </c>
      <c r="X332" s="124">
        <f t="shared" si="157"/>
        <v>4.0120601695056139</v>
      </c>
      <c r="Y332" s="124">
        <f t="shared" si="157"/>
        <v>4.0606819531873128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2.3612284950817353</v>
      </c>
      <c r="E333" s="111">
        <f t="shared" si="158"/>
        <v>2.4571325007913911</v>
      </c>
      <c r="F333" s="111">
        <f t="shared" si="158"/>
        <v>2.5538067651711773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3.4312628031919368</v>
      </c>
      <c r="O333" s="111">
        <f t="shared" si="158"/>
        <v>3.5929548193350791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3.9125710712894084</v>
      </c>
      <c r="S333" s="111">
        <f t="shared" si="159"/>
        <v>3.9156250333736717</v>
      </c>
      <c r="T333" s="111">
        <f t="shared" si="159"/>
        <v>3.9190183245784094</v>
      </c>
      <c r="U333" s="111">
        <f t="shared" si="159"/>
        <v>3.9227886481392282</v>
      </c>
      <c r="V333" s="111">
        <f t="shared" si="159"/>
        <v>3.9335624852676254</v>
      </c>
      <c r="W333" s="111" t="str">
        <f t="shared" ref="W333:Y333" si="160">IF(W314=0,"",W314/W295)</f>
        <v/>
      </c>
      <c r="X333" s="111">
        <f t="shared" si="160"/>
        <v>4.0120601695056139</v>
      </c>
      <c r="Y333" s="111">
        <f t="shared" si="160"/>
        <v>4.0606819531873128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0.52563466202880393</v>
      </c>
      <c r="D334" s="124">
        <f t="shared" si="161"/>
        <v>0.52470234706148744</v>
      </c>
      <c r="E334" s="124">
        <f t="shared" si="161"/>
        <v>0.53023406074346324</v>
      </c>
      <c r="F334" s="124">
        <f t="shared" si="161"/>
        <v>0.53224488491570776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0.59260093003061198</v>
      </c>
      <c r="O334" s="124">
        <f t="shared" si="161"/>
        <v>0.6209319744881433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0.72668127234184765</v>
      </c>
      <c r="S334" s="124">
        <f t="shared" si="162"/>
        <v>0.73234132744519143</v>
      </c>
      <c r="T334" s="124">
        <f t="shared" si="162"/>
        <v>0.75288354204950425</v>
      </c>
      <c r="U334" s="124">
        <f t="shared" si="162"/>
        <v>0.76712175433846364</v>
      </c>
      <c r="V334" s="124">
        <f t="shared" si="162"/>
        <v>0.82408332889030267</v>
      </c>
      <c r="W334" s="124" t="str">
        <f t="shared" ref="W334:Y334" si="163">IF(W315=0,"",W315/W296)</f>
        <v/>
      </c>
      <c r="X334" s="124">
        <f t="shared" si="163"/>
        <v>0.89102417918390076</v>
      </c>
      <c r="Y334" s="124">
        <f t="shared" si="163"/>
        <v>0.93312103570836646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0.51869718938103515</v>
      </c>
      <c r="D335" s="111">
        <f t="shared" si="164"/>
        <v>0.52116842247652551</v>
      </c>
      <c r="E335" s="111">
        <f t="shared" si="164"/>
        <v>0.52398316791013311</v>
      </c>
      <c r="F335" s="111">
        <f t="shared" si="164"/>
        <v>0.52684475593530211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0.58669422520852954</v>
      </c>
      <c r="O335" s="111">
        <f t="shared" si="164"/>
        <v>0.61715780778900875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0.70893604600971061</v>
      </c>
      <c r="S335" s="111">
        <f t="shared" si="165"/>
        <v>0.7290273684226164</v>
      </c>
      <c r="T335" s="111">
        <f t="shared" si="165"/>
        <v>0.74703944626009533</v>
      </c>
      <c r="U335" s="111">
        <f t="shared" si="165"/>
        <v>0.76237987140058527</v>
      </c>
      <c r="V335" s="111">
        <f t="shared" si="165"/>
        <v>0.77445623572249889</v>
      </c>
      <c r="W335" s="111" t="str">
        <f t="shared" ref="W335:Y335" si="166">IF(W316=0,"",W316/W297)</f>
        <v/>
      </c>
      <c r="X335" s="111">
        <f t="shared" si="166"/>
        <v>0.78528034191455054</v>
      </c>
      <c r="Y335" s="111">
        <f t="shared" si="166"/>
        <v>0.78700269352422225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>
        <f t="shared" si="167"/>
        <v>0.75400626770076185</v>
      </c>
      <c r="O336" s="111">
        <f t="shared" si="167"/>
        <v>0.77167330363987097</v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0.83873565284858731</v>
      </c>
      <c r="S336" s="111">
        <f t="shared" si="168"/>
        <v>0.85398525266335579</v>
      </c>
      <c r="T336" s="111">
        <f t="shared" si="168"/>
        <v>0.84400518079625575</v>
      </c>
      <c r="U336" s="111">
        <f t="shared" si="168"/>
        <v>0.86737762546053587</v>
      </c>
      <c r="V336" s="111">
        <f t="shared" si="168"/>
        <v>0.87780957535953896</v>
      </c>
      <c r="W336" s="111" t="str">
        <f t="shared" ref="W336:Y336" si="169">IF(W317=0,"",W317/W298)</f>
        <v/>
      </c>
      <c r="X336" s="111" t="str">
        <f t="shared" si="169"/>
        <v/>
      </c>
      <c r="Y336" s="111">
        <f t="shared" si="169"/>
        <v>0.92070386925261283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>
        <f t="shared" si="170"/>
        <v>0.58669422520852954</v>
      </c>
      <c r="O337" s="112">
        <f t="shared" si="170"/>
        <v>0.61715780778900875</v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0.70893604600971061</v>
      </c>
      <c r="S337" s="112">
        <f t="shared" si="171"/>
        <v>0.7290273684226164</v>
      </c>
      <c r="T337" s="112">
        <f t="shared" si="171"/>
        <v>0.74703944626009533</v>
      </c>
      <c r="U337" s="112">
        <f t="shared" si="171"/>
        <v>0.76237987140058527</v>
      </c>
      <c r="V337" s="112">
        <f t="shared" si="171"/>
        <v>0.774456235722499</v>
      </c>
      <c r="W337" s="112" t="str">
        <f t="shared" ref="W337:Y337" si="172">IF(W318=0,"",W318/W299)</f>
        <v/>
      </c>
      <c r="X337" s="112" t="str">
        <f t="shared" si="172"/>
        <v/>
      </c>
      <c r="Y337" s="112">
        <f t="shared" si="172"/>
        <v>0.78700269352422225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0.64386064978934698</v>
      </c>
      <c r="D339" s="112">
        <f t="shared" si="176"/>
        <v>0.64538513236961514</v>
      </c>
      <c r="E339" s="112">
        <f t="shared" si="176"/>
        <v>0.64705406322829517</v>
      </c>
      <c r="F339" s="112">
        <f t="shared" si="176"/>
        <v>0.64874313053569066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0.67871787836957398</v>
      </c>
      <c r="O339" s="112">
        <f t="shared" si="176"/>
        <v>0.69377118258448744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0.7448714142441768</v>
      </c>
      <c r="S339" s="112">
        <f t="shared" si="177"/>
        <v>0.75721959671544348</v>
      </c>
      <c r="T339" s="112">
        <f t="shared" si="177"/>
        <v>0.76947195068566365</v>
      </c>
      <c r="U339" s="112">
        <f t="shared" si="177"/>
        <v>0.78175164568205457</v>
      </c>
      <c r="V339" s="112" t="str">
        <f t="shared" si="177"/>
        <v/>
      </c>
      <c r="W339" s="112" t="str">
        <f t="shared" ref="W339:Y339" si="178">IF(W320=0,"",W320/W301)</f>
        <v/>
      </c>
      <c r="X339" s="112">
        <f t="shared" si="178"/>
        <v>0.81710645190655096</v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0.82031221002398713</v>
      </c>
      <c r="O340" s="113">
        <f t="shared" si="179"/>
        <v>0.82591038743626721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0.8611107503099108</v>
      </c>
      <c r="S340" s="113">
        <f t="shared" si="180"/>
        <v>0.87091239027917744</v>
      </c>
      <c r="T340" s="113">
        <f t="shared" si="180"/>
        <v>0.86112942842740769</v>
      </c>
      <c r="U340" s="113">
        <f t="shared" si="180"/>
        <v>0.87911628302748035</v>
      </c>
      <c r="V340" s="113">
        <f t="shared" si="180"/>
        <v>0.88847802930915154</v>
      </c>
      <c r="W340" s="113" t="str">
        <f t="shared" ref="W340:Y340" si="181">IF(W321=0,"",W321/W302)</f>
        <v/>
      </c>
      <c r="X340" s="113">
        <f t="shared" si="181"/>
        <v>0.92346172498431878</v>
      </c>
      <c r="Y340" s="113">
        <f t="shared" si="181"/>
        <v>0.94785694768909268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0.67871787836957398</v>
      </c>
      <c r="O341" s="111">
        <f t="shared" si="182"/>
        <v>0.69377118258448744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0.74487141424417691</v>
      </c>
      <c r="S341" s="111">
        <f t="shared" si="183"/>
        <v>0.75721959671544337</v>
      </c>
      <c r="T341" s="111">
        <f t="shared" si="183"/>
        <v>0.76947195068566354</v>
      </c>
      <c r="U341" s="111">
        <f t="shared" si="183"/>
        <v>0.78175164568205457</v>
      </c>
      <c r="V341" s="111">
        <f t="shared" si="183"/>
        <v>0.79381502254422465</v>
      </c>
      <c r="W341" s="111" t="str">
        <f t="shared" ref="W341:Y341" si="184">IF(W322=0,"",W322/W303)</f>
        <v/>
      </c>
      <c r="X341" s="111">
        <f t="shared" si="184"/>
        <v>0.81710645190655096</v>
      </c>
      <c r="Y341" s="111">
        <f t="shared" si="184"/>
        <v>0.82855694138993319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0.61562902328786717</v>
      </c>
      <c r="D343" s="124">
        <f t="shared" si="188"/>
        <v>0.62567494991099537</v>
      </c>
      <c r="E343" s="124">
        <f t="shared" si="188"/>
        <v>0.69124691108043834</v>
      </c>
      <c r="F343" s="124">
        <f t="shared" si="188"/>
        <v>0.65492780383759353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0.64061859455440073</v>
      </c>
      <c r="O343" s="124">
        <f t="shared" si="188"/>
        <v>0.63846414292539089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0.66592317884325891</v>
      </c>
      <c r="S343" s="124">
        <f t="shared" si="189"/>
        <v>0.66614786600194675</v>
      </c>
      <c r="T343" s="124">
        <f t="shared" si="189"/>
        <v>0.66335972229857409</v>
      </c>
      <c r="U343" s="124">
        <f t="shared" si="189"/>
        <v>0.66673680017924442</v>
      </c>
      <c r="V343" s="124">
        <f t="shared" si="189"/>
        <v>0.65835532376378181</v>
      </c>
      <c r="W343" s="124" t="str">
        <f t="shared" ref="W343:Y343" si="190">IF(W324=0,"",W324/W305)</f>
        <v/>
      </c>
      <c r="X343" s="124">
        <f t="shared" si="190"/>
        <v>0.61137984374853738</v>
      </c>
      <c r="Y343" s="124">
        <f t="shared" si="190"/>
        <v>0.61141989818512621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0.5869851274922212</v>
      </c>
      <c r="D344" s="111">
        <f t="shared" si="191"/>
        <v>0.58734895024691236</v>
      </c>
      <c r="E344" s="111">
        <f t="shared" si="191"/>
        <v>0.58771280577424856</v>
      </c>
      <c r="F344" s="111">
        <f t="shared" si="191"/>
        <v>0.5880766657705816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0.59069186763509229</v>
      </c>
      <c r="O344" s="111">
        <f t="shared" si="191"/>
        <v>0.59078426274630003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0.59484784450810835</v>
      </c>
      <c r="S344" s="111">
        <f t="shared" si="192"/>
        <v>0.59873607322889766</v>
      </c>
      <c r="T344" s="111">
        <f t="shared" si="192"/>
        <v>0.60300222250706581</v>
      </c>
      <c r="U344" s="111">
        <f t="shared" si="192"/>
        <v>0.60689239236594827</v>
      </c>
      <c r="V344" s="111">
        <f t="shared" si="192"/>
        <v>0.6096526828288753</v>
      </c>
      <c r="W344" s="111" t="str">
        <f t="shared" ref="W344:Y344" si="193">IF(W325=0,"",W325/W306)</f>
        <v/>
      </c>
      <c r="X344" s="111">
        <f t="shared" si="193"/>
        <v>0.61137984374853738</v>
      </c>
      <c r="Y344" s="111">
        <f t="shared" si="193"/>
        <v>0.61141989818512621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0.75148005138005769</v>
      </c>
      <c r="D345" s="45">
        <f t="shared" si="194"/>
        <v>0.75272351385861047</v>
      </c>
      <c r="E345" s="45">
        <f t="shared" si="194"/>
        <v>0.75402560588067802</v>
      </c>
      <c r="F345" s="45">
        <f t="shared" si="194"/>
        <v>0.75533569284049751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0.77113631507966196</v>
      </c>
      <c r="O345" s="45">
        <f t="shared" si="194"/>
        <v>0.77625160514703939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0.80368167046080086</v>
      </c>
      <c r="S345" s="45">
        <f t="shared" si="195"/>
        <v>0.81858702457680255</v>
      </c>
      <c r="T345" s="45">
        <f t="shared" si="195"/>
        <v>0.83463345679618539</v>
      </c>
      <c r="U345" s="45">
        <f t="shared" si="195"/>
        <v>0.84996833432956076</v>
      </c>
      <c r="V345" s="45">
        <f t="shared" si="195"/>
        <v>0.86273902438751948</v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47.850259656351184</v>
      </c>
      <c r="D347" s="117">
        <f t="shared" si="197"/>
        <v>62.102914889669862</v>
      </c>
      <c r="E347" s="117">
        <f t="shared" si="197"/>
        <v>50.901062775501863</v>
      </c>
      <c r="F347" s="117">
        <f t="shared" si="197"/>
        <v>33.146352832478662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6.302302712504722</v>
      </c>
      <c r="O347" s="117">
        <f t="shared" si="197"/>
        <v>16.832162095918218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0.46664127889509488</v>
      </c>
      <c r="S347" s="117">
        <f t="shared" si="198"/>
        <v>6.2967233609915612</v>
      </c>
      <c r="T347" s="117">
        <f t="shared" si="198"/>
        <v>8.7827048599615001</v>
      </c>
      <c r="U347" s="117">
        <f t="shared" si="198"/>
        <v>6.8816933841861854</v>
      </c>
      <c r="V347" s="117">
        <f t="shared" si="198"/>
        <v>5.9996229271941584</v>
      </c>
      <c r="W347" s="117">
        <f t="shared" ref="W347:Y347" si="199">W348+W351+W353+W362</f>
        <v>0</v>
      </c>
      <c r="X347" s="117">
        <f t="shared" si="199"/>
        <v>11.779871276444464</v>
      </c>
      <c r="Y347" s="117">
        <f t="shared" si="199"/>
        <v>0.94387648392081436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43.258651621811559</v>
      </c>
      <c r="D348" s="122">
        <f t="shared" si="200"/>
        <v>56.043960235496101</v>
      </c>
      <c r="E348" s="122">
        <f t="shared" si="200"/>
        <v>45.401001149466325</v>
      </c>
      <c r="F348" s="122">
        <f t="shared" si="200"/>
        <v>29.118484197818656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5.3931110912958538</v>
      </c>
      <c r="O348" s="122">
        <f t="shared" si="200"/>
        <v>14.244757942712743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0.393751596593296</v>
      </c>
      <c r="S348" s="122">
        <f t="shared" si="201"/>
        <v>5.1977092660027893</v>
      </c>
      <c r="T348" s="122">
        <f t="shared" si="201"/>
        <v>7.3110543432445434</v>
      </c>
      <c r="U348" s="122">
        <f t="shared" si="201"/>
        <v>5.6087257311177954</v>
      </c>
      <c r="V348" s="122">
        <f t="shared" si="201"/>
        <v>5.0697185498394868</v>
      </c>
      <c r="W348" s="122">
        <f t="shared" ref="W348:Y348" si="202">SUM(W349:W350)</f>
        <v>0</v>
      </c>
      <c r="X348" s="122">
        <f t="shared" si="202"/>
        <v>10.522703720052645</v>
      </c>
      <c r="Y348" s="122">
        <f t="shared" si="202"/>
        <v>0.8383499744688474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43.258651621811559</v>
      </c>
      <c r="D349" s="98">
        <v>56.043960235496101</v>
      </c>
      <c r="E349" s="98">
        <v>45.401001149466325</v>
      </c>
      <c r="F349" s="98">
        <v>29.118484197818656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5.3931110912958538</v>
      </c>
      <c r="O349" s="98">
        <v>14.244757942712743</v>
      </c>
      <c r="P349" s="98">
        <v>0</v>
      </c>
      <c r="Q349" s="98">
        <v>0</v>
      </c>
      <c r="R349" s="98">
        <v>0.393751596593296</v>
      </c>
      <c r="S349" s="98">
        <v>5.1977092660027893</v>
      </c>
      <c r="T349" s="98">
        <v>7.3110543432445434</v>
      </c>
      <c r="U349" s="98">
        <v>5.6087257311177954</v>
      </c>
      <c r="V349" s="98">
        <v>5.0697185498394868</v>
      </c>
      <c r="W349" s="98">
        <v>0</v>
      </c>
      <c r="X349" s="98">
        <v>10.522703720052645</v>
      </c>
      <c r="Y349" s="98">
        <v>0.8383499744688474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3.4976996167779268</v>
      </c>
      <c r="D353" s="122">
        <v>4.8383642021735334</v>
      </c>
      <c r="E353" s="122">
        <v>4.66594572595241</v>
      </c>
      <c r="F353" s="122">
        <v>3.1488963878535374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0.66325047082887123</v>
      </c>
      <c r="O353" s="122">
        <v>1.9202336345699389</v>
      </c>
      <c r="P353" s="122">
        <v>0</v>
      </c>
      <c r="Q353" s="122">
        <v>0</v>
      </c>
      <c r="R353" s="122">
        <v>5.1906742725294948E-2</v>
      </c>
      <c r="S353" s="122">
        <v>0.80504789966336399</v>
      </c>
      <c r="T353" s="122">
        <v>1.0823634796445916</v>
      </c>
      <c r="U353" s="122">
        <v>0.87825983013776499</v>
      </c>
      <c r="V353" s="122">
        <v>0.52418374027469383</v>
      </c>
      <c r="W353" s="122">
        <v>0</v>
      </c>
      <c r="X353" s="122">
        <v>0.19335455758818224</v>
      </c>
      <c r="Y353" s="122">
        <v>1.3710947834716975E-2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3.4976996167779268</v>
      </c>
      <c r="D354" s="98">
        <v>4.8383642021735334</v>
      </c>
      <c r="E354" s="98">
        <v>4.66594572595241</v>
      </c>
      <c r="F354" s="98">
        <v>3.1488963878535374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0.66305693418015532</v>
      </c>
      <c r="O354" s="98">
        <v>1.9144285671081069</v>
      </c>
      <c r="P354" s="98">
        <v>0</v>
      </c>
      <c r="Q354" s="98">
        <v>0</v>
      </c>
      <c r="R354" s="98">
        <v>5.1732325959985233E-2</v>
      </c>
      <c r="S354" s="98">
        <v>0.80173040176161781</v>
      </c>
      <c r="T354" s="98">
        <v>1.0673783519853823</v>
      </c>
      <c r="U354" s="98">
        <v>0.87702727458619123</v>
      </c>
      <c r="V354" s="98">
        <v>0.51859403737362408</v>
      </c>
      <c r="W354" s="98">
        <v>0</v>
      </c>
      <c r="X354" s="98">
        <v>0.19335455758818224</v>
      </c>
      <c r="Y354" s="98">
        <v>1.2999526053620101E-2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1.9353664871585923E-4</v>
      </c>
      <c r="O355" s="98">
        <v>5.8050674618318936E-3</v>
      </c>
      <c r="P355" s="98">
        <v>0</v>
      </c>
      <c r="Q355" s="98">
        <v>0</v>
      </c>
      <c r="R355" s="98">
        <v>1.7441676530971755E-4</v>
      </c>
      <c r="S355" s="98">
        <v>3.3174979017462263E-3</v>
      </c>
      <c r="T355" s="98">
        <v>1.498512765920923E-2</v>
      </c>
      <c r="U355" s="98">
        <v>1.2325555515737235E-3</v>
      </c>
      <c r="V355" s="98">
        <v>5.5897029010697312E-3</v>
      </c>
      <c r="W355" s="98">
        <v>0</v>
      </c>
      <c r="X355" s="98">
        <v>0</v>
      </c>
      <c r="Y355" s="98">
        <v>7.1142178109687485E-4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1.9353664871585923E-4</v>
      </c>
      <c r="O356" s="101">
        <v>5.8050674618318936E-3</v>
      </c>
      <c r="P356" s="101">
        <v>0</v>
      </c>
      <c r="Q356" s="101">
        <v>0</v>
      </c>
      <c r="R356" s="101">
        <v>1.7441676530971755E-4</v>
      </c>
      <c r="S356" s="101">
        <v>3.3174979017462263E-3</v>
      </c>
      <c r="T356" s="101">
        <v>1.498512765920923E-2</v>
      </c>
      <c r="U356" s="101">
        <v>1.2325555515737235E-3</v>
      </c>
      <c r="V356" s="101">
        <v>5.5897029010697312E-3</v>
      </c>
      <c r="W356" s="101">
        <v>0</v>
      </c>
      <c r="X356" s="101">
        <v>0</v>
      </c>
      <c r="Y356" s="101">
        <v>7.1142178109687485E-4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1.0939084177616931</v>
      </c>
      <c r="D362" s="122">
        <v>1.2205904520002231</v>
      </c>
      <c r="E362" s="122">
        <v>0.83411590008312364</v>
      </c>
      <c r="F362" s="122">
        <v>0.87897224680646768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0.24594115037999634</v>
      </c>
      <c r="O362" s="122">
        <v>0.66717051863553545</v>
      </c>
      <c r="P362" s="122">
        <v>0</v>
      </c>
      <c r="Q362" s="122">
        <v>0</v>
      </c>
      <c r="R362" s="122">
        <v>2.098293957650392E-2</v>
      </c>
      <c r="S362" s="122">
        <v>0.29396619532540741</v>
      </c>
      <c r="T362" s="122">
        <v>0.38928703707236595</v>
      </c>
      <c r="U362" s="122">
        <v>0.39470782293062501</v>
      </c>
      <c r="V362" s="122">
        <v>0.40572063707997807</v>
      </c>
      <c r="W362" s="122">
        <v>0</v>
      </c>
      <c r="X362" s="122">
        <v>1.0638129988036351</v>
      </c>
      <c r="Y362" s="122">
        <v>9.1815561617250005E-2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1.0939084177616931</v>
      </c>
      <c r="D363" s="98">
        <v>1.2205904520002231</v>
      </c>
      <c r="E363" s="98">
        <v>0.83411590008312364</v>
      </c>
      <c r="F363" s="98">
        <v>0.87897224680646768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0.24594115037999634</v>
      </c>
      <c r="O363" s="98">
        <v>0.66717051863553545</v>
      </c>
      <c r="P363" s="98">
        <v>0</v>
      </c>
      <c r="Q363" s="98">
        <v>0</v>
      </c>
      <c r="R363" s="98">
        <v>2.098293957650392E-2</v>
      </c>
      <c r="S363" s="98">
        <v>0.29396619532540741</v>
      </c>
      <c r="T363" s="98">
        <v>0.38928703707236595</v>
      </c>
      <c r="U363" s="98">
        <v>0.39470782293062501</v>
      </c>
      <c r="V363" s="98">
        <v>0.40572063707997807</v>
      </c>
      <c r="W363" s="98">
        <v>0</v>
      </c>
      <c r="X363" s="98">
        <v>1.0638129988036351</v>
      </c>
      <c r="Y363" s="98">
        <v>9.1815561617250005E-2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18219.070216174307</v>
      </c>
      <c r="D366" s="117">
        <f t="shared" si="204"/>
        <v>18678.249626670349</v>
      </c>
      <c r="E366" s="117">
        <f t="shared" si="204"/>
        <v>18619.56429331252</v>
      </c>
      <c r="F366" s="117">
        <f t="shared" si="204"/>
        <v>17400.466755838719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14551.653959653971</v>
      </c>
      <c r="O366" s="117">
        <f t="shared" si="204"/>
        <v>14405.036702457341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11053.830514474523</v>
      </c>
      <c r="S366" s="117">
        <f t="shared" si="205"/>
        <v>11166.113552403422</v>
      </c>
      <c r="T366" s="117">
        <f t="shared" si="205"/>
        <v>12828.561611187384</v>
      </c>
      <c r="U366" s="117">
        <f t="shared" si="205"/>
        <v>10502.511453232179</v>
      </c>
      <c r="V366" s="117">
        <f t="shared" si="205"/>
        <v>9847.6325690699341</v>
      </c>
      <c r="W366" s="117">
        <f t="shared" ref="W366:Y366" si="206">W367+W370+W372+W381</f>
        <v>0</v>
      </c>
      <c r="X366" s="117">
        <f t="shared" si="206"/>
        <v>8362.9553551226763</v>
      </c>
      <c r="Y366" s="117">
        <f t="shared" si="206"/>
        <v>6336.1528259494717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16261.533688443571</v>
      </c>
      <c r="D367" s="122">
        <f t="shared" si="207"/>
        <v>16662.577951635256</v>
      </c>
      <c r="E367" s="122">
        <f t="shared" si="207"/>
        <v>15998.625686266094</v>
      </c>
      <c r="F367" s="122">
        <f t="shared" si="207"/>
        <v>14865.049098846777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12106.021409465668</v>
      </c>
      <c r="O367" s="122">
        <f t="shared" si="207"/>
        <v>11909.701531365681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8833.8541752205583</v>
      </c>
      <c r="S367" s="122">
        <f t="shared" si="208"/>
        <v>8896.8797144831115</v>
      </c>
      <c r="T367" s="122">
        <f t="shared" si="208"/>
        <v>10367.782816249139</v>
      </c>
      <c r="U367" s="122">
        <f t="shared" si="208"/>
        <v>8254.3307655934204</v>
      </c>
      <c r="V367" s="122">
        <f t="shared" si="208"/>
        <v>7602.4800766882345</v>
      </c>
      <c r="W367" s="122">
        <f t="shared" ref="W367:Y367" si="209">SUM(W368:W369)</f>
        <v>0</v>
      </c>
      <c r="X367" s="122">
        <f t="shared" si="209"/>
        <v>6475.3374334791251</v>
      </c>
      <c r="Y367" s="122">
        <f t="shared" si="209"/>
        <v>4877.156617922431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16103.593492207552</v>
      </c>
      <c r="D368" s="98">
        <v>16501.046098137595</v>
      </c>
      <c r="E368" s="98">
        <v>15842.333272389265</v>
      </c>
      <c r="F368" s="98">
        <v>14720.985988258115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11984.04896896605</v>
      </c>
      <c r="O368" s="98">
        <v>11785.29079271003</v>
      </c>
      <c r="P368" s="98">
        <v>0</v>
      </c>
      <c r="Q368" s="98">
        <v>0</v>
      </c>
      <c r="R368" s="98">
        <v>8734.0347282289003</v>
      </c>
      <c r="S368" s="98">
        <v>8796.6546911788409</v>
      </c>
      <c r="T368" s="98">
        <v>10249.387204817527</v>
      </c>
      <c r="U368" s="98">
        <v>8162.0196485933848</v>
      </c>
      <c r="V368" s="98">
        <v>7517.7187042676114</v>
      </c>
      <c r="W368" s="98">
        <v>0</v>
      </c>
      <c r="X368" s="98">
        <v>6407.7863440124456</v>
      </c>
      <c r="Y368" s="98">
        <v>4827.5152917034766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157.94019623601821</v>
      </c>
      <c r="D369" s="98">
        <v>161.53185349766161</v>
      </c>
      <c r="E369" s="98">
        <v>156.29241387682771</v>
      </c>
      <c r="F369" s="98">
        <v>144.06311058866271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121.97244049961691</v>
      </c>
      <c r="O369" s="98">
        <v>124.4107386556515</v>
      </c>
      <c r="P369" s="98">
        <v>0</v>
      </c>
      <c r="Q369" s="98">
        <v>0</v>
      </c>
      <c r="R369" s="98">
        <v>99.819446991658779</v>
      </c>
      <c r="S369" s="98">
        <v>100.22502330427012</v>
      </c>
      <c r="T369" s="98">
        <v>118.39561143161086</v>
      </c>
      <c r="U369" s="98">
        <v>92.311117000035324</v>
      </c>
      <c r="V369" s="98">
        <v>84.761372420622877</v>
      </c>
      <c r="W369" s="98">
        <v>0</v>
      </c>
      <c r="X369" s="98">
        <v>67.551089466679358</v>
      </c>
      <c r="Y369" s="98">
        <v>49.641326218954283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2.6876119214517012E-2</v>
      </c>
      <c r="D370" s="122">
        <f t="shared" si="210"/>
        <v>5.6043058433896717E-2</v>
      </c>
      <c r="E370" s="122">
        <f t="shared" si="210"/>
        <v>0.18505068773717254</v>
      </c>
      <c r="F370" s="122">
        <f t="shared" si="210"/>
        <v>0.41764365420916327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2.7894329256685855</v>
      </c>
      <c r="O370" s="122">
        <f t="shared" si="210"/>
        <v>4.9078367223876906</v>
      </c>
      <c r="P370" s="122">
        <f t="shared" si="210"/>
        <v>0</v>
      </c>
      <c r="Q370" s="122">
        <f t="shared" si="210"/>
        <v>0</v>
      </c>
      <c r="R370" s="122">
        <f t="shared" si="210"/>
        <v>10.548719181614601</v>
      </c>
      <c r="S370" s="122">
        <f t="shared" si="210"/>
        <v>9.1413753917539804</v>
      </c>
      <c r="T370" s="122">
        <f t="shared" si="210"/>
        <v>10.211803936128923</v>
      </c>
      <c r="U370" s="122">
        <f t="shared" si="210"/>
        <v>10.411765203176467</v>
      </c>
      <c r="V370" s="122">
        <f t="shared" si="210"/>
        <v>6.0973468906785362</v>
      </c>
      <c r="W370" s="122">
        <f t="shared" si="210"/>
        <v>0</v>
      </c>
      <c r="X370" s="122">
        <f t="shared" si="210"/>
        <v>1.4840424936530581</v>
      </c>
      <c r="Y370" s="122">
        <f t="shared" si="210"/>
        <v>0.73434490064813085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2.6876119214517012E-2</v>
      </c>
      <c r="D371" s="98">
        <f>RES_hhdet_in_fech!D48</f>
        <v>5.6043058433896717E-2</v>
      </c>
      <c r="E371" s="98">
        <f>RES_hhdet_in_fech!E48</f>
        <v>0.18505068773717254</v>
      </c>
      <c r="F371" s="98">
        <f>RES_hhdet_in_fech!F48</f>
        <v>0.41764365420916327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2.7894329256685855</v>
      </c>
      <c r="O371" s="98">
        <f>RES_hhdet_in_fech!O48</f>
        <v>4.9078367223876906</v>
      </c>
      <c r="P371" s="98">
        <f>RES_hhdet_in_fech!P48</f>
        <v>0</v>
      </c>
      <c r="Q371" s="98">
        <f>RES_hhdet_in_fech!Q48</f>
        <v>0</v>
      </c>
      <c r="R371" s="98">
        <f>RES_hhdet_in_fech!R48</f>
        <v>10.548719181614601</v>
      </c>
      <c r="S371" s="98">
        <f>RES_hhdet_in_fech!S48</f>
        <v>9.1413753917539804</v>
      </c>
      <c r="T371" s="98">
        <f>RES_hhdet_in_fech!T48</f>
        <v>10.211803936128923</v>
      </c>
      <c r="U371" s="98">
        <f>RES_hhdet_in_fech!U48</f>
        <v>10.411765203176467</v>
      </c>
      <c r="V371" s="98">
        <f>RES_hhdet_in_fech!V48</f>
        <v>6.0973468906785362</v>
      </c>
      <c r="W371" s="98">
        <f>RES_hhdet_in_fech!W48</f>
        <v>0</v>
      </c>
      <c r="X371" s="98">
        <f>RES_hhdet_in_fech!X48</f>
        <v>1.4840424936530581</v>
      </c>
      <c r="Y371" s="98">
        <f>RES_hhdet_in_fech!Y48</f>
        <v>0.73434490064813085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1378.4687993105335</v>
      </c>
      <c r="D372" s="122">
        <v>1466.2766363897267</v>
      </c>
      <c r="E372" s="122">
        <v>1715.2662688904798</v>
      </c>
      <c r="F372" s="122">
        <v>1665.7316439353992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1555.5680049817447</v>
      </c>
      <c r="O372" s="122">
        <v>1617.9208313654308</v>
      </c>
      <c r="P372" s="122">
        <v>0</v>
      </c>
      <c r="Q372" s="122">
        <v>0</v>
      </c>
      <c r="R372" s="122">
        <v>1380.855660976398</v>
      </c>
      <c r="S372" s="122">
        <v>1417.4882862791674</v>
      </c>
      <c r="T372" s="122">
        <v>1583.8385786261367</v>
      </c>
      <c r="U372" s="122">
        <v>1342.9404903002103</v>
      </c>
      <c r="V372" s="122">
        <v>1364.1909988459925</v>
      </c>
      <c r="W372" s="122">
        <v>0</v>
      </c>
      <c r="X372" s="122">
        <v>1125.3963852671629</v>
      </c>
      <c r="Y372" s="122">
        <v>837.38790178304066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1409.4146445623776</v>
      </c>
      <c r="D373" s="98">
        <v>1507.4399623488453</v>
      </c>
      <c r="E373" s="98">
        <v>1721.9112582422829</v>
      </c>
      <c r="F373" s="98">
        <v>1675.3093917059152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1567.209045040782</v>
      </c>
      <c r="O373" s="98">
        <v>1626.976948150985</v>
      </c>
      <c r="P373" s="98">
        <v>0</v>
      </c>
      <c r="Q373" s="98">
        <v>0</v>
      </c>
      <c r="R373" s="98">
        <v>1395.1679671103923</v>
      </c>
      <c r="S373" s="98">
        <v>1421.682641258184</v>
      </c>
      <c r="T373" s="98">
        <v>1604.3578091473864</v>
      </c>
      <c r="U373" s="98">
        <v>1344.1134849320388</v>
      </c>
      <c r="V373" s="98">
        <v>1368.0839012124002</v>
      </c>
      <c r="W373" s="98">
        <v>0</v>
      </c>
      <c r="X373" s="98">
        <v>1267.178150157381</v>
      </c>
      <c r="Y373" s="98">
        <v>1392.319051219941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1218.9613607362512</v>
      </c>
      <c r="O374" s="98">
        <v>1303.1416707349119</v>
      </c>
      <c r="P374" s="98">
        <v>0</v>
      </c>
      <c r="Q374" s="98">
        <v>0</v>
      </c>
      <c r="R374" s="98">
        <v>1180.0966599571648</v>
      </c>
      <c r="S374" s="98">
        <v>1214.6888777708932</v>
      </c>
      <c r="T374" s="98">
        <v>1423.3194775152815</v>
      </c>
      <c r="U374" s="98">
        <v>1182.6444022108608</v>
      </c>
      <c r="V374" s="98">
        <v>1208.6809814519622</v>
      </c>
      <c r="W374" s="98">
        <v>0</v>
      </c>
      <c r="X374" s="98">
        <v>0</v>
      </c>
      <c r="Y374" s="98">
        <v>1193.9257348298304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725.5085047078245</v>
      </c>
      <c r="O375" s="101">
        <v>777.19237487842099</v>
      </c>
      <c r="P375" s="101">
        <v>0</v>
      </c>
      <c r="Q375" s="101">
        <v>0</v>
      </c>
      <c r="R375" s="101">
        <v>653.83402800163969</v>
      </c>
      <c r="S375" s="101">
        <v>654.54023363130034</v>
      </c>
      <c r="T375" s="101">
        <v>877.72761911510111</v>
      </c>
      <c r="U375" s="101">
        <v>660.06659360673234</v>
      </c>
      <c r="V375" s="101">
        <v>654.81412377578692</v>
      </c>
      <c r="W375" s="101">
        <v>0</v>
      </c>
      <c r="X375" s="101">
        <v>0</v>
      </c>
      <c r="Y375" s="101">
        <v>444.48304412010475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493.45285602842694</v>
      </c>
      <c r="O376" s="104">
        <v>525.94929585649072</v>
      </c>
      <c r="P376" s="104">
        <v>0</v>
      </c>
      <c r="Q376" s="104">
        <v>0</v>
      </c>
      <c r="R376" s="104">
        <v>526.26263195552508</v>
      </c>
      <c r="S376" s="104">
        <v>560.14864413959299</v>
      </c>
      <c r="T376" s="104">
        <v>545.59185840018051</v>
      </c>
      <c r="U376" s="104">
        <v>522.57780860412834</v>
      </c>
      <c r="V376" s="104">
        <v>553.86685767617519</v>
      </c>
      <c r="W376" s="104">
        <v>0</v>
      </c>
      <c r="X376" s="104">
        <v>0</v>
      </c>
      <c r="Y376" s="104">
        <v>749.44269070972553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1003.1243424944887</v>
      </c>
      <c r="D377" s="101">
        <v>758.73786790384963</v>
      </c>
      <c r="E377" s="101">
        <v>1599.8819922484004</v>
      </c>
      <c r="F377" s="101">
        <v>1482.8459778349784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1413.2934013956165</v>
      </c>
      <c r="O377" s="101">
        <v>1480.8490358231004</v>
      </c>
      <c r="P377" s="101">
        <v>0</v>
      </c>
      <c r="Q377" s="101">
        <v>0</v>
      </c>
      <c r="R377" s="101">
        <v>1434.1010965552123</v>
      </c>
      <c r="S377" s="101">
        <v>1424.4542402565737</v>
      </c>
      <c r="T377" s="101">
        <v>1370.1652117294898</v>
      </c>
      <c r="U377" s="101">
        <v>1455.9105908782146</v>
      </c>
      <c r="V377" s="101">
        <v>0</v>
      </c>
      <c r="W377" s="101">
        <v>0</v>
      </c>
      <c r="X377" s="101">
        <v>1226.433062591565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1169.6294932221961</v>
      </c>
      <c r="O378" s="104">
        <v>1246.3919541328412</v>
      </c>
      <c r="P378" s="104">
        <v>0</v>
      </c>
      <c r="Q378" s="104">
        <v>0</v>
      </c>
      <c r="R378" s="104">
        <v>1248.9472530334579</v>
      </c>
      <c r="S378" s="104">
        <v>1244.2966308974885</v>
      </c>
      <c r="T378" s="104">
        <v>1227.5490357216022</v>
      </c>
      <c r="U378" s="104">
        <v>1296.2943192055504</v>
      </c>
      <c r="V378" s="104">
        <v>1363.6742605147776</v>
      </c>
      <c r="W378" s="104">
        <v>0</v>
      </c>
      <c r="X378" s="104">
        <v>1087.0319012831471</v>
      </c>
      <c r="Y378" s="104">
        <v>802.0406604247255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654.15447850415671</v>
      </c>
      <c r="O379" s="98">
        <v>708.56784227175262</v>
      </c>
      <c r="P379" s="98">
        <v>0</v>
      </c>
      <c r="Q379" s="98">
        <v>0</v>
      </c>
      <c r="R379" s="98">
        <v>679.91341057459647</v>
      </c>
      <c r="S379" s="98">
        <v>661.59902402817499</v>
      </c>
      <c r="T379" s="98">
        <v>739.47806668679414</v>
      </c>
      <c r="U379" s="98">
        <v>717.99338916272404</v>
      </c>
      <c r="V379" s="98">
        <v>737.58836744356393</v>
      </c>
      <c r="W379" s="98">
        <v>0</v>
      </c>
      <c r="X379" s="98">
        <v>454.90695258816709</v>
      </c>
      <c r="Y379" s="98">
        <v>243.93433278112059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515.47501471803912</v>
      </c>
      <c r="O380" s="98">
        <v>537.82411186108845</v>
      </c>
      <c r="P380" s="98">
        <v>0</v>
      </c>
      <c r="Q380" s="98">
        <v>0</v>
      </c>
      <c r="R380" s="98">
        <v>569.03384245886161</v>
      </c>
      <c r="S380" s="98">
        <v>582.69760686931374</v>
      </c>
      <c r="T380" s="98">
        <v>488.07096903480812</v>
      </c>
      <c r="U380" s="98">
        <v>578.30093004282639</v>
      </c>
      <c r="V380" s="98">
        <v>626.08589307121383</v>
      </c>
      <c r="W380" s="98">
        <v>0</v>
      </c>
      <c r="X380" s="98">
        <v>632.12494869498005</v>
      </c>
      <c r="Y380" s="98">
        <v>558.10632764360491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579.04085230098724</v>
      </c>
      <c r="D381" s="122">
        <v>549.33899558693088</v>
      </c>
      <c r="E381" s="122">
        <v>905.48728746820973</v>
      </c>
      <c r="F381" s="122">
        <v>869.26836940233272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887.2751122808902</v>
      </c>
      <c r="O381" s="122">
        <v>872.50650300383961</v>
      </c>
      <c r="P381" s="122">
        <v>0</v>
      </c>
      <c r="Q381" s="122">
        <v>0</v>
      </c>
      <c r="R381" s="122">
        <v>828.57195909595328</v>
      </c>
      <c r="S381" s="122">
        <v>842.60417624939032</v>
      </c>
      <c r="T381" s="122">
        <v>866.7284123759805</v>
      </c>
      <c r="U381" s="122">
        <v>894.82843213537149</v>
      </c>
      <c r="V381" s="122">
        <v>874.86414664502763</v>
      </c>
      <c r="W381" s="122">
        <v>0</v>
      </c>
      <c r="X381" s="122">
        <v>760.73749388273484</v>
      </c>
      <c r="Y381" s="122">
        <v>620.87396134335154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626.78453320232609</v>
      </c>
      <c r="D382" s="98">
        <v>679.81567906276916</v>
      </c>
      <c r="E382" s="98">
        <v>903.30411765311692</v>
      </c>
      <c r="F382" s="98">
        <v>905.96982133305698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966.67684820955458</v>
      </c>
      <c r="O382" s="98">
        <v>927.96430884263793</v>
      </c>
      <c r="P382" s="98">
        <v>0</v>
      </c>
      <c r="Q382" s="98">
        <v>0</v>
      </c>
      <c r="R382" s="98">
        <v>923.70750028631437</v>
      </c>
      <c r="S382" s="98">
        <v>929.66460461500424</v>
      </c>
      <c r="T382" s="98">
        <v>955.2469145757666</v>
      </c>
      <c r="U382" s="98">
        <v>996.31666210956098</v>
      </c>
      <c r="V382" s="98">
        <v>927.82165572404597</v>
      </c>
      <c r="W382" s="98">
        <v>0</v>
      </c>
      <c r="X382" s="98">
        <v>760.73749388273484</v>
      </c>
      <c r="Y382" s="98">
        <v>620.87396134335154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425.36900464075029</v>
      </c>
      <c r="D383" s="33">
        <v>335.73342263891385</v>
      </c>
      <c r="E383" s="33">
        <v>906.81621608431522</v>
      </c>
      <c r="F383" s="33">
        <v>819.41089446717922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730.4321771131581</v>
      </c>
      <c r="O383" s="33">
        <v>744.01166004644813</v>
      </c>
      <c r="P383" s="33">
        <v>0</v>
      </c>
      <c r="Q383" s="33">
        <v>0</v>
      </c>
      <c r="R383" s="33">
        <v>690.69436316789358</v>
      </c>
      <c r="S383" s="33">
        <v>695.35251612188722</v>
      </c>
      <c r="T383" s="33">
        <v>686.27137493687098</v>
      </c>
      <c r="U383" s="33">
        <v>682.0934885356279</v>
      </c>
      <c r="V383" s="33">
        <v>705.80410522361683</v>
      </c>
      <c r="W383" s="33">
        <v>0</v>
      </c>
      <c r="X383" s="33">
        <v>0</v>
      </c>
      <c r="Y383" s="33">
        <v>0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9049.4099229447074</v>
      </c>
      <c r="D385" s="117">
        <f t="shared" si="211"/>
        <v>9357.959732547255</v>
      </c>
      <c r="E385" s="117">
        <f t="shared" si="211"/>
        <v>9533.7004825172535</v>
      </c>
      <c r="F385" s="117">
        <f t="shared" si="211"/>
        <v>8962.372812056019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8494.4546480311164</v>
      </c>
      <c r="O385" s="117">
        <f t="shared" si="211"/>
        <v>8823.4885936551764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7621.1737172875028</v>
      </c>
      <c r="S385" s="117">
        <f t="shared" si="212"/>
        <v>7747.231521417767</v>
      </c>
      <c r="T385" s="117">
        <f t="shared" si="212"/>
        <v>8947.6733708095508</v>
      </c>
      <c r="U385" s="117">
        <f t="shared" si="212"/>
        <v>7355.7854938359869</v>
      </c>
      <c r="V385" s="117">
        <f t="shared" si="212"/>
        <v>6973.6331685885471</v>
      </c>
      <c r="W385" s="117">
        <f t="shared" ref="W385:Y385" si="213">W386+W389+W391+W400</f>
        <v>0</v>
      </c>
      <c r="X385" s="117">
        <f t="shared" si="213"/>
        <v>5963.1686741055846</v>
      </c>
      <c r="Y385" s="117">
        <f t="shared" si="213"/>
        <v>4548.3660305405538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7968.3036659536656</v>
      </c>
      <c r="D386" s="122">
        <f t="shared" si="214"/>
        <v>8244.7609609776064</v>
      </c>
      <c r="E386" s="122">
        <f t="shared" si="214"/>
        <v>7997.8378989630282</v>
      </c>
      <c r="F386" s="122">
        <f t="shared" si="214"/>
        <v>7505.4210596214625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6994.6473887007432</v>
      </c>
      <c r="O386" s="122">
        <f t="shared" si="214"/>
        <v>7244.1720650285506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6024.6938822380262</v>
      </c>
      <c r="S386" s="122">
        <f t="shared" si="215"/>
        <v>6112.0530959897942</v>
      </c>
      <c r="T386" s="122">
        <f t="shared" si="215"/>
        <v>7140.2544060041464</v>
      </c>
      <c r="U386" s="122">
        <f t="shared" si="215"/>
        <v>5688.1284290472731</v>
      </c>
      <c r="V386" s="122">
        <f t="shared" si="215"/>
        <v>5249.4703455147073</v>
      </c>
      <c r="W386" s="122">
        <f t="shared" ref="W386:Y386" si="216">SUM(W387:W388)</f>
        <v>0</v>
      </c>
      <c r="X386" s="122">
        <f t="shared" si="216"/>
        <v>4489.3596457440626</v>
      </c>
      <c r="Y386" s="122">
        <f t="shared" si="216"/>
        <v>3384.3851290232819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7810.3634697176476</v>
      </c>
      <c r="D387" s="98">
        <v>8083.229107479945</v>
      </c>
      <c r="E387" s="98">
        <v>7841.5454850862006</v>
      </c>
      <c r="F387" s="98">
        <v>7361.3579490328002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6872.6749482011264</v>
      </c>
      <c r="O387" s="98">
        <v>7119.761326372899</v>
      </c>
      <c r="P387" s="98">
        <v>0</v>
      </c>
      <c r="Q387" s="98">
        <v>0</v>
      </c>
      <c r="R387" s="98">
        <v>5924.8744352463673</v>
      </c>
      <c r="S387" s="98">
        <v>6011.8280726855237</v>
      </c>
      <c r="T387" s="98">
        <v>7021.8587945725358</v>
      </c>
      <c r="U387" s="98">
        <v>5595.8173120472375</v>
      </c>
      <c r="V387" s="98">
        <v>5164.7089730940843</v>
      </c>
      <c r="W387" s="98">
        <v>0</v>
      </c>
      <c r="X387" s="98">
        <v>4421.8085562773831</v>
      </c>
      <c r="Y387" s="98">
        <v>3334.7438028043275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157.94019623601821</v>
      </c>
      <c r="D388" s="98">
        <v>161.53185349766161</v>
      </c>
      <c r="E388" s="98">
        <v>156.29241387682771</v>
      </c>
      <c r="F388" s="98">
        <v>144.06311058866271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121.97244049961691</v>
      </c>
      <c r="O388" s="98">
        <v>124.4107386556515</v>
      </c>
      <c r="P388" s="98">
        <v>0</v>
      </c>
      <c r="Q388" s="98">
        <v>0</v>
      </c>
      <c r="R388" s="98">
        <v>99.819446991658779</v>
      </c>
      <c r="S388" s="98">
        <v>100.22502330427012</v>
      </c>
      <c r="T388" s="98">
        <v>118.39561143161086</v>
      </c>
      <c r="U388" s="98">
        <v>92.311117000035324</v>
      </c>
      <c r="V388" s="98">
        <v>84.761372420622877</v>
      </c>
      <c r="W388" s="98">
        <v>0</v>
      </c>
      <c r="X388" s="98">
        <v>67.551089466679358</v>
      </c>
      <c r="Y388" s="98">
        <v>49.641326218954283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6.0921202366883261E-2</v>
      </c>
      <c r="D389" s="122">
        <f t="shared" si="217"/>
        <v>0.13233046652564767</v>
      </c>
      <c r="E389" s="122">
        <f t="shared" si="217"/>
        <v>0.45469405913280564</v>
      </c>
      <c r="F389" s="122">
        <f t="shared" si="217"/>
        <v>1.0665811895501731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9.5712774398454759</v>
      </c>
      <c r="O389" s="122">
        <f t="shared" si="217"/>
        <v>17.633635604212536</v>
      </c>
      <c r="P389" s="122">
        <f t="shared" si="217"/>
        <v>0</v>
      </c>
      <c r="Q389" s="122">
        <f t="shared" si="217"/>
        <v>0</v>
      </c>
      <c r="R389" s="122">
        <f t="shared" si="217"/>
        <v>41.272613509140967</v>
      </c>
      <c r="S389" s="122">
        <f t="shared" si="217"/>
        <v>35.794198323417938</v>
      </c>
      <c r="T389" s="122">
        <f t="shared" si="217"/>
        <v>40.020246752691172</v>
      </c>
      <c r="U389" s="122">
        <f t="shared" si="217"/>
        <v>40.843154346111668</v>
      </c>
      <c r="V389" s="122">
        <f t="shared" si="217"/>
        <v>23.984294988836293</v>
      </c>
      <c r="W389" s="122">
        <f t="shared" si="217"/>
        <v>0</v>
      </c>
      <c r="X389" s="122">
        <f t="shared" si="217"/>
        <v>5.9540677786392218</v>
      </c>
      <c r="Y389" s="122">
        <f t="shared" si="217"/>
        <v>2.9819410854769952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6.0921202366883261E-2</v>
      </c>
      <c r="D390" s="98">
        <f>RES_hhdet_in_tesh!D48</f>
        <v>0.13233046652564767</v>
      </c>
      <c r="E390" s="98">
        <f>RES_hhdet_in_tesh!E48</f>
        <v>0.45469405913280564</v>
      </c>
      <c r="F390" s="98">
        <f>RES_hhdet_in_tesh!F48</f>
        <v>1.0665811895501731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9.5712774398454759</v>
      </c>
      <c r="O390" s="98">
        <f>RES_hhdet_in_tesh!O48</f>
        <v>17.633635604212536</v>
      </c>
      <c r="P390" s="98">
        <f>RES_hhdet_in_tesh!P48</f>
        <v>0</v>
      </c>
      <c r="Q390" s="98">
        <f>RES_hhdet_in_tesh!Q48</f>
        <v>0</v>
      </c>
      <c r="R390" s="98">
        <f>RES_hhdet_in_tesh!R48</f>
        <v>41.272613509140967</v>
      </c>
      <c r="S390" s="98">
        <f>RES_hhdet_in_tesh!S48</f>
        <v>35.794198323417938</v>
      </c>
      <c r="T390" s="98">
        <f>RES_hhdet_in_tesh!T48</f>
        <v>40.020246752691172</v>
      </c>
      <c r="U390" s="98">
        <f>RES_hhdet_in_tesh!U48</f>
        <v>40.843154346111668</v>
      </c>
      <c r="V390" s="98">
        <f>RES_hhdet_in_tesh!V48</f>
        <v>23.984294988836293</v>
      </c>
      <c r="W390" s="98">
        <f>RES_hhdet_in_tesh!W48</f>
        <v>0</v>
      </c>
      <c r="X390" s="98">
        <f>RES_hhdet_in_tesh!X48</f>
        <v>5.9540677786392218</v>
      </c>
      <c r="Y390" s="98">
        <f>RES_hhdet_in_tesh!Y48</f>
        <v>2.9819410854769952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724.57098144284328</v>
      </c>
      <c r="D391" s="122">
        <v>769.35879255511281</v>
      </c>
      <c r="E391" s="122">
        <v>909.49259901008804</v>
      </c>
      <c r="F391" s="122">
        <v>886.57714712684913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921.83104647804578</v>
      </c>
      <c r="O391" s="122">
        <v>1004.6187763852356</v>
      </c>
      <c r="P391" s="122">
        <v>0</v>
      </c>
      <c r="Q391" s="122">
        <v>0</v>
      </c>
      <c r="R391" s="122">
        <v>1003.4419486387719</v>
      </c>
      <c r="S391" s="122">
        <v>1038.0852532116949</v>
      </c>
      <c r="T391" s="122">
        <v>1192.4459991106978</v>
      </c>
      <c r="U391" s="122">
        <v>1030.1988648912536</v>
      </c>
      <c r="V391" s="122">
        <v>1124.2070595711925</v>
      </c>
      <c r="W391" s="122">
        <v>0</v>
      </c>
      <c r="X391" s="122">
        <v>1002.7553904392028</v>
      </c>
      <c r="Y391" s="122">
        <v>781.38426620144674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731.05941480697584</v>
      </c>
      <c r="D392" s="98">
        <v>785.63010715542055</v>
      </c>
      <c r="E392" s="98">
        <v>902.25251595391455</v>
      </c>
      <c r="F392" s="98">
        <v>882.62796758942238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919.47249642000122</v>
      </c>
      <c r="O392" s="98">
        <v>1004.1015266441136</v>
      </c>
      <c r="P392" s="98">
        <v>0</v>
      </c>
      <c r="Q392" s="98">
        <v>0</v>
      </c>
      <c r="R392" s="98">
        <v>989.08486212264756</v>
      </c>
      <c r="S392" s="98">
        <v>1036.4455546885686</v>
      </c>
      <c r="T392" s="98">
        <v>1198.5185693485234</v>
      </c>
      <c r="U392" s="98">
        <v>1024.72506579028</v>
      </c>
      <c r="V392" s="98">
        <v>1059.5211082855067</v>
      </c>
      <c r="W392" s="98">
        <v>0</v>
      </c>
      <c r="X392" s="98">
        <v>995.09009102223581</v>
      </c>
      <c r="Y392" s="98">
        <v>1095.7588435551831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919.10450608018277</v>
      </c>
      <c r="O393" s="98">
        <v>1005.5996381667903</v>
      </c>
      <c r="P393" s="98">
        <v>0</v>
      </c>
      <c r="Q393" s="98">
        <v>0</v>
      </c>
      <c r="R393" s="98">
        <v>989.78914251360993</v>
      </c>
      <c r="S393" s="98">
        <v>1037.3263881905443</v>
      </c>
      <c r="T393" s="98">
        <v>1201.2890129511175</v>
      </c>
      <c r="U393" s="98">
        <v>1025.7992933538512</v>
      </c>
      <c r="V393" s="98">
        <v>1060.9917390734975</v>
      </c>
      <c r="W393" s="98">
        <v>0</v>
      </c>
      <c r="X393" s="98">
        <v>0</v>
      </c>
      <c r="Y393" s="98">
        <v>1099.2520436580937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425.65165005175595</v>
      </c>
      <c r="O394" s="101">
        <v>479.65034231029978</v>
      </c>
      <c r="P394" s="101">
        <v>0</v>
      </c>
      <c r="Q394" s="101">
        <v>0</v>
      </c>
      <c r="R394" s="101">
        <v>463.52651055808485</v>
      </c>
      <c r="S394" s="101">
        <v>477.17774405095128</v>
      </c>
      <c r="T394" s="101">
        <v>655.69715455093706</v>
      </c>
      <c r="U394" s="101">
        <v>503.22148474972289</v>
      </c>
      <c r="V394" s="101">
        <v>507.12488139732261</v>
      </c>
      <c r="W394" s="101">
        <v>0</v>
      </c>
      <c r="X394" s="101">
        <v>0</v>
      </c>
      <c r="Y394" s="101">
        <v>349.80935294836814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493.45285602842694</v>
      </c>
      <c r="O395" s="104">
        <v>525.94929585649072</v>
      </c>
      <c r="P395" s="104">
        <v>0</v>
      </c>
      <c r="Q395" s="104">
        <v>0</v>
      </c>
      <c r="R395" s="104">
        <v>526.26263195552508</v>
      </c>
      <c r="S395" s="104">
        <v>560.14864413959299</v>
      </c>
      <c r="T395" s="104">
        <v>545.59185840018051</v>
      </c>
      <c r="U395" s="104">
        <v>522.57780860412834</v>
      </c>
      <c r="V395" s="104">
        <v>553.86685767617519</v>
      </c>
      <c r="W395" s="104">
        <v>0</v>
      </c>
      <c r="X395" s="104">
        <v>0</v>
      </c>
      <c r="Y395" s="104">
        <v>749.44269070972553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645.87229097801298</v>
      </c>
      <c r="D396" s="101">
        <v>489.67813931096561</v>
      </c>
      <c r="E396" s="101">
        <v>1035.2101437701074</v>
      </c>
      <c r="F396" s="101">
        <v>961.98614176292119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959.22749890895159</v>
      </c>
      <c r="O396" s="101">
        <v>1027.3703868120904</v>
      </c>
      <c r="P396" s="101">
        <v>0</v>
      </c>
      <c r="Q396" s="101">
        <v>0</v>
      </c>
      <c r="R396" s="101">
        <v>1068.2209119602057</v>
      </c>
      <c r="S396" s="101">
        <v>1078.624665346686</v>
      </c>
      <c r="T396" s="101">
        <v>1054.3036982311257</v>
      </c>
      <c r="U396" s="101">
        <v>1138.160500384977</v>
      </c>
      <c r="V396" s="101">
        <v>0</v>
      </c>
      <c r="W396" s="101">
        <v>0</v>
      </c>
      <c r="X396" s="101">
        <v>1002.1263682750783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959.46135449433552</v>
      </c>
      <c r="O397" s="104">
        <v>1029.4080617353009</v>
      </c>
      <c r="P397" s="104">
        <v>0</v>
      </c>
      <c r="Q397" s="104">
        <v>0</v>
      </c>
      <c r="R397" s="104">
        <v>1075.4819061571432</v>
      </c>
      <c r="S397" s="104">
        <v>1083.6733530312592</v>
      </c>
      <c r="T397" s="104">
        <v>1057.0785994975588</v>
      </c>
      <c r="U397" s="104">
        <v>1139.5934436096215</v>
      </c>
      <c r="V397" s="104">
        <v>1211.5946196017844</v>
      </c>
      <c r="W397" s="104">
        <v>0</v>
      </c>
      <c r="X397" s="104">
        <v>1003.832354671919</v>
      </c>
      <c r="Y397" s="104">
        <v>760.21981231272434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443.98633977629635</v>
      </c>
      <c r="O398" s="98">
        <v>491.58394987421241</v>
      </c>
      <c r="P398" s="98">
        <v>0</v>
      </c>
      <c r="Q398" s="98">
        <v>0</v>
      </c>
      <c r="R398" s="98">
        <v>506.44806369828137</v>
      </c>
      <c r="S398" s="98">
        <v>500.97574616194555</v>
      </c>
      <c r="T398" s="98">
        <v>569.00763046275074</v>
      </c>
      <c r="U398" s="98">
        <v>561.29251356679538</v>
      </c>
      <c r="V398" s="98">
        <v>585.50872653057047</v>
      </c>
      <c r="W398" s="98">
        <v>0</v>
      </c>
      <c r="X398" s="98">
        <v>371.70740597693879</v>
      </c>
      <c r="Y398" s="98">
        <v>202.1134846691194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515.47501471803912</v>
      </c>
      <c r="O399" s="98">
        <v>537.82411186108845</v>
      </c>
      <c r="P399" s="98">
        <v>0</v>
      </c>
      <c r="Q399" s="98">
        <v>0</v>
      </c>
      <c r="R399" s="98">
        <v>569.03384245886161</v>
      </c>
      <c r="S399" s="98">
        <v>582.69760686931374</v>
      </c>
      <c r="T399" s="98">
        <v>488.07096903480812</v>
      </c>
      <c r="U399" s="98">
        <v>578.30093004282639</v>
      </c>
      <c r="V399" s="98">
        <v>626.08589307121383</v>
      </c>
      <c r="W399" s="98">
        <v>0</v>
      </c>
      <c r="X399" s="98">
        <v>632.12494869498005</v>
      </c>
      <c r="Y399" s="98">
        <v>558.10632764360491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356.47435434583087</v>
      </c>
      <c r="D400" s="122">
        <v>343.7076485480095</v>
      </c>
      <c r="E400" s="122">
        <v>625.91529048500502</v>
      </c>
      <c r="F400" s="122">
        <v>569.3080241181558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568.4049354124819</v>
      </c>
      <c r="O400" s="122">
        <v>557.06411663717643</v>
      </c>
      <c r="P400" s="122">
        <v>0</v>
      </c>
      <c r="Q400" s="122">
        <v>0</v>
      </c>
      <c r="R400" s="122">
        <v>551.76527290156389</v>
      </c>
      <c r="S400" s="122">
        <v>561.29897389285952</v>
      </c>
      <c r="T400" s="122">
        <v>574.95271894201449</v>
      </c>
      <c r="U400" s="122">
        <v>596.61504555134775</v>
      </c>
      <c r="V400" s="122">
        <v>575.97146851381171</v>
      </c>
      <c r="W400" s="122">
        <v>0</v>
      </c>
      <c r="X400" s="122">
        <v>465.09957014368035</v>
      </c>
      <c r="Y400" s="122">
        <v>379.61469423034799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367.91319913191973</v>
      </c>
      <c r="D401" s="98">
        <v>399.28902545890941</v>
      </c>
      <c r="E401" s="98">
        <v>530.8833974533452</v>
      </c>
      <c r="F401" s="98">
        <v>532.77971181831356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571.00815286850639</v>
      </c>
      <c r="O401" s="98">
        <v>548.22671005447773</v>
      </c>
      <c r="P401" s="98">
        <v>0</v>
      </c>
      <c r="Q401" s="98">
        <v>0</v>
      </c>
      <c r="R401" s="98">
        <v>549.465415501287</v>
      </c>
      <c r="S401" s="98">
        <v>556.62373478708355</v>
      </c>
      <c r="T401" s="98">
        <v>576.01601253220451</v>
      </c>
      <c r="U401" s="98">
        <v>604.65700262172766</v>
      </c>
      <c r="V401" s="98">
        <v>565.64896159889372</v>
      </c>
      <c r="W401" s="98">
        <v>0</v>
      </c>
      <c r="X401" s="98">
        <v>465.09957014368035</v>
      </c>
      <c r="Y401" s="98">
        <v>379.61469423034799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319.656321462915</v>
      </c>
      <c r="D402" s="33">
        <v>252.71444160854122</v>
      </c>
      <c r="E402" s="33">
        <v>683.76264675539983</v>
      </c>
      <c r="F402" s="33">
        <v>618.93029569341854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563.26277747465576</v>
      </c>
      <c r="O402" s="33">
        <v>577.54024535916869</v>
      </c>
      <c r="P402" s="33">
        <v>0</v>
      </c>
      <c r="Q402" s="33">
        <v>0</v>
      </c>
      <c r="R402" s="33">
        <v>555.09839956863175</v>
      </c>
      <c r="S402" s="33">
        <v>569.20654720420862</v>
      </c>
      <c r="T402" s="33">
        <v>572.78504996383163</v>
      </c>
      <c r="U402" s="33">
        <v>579.75786630766697</v>
      </c>
      <c r="V402" s="33">
        <v>608.9247451493294</v>
      </c>
      <c r="W402" s="33">
        <v>0</v>
      </c>
      <c r="X402" s="33">
        <v>0</v>
      </c>
      <c r="Y402" s="33">
        <v>0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4751.7636202930671</v>
      </c>
      <c r="D404" s="117">
        <f t="shared" si="218"/>
        <v>4877.7030230654937</v>
      </c>
      <c r="E404" s="117">
        <f t="shared" si="218"/>
        <v>4738.0678372430284</v>
      </c>
      <c r="F404" s="117">
        <f t="shared" si="218"/>
        <v>4470.1757022897718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3735.8048088350452</v>
      </c>
      <c r="O404" s="117">
        <f t="shared" si="218"/>
        <v>3714.8890081479185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2761.1909993792597</v>
      </c>
      <c r="S404" s="117">
        <f t="shared" si="219"/>
        <v>2842.7644970616525</v>
      </c>
      <c r="T404" s="117">
        <f t="shared" si="219"/>
        <v>3284.4819969938299</v>
      </c>
      <c r="U404" s="117">
        <f t="shared" si="219"/>
        <v>2671.4648230536432</v>
      </c>
      <c r="V404" s="117">
        <f t="shared" si="219"/>
        <v>2373.2685629723724</v>
      </c>
      <c r="W404" s="117">
        <f t="shared" ref="W404:Y404" si="220">W405+W408+W410+W419</f>
        <v>0</v>
      </c>
      <c r="X404" s="117">
        <f t="shared" si="220"/>
        <v>1913.5593366543962</v>
      </c>
      <c r="Y404" s="117">
        <f t="shared" si="220"/>
        <v>1449.8870720749837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4295.7945999812873</v>
      </c>
      <c r="D405" s="122">
        <f t="shared" si="221"/>
        <v>4401.8190571391851</v>
      </c>
      <c r="E405" s="122">
        <f t="shared" si="221"/>
        <v>4226.1008237425594</v>
      </c>
      <c r="F405" s="122">
        <f t="shared" si="221"/>
        <v>3926.9702222277351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3196.8649029613835</v>
      </c>
      <c r="O405" s="122">
        <f t="shared" si="221"/>
        <v>3143.8441718633289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2329.891104102343</v>
      </c>
      <c r="S405" s="122">
        <f t="shared" si="222"/>
        <v>2346.5956054188664</v>
      </c>
      <c r="T405" s="122">
        <f t="shared" si="222"/>
        <v>2734.1265307571216</v>
      </c>
      <c r="U405" s="122">
        <f t="shared" si="222"/>
        <v>2177.3003614587715</v>
      </c>
      <c r="V405" s="122">
        <f t="shared" si="222"/>
        <v>2005.4266415504296</v>
      </c>
      <c r="W405" s="122">
        <f t="shared" ref="W405:Y405" si="223">SUM(W406:W407)</f>
        <v>0</v>
      </c>
      <c r="X405" s="122">
        <f t="shared" si="223"/>
        <v>1709.3410851287597</v>
      </c>
      <c r="Y405" s="122">
        <f t="shared" si="223"/>
        <v>1287.7879792148194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4295.7945999812873</v>
      </c>
      <c r="D406" s="98">
        <v>4401.8190571391851</v>
      </c>
      <c r="E406" s="98">
        <v>4226.1008237425594</v>
      </c>
      <c r="F406" s="98">
        <v>3926.9702222277351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3196.8649029613835</v>
      </c>
      <c r="O406" s="98">
        <v>3143.8441718633289</v>
      </c>
      <c r="P406" s="98">
        <v>0</v>
      </c>
      <c r="Q406" s="98">
        <v>0</v>
      </c>
      <c r="R406" s="98">
        <v>2329.891104102343</v>
      </c>
      <c r="S406" s="98">
        <v>2346.5956054188664</v>
      </c>
      <c r="T406" s="98">
        <v>2734.1265307571216</v>
      </c>
      <c r="U406" s="98">
        <v>2177.3003614587715</v>
      </c>
      <c r="V406" s="98">
        <v>2005.4266415504296</v>
      </c>
      <c r="W406" s="98">
        <v>0</v>
      </c>
      <c r="X406" s="98">
        <v>1709.3410851287597</v>
      </c>
      <c r="Y406" s="98">
        <v>1287.7879792148194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347.33859153703344</v>
      </c>
      <c r="D410" s="122">
        <v>380.01603849933497</v>
      </c>
      <c r="E410" s="122">
        <v>434.32427868867262</v>
      </c>
      <c r="F410" s="122">
        <v>424.66572998699087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393.15380606334986</v>
      </c>
      <c r="O410" s="122">
        <v>423.79908068195522</v>
      </c>
      <c r="P410" s="122">
        <v>0</v>
      </c>
      <c r="Q410" s="122">
        <v>0</v>
      </c>
      <c r="R410" s="122">
        <v>307.14048949878668</v>
      </c>
      <c r="S410" s="122">
        <v>363.45277637172188</v>
      </c>
      <c r="T410" s="122">
        <v>404.77317862550166</v>
      </c>
      <c r="U410" s="122">
        <v>340.93937505348021</v>
      </c>
      <c r="V410" s="122">
        <v>207.35116308334406</v>
      </c>
      <c r="W410" s="122">
        <v>0</v>
      </c>
      <c r="X410" s="122">
        <v>31.409122415234282</v>
      </c>
      <c r="Y410" s="122">
        <v>21.061363801408564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375.9754505834598</v>
      </c>
      <c r="D411" s="98">
        <v>402.12468435617791</v>
      </c>
      <c r="E411" s="98">
        <v>459.33704724871137</v>
      </c>
      <c r="F411" s="98">
        <v>446.90553333146994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418.06868485507897</v>
      </c>
      <c r="O411" s="98">
        <v>434.01237068875696</v>
      </c>
      <c r="P411" s="98">
        <v>0</v>
      </c>
      <c r="Q411" s="98">
        <v>0</v>
      </c>
      <c r="R411" s="98">
        <v>372.17500690636859</v>
      </c>
      <c r="S411" s="98">
        <v>379.24806138203303</v>
      </c>
      <c r="T411" s="98">
        <v>427.9784891681565</v>
      </c>
      <c r="U411" s="98">
        <v>358.55571324047065</v>
      </c>
      <c r="V411" s="98">
        <v>364.95006148742021</v>
      </c>
      <c r="W411" s="98">
        <v>0</v>
      </c>
      <c r="X411" s="98">
        <v>338.03244333598292</v>
      </c>
      <c r="Y411" s="98">
        <v>371.41503010343143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193.53664871585923</v>
      </c>
      <c r="O412" s="98">
        <v>207.32383792256763</v>
      </c>
      <c r="P412" s="98">
        <v>0</v>
      </c>
      <c r="Q412" s="98">
        <v>0</v>
      </c>
      <c r="R412" s="98">
        <v>174.41676530971756</v>
      </c>
      <c r="S412" s="98">
        <v>174.60515272348562</v>
      </c>
      <c r="T412" s="98">
        <v>234.1426196751442</v>
      </c>
      <c r="U412" s="98">
        <v>176.07936451053192</v>
      </c>
      <c r="V412" s="98">
        <v>174.67821565842911</v>
      </c>
      <c r="W412" s="98">
        <v>0</v>
      </c>
      <c r="X412" s="98">
        <v>0</v>
      </c>
      <c r="Y412" s="98">
        <v>118.57029684947913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193.53664871585923</v>
      </c>
      <c r="O413" s="101">
        <v>207.32383792256763</v>
      </c>
      <c r="P413" s="101">
        <v>0</v>
      </c>
      <c r="Q413" s="101">
        <v>0</v>
      </c>
      <c r="R413" s="101">
        <v>174.41676530971756</v>
      </c>
      <c r="S413" s="101">
        <v>174.60515272348562</v>
      </c>
      <c r="T413" s="101">
        <v>234.1426196751442</v>
      </c>
      <c r="U413" s="101">
        <v>176.07936451053192</v>
      </c>
      <c r="V413" s="101">
        <v>174.67821565842911</v>
      </c>
      <c r="W413" s="101">
        <v>0</v>
      </c>
      <c r="X413" s="101">
        <v>0</v>
      </c>
      <c r="Y413" s="101">
        <v>118.57029684947913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108.63042877474608</v>
      </c>
      <c r="D419" s="122">
        <v>95.867927426973225</v>
      </c>
      <c r="E419" s="122">
        <v>77.642734811795918</v>
      </c>
      <c r="F419" s="122">
        <v>118.53975007504621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145.78609981031201</v>
      </c>
      <c r="O419" s="122">
        <v>147.24575560263418</v>
      </c>
      <c r="P419" s="122">
        <v>0</v>
      </c>
      <c r="Q419" s="122">
        <v>0</v>
      </c>
      <c r="R419" s="122">
        <v>124.1594057781297</v>
      </c>
      <c r="S419" s="122">
        <v>132.7161152710643</v>
      </c>
      <c r="T419" s="122">
        <v>145.5822876112064</v>
      </c>
      <c r="U419" s="122">
        <v>153.2250865413917</v>
      </c>
      <c r="V419" s="122">
        <v>160.49075833859891</v>
      </c>
      <c r="W419" s="122">
        <v>0</v>
      </c>
      <c r="X419" s="122">
        <v>172.80912911040207</v>
      </c>
      <c r="Y419" s="122">
        <v>141.03772905875576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142.38037456224041</v>
      </c>
      <c r="D420" s="98">
        <v>154.42692965589868</v>
      </c>
      <c r="E420" s="98">
        <v>205.19456336608206</v>
      </c>
      <c r="F420" s="98">
        <v>205.80010461401724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219.59031283928243</v>
      </c>
      <c r="O420" s="98">
        <v>210.79637239669367</v>
      </c>
      <c r="P420" s="98">
        <v>0</v>
      </c>
      <c r="Q420" s="98">
        <v>0</v>
      </c>
      <c r="R420" s="98">
        <v>209.82939576503918</v>
      </c>
      <c r="S420" s="98">
        <v>211.18261158434441</v>
      </c>
      <c r="T420" s="98">
        <v>216.99388911503118</v>
      </c>
      <c r="U420" s="98">
        <v>226.32329296480791</v>
      </c>
      <c r="V420" s="98">
        <v>210.76396731427431</v>
      </c>
      <c r="W420" s="98">
        <v>0</v>
      </c>
      <c r="X420" s="98">
        <v>172.80912911040207</v>
      </c>
      <c r="Y420" s="98">
        <v>141.03772905875576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239.80336894320149</v>
      </c>
      <c r="D423" s="118">
        <f t="shared" si="225"/>
        <v>244.91590048238825</v>
      </c>
      <c r="E423" s="118">
        <f t="shared" si="225"/>
        <v>243.6366423110542</v>
      </c>
      <c r="F423" s="118">
        <f t="shared" si="225"/>
        <v>227.42043036324205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186.4328473431826</v>
      </c>
      <c r="O423" s="118">
        <f t="shared" si="225"/>
        <v>184.46725485987645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141.18791421690196</v>
      </c>
      <c r="S423" s="118">
        <f t="shared" si="226"/>
        <v>142.45743307982525</v>
      </c>
      <c r="T423" s="118">
        <f t="shared" si="226"/>
        <v>163.49259297359524</v>
      </c>
      <c r="U423" s="118">
        <f t="shared" si="226"/>
        <v>133.71337621529648</v>
      </c>
      <c r="V423" s="118">
        <f t="shared" si="226"/>
        <v>125.28346715841354</v>
      </c>
      <c r="W423" s="118">
        <f t="shared" ref="W423:Y423" si="227">W424+W427+W429+W438</f>
        <v>0</v>
      </c>
      <c r="X423" s="118">
        <f t="shared" si="227"/>
        <v>106.14522819529302</v>
      </c>
      <c r="Y423" s="118">
        <f t="shared" si="227"/>
        <v>80.204684630169382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214.037846959403</v>
      </c>
      <c r="D424" s="123">
        <f t="shared" si="228"/>
        <v>218.48569137632938</v>
      </c>
      <c r="E424" s="123">
        <f t="shared" si="228"/>
        <v>209.34171081507128</v>
      </c>
      <c r="F424" s="123">
        <f t="shared" si="228"/>
        <v>194.28305636089294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155.09989775883059</v>
      </c>
      <c r="O424" s="123">
        <f t="shared" si="228"/>
        <v>152.51262409603709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112.83269124331714</v>
      </c>
      <c r="S424" s="123">
        <f t="shared" si="229"/>
        <v>113.50651599565977</v>
      </c>
      <c r="T424" s="123">
        <f t="shared" si="229"/>
        <v>132.13139145213682</v>
      </c>
      <c r="U424" s="123">
        <f t="shared" si="229"/>
        <v>105.09052429793999</v>
      </c>
      <c r="V424" s="123">
        <f t="shared" si="229"/>
        <v>96.72020725080931</v>
      </c>
      <c r="W424" s="123">
        <f t="shared" ref="W424:Y424" si="230">SUM(W425:W426)</f>
        <v>0</v>
      </c>
      <c r="X424" s="123">
        <f t="shared" si="230"/>
        <v>82.186994947563292</v>
      </c>
      <c r="Y424" s="123">
        <f t="shared" si="230"/>
        <v>61.736327891332891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211.95900370892122</v>
      </c>
      <c r="D425" s="99">
        <v>216.3676278453934</v>
      </c>
      <c r="E425" s="99">
        <v>207.29662757167247</v>
      </c>
      <c r="F425" s="99">
        <v>192.4001818915315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153.537211521047</v>
      </c>
      <c r="O425" s="99">
        <v>150.91945165858107</v>
      </c>
      <c r="P425" s="99">
        <v>0</v>
      </c>
      <c r="Q425" s="99">
        <v>0</v>
      </c>
      <c r="R425" s="99">
        <v>111.55772149409019</v>
      </c>
      <c r="S425" s="99">
        <v>112.22784374472079</v>
      </c>
      <c r="T425" s="99">
        <v>130.62250790803256</v>
      </c>
      <c r="U425" s="99">
        <v>103.9152595842337</v>
      </c>
      <c r="V425" s="99">
        <v>95.641856840852441</v>
      </c>
      <c r="W425" s="99">
        <v>0</v>
      </c>
      <c r="X425" s="99">
        <v>81.329615528230477</v>
      </c>
      <c r="Y425" s="99">
        <v>61.107954961673016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2.0788432504817762</v>
      </c>
      <c r="D426" s="99">
        <v>2.1180635309359781</v>
      </c>
      <c r="E426" s="99">
        <v>2.0450832433987927</v>
      </c>
      <c r="F426" s="99">
        <v>1.8828744693614285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1.5626862377836011</v>
      </c>
      <c r="O426" s="99">
        <v>1.593172437456031</v>
      </c>
      <c r="P426" s="99">
        <v>0</v>
      </c>
      <c r="Q426" s="99">
        <v>0</v>
      </c>
      <c r="R426" s="99">
        <v>1.2749697492269609</v>
      </c>
      <c r="S426" s="99">
        <v>1.2786722509389845</v>
      </c>
      <c r="T426" s="99">
        <v>1.5088835441042616</v>
      </c>
      <c r="U426" s="99">
        <v>1.1752647137062926</v>
      </c>
      <c r="V426" s="99">
        <v>1.0783504099568677</v>
      </c>
      <c r="W426" s="99">
        <v>0</v>
      </c>
      <c r="X426" s="99">
        <v>0.85737941933281492</v>
      </c>
      <c r="Y426" s="99">
        <v>0.62837292965987845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3.5374933272053801E-4</v>
      </c>
      <c r="D427" s="123">
        <f t="shared" si="231"/>
        <v>7.3485665929456446E-4</v>
      </c>
      <c r="E427" s="123">
        <f t="shared" si="231"/>
        <v>2.4213847062913847E-3</v>
      </c>
      <c r="F427" s="123">
        <f t="shared" si="231"/>
        <v>5.4585144704152391E-3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3.5737650458641398E-2</v>
      </c>
      <c r="O427" s="123">
        <f t="shared" si="231"/>
        <v>6.284851515337761E-2</v>
      </c>
      <c r="P427" s="123">
        <f t="shared" si="231"/>
        <v>0</v>
      </c>
      <c r="Q427" s="123">
        <f t="shared" si="231"/>
        <v>0</v>
      </c>
      <c r="R427" s="123">
        <f t="shared" si="231"/>
        <v>0.13473624884710755</v>
      </c>
      <c r="S427" s="123">
        <f t="shared" si="231"/>
        <v>0.11662579527037434</v>
      </c>
      <c r="T427" s="123">
        <f t="shared" si="231"/>
        <v>0.13014353090058969</v>
      </c>
      <c r="U427" s="123">
        <f t="shared" si="231"/>
        <v>0.13255803470218702</v>
      </c>
      <c r="V427" s="123">
        <f t="shared" si="231"/>
        <v>7.7571614657016605E-2</v>
      </c>
      <c r="W427" s="123">
        <f t="shared" si="231"/>
        <v>0</v>
      </c>
      <c r="X427" s="123">
        <f t="shared" si="231"/>
        <v>1.8835928502694346E-2</v>
      </c>
      <c r="Y427" s="123">
        <f t="shared" si="231"/>
        <v>9.2955303926765005E-3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3.5374933272053801E-4</v>
      </c>
      <c r="D428" s="99">
        <f>RES_hhdet_in_fecs!D48</f>
        <v>7.3485665929456446E-4</v>
      </c>
      <c r="E428" s="99">
        <f>RES_hhdet_in_fecs!E48</f>
        <v>2.4213847062913847E-3</v>
      </c>
      <c r="F428" s="99">
        <f>RES_hhdet_in_fecs!F48</f>
        <v>5.4585144704152391E-3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3.5737650458641398E-2</v>
      </c>
      <c r="O428" s="99">
        <f>RES_hhdet_in_fecs!O48</f>
        <v>6.284851515337761E-2</v>
      </c>
      <c r="P428" s="99">
        <f>RES_hhdet_in_fecs!P48</f>
        <v>0</v>
      </c>
      <c r="Q428" s="99">
        <f>RES_hhdet_in_fecs!Q48</f>
        <v>0</v>
      </c>
      <c r="R428" s="99">
        <f>RES_hhdet_in_fecs!R48</f>
        <v>0.13473624884710755</v>
      </c>
      <c r="S428" s="99">
        <f>RES_hhdet_in_fecs!S48</f>
        <v>0.11662579527037434</v>
      </c>
      <c r="T428" s="99">
        <f>RES_hhdet_in_fecs!T48</f>
        <v>0.13014353090058969</v>
      </c>
      <c r="U428" s="99">
        <f>RES_hhdet_in_fecs!U48</f>
        <v>0.13255803470218702</v>
      </c>
      <c r="V428" s="99">
        <f>RES_hhdet_in_fecs!V48</f>
        <v>7.7571614657016605E-2</v>
      </c>
      <c r="W428" s="99">
        <f>RES_hhdet_in_fecs!W48</f>
        <v>0</v>
      </c>
      <c r="X428" s="99">
        <f>RES_hhdet_in_fecs!X48</f>
        <v>1.8835928502694346E-2</v>
      </c>
      <c r="Y428" s="99">
        <f>RES_hhdet_in_fecs!Y48</f>
        <v>9.2955303926765005E-3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18.143706464465676</v>
      </c>
      <c r="D429" s="123">
        <v>19.226344541669686</v>
      </c>
      <c r="E429" s="123">
        <v>22.444226290084654</v>
      </c>
      <c r="F429" s="123">
        <v>21.770761247329521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19.929622653808419</v>
      </c>
      <c r="O429" s="123">
        <v>20.718684756400325</v>
      </c>
      <c r="P429" s="123">
        <v>0</v>
      </c>
      <c r="Q429" s="123">
        <v>0</v>
      </c>
      <c r="R429" s="123">
        <v>17.637336699940086</v>
      </c>
      <c r="S429" s="123">
        <v>18.084335407872182</v>
      </c>
      <c r="T429" s="123">
        <v>20.185106009498529</v>
      </c>
      <c r="U429" s="123">
        <v>17.097730177576128</v>
      </c>
      <c r="V429" s="123">
        <v>17.355499101228858</v>
      </c>
      <c r="W429" s="123">
        <v>0</v>
      </c>
      <c r="X429" s="123">
        <v>14.283880644079872</v>
      </c>
      <c r="Y429" s="123">
        <v>10.599875732252995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18.551022417373037</v>
      </c>
      <c r="D430" s="99">
        <v>19.766092818174798</v>
      </c>
      <c r="E430" s="99">
        <v>22.531175848536325</v>
      </c>
      <c r="F430" s="99">
        <v>21.895940390535575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20.078765304551744</v>
      </c>
      <c r="O430" s="99">
        <v>20.834655096332654</v>
      </c>
      <c r="P430" s="99">
        <v>0</v>
      </c>
      <c r="Q430" s="99">
        <v>0</v>
      </c>
      <c r="R430" s="99">
        <v>17.820144338255723</v>
      </c>
      <c r="S430" s="99">
        <v>18.13784704743523</v>
      </c>
      <c r="T430" s="99">
        <v>20.446611726617782</v>
      </c>
      <c r="U430" s="99">
        <v>17.112664231511957</v>
      </c>
      <c r="V430" s="99">
        <v>17.405025350543298</v>
      </c>
      <c r="W430" s="99">
        <v>0</v>
      </c>
      <c r="X430" s="99">
        <v>16.083418863423006</v>
      </c>
      <c r="Y430" s="99">
        <v>17.624339796592299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15.617086409109721</v>
      </c>
      <c r="O431" s="99">
        <v>16.68770247929843</v>
      </c>
      <c r="P431" s="99">
        <v>0</v>
      </c>
      <c r="Q431" s="99">
        <v>0</v>
      </c>
      <c r="R431" s="99">
        <v>15.073090344157972</v>
      </c>
      <c r="S431" s="99">
        <v>15.497017713975257</v>
      </c>
      <c r="T431" s="99">
        <v>18.139382969160309</v>
      </c>
      <c r="U431" s="99">
        <v>15.05691058618828</v>
      </c>
      <c r="V431" s="99">
        <v>15.377070883041451</v>
      </c>
      <c r="W431" s="99">
        <v>0</v>
      </c>
      <c r="X431" s="99">
        <v>0</v>
      </c>
      <c r="Y431" s="99">
        <v>15.113025153322498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9.2950682224435539</v>
      </c>
      <c r="O432" s="102">
        <v>9.9525288864688264</v>
      </c>
      <c r="P432" s="102">
        <v>0</v>
      </c>
      <c r="Q432" s="102">
        <v>0</v>
      </c>
      <c r="R432" s="102">
        <v>8.3512645265101906</v>
      </c>
      <c r="S432" s="102">
        <v>8.350633467318989</v>
      </c>
      <c r="T432" s="102">
        <v>11.186130504960472</v>
      </c>
      <c r="U432" s="102">
        <v>8.4036787916021769</v>
      </c>
      <c r="V432" s="102">
        <v>8.3306706658204686</v>
      </c>
      <c r="W432" s="102">
        <v>0</v>
      </c>
      <c r="X432" s="102">
        <v>0</v>
      </c>
      <c r="Y432" s="102">
        <v>5.6263829734518085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6.3220181866661704</v>
      </c>
      <c r="O433" s="105">
        <v>6.7351735928295984</v>
      </c>
      <c r="P433" s="105">
        <v>0</v>
      </c>
      <c r="Q433" s="105">
        <v>0</v>
      </c>
      <c r="R433" s="105">
        <v>6.7218258176477823</v>
      </c>
      <c r="S433" s="105">
        <v>7.1463842466562708</v>
      </c>
      <c r="T433" s="105">
        <v>6.9532524641998386</v>
      </c>
      <c r="U433" s="105">
        <v>6.6532317945861017</v>
      </c>
      <c r="V433" s="105">
        <v>7.0464002172209828</v>
      </c>
      <c r="W433" s="105">
        <v>0</v>
      </c>
      <c r="X433" s="105">
        <v>0</v>
      </c>
      <c r="Y433" s="105">
        <v>9.486642179870687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13.203341001757455</v>
      </c>
      <c r="D434" s="102">
        <v>9.9488427375132407</v>
      </c>
      <c r="E434" s="102">
        <v>20.934425239226403</v>
      </c>
      <c r="F434" s="102">
        <v>19.380484165947795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18.106829208834608</v>
      </c>
      <c r="O434" s="102">
        <v>18.963378028296361</v>
      </c>
      <c r="P434" s="102">
        <v>0</v>
      </c>
      <c r="Q434" s="102">
        <v>0</v>
      </c>
      <c r="R434" s="102">
        <v>18.317427821393345</v>
      </c>
      <c r="S434" s="102">
        <v>18.173207146272148</v>
      </c>
      <c r="T434" s="102">
        <v>17.461962615708668</v>
      </c>
      <c r="U434" s="102">
        <v>18.536016022531602</v>
      </c>
      <c r="V434" s="102">
        <v>0</v>
      </c>
      <c r="W434" s="102">
        <v>0</v>
      </c>
      <c r="X434" s="102">
        <v>15.566269550308288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14.985056500282735</v>
      </c>
      <c r="O435" s="105">
        <v>15.960979968839698</v>
      </c>
      <c r="P435" s="105">
        <v>0</v>
      </c>
      <c r="Q435" s="105">
        <v>0</v>
      </c>
      <c r="R435" s="105">
        <v>15.952502382935789</v>
      </c>
      <c r="S435" s="105">
        <v>15.87475384301257</v>
      </c>
      <c r="T435" s="105">
        <v>15.644401994167554</v>
      </c>
      <c r="U435" s="105">
        <v>16.503851556033297</v>
      </c>
      <c r="V435" s="105">
        <v>17.348925057234613</v>
      </c>
      <c r="W435" s="105">
        <v>0</v>
      </c>
      <c r="X435" s="105">
        <v>13.796946691409227</v>
      </c>
      <c r="Y435" s="105">
        <v>10.152441078518088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8.3808948706422317</v>
      </c>
      <c r="O436" s="99">
        <v>9.0737404871421727</v>
      </c>
      <c r="P436" s="99">
        <v>0</v>
      </c>
      <c r="Q436" s="99">
        <v>0</v>
      </c>
      <c r="R436" s="99">
        <v>8.6843701974103222</v>
      </c>
      <c r="S436" s="99">
        <v>8.4406896140586785</v>
      </c>
      <c r="T436" s="99">
        <v>9.4242199736791061</v>
      </c>
      <c r="U436" s="99">
        <v>9.1411773834024412</v>
      </c>
      <c r="V436" s="99">
        <v>9.3837404432902307</v>
      </c>
      <c r="W436" s="99">
        <v>0</v>
      </c>
      <c r="X436" s="99">
        <v>5.7738204067440018</v>
      </c>
      <c r="Y436" s="99">
        <v>3.087784775495658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6.6041616296405001</v>
      </c>
      <c r="O437" s="99">
        <v>6.8872394816975246</v>
      </c>
      <c r="P437" s="99">
        <v>0</v>
      </c>
      <c r="Q437" s="99">
        <v>0</v>
      </c>
      <c r="R437" s="99">
        <v>7.2681321855254701</v>
      </c>
      <c r="S437" s="99">
        <v>7.4340642289538943</v>
      </c>
      <c r="T437" s="99">
        <v>6.2201820204884486</v>
      </c>
      <c r="U437" s="99">
        <v>7.3626741726308547</v>
      </c>
      <c r="V437" s="99">
        <v>7.9651846139443832</v>
      </c>
      <c r="W437" s="99">
        <v>0</v>
      </c>
      <c r="X437" s="99">
        <v>8.023126284665226</v>
      </c>
      <c r="Y437" s="99">
        <v>7.0646563030224305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7.6214617700000753</v>
      </c>
      <c r="D438" s="123">
        <v>7.2031297077298886</v>
      </c>
      <c r="E438" s="123">
        <v>11.848283821191997</v>
      </c>
      <c r="F438" s="123">
        <v>11.361154240549185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11.367589280084966</v>
      </c>
      <c r="O438" s="123">
        <v>11.173097492285649</v>
      </c>
      <c r="P438" s="123">
        <v>0</v>
      </c>
      <c r="Q438" s="123">
        <v>0</v>
      </c>
      <c r="R438" s="123">
        <v>10.583150024797629</v>
      </c>
      <c r="S438" s="123">
        <v>10.74995588102291</v>
      </c>
      <c r="T438" s="123">
        <v>11.045951981059302</v>
      </c>
      <c r="U438" s="123">
        <v>11.392563705078182</v>
      </c>
      <c r="V438" s="123">
        <v>11.130189191718353</v>
      </c>
      <c r="W438" s="123">
        <v>0</v>
      </c>
      <c r="X438" s="123">
        <v>9.6555166751471564</v>
      </c>
      <c r="Y438" s="123">
        <v>7.8591854761908175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8.2498744930448602</v>
      </c>
      <c r="D439" s="99">
        <v>8.9139867240003703</v>
      </c>
      <c r="E439" s="99">
        <v>11.819717085957752</v>
      </c>
      <c r="F439" s="99">
        <v>11.840834476152086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12.38486826116956</v>
      </c>
      <c r="O439" s="99">
        <v>11.883276120424098</v>
      </c>
      <c r="P439" s="99">
        <v>0</v>
      </c>
      <c r="Q439" s="99">
        <v>0</v>
      </c>
      <c r="R439" s="99">
        <v>11.798293373610028</v>
      </c>
      <c r="S439" s="99">
        <v>11.860674045368089</v>
      </c>
      <c r="T439" s="99">
        <v>12.174069059918809</v>
      </c>
      <c r="U439" s="99">
        <v>12.684667402026498</v>
      </c>
      <c r="V439" s="99">
        <v>11.803924762471802</v>
      </c>
      <c r="W439" s="99">
        <v>0</v>
      </c>
      <c r="X439" s="99">
        <v>9.6555166751471564</v>
      </c>
      <c r="Y439" s="99">
        <v>7.8591854761908175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5.598799452801468</v>
      </c>
      <c r="D440" s="110">
        <v>4.4022569122448232</v>
      </c>
      <c r="E440" s="110">
        <v>11.865672826691728</v>
      </c>
      <c r="F440" s="110">
        <v>10.709527559168786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9.3581493174487314</v>
      </c>
      <c r="O440" s="110">
        <v>9.5276250486120109</v>
      </c>
      <c r="P440" s="110">
        <v>0</v>
      </c>
      <c r="Q440" s="110">
        <v>0</v>
      </c>
      <c r="R440" s="110">
        <v>8.8220727076782097</v>
      </c>
      <c r="S440" s="110">
        <v>8.8713171388983696</v>
      </c>
      <c r="T440" s="110">
        <v>8.7461314816570788</v>
      </c>
      <c r="U440" s="110">
        <v>8.6841155710903628</v>
      </c>
      <c r="V440" s="110">
        <v>8.9793749733097403</v>
      </c>
      <c r="W440" s="110">
        <v>0</v>
      </c>
      <c r="X440" s="110">
        <v>0</v>
      </c>
      <c r="Y440" s="110">
        <v>0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119.11030369396413</v>
      </c>
      <c r="D442" s="118">
        <f t="shared" si="232"/>
        <v>122.70492044940642</v>
      </c>
      <c r="E442" s="118">
        <f t="shared" si="232"/>
        <v>124.74828829340721</v>
      </c>
      <c r="F442" s="118">
        <f t="shared" si="232"/>
        <v>117.13632229489897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108.82923487947147</v>
      </c>
      <c r="O442" s="118">
        <f t="shared" si="232"/>
        <v>112.99136217274224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97.343415897276159</v>
      </c>
      <c r="S442" s="118">
        <f t="shared" si="233"/>
        <v>98.839288248034279</v>
      </c>
      <c r="T442" s="118">
        <f t="shared" si="233"/>
        <v>114.03291848391738</v>
      </c>
      <c r="U442" s="118">
        <f t="shared" si="233"/>
        <v>93.650639418595077</v>
      </c>
      <c r="V442" s="118">
        <f t="shared" si="233"/>
        <v>88.719896474996332</v>
      </c>
      <c r="W442" s="118">
        <f t="shared" ref="W442:Y442" si="234">W443+W446+W448+W457</f>
        <v>0</v>
      </c>
      <c r="X442" s="118">
        <f t="shared" si="234"/>
        <v>75.686389894721046</v>
      </c>
      <c r="Y442" s="118">
        <f t="shared" si="234"/>
        <v>57.574410384808729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104.88054775494426</v>
      </c>
      <c r="D443" s="123">
        <f t="shared" si="235"/>
        <v>108.10825935940949</v>
      </c>
      <c r="E443" s="123">
        <f t="shared" si="235"/>
        <v>104.65155579130838</v>
      </c>
      <c r="F443" s="123">
        <f t="shared" si="235"/>
        <v>98.094270193281361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89.614007620893531</v>
      </c>
      <c r="O443" s="123">
        <f t="shared" si="235"/>
        <v>92.767034348510819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76.951963567260535</v>
      </c>
      <c r="S443" s="123">
        <f t="shared" si="236"/>
        <v>77.977658996212824</v>
      </c>
      <c r="T443" s="123">
        <f t="shared" si="236"/>
        <v>90.998409853737769</v>
      </c>
      <c r="U443" s="123">
        <f t="shared" si="236"/>
        <v>72.418760025255779</v>
      </c>
      <c r="V443" s="123">
        <f t="shared" si="236"/>
        <v>66.784766898900642</v>
      </c>
      <c r="W443" s="123">
        <f t="shared" ref="W443:Y443" si="237">SUM(W444:W445)</f>
        <v>0</v>
      </c>
      <c r="X443" s="123">
        <f t="shared" si="237"/>
        <v>56.980347713604793</v>
      </c>
      <c r="Y443" s="123">
        <f t="shared" si="237"/>
        <v>42.840434786967386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102.80170450446248</v>
      </c>
      <c r="D444" s="99">
        <v>105.9901958284735</v>
      </c>
      <c r="E444" s="99">
        <v>102.60647254790959</v>
      </c>
      <c r="F444" s="99">
        <v>96.211395723919935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88.051321383109936</v>
      </c>
      <c r="O444" s="99">
        <v>91.173861911054786</v>
      </c>
      <c r="P444" s="99">
        <v>0</v>
      </c>
      <c r="Q444" s="99">
        <v>0</v>
      </c>
      <c r="R444" s="99">
        <v>75.67699381803358</v>
      </c>
      <c r="S444" s="99">
        <v>76.698986745273842</v>
      </c>
      <c r="T444" s="99">
        <v>89.489526309633504</v>
      </c>
      <c r="U444" s="99">
        <v>71.243495311549481</v>
      </c>
      <c r="V444" s="99">
        <v>65.706416488943773</v>
      </c>
      <c r="W444" s="99">
        <v>0</v>
      </c>
      <c r="X444" s="99">
        <v>56.122968294271978</v>
      </c>
      <c r="Y444" s="99">
        <v>42.212061857307511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2.0788432504817762</v>
      </c>
      <c r="D445" s="99">
        <v>2.1180635309359781</v>
      </c>
      <c r="E445" s="99">
        <v>2.0450832433987927</v>
      </c>
      <c r="F445" s="99">
        <v>1.8828744693614285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1.5626862377836011</v>
      </c>
      <c r="O445" s="99">
        <v>1.593172437456031</v>
      </c>
      <c r="P445" s="99">
        <v>0</v>
      </c>
      <c r="Q445" s="99">
        <v>0</v>
      </c>
      <c r="R445" s="99">
        <v>1.2749697492269609</v>
      </c>
      <c r="S445" s="99">
        <v>1.2786722509389845</v>
      </c>
      <c r="T445" s="99">
        <v>1.5088835441042616</v>
      </c>
      <c r="U445" s="99">
        <v>1.1752647137062926</v>
      </c>
      <c r="V445" s="99">
        <v>1.0783504099568677</v>
      </c>
      <c r="W445" s="99">
        <v>0</v>
      </c>
      <c r="X445" s="99">
        <v>0.85737941933281492</v>
      </c>
      <c r="Y445" s="99">
        <v>0.62837292965987845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8.0185812965799139E-4</v>
      </c>
      <c r="D446" s="123">
        <f t="shared" si="238"/>
        <v>1.7351644837268958E-3</v>
      </c>
      <c r="E446" s="123">
        <f t="shared" si="238"/>
        <v>5.9496630587477792E-3</v>
      </c>
      <c r="F446" s="123">
        <f t="shared" si="238"/>
        <v>1.3939991182331206E-2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0.12262527069221149</v>
      </c>
      <c r="O446" s="123">
        <f t="shared" si="238"/>
        <v>0.22581187540838191</v>
      </c>
      <c r="P446" s="123">
        <f t="shared" si="238"/>
        <v>0</v>
      </c>
      <c r="Q446" s="123">
        <f t="shared" si="238"/>
        <v>0</v>
      </c>
      <c r="R446" s="123">
        <f t="shared" si="238"/>
        <v>0.52716514949324389</v>
      </c>
      <c r="S446" s="123">
        <f t="shared" si="238"/>
        <v>0.45666288349779044</v>
      </c>
      <c r="T446" s="123">
        <f t="shared" si="238"/>
        <v>0.51003488242474737</v>
      </c>
      <c r="U446" s="123">
        <f t="shared" si="238"/>
        <v>0.51999715374938515</v>
      </c>
      <c r="V446" s="123">
        <f t="shared" si="238"/>
        <v>0.3051327933364768</v>
      </c>
      <c r="W446" s="123">
        <f t="shared" si="238"/>
        <v>0</v>
      </c>
      <c r="X446" s="123">
        <f t="shared" si="238"/>
        <v>7.5570878501315497E-2</v>
      </c>
      <c r="Y446" s="123">
        <f t="shared" si="238"/>
        <v>3.7746192510845641E-2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8.0185812965799139E-4</v>
      </c>
      <c r="D447" s="99">
        <f>RES_hhdet_in_tess!D48</f>
        <v>1.7351644837268958E-3</v>
      </c>
      <c r="E447" s="99">
        <f>RES_hhdet_in_tess!E48</f>
        <v>5.9496630587477792E-3</v>
      </c>
      <c r="F447" s="99">
        <f>RES_hhdet_in_tess!F48</f>
        <v>1.3939991182331206E-2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0.12262527069221149</v>
      </c>
      <c r="O447" s="99">
        <f>RES_hhdet_in_tess!O48</f>
        <v>0.22581187540838191</v>
      </c>
      <c r="P447" s="99">
        <f>RES_hhdet_in_tess!P48</f>
        <v>0</v>
      </c>
      <c r="Q447" s="99">
        <f>RES_hhdet_in_tess!Q48</f>
        <v>0</v>
      </c>
      <c r="R447" s="99">
        <f>RES_hhdet_in_tess!R48</f>
        <v>0.52716514949324389</v>
      </c>
      <c r="S447" s="99">
        <f>RES_hhdet_in_tess!S48</f>
        <v>0.45666288349779044</v>
      </c>
      <c r="T447" s="99">
        <f>RES_hhdet_in_tess!T48</f>
        <v>0.51003488242474737</v>
      </c>
      <c r="U447" s="99">
        <f>RES_hhdet_in_tess!U48</f>
        <v>0.51999715374938515</v>
      </c>
      <c r="V447" s="99">
        <f>RES_hhdet_in_tess!V48</f>
        <v>0.3051327933364768</v>
      </c>
      <c r="W447" s="99">
        <f>RES_hhdet_in_tess!W48</f>
        <v>0</v>
      </c>
      <c r="X447" s="99">
        <f>RES_hhdet_in_tess!X48</f>
        <v>7.5570878501315497E-2</v>
      </c>
      <c r="Y447" s="99">
        <f>RES_hhdet_in_tess!Y48</f>
        <v>3.7746192510845641E-2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9.536961015399239</v>
      </c>
      <c r="D448" s="123">
        <v>10.088108106426903</v>
      </c>
      <c r="E448" s="123">
        <v>11.900693246036779</v>
      </c>
      <c r="F448" s="123">
        <v>11.587376314612248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11.810312919806025</v>
      </c>
      <c r="O448" s="123">
        <v>12.864893834589056</v>
      </c>
      <c r="P448" s="123">
        <v>0</v>
      </c>
      <c r="Q448" s="123">
        <v>0</v>
      </c>
      <c r="R448" s="123">
        <v>12.816722273834026</v>
      </c>
      <c r="S448" s="123">
        <v>13.24390619856519</v>
      </c>
      <c r="T448" s="123">
        <v>15.197034109075984</v>
      </c>
      <c r="U448" s="123">
        <v>13.116040769027888</v>
      </c>
      <c r="V448" s="123">
        <v>14.302377473893335</v>
      </c>
      <c r="W448" s="123">
        <v>0</v>
      </c>
      <c r="X448" s="123">
        <v>12.727283026452076</v>
      </c>
      <c r="Y448" s="123">
        <v>9.8909670216598933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9.6223631880359708</v>
      </c>
      <c r="D449" s="99">
        <v>10.301463412572739</v>
      </c>
      <c r="E449" s="99">
        <v>11.805956897856342</v>
      </c>
      <c r="F449" s="99">
        <v>11.535761371025638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11.780095653497892</v>
      </c>
      <c r="O449" s="99">
        <v>12.858270065292759</v>
      </c>
      <c r="P449" s="99">
        <v>0</v>
      </c>
      <c r="Q449" s="99">
        <v>0</v>
      </c>
      <c r="R449" s="99">
        <v>12.633342666485346</v>
      </c>
      <c r="S449" s="99">
        <v>13.22298690184363</v>
      </c>
      <c r="T449" s="99">
        <v>15.274425502147722</v>
      </c>
      <c r="U449" s="99">
        <v>13.046350756141479</v>
      </c>
      <c r="V449" s="99">
        <v>13.479430415636433</v>
      </c>
      <c r="W449" s="99">
        <v>0</v>
      </c>
      <c r="X449" s="99">
        <v>12.629992664223749</v>
      </c>
      <c r="Y449" s="99">
        <v>13.870402891504282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11.775381035693114</v>
      </c>
      <c r="O450" s="99">
        <v>12.877454502359482</v>
      </c>
      <c r="P450" s="99">
        <v>0</v>
      </c>
      <c r="Q450" s="99">
        <v>0</v>
      </c>
      <c r="R450" s="99">
        <v>12.642338270253074</v>
      </c>
      <c r="S450" s="99">
        <v>13.234224587997661</v>
      </c>
      <c r="T450" s="99">
        <v>15.30973320241867</v>
      </c>
      <c r="U450" s="99">
        <v>13.060027351019594</v>
      </c>
      <c r="V450" s="99">
        <v>13.498140062116144</v>
      </c>
      <c r="W450" s="99">
        <v>0</v>
      </c>
      <c r="X450" s="99">
        <v>0</v>
      </c>
      <c r="Y450" s="99">
        <v>13.914620734776085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5.453362849026945</v>
      </c>
      <c r="O451" s="102">
        <v>6.1422809095298856</v>
      </c>
      <c r="P451" s="102">
        <v>0</v>
      </c>
      <c r="Q451" s="102">
        <v>0</v>
      </c>
      <c r="R451" s="102">
        <v>5.9205124526052924</v>
      </c>
      <c r="S451" s="102">
        <v>6.0878403413413889</v>
      </c>
      <c r="T451" s="102">
        <v>8.3564807382188331</v>
      </c>
      <c r="U451" s="102">
        <v>6.4067955564334929</v>
      </c>
      <c r="V451" s="102">
        <v>6.4517398448951653</v>
      </c>
      <c r="W451" s="102">
        <v>0</v>
      </c>
      <c r="X451" s="102">
        <v>0</v>
      </c>
      <c r="Y451" s="102">
        <v>4.4279785549053958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6.3220181866661704</v>
      </c>
      <c r="O452" s="105">
        <v>6.7351735928295984</v>
      </c>
      <c r="P452" s="105">
        <v>0</v>
      </c>
      <c r="Q452" s="105">
        <v>0</v>
      </c>
      <c r="R452" s="105">
        <v>6.7218258176477823</v>
      </c>
      <c r="S452" s="105">
        <v>7.1463842466562708</v>
      </c>
      <c r="T452" s="105">
        <v>6.9532524641998386</v>
      </c>
      <c r="U452" s="105">
        <v>6.6532317945861017</v>
      </c>
      <c r="V452" s="105">
        <v>7.0464002172209828</v>
      </c>
      <c r="W452" s="105">
        <v>0</v>
      </c>
      <c r="X452" s="105">
        <v>0</v>
      </c>
      <c r="Y452" s="105">
        <v>9.486642179870687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8.5011117167818835</v>
      </c>
      <c r="D453" s="102">
        <v>6.4208351870744673</v>
      </c>
      <c r="E453" s="102">
        <v>13.54570491239042</v>
      </c>
      <c r="F453" s="102">
        <v>12.572955969114355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12.289428704620457</v>
      </c>
      <c r="O453" s="102">
        <v>13.156245200487852</v>
      </c>
      <c r="P453" s="102">
        <v>0</v>
      </c>
      <c r="Q453" s="102">
        <v>0</v>
      </c>
      <c r="R453" s="102">
        <v>13.64412836663689</v>
      </c>
      <c r="S453" s="102">
        <v>13.761108586326408</v>
      </c>
      <c r="T453" s="102">
        <v>13.43649043670948</v>
      </c>
      <c r="U453" s="102">
        <v>14.490561030003015</v>
      </c>
      <c r="V453" s="102">
        <v>0</v>
      </c>
      <c r="W453" s="102">
        <v>0</v>
      </c>
      <c r="X453" s="102">
        <v>12.719299281673385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12.292424815081242</v>
      </c>
      <c r="O454" s="105">
        <v>13.182339149926893</v>
      </c>
      <c r="P454" s="105">
        <v>0</v>
      </c>
      <c r="Q454" s="105">
        <v>0</v>
      </c>
      <c r="R454" s="105">
        <v>13.736871296290481</v>
      </c>
      <c r="S454" s="105">
        <v>13.825519814511637</v>
      </c>
      <c r="T454" s="105">
        <v>13.471854947326104</v>
      </c>
      <c r="U454" s="105">
        <v>14.508804635577288</v>
      </c>
      <c r="V454" s="105">
        <v>15.414138745483971</v>
      </c>
      <c r="W454" s="105">
        <v>0</v>
      </c>
      <c r="X454" s="105">
        <v>12.740952191165457</v>
      </c>
      <c r="Y454" s="105">
        <v>9.6230618122775144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5.6882631854407411</v>
      </c>
      <c r="O455" s="99">
        <v>6.2950996682293683</v>
      </c>
      <c r="P455" s="99">
        <v>0</v>
      </c>
      <c r="Q455" s="99">
        <v>0</v>
      </c>
      <c r="R455" s="99">
        <v>6.4687391107650081</v>
      </c>
      <c r="S455" s="99">
        <v>6.3914555855577433</v>
      </c>
      <c r="T455" s="99">
        <v>7.2516729268376556</v>
      </c>
      <c r="U455" s="99">
        <v>7.1461304629464371</v>
      </c>
      <c r="V455" s="99">
        <v>7.448954131539586</v>
      </c>
      <c r="W455" s="99">
        <v>0</v>
      </c>
      <c r="X455" s="99">
        <v>4.7178259065002299</v>
      </c>
      <c r="Y455" s="99">
        <v>2.5584055092550839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6.6041616296405001</v>
      </c>
      <c r="O456" s="99">
        <v>6.8872394816975246</v>
      </c>
      <c r="P456" s="99">
        <v>0</v>
      </c>
      <c r="Q456" s="99">
        <v>0</v>
      </c>
      <c r="R456" s="99">
        <v>7.2681321855254701</v>
      </c>
      <c r="S456" s="99">
        <v>7.4340642289538943</v>
      </c>
      <c r="T456" s="99">
        <v>6.2201820204884486</v>
      </c>
      <c r="U456" s="99">
        <v>7.3626741726308547</v>
      </c>
      <c r="V456" s="99">
        <v>7.9651846139443832</v>
      </c>
      <c r="W456" s="99">
        <v>0</v>
      </c>
      <c r="X456" s="99">
        <v>8.023126284665226</v>
      </c>
      <c r="Y456" s="99">
        <v>7.0646563030224305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4.6919930654909647</v>
      </c>
      <c r="D457" s="123">
        <v>4.5068178190863009</v>
      </c>
      <c r="E457" s="123">
        <v>8.190089593003302</v>
      </c>
      <c r="F457" s="123">
        <v>7.4407357958230413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7.2822890680797014</v>
      </c>
      <c r="O457" s="123">
        <v>7.1336221142339911</v>
      </c>
      <c r="P457" s="123">
        <v>0</v>
      </c>
      <c r="Q457" s="123">
        <v>0</v>
      </c>
      <c r="R457" s="123">
        <v>7.0475649066883514</v>
      </c>
      <c r="S457" s="123">
        <v>7.1610601697584881</v>
      </c>
      <c r="T457" s="123">
        <v>7.327439638678884</v>
      </c>
      <c r="U457" s="123">
        <v>7.5958414705620241</v>
      </c>
      <c r="V457" s="123">
        <v>7.3276193088658799</v>
      </c>
      <c r="W457" s="123">
        <v>0</v>
      </c>
      <c r="X457" s="123">
        <v>5.903188276162866</v>
      </c>
      <c r="Y457" s="123">
        <v>4.8052623836706125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4.842553631094761</v>
      </c>
      <c r="D458" s="99">
        <v>5.2356207448565319</v>
      </c>
      <c r="E458" s="99">
        <v>6.9465990920460543</v>
      </c>
      <c r="F458" s="99">
        <v>6.9633184586768682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7.3156409636048245</v>
      </c>
      <c r="O458" s="99">
        <v>7.0204525218154634</v>
      </c>
      <c r="P458" s="99">
        <v>0</v>
      </c>
      <c r="Q458" s="99">
        <v>0</v>
      </c>
      <c r="R458" s="99">
        <v>7.0181893821662227</v>
      </c>
      <c r="S458" s="99">
        <v>7.1014134037715966</v>
      </c>
      <c r="T458" s="99">
        <v>7.3409907000855474</v>
      </c>
      <c r="U458" s="99">
        <v>7.6982281459822204</v>
      </c>
      <c r="V458" s="99">
        <v>7.196294399351129</v>
      </c>
      <c r="W458" s="99">
        <v>0</v>
      </c>
      <c r="X458" s="99">
        <v>5.903188276162866</v>
      </c>
      <c r="Y458" s="99">
        <v>4.8052623836706125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4.2073861004578852</v>
      </c>
      <c r="D459" s="110">
        <v>3.3136822918932802</v>
      </c>
      <c r="E459" s="110">
        <v>8.9470211423281309</v>
      </c>
      <c r="F459" s="110">
        <v>8.0892884188991552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7.2164087806226691</v>
      </c>
      <c r="O459" s="110">
        <v>7.3958342372242116</v>
      </c>
      <c r="P459" s="110">
        <v>0</v>
      </c>
      <c r="Q459" s="110">
        <v>0</v>
      </c>
      <c r="R459" s="110">
        <v>7.0901381306334637</v>
      </c>
      <c r="S459" s="110">
        <v>7.2619451008080071</v>
      </c>
      <c r="T459" s="110">
        <v>7.299813952129389</v>
      </c>
      <c r="U459" s="110">
        <v>7.381223247085078</v>
      </c>
      <c r="V459" s="110">
        <v>7.7468572040829544</v>
      </c>
      <c r="W459" s="110">
        <v>0</v>
      </c>
      <c r="X459" s="110">
        <v>0</v>
      </c>
      <c r="Y459" s="110">
        <v>0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62.543747350862027</v>
      </c>
      <c r="D461" s="118">
        <f t="shared" si="239"/>
        <v>63.958189448007246</v>
      </c>
      <c r="E461" s="118">
        <f t="shared" si="239"/>
        <v>61.997526941191474</v>
      </c>
      <c r="F461" s="118">
        <f t="shared" si="239"/>
        <v>58.424253571986796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47.862375614519728</v>
      </c>
      <c r="O461" s="118">
        <f t="shared" si="239"/>
        <v>47.571928596702243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35.268027444997706</v>
      </c>
      <c r="S461" s="118">
        <f t="shared" si="240"/>
        <v>36.268029265625373</v>
      </c>
      <c r="T461" s="118">
        <f t="shared" si="240"/>
        <v>41.858822098599333</v>
      </c>
      <c r="U461" s="118">
        <f t="shared" si="240"/>
        <v>34.011920150867311</v>
      </c>
      <c r="V461" s="118">
        <f t="shared" si="240"/>
        <v>30.193177089194162</v>
      </c>
      <c r="W461" s="118">
        <f t="shared" ref="W461:Y461" si="241">W462+W465+W467+W476</f>
        <v>0</v>
      </c>
      <c r="X461" s="118">
        <f t="shared" si="241"/>
        <v>24.287489748465234</v>
      </c>
      <c r="Y461" s="118">
        <f t="shared" si="241"/>
        <v>18.353050906360998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56.542183829391831</v>
      </c>
      <c r="D462" s="123">
        <f t="shared" si="242"/>
        <v>57.718228404037148</v>
      </c>
      <c r="E462" s="123">
        <f t="shared" si="242"/>
        <v>55.298448371019333</v>
      </c>
      <c r="F462" s="123">
        <f t="shared" si="242"/>
        <v>51.324672521384947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40.957586545354495</v>
      </c>
      <c r="O462" s="123">
        <f t="shared" si="242"/>
        <v>40.259272924443103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29.759137785763517</v>
      </c>
      <c r="S462" s="123">
        <f t="shared" si="243"/>
        <v>29.937899597341701</v>
      </c>
      <c r="T462" s="123">
        <f t="shared" si="243"/>
        <v>34.844860209546745</v>
      </c>
      <c r="U462" s="123">
        <f t="shared" si="243"/>
        <v>27.720434646690183</v>
      </c>
      <c r="V462" s="123">
        <f t="shared" si="243"/>
        <v>25.513421730865819</v>
      </c>
      <c r="W462" s="123">
        <f t="shared" ref="W462:Y462" si="244">SUM(W463:W464)</f>
        <v>0</v>
      </c>
      <c r="X462" s="123">
        <f t="shared" si="244"/>
        <v>21.695488238310759</v>
      </c>
      <c r="Y462" s="123">
        <f t="shared" si="244"/>
        <v>16.301158065575894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56.542183829391831</v>
      </c>
      <c r="D463" s="99">
        <v>57.718228404037148</v>
      </c>
      <c r="E463" s="99">
        <v>55.298448371019333</v>
      </c>
      <c r="F463" s="99">
        <v>51.324672521384947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40.957586545354495</v>
      </c>
      <c r="O463" s="99">
        <v>40.259272924443103</v>
      </c>
      <c r="P463" s="99">
        <v>0</v>
      </c>
      <c r="Q463" s="99">
        <v>0</v>
      </c>
      <c r="R463" s="99">
        <v>29.759137785763517</v>
      </c>
      <c r="S463" s="99">
        <v>29.937899597341701</v>
      </c>
      <c r="T463" s="99">
        <v>34.844860209546745</v>
      </c>
      <c r="U463" s="99">
        <v>27.720434646690183</v>
      </c>
      <c r="V463" s="99">
        <v>25.513421730865819</v>
      </c>
      <c r="W463" s="99">
        <v>0</v>
      </c>
      <c r="X463" s="99">
        <v>21.695488238310759</v>
      </c>
      <c r="Y463" s="99">
        <v>16.301158065575894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4.5717461663121739</v>
      </c>
      <c r="D467" s="123">
        <v>4.9829064354038133</v>
      </c>
      <c r="E467" s="123">
        <v>5.6831248716106932</v>
      </c>
      <c r="F467" s="123">
        <v>5.550291519723471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5.0370070447952493</v>
      </c>
      <c r="O467" s="123">
        <v>5.4270637861133277</v>
      </c>
      <c r="P467" s="123">
        <v>0</v>
      </c>
      <c r="Q467" s="123">
        <v>0</v>
      </c>
      <c r="R467" s="123">
        <v>3.9230314800926207</v>
      </c>
      <c r="S467" s="123">
        <v>4.6369356110037714</v>
      </c>
      <c r="T467" s="123">
        <v>5.1585998918176665</v>
      </c>
      <c r="U467" s="123">
        <v>4.3406908077309625</v>
      </c>
      <c r="V467" s="123">
        <v>2.6379612001369042</v>
      </c>
      <c r="W467" s="123">
        <v>0</v>
      </c>
      <c r="X467" s="123">
        <v>0.39865434222804486</v>
      </c>
      <c r="Y467" s="123">
        <v>0.26660026801359704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4.9486707400584313</v>
      </c>
      <c r="D468" s="99">
        <v>5.2728029201763089</v>
      </c>
      <c r="E468" s="99">
        <v>6.0104164693555502</v>
      </c>
      <c r="F468" s="99">
        <v>5.8409610585792695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5.3562114326422225</v>
      </c>
      <c r="O468" s="99">
        <v>5.5578525934977012</v>
      </c>
      <c r="P468" s="99">
        <v>0</v>
      </c>
      <c r="Q468" s="99">
        <v>0</v>
      </c>
      <c r="R468" s="99">
        <v>4.7537017036731015</v>
      </c>
      <c r="S468" s="99">
        <v>4.8384520783738205</v>
      </c>
      <c r="T468" s="99">
        <v>5.4543381441925556</v>
      </c>
      <c r="U468" s="99">
        <v>4.5649743103981288</v>
      </c>
      <c r="V468" s="99">
        <v>4.6429645625109348</v>
      </c>
      <c r="W468" s="99">
        <v>0</v>
      </c>
      <c r="X468" s="99">
        <v>4.2904128160067208</v>
      </c>
      <c r="Y468" s="99">
        <v>4.7014688841389614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2.4795523990190418</v>
      </c>
      <c r="O469" s="99">
        <v>2.654936605754425</v>
      </c>
      <c r="P469" s="99">
        <v>0</v>
      </c>
      <c r="Q469" s="99">
        <v>0</v>
      </c>
      <c r="R469" s="99">
        <v>2.2277833250918602</v>
      </c>
      <c r="S469" s="99">
        <v>2.2276149837420127</v>
      </c>
      <c r="T469" s="99">
        <v>2.9840121735032534</v>
      </c>
      <c r="U469" s="99">
        <v>2.2417653544477969</v>
      </c>
      <c r="V469" s="99">
        <v>2.2222897068142702</v>
      </c>
      <c r="W469" s="99">
        <v>0</v>
      </c>
      <c r="X469" s="99">
        <v>0</v>
      </c>
      <c r="Y469" s="99">
        <v>1.5008939219980044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2.4795523990190418</v>
      </c>
      <c r="O470" s="102">
        <v>2.654936605754425</v>
      </c>
      <c r="P470" s="102">
        <v>0</v>
      </c>
      <c r="Q470" s="102">
        <v>0</v>
      </c>
      <c r="R470" s="102">
        <v>2.2277833250918602</v>
      </c>
      <c r="S470" s="102">
        <v>2.2276149837420127</v>
      </c>
      <c r="T470" s="102">
        <v>2.9840121735032534</v>
      </c>
      <c r="U470" s="102">
        <v>2.2417653544477969</v>
      </c>
      <c r="V470" s="102">
        <v>2.2222897068142702</v>
      </c>
      <c r="W470" s="102">
        <v>0</v>
      </c>
      <c r="X470" s="102">
        <v>0</v>
      </c>
      <c r="Y470" s="102">
        <v>1.5008939219980044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1.42981735515802</v>
      </c>
      <c r="D476" s="123">
        <v>1.2570546085662819</v>
      </c>
      <c r="E476" s="123">
        <v>1.0159536985614497</v>
      </c>
      <c r="F476" s="123">
        <v>1.5492895308783772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1.867782024369977</v>
      </c>
      <c r="O476" s="123">
        <v>1.8855918861458132</v>
      </c>
      <c r="P476" s="123">
        <v>0</v>
      </c>
      <c r="Q476" s="123">
        <v>0</v>
      </c>
      <c r="R476" s="123">
        <v>1.5858581791415702</v>
      </c>
      <c r="S476" s="123">
        <v>1.6931940572798987</v>
      </c>
      <c r="T476" s="123">
        <v>1.8553619972349198</v>
      </c>
      <c r="U476" s="123">
        <v>1.9507946964461682</v>
      </c>
      <c r="V476" s="123">
        <v>2.0417941581914389</v>
      </c>
      <c r="W476" s="123">
        <v>0</v>
      </c>
      <c r="X476" s="123">
        <v>2.1933471679264285</v>
      </c>
      <c r="Y476" s="123">
        <v>1.7852925727715063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1.8740414898400706</v>
      </c>
      <c r="D477" s="99">
        <v>2.0249012242239246</v>
      </c>
      <c r="E477" s="99">
        <v>2.6849669332461632</v>
      </c>
      <c r="F477" s="99">
        <v>2.6897639596027081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2.8133466742072772</v>
      </c>
      <c r="O477" s="99">
        <v>2.6994050035155386</v>
      </c>
      <c r="P477" s="99">
        <v>0</v>
      </c>
      <c r="Q477" s="99">
        <v>0</v>
      </c>
      <c r="R477" s="99">
        <v>2.6801003227492539</v>
      </c>
      <c r="S477" s="99">
        <v>2.6942707161458159</v>
      </c>
      <c r="T477" s="99">
        <v>2.7654615276511572</v>
      </c>
      <c r="U477" s="99">
        <v>2.8814490470443399</v>
      </c>
      <c r="V477" s="99">
        <v>2.6813795490430947</v>
      </c>
      <c r="W477" s="99">
        <v>0</v>
      </c>
      <c r="X477" s="99">
        <v>2.1933471679264285</v>
      </c>
      <c r="Y477" s="99">
        <v>1.7852925727715063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2140629</v>
      </c>
      <c r="C5" s="120">
        <v>2082833</v>
      </c>
      <c r="D5" s="120">
        <v>2046805</v>
      </c>
      <c r="E5" s="120">
        <v>2041946</v>
      </c>
      <c r="F5" s="120">
        <v>2052760</v>
      </c>
      <c r="G5" s="120">
        <v>2083944</v>
      </c>
      <c r="H5" s="120">
        <v>2084712</v>
      </c>
      <c r="I5" s="120">
        <v>2091016</v>
      </c>
      <c r="J5" s="120">
        <v>2077193</v>
      </c>
      <c r="K5" s="120">
        <v>2079481</v>
      </c>
      <c r="L5" s="120">
        <v>2084491</v>
      </c>
      <c r="M5" s="120">
        <v>2115574</v>
      </c>
      <c r="N5" s="120">
        <v>2159436</v>
      </c>
      <c r="O5" s="120">
        <v>2214391</v>
      </c>
      <c r="P5" s="120">
        <v>2261293</v>
      </c>
      <c r="Q5" s="120">
        <v>2324638</v>
      </c>
      <c r="R5" s="120">
        <v>2377538</v>
      </c>
      <c r="S5" s="120">
        <v>2422183</v>
      </c>
      <c r="T5" s="120">
        <v>2461101</v>
      </c>
      <c r="U5" s="120">
        <v>2540671</v>
      </c>
      <c r="V5" s="120">
        <v>2719840</v>
      </c>
      <c r="W5" s="120">
        <v>2908557</v>
      </c>
      <c r="X5" s="120">
        <v>3175105</v>
      </c>
      <c r="Y5" s="120">
        <v>3287345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2140629</v>
      </c>
      <c r="C7" s="52">
        <v>2082833</v>
      </c>
      <c r="D7" s="52">
        <v>2046805</v>
      </c>
      <c r="E7" s="52">
        <v>2041946</v>
      </c>
      <c r="F7" s="52">
        <v>2052760</v>
      </c>
      <c r="G7" s="52">
        <v>2083944</v>
      </c>
      <c r="H7" s="52">
        <v>2084712</v>
      </c>
      <c r="I7" s="52">
        <v>2091016</v>
      </c>
      <c r="J7" s="52">
        <v>2077193</v>
      </c>
      <c r="K7" s="52">
        <v>2079481</v>
      </c>
      <c r="L7" s="52">
        <v>2084491</v>
      </c>
      <c r="M7" s="52">
        <v>2115574</v>
      </c>
      <c r="N7" s="52">
        <v>2159436</v>
      </c>
      <c r="O7" s="52">
        <v>2214391</v>
      </c>
      <c r="P7" s="52">
        <v>2261293</v>
      </c>
      <c r="Q7" s="52">
        <v>2324638</v>
      </c>
      <c r="R7" s="52">
        <v>2377538</v>
      </c>
      <c r="S7" s="52">
        <v>2422183</v>
      </c>
      <c r="T7" s="52">
        <v>2461101</v>
      </c>
      <c r="U7" s="52">
        <v>2540671</v>
      </c>
      <c r="V7" s="52">
        <v>2719840</v>
      </c>
      <c r="W7" s="52">
        <v>2908557</v>
      </c>
      <c r="X7" s="52">
        <v>3175105</v>
      </c>
      <c r="Y7" s="52">
        <v>3287345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1441</v>
      </c>
      <c r="C9" s="52">
        <v>1455</v>
      </c>
      <c r="D9" s="52">
        <v>1480</v>
      </c>
      <c r="E9" s="52">
        <v>1533</v>
      </c>
      <c r="F9" s="52">
        <v>1804</v>
      </c>
      <c r="G9" s="52">
        <v>1956</v>
      </c>
      <c r="H9" s="52">
        <v>2212</v>
      </c>
      <c r="I9" s="52">
        <v>3604</v>
      </c>
      <c r="J9" s="52">
        <v>5153</v>
      </c>
      <c r="K9" s="52">
        <v>6689</v>
      </c>
      <c r="L9" s="52">
        <v>7430</v>
      </c>
      <c r="M9" s="52">
        <v>9488</v>
      </c>
      <c r="N9" s="52">
        <v>11589</v>
      </c>
      <c r="O9" s="52">
        <v>15110</v>
      </c>
      <c r="P9" s="52">
        <v>22828</v>
      </c>
      <c r="Q9" s="52">
        <v>33784</v>
      </c>
      <c r="R9" s="52">
        <v>47945</v>
      </c>
      <c r="S9" s="52">
        <v>57681</v>
      </c>
      <c r="T9" s="52">
        <v>67720</v>
      </c>
      <c r="U9" s="52">
        <v>76924</v>
      </c>
      <c r="V9" s="52">
        <v>90537</v>
      </c>
      <c r="W9" s="52">
        <v>96942</v>
      </c>
      <c r="X9" s="52">
        <v>106262</v>
      </c>
      <c r="Y9" s="52">
        <v>111259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2074610</v>
      </c>
      <c r="C11" s="52">
        <v>2018601</v>
      </c>
      <c r="D11" s="52">
        <v>1986473</v>
      </c>
      <c r="E11" s="52">
        <v>1979593</v>
      </c>
      <c r="F11" s="52">
        <v>1990485</v>
      </c>
      <c r="G11" s="52">
        <v>2021108</v>
      </c>
      <c r="H11" s="52">
        <v>2022100</v>
      </c>
      <c r="I11" s="52">
        <v>2028477</v>
      </c>
      <c r="J11" s="52">
        <v>2015195</v>
      </c>
      <c r="K11" s="52">
        <v>2015057</v>
      </c>
      <c r="L11" s="52">
        <v>2019773</v>
      </c>
      <c r="M11" s="52">
        <v>2049693</v>
      </c>
      <c r="N11" s="52">
        <v>2092008</v>
      </c>
      <c r="O11" s="52">
        <v>2142587</v>
      </c>
      <c r="P11" s="52">
        <v>2185054</v>
      </c>
      <c r="Q11" s="52">
        <v>2243705</v>
      </c>
      <c r="R11" s="52">
        <v>2292184</v>
      </c>
      <c r="S11" s="52">
        <v>2334420</v>
      </c>
      <c r="T11" s="52">
        <v>2369901</v>
      </c>
      <c r="U11" s="52">
        <v>2441829</v>
      </c>
      <c r="V11" s="52">
        <v>2610551</v>
      </c>
      <c r="W11" s="52">
        <v>2782822</v>
      </c>
      <c r="X11" s="52">
        <v>2968809</v>
      </c>
      <c r="Y11" s="52">
        <v>3044731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2515</v>
      </c>
      <c r="L12" s="52">
        <v>2775</v>
      </c>
      <c r="M12" s="52">
        <v>3328</v>
      </c>
      <c r="N12" s="52">
        <v>3913</v>
      </c>
      <c r="O12" s="52">
        <v>7104</v>
      </c>
      <c r="P12" s="52">
        <v>10566</v>
      </c>
      <c r="Q12" s="52">
        <v>13841</v>
      </c>
      <c r="R12" s="52">
        <v>17044</v>
      </c>
      <c r="S12" s="52">
        <v>18484</v>
      </c>
      <c r="T12" s="52">
        <v>22428</v>
      </c>
      <c r="U12" s="52">
        <v>26428</v>
      </c>
      <c r="V12" s="52">
        <v>31577</v>
      </c>
      <c r="W12" s="52">
        <v>40010</v>
      </c>
      <c r="X12" s="52">
        <v>63717</v>
      </c>
      <c r="Y12" s="52">
        <v>96756</v>
      </c>
      <c r="DA12" s="63" t="s">
        <v>1088</v>
      </c>
    </row>
    <row r="13" spans="1:105" ht="12" customHeight="1" x14ac:dyDescent="0.25">
      <c r="A13" s="97" t="s">
        <v>122</v>
      </c>
      <c r="B13" s="52">
        <v>66019</v>
      </c>
      <c r="C13" s="52">
        <v>64232</v>
      </c>
      <c r="D13" s="52">
        <v>60332</v>
      </c>
      <c r="E13" s="52">
        <v>62353</v>
      </c>
      <c r="F13" s="52">
        <v>62275</v>
      </c>
      <c r="G13" s="52">
        <v>62836</v>
      </c>
      <c r="H13" s="52">
        <v>62612</v>
      </c>
      <c r="I13" s="52">
        <v>62539</v>
      </c>
      <c r="J13" s="52">
        <v>61998</v>
      </c>
      <c r="K13" s="52">
        <v>56903</v>
      </c>
      <c r="L13" s="52">
        <v>55832</v>
      </c>
      <c r="M13" s="52">
        <v>55168</v>
      </c>
      <c r="N13" s="52">
        <v>54495</v>
      </c>
      <c r="O13" s="52">
        <v>46340</v>
      </c>
      <c r="P13" s="52">
        <v>39241</v>
      </c>
      <c r="Q13" s="52">
        <v>34255</v>
      </c>
      <c r="R13" s="52">
        <v>31378</v>
      </c>
      <c r="S13" s="52">
        <v>31613</v>
      </c>
      <c r="T13" s="52">
        <v>24210</v>
      </c>
      <c r="U13" s="52">
        <v>20560</v>
      </c>
      <c r="V13" s="52">
        <v>15955</v>
      </c>
      <c r="W13" s="52">
        <v>13802</v>
      </c>
      <c r="X13" s="52">
        <v>22589</v>
      </c>
      <c r="Y13" s="52">
        <v>17446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5006</v>
      </c>
      <c r="L14" s="52">
        <v>6111</v>
      </c>
      <c r="M14" s="52">
        <v>7385</v>
      </c>
      <c r="N14" s="52">
        <v>9020</v>
      </c>
      <c r="O14" s="52">
        <v>18360</v>
      </c>
      <c r="P14" s="52">
        <v>26432</v>
      </c>
      <c r="Q14" s="52">
        <v>32837</v>
      </c>
      <c r="R14" s="52">
        <v>36932</v>
      </c>
      <c r="S14" s="52">
        <v>37666</v>
      </c>
      <c r="T14" s="52">
        <v>44562</v>
      </c>
      <c r="U14" s="52">
        <v>51854</v>
      </c>
      <c r="V14" s="52">
        <v>61757</v>
      </c>
      <c r="W14" s="52">
        <v>71923</v>
      </c>
      <c r="X14" s="52">
        <v>119990</v>
      </c>
      <c r="Y14" s="52">
        <v>128412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2041372</v>
      </c>
      <c r="C16" s="52">
        <v>1992869</v>
      </c>
      <c r="D16" s="52">
        <v>1967885</v>
      </c>
      <c r="E16" s="52">
        <v>1969344</v>
      </c>
      <c r="F16" s="52">
        <v>1983224</v>
      </c>
      <c r="G16" s="52">
        <v>2015248</v>
      </c>
      <c r="H16" s="52">
        <v>2016528</v>
      </c>
      <c r="I16" s="52">
        <v>2022526</v>
      </c>
      <c r="J16" s="52">
        <v>2008925</v>
      </c>
      <c r="K16" s="52">
        <v>2011229</v>
      </c>
      <c r="L16" s="52">
        <v>2016760</v>
      </c>
      <c r="M16" s="52">
        <v>2046852</v>
      </c>
      <c r="N16" s="52">
        <v>2089623</v>
      </c>
      <c r="O16" s="52">
        <v>2142709</v>
      </c>
      <c r="P16" s="52">
        <v>2187665</v>
      </c>
      <c r="Q16" s="52">
        <v>2249572</v>
      </c>
      <c r="R16" s="52">
        <v>2301965</v>
      </c>
      <c r="S16" s="52">
        <v>2346108</v>
      </c>
      <c r="T16" s="52">
        <v>2385348</v>
      </c>
      <c r="U16" s="52">
        <v>2461152</v>
      </c>
      <c r="V16" s="52">
        <v>2635774</v>
      </c>
      <c r="W16" s="52">
        <v>2768379</v>
      </c>
      <c r="X16" s="52">
        <v>2982171</v>
      </c>
      <c r="Y16" s="52">
        <v>3095218</v>
      </c>
      <c r="DA16" s="63" t="s">
        <v>1091</v>
      </c>
    </row>
    <row r="17" spans="1:105" ht="12" customHeight="1" x14ac:dyDescent="0.25">
      <c r="A17" s="109" t="s">
        <v>120</v>
      </c>
      <c r="B17" s="36">
        <v>99257</v>
      </c>
      <c r="C17" s="36">
        <v>89964</v>
      </c>
      <c r="D17" s="36">
        <v>78920</v>
      </c>
      <c r="E17" s="36">
        <v>72602</v>
      </c>
      <c r="F17" s="36">
        <v>69536</v>
      </c>
      <c r="G17" s="36">
        <v>68696</v>
      </c>
      <c r="H17" s="36">
        <v>68184</v>
      </c>
      <c r="I17" s="36">
        <v>68490</v>
      </c>
      <c r="J17" s="36">
        <v>68268</v>
      </c>
      <c r="K17" s="36">
        <v>68252</v>
      </c>
      <c r="L17" s="36">
        <v>67731</v>
      </c>
      <c r="M17" s="36">
        <v>68722</v>
      </c>
      <c r="N17" s="36">
        <v>69813</v>
      </c>
      <c r="O17" s="36">
        <v>71682</v>
      </c>
      <c r="P17" s="36">
        <v>73628</v>
      </c>
      <c r="Q17" s="36">
        <v>75066</v>
      </c>
      <c r="R17" s="36">
        <v>75573</v>
      </c>
      <c r="S17" s="36">
        <v>76075</v>
      </c>
      <c r="T17" s="36">
        <v>75753</v>
      </c>
      <c r="U17" s="36">
        <v>79519</v>
      </c>
      <c r="V17" s="36">
        <v>84066</v>
      </c>
      <c r="W17" s="36">
        <v>140178</v>
      </c>
      <c r="X17" s="36">
        <v>192934</v>
      </c>
      <c r="Y17" s="36">
        <v>192127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167237</v>
      </c>
      <c r="D21" s="52">
        <v>167263</v>
      </c>
      <c r="E21" s="52">
        <v>167455</v>
      </c>
      <c r="F21" s="52">
        <v>168009</v>
      </c>
      <c r="G21" s="52">
        <v>169155</v>
      </c>
      <c r="H21" s="52">
        <v>171162</v>
      </c>
      <c r="I21" s="52">
        <v>174302</v>
      </c>
      <c r="J21" s="52">
        <v>178849</v>
      </c>
      <c r="K21" s="52">
        <v>185054</v>
      </c>
      <c r="L21" s="52">
        <v>193165</v>
      </c>
      <c r="M21" s="52">
        <v>203464</v>
      </c>
      <c r="N21" s="52">
        <v>216232</v>
      </c>
      <c r="O21" s="52">
        <v>198371</v>
      </c>
      <c r="P21" s="52">
        <v>83374</v>
      </c>
      <c r="Q21" s="52">
        <v>105691</v>
      </c>
      <c r="R21" s="52">
        <v>131765</v>
      </c>
      <c r="S21" s="52">
        <v>161860</v>
      </c>
      <c r="T21" s="52">
        <v>174395</v>
      </c>
      <c r="U21" s="52">
        <v>184441</v>
      </c>
      <c r="V21" s="52">
        <v>189708</v>
      </c>
      <c r="W21" s="52">
        <v>192625</v>
      </c>
      <c r="X21" s="52">
        <v>192045</v>
      </c>
      <c r="Y21" s="52">
        <v>197657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225</v>
      </c>
      <c r="D23" s="52">
        <v>225</v>
      </c>
      <c r="E23" s="52">
        <v>228</v>
      </c>
      <c r="F23" s="52">
        <v>239</v>
      </c>
      <c r="G23" s="52">
        <v>255</v>
      </c>
      <c r="H23" s="52">
        <v>289</v>
      </c>
      <c r="I23" s="52">
        <v>209</v>
      </c>
      <c r="J23" s="52">
        <v>202</v>
      </c>
      <c r="K23" s="52">
        <v>325</v>
      </c>
      <c r="L23" s="52">
        <v>415</v>
      </c>
      <c r="M23" s="52">
        <v>560</v>
      </c>
      <c r="N23" s="52">
        <v>774</v>
      </c>
      <c r="O23" s="52">
        <v>1106</v>
      </c>
      <c r="P23" s="52">
        <v>1305</v>
      </c>
      <c r="Q23" s="52">
        <v>1777</v>
      </c>
      <c r="R23" s="52">
        <v>2059</v>
      </c>
      <c r="S23" s="52">
        <v>2648</v>
      </c>
      <c r="T23" s="52">
        <v>3562</v>
      </c>
      <c r="U23" s="52">
        <v>5359</v>
      </c>
      <c r="V23" s="52">
        <v>7272</v>
      </c>
      <c r="W23" s="52">
        <v>9821</v>
      </c>
      <c r="X23" s="52">
        <v>12404</v>
      </c>
      <c r="Y23" s="52">
        <v>14132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162079</v>
      </c>
      <c r="D25" s="52">
        <v>162105</v>
      </c>
      <c r="E25" s="52">
        <v>162291</v>
      </c>
      <c r="F25" s="52">
        <v>162832</v>
      </c>
      <c r="G25" s="52">
        <v>163948</v>
      </c>
      <c r="H25" s="52">
        <v>165895</v>
      </c>
      <c r="I25" s="52">
        <v>169710</v>
      </c>
      <c r="J25" s="52">
        <v>178098</v>
      </c>
      <c r="K25" s="52">
        <v>183917</v>
      </c>
      <c r="L25" s="52">
        <v>191974</v>
      </c>
      <c r="M25" s="52">
        <v>202100</v>
      </c>
      <c r="N25" s="52">
        <v>214952</v>
      </c>
      <c r="O25" s="52">
        <v>197112</v>
      </c>
      <c r="P25" s="52">
        <v>82190</v>
      </c>
      <c r="Q25" s="52">
        <v>104616</v>
      </c>
      <c r="R25" s="52">
        <v>130577</v>
      </c>
      <c r="S25" s="52">
        <v>160400</v>
      </c>
      <c r="T25" s="52">
        <v>172783</v>
      </c>
      <c r="U25" s="52">
        <v>182634</v>
      </c>
      <c r="V25" s="52">
        <v>187802</v>
      </c>
      <c r="W25" s="52">
        <v>190509</v>
      </c>
      <c r="X25" s="52">
        <v>189681</v>
      </c>
      <c r="Y25" s="52">
        <v>194928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4</v>
      </c>
      <c r="N26" s="52">
        <v>12</v>
      </c>
      <c r="O26" s="52">
        <v>24</v>
      </c>
      <c r="P26" s="52">
        <v>45</v>
      </c>
      <c r="Q26" s="52">
        <v>76</v>
      </c>
      <c r="R26" s="52">
        <v>122</v>
      </c>
      <c r="S26" s="52">
        <v>205</v>
      </c>
      <c r="T26" s="52">
        <v>306</v>
      </c>
      <c r="U26" s="52">
        <v>427</v>
      </c>
      <c r="V26" s="52">
        <v>586</v>
      </c>
      <c r="W26" s="52">
        <v>806</v>
      </c>
      <c r="X26" s="52">
        <v>1088</v>
      </c>
      <c r="Y26" s="52">
        <v>1392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10315</v>
      </c>
      <c r="D27" s="52">
        <v>10333</v>
      </c>
      <c r="E27" s="52">
        <v>10444</v>
      </c>
      <c r="F27" s="52">
        <v>10745</v>
      </c>
      <c r="G27" s="52">
        <v>11360</v>
      </c>
      <c r="H27" s="52">
        <v>12427</v>
      </c>
      <c r="I27" s="52">
        <v>7893</v>
      </c>
      <c r="J27" s="52">
        <v>6139</v>
      </c>
      <c r="K27" s="52">
        <v>9328</v>
      </c>
      <c r="L27" s="52">
        <v>9787</v>
      </c>
      <c r="M27" s="52">
        <v>11184</v>
      </c>
      <c r="N27" s="52">
        <v>10277</v>
      </c>
      <c r="O27" s="52">
        <v>9811</v>
      </c>
      <c r="P27" s="52">
        <v>8623</v>
      </c>
      <c r="Q27" s="52">
        <v>6900</v>
      </c>
      <c r="R27" s="52">
        <v>6481</v>
      </c>
      <c r="S27" s="52">
        <v>6783</v>
      </c>
      <c r="T27" s="52">
        <v>7627</v>
      </c>
      <c r="U27" s="52">
        <v>6708</v>
      </c>
      <c r="V27" s="52">
        <v>4605</v>
      </c>
      <c r="W27" s="52">
        <v>2260</v>
      </c>
      <c r="X27" s="52">
        <v>3051</v>
      </c>
      <c r="Y27" s="52">
        <v>5143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9</v>
      </c>
      <c r="M28" s="52">
        <v>70</v>
      </c>
      <c r="N28" s="52">
        <v>204</v>
      </c>
      <c r="O28" s="52">
        <v>423</v>
      </c>
      <c r="P28" s="52">
        <v>772</v>
      </c>
      <c r="Q28" s="52">
        <v>1335</v>
      </c>
      <c r="R28" s="52">
        <v>2234</v>
      </c>
      <c r="S28" s="52">
        <v>3536</v>
      </c>
      <c r="T28" s="52">
        <v>3218</v>
      </c>
      <c r="U28" s="52">
        <v>4558</v>
      </c>
      <c r="V28" s="52">
        <v>6296</v>
      </c>
      <c r="W28" s="52">
        <v>8421</v>
      </c>
      <c r="X28" s="52">
        <v>9310</v>
      </c>
      <c r="Y28" s="52">
        <v>14223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318964</v>
      </c>
      <c r="D30" s="52">
        <v>319494</v>
      </c>
      <c r="E30" s="52">
        <v>323236</v>
      </c>
      <c r="F30" s="52">
        <v>333662</v>
      </c>
      <c r="G30" s="52">
        <v>354555</v>
      </c>
      <c r="H30" s="52">
        <v>390025</v>
      </c>
      <c r="I30" s="52">
        <v>253156</v>
      </c>
      <c r="J30" s="52">
        <v>256537</v>
      </c>
      <c r="K30" s="52">
        <v>305375</v>
      </c>
      <c r="L30" s="52">
        <v>329032</v>
      </c>
      <c r="M30" s="52">
        <v>350909</v>
      </c>
      <c r="N30" s="52">
        <v>368851</v>
      </c>
      <c r="O30" s="52">
        <v>354947</v>
      </c>
      <c r="P30" s="52">
        <v>241059</v>
      </c>
      <c r="Q30" s="52">
        <v>276955</v>
      </c>
      <c r="R30" s="52">
        <v>310837</v>
      </c>
      <c r="S30" s="52">
        <v>354511</v>
      </c>
      <c r="T30" s="52">
        <v>375221</v>
      </c>
      <c r="U30" s="52">
        <v>389788</v>
      </c>
      <c r="V30" s="52">
        <v>387162</v>
      </c>
      <c r="W30" s="52">
        <v>370695</v>
      </c>
      <c r="X30" s="52">
        <v>348647</v>
      </c>
      <c r="Y30" s="52">
        <v>381420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15509</v>
      </c>
      <c r="D31" s="36">
        <v>15521</v>
      </c>
      <c r="E31" s="36">
        <v>15603</v>
      </c>
      <c r="F31" s="36">
        <v>15820</v>
      </c>
      <c r="G31" s="36">
        <v>16275</v>
      </c>
      <c r="H31" s="36">
        <v>17121</v>
      </c>
      <c r="I31" s="36">
        <v>9228</v>
      </c>
      <c r="J31" s="36">
        <v>5185</v>
      </c>
      <c r="K31" s="36">
        <v>8200</v>
      </c>
      <c r="L31" s="36">
        <v>9560</v>
      </c>
      <c r="M31" s="36">
        <v>12007</v>
      </c>
      <c r="N31" s="36">
        <v>12984</v>
      </c>
      <c r="O31" s="36">
        <v>12646</v>
      </c>
      <c r="P31" s="36">
        <v>11073</v>
      </c>
      <c r="Q31" s="36">
        <v>8624</v>
      </c>
      <c r="R31" s="36">
        <v>8607</v>
      </c>
      <c r="S31" s="36">
        <v>10612</v>
      </c>
      <c r="T31" s="36">
        <v>11873</v>
      </c>
      <c r="U31" s="36">
        <v>13146</v>
      </c>
      <c r="V31" s="36">
        <v>13040</v>
      </c>
      <c r="W31" s="36">
        <v>15855</v>
      </c>
      <c r="X31" s="36">
        <v>33875</v>
      </c>
      <c r="Y31" s="36">
        <v>56769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109441</v>
      </c>
      <c r="D35" s="52">
        <v>131235</v>
      </c>
      <c r="E35" s="52">
        <v>162596</v>
      </c>
      <c r="F35" s="52">
        <v>178823</v>
      </c>
      <c r="G35" s="52">
        <v>200339</v>
      </c>
      <c r="H35" s="52">
        <v>171930</v>
      </c>
      <c r="I35" s="52">
        <v>180606</v>
      </c>
      <c r="J35" s="52">
        <v>165026</v>
      </c>
      <c r="K35" s="52">
        <v>187342</v>
      </c>
      <c r="L35" s="52">
        <v>198175</v>
      </c>
      <c r="M35" s="52">
        <v>234547</v>
      </c>
      <c r="N35" s="52">
        <v>260094</v>
      </c>
      <c r="O35" s="52">
        <v>253326</v>
      </c>
      <c r="P35" s="52">
        <v>130276</v>
      </c>
      <c r="Q35" s="52">
        <v>169036</v>
      </c>
      <c r="R35" s="52">
        <v>184665</v>
      </c>
      <c r="S35" s="52">
        <v>206505</v>
      </c>
      <c r="T35" s="52">
        <v>213313</v>
      </c>
      <c r="U35" s="52">
        <v>264011</v>
      </c>
      <c r="V35" s="52">
        <v>368877</v>
      </c>
      <c r="W35" s="52">
        <v>381342</v>
      </c>
      <c r="X35" s="52">
        <v>458593</v>
      </c>
      <c r="Y35" s="52">
        <v>309897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239</v>
      </c>
      <c r="D37" s="52">
        <v>250</v>
      </c>
      <c r="E37" s="52">
        <v>281</v>
      </c>
      <c r="F37" s="52">
        <v>510</v>
      </c>
      <c r="G37" s="52">
        <v>407</v>
      </c>
      <c r="H37" s="52">
        <v>545</v>
      </c>
      <c r="I37" s="52">
        <v>1601</v>
      </c>
      <c r="J37" s="52">
        <v>1751</v>
      </c>
      <c r="K37" s="52">
        <v>1861</v>
      </c>
      <c r="L37" s="52">
        <v>1156</v>
      </c>
      <c r="M37" s="52">
        <v>2618</v>
      </c>
      <c r="N37" s="52">
        <v>2875</v>
      </c>
      <c r="O37" s="52">
        <v>4627</v>
      </c>
      <c r="P37" s="52">
        <v>9023</v>
      </c>
      <c r="Q37" s="52">
        <v>12733</v>
      </c>
      <c r="R37" s="52">
        <v>16220</v>
      </c>
      <c r="S37" s="52">
        <v>12384</v>
      </c>
      <c r="T37" s="52">
        <v>13601</v>
      </c>
      <c r="U37" s="52">
        <v>14563</v>
      </c>
      <c r="V37" s="52">
        <v>20885</v>
      </c>
      <c r="W37" s="52">
        <v>16226</v>
      </c>
      <c r="X37" s="52">
        <v>21724</v>
      </c>
      <c r="Y37" s="52">
        <v>19129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106070</v>
      </c>
      <c r="D39" s="52">
        <v>129977</v>
      </c>
      <c r="E39" s="52">
        <v>155411</v>
      </c>
      <c r="F39" s="52">
        <v>173724</v>
      </c>
      <c r="G39" s="52">
        <v>194571</v>
      </c>
      <c r="H39" s="52">
        <v>166887</v>
      </c>
      <c r="I39" s="52">
        <v>176087</v>
      </c>
      <c r="J39" s="52">
        <v>164816</v>
      </c>
      <c r="K39" s="52">
        <v>183779</v>
      </c>
      <c r="L39" s="52">
        <v>196690</v>
      </c>
      <c r="M39" s="52">
        <v>232020</v>
      </c>
      <c r="N39" s="52">
        <v>257267</v>
      </c>
      <c r="O39" s="52">
        <v>247691</v>
      </c>
      <c r="P39" s="52">
        <v>124657</v>
      </c>
      <c r="Q39" s="52">
        <v>163267</v>
      </c>
      <c r="R39" s="52">
        <v>179056</v>
      </c>
      <c r="S39" s="52">
        <v>202636</v>
      </c>
      <c r="T39" s="52">
        <v>208264</v>
      </c>
      <c r="U39" s="52">
        <v>254562</v>
      </c>
      <c r="V39" s="52">
        <v>356524</v>
      </c>
      <c r="W39" s="52">
        <v>362780</v>
      </c>
      <c r="X39" s="52">
        <v>375668</v>
      </c>
      <c r="Y39" s="52">
        <v>270850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2515</v>
      </c>
      <c r="L40" s="52">
        <v>260</v>
      </c>
      <c r="M40" s="52">
        <v>557</v>
      </c>
      <c r="N40" s="52">
        <v>597</v>
      </c>
      <c r="O40" s="52">
        <v>3215</v>
      </c>
      <c r="P40" s="52">
        <v>3507</v>
      </c>
      <c r="Q40" s="52">
        <v>3351</v>
      </c>
      <c r="R40" s="52">
        <v>3325</v>
      </c>
      <c r="S40" s="52">
        <v>1645</v>
      </c>
      <c r="T40" s="52">
        <v>4250</v>
      </c>
      <c r="U40" s="52">
        <v>4427</v>
      </c>
      <c r="V40" s="52">
        <v>5735</v>
      </c>
      <c r="W40" s="52">
        <v>9239</v>
      </c>
      <c r="X40" s="52">
        <v>24795</v>
      </c>
      <c r="Y40" s="52">
        <v>34431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8528</v>
      </c>
      <c r="D41" s="52">
        <v>6433</v>
      </c>
      <c r="E41" s="52">
        <v>12465</v>
      </c>
      <c r="F41" s="52">
        <v>10667</v>
      </c>
      <c r="G41" s="52">
        <v>11921</v>
      </c>
      <c r="H41" s="52">
        <v>12203</v>
      </c>
      <c r="I41" s="52">
        <v>7820</v>
      </c>
      <c r="J41" s="52">
        <v>5598</v>
      </c>
      <c r="K41" s="52">
        <v>4233</v>
      </c>
      <c r="L41" s="52">
        <v>8716</v>
      </c>
      <c r="M41" s="52">
        <v>10520</v>
      </c>
      <c r="N41" s="52">
        <v>9604</v>
      </c>
      <c r="O41" s="52">
        <v>1656</v>
      </c>
      <c r="P41" s="52">
        <v>1524</v>
      </c>
      <c r="Q41" s="52">
        <v>1914</v>
      </c>
      <c r="R41" s="52">
        <v>3604</v>
      </c>
      <c r="S41" s="52">
        <v>7018</v>
      </c>
      <c r="T41" s="52">
        <v>224</v>
      </c>
      <c r="U41" s="52">
        <v>3058</v>
      </c>
      <c r="V41" s="52">
        <v>0</v>
      </c>
      <c r="W41" s="52">
        <v>107</v>
      </c>
      <c r="X41" s="52">
        <v>11838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5006</v>
      </c>
      <c r="L42" s="52">
        <v>1114</v>
      </c>
      <c r="M42" s="52">
        <v>1344</v>
      </c>
      <c r="N42" s="52">
        <v>1839</v>
      </c>
      <c r="O42" s="52">
        <v>9763</v>
      </c>
      <c r="P42" s="52">
        <v>8844</v>
      </c>
      <c r="Q42" s="52">
        <v>7740</v>
      </c>
      <c r="R42" s="52">
        <v>6329</v>
      </c>
      <c r="S42" s="52">
        <v>4270</v>
      </c>
      <c r="T42" s="52">
        <v>10114</v>
      </c>
      <c r="U42" s="52">
        <v>11850</v>
      </c>
      <c r="V42" s="52">
        <v>16199</v>
      </c>
      <c r="W42" s="52">
        <v>18587</v>
      </c>
      <c r="X42" s="52">
        <v>57377</v>
      </c>
      <c r="Y42" s="52">
        <v>22645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270461</v>
      </c>
      <c r="D44" s="52">
        <v>294510</v>
      </c>
      <c r="E44" s="52">
        <v>324695</v>
      </c>
      <c r="F44" s="52">
        <v>347542</v>
      </c>
      <c r="G44" s="52">
        <v>386579</v>
      </c>
      <c r="H44" s="52">
        <v>391305</v>
      </c>
      <c r="I44" s="52">
        <v>259154</v>
      </c>
      <c r="J44" s="52">
        <v>242936</v>
      </c>
      <c r="K44" s="52">
        <v>307679</v>
      </c>
      <c r="L44" s="52">
        <v>334563</v>
      </c>
      <c r="M44" s="52">
        <v>381001</v>
      </c>
      <c r="N44" s="52">
        <v>411622</v>
      </c>
      <c r="O44" s="52">
        <v>408033</v>
      </c>
      <c r="P44" s="52">
        <v>286015</v>
      </c>
      <c r="Q44" s="52">
        <v>338862</v>
      </c>
      <c r="R44" s="52">
        <v>363230</v>
      </c>
      <c r="S44" s="52">
        <v>398654</v>
      </c>
      <c r="T44" s="52">
        <v>414461</v>
      </c>
      <c r="U44" s="52">
        <v>465592</v>
      </c>
      <c r="V44" s="52">
        <v>561784</v>
      </c>
      <c r="W44" s="52">
        <v>503300</v>
      </c>
      <c r="X44" s="52">
        <v>562439</v>
      </c>
      <c r="Y44" s="52">
        <v>494467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6216</v>
      </c>
      <c r="D45" s="36">
        <v>4477</v>
      </c>
      <c r="E45" s="36">
        <v>9285</v>
      </c>
      <c r="F45" s="36">
        <v>12754</v>
      </c>
      <c r="G45" s="36">
        <v>15435</v>
      </c>
      <c r="H45" s="36">
        <v>16609</v>
      </c>
      <c r="I45" s="36">
        <v>9534</v>
      </c>
      <c r="J45" s="36">
        <v>4963</v>
      </c>
      <c r="K45" s="36">
        <v>8184</v>
      </c>
      <c r="L45" s="36">
        <v>9039</v>
      </c>
      <c r="M45" s="36">
        <v>12998</v>
      </c>
      <c r="N45" s="36">
        <v>14075</v>
      </c>
      <c r="O45" s="36">
        <v>14515</v>
      </c>
      <c r="P45" s="36">
        <v>13019</v>
      </c>
      <c r="Q45" s="36">
        <v>10062</v>
      </c>
      <c r="R45" s="36">
        <v>9114</v>
      </c>
      <c r="S45" s="36">
        <v>11114</v>
      </c>
      <c r="T45" s="36">
        <v>11551</v>
      </c>
      <c r="U45" s="36">
        <v>16912</v>
      </c>
      <c r="V45" s="36">
        <v>17587</v>
      </c>
      <c r="W45" s="36">
        <v>71967</v>
      </c>
      <c r="X45" s="36">
        <v>86631</v>
      </c>
      <c r="Y45" s="36">
        <v>55962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39571</v>
      </c>
      <c r="D49" s="52">
        <v>47682</v>
      </c>
      <c r="E49" s="52">
        <v>58966</v>
      </c>
      <c r="F49" s="52">
        <v>64798</v>
      </c>
      <c r="G49" s="52">
        <v>72578</v>
      </c>
      <c r="H49" s="52">
        <v>53707</v>
      </c>
      <c r="I49" s="52">
        <v>56111</v>
      </c>
      <c r="J49" s="52">
        <v>48053</v>
      </c>
      <c r="K49" s="52">
        <v>53784</v>
      </c>
      <c r="L49" s="52">
        <v>52712</v>
      </c>
      <c r="M49" s="52">
        <v>60550</v>
      </c>
      <c r="N49" s="52">
        <v>75954</v>
      </c>
      <c r="O49" s="52">
        <v>65940</v>
      </c>
      <c r="P49" s="52">
        <v>75819</v>
      </c>
      <c r="Q49" s="52">
        <v>79256</v>
      </c>
      <c r="R49" s="52">
        <v>73347</v>
      </c>
      <c r="S49" s="52">
        <v>64216</v>
      </c>
      <c r="T49" s="52">
        <v>68442</v>
      </c>
      <c r="U49" s="52">
        <v>87123</v>
      </c>
      <c r="V49" s="52">
        <v>122029</v>
      </c>
      <c r="W49" s="52">
        <v>139754</v>
      </c>
      <c r="X49" s="52">
        <v>205502</v>
      </c>
      <c r="Y49" s="52">
        <v>164379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12</v>
      </c>
      <c r="D51" s="52">
        <v>25</v>
      </c>
      <c r="E51" s="52">
        <v>102</v>
      </c>
      <c r="F51" s="52">
        <v>239</v>
      </c>
      <c r="G51" s="52">
        <v>123</v>
      </c>
      <c r="H51" s="52">
        <v>163</v>
      </c>
      <c r="I51" s="52">
        <v>501</v>
      </c>
      <c r="J51" s="52">
        <v>613</v>
      </c>
      <c r="K51" s="52">
        <v>888</v>
      </c>
      <c r="L51" s="52">
        <v>503</v>
      </c>
      <c r="M51" s="52">
        <v>1365</v>
      </c>
      <c r="N51" s="52">
        <v>1367</v>
      </c>
      <c r="O51" s="52">
        <v>2182</v>
      </c>
      <c r="P51" s="52">
        <v>3790</v>
      </c>
      <c r="Q51" s="52">
        <v>5620</v>
      </c>
      <c r="R51" s="52">
        <v>7212</v>
      </c>
      <c r="S51" s="52">
        <v>5279</v>
      </c>
      <c r="T51" s="52">
        <v>5710</v>
      </c>
      <c r="U51" s="52">
        <v>5632</v>
      </c>
      <c r="V51" s="52">
        <v>8328</v>
      </c>
      <c r="W51" s="52">
        <v>3530</v>
      </c>
      <c r="X51" s="52">
        <v>3902</v>
      </c>
      <c r="Y51" s="52">
        <v>1536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36487</v>
      </c>
      <c r="D53" s="52">
        <v>45345</v>
      </c>
      <c r="E53" s="52">
        <v>54446</v>
      </c>
      <c r="F53" s="52">
        <v>60933</v>
      </c>
      <c r="G53" s="52">
        <v>68259</v>
      </c>
      <c r="H53" s="52">
        <v>49895</v>
      </c>
      <c r="I53" s="52">
        <v>53682</v>
      </c>
      <c r="J53" s="52">
        <v>46423</v>
      </c>
      <c r="K53" s="52">
        <v>50442</v>
      </c>
      <c r="L53" s="52">
        <v>50032</v>
      </c>
      <c r="M53" s="52">
        <v>57349</v>
      </c>
      <c r="N53" s="52">
        <v>72444</v>
      </c>
      <c r="O53" s="52">
        <v>62160</v>
      </c>
      <c r="P53" s="52">
        <v>67873</v>
      </c>
      <c r="Q53" s="52">
        <v>73224</v>
      </c>
      <c r="R53" s="52">
        <v>68134</v>
      </c>
      <c r="S53" s="52">
        <v>60215</v>
      </c>
      <c r="T53" s="52">
        <v>63821</v>
      </c>
      <c r="U53" s="52">
        <v>80796</v>
      </c>
      <c r="V53" s="52">
        <v>114822</v>
      </c>
      <c r="W53" s="52">
        <v>129600</v>
      </c>
      <c r="X53" s="52">
        <v>163678</v>
      </c>
      <c r="Y53" s="52">
        <v>135183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690</v>
      </c>
      <c r="L54" s="52">
        <v>66</v>
      </c>
      <c r="M54" s="52">
        <v>138</v>
      </c>
      <c r="N54" s="52">
        <v>168</v>
      </c>
      <c r="O54" s="52">
        <v>808</v>
      </c>
      <c r="P54" s="52">
        <v>1913</v>
      </c>
      <c r="Q54" s="52">
        <v>1506</v>
      </c>
      <c r="R54" s="52">
        <v>1268</v>
      </c>
      <c r="S54" s="52">
        <v>491</v>
      </c>
      <c r="T54" s="52">
        <v>1304</v>
      </c>
      <c r="U54" s="52">
        <v>1408</v>
      </c>
      <c r="V54" s="52">
        <v>1848</v>
      </c>
      <c r="W54" s="52">
        <v>3303</v>
      </c>
      <c r="X54" s="52">
        <v>10808</v>
      </c>
      <c r="Y54" s="52">
        <v>17186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3084</v>
      </c>
      <c r="D55" s="52">
        <v>2337</v>
      </c>
      <c r="E55" s="52">
        <v>4520</v>
      </c>
      <c r="F55" s="52">
        <v>3865</v>
      </c>
      <c r="G55" s="52">
        <v>4319</v>
      </c>
      <c r="H55" s="52">
        <v>3812</v>
      </c>
      <c r="I55" s="52">
        <v>2429</v>
      </c>
      <c r="J55" s="52">
        <v>1630</v>
      </c>
      <c r="K55" s="52">
        <v>1215</v>
      </c>
      <c r="L55" s="52">
        <v>2318</v>
      </c>
      <c r="M55" s="52">
        <v>2716</v>
      </c>
      <c r="N55" s="52">
        <v>2805</v>
      </c>
      <c r="O55" s="52">
        <v>431</v>
      </c>
      <c r="P55" s="52">
        <v>887</v>
      </c>
      <c r="Q55" s="52">
        <v>897</v>
      </c>
      <c r="R55" s="52">
        <v>1431</v>
      </c>
      <c r="S55" s="52">
        <v>2182</v>
      </c>
      <c r="T55" s="52">
        <v>72</v>
      </c>
      <c r="U55" s="52">
        <v>1009</v>
      </c>
      <c r="V55" s="52">
        <v>0</v>
      </c>
      <c r="W55" s="52">
        <v>39</v>
      </c>
      <c r="X55" s="52">
        <v>5305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1437</v>
      </c>
      <c r="L56" s="52">
        <v>296</v>
      </c>
      <c r="M56" s="52">
        <v>347</v>
      </c>
      <c r="N56" s="52">
        <v>537</v>
      </c>
      <c r="O56" s="52">
        <v>2541</v>
      </c>
      <c r="P56" s="52">
        <v>5146</v>
      </c>
      <c r="Q56" s="52">
        <v>3629</v>
      </c>
      <c r="R56" s="52">
        <v>2514</v>
      </c>
      <c r="S56" s="52">
        <v>1328</v>
      </c>
      <c r="T56" s="52">
        <v>3245</v>
      </c>
      <c r="U56" s="52">
        <v>3910</v>
      </c>
      <c r="V56" s="52">
        <v>5359</v>
      </c>
      <c r="W56" s="52">
        <v>6812</v>
      </c>
      <c r="X56" s="52">
        <v>25711</v>
      </c>
      <c r="Y56" s="52">
        <v>12010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37323</v>
      </c>
      <c r="D58" s="52">
        <v>46055</v>
      </c>
      <c r="E58" s="52">
        <v>55599</v>
      </c>
      <c r="F58" s="52">
        <v>60176</v>
      </c>
      <c r="G58" s="52">
        <v>66986</v>
      </c>
      <c r="H58" s="52">
        <v>48519</v>
      </c>
      <c r="I58" s="52">
        <v>53232</v>
      </c>
      <c r="J58" s="52">
        <v>46776</v>
      </c>
      <c r="K58" s="52">
        <v>51849</v>
      </c>
      <c r="L58" s="52">
        <v>50732</v>
      </c>
      <c r="M58" s="52">
        <v>57711</v>
      </c>
      <c r="N58" s="52">
        <v>72431</v>
      </c>
      <c r="O58" s="52">
        <v>62759</v>
      </c>
      <c r="P58" s="52">
        <v>70853</v>
      </c>
      <c r="Q58" s="52">
        <v>75775</v>
      </c>
      <c r="R58" s="52">
        <v>70566</v>
      </c>
      <c r="S58" s="52">
        <v>61486</v>
      </c>
      <c r="T58" s="52">
        <v>65527</v>
      </c>
      <c r="U58" s="52">
        <v>82578</v>
      </c>
      <c r="V58" s="52">
        <v>116938</v>
      </c>
      <c r="W58" s="52">
        <v>116870</v>
      </c>
      <c r="X58" s="52">
        <v>169611</v>
      </c>
      <c r="Y58" s="52">
        <v>139374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2248</v>
      </c>
      <c r="D59" s="36">
        <v>1627</v>
      </c>
      <c r="E59" s="36">
        <v>3367</v>
      </c>
      <c r="F59" s="36">
        <v>4622</v>
      </c>
      <c r="G59" s="36">
        <v>5592</v>
      </c>
      <c r="H59" s="36">
        <v>5188</v>
      </c>
      <c r="I59" s="36">
        <v>2879</v>
      </c>
      <c r="J59" s="36">
        <v>1277</v>
      </c>
      <c r="K59" s="36">
        <v>1935</v>
      </c>
      <c r="L59" s="36">
        <v>1980</v>
      </c>
      <c r="M59" s="36">
        <v>2839</v>
      </c>
      <c r="N59" s="36">
        <v>3523</v>
      </c>
      <c r="O59" s="36">
        <v>3181</v>
      </c>
      <c r="P59" s="36">
        <v>4966</v>
      </c>
      <c r="Q59" s="36">
        <v>3481</v>
      </c>
      <c r="R59" s="36">
        <v>2781</v>
      </c>
      <c r="S59" s="36">
        <v>2730</v>
      </c>
      <c r="T59" s="36">
        <v>2915</v>
      </c>
      <c r="U59" s="36">
        <v>4545</v>
      </c>
      <c r="V59" s="36">
        <v>5091</v>
      </c>
      <c r="W59" s="36">
        <v>22884</v>
      </c>
      <c r="X59" s="36">
        <v>35891</v>
      </c>
      <c r="Y59" s="36">
        <v>25005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69870</v>
      </c>
      <c r="D63" s="52">
        <v>83553</v>
      </c>
      <c r="E63" s="52">
        <v>103630</v>
      </c>
      <c r="F63" s="52">
        <v>114025</v>
      </c>
      <c r="G63" s="52">
        <v>127761</v>
      </c>
      <c r="H63" s="52">
        <v>118223</v>
      </c>
      <c r="I63" s="52">
        <v>124495</v>
      </c>
      <c r="J63" s="52">
        <v>116973</v>
      </c>
      <c r="K63" s="52">
        <v>133558</v>
      </c>
      <c r="L63" s="52">
        <v>145463</v>
      </c>
      <c r="M63" s="52">
        <v>173997</v>
      </c>
      <c r="N63" s="52">
        <v>184140</v>
      </c>
      <c r="O63" s="52">
        <v>187386</v>
      </c>
      <c r="P63" s="52">
        <v>54457</v>
      </c>
      <c r="Q63" s="52">
        <v>89780</v>
      </c>
      <c r="R63" s="52">
        <v>111318</v>
      </c>
      <c r="S63" s="52">
        <v>142289</v>
      </c>
      <c r="T63" s="52">
        <v>144871</v>
      </c>
      <c r="U63" s="52">
        <v>176888</v>
      </c>
      <c r="V63" s="52">
        <v>246848</v>
      </c>
      <c r="W63" s="52">
        <v>241588</v>
      </c>
      <c r="X63" s="52">
        <v>253091</v>
      </c>
      <c r="Y63" s="52">
        <v>145518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227</v>
      </c>
      <c r="D65" s="52">
        <v>225</v>
      </c>
      <c r="E65" s="52">
        <v>179</v>
      </c>
      <c r="F65" s="52">
        <v>271</v>
      </c>
      <c r="G65" s="52">
        <v>284</v>
      </c>
      <c r="H65" s="52">
        <v>382</v>
      </c>
      <c r="I65" s="52">
        <v>1100</v>
      </c>
      <c r="J65" s="52">
        <v>1138</v>
      </c>
      <c r="K65" s="52">
        <v>973</v>
      </c>
      <c r="L65" s="52">
        <v>653</v>
      </c>
      <c r="M65" s="52">
        <v>1253</v>
      </c>
      <c r="N65" s="52">
        <v>1508</v>
      </c>
      <c r="O65" s="52">
        <v>2445</v>
      </c>
      <c r="P65" s="52">
        <v>5233</v>
      </c>
      <c r="Q65" s="52">
        <v>7113</v>
      </c>
      <c r="R65" s="52">
        <v>9008</v>
      </c>
      <c r="S65" s="52">
        <v>7105</v>
      </c>
      <c r="T65" s="52">
        <v>7891</v>
      </c>
      <c r="U65" s="52">
        <v>8931</v>
      </c>
      <c r="V65" s="52">
        <v>12557</v>
      </c>
      <c r="W65" s="52">
        <v>12696</v>
      </c>
      <c r="X65" s="52">
        <v>17822</v>
      </c>
      <c r="Y65" s="52">
        <v>17593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69583</v>
      </c>
      <c r="D67" s="52">
        <f t="shared" si="0"/>
        <v>84632</v>
      </c>
      <c r="E67" s="52">
        <f t="shared" si="0"/>
        <v>100965</v>
      </c>
      <c r="F67" s="52">
        <f t="shared" si="0"/>
        <v>112791</v>
      </c>
      <c r="G67" s="52">
        <f t="shared" si="0"/>
        <v>126312</v>
      </c>
      <c r="H67" s="52">
        <f t="shared" si="0"/>
        <v>116992</v>
      </c>
      <c r="I67" s="52">
        <f t="shared" si="0"/>
        <v>122405</v>
      </c>
      <c r="J67" s="52">
        <f t="shared" si="0"/>
        <v>118393</v>
      </c>
      <c r="K67" s="52">
        <f t="shared" si="0"/>
        <v>133337</v>
      </c>
      <c r="L67" s="52">
        <f t="shared" si="0"/>
        <v>146658</v>
      </c>
      <c r="M67" s="52">
        <f t="shared" si="0"/>
        <v>174671</v>
      </c>
      <c r="N67" s="52">
        <f t="shared" si="0"/>
        <v>184823</v>
      </c>
      <c r="O67" s="52">
        <f t="shared" si="0"/>
        <v>185531</v>
      </c>
      <c r="P67" s="52">
        <f t="shared" si="0"/>
        <v>56784</v>
      </c>
      <c r="Q67" s="52">
        <f t="shared" si="0"/>
        <v>90043</v>
      </c>
      <c r="R67" s="52">
        <f t="shared" ref="R67:V67" si="1">R39-R53</f>
        <v>110922</v>
      </c>
      <c r="S67" s="52">
        <f t="shared" si="1"/>
        <v>142421</v>
      </c>
      <c r="T67" s="52">
        <f t="shared" si="1"/>
        <v>144443</v>
      </c>
      <c r="U67" s="52">
        <f t="shared" si="1"/>
        <v>173766</v>
      </c>
      <c r="V67" s="52">
        <f t="shared" si="1"/>
        <v>241702</v>
      </c>
      <c r="W67" s="52">
        <f t="shared" ref="W67:Y67" si="2">W39-W53</f>
        <v>233180</v>
      </c>
      <c r="X67" s="52">
        <f t="shared" si="2"/>
        <v>211990</v>
      </c>
      <c r="Y67" s="52">
        <f t="shared" si="2"/>
        <v>135667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1825</v>
      </c>
      <c r="L68" s="52">
        <f t="shared" si="3"/>
        <v>194</v>
      </c>
      <c r="M68" s="52">
        <f t="shared" si="3"/>
        <v>419</v>
      </c>
      <c r="N68" s="52">
        <f t="shared" si="3"/>
        <v>429</v>
      </c>
      <c r="O68" s="52">
        <f t="shared" si="3"/>
        <v>2407</v>
      </c>
      <c r="P68" s="52">
        <f t="shared" si="3"/>
        <v>1594</v>
      </c>
      <c r="Q68" s="52">
        <f t="shared" si="3"/>
        <v>1845</v>
      </c>
      <c r="R68" s="52">
        <f t="shared" ref="R68:V68" si="4">R40-R54</f>
        <v>2057</v>
      </c>
      <c r="S68" s="52">
        <f t="shared" si="4"/>
        <v>1154</v>
      </c>
      <c r="T68" s="52">
        <f t="shared" si="4"/>
        <v>2946</v>
      </c>
      <c r="U68" s="52">
        <f t="shared" si="4"/>
        <v>3019</v>
      </c>
      <c r="V68" s="52">
        <f t="shared" si="4"/>
        <v>3887</v>
      </c>
      <c r="W68" s="52">
        <f t="shared" ref="W68:Y68" si="5">W40-W54</f>
        <v>5936</v>
      </c>
      <c r="X68" s="52">
        <f t="shared" si="5"/>
        <v>13987</v>
      </c>
      <c r="Y68" s="52">
        <f t="shared" si="5"/>
        <v>17245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5444</v>
      </c>
      <c r="D69" s="52">
        <f t="shared" si="6"/>
        <v>4096</v>
      </c>
      <c r="E69" s="52">
        <f t="shared" si="6"/>
        <v>7945</v>
      </c>
      <c r="F69" s="52">
        <f t="shared" si="6"/>
        <v>6802</v>
      </c>
      <c r="G69" s="52">
        <f t="shared" si="6"/>
        <v>7602</v>
      </c>
      <c r="H69" s="52">
        <f t="shared" si="6"/>
        <v>8391</v>
      </c>
      <c r="I69" s="52">
        <f t="shared" si="6"/>
        <v>5391</v>
      </c>
      <c r="J69" s="52">
        <f t="shared" si="6"/>
        <v>3968</v>
      </c>
      <c r="K69" s="52">
        <f t="shared" si="6"/>
        <v>3018</v>
      </c>
      <c r="L69" s="52">
        <f t="shared" si="6"/>
        <v>6398</v>
      </c>
      <c r="M69" s="52">
        <f t="shared" si="6"/>
        <v>7804</v>
      </c>
      <c r="N69" s="52">
        <f t="shared" si="6"/>
        <v>6799</v>
      </c>
      <c r="O69" s="52">
        <f t="shared" si="6"/>
        <v>1225</v>
      </c>
      <c r="P69" s="52">
        <f t="shared" si="6"/>
        <v>637</v>
      </c>
      <c r="Q69" s="52">
        <f t="shared" si="6"/>
        <v>1017</v>
      </c>
      <c r="R69" s="52">
        <f t="shared" ref="R69:V69" si="7">R41-R55</f>
        <v>2173</v>
      </c>
      <c r="S69" s="52">
        <f t="shared" si="7"/>
        <v>4836</v>
      </c>
      <c r="T69" s="52">
        <f t="shared" si="7"/>
        <v>152</v>
      </c>
      <c r="U69" s="52">
        <f t="shared" si="7"/>
        <v>2049</v>
      </c>
      <c r="V69" s="52">
        <f t="shared" si="7"/>
        <v>0</v>
      </c>
      <c r="W69" s="52">
        <f t="shared" ref="W69:Y69" si="8">W41-W55</f>
        <v>68</v>
      </c>
      <c r="X69" s="52">
        <f t="shared" si="8"/>
        <v>6533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3569</v>
      </c>
      <c r="L70" s="52">
        <f t="shared" si="9"/>
        <v>818</v>
      </c>
      <c r="M70" s="52">
        <f t="shared" si="9"/>
        <v>997</v>
      </c>
      <c r="N70" s="52">
        <f t="shared" si="9"/>
        <v>1302</v>
      </c>
      <c r="O70" s="52">
        <f t="shared" si="9"/>
        <v>7222</v>
      </c>
      <c r="P70" s="52">
        <f t="shared" si="9"/>
        <v>3698</v>
      </c>
      <c r="Q70" s="52">
        <f t="shared" si="9"/>
        <v>4111</v>
      </c>
      <c r="R70" s="52">
        <f t="shared" ref="R70:V70" si="10">R42-R56</f>
        <v>3815</v>
      </c>
      <c r="S70" s="52">
        <f t="shared" si="10"/>
        <v>2942</v>
      </c>
      <c r="T70" s="52">
        <f t="shared" si="10"/>
        <v>6869</v>
      </c>
      <c r="U70" s="52">
        <f t="shared" si="10"/>
        <v>7940</v>
      </c>
      <c r="V70" s="52">
        <f t="shared" si="10"/>
        <v>10840</v>
      </c>
      <c r="W70" s="52">
        <f t="shared" ref="W70:Y70" si="11">W42-W56</f>
        <v>11775</v>
      </c>
      <c r="X70" s="52">
        <f t="shared" si="11"/>
        <v>31666</v>
      </c>
      <c r="Y70" s="52">
        <f t="shared" si="11"/>
        <v>10635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233138</v>
      </c>
      <c r="D72" s="52">
        <v>248455</v>
      </c>
      <c r="E72" s="52">
        <v>269096</v>
      </c>
      <c r="F72" s="52">
        <v>287366</v>
      </c>
      <c r="G72" s="52">
        <v>319593</v>
      </c>
      <c r="H72" s="52">
        <v>342786</v>
      </c>
      <c r="I72" s="52">
        <v>205922</v>
      </c>
      <c r="J72" s="52">
        <v>196160</v>
      </c>
      <c r="K72" s="52">
        <v>255830</v>
      </c>
      <c r="L72" s="52">
        <v>283831</v>
      </c>
      <c r="M72" s="52">
        <v>323290</v>
      </c>
      <c r="N72" s="52">
        <v>339191</v>
      </c>
      <c r="O72" s="52">
        <v>345274</v>
      </c>
      <c r="P72" s="52">
        <v>215162</v>
      </c>
      <c r="Q72" s="52">
        <v>263087</v>
      </c>
      <c r="R72" s="52">
        <v>292664</v>
      </c>
      <c r="S72" s="52">
        <v>337168</v>
      </c>
      <c r="T72" s="52">
        <v>348934</v>
      </c>
      <c r="U72" s="52">
        <v>383014</v>
      </c>
      <c r="V72" s="52">
        <v>444846</v>
      </c>
      <c r="W72" s="52">
        <v>386430</v>
      </c>
      <c r="X72" s="52">
        <v>392828</v>
      </c>
      <c r="Y72" s="52">
        <v>355093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3968</v>
      </c>
      <c r="D73" s="36">
        <v>2850</v>
      </c>
      <c r="E73" s="36">
        <v>5918</v>
      </c>
      <c r="F73" s="36">
        <v>8132</v>
      </c>
      <c r="G73" s="36">
        <v>9843</v>
      </c>
      <c r="H73" s="36">
        <v>11421</v>
      </c>
      <c r="I73" s="36">
        <v>6655</v>
      </c>
      <c r="J73" s="36">
        <v>3686</v>
      </c>
      <c r="K73" s="36">
        <v>6249</v>
      </c>
      <c r="L73" s="36">
        <v>7059</v>
      </c>
      <c r="M73" s="36">
        <v>10159</v>
      </c>
      <c r="N73" s="36">
        <v>10552</v>
      </c>
      <c r="O73" s="36">
        <v>11334</v>
      </c>
      <c r="P73" s="36">
        <v>8053</v>
      </c>
      <c r="Q73" s="36">
        <v>6581</v>
      </c>
      <c r="R73" s="36">
        <v>6333</v>
      </c>
      <c r="S73" s="36">
        <v>8384</v>
      </c>
      <c r="T73" s="36">
        <v>8636</v>
      </c>
      <c r="U73" s="36">
        <v>12367</v>
      </c>
      <c r="V73" s="36">
        <v>12496</v>
      </c>
      <c r="W73" s="36">
        <v>49083</v>
      </c>
      <c r="X73" s="36">
        <v>50740</v>
      </c>
      <c r="Y73" s="36">
        <v>30957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29049</v>
      </c>
      <c r="K79" s="52">
        <f>RES_hhdet_numvin!K64</f>
        <v>61836</v>
      </c>
      <c r="L79" s="52">
        <f>RES_hhdet_numvin!L64</f>
        <v>91879</v>
      </c>
      <c r="M79" s="52">
        <f>RES_hhdet_numvin!M64</f>
        <v>135597</v>
      </c>
      <c r="N79" s="52">
        <f>RES_hhdet_numvin!N64</f>
        <v>175575</v>
      </c>
      <c r="O79" s="52">
        <f>RES_hhdet_numvin!O64</f>
        <v>191478</v>
      </c>
      <c r="P79" s="52">
        <f>RES_hhdet_numvin!P64</f>
        <v>107091</v>
      </c>
      <c r="Q79" s="52">
        <f>RES_hhdet_numvin!Q64</f>
        <v>147908</v>
      </c>
      <c r="R79" s="52">
        <f>RES_hhdet_numvin!R64</f>
        <v>169201</v>
      </c>
      <c r="S79" s="52">
        <f>RES_hhdet_numvin!S64</f>
        <v>195615</v>
      </c>
      <c r="T79" s="52">
        <f>RES_hhdet_numvin!T64</f>
        <v>206804</v>
      </c>
      <c r="U79" s="52">
        <f>RES_hhdet_numvin!U64</f>
        <v>259889</v>
      </c>
      <c r="V79" s="52">
        <f>RES_hhdet_numvin!V64</f>
        <v>366446</v>
      </c>
      <c r="W79" s="52">
        <f>RES_hhdet_numvin!W64</f>
        <v>380600</v>
      </c>
      <c r="X79" s="52">
        <f>RES_hhdet_numvin!X64</f>
        <v>458480</v>
      </c>
      <c r="Y79" s="52">
        <f>RES_hhdet_numvin!Y64</f>
        <v>309897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5144</v>
      </c>
      <c r="S82" s="138">
        <f>RES_hhdet_numvin!S67</f>
        <v>7003</v>
      </c>
      <c r="T82" s="138">
        <f>RES_hhdet_numvin!T67</f>
        <v>10137</v>
      </c>
      <c r="U82" s="138">
        <f>RES_hhdet_numvin!U67</f>
        <v>12615</v>
      </c>
      <c r="V82" s="138">
        <f>RES_hhdet_numvin!V67</f>
        <v>19653</v>
      </c>
      <c r="W82" s="138">
        <f>RES_hhdet_numvin!W67</f>
        <v>15922</v>
      </c>
      <c r="X82" s="138">
        <f>RES_hhdet_numvin!X67</f>
        <v>21656</v>
      </c>
      <c r="Y82" s="138">
        <f>RES_hhdet_numvin!Y67</f>
        <v>19129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25358</v>
      </c>
      <c r="K84" s="138">
        <f>RES_hhdet_numvin!K69</f>
        <v>54426</v>
      </c>
      <c r="L84" s="138">
        <f>RES_hhdet_numvin!L69</f>
        <v>84164</v>
      </c>
      <c r="M84" s="138">
        <f>RES_hhdet_numvin!M69</f>
        <v>125809</v>
      </c>
      <c r="N84" s="138">
        <f>RES_hhdet_numvin!N69</f>
        <v>166052</v>
      </c>
      <c r="O84" s="138">
        <f>RES_hhdet_numvin!O69</f>
        <v>180501</v>
      </c>
      <c r="P84" s="138">
        <f>RES_hhdet_numvin!P69</f>
        <v>97671</v>
      </c>
      <c r="Q84" s="138">
        <f>RES_hhdet_numvin!Q69</f>
        <v>140689</v>
      </c>
      <c r="R84" s="138">
        <f>RES_hhdet_numvin!R69</f>
        <v>163705</v>
      </c>
      <c r="S84" s="138">
        <f>RES_hhdet_numvin!S69</f>
        <v>191615</v>
      </c>
      <c r="T84" s="138">
        <f>RES_hhdet_numvin!T69</f>
        <v>201703</v>
      </c>
      <c r="U84" s="138">
        <f>RES_hhdet_numvin!U69</f>
        <v>250457</v>
      </c>
      <c r="V84" s="138">
        <f>RES_hhdet_numvin!V69</f>
        <v>354121</v>
      </c>
      <c r="W84" s="138">
        <f>RES_hhdet_numvin!W69</f>
        <v>362044</v>
      </c>
      <c r="X84" s="138">
        <f>RES_hhdet_numvin!X69</f>
        <v>375566</v>
      </c>
      <c r="Y84" s="138">
        <f>RES_hhdet_numvin!Y69</f>
        <v>270850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746</v>
      </c>
      <c r="L85" s="138">
        <f>RES_hhdet_numvin!L70</f>
        <v>110</v>
      </c>
      <c r="M85" s="138">
        <f>RES_hhdet_numvin!M70</f>
        <v>302</v>
      </c>
      <c r="N85" s="138">
        <f>RES_hhdet_numvin!N70</f>
        <v>385</v>
      </c>
      <c r="O85" s="138">
        <f>RES_hhdet_numvin!O70</f>
        <v>2349</v>
      </c>
      <c r="P85" s="138">
        <f>RES_hhdet_numvin!P70</f>
        <v>2753</v>
      </c>
      <c r="Q85" s="138">
        <f>RES_hhdet_numvin!Q70</f>
        <v>2891</v>
      </c>
      <c r="R85" s="138">
        <f>RES_hhdet_numvin!R70</f>
        <v>3039</v>
      </c>
      <c r="S85" s="138">
        <f>RES_hhdet_numvin!S70</f>
        <v>1558</v>
      </c>
      <c r="T85" s="138">
        <f>RES_hhdet_numvin!T70</f>
        <v>4120</v>
      </c>
      <c r="U85" s="138">
        <f>RES_hhdet_numvin!U70</f>
        <v>4359</v>
      </c>
      <c r="V85" s="138">
        <f>RES_hhdet_numvin!V70</f>
        <v>5700</v>
      </c>
      <c r="W85" s="138">
        <f>RES_hhdet_numvin!W70</f>
        <v>9223</v>
      </c>
      <c r="X85" s="138">
        <f>RES_hhdet_numvin!X70</f>
        <v>24790</v>
      </c>
      <c r="Y85" s="138">
        <f>RES_hhdet_numvin!Y70</f>
        <v>34431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1039</v>
      </c>
      <c r="S88" s="138">
        <f>RES_hhdet_numvin!S73</f>
        <v>3532</v>
      </c>
      <c r="T88" s="138">
        <f>RES_hhdet_numvin!T73</f>
        <v>151</v>
      </c>
      <c r="U88" s="138">
        <f>RES_hhdet_numvin!U73</f>
        <v>2331</v>
      </c>
      <c r="V88" s="138">
        <f>RES_hhdet_numvin!V73</f>
        <v>0</v>
      </c>
      <c r="W88" s="138">
        <f>RES_hhdet_numvin!W73</f>
        <v>99</v>
      </c>
      <c r="X88" s="138">
        <f>RES_hhdet_numvin!X73</f>
        <v>10294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1950</v>
      </c>
      <c r="S89" s="138">
        <f>RES_hhdet_numvin!S74</f>
        <v>2304</v>
      </c>
      <c r="T89" s="138">
        <f>RES_hhdet_numvin!T74</f>
        <v>7134</v>
      </c>
      <c r="U89" s="138">
        <f>RES_hhdet_numvin!U74</f>
        <v>9679</v>
      </c>
      <c r="V89" s="138">
        <f>RES_hhdet_numvin!V74</f>
        <v>14323</v>
      </c>
      <c r="W89" s="138">
        <f>RES_hhdet_numvin!W74</f>
        <v>16934</v>
      </c>
      <c r="X89" s="138">
        <f>RES_hhdet_numvin!X74</f>
        <v>53443</v>
      </c>
      <c r="Y89" s="138">
        <f>RES_hhdet_numvin!Y74</f>
        <v>22645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115489</v>
      </c>
      <c r="S93" s="138">
        <f>RES_hhdet_numvin!S78</f>
        <v>222033</v>
      </c>
      <c r="T93" s="138">
        <f>RES_hhdet_numvin!T78</f>
        <v>301274</v>
      </c>
      <c r="U93" s="138">
        <f>RES_hhdet_numvin!U78</f>
        <v>393325</v>
      </c>
      <c r="V93" s="138">
        <f>RES_hhdet_numvin!V78</f>
        <v>519043</v>
      </c>
      <c r="W93" s="138">
        <f>RES_hhdet_numvin!W78</f>
        <v>488639</v>
      </c>
      <c r="X93" s="138">
        <f>RES_hhdet_numvin!X78</f>
        <v>560948</v>
      </c>
      <c r="Y93" s="138">
        <f>RES_hhdet_numvin!Y78</f>
        <v>494467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2167</v>
      </c>
      <c r="S94" s="39">
        <f>RES_hhdet_numvin!S79</f>
        <v>4651</v>
      </c>
      <c r="T94" s="39">
        <f>RES_hhdet_numvin!T79</f>
        <v>5923</v>
      </c>
      <c r="U94" s="39">
        <f>RES_hhdet_numvin!U79</f>
        <v>9196</v>
      </c>
      <c r="V94" s="39">
        <f>RES_hhdet_numvin!V79</f>
        <v>9737</v>
      </c>
      <c r="W94" s="39">
        <f>RES_hhdet_numvin!W79</f>
        <v>41971</v>
      </c>
      <c r="X94" s="39">
        <f>RES_hhdet_numvin!X79</f>
        <v>62520</v>
      </c>
      <c r="Y94" s="39">
        <f>RES_hhdet_numvin!Y79</f>
        <v>55962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3088.8042178106512</v>
      </c>
      <c r="C98" s="117">
        <f t="shared" si="12"/>
        <v>3234.7239783671662</v>
      </c>
      <c r="D98" s="117">
        <f t="shared" si="12"/>
        <v>3071.2915533773289</v>
      </c>
      <c r="E98" s="117">
        <f t="shared" si="12"/>
        <v>3091.54603334697</v>
      </c>
      <c r="F98" s="117">
        <f t="shared" si="12"/>
        <v>3059.3239936842133</v>
      </c>
      <c r="G98" s="117">
        <f t="shared" si="12"/>
        <v>3266.6236263016644</v>
      </c>
      <c r="H98" s="117">
        <f t="shared" si="12"/>
        <v>3354.9248512299732</v>
      </c>
      <c r="I98" s="117">
        <f t="shared" si="12"/>
        <v>3206.8452955762236</v>
      </c>
      <c r="J98" s="117">
        <f t="shared" si="12"/>
        <v>3178.9987861562126</v>
      </c>
      <c r="K98" s="117">
        <f t="shared" si="12"/>
        <v>3261.4591056213994</v>
      </c>
      <c r="L98" s="117">
        <f t="shared" si="12"/>
        <v>3590.3851999536137</v>
      </c>
      <c r="M98" s="117">
        <f t="shared" si="12"/>
        <v>3276.9420199868891</v>
      </c>
      <c r="N98" s="117">
        <f t="shared" si="12"/>
        <v>3420.1362485427767</v>
      </c>
      <c r="O98" s="117">
        <f t="shared" si="12"/>
        <v>3464.4759185834596</v>
      </c>
      <c r="P98" s="117">
        <f t="shared" si="12"/>
        <v>3184.2685930430907</v>
      </c>
      <c r="Q98" s="117">
        <f t="shared" si="12"/>
        <v>3199.1843429103837</v>
      </c>
      <c r="R98" s="117">
        <f t="shared" ref="R98:V98" si="13">R99+R102+R104+R113</f>
        <v>3511.7038450867931</v>
      </c>
      <c r="S98" s="117">
        <f t="shared" si="13"/>
        <v>3677.2429893839703</v>
      </c>
      <c r="T98" s="117">
        <f t="shared" si="13"/>
        <v>3609.3838763425792</v>
      </c>
      <c r="U98" s="117">
        <f t="shared" si="13"/>
        <v>3689.1926851436601</v>
      </c>
      <c r="V98" s="117">
        <f t="shared" si="13"/>
        <v>3896.2197328239217</v>
      </c>
      <c r="W98" s="117">
        <f t="shared" ref="W98:Y98" si="14">W99+W102+W104+W113</f>
        <v>4634.5176449546525</v>
      </c>
      <c r="X98" s="117">
        <f t="shared" si="14"/>
        <v>4408.6275754494136</v>
      </c>
      <c r="Y98" s="117">
        <f t="shared" si="14"/>
        <v>4270.2532791340182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2712.1021788538219</v>
      </c>
      <c r="C99" s="122">
        <f t="shared" si="15"/>
        <v>2878.2927425760413</v>
      </c>
      <c r="D99" s="122">
        <f t="shared" si="15"/>
        <v>2721.8843452693659</v>
      </c>
      <c r="E99" s="122">
        <f t="shared" si="15"/>
        <v>2642.6183418381529</v>
      </c>
      <c r="F99" s="122">
        <f t="shared" si="15"/>
        <v>2610.3136675203546</v>
      </c>
      <c r="G99" s="122">
        <f t="shared" si="15"/>
        <v>2825.7386423707799</v>
      </c>
      <c r="H99" s="122">
        <f t="shared" si="15"/>
        <v>2904.4280927768882</v>
      </c>
      <c r="I99" s="122">
        <f t="shared" si="15"/>
        <v>2754.211102056458</v>
      </c>
      <c r="J99" s="122">
        <f t="shared" si="15"/>
        <v>2723.3336797075749</v>
      </c>
      <c r="K99" s="122">
        <f t="shared" si="15"/>
        <v>2790.7229401191994</v>
      </c>
      <c r="L99" s="122">
        <f t="shared" si="15"/>
        <v>3112.9961865563128</v>
      </c>
      <c r="M99" s="122">
        <f t="shared" si="15"/>
        <v>2801.2778721818945</v>
      </c>
      <c r="N99" s="122">
        <f t="shared" si="15"/>
        <v>2937.3982793060472</v>
      </c>
      <c r="O99" s="122">
        <f t="shared" si="15"/>
        <v>2961.6163241925715</v>
      </c>
      <c r="P99" s="122">
        <f t="shared" si="15"/>
        <v>2684.9473264072135</v>
      </c>
      <c r="Q99" s="122">
        <f t="shared" si="15"/>
        <v>2692.4083846958747</v>
      </c>
      <c r="R99" s="122">
        <f t="shared" ref="R99:V99" si="16">SUM(R100:R101)</f>
        <v>2977.6159094649947</v>
      </c>
      <c r="S99" s="122">
        <f t="shared" si="16"/>
        <v>3115.4516172503554</v>
      </c>
      <c r="T99" s="122">
        <f t="shared" si="16"/>
        <v>3085.2215907059235</v>
      </c>
      <c r="U99" s="122">
        <f t="shared" si="16"/>
        <v>3123.2051202240073</v>
      </c>
      <c r="V99" s="122">
        <f t="shared" si="16"/>
        <v>3300.6890494458862</v>
      </c>
      <c r="W99" s="122">
        <f t="shared" ref="W99:Y99" si="17">SUM(W100:W101)</f>
        <v>3939.6910254356239</v>
      </c>
      <c r="X99" s="122">
        <f t="shared" si="17"/>
        <v>3793.6483454536778</v>
      </c>
      <c r="Y99" s="122">
        <f t="shared" si="17"/>
        <v>3757.3226564334786</v>
      </c>
      <c r="DA99" s="130" t="s">
        <v>1629</v>
      </c>
    </row>
    <row r="100" spans="1:105" ht="12" customHeight="1" x14ac:dyDescent="0.25">
      <c r="A100" s="97" t="s">
        <v>212</v>
      </c>
      <c r="B100" s="98">
        <v>2686.0422283730381</v>
      </c>
      <c r="C100" s="98">
        <v>2850.4997173264901</v>
      </c>
      <c r="D100" s="98">
        <v>2695.7357557165292</v>
      </c>
      <c r="E100" s="98">
        <v>2617.0708226399888</v>
      </c>
      <c r="F100" s="98">
        <v>2585.2722159475697</v>
      </c>
      <c r="G100" s="98">
        <v>2798.7303080874808</v>
      </c>
      <c r="H100" s="98">
        <v>2876.4588902796354</v>
      </c>
      <c r="I100" s="98">
        <v>2728.0440781155644</v>
      </c>
      <c r="J100" s="98">
        <v>2697.3670597041873</v>
      </c>
      <c r="K100" s="98">
        <v>2764.0594957861872</v>
      </c>
      <c r="L100" s="98">
        <v>3082.6477742996758</v>
      </c>
      <c r="M100" s="98">
        <v>2774.0359415360545</v>
      </c>
      <c r="N100" s="98">
        <v>2908.2775528171264</v>
      </c>
      <c r="O100" s="98">
        <v>2931.8562850008639</v>
      </c>
      <c r="P100" s="98">
        <v>2658.1969861917223</v>
      </c>
      <c r="Q100" s="98">
        <v>2665.436841029265</v>
      </c>
      <c r="R100" s="98">
        <v>2947.3184881529492</v>
      </c>
      <c r="S100" s="98">
        <v>3083.3079218038633</v>
      </c>
      <c r="T100" s="98">
        <v>3052.2044269436046</v>
      </c>
      <c r="U100" s="98">
        <v>3089.5367336297331</v>
      </c>
      <c r="V100" s="98">
        <v>3264.0754666358171</v>
      </c>
      <c r="W100" s="98">
        <v>3895.7744195757459</v>
      </c>
      <c r="X100" s="98">
        <v>3752.0745999800542</v>
      </c>
      <c r="Y100" s="98">
        <v>3716.3336611852583</v>
      </c>
      <c r="DA100" s="63" t="s">
        <v>1630</v>
      </c>
    </row>
    <row r="101" spans="1:105" ht="12" customHeight="1" x14ac:dyDescent="0.25">
      <c r="A101" s="97" t="s">
        <v>53</v>
      </c>
      <c r="B101" s="98">
        <v>26.059950480783723</v>
      </c>
      <c r="C101" s="98">
        <v>27.79302524955127</v>
      </c>
      <c r="D101" s="98">
        <v>26.148589552836807</v>
      </c>
      <c r="E101" s="98">
        <v>25.547519198164007</v>
      </c>
      <c r="F101" s="98">
        <v>25.04145157278483</v>
      </c>
      <c r="G101" s="98">
        <v>27.008334283298993</v>
      </c>
      <c r="H101" s="98">
        <v>27.969202497252606</v>
      </c>
      <c r="I101" s="98">
        <v>26.167023940893792</v>
      </c>
      <c r="J101" s="98">
        <v>25.966620003387678</v>
      </c>
      <c r="K101" s="98">
        <v>26.663444333012308</v>
      </c>
      <c r="L101" s="98">
        <v>30.348412256636838</v>
      </c>
      <c r="M101" s="98">
        <v>27.241930645840256</v>
      </c>
      <c r="N101" s="98">
        <v>29.120726488920685</v>
      </c>
      <c r="O101" s="98">
        <v>29.76003919170774</v>
      </c>
      <c r="P101" s="98">
        <v>26.750340215491295</v>
      </c>
      <c r="Q101" s="98">
        <v>26.971543666609609</v>
      </c>
      <c r="R101" s="98">
        <v>30.297421312045639</v>
      </c>
      <c r="S101" s="98">
        <v>32.143695446491854</v>
      </c>
      <c r="T101" s="98">
        <v>33.01716376231866</v>
      </c>
      <c r="U101" s="98">
        <v>33.668386594274146</v>
      </c>
      <c r="V101" s="98">
        <v>36.613582810069062</v>
      </c>
      <c r="W101" s="98">
        <v>43.916605859877819</v>
      </c>
      <c r="X101" s="98">
        <v>41.573745473623475</v>
      </c>
      <c r="Y101" s="98">
        <v>40.988995248220533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1.2853014165220302E-2</v>
      </c>
      <c r="C102" s="122">
        <f t="shared" si="18"/>
        <v>1.369625457343251E-2</v>
      </c>
      <c r="D102" s="122">
        <f t="shared" si="18"/>
        <v>1.5803161864909331E-2</v>
      </c>
      <c r="E102" s="122">
        <f t="shared" si="18"/>
        <v>1.6741878746524701E-2</v>
      </c>
      <c r="F102" s="122">
        <f t="shared" si="18"/>
        <v>2.0960074601568231E-2</v>
      </c>
      <c r="G102" s="122">
        <f t="shared" si="18"/>
        <v>2.4374092811320084E-2</v>
      </c>
      <c r="H102" s="122">
        <f t="shared" si="18"/>
        <v>3.6936174562213125E-2</v>
      </c>
      <c r="I102" s="122">
        <f t="shared" si="18"/>
        <v>5.021219219075309E-2</v>
      </c>
      <c r="J102" s="122">
        <f t="shared" si="18"/>
        <v>6.5243074493673503E-2</v>
      </c>
      <c r="K102" s="122">
        <f t="shared" si="18"/>
        <v>8.5776859198054681E-2</v>
      </c>
      <c r="L102" s="122">
        <f t="shared" si="18"/>
        <v>0.16705652050224057</v>
      </c>
      <c r="M102" s="122">
        <f t="shared" si="18"/>
        <v>0.11950033485857374</v>
      </c>
      <c r="N102" s="122">
        <f t="shared" si="18"/>
        <v>0.18191273784359846</v>
      </c>
      <c r="O102" s="122">
        <f t="shared" si="18"/>
        <v>0.22555267862468856</v>
      </c>
      <c r="P102" s="122">
        <f t="shared" si="18"/>
        <v>0.2944090197319813</v>
      </c>
      <c r="Q102" s="122">
        <f t="shared" si="18"/>
        <v>0.70850392555070563</v>
      </c>
      <c r="R102" s="122">
        <f t="shared" si="18"/>
        <v>0.52532132160959799</v>
      </c>
      <c r="S102" s="122">
        <f t="shared" si="18"/>
        <v>0.63618623510857752</v>
      </c>
      <c r="T102" s="122">
        <f t="shared" si="18"/>
        <v>0.83420153325875135</v>
      </c>
      <c r="U102" s="122">
        <f t="shared" si="18"/>
        <v>1.2740069236289335</v>
      </c>
      <c r="V102" s="122">
        <f t="shared" si="18"/>
        <v>0.84763023020427741</v>
      </c>
      <c r="W102" s="122">
        <f t="shared" si="18"/>
        <v>1.0759663156125399</v>
      </c>
      <c r="X102" s="122">
        <f t="shared" si="18"/>
        <v>1.0035510208652505</v>
      </c>
      <c r="Y102" s="122">
        <f t="shared" si="18"/>
        <v>1.0090772687808878</v>
      </c>
      <c r="DA102" s="130" t="s">
        <v>1632</v>
      </c>
    </row>
    <row r="103" spans="1:105" ht="12" customHeight="1" x14ac:dyDescent="0.25">
      <c r="A103" s="97" t="s">
        <v>53</v>
      </c>
      <c r="B103" s="98">
        <v>1.2853014165220302E-2</v>
      </c>
      <c r="C103" s="98">
        <v>1.369625457343251E-2</v>
      </c>
      <c r="D103" s="98">
        <v>1.5803161864909331E-2</v>
      </c>
      <c r="E103" s="98">
        <v>1.6741878746524701E-2</v>
      </c>
      <c r="F103" s="98">
        <v>2.0960074601568231E-2</v>
      </c>
      <c r="G103" s="98">
        <v>2.4374092811320084E-2</v>
      </c>
      <c r="H103" s="98">
        <v>3.6936174562213125E-2</v>
      </c>
      <c r="I103" s="98">
        <v>5.021219219075309E-2</v>
      </c>
      <c r="J103" s="98">
        <v>6.5243074493673503E-2</v>
      </c>
      <c r="K103" s="98">
        <v>8.5776859198054681E-2</v>
      </c>
      <c r="L103" s="98">
        <v>0.16705652050224057</v>
      </c>
      <c r="M103" s="98">
        <v>0.11950033485857374</v>
      </c>
      <c r="N103" s="98">
        <v>0.18191273784359846</v>
      </c>
      <c r="O103" s="98">
        <v>0.22555267862468856</v>
      </c>
      <c r="P103" s="98">
        <v>0.2944090197319813</v>
      </c>
      <c r="Q103" s="98">
        <v>0.70850392555070563</v>
      </c>
      <c r="R103" s="98">
        <v>0.52532132160959799</v>
      </c>
      <c r="S103" s="98">
        <v>0.63618623510857752</v>
      </c>
      <c r="T103" s="98">
        <v>0.83420153325875135</v>
      </c>
      <c r="U103" s="98">
        <v>1.2740069236289335</v>
      </c>
      <c r="V103" s="98">
        <v>0.84763023020427741</v>
      </c>
      <c r="W103" s="98">
        <v>1.0759663156125399</v>
      </c>
      <c r="X103" s="98">
        <v>1.0035510208652505</v>
      </c>
      <c r="Y103" s="98">
        <v>1.0090772687808878</v>
      </c>
      <c r="DA103" s="63" t="s">
        <v>1633</v>
      </c>
    </row>
    <row r="104" spans="1:105" ht="12" customHeight="1" x14ac:dyDescent="0.25">
      <c r="A104" s="121" t="s">
        <v>55</v>
      </c>
      <c r="B104" s="122">
        <v>261.40294687300076</v>
      </c>
      <c r="C104" s="122">
        <v>248.31620413324458</v>
      </c>
      <c r="D104" s="122">
        <v>240.60089396262666</v>
      </c>
      <c r="E104" s="122">
        <v>278.29398941972704</v>
      </c>
      <c r="F104" s="122">
        <v>282.84844706178205</v>
      </c>
      <c r="G104" s="122">
        <v>283.19778211416684</v>
      </c>
      <c r="H104" s="122">
        <v>286.07920397283101</v>
      </c>
      <c r="I104" s="122">
        <v>286.91009917468438</v>
      </c>
      <c r="J104" s="122">
        <v>287.00389658974842</v>
      </c>
      <c r="K104" s="122">
        <v>296.64359890168078</v>
      </c>
      <c r="L104" s="122">
        <v>296.46133031068956</v>
      </c>
      <c r="M104" s="122">
        <v>301.79968416562707</v>
      </c>
      <c r="N104" s="122">
        <v>306.31475010395928</v>
      </c>
      <c r="O104" s="122">
        <v>321.22495674768038</v>
      </c>
      <c r="P104" s="122">
        <v>323.1961600233513</v>
      </c>
      <c r="Q104" s="122">
        <v>328.19173408760298</v>
      </c>
      <c r="R104" s="122">
        <v>342.5646093112199</v>
      </c>
      <c r="S104" s="122">
        <v>358.34089343205267</v>
      </c>
      <c r="T104" s="122">
        <v>339.5174681838152</v>
      </c>
      <c r="U104" s="122">
        <v>354.65227996135718</v>
      </c>
      <c r="V104" s="122">
        <v>375.69547750822488</v>
      </c>
      <c r="W104" s="122">
        <v>443.59579327351815</v>
      </c>
      <c r="X104" s="122">
        <v>407.51815042597485</v>
      </c>
      <c r="Y104" s="122">
        <v>333.44100466898209</v>
      </c>
      <c r="DA104" s="130" t="s">
        <v>1634</v>
      </c>
    </row>
    <row r="105" spans="1:105" ht="12" customHeight="1" x14ac:dyDescent="0.25">
      <c r="A105" s="97" t="s">
        <v>134</v>
      </c>
      <c r="B105" s="98">
        <v>254.61626830004639</v>
      </c>
      <c r="C105" s="98">
        <v>242.61379105716918</v>
      </c>
      <c r="D105" s="98">
        <v>236.54689402124495</v>
      </c>
      <c r="E105" s="98">
        <v>269.47876849152442</v>
      </c>
      <c r="F105" s="98">
        <v>274.70131743337862</v>
      </c>
      <c r="G105" s="98">
        <v>276.71901339806527</v>
      </c>
      <c r="H105" s="98">
        <v>278.43309893632659</v>
      </c>
      <c r="I105" s="98">
        <v>279.90596039782133</v>
      </c>
      <c r="J105" s="98">
        <v>279.67943790031899</v>
      </c>
      <c r="K105" s="98">
        <v>288.77388395512048</v>
      </c>
      <c r="L105" s="98">
        <v>288.0241743568119</v>
      </c>
      <c r="M105" s="98">
        <v>293.40128701182533</v>
      </c>
      <c r="N105" s="98">
        <v>297.91603995547808</v>
      </c>
      <c r="O105" s="98">
        <v>311.95894969399637</v>
      </c>
      <c r="P105" s="98">
        <v>313.70941028080415</v>
      </c>
      <c r="Q105" s="98">
        <v>318.11798761507174</v>
      </c>
      <c r="R105" s="98">
        <v>331.95627264269251</v>
      </c>
      <c r="S105" s="98">
        <v>347.40160169832609</v>
      </c>
      <c r="T105" s="98">
        <v>328.57636254202293</v>
      </c>
      <c r="U105" s="98">
        <v>342.37716960132792</v>
      </c>
      <c r="V105" s="98">
        <v>361.72734749329999</v>
      </c>
      <c r="W105" s="98">
        <v>426.95737565140416</v>
      </c>
      <c r="X105" s="98">
        <v>385.60886262123012</v>
      </c>
      <c r="Y105" s="98">
        <v>313.7592558486636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0.26359377278158036</v>
      </c>
      <c r="L106" s="98">
        <v>0.29784012283149691</v>
      </c>
      <c r="M106" s="98">
        <v>0.36264727199684854</v>
      </c>
      <c r="N106" s="98">
        <v>0.43048732746646656</v>
      </c>
      <c r="O106" s="98">
        <v>0.80550860028332538</v>
      </c>
      <c r="P106" s="98">
        <v>1.1649167342754261</v>
      </c>
      <c r="Q106" s="98">
        <v>1.5118063691377897</v>
      </c>
      <c r="R106" s="98">
        <v>1.9126302235363823</v>
      </c>
      <c r="S106" s="98">
        <v>2.1643260404006357</v>
      </c>
      <c r="T106" s="98">
        <v>2.5341127160243335</v>
      </c>
      <c r="U106" s="98">
        <v>3.0268525919230296</v>
      </c>
      <c r="V106" s="98">
        <v>3.6386022029864575</v>
      </c>
      <c r="W106" s="98">
        <v>5.2077706618134307</v>
      </c>
      <c r="X106" s="98">
        <v>6.9111914784003847</v>
      </c>
      <c r="Y106" s="98">
        <v>8.2839253827235648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0.15605903072154831</v>
      </c>
      <c r="L107" s="101">
        <v>0.18251089676516799</v>
      </c>
      <c r="M107" s="101">
        <v>0.21499844556193987</v>
      </c>
      <c r="N107" s="101">
        <v>0.24676366421810805</v>
      </c>
      <c r="O107" s="101">
        <v>0.46427324791262936</v>
      </c>
      <c r="P107" s="101">
        <v>0.65093711847180802</v>
      </c>
      <c r="Q107" s="101">
        <v>0.84489130786377342</v>
      </c>
      <c r="R107" s="101">
        <v>1.0490811819819581</v>
      </c>
      <c r="S107" s="101">
        <v>1.1647016220298227</v>
      </c>
      <c r="T107" s="101">
        <v>1.5548450771915217</v>
      </c>
      <c r="U107" s="101">
        <v>1.688740526084914</v>
      </c>
      <c r="V107" s="101">
        <v>1.9670481295224418</v>
      </c>
      <c r="W107" s="101">
        <v>2.8883670618763526</v>
      </c>
      <c r="X107" s="101">
        <v>2.9685771387964532</v>
      </c>
      <c r="Y107" s="101">
        <v>2.796810141884833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0.10753474206003207</v>
      </c>
      <c r="L108" s="104">
        <v>0.11532922606632892</v>
      </c>
      <c r="M108" s="104">
        <v>0.14764882643490868</v>
      </c>
      <c r="N108" s="104">
        <v>0.18372366324835851</v>
      </c>
      <c r="O108" s="104">
        <v>0.34123535237069597</v>
      </c>
      <c r="P108" s="104">
        <v>0.51397961580361795</v>
      </c>
      <c r="Q108" s="104">
        <v>0.66691506127401623</v>
      </c>
      <c r="R108" s="104">
        <v>0.86354904155442413</v>
      </c>
      <c r="S108" s="104">
        <v>0.99962441837081273</v>
      </c>
      <c r="T108" s="104">
        <v>0.97926763883281165</v>
      </c>
      <c r="U108" s="104">
        <v>1.3381120658381154</v>
      </c>
      <c r="V108" s="104">
        <v>1.6715540734640157</v>
      </c>
      <c r="W108" s="104">
        <v>2.3194035999370786</v>
      </c>
      <c r="X108" s="104">
        <v>3.942614339603931</v>
      </c>
      <c r="Y108" s="104">
        <v>5.4871152408387314</v>
      </c>
      <c r="DA108" s="132" t="s">
        <v>1638</v>
      </c>
    </row>
    <row r="109" spans="1:105" ht="12" customHeight="1" x14ac:dyDescent="0.25">
      <c r="A109" s="106" t="s">
        <v>122</v>
      </c>
      <c r="B109" s="101">
        <v>6.7866785729543713</v>
      </c>
      <c r="C109" s="101">
        <v>5.7024130760753877</v>
      </c>
      <c r="D109" s="101">
        <v>4.0539999413816918</v>
      </c>
      <c r="E109" s="101">
        <v>8.8152209282025993</v>
      </c>
      <c r="F109" s="101">
        <v>8.1471296284034267</v>
      </c>
      <c r="G109" s="101">
        <v>6.4787687161015581</v>
      </c>
      <c r="H109" s="101">
        <v>7.6461050365043954</v>
      </c>
      <c r="I109" s="101">
        <v>7.0041387768630248</v>
      </c>
      <c r="J109" s="101">
        <v>7.3244586894294095</v>
      </c>
      <c r="K109" s="101">
        <v>7.0992792438720098</v>
      </c>
      <c r="L109" s="101">
        <v>7.4676557867628279</v>
      </c>
      <c r="M109" s="101">
        <v>7.2419947400422631</v>
      </c>
      <c r="N109" s="101">
        <v>7.019596169450792</v>
      </c>
      <c r="O109" s="101">
        <v>6.3952083276265999</v>
      </c>
      <c r="P109" s="101">
        <v>5.3898200636333229</v>
      </c>
      <c r="Q109" s="101">
        <v>4.8213421462733699</v>
      </c>
      <c r="R109" s="101">
        <v>4.440997313053999</v>
      </c>
      <c r="S109" s="101">
        <v>4.4157726995949975</v>
      </c>
      <c r="T109" s="101">
        <v>3.2706694110510028</v>
      </c>
      <c r="U109" s="101">
        <v>2.918756106919612</v>
      </c>
      <c r="V109" s="101">
        <v>2.3787455174148682</v>
      </c>
      <c r="W109" s="101">
        <v>2.0902122519445943</v>
      </c>
      <c r="X109" s="101">
        <v>2.6945546878747693</v>
      </c>
      <c r="Y109" s="101">
        <v>1.5849064874518222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0.50684192990670807</v>
      </c>
      <c r="L110" s="104">
        <v>0.67166004428340109</v>
      </c>
      <c r="M110" s="104">
        <v>0.79375514176261075</v>
      </c>
      <c r="N110" s="104">
        <v>0.94862665156394632</v>
      </c>
      <c r="O110" s="104">
        <v>2.0652901257740739</v>
      </c>
      <c r="P110" s="104">
        <v>2.9320129446384238</v>
      </c>
      <c r="Q110" s="104">
        <v>3.7405979571201118</v>
      </c>
      <c r="R110" s="104">
        <v>4.2547091319369628</v>
      </c>
      <c r="S110" s="104">
        <v>4.3591929937309581</v>
      </c>
      <c r="T110" s="104">
        <v>5.1363235147169419</v>
      </c>
      <c r="U110" s="104">
        <v>6.3295016611866401</v>
      </c>
      <c r="V110" s="104">
        <v>7.9507822945235223</v>
      </c>
      <c r="W110" s="104">
        <v>9.3404347083559927</v>
      </c>
      <c r="X110" s="104">
        <v>12.303541638469618</v>
      </c>
      <c r="Y110" s="104">
        <v>9.8129169501431406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0.29469639420016164</v>
      </c>
      <c r="L111" s="98">
        <v>0.40527771457313078</v>
      </c>
      <c r="M111" s="98">
        <v>0.46313559137250787</v>
      </c>
      <c r="N111" s="98">
        <v>0.53523900302147587</v>
      </c>
      <c r="O111" s="98">
        <v>1.1841060396446272</v>
      </c>
      <c r="P111" s="98">
        <v>1.6410751827252865</v>
      </c>
      <c r="Q111" s="98">
        <v>2.10813686738144</v>
      </c>
      <c r="R111" s="98">
        <v>2.3657324494022087</v>
      </c>
      <c r="S111" s="98">
        <v>2.3735263983223134</v>
      </c>
      <c r="T111" s="98">
        <v>3.1552277468109491</v>
      </c>
      <c r="U111" s="98">
        <v>3.5796208996221086</v>
      </c>
      <c r="V111" s="98">
        <v>4.3818655016269767</v>
      </c>
      <c r="W111" s="98">
        <v>5.2300982470934345</v>
      </c>
      <c r="X111" s="98">
        <v>5.2156427996524188</v>
      </c>
      <c r="Y111" s="98">
        <v>3.0405518930715911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0.21214553570654643</v>
      </c>
      <c r="L112" s="98">
        <v>0.26638232971027032</v>
      </c>
      <c r="M112" s="98">
        <v>0.33061955039010282</v>
      </c>
      <c r="N112" s="98">
        <v>0.41338764854247045</v>
      </c>
      <c r="O112" s="98">
        <v>0.88118408612944654</v>
      </c>
      <c r="P112" s="98">
        <v>1.2909377619131375</v>
      </c>
      <c r="Q112" s="98">
        <v>1.6324610897386718</v>
      </c>
      <c r="R112" s="98">
        <v>1.8889766825347545</v>
      </c>
      <c r="S112" s="98">
        <v>1.9856665954086445</v>
      </c>
      <c r="T112" s="98">
        <v>1.9810957679059931</v>
      </c>
      <c r="U112" s="98">
        <v>2.7498807615645315</v>
      </c>
      <c r="V112" s="98">
        <v>3.5689167928965451</v>
      </c>
      <c r="W112" s="98">
        <v>4.1103364612625581</v>
      </c>
      <c r="X112" s="98">
        <v>7.0878988388171988</v>
      </c>
      <c r="Y112" s="98">
        <v>6.772365057071549</v>
      </c>
      <c r="DA112" s="63" t="s">
        <v>1642</v>
      </c>
    </row>
    <row r="113" spans="1:105" ht="12" customHeight="1" x14ac:dyDescent="0.25">
      <c r="A113" s="121" t="s">
        <v>54</v>
      </c>
      <c r="B113" s="122">
        <v>115.28623906966315</v>
      </c>
      <c r="C113" s="122">
        <v>108.10133540330699</v>
      </c>
      <c r="D113" s="122">
        <v>108.79051098347152</v>
      </c>
      <c r="E113" s="122">
        <v>170.61696021034359</v>
      </c>
      <c r="F113" s="122">
        <v>166.14091902747506</v>
      </c>
      <c r="G113" s="122">
        <v>157.66282772390647</v>
      </c>
      <c r="H113" s="122">
        <v>164.38061830569174</v>
      </c>
      <c r="I113" s="122">
        <v>165.67388215289037</v>
      </c>
      <c r="J113" s="122">
        <v>168.5959667843957</v>
      </c>
      <c r="K113" s="122">
        <v>174.00678974132092</v>
      </c>
      <c r="L113" s="122">
        <v>180.76062656610938</v>
      </c>
      <c r="M113" s="122">
        <v>173.74496330450887</v>
      </c>
      <c r="N113" s="122">
        <v>176.24130639492674</v>
      </c>
      <c r="O113" s="122">
        <v>181.40908496458303</v>
      </c>
      <c r="P113" s="122">
        <v>175.83069759279417</v>
      </c>
      <c r="Q113" s="122">
        <v>177.87572020135528</v>
      </c>
      <c r="R113" s="122">
        <v>190.9980049889688</v>
      </c>
      <c r="S113" s="122">
        <v>202.8142924664534</v>
      </c>
      <c r="T113" s="122">
        <v>183.81061591958183</v>
      </c>
      <c r="U113" s="122">
        <v>210.06127803466683</v>
      </c>
      <c r="V113" s="122">
        <v>218.98757563960615</v>
      </c>
      <c r="W113" s="122">
        <v>250.15485992989719</v>
      </c>
      <c r="X113" s="122">
        <v>206.45752854889503</v>
      </c>
      <c r="Y113" s="122">
        <v>178.48054076277629</v>
      </c>
      <c r="DA113" s="130" t="s">
        <v>1643</v>
      </c>
    </row>
    <row r="114" spans="1:105" ht="12" customHeight="1" x14ac:dyDescent="0.25">
      <c r="A114" s="97" t="s">
        <v>175</v>
      </c>
      <c r="B114" s="98">
        <v>111.03969765193612</v>
      </c>
      <c r="C114" s="98">
        <v>104.75837467738916</v>
      </c>
      <c r="D114" s="98">
        <v>106.47487390796968</v>
      </c>
      <c r="E114" s="98">
        <v>164.86915349445445</v>
      </c>
      <c r="F114" s="98">
        <v>161.1786592243827</v>
      </c>
      <c r="G114" s="98">
        <v>153.89289691514136</v>
      </c>
      <c r="H114" s="98">
        <v>159.91884483390874</v>
      </c>
      <c r="I114" s="98">
        <v>161.61144042040775</v>
      </c>
      <c r="J114" s="98">
        <v>164.29056172481563</v>
      </c>
      <c r="K114" s="98">
        <v>169.66748298205573</v>
      </c>
      <c r="L114" s="98">
        <v>175.95388094545751</v>
      </c>
      <c r="M114" s="98">
        <v>169.27399828600863</v>
      </c>
      <c r="N114" s="98">
        <v>171.81596342559985</v>
      </c>
      <c r="O114" s="98">
        <v>176.77096497210235</v>
      </c>
      <c r="P114" s="98">
        <v>171.40268360590977</v>
      </c>
      <c r="Q114" s="98">
        <v>173.38351306585525</v>
      </c>
      <c r="R114" s="98">
        <v>186.36945122959864</v>
      </c>
      <c r="S114" s="98">
        <v>198.07960118704338</v>
      </c>
      <c r="T114" s="98">
        <v>179.1226629436299</v>
      </c>
      <c r="U114" s="98">
        <v>205.16992718008461</v>
      </c>
      <c r="V114" s="98">
        <v>213.65730885056067</v>
      </c>
      <c r="W114" s="98">
        <v>240.41500538079444</v>
      </c>
      <c r="X114" s="98">
        <v>198.10969714727986</v>
      </c>
      <c r="Y114" s="98">
        <v>172.35747832720159</v>
      </c>
      <c r="DA114" s="63" t="s">
        <v>1644</v>
      </c>
    </row>
    <row r="115" spans="1:105" ht="12" customHeight="1" x14ac:dyDescent="0.25">
      <c r="A115" s="109" t="s">
        <v>120</v>
      </c>
      <c r="B115" s="33">
        <v>4.2465414177270295</v>
      </c>
      <c r="C115" s="33">
        <v>3.3429607259178411</v>
      </c>
      <c r="D115" s="33">
        <v>2.3156370755018378</v>
      </c>
      <c r="E115" s="33">
        <v>5.7478067158891344</v>
      </c>
      <c r="F115" s="33">
        <v>4.9622598030923788</v>
      </c>
      <c r="G115" s="33">
        <v>3.7699308087651184</v>
      </c>
      <c r="H115" s="33">
        <v>4.4617734717829913</v>
      </c>
      <c r="I115" s="33">
        <v>4.0624417324826396</v>
      </c>
      <c r="J115" s="33">
        <v>4.3054050595800692</v>
      </c>
      <c r="K115" s="33">
        <v>4.3393067592651864</v>
      </c>
      <c r="L115" s="33">
        <v>4.8067456206518617</v>
      </c>
      <c r="M115" s="33">
        <v>4.4709650185002419</v>
      </c>
      <c r="N115" s="33">
        <v>4.4253429693268824</v>
      </c>
      <c r="O115" s="33">
        <v>4.6381199924806928</v>
      </c>
      <c r="P115" s="33">
        <v>4.4280139868843866</v>
      </c>
      <c r="Q115" s="33">
        <v>4.4922071355000233</v>
      </c>
      <c r="R115" s="33">
        <v>4.6285537593701571</v>
      </c>
      <c r="S115" s="33">
        <v>4.7346912794100167</v>
      </c>
      <c r="T115" s="33">
        <v>4.6879529759519443</v>
      </c>
      <c r="U115" s="33">
        <v>4.8913508545822273</v>
      </c>
      <c r="V115" s="33">
        <v>5.330266789045476</v>
      </c>
      <c r="W115" s="33">
        <v>9.7398545491027519</v>
      </c>
      <c r="X115" s="33">
        <v>8.3478314016151813</v>
      </c>
      <c r="Y115" s="33">
        <v>6.1230624355746928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1518.0429328117673</v>
      </c>
      <c r="C117" s="117">
        <f t="shared" si="19"/>
        <v>1595.0028319150563</v>
      </c>
      <c r="D117" s="117">
        <f t="shared" si="19"/>
        <v>1524.5053758243607</v>
      </c>
      <c r="E117" s="117">
        <f t="shared" si="19"/>
        <v>1555.4620613780774</v>
      </c>
      <c r="F117" s="117">
        <f t="shared" si="19"/>
        <v>1554.2518818041683</v>
      </c>
      <c r="G117" s="117">
        <f t="shared" si="19"/>
        <v>1675.9564467060311</v>
      </c>
      <c r="H117" s="117">
        <f t="shared" si="19"/>
        <v>1740.7543763516132</v>
      </c>
      <c r="I117" s="117">
        <f t="shared" si="19"/>
        <v>1685.1631299851781</v>
      </c>
      <c r="J117" s="117">
        <f t="shared" si="19"/>
        <v>1691.9821634363534</v>
      </c>
      <c r="K117" s="117">
        <f t="shared" si="19"/>
        <v>1761.5344759074869</v>
      </c>
      <c r="L117" s="117">
        <f t="shared" si="19"/>
        <v>1969.62297299336</v>
      </c>
      <c r="M117" s="117">
        <f t="shared" si="19"/>
        <v>1835.9460881099039</v>
      </c>
      <c r="N117" s="117">
        <f t="shared" si="19"/>
        <v>1964.4317327632305</v>
      </c>
      <c r="O117" s="117">
        <f t="shared" si="19"/>
        <v>2045.4875828537574</v>
      </c>
      <c r="P117" s="117">
        <f t="shared" si="19"/>
        <v>1902.1189630380318</v>
      </c>
      <c r="Q117" s="117">
        <f t="shared" si="19"/>
        <v>1943.4254526006312</v>
      </c>
      <c r="R117" s="117">
        <f t="shared" ref="R117:V117" si="20">R118+R121+R123+R132</f>
        <v>2172.6912689123174</v>
      </c>
      <c r="S117" s="117">
        <f t="shared" si="20"/>
        <v>2328.1370079806979</v>
      </c>
      <c r="T117" s="117">
        <f t="shared" si="20"/>
        <v>2341.9160653676308</v>
      </c>
      <c r="U117" s="117">
        <f t="shared" si="20"/>
        <v>2461.1885483936358</v>
      </c>
      <c r="V117" s="117">
        <f t="shared" si="20"/>
        <v>2682.7483130319761</v>
      </c>
      <c r="W117" s="117">
        <f t="shared" ref="W117:Y117" si="21">W118+W121+W123+W132</f>
        <v>3285.3072258894626</v>
      </c>
      <c r="X117" s="117">
        <f t="shared" si="21"/>
        <v>3214.2221990450244</v>
      </c>
      <c r="Y117" s="117">
        <f t="shared" si="21"/>
        <v>3176.0696826644216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1314.7882300604354</v>
      </c>
      <c r="C118" s="122">
        <f t="shared" si="22"/>
        <v>1402.1969724097228</v>
      </c>
      <c r="D118" s="122">
        <f t="shared" si="22"/>
        <v>1334.6523652251456</v>
      </c>
      <c r="E118" s="122">
        <f t="shared" si="22"/>
        <v>1307.3245988035467</v>
      </c>
      <c r="F118" s="122">
        <f t="shared" si="22"/>
        <v>1304.6132159016495</v>
      </c>
      <c r="G118" s="122">
        <f t="shared" si="22"/>
        <v>1429.2207909486465</v>
      </c>
      <c r="H118" s="122">
        <f t="shared" si="22"/>
        <v>1486.0401850313542</v>
      </c>
      <c r="I118" s="122">
        <f t="shared" si="22"/>
        <v>1426.9854047129008</v>
      </c>
      <c r="J118" s="122">
        <f t="shared" si="22"/>
        <v>1429.5166073787329</v>
      </c>
      <c r="K118" s="122">
        <f t="shared" si="22"/>
        <v>1487.2936002297206</v>
      </c>
      <c r="L118" s="122">
        <f t="shared" si="22"/>
        <v>1687.7655951655888</v>
      </c>
      <c r="M118" s="122">
        <f t="shared" si="22"/>
        <v>1551.0687806441285</v>
      </c>
      <c r="N118" s="122">
        <f t="shared" si="22"/>
        <v>1669.9609572331008</v>
      </c>
      <c r="O118" s="122">
        <f t="shared" si="22"/>
        <v>1732.8636329652636</v>
      </c>
      <c r="P118" s="122">
        <f t="shared" si="22"/>
        <v>1588.7969781124827</v>
      </c>
      <c r="Q118" s="122">
        <f t="shared" si="22"/>
        <v>1620.4892865565032</v>
      </c>
      <c r="R118" s="122">
        <f t="shared" ref="R118:V118" si="23">SUM(R119:R120)</f>
        <v>1828.628532088765</v>
      </c>
      <c r="S118" s="122">
        <f t="shared" si="23"/>
        <v>1960.2287611731892</v>
      </c>
      <c r="T118" s="122">
        <f t="shared" si="23"/>
        <v>1991.2135777417197</v>
      </c>
      <c r="U118" s="122">
        <f t="shared" si="23"/>
        <v>2074.6158552817815</v>
      </c>
      <c r="V118" s="122">
        <f t="shared" si="23"/>
        <v>2267.564949877345</v>
      </c>
      <c r="W118" s="122">
        <f t="shared" ref="W118:Y118" si="24">SUM(W119:W120)</f>
        <v>2788.805337132404</v>
      </c>
      <c r="X118" s="122">
        <f t="shared" si="24"/>
        <v>2762.9383437817514</v>
      </c>
      <c r="Y118" s="122">
        <f t="shared" si="24"/>
        <v>2794.4971768041873</v>
      </c>
      <c r="DA118" s="130" t="s">
        <v>1797</v>
      </c>
    </row>
    <row r="119" spans="1:105" ht="12" customHeight="1" x14ac:dyDescent="0.25">
      <c r="A119" s="97" t="s">
        <v>212</v>
      </c>
      <c r="B119" s="98">
        <v>1288.7282795796516</v>
      </c>
      <c r="C119" s="98">
        <v>1374.4039471601716</v>
      </c>
      <c r="D119" s="98">
        <v>1308.5037756723088</v>
      </c>
      <c r="E119" s="98">
        <v>1281.7770796053826</v>
      </c>
      <c r="F119" s="98">
        <v>1279.5717643288647</v>
      </c>
      <c r="G119" s="98">
        <v>1402.2124566653474</v>
      </c>
      <c r="H119" s="98">
        <v>1458.0709825341016</v>
      </c>
      <c r="I119" s="98">
        <v>1400.818380772007</v>
      </c>
      <c r="J119" s="98">
        <v>1403.5499873753452</v>
      </c>
      <c r="K119" s="98">
        <v>1460.6301558967082</v>
      </c>
      <c r="L119" s="98">
        <v>1657.4171829089519</v>
      </c>
      <c r="M119" s="98">
        <v>1523.8268499982883</v>
      </c>
      <c r="N119" s="98">
        <v>1640.8402307441802</v>
      </c>
      <c r="O119" s="98">
        <v>1703.1035937735558</v>
      </c>
      <c r="P119" s="98">
        <v>1562.0466378969913</v>
      </c>
      <c r="Q119" s="98">
        <v>1593.5177428898935</v>
      </c>
      <c r="R119" s="98">
        <v>1798.3311107767195</v>
      </c>
      <c r="S119" s="98">
        <v>1928.0850657266974</v>
      </c>
      <c r="T119" s="98">
        <v>1958.1964139794011</v>
      </c>
      <c r="U119" s="98">
        <v>2040.9474686875071</v>
      </c>
      <c r="V119" s="98">
        <v>2230.9513670672759</v>
      </c>
      <c r="W119" s="98">
        <v>2744.888731272526</v>
      </c>
      <c r="X119" s="98">
        <v>2721.3645983081278</v>
      </c>
      <c r="Y119" s="98">
        <v>2753.508181555967</v>
      </c>
      <c r="DA119" s="63" t="s">
        <v>1798</v>
      </c>
    </row>
    <row r="120" spans="1:105" ht="12" customHeight="1" x14ac:dyDescent="0.25">
      <c r="A120" s="97" t="s">
        <v>53</v>
      </c>
      <c r="B120" s="98">
        <v>26.059950480783723</v>
      </c>
      <c r="C120" s="98">
        <v>27.79302524955127</v>
      </c>
      <c r="D120" s="98">
        <v>26.148589552836807</v>
      </c>
      <c r="E120" s="98">
        <v>25.547519198164007</v>
      </c>
      <c r="F120" s="98">
        <v>25.04145157278483</v>
      </c>
      <c r="G120" s="98">
        <v>27.008334283298993</v>
      </c>
      <c r="H120" s="98">
        <v>27.969202497252606</v>
      </c>
      <c r="I120" s="98">
        <v>26.167023940893792</v>
      </c>
      <c r="J120" s="98">
        <v>25.966620003387678</v>
      </c>
      <c r="K120" s="98">
        <v>26.663444333012308</v>
      </c>
      <c r="L120" s="98">
        <v>30.348412256636838</v>
      </c>
      <c r="M120" s="98">
        <v>27.241930645840256</v>
      </c>
      <c r="N120" s="98">
        <v>29.120726488920685</v>
      </c>
      <c r="O120" s="98">
        <v>29.76003919170774</v>
      </c>
      <c r="P120" s="98">
        <v>26.750340215491295</v>
      </c>
      <c r="Q120" s="98">
        <v>26.971543666609609</v>
      </c>
      <c r="R120" s="98">
        <v>30.297421312045639</v>
      </c>
      <c r="S120" s="98">
        <v>32.143695446491854</v>
      </c>
      <c r="T120" s="98">
        <v>33.01716376231866</v>
      </c>
      <c r="U120" s="98">
        <v>33.668386594274146</v>
      </c>
      <c r="V120" s="98">
        <v>36.613582810069062</v>
      </c>
      <c r="W120" s="98">
        <v>43.916605859877819</v>
      </c>
      <c r="X120" s="98">
        <v>41.573745473623475</v>
      </c>
      <c r="Y120" s="98">
        <v>40.988995248220533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2.2939064637110044E-2</v>
      </c>
      <c r="C121" s="122">
        <f t="shared" si="25"/>
        <v>2.5329133490641229E-2</v>
      </c>
      <c r="D121" s="122">
        <f t="shared" si="25"/>
        <v>3.0511200810296128E-2</v>
      </c>
      <c r="E121" s="122">
        <f t="shared" si="25"/>
        <v>3.4062774996022213E-2</v>
      </c>
      <c r="F121" s="122">
        <f t="shared" si="25"/>
        <v>4.6048528130724298E-2</v>
      </c>
      <c r="G121" s="122">
        <f t="shared" si="25"/>
        <v>5.7038103605765889E-2</v>
      </c>
      <c r="H121" s="122">
        <f t="shared" si="25"/>
        <v>9.2751121285221574E-2</v>
      </c>
      <c r="I121" s="122">
        <f t="shared" si="25"/>
        <v>0.1347887601728692</v>
      </c>
      <c r="J121" s="122">
        <f t="shared" si="25"/>
        <v>0.18147670348575584</v>
      </c>
      <c r="K121" s="122">
        <f t="shared" si="25"/>
        <v>0.24626691598632239</v>
      </c>
      <c r="L121" s="122">
        <f t="shared" si="25"/>
        <v>0.4896697611723359</v>
      </c>
      <c r="M121" s="122">
        <f t="shared" si="25"/>
        <v>0.36279813277959172</v>
      </c>
      <c r="N121" s="122">
        <f t="shared" si="25"/>
        <v>0.57168657828477543</v>
      </c>
      <c r="O121" s="122">
        <f t="shared" si="25"/>
        <v>0.7409909442820849</v>
      </c>
      <c r="P121" s="122">
        <f t="shared" si="25"/>
        <v>1.0234877869052066</v>
      </c>
      <c r="Q121" s="122">
        <f t="shared" si="25"/>
        <v>2.5840592791800425</v>
      </c>
      <c r="R121" s="122">
        <f t="shared" si="25"/>
        <v>1.9732405797760644</v>
      </c>
      <c r="S121" s="122">
        <f t="shared" si="25"/>
        <v>2.4236783412030736</v>
      </c>
      <c r="T121" s="122">
        <f t="shared" si="25"/>
        <v>3.208595336245728</v>
      </c>
      <c r="U121" s="122">
        <f t="shared" si="25"/>
        <v>4.9380349003135882</v>
      </c>
      <c r="V121" s="122">
        <f t="shared" si="25"/>
        <v>3.3056520529924858</v>
      </c>
      <c r="W121" s="122">
        <f t="shared" si="25"/>
        <v>4.2177419989352032</v>
      </c>
      <c r="X121" s="122">
        <f t="shared" si="25"/>
        <v>3.9574009385925413</v>
      </c>
      <c r="Y121" s="122">
        <f t="shared" si="25"/>
        <v>4.0014744827402335</v>
      </c>
      <c r="DA121" s="130" t="s">
        <v>1800</v>
      </c>
    </row>
    <row r="122" spans="1:105" ht="12" customHeight="1" x14ac:dyDescent="0.25">
      <c r="A122" s="97" t="s">
        <v>53</v>
      </c>
      <c r="B122" s="98">
        <v>2.2939064637110044E-2</v>
      </c>
      <c r="C122" s="98">
        <v>2.5329133490641229E-2</v>
      </c>
      <c r="D122" s="98">
        <v>3.0511200810296128E-2</v>
      </c>
      <c r="E122" s="98">
        <v>3.4062774996022213E-2</v>
      </c>
      <c r="F122" s="98">
        <v>4.6048528130724298E-2</v>
      </c>
      <c r="G122" s="98">
        <v>5.7038103605765889E-2</v>
      </c>
      <c r="H122" s="98">
        <v>9.2751121285221574E-2</v>
      </c>
      <c r="I122" s="98">
        <v>0.1347887601728692</v>
      </c>
      <c r="J122" s="98">
        <v>0.18147670348575584</v>
      </c>
      <c r="K122" s="98">
        <v>0.24626691598632239</v>
      </c>
      <c r="L122" s="98">
        <v>0.4896697611723359</v>
      </c>
      <c r="M122" s="98">
        <v>0.36279813277959172</v>
      </c>
      <c r="N122" s="98">
        <v>0.57168657828477543</v>
      </c>
      <c r="O122" s="98">
        <v>0.7409909442820849</v>
      </c>
      <c r="P122" s="98">
        <v>1.0234877869052066</v>
      </c>
      <c r="Q122" s="98">
        <v>2.5840592791800425</v>
      </c>
      <c r="R122" s="98">
        <v>1.9732405797760644</v>
      </c>
      <c r="S122" s="98">
        <v>2.4236783412030736</v>
      </c>
      <c r="T122" s="98">
        <v>3.208595336245728</v>
      </c>
      <c r="U122" s="98">
        <v>4.9380349003135882</v>
      </c>
      <c r="V122" s="98">
        <v>3.3056520529924858</v>
      </c>
      <c r="W122" s="98">
        <v>4.2177419989352032</v>
      </c>
      <c r="X122" s="98">
        <v>3.9574009385925413</v>
      </c>
      <c r="Y122" s="98">
        <v>4.0014744827402335</v>
      </c>
      <c r="DA122" s="63" t="s">
        <v>1801</v>
      </c>
    </row>
    <row r="123" spans="1:105" ht="12" customHeight="1" x14ac:dyDescent="0.25">
      <c r="A123" s="121" t="s">
        <v>55</v>
      </c>
      <c r="B123" s="122">
        <v>135.70786100267648</v>
      </c>
      <c r="C123" s="122">
        <v>129.47315625345601</v>
      </c>
      <c r="D123" s="122">
        <v>126.16469520780525</v>
      </c>
      <c r="E123" s="122">
        <v>147.71884274092304</v>
      </c>
      <c r="F123" s="122">
        <v>151.7101432553693</v>
      </c>
      <c r="G123" s="122">
        <v>153.70057866771802</v>
      </c>
      <c r="H123" s="122">
        <v>157.3260694847657</v>
      </c>
      <c r="I123" s="122">
        <v>159.91632169922164</v>
      </c>
      <c r="J123" s="122">
        <v>162.33668305560886</v>
      </c>
      <c r="K123" s="122">
        <v>170.76213621387268</v>
      </c>
      <c r="L123" s="122">
        <v>173.96880441837953</v>
      </c>
      <c r="M123" s="122">
        <v>181.19423063627258</v>
      </c>
      <c r="N123" s="122">
        <v>188.99827475060965</v>
      </c>
      <c r="O123" s="122">
        <v>203.78823061691185</v>
      </c>
      <c r="P123" s="122">
        <v>207.47346545483228</v>
      </c>
      <c r="Q123" s="122">
        <v>214.20224515210614</v>
      </c>
      <c r="R123" s="122">
        <v>227.91481737711197</v>
      </c>
      <c r="S123" s="122">
        <v>243.82503389989142</v>
      </c>
      <c r="T123" s="122">
        <v>236.5441907772728</v>
      </c>
      <c r="U123" s="122">
        <v>253.97330379020511</v>
      </c>
      <c r="V123" s="122">
        <v>277.56179271458217</v>
      </c>
      <c r="W123" s="122">
        <v>336.75549415994527</v>
      </c>
      <c r="X123" s="122">
        <v>318.05291616357573</v>
      </c>
      <c r="Y123" s="122">
        <v>265.56678786428768</v>
      </c>
      <c r="DA123" s="130" t="s">
        <v>1802</v>
      </c>
    </row>
    <row r="124" spans="1:105" ht="12" customHeight="1" x14ac:dyDescent="0.25">
      <c r="A124" s="97" t="s">
        <v>134</v>
      </c>
      <c r="B124" s="98">
        <v>131.47161035525951</v>
      </c>
      <c r="C124" s="98">
        <v>125.89922548100749</v>
      </c>
      <c r="D124" s="98">
        <v>123.61428934264984</v>
      </c>
      <c r="E124" s="98">
        <v>142.13520676505669</v>
      </c>
      <c r="F124" s="98">
        <v>146.51659894065466</v>
      </c>
      <c r="G124" s="98">
        <v>149.54095787802942</v>
      </c>
      <c r="H124" s="98">
        <v>152.37900745695572</v>
      </c>
      <c r="I124" s="98">
        <v>155.36649700030296</v>
      </c>
      <c r="J124" s="98">
        <v>157.57152725894156</v>
      </c>
      <c r="K124" s="98">
        <v>165.52148721045117</v>
      </c>
      <c r="L124" s="98">
        <v>168.31860884077878</v>
      </c>
      <c r="M124" s="98">
        <v>175.50789691433556</v>
      </c>
      <c r="N124" s="98">
        <v>183.23413886167634</v>
      </c>
      <c r="O124" s="98">
        <v>197.19017266689804</v>
      </c>
      <c r="P124" s="98">
        <v>200.47207234735041</v>
      </c>
      <c r="Q124" s="98">
        <v>206.56756726967399</v>
      </c>
      <c r="R124" s="98">
        <v>219.67766885253275</v>
      </c>
      <c r="S124" s="98">
        <v>235.1709856074514</v>
      </c>
      <c r="T124" s="98">
        <v>227.76864851520929</v>
      </c>
      <c r="U124" s="98">
        <v>243.77248398059533</v>
      </c>
      <c r="V124" s="98">
        <v>265.66216603933469</v>
      </c>
      <c r="W124" s="98">
        <v>322.37628558287264</v>
      </c>
      <c r="X124" s="98">
        <v>298.30224088111441</v>
      </c>
      <c r="Y124" s="98">
        <v>247.27127813377356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0.20612583302281373</v>
      </c>
      <c r="L125" s="98">
        <v>0.23079866687005812</v>
      </c>
      <c r="M125" s="98">
        <v>0.28451928887794586</v>
      </c>
      <c r="N125" s="98">
        <v>0.3423292677075887</v>
      </c>
      <c r="O125" s="98">
        <v>0.65282467453353477</v>
      </c>
      <c r="P125" s="98">
        <v>0.96540652327744336</v>
      </c>
      <c r="Q125" s="98">
        <v>1.2681984664366401</v>
      </c>
      <c r="R125" s="98">
        <v>1.625854468493465</v>
      </c>
      <c r="S125" s="98">
        <v>1.8546916406779377</v>
      </c>
      <c r="T125" s="98">
        <v>2.1459778568860752</v>
      </c>
      <c r="U125" s="98">
        <v>2.6289628600399118</v>
      </c>
      <c r="V125" s="98">
        <v>3.2039438126673492</v>
      </c>
      <c r="W125" s="98">
        <v>4.6176309612254727</v>
      </c>
      <c r="X125" s="98">
        <v>6.3703252761082183</v>
      </c>
      <c r="Y125" s="98">
        <v>7.8121714899592494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9.859109096278168E-2</v>
      </c>
      <c r="L126" s="101">
        <v>0.11546944080372921</v>
      </c>
      <c r="M126" s="101">
        <v>0.13687046244303716</v>
      </c>
      <c r="N126" s="101">
        <v>0.15860560445923019</v>
      </c>
      <c r="O126" s="101">
        <v>0.3115893221628388</v>
      </c>
      <c r="P126" s="101">
        <v>0.45142690747382547</v>
      </c>
      <c r="Q126" s="101">
        <v>0.60128340516262391</v>
      </c>
      <c r="R126" s="101">
        <v>0.76230542693904091</v>
      </c>
      <c r="S126" s="101">
        <v>0.85506722230712506</v>
      </c>
      <c r="T126" s="101">
        <v>1.1667102180532636</v>
      </c>
      <c r="U126" s="101">
        <v>1.2908507942017966</v>
      </c>
      <c r="V126" s="101">
        <v>1.5323897392033334</v>
      </c>
      <c r="W126" s="101">
        <v>2.2982273612883941</v>
      </c>
      <c r="X126" s="101">
        <v>2.4277109365042868</v>
      </c>
      <c r="Y126" s="101">
        <v>2.3250562491205176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0.10753474206003207</v>
      </c>
      <c r="L127" s="104">
        <v>0.11532922606632892</v>
      </c>
      <c r="M127" s="104">
        <v>0.14764882643490868</v>
      </c>
      <c r="N127" s="104">
        <v>0.18372366324835851</v>
      </c>
      <c r="O127" s="104">
        <v>0.34123535237069597</v>
      </c>
      <c r="P127" s="104">
        <v>0.51397961580361795</v>
      </c>
      <c r="Q127" s="104">
        <v>0.66691506127401623</v>
      </c>
      <c r="R127" s="104">
        <v>0.86354904155442413</v>
      </c>
      <c r="S127" s="104">
        <v>0.99962441837081273</v>
      </c>
      <c r="T127" s="104">
        <v>0.97926763883281165</v>
      </c>
      <c r="U127" s="104">
        <v>1.3381120658381154</v>
      </c>
      <c r="V127" s="104">
        <v>1.6715540734640157</v>
      </c>
      <c r="W127" s="104">
        <v>2.3194035999370786</v>
      </c>
      <c r="X127" s="104">
        <v>3.942614339603931</v>
      </c>
      <c r="Y127" s="104">
        <v>5.4871152408387314</v>
      </c>
      <c r="DA127" s="132" t="s">
        <v>1806</v>
      </c>
    </row>
    <row r="128" spans="1:105" ht="12" customHeight="1" x14ac:dyDescent="0.25">
      <c r="A128" s="106" t="s">
        <v>122</v>
      </c>
      <c r="B128" s="101">
        <v>4.2362506474169583</v>
      </c>
      <c r="C128" s="101">
        <v>3.5739307724485068</v>
      </c>
      <c r="D128" s="101">
        <v>2.5504058651554056</v>
      </c>
      <c r="E128" s="101">
        <v>5.5836359758663558</v>
      </c>
      <c r="F128" s="101">
        <v>5.1935443147146501</v>
      </c>
      <c r="G128" s="101">
        <v>4.1596207896886153</v>
      </c>
      <c r="H128" s="101">
        <v>4.9470620278099755</v>
      </c>
      <c r="I128" s="101">
        <v>4.5498246989186955</v>
      </c>
      <c r="J128" s="101">
        <v>4.7651557966672939</v>
      </c>
      <c r="K128" s="101">
        <v>4.6279634843699764</v>
      </c>
      <c r="L128" s="101">
        <v>4.8854172170977419</v>
      </c>
      <c r="M128" s="101">
        <v>4.7646796470880659</v>
      </c>
      <c r="N128" s="101">
        <v>4.6523620082433723</v>
      </c>
      <c r="O128" s="101">
        <v>4.2586261075799987</v>
      </c>
      <c r="P128" s="101">
        <v>3.610532598427707</v>
      </c>
      <c r="Q128" s="101">
        <v>3.2549948435306835</v>
      </c>
      <c r="R128" s="101">
        <v>3.0411017553251156</v>
      </c>
      <c r="S128" s="101">
        <v>3.1065081621144062</v>
      </c>
      <c r="T128" s="101">
        <v>2.3388483563413915</v>
      </c>
      <c r="U128" s="101">
        <v>2.1529722067161994</v>
      </c>
      <c r="V128" s="101">
        <v>1.7891538512515102</v>
      </c>
      <c r="W128" s="101">
        <v>1.5815646453321373</v>
      </c>
      <c r="X128" s="101">
        <v>2.1245655356796589</v>
      </c>
      <c r="Y128" s="101">
        <v>1.2584184760043786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0.40655968602872206</v>
      </c>
      <c r="L129" s="104">
        <v>0.53397969363292996</v>
      </c>
      <c r="M129" s="104">
        <v>0.63713478597100481</v>
      </c>
      <c r="N129" s="104">
        <v>0.76944461298233879</v>
      </c>
      <c r="O129" s="104">
        <v>1.6866071679002661</v>
      </c>
      <c r="P129" s="104">
        <v>2.4254539857767341</v>
      </c>
      <c r="Q129" s="104">
        <v>3.1114845724648315</v>
      </c>
      <c r="R129" s="104">
        <v>3.5701923007606453</v>
      </c>
      <c r="S129" s="104">
        <v>3.6928484896476599</v>
      </c>
      <c r="T129" s="104">
        <v>4.2907160488360372</v>
      </c>
      <c r="U129" s="104">
        <v>5.418884742853697</v>
      </c>
      <c r="V129" s="104">
        <v>6.9065290113285904</v>
      </c>
      <c r="W129" s="104">
        <v>8.1800129705149942</v>
      </c>
      <c r="X129" s="104">
        <v>11.255784470673483</v>
      </c>
      <c r="Y129" s="104">
        <v>9.2249197645504974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0.19441415032217563</v>
      </c>
      <c r="L130" s="98">
        <v>0.26759736392265959</v>
      </c>
      <c r="M130" s="98">
        <v>0.30651523558090193</v>
      </c>
      <c r="N130" s="98">
        <v>0.35605696443986834</v>
      </c>
      <c r="O130" s="98">
        <v>0.80542308177081967</v>
      </c>
      <c r="P130" s="98">
        <v>1.1345162238635964</v>
      </c>
      <c r="Q130" s="98">
        <v>1.4790234827261597</v>
      </c>
      <c r="R130" s="98">
        <v>1.6812156182258911</v>
      </c>
      <c r="S130" s="98">
        <v>1.7071818942390153</v>
      </c>
      <c r="T130" s="98">
        <v>2.3096202809300439</v>
      </c>
      <c r="U130" s="98">
        <v>2.6690039812891651</v>
      </c>
      <c r="V130" s="98">
        <v>3.3376122184320458</v>
      </c>
      <c r="W130" s="98">
        <v>4.069676509252437</v>
      </c>
      <c r="X130" s="98">
        <v>4.1678856318562829</v>
      </c>
      <c r="Y130" s="98">
        <v>2.452554707478948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0.21214553570654643</v>
      </c>
      <c r="L131" s="98">
        <v>0.26638232971027032</v>
      </c>
      <c r="M131" s="98">
        <v>0.33061955039010282</v>
      </c>
      <c r="N131" s="98">
        <v>0.41338764854247045</v>
      </c>
      <c r="O131" s="98">
        <v>0.88118408612944654</v>
      </c>
      <c r="P131" s="98">
        <v>1.2909377619131375</v>
      </c>
      <c r="Q131" s="98">
        <v>1.6324610897386718</v>
      </c>
      <c r="R131" s="98">
        <v>1.8889766825347545</v>
      </c>
      <c r="S131" s="98">
        <v>1.9856665954086445</v>
      </c>
      <c r="T131" s="98">
        <v>1.9810957679059931</v>
      </c>
      <c r="U131" s="98">
        <v>2.7498807615645315</v>
      </c>
      <c r="V131" s="98">
        <v>3.5689167928965451</v>
      </c>
      <c r="W131" s="98">
        <v>4.1103364612625581</v>
      </c>
      <c r="X131" s="98">
        <v>7.0878988388171988</v>
      </c>
      <c r="Y131" s="98">
        <v>6.772365057071549</v>
      </c>
      <c r="DA131" s="63" t="s">
        <v>1810</v>
      </c>
    </row>
    <row r="132" spans="1:105" ht="12" customHeight="1" x14ac:dyDescent="0.25">
      <c r="A132" s="121" t="s">
        <v>54</v>
      </c>
      <c r="B132" s="122">
        <v>67.523902684018339</v>
      </c>
      <c r="C132" s="122">
        <v>63.307374118386903</v>
      </c>
      <c r="D132" s="122">
        <v>63.657804190599833</v>
      </c>
      <c r="E132" s="122">
        <v>100.38455705861155</v>
      </c>
      <c r="F132" s="122">
        <v>97.882474119018823</v>
      </c>
      <c r="G132" s="122">
        <v>92.978038986060852</v>
      </c>
      <c r="H132" s="122">
        <v>97.295370714208346</v>
      </c>
      <c r="I132" s="122">
        <v>98.126614812882636</v>
      </c>
      <c r="J132" s="122">
        <v>99.947396298526087</v>
      </c>
      <c r="K132" s="122">
        <v>103.23247254790735</v>
      </c>
      <c r="L132" s="122">
        <v>107.39890364821943</v>
      </c>
      <c r="M132" s="122">
        <v>103.32027869672342</v>
      </c>
      <c r="N132" s="122">
        <v>104.90081420123528</v>
      </c>
      <c r="O132" s="122">
        <v>108.09472832729983</v>
      </c>
      <c r="P132" s="122">
        <v>104.82503168381152</v>
      </c>
      <c r="Q132" s="122">
        <v>106.14986161284165</v>
      </c>
      <c r="R132" s="122">
        <v>114.17467886666421</v>
      </c>
      <c r="S132" s="122">
        <v>121.65953456641421</v>
      </c>
      <c r="T132" s="122">
        <v>110.94970151239262</v>
      </c>
      <c r="U132" s="122">
        <v>127.66135442133539</v>
      </c>
      <c r="V132" s="122">
        <v>134.31591838705623</v>
      </c>
      <c r="W132" s="122">
        <v>155.52865259817827</v>
      </c>
      <c r="X132" s="122">
        <v>129.27353816110457</v>
      </c>
      <c r="Y132" s="122">
        <v>112.00424351320612</v>
      </c>
      <c r="DA132" s="130" t="s">
        <v>1811</v>
      </c>
    </row>
    <row r="133" spans="1:105" ht="12" customHeight="1" x14ac:dyDescent="0.25">
      <c r="A133" s="97" t="s">
        <v>175</v>
      </c>
      <c r="B133" s="98">
        <v>64.386499307696511</v>
      </c>
      <c r="C133" s="98">
        <v>60.83466893316853</v>
      </c>
      <c r="D133" s="98">
        <v>61.942909630690451</v>
      </c>
      <c r="E133" s="98">
        <v>96.116067318307543</v>
      </c>
      <c r="F133" s="98">
        <v>94.181877640829867</v>
      </c>
      <c r="G133" s="98">
        <v>90.151714242870952</v>
      </c>
      <c r="H133" s="98">
        <v>93.930323223816146</v>
      </c>
      <c r="I133" s="98">
        <v>95.053749623900586</v>
      </c>
      <c r="J133" s="98">
        <v>96.688412546498</v>
      </c>
      <c r="K133" s="98">
        <v>99.943324037351772</v>
      </c>
      <c r="L133" s="98">
        <v>103.74939811504379</v>
      </c>
      <c r="M133" s="98">
        <v>99.916446379182972</v>
      </c>
      <c r="N133" s="98">
        <v>101.51963928431024</v>
      </c>
      <c r="O133" s="98">
        <v>104.53503444356502</v>
      </c>
      <c r="P133" s="98">
        <v>101.40969880612599</v>
      </c>
      <c r="Q133" s="98">
        <v>102.66868713270658</v>
      </c>
      <c r="R133" s="98">
        <v>110.5675893266298</v>
      </c>
      <c r="S133" s="98">
        <v>117.93619939198943</v>
      </c>
      <c r="T133" s="98">
        <v>107.21881708505728</v>
      </c>
      <c r="U133" s="98">
        <v>123.6973160919356</v>
      </c>
      <c r="V133" s="98">
        <v>129.91438204778507</v>
      </c>
      <c r="W133" s="98">
        <v>147.22576585967991</v>
      </c>
      <c r="X133" s="98">
        <v>122.03617446445472</v>
      </c>
      <c r="Y133" s="98">
        <v>106.65339258136791</v>
      </c>
      <c r="DA133" s="63" t="s">
        <v>1812</v>
      </c>
    </row>
    <row r="134" spans="1:105" ht="12" customHeight="1" x14ac:dyDescent="0.25">
      <c r="A134" s="109" t="s">
        <v>120</v>
      </c>
      <c r="B134" s="33">
        <v>3.1374033763218221</v>
      </c>
      <c r="C134" s="33">
        <v>2.4727051852183739</v>
      </c>
      <c r="D134" s="33">
        <v>1.7148945599093786</v>
      </c>
      <c r="E134" s="33">
        <v>4.2684897403040001</v>
      </c>
      <c r="F134" s="33">
        <v>3.700596478188956</v>
      </c>
      <c r="G134" s="33">
        <v>2.8263247431899061</v>
      </c>
      <c r="H134" s="33">
        <v>3.365047490392199</v>
      </c>
      <c r="I134" s="33">
        <v>3.072865188982048</v>
      </c>
      <c r="J134" s="33">
        <v>3.2589837520280827</v>
      </c>
      <c r="K134" s="33">
        <v>3.2891485105555702</v>
      </c>
      <c r="L134" s="33">
        <v>3.6495055331756365</v>
      </c>
      <c r="M134" s="33">
        <v>3.4038323175404495</v>
      </c>
      <c r="N134" s="33">
        <v>3.3811749169250351</v>
      </c>
      <c r="O134" s="33">
        <v>3.559693883734814</v>
      </c>
      <c r="P134" s="33">
        <v>3.4153328776855281</v>
      </c>
      <c r="Q134" s="33">
        <v>3.4811744801350701</v>
      </c>
      <c r="R134" s="33">
        <v>3.6070895400344134</v>
      </c>
      <c r="S134" s="33">
        <v>3.7233351744247756</v>
      </c>
      <c r="T134" s="33">
        <v>3.7308844273353463</v>
      </c>
      <c r="U134" s="33">
        <v>3.9640383293997803</v>
      </c>
      <c r="V134" s="33">
        <v>4.4015363392711553</v>
      </c>
      <c r="W134" s="33">
        <v>8.3028867384983656</v>
      </c>
      <c r="X134" s="33">
        <v>7.2373636966498385</v>
      </c>
      <c r="Y134" s="33">
        <v>5.3508509318382043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0.4914662198589454</v>
      </c>
      <c r="C136" s="119">
        <f t="shared" si="26"/>
        <v>0.49308776964648054</v>
      </c>
      <c r="D136" s="119">
        <f t="shared" si="26"/>
        <v>0.49637273092746492</v>
      </c>
      <c r="E136" s="119">
        <f t="shared" si="26"/>
        <v>0.50313404510237969</v>
      </c>
      <c r="F136" s="119">
        <f t="shared" si="26"/>
        <v>0.50803768578052733</v>
      </c>
      <c r="G136" s="119">
        <f t="shared" si="26"/>
        <v>0.51305465166290964</v>
      </c>
      <c r="H136" s="119">
        <f t="shared" si="26"/>
        <v>0.51886538552821015</v>
      </c>
      <c r="I136" s="119">
        <f t="shared" si="26"/>
        <v>0.5254893749660533</v>
      </c>
      <c r="J136" s="119">
        <f t="shared" si="26"/>
        <v>0.53223743614012542</v>
      </c>
      <c r="K136" s="119">
        <f t="shared" si="26"/>
        <v>0.54010625884326857</v>
      </c>
      <c r="L136" s="119">
        <f t="shared" si="26"/>
        <v>0.54858263481556424</v>
      </c>
      <c r="M136" s="119">
        <f t="shared" si="26"/>
        <v>0.56026199942263533</v>
      </c>
      <c r="N136" s="119">
        <f t="shared" si="26"/>
        <v>0.57437236121812962</v>
      </c>
      <c r="O136" s="119">
        <f t="shared" si="26"/>
        <v>0.5904176074314027</v>
      </c>
      <c r="P136" s="119">
        <f t="shared" si="26"/>
        <v>0.59734878119067381</v>
      </c>
      <c r="Q136" s="119">
        <f t="shared" si="26"/>
        <v>0.60747529504118691</v>
      </c>
      <c r="R136" s="119">
        <f t="shared" ref="R136:V136" si="27">IF(R117=0,"",R117/R98)</f>
        <v>0.61870002846399441</v>
      </c>
      <c r="S136" s="119">
        <f t="shared" si="27"/>
        <v>0.63312025196646549</v>
      </c>
      <c r="T136" s="119">
        <f t="shared" si="27"/>
        <v>0.64884095058924995</v>
      </c>
      <c r="U136" s="119">
        <f t="shared" si="27"/>
        <v>0.66713472524891859</v>
      </c>
      <c r="V136" s="119">
        <f t="shared" si="27"/>
        <v>0.68855159539155664</v>
      </c>
      <c r="W136" s="119">
        <f t="shared" ref="W136:Y136" si="28">IF(W117=0,"",W117/W98)</f>
        <v>0.70887791946719592</v>
      </c>
      <c r="X136" s="119">
        <f t="shared" si="28"/>
        <v>0.72907546487806196</v>
      </c>
      <c r="Y136" s="119">
        <f t="shared" si="28"/>
        <v>0.74376611293382333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0.48478565457887213</v>
      </c>
      <c r="C137" s="124">
        <f t="shared" si="29"/>
        <v>0.48716273771192969</v>
      </c>
      <c r="D137" s="124">
        <f t="shared" si="29"/>
        <v>0.49034132091055632</v>
      </c>
      <c r="E137" s="124">
        <f t="shared" si="29"/>
        <v>0.49470806211622587</v>
      </c>
      <c r="F137" s="124">
        <f t="shared" si="29"/>
        <v>0.49979174232380885</v>
      </c>
      <c r="G137" s="124">
        <f t="shared" si="29"/>
        <v>0.50578661788393064</v>
      </c>
      <c r="H137" s="124">
        <f t="shared" si="29"/>
        <v>0.51164640251450311</v>
      </c>
      <c r="I137" s="124">
        <f t="shared" si="29"/>
        <v>0.51811039598505304</v>
      </c>
      <c r="J137" s="124">
        <f t="shared" si="29"/>
        <v>0.52491423215249589</v>
      </c>
      <c r="K137" s="124">
        <f t="shared" si="29"/>
        <v>0.53294204840205106</v>
      </c>
      <c r="L137" s="124">
        <f t="shared" si="29"/>
        <v>0.54216757555127115</v>
      </c>
      <c r="M137" s="124">
        <f t="shared" si="29"/>
        <v>0.5537004365211412</v>
      </c>
      <c r="N137" s="124">
        <f t="shared" si="29"/>
        <v>0.56851703393372477</v>
      </c>
      <c r="O137" s="124">
        <f t="shared" si="29"/>
        <v>0.58510740193117217</v>
      </c>
      <c r="P137" s="124">
        <f t="shared" si="29"/>
        <v>0.59174232674370064</v>
      </c>
      <c r="Q137" s="124">
        <f t="shared" si="29"/>
        <v>0.60187351063369543</v>
      </c>
      <c r="R137" s="124">
        <f t="shared" ref="R137:V137" si="30">IF(R118=0,"",R118/R99)</f>
        <v>0.61412505430135389</v>
      </c>
      <c r="S137" s="124">
        <f t="shared" si="30"/>
        <v>0.62919570001323077</v>
      </c>
      <c r="T137" s="124">
        <f t="shared" si="30"/>
        <v>0.64540374789938959</v>
      </c>
      <c r="U137" s="124">
        <f t="shared" si="30"/>
        <v>0.66425859827387279</v>
      </c>
      <c r="V137" s="124">
        <f t="shared" si="30"/>
        <v>0.6869974468688651</v>
      </c>
      <c r="W137" s="124">
        <f t="shared" ref="W137:Y137" si="31">IF(W118=0,"",W118/W99)</f>
        <v>0.70787412493192592</v>
      </c>
      <c r="X137" s="124">
        <f t="shared" si="31"/>
        <v>0.72830639326200775</v>
      </c>
      <c r="Y137" s="124">
        <f t="shared" si="31"/>
        <v>0.74374692629053496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0.47978705098774521</v>
      </c>
      <c r="C138" s="111">
        <f t="shared" si="32"/>
        <v>0.48216245692149645</v>
      </c>
      <c r="D138" s="111">
        <f t="shared" si="32"/>
        <v>0.48539764066174479</v>
      </c>
      <c r="E138" s="111">
        <f t="shared" si="32"/>
        <v>0.48977546519447296</v>
      </c>
      <c r="F138" s="111">
        <f t="shared" si="32"/>
        <v>0.49494662745209916</v>
      </c>
      <c r="G138" s="111">
        <f t="shared" si="32"/>
        <v>0.50101735512470746</v>
      </c>
      <c r="H138" s="111">
        <f t="shared" si="32"/>
        <v>0.50689790403795931</v>
      </c>
      <c r="I138" s="111">
        <f t="shared" si="32"/>
        <v>0.5134881771190597</v>
      </c>
      <c r="J138" s="111">
        <f t="shared" si="32"/>
        <v>0.52034074573790801</v>
      </c>
      <c r="K138" s="111">
        <f t="shared" si="32"/>
        <v>0.52843658326582366</v>
      </c>
      <c r="L138" s="111">
        <f t="shared" si="32"/>
        <v>0.53766025321705413</v>
      </c>
      <c r="M138" s="111">
        <f t="shared" si="32"/>
        <v>0.54931763038171255</v>
      </c>
      <c r="N138" s="111">
        <f t="shared" si="32"/>
        <v>0.56419657372617926</v>
      </c>
      <c r="O138" s="111">
        <f t="shared" si="32"/>
        <v>0.5808960017878414</v>
      </c>
      <c r="P138" s="111">
        <f t="shared" si="32"/>
        <v>0.58763389094608232</v>
      </c>
      <c r="Q138" s="111">
        <f t="shared" si="32"/>
        <v>0.59784487043953094</v>
      </c>
      <c r="R138" s="111">
        <f t="shared" ref="R138:V138" si="33">IF(R119=0,"",R119/R100)</f>
        <v>0.61015839245242653</v>
      </c>
      <c r="S138" s="111">
        <f t="shared" si="33"/>
        <v>0.62533003988738411</v>
      </c>
      <c r="T138" s="111">
        <f t="shared" si="33"/>
        <v>0.64156790963712951</v>
      </c>
      <c r="U138" s="111">
        <f t="shared" si="33"/>
        <v>0.66059983895699015</v>
      </c>
      <c r="V138" s="111">
        <f t="shared" si="33"/>
        <v>0.68348645424140553</v>
      </c>
      <c r="W138" s="111">
        <f t="shared" ref="W138:Y138" si="34">IF(W119=0,"",W119/W100)</f>
        <v>0.70458102437344083</v>
      </c>
      <c r="X138" s="111">
        <f t="shared" si="34"/>
        <v>0.72529597314578831</v>
      </c>
      <c r="Y138" s="111">
        <f t="shared" si="34"/>
        <v>0.74092060417357275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1.8493474515123098</v>
      </c>
      <c r="D140" s="124">
        <f t="shared" si="38"/>
        <v>1.9307022905362858</v>
      </c>
      <c r="E140" s="124">
        <f t="shared" si="38"/>
        <v>2.0345849776921243</v>
      </c>
      <c r="F140" s="124">
        <f t="shared" si="38"/>
        <v>2.1969639424508034</v>
      </c>
      <c r="G140" s="124">
        <f t="shared" si="38"/>
        <v>2.3401118575898598</v>
      </c>
      <c r="H140" s="124">
        <f t="shared" si="38"/>
        <v>2.5111187713550853</v>
      </c>
      <c r="I140" s="124">
        <f t="shared" si="38"/>
        <v>2.6843831008376378</v>
      </c>
      <c r="J140" s="124">
        <f t="shared" si="38"/>
        <v>2.7815473886558379</v>
      </c>
      <c r="K140" s="124">
        <f t="shared" si="38"/>
        <v>2.8710181077824708</v>
      </c>
      <c r="L140" s="124">
        <f t="shared" si="38"/>
        <v>2.9311622180336769</v>
      </c>
      <c r="M140" s="124">
        <f t="shared" si="38"/>
        <v>3.0359591310681773</v>
      </c>
      <c r="N140" s="124">
        <f t="shared" si="38"/>
        <v>3.1426418241051897</v>
      </c>
      <c r="O140" s="124">
        <f t="shared" si="38"/>
        <v>3.2852234289581053</v>
      </c>
      <c r="P140" s="124">
        <f t="shared" si="38"/>
        <v>3.4764145060397631</v>
      </c>
      <c r="Q140" s="124">
        <f t="shared" si="38"/>
        <v>3.6472053096551384</v>
      </c>
      <c r="R140" s="124">
        <f t="shared" ref="R140:V140" si="39">IF(R121=0,"",R121/R102)</f>
        <v>3.7562545029202408</v>
      </c>
      <c r="S140" s="124">
        <f t="shared" si="39"/>
        <v>3.8096994361869929</v>
      </c>
      <c r="T140" s="124">
        <f t="shared" si="39"/>
        <v>3.8463071671800568</v>
      </c>
      <c r="U140" s="124">
        <f t="shared" si="39"/>
        <v>3.8759874916910868</v>
      </c>
      <c r="V140" s="124">
        <f t="shared" si="39"/>
        <v>3.8998751285638189</v>
      </c>
      <c r="W140" s="124">
        <f t="shared" ref="W140:Y140" si="40">IF(W121=0,"",W121/W102)</f>
        <v>3.9199572865197672</v>
      </c>
      <c r="X140" s="124">
        <f t="shared" si="40"/>
        <v>3.9433978505452711</v>
      </c>
      <c r="Y140" s="124">
        <f t="shared" si="40"/>
        <v>3.9654787661351216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1.8493474515123098</v>
      </c>
      <c r="D141" s="111">
        <f t="shared" si="41"/>
        <v>1.9307022905362858</v>
      </c>
      <c r="E141" s="111">
        <f t="shared" si="41"/>
        <v>2.0345849776921243</v>
      </c>
      <c r="F141" s="111">
        <f t="shared" si="41"/>
        <v>2.1969639424508034</v>
      </c>
      <c r="G141" s="111">
        <f t="shared" si="41"/>
        <v>2.3401118575898598</v>
      </c>
      <c r="H141" s="111">
        <f t="shared" si="41"/>
        <v>2.5111187713550853</v>
      </c>
      <c r="I141" s="111">
        <f t="shared" si="41"/>
        <v>2.6843831008376378</v>
      </c>
      <c r="J141" s="111">
        <f t="shared" si="41"/>
        <v>2.7815473886558379</v>
      </c>
      <c r="K141" s="111">
        <f t="shared" si="41"/>
        <v>2.8710181077824708</v>
      </c>
      <c r="L141" s="111">
        <f t="shared" si="41"/>
        <v>2.9311622180336769</v>
      </c>
      <c r="M141" s="111">
        <f t="shared" si="41"/>
        <v>3.0359591310681773</v>
      </c>
      <c r="N141" s="111">
        <f t="shared" si="41"/>
        <v>3.1426418241051897</v>
      </c>
      <c r="O141" s="111">
        <f t="shared" si="41"/>
        <v>3.2852234289581053</v>
      </c>
      <c r="P141" s="111">
        <f t="shared" si="41"/>
        <v>3.4764145060397631</v>
      </c>
      <c r="Q141" s="111">
        <f t="shared" si="41"/>
        <v>3.6472053096551384</v>
      </c>
      <c r="R141" s="111">
        <f t="shared" ref="R141:V141" si="42">IF(R122=0,"",R122/R103)</f>
        <v>3.7562545029202408</v>
      </c>
      <c r="S141" s="111">
        <f t="shared" si="42"/>
        <v>3.8096994361869929</v>
      </c>
      <c r="T141" s="111">
        <f t="shared" si="42"/>
        <v>3.8463071671800568</v>
      </c>
      <c r="U141" s="111">
        <f t="shared" si="42"/>
        <v>3.8759874916910868</v>
      </c>
      <c r="V141" s="111">
        <f t="shared" si="42"/>
        <v>3.8998751285638189</v>
      </c>
      <c r="W141" s="111">
        <f t="shared" ref="W141:Y141" si="43">IF(W122=0,"",W122/W103)</f>
        <v>3.9199572865197672</v>
      </c>
      <c r="X141" s="111">
        <f t="shared" si="43"/>
        <v>3.9433978505452711</v>
      </c>
      <c r="Y141" s="111">
        <f t="shared" si="43"/>
        <v>3.9654787661351216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0.51915199360246078</v>
      </c>
      <c r="C142" s="124">
        <f t="shared" si="44"/>
        <v>0.52140437916802929</v>
      </c>
      <c r="D142" s="124">
        <f t="shared" si="44"/>
        <v>0.52437334346481201</v>
      </c>
      <c r="E142" s="124">
        <f t="shared" si="44"/>
        <v>0.53080141273957349</v>
      </c>
      <c r="F142" s="124">
        <f t="shared" si="44"/>
        <v>0.53636548063575384</v>
      </c>
      <c r="G142" s="124">
        <f t="shared" si="44"/>
        <v>0.5427322824362939</v>
      </c>
      <c r="H142" s="124">
        <f t="shared" si="44"/>
        <v>0.54993885364595385</v>
      </c>
      <c r="I142" s="124">
        <f t="shared" si="44"/>
        <v>0.55737432094315043</v>
      </c>
      <c r="J142" s="124">
        <f t="shared" si="44"/>
        <v>0.56562536252829188</v>
      </c>
      <c r="K142" s="124">
        <f t="shared" si="44"/>
        <v>0.57564746667757993</v>
      </c>
      <c r="L142" s="124">
        <f t="shared" si="44"/>
        <v>0.58681786334852293</v>
      </c>
      <c r="M142" s="124">
        <f t="shared" si="44"/>
        <v>0.60037912609886479</v>
      </c>
      <c r="N142" s="124">
        <f t="shared" si="44"/>
        <v>0.61700677060594067</v>
      </c>
      <c r="O142" s="124">
        <f t="shared" si="44"/>
        <v>0.63440970676816333</v>
      </c>
      <c r="P142" s="124">
        <f t="shared" si="44"/>
        <v>0.64194285427104725</v>
      </c>
      <c r="Q142" s="124">
        <f t="shared" si="44"/>
        <v>0.65267410145963622</v>
      </c>
      <c r="R142" s="124">
        <f t="shared" ref="R142:V142" si="45">IF(R123=0,"",R123/R104)</f>
        <v>0.66531921623594048</v>
      </c>
      <c r="S142" s="124">
        <f t="shared" si="45"/>
        <v>0.680427599442051</v>
      </c>
      <c r="T142" s="124">
        <f t="shared" si="45"/>
        <v>0.69670698253795726</v>
      </c>
      <c r="U142" s="124">
        <f t="shared" si="45"/>
        <v>0.71611919093788989</v>
      </c>
      <c r="V142" s="124">
        <f t="shared" si="45"/>
        <v>0.73879460715229306</v>
      </c>
      <c r="W142" s="124">
        <f t="shared" ref="W142:Y142" si="46">IF(W123=0,"",W123/W104)</f>
        <v>0.7591494312307514</v>
      </c>
      <c r="X142" s="124">
        <f t="shared" si="46"/>
        <v>0.78046319122502406</v>
      </c>
      <c r="Y142" s="124">
        <f t="shared" si="46"/>
        <v>0.79644310131540241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0.51635196459768229</v>
      </c>
      <c r="C143" s="111">
        <f t="shared" si="47"/>
        <v>0.51892856103691476</v>
      </c>
      <c r="D143" s="111">
        <f t="shared" si="47"/>
        <v>0.52257836592666351</v>
      </c>
      <c r="E143" s="111">
        <f t="shared" si="47"/>
        <v>0.52744491731461618</v>
      </c>
      <c r="F143" s="111">
        <f t="shared" si="47"/>
        <v>0.5333669321632879</v>
      </c>
      <c r="G143" s="111">
        <f t="shared" si="47"/>
        <v>0.54040723852578954</v>
      </c>
      <c r="H143" s="111">
        <f t="shared" si="47"/>
        <v>0.54727332360655323</v>
      </c>
      <c r="I143" s="111">
        <f t="shared" si="47"/>
        <v>0.55506676878007721</v>
      </c>
      <c r="J143" s="111">
        <f t="shared" si="47"/>
        <v>0.5634004717754828</v>
      </c>
      <c r="K143" s="111">
        <f t="shared" si="47"/>
        <v>0.57318717656675466</v>
      </c>
      <c r="L143" s="111">
        <f t="shared" si="47"/>
        <v>0.58439056102374687</v>
      </c>
      <c r="M143" s="111">
        <f t="shared" si="47"/>
        <v>0.59818380042505348</v>
      </c>
      <c r="N143" s="111">
        <f t="shared" si="47"/>
        <v>0.61505294877395555</v>
      </c>
      <c r="O143" s="111">
        <f t="shared" si="47"/>
        <v>0.63210295091813784</v>
      </c>
      <c r="P143" s="111">
        <f t="shared" si="47"/>
        <v>0.63903748430085672</v>
      </c>
      <c r="Q143" s="111">
        <f t="shared" si="47"/>
        <v>0.64934261912792024</v>
      </c>
      <c r="R143" s="111">
        <f t="shared" ref="R143:V143" si="48">IF(R124=0,"",R124/R105)</f>
        <v>0.66176688605305256</v>
      </c>
      <c r="S143" s="111">
        <f t="shared" si="48"/>
        <v>0.67694272121309151</v>
      </c>
      <c r="T143" s="111">
        <f t="shared" si="48"/>
        <v>0.69319852089505996</v>
      </c>
      <c r="U143" s="111">
        <f t="shared" si="48"/>
        <v>0.7119998224894778</v>
      </c>
      <c r="V143" s="111">
        <f t="shared" si="48"/>
        <v>0.7344265449663171</v>
      </c>
      <c r="W143" s="111">
        <f t="shared" ref="W143:Y143" si="49">IF(W124=0,"",W124/W105)</f>
        <v>0.75505496325254173</v>
      </c>
      <c r="X143" s="111">
        <f t="shared" si="49"/>
        <v>0.77358761635654139</v>
      </c>
      <c r="Y143" s="111">
        <f t="shared" si="49"/>
        <v>0.78809237823103651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0.78198293854845413</v>
      </c>
      <c r="L144" s="111">
        <f t="shared" si="50"/>
        <v>0.77490790923636743</v>
      </c>
      <c r="M144" s="111">
        <f t="shared" si="50"/>
        <v>0.78456205477927432</v>
      </c>
      <c r="N144" s="111">
        <f t="shared" si="50"/>
        <v>0.79521334512281305</v>
      </c>
      <c r="O144" s="111">
        <f t="shared" si="50"/>
        <v>0.81045028483111614</v>
      </c>
      <c r="P144" s="111">
        <f t="shared" si="50"/>
        <v>0.82873435917969074</v>
      </c>
      <c r="Q144" s="111">
        <f t="shared" si="50"/>
        <v>0.83886302659243095</v>
      </c>
      <c r="R144" s="111">
        <f t="shared" ref="R144:V144" si="51">IF(R125=0,"",R125/R106)</f>
        <v>0.85006210217013112</v>
      </c>
      <c r="S144" s="111">
        <f t="shared" si="51"/>
        <v>0.85693726640863133</v>
      </c>
      <c r="T144" s="111">
        <f t="shared" si="51"/>
        <v>0.84683599246240815</v>
      </c>
      <c r="U144" s="111">
        <f t="shared" si="51"/>
        <v>0.86854670989103921</v>
      </c>
      <c r="V144" s="111">
        <f t="shared" si="51"/>
        <v>0.88054248140608682</v>
      </c>
      <c r="W144" s="111">
        <f t="shared" ref="W144:Y144" si="52">IF(W125=0,"",W125/W106)</f>
        <v>0.88668093529632086</v>
      </c>
      <c r="X144" s="111">
        <f t="shared" si="52"/>
        <v>0.92174052708819587</v>
      </c>
      <c r="Y144" s="111">
        <f t="shared" si="52"/>
        <v>0.94305189014037039</v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0.63175511540049845</v>
      </c>
      <c r="L145" s="112">
        <f t="shared" si="53"/>
        <v>0.63267148893745628</v>
      </c>
      <c r="M145" s="112">
        <f t="shared" si="53"/>
        <v>0.6366114047257404</v>
      </c>
      <c r="N145" s="112">
        <f t="shared" si="53"/>
        <v>0.64274294581329761</v>
      </c>
      <c r="O145" s="112">
        <f t="shared" si="53"/>
        <v>0.67113348349004198</v>
      </c>
      <c r="P145" s="112">
        <f t="shared" si="53"/>
        <v>0.69350309678703115</v>
      </c>
      <c r="Q145" s="112">
        <f t="shared" si="53"/>
        <v>0.71166953614768658</v>
      </c>
      <c r="R145" s="112">
        <f t="shared" ref="R145:V145" si="54">IF(R126=0,"",R126/R107)</f>
        <v>0.72664102648268725</v>
      </c>
      <c r="S145" s="112">
        <f t="shared" si="54"/>
        <v>0.73415131063089623</v>
      </c>
      <c r="T145" s="112">
        <f t="shared" si="54"/>
        <v>0.75037071870894267</v>
      </c>
      <c r="U145" s="112">
        <f t="shared" si="54"/>
        <v>0.76438669781581914</v>
      </c>
      <c r="V145" s="112">
        <f t="shared" si="54"/>
        <v>0.77903011939792532</v>
      </c>
      <c r="W145" s="112">
        <f t="shared" ref="W145:Y145" si="55">IF(W126=0,"",W126/W107)</f>
        <v>0.79568396677235698</v>
      </c>
      <c r="X145" s="112">
        <f t="shared" si="55"/>
        <v>0.81780288097500842</v>
      </c>
      <c r="Y145" s="112">
        <f t="shared" si="55"/>
        <v>0.8313243056082491</v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0.62420086672424169</v>
      </c>
      <c r="C147" s="112">
        <f t="shared" si="59"/>
        <v>0.62674007034723944</v>
      </c>
      <c r="D147" s="112">
        <f t="shared" si="59"/>
        <v>0.62910851061486983</v>
      </c>
      <c r="E147" s="112">
        <f t="shared" si="59"/>
        <v>0.63340851254250352</v>
      </c>
      <c r="F147" s="112">
        <f t="shared" si="59"/>
        <v>0.63746921328075346</v>
      </c>
      <c r="G147" s="112">
        <f t="shared" si="59"/>
        <v>0.64203878421385696</v>
      </c>
      <c r="H147" s="112">
        <f t="shared" si="59"/>
        <v>0.64700419418664512</v>
      </c>
      <c r="I147" s="112">
        <f t="shared" si="59"/>
        <v>0.64959088388543407</v>
      </c>
      <c r="J147" s="112">
        <f t="shared" si="59"/>
        <v>0.65058129190411329</v>
      </c>
      <c r="K147" s="112">
        <f t="shared" si="59"/>
        <v>0.65189201965322952</v>
      </c>
      <c r="L147" s="112">
        <f t="shared" si="59"/>
        <v>0.65421028453904317</v>
      </c>
      <c r="M147" s="112">
        <f t="shared" si="59"/>
        <v>0.6579236547554107</v>
      </c>
      <c r="N147" s="112">
        <f t="shared" si="59"/>
        <v>0.66276775699582302</v>
      </c>
      <c r="O147" s="112">
        <f t="shared" si="59"/>
        <v>0.66590889450515633</v>
      </c>
      <c r="P147" s="112">
        <f t="shared" si="59"/>
        <v>0.66987998779198887</v>
      </c>
      <c r="Q147" s="112">
        <f t="shared" si="59"/>
        <v>0.67512214333235276</v>
      </c>
      <c r="R147" s="112">
        <f t="shared" ref="R147:V147" si="60">IF(R128=0,"",R128/R109)</f>
        <v>0.6847790126749258</v>
      </c>
      <c r="S147" s="112">
        <f t="shared" si="60"/>
        <v>0.70350273291904875</v>
      </c>
      <c r="T147" s="112">
        <f t="shared" si="60"/>
        <v>0.71509775596360925</v>
      </c>
      <c r="U147" s="112">
        <f t="shared" si="60"/>
        <v>0.73763347393503076</v>
      </c>
      <c r="V147" s="112">
        <f t="shared" si="60"/>
        <v>0.75214176470457239</v>
      </c>
      <c r="W147" s="112">
        <f t="shared" ref="W147:Y147" si="61">IF(W128=0,"",W128/W109)</f>
        <v>0.75665265279196159</v>
      </c>
      <c r="X147" s="112">
        <f t="shared" si="61"/>
        <v>0.78846628915716377</v>
      </c>
      <c r="Y147" s="112">
        <f t="shared" si="61"/>
        <v>0.79400171932391805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0.80214296023921206</v>
      </c>
      <c r="L148" s="113">
        <f t="shared" si="62"/>
        <v>0.79501482658930045</v>
      </c>
      <c r="M148" s="113">
        <f t="shared" si="62"/>
        <v>0.80268429449941558</v>
      </c>
      <c r="N148" s="113">
        <f t="shared" si="62"/>
        <v>0.81111426894215932</v>
      </c>
      <c r="O148" s="113">
        <f t="shared" si="62"/>
        <v>0.81664418323218546</v>
      </c>
      <c r="P148" s="113">
        <f t="shared" si="62"/>
        <v>0.82723167720388135</v>
      </c>
      <c r="Q148" s="113">
        <f t="shared" si="62"/>
        <v>0.83181475478866085</v>
      </c>
      <c r="R148" s="113">
        <f t="shared" ref="R148:V148" si="63">IF(R129=0,"",R129/R110)</f>
        <v>0.83911548123509672</v>
      </c>
      <c r="S148" s="113">
        <f t="shared" si="63"/>
        <v>0.84714039845412181</v>
      </c>
      <c r="T148" s="113">
        <f t="shared" si="63"/>
        <v>0.83536717197465993</v>
      </c>
      <c r="U148" s="113">
        <f t="shared" si="63"/>
        <v>0.85613134065246099</v>
      </c>
      <c r="V148" s="113">
        <f t="shared" si="63"/>
        <v>0.86866030982709574</v>
      </c>
      <c r="W148" s="113">
        <f t="shared" ref="W148:Y148" si="64">IF(W129=0,"",W129/W110)</f>
        <v>0.87576362620436921</v>
      </c>
      <c r="X148" s="113">
        <f t="shared" si="64"/>
        <v>0.91484101093947601</v>
      </c>
      <c r="Y148" s="113">
        <f t="shared" si="64"/>
        <v>0.94007926607551018</v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0.65970997320763614</v>
      </c>
      <c r="L149" s="111">
        <f t="shared" si="65"/>
        <v>0.66028146700470181</v>
      </c>
      <c r="M149" s="111">
        <f t="shared" si="65"/>
        <v>0.66182612887197967</v>
      </c>
      <c r="N149" s="111">
        <f t="shared" si="65"/>
        <v>0.66522985512993704</v>
      </c>
      <c r="O149" s="111">
        <f t="shared" si="65"/>
        <v>0.68019506260819551</v>
      </c>
      <c r="P149" s="111">
        <f t="shared" si="65"/>
        <v>0.69132495318071763</v>
      </c>
      <c r="Q149" s="111">
        <f t="shared" si="65"/>
        <v>0.70157849123111493</v>
      </c>
      <c r="R149" s="111">
        <f t="shared" ref="R149:V149" si="66">IF(R130=0,"",R130/R111)</f>
        <v>0.71065331950395039</v>
      </c>
      <c r="S149" s="111">
        <f t="shared" si="66"/>
        <v>0.71925970380852211</v>
      </c>
      <c r="T149" s="111">
        <f t="shared" si="66"/>
        <v>0.73199796219604829</v>
      </c>
      <c r="U149" s="111">
        <f t="shared" si="66"/>
        <v>0.74561079402875452</v>
      </c>
      <c r="V149" s="111">
        <f t="shared" si="66"/>
        <v>0.76168750893718618</v>
      </c>
      <c r="W149" s="111">
        <f t="shared" ref="W149:Y149" si="67">IF(W130=0,"",W130/W111)</f>
        <v>0.77812620661841525</v>
      </c>
      <c r="X149" s="111">
        <f t="shared" si="67"/>
        <v>0.79911255274882698</v>
      </c>
      <c r="Y149" s="111">
        <f t="shared" si="67"/>
        <v>0.80661498100641082</v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0.5857065268927385</v>
      </c>
      <c r="C151" s="124">
        <f t="shared" si="71"/>
        <v>0.58562989885553474</v>
      </c>
      <c r="D151" s="124">
        <f t="shared" si="71"/>
        <v>0.58514114526285599</v>
      </c>
      <c r="E151" s="124">
        <f t="shared" si="71"/>
        <v>0.58836212375870101</v>
      </c>
      <c r="F151" s="124">
        <f t="shared" si="71"/>
        <v>0.58915332051841962</v>
      </c>
      <c r="G151" s="124">
        <f t="shared" si="71"/>
        <v>0.58972707979639105</v>
      </c>
      <c r="H151" s="124">
        <f t="shared" si="71"/>
        <v>0.59189076983073652</v>
      </c>
      <c r="I151" s="124">
        <f t="shared" si="71"/>
        <v>0.59228777365358976</v>
      </c>
      <c r="J151" s="124">
        <f t="shared" si="71"/>
        <v>0.59282198859680346</v>
      </c>
      <c r="K151" s="124">
        <f t="shared" si="71"/>
        <v>0.59326692194812103</v>
      </c>
      <c r="L151" s="124">
        <f t="shared" si="71"/>
        <v>0.59414987482874515</v>
      </c>
      <c r="M151" s="124">
        <f t="shared" si="71"/>
        <v>0.5946663243160738</v>
      </c>
      <c r="N151" s="124">
        <f t="shared" si="71"/>
        <v>0.59521128359188635</v>
      </c>
      <c r="O151" s="124">
        <f t="shared" si="71"/>
        <v>0.59586171413853639</v>
      </c>
      <c r="P151" s="124">
        <f t="shared" si="71"/>
        <v>0.59617025422133918</v>
      </c>
      <c r="Q151" s="124">
        <f t="shared" si="71"/>
        <v>0.59676419858022234</v>
      </c>
      <c r="R151" s="124">
        <f t="shared" ref="R151:V151" si="72">IF(R132=0,"",R132/R113)</f>
        <v>0.59777943163991909</v>
      </c>
      <c r="S151" s="124">
        <f t="shared" si="72"/>
        <v>0.59985681032088689</v>
      </c>
      <c r="T151" s="124">
        <f t="shared" si="72"/>
        <v>0.60360877938047786</v>
      </c>
      <c r="U151" s="124">
        <f t="shared" si="72"/>
        <v>0.60773387468521056</v>
      </c>
      <c r="V151" s="124">
        <f t="shared" si="72"/>
        <v>0.61334949252145521</v>
      </c>
      <c r="W151" s="124">
        <f t="shared" ref="W151:Y151" si="73">IF(W132=0,"",W132/W113)</f>
        <v>0.62172948645396398</v>
      </c>
      <c r="X151" s="124">
        <f t="shared" si="73"/>
        <v>0.62615075880116866</v>
      </c>
      <c r="Y151" s="124">
        <f t="shared" si="73"/>
        <v>0.62754316540352839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0.57985117637407257</v>
      </c>
      <c r="C152" s="111">
        <f t="shared" si="74"/>
        <v>0.58071413498456048</v>
      </c>
      <c r="D152" s="111">
        <f t="shared" si="74"/>
        <v>0.58176081696260173</v>
      </c>
      <c r="E152" s="111">
        <f t="shared" si="74"/>
        <v>0.58298393168823126</v>
      </c>
      <c r="F152" s="111">
        <f t="shared" si="74"/>
        <v>0.58433218202737269</v>
      </c>
      <c r="G152" s="111">
        <f t="shared" si="74"/>
        <v>0.58580815651668339</v>
      </c>
      <c r="H152" s="111">
        <f t="shared" si="74"/>
        <v>0.58736244200220378</v>
      </c>
      <c r="I152" s="111">
        <f t="shared" si="74"/>
        <v>0.58816225742826511</v>
      </c>
      <c r="J152" s="111">
        <f t="shared" si="74"/>
        <v>0.58852079834293658</v>
      </c>
      <c r="K152" s="111">
        <f t="shared" si="74"/>
        <v>0.58905408556053085</v>
      </c>
      <c r="L152" s="111">
        <f t="shared" si="74"/>
        <v>0.58963972580521939</v>
      </c>
      <c r="M152" s="111">
        <f t="shared" si="74"/>
        <v>0.59026458517487257</v>
      </c>
      <c r="N152" s="111">
        <f t="shared" si="74"/>
        <v>0.59086267224681088</v>
      </c>
      <c r="O152" s="111">
        <f t="shared" si="74"/>
        <v>0.59135862306381903</v>
      </c>
      <c r="P152" s="111">
        <f t="shared" si="74"/>
        <v>0.59164592217988754</v>
      </c>
      <c r="Q152" s="111">
        <f t="shared" si="74"/>
        <v>0.59214792293261775</v>
      </c>
      <c r="R152" s="111">
        <f t="shared" ref="R152:V152" si="75">IF(R133=0,"",R133/R114)</f>
        <v>0.59327099262859118</v>
      </c>
      <c r="S152" s="111">
        <f t="shared" si="75"/>
        <v>0.59539800507082086</v>
      </c>
      <c r="T152" s="111">
        <f t="shared" si="75"/>
        <v>0.59857761895154027</v>
      </c>
      <c r="U152" s="111">
        <f t="shared" si="75"/>
        <v>0.60290178873710998</v>
      </c>
      <c r="V152" s="111">
        <f t="shared" si="75"/>
        <v>0.60805025929935164</v>
      </c>
      <c r="W152" s="111">
        <f t="shared" ref="W152:Y152" si="76">IF(W133=0,"",W133/W114)</f>
        <v>0.61238176721327497</v>
      </c>
      <c r="X152" s="111">
        <f t="shared" si="76"/>
        <v>0.61600303378249011</v>
      </c>
      <c r="Y152" s="111">
        <f t="shared" si="76"/>
        <v>0.61879179027496711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0.73881379402655722</v>
      </c>
      <c r="C153" s="45">
        <f t="shared" si="77"/>
        <v>0.73967521246887202</v>
      </c>
      <c r="D153" s="45">
        <f t="shared" si="77"/>
        <v>0.74057138661840249</v>
      </c>
      <c r="E153" s="45">
        <f t="shared" si="77"/>
        <v>0.74262931084725992</v>
      </c>
      <c r="F153" s="45">
        <f t="shared" si="77"/>
        <v>0.74574823266666124</v>
      </c>
      <c r="G153" s="45">
        <f t="shared" si="77"/>
        <v>0.74970202015874643</v>
      </c>
      <c r="H153" s="45">
        <f t="shared" si="77"/>
        <v>0.75419505532347786</v>
      </c>
      <c r="I153" s="45">
        <f t="shared" si="77"/>
        <v>0.75640843397504154</v>
      </c>
      <c r="J153" s="45">
        <f t="shared" si="77"/>
        <v>0.75695171695318952</v>
      </c>
      <c r="K153" s="45">
        <f t="shared" si="77"/>
        <v>0.75798939624000017</v>
      </c>
      <c r="L153" s="45">
        <f t="shared" si="77"/>
        <v>0.7592466548460105</v>
      </c>
      <c r="M153" s="45">
        <f t="shared" si="77"/>
        <v>0.76131938036997759</v>
      </c>
      <c r="N153" s="45">
        <f t="shared" si="77"/>
        <v>0.76404810663507272</v>
      </c>
      <c r="O153" s="45">
        <f t="shared" si="77"/>
        <v>0.76748637152677801</v>
      </c>
      <c r="P153" s="45">
        <f t="shared" si="77"/>
        <v>0.77130128491048522</v>
      </c>
      <c r="Q153" s="45">
        <f t="shared" si="77"/>
        <v>0.7749363230882238</v>
      </c>
      <c r="R153" s="45">
        <f t="shared" ref="R153:V153" si="78">IF(R134=0,"",R134/R115)</f>
        <v>0.77931244348888318</v>
      </c>
      <c r="S153" s="45">
        <f t="shared" si="78"/>
        <v>0.78639449854241295</v>
      </c>
      <c r="T153" s="45">
        <f t="shared" si="78"/>
        <v>0.79584510477683412</v>
      </c>
      <c r="U153" s="45">
        <f t="shared" si="78"/>
        <v>0.81041790851831064</v>
      </c>
      <c r="V153" s="45">
        <f t="shared" si="78"/>
        <v>0.82576285830889262</v>
      </c>
      <c r="W153" s="45">
        <f t="shared" ref="W153:Y153" si="79">IF(W134=0,"",W134/W115)</f>
        <v>0.85246516738417188</v>
      </c>
      <c r="X153" s="45">
        <f t="shared" si="79"/>
        <v>0.8669753075331057</v>
      </c>
      <c r="Y153" s="45">
        <f t="shared" si="79"/>
        <v>0.87388475752754413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7165.9700999999995</v>
      </c>
      <c r="C155" s="117">
        <f t="shared" si="80"/>
        <v>7509.3758099999986</v>
      </c>
      <c r="D155" s="117">
        <f t="shared" si="80"/>
        <v>7135.8489000000009</v>
      </c>
      <c r="E155" s="117">
        <f t="shared" si="80"/>
        <v>7165.6612200000018</v>
      </c>
      <c r="F155" s="117">
        <f t="shared" si="80"/>
        <v>7094.7397800000008</v>
      </c>
      <c r="G155" s="117">
        <f t="shared" si="80"/>
        <v>7583.9460299999992</v>
      </c>
      <c r="H155" s="117">
        <f t="shared" si="80"/>
        <v>7784.6521499999999</v>
      </c>
      <c r="I155" s="117">
        <f t="shared" si="80"/>
        <v>7443.7018200000039</v>
      </c>
      <c r="J155" s="117">
        <f t="shared" si="80"/>
        <v>7377.5242800000033</v>
      </c>
      <c r="K155" s="117">
        <f t="shared" si="80"/>
        <v>7568.5490100000025</v>
      </c>
      <c r="L155" s="117">
        <f t="shared" si="80"/>
        <v>8329.94576676</v>
      </c>
      <c r="M155" s="117">
        <f t="shared" si="80"/>
        <v>7602.1805059200015</v>
      </c>
      <c r="N155" s="117">
        <f t="shared" si="80"/>
        <v>7934.3675571599961</v>
      </c>
      <c r="O155" s="117">
        <f t="shared" si="80"/>
        <v>8034.7980013199995</v>
      </c>
      <c r="P155" s="117">
        <f t="shared" si="80"/>
        <v>7384.0957398000091</v>
      </c>
      <c r="Q155" s="117">
        <f t="shared" si="80"/>
        <v>7416.9532472399987</v>
      </c>
      <c r="R155" s="117">
        <f t="shared" ref="R155:V155" si="81">R156+R159+R161+R170</f>
        <v>8142.5511802800002</v>
      </c>
      <c r="S155" s="117">
        <f t="shared" si="81"/>
        <v>8526.016671479998</v>
      </c>
      <c r="T155" s="117">
        <f t="shared" si="81"/>
        <v>8365.1347296000022</v>
      </c>
      <c r="U155" s="117">
        <f t="shared" si="81"/>
        <v>8546.7300930000001</v>
      </c>
      <c r="V155" s="117">
        <f t="shared" si="81"/>
        <v>9022.7241640800003</v>
      </c>
      <c r="W155" s="117">
        <f t="shared" ref="W155:Y155" si="82">W156+W159+W161+W170</f>
        <v>10724.679658440004</v>
      </c>
      <c r="X155" s="117">
        <f t="shared" si="82"/>
        <v>10190.861006040001</v>
      </c>
      <c r="Y155" s="117">
        <f t="shared" si="82"/>
        <v>9877.262768999999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6307.3400677867121</v>
      </c>
      <c r="C156" s="122">
        <f t="shared" si="83"/>
        <v>6693.6620372714106</v>
      </c>
      <c r="D156" s="122">
        <f t="shared" si="83"/>
        <v>6330.3382640552627</v>
      </c>
      <c r="E156" s="122">
        <f t="shared" si="83"/>
        <v>6145.6799191562786</v>
      </c>
      <c r="F156" s="122">
        <f t="shared" si="83"/>
        <v>6071.1385800113067</v>
      </c>
      <c r="G156" s="122">
        <f t="shared" si="83"/>
        <v>6572.675849626271</v>
      </c>
      <c r="H156" s="122">
        <f t="shared" si="83"/>
        <v>6755.2065579694827</v>
      </c>
      <c r="I156" s="122">
        <f t="shared" si="83"/>
        <v>6406.8000587071847</v>
      </c>
      <c r="J156" s="122">
        <f t="shared" si="83"/>
        <v>6334.8474229914391</v>
      </c>
      <c r="K156" s="122">
        <f t="shared" si="83"/>
        <v>6491.5131422140303</v>
      </c>
      <c r="L156" s="122">
        <f t="shared" si="83"/>
        <v>7239.829816778074</v>
      </c>
      <c r="M156" s="122">
        <f t="shared" si="83"/>
        <v>6515.0455987442838</v>
      </c>
      <c r="N156" s="122">
        <f t="shared" si="83"/>
        <v>6830.548329508817</v>
      </c>
      <c r="O156" s="122">
        <f t="shared" si="83"/>
        <v>6885.8595350716942</v>
      </c>
      <c r="P156" s="122">
        <f t="shared" si="83"/>
        <v>6243.2031367840973</v>
      </c>
      <c r="Q156" s="122">
        <f t="shared" si="83"/>
        <v>6260.5375272990095</v>
      </c>
      <c r="R156" s="122">
        <f t="shared" ref="R156:V156" si="84">SUM(R157:R158)</f>
        <v>6922.6463389175096</v>
      </c>
      <c r="S156" s="122">
        <f t="shared" si="84"/>
        <v>7242.0576135317215</v>
      </c>
      <c r="T156" s="122">
        <f t="shared" si="84"/>
        <v>7169.0018865421198</v>
      </c>
      <c r="U156" s="122">
        <f t="shared" si="84"/>
        <v>7256.6878143585036</v>
      </c>
      <c r="V156" s="122">
        <f t="shared" si="84"/>
        <v>7666.6434828417814</v>
      </c>
      <c r="W156" s="122">
        <f t="shared" ref="W156:Y156" si="85">SUM(W157:W158)</f>
        <v>9150.3746986725309</v>
      </c>
      <c r="X156" s="122">
        <f t="shared" si="85"/>
        <v>8812.853309645232</v>
      </c>
      <c r="Y156" s="122">
        <f t="shared" si="85"/>
        <v>8728.9051784568983</v>
      </c>
      <c r="DA156" s="130" t="s">
        <v>2133</v>
      </c>
    </row>
    <row r="157" spans="1:105" ht="12" customHeight="1" x14ac:dyDescent="0.25">
      <c r="A157" s="97" t="s">
        <v>212</v>
      </c>
      <c r="B157" s="98">
        <v>6307.3400677867121</v>
      </c>
      <c r="C157" s="98">
        <v>6693.6620372714106</v>
      </c>
      <c r="D157" s="98">
        <v>6330.3382640552627</v>
      </c>
      <c r="E157" s="98">
        <v>6145.6799191562786</v>
      </c>
      <c r="F157" s="98">
        <v>6071.1385800113067</v>
      </c>
      <c r="G157" s="98">
        <v>6572.675849626271</v>
      </c>
      <c r="H157" s="98">
        <v>6755.2065579694827</v>
      </c>
      <c r="I157" s="98">
        <v>6406.8000587071847</v>
      </c>
      <c r="J157" s="98">
        <v>6334.8474229914391</v>
      </c>
      <c r="K157" s="98">
        <v>6491.5131422140303</v>
      </c>
      <c r="L157" s="98">
        <v>7239.829816778074</v>
      </c>
      <c r="M157" s="98">
        <v>6515.0455987442838</v>
      </c>
      <c r="N157" s="98">
        <v>6830.548329508817</v>
      </c>
      <c r="O157" s="98">
        <v>6885.8595350716942</v>
      </c>
      <c r="P157" s="98">
        <v>6243.2031367840973</v>
      </c>
      <c r="Q157" s="98">
        <v>6260.5375272990095</v>
      </c>
      <c r="R157" s="98">
        <v>6922.6463389175096</v>
      </c>
      <c r="S157" s="98">
        <v>7242.0576135317215</v>
      </c>
      <c r="T157" s="98">
        <v>7169.0018865421198</v>
      </c>
      <c r="U157" s="98">
        <v>7256.6878143585036</v>
      </c>
      <c r="V157" s="98">
        <v>7666.6434828417814</v>
      </c>
      <c r="W157" s="98">
        <v>9150.3746986725309</v>
      </c>
      <c r="X157" s="98">
        <v>8812.853309645232</v>
      </c>
      <c r="Y157" s="98">
        <v>8728.9051784568983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597.8876184429738</v>
      </c>
      <c r="C161" s="122">
        <v>569.71579861829002</v>
      </c>
      <c r="D161" s="122">
        <v>555.47798084092847</v>
      </c>
      <c r="E161" s="122">
        <v>632.81827982274172</v>
      </c>
      <c r="F161" s="122">
        <v>645.09638712782271</v>
      </c>
      <c r="G161" s="122">
        <v>649.86053541426895</v>
      </c>
      <c r="H161" s="122">
        <v>653.88492157716519</v>
      </c>
      <c r="I161" s="122">
        <v>657.35797229053628</v>
      </c>
      <c r="J161" s="122">
        <v>656.83554637937573</v>
      </c>
      <c r="K161" s="122">
        <v>678.56445381551578</v>
      </c>
      <c r="L161" s="122">
        <v>676.87504576083222</v>
      </c>
      <c r="M161" s="122">
        <v>689.5813639781328</v>
      </c>
      <c r="N161" s="122">
        <v>700.28235036006015</v>
      </c>
      <c r="O161" s="122">
        <v>733.76803620227236</v>
      </c>
      <c r="P161" s="122">
        <v>738.32583407426387</v>
      </c>
      <c r="Q161" s="122">
        <v>749.17516054939358</v>
      </c>
      <c r="R161" s="122">
        <v>782.16124343555566</v>
      </c>
      <c r="S161" s="122">
        <v>818.71072069407478</v>
      </c>
      <c r="T161" s="122">
        <v>775.41046377373141</v>
      </c>
      <c r="U161" s="122">
        <v>808.14022056453473</v>
      </c>
      <c r="V161" s="122">
        <v>854.2435052280282</v>
      </c>
      <c r="W161" s="122">
        <v>1009.6194452870913</v>
      </c>
      <c r="X161" s="122">
        <v>912.6886699056638</v>
      </c>
      <c r="Y161" s="122">
        <v>743.52524170705715</v>
      </c>
      <c r="DA161" s="130" t="s">
        <v>2138</v>
      </c>
    </row>
    <row r="162" spans="1:105" ht="12" customHeight="1" x14ac:dyDescent="0.25">
      <c r="A162" s="97" t="s">
        <v>134</v>
      </c>
      <c r="B162" s="98">
        <v>597.8876184429738</v>
      </c>
      <c r="C162" s="98">
        <v>569.71579861829002</v>
      </c>
      <c r="D162" s="98">
        <v>555.47798084092847</v>
      </c>
      <c r="E162" s="98">
        <v>632.81827982274172</v>
      </c>
      <c r="F162" s="98">
        <v>645.09638712782271</v>
      </c>
      <c r="G162" s="98">
        <v>649.86053541426895</v>
      </c>
      <c r="H162" s="98">
        <v>653.88492157716519</v>
      </c>
      <c r="I162" s="98">
        <v>657.35797229053628</v>
      </c>
      <c r="J162" s="98">
        <v>656.83554637937573</v>
      </c>
      <c r="K162" s="98">
        <v>678.19794243960848</v>
      </c>
      <c r="L162" s="98">
        <v>676.44640521250119</v>
      </c>
      <c r="M162" s="98">
        <v>689.07642290814817</v>
      </c>
      <c r="N162" s="98">
        <v>699.70278699177857</v>
      </c>
      <c r="O162" s="98">
        <v>732.67762792156191</v>
      </c>
      <c r="P162" s="98">
        <v>736.79700356207729</v>
      </c>
      <c r="Q162" s="98">
        <v>747.19069269108661</v>
      </c>
      <c r="R162" s="98">
        <v>779.69716701053858</v>
      </c>
      <c r="S162" s="98">
        <v>815.97507558069958</v>
      </c>
      <c r="T162" s="98">
        <v>771.75845174161839</v>
      </c>
      <c r="U162" s="98">
        <v>804.17371559831724</v>
      </c>
      <c r="V162" s="98">
        <v>849.62331281005618</v>
      </c>
      <c r="W162" s="98">
        <v>1002.8352637516648</v>
      </c>
      <c r="X162" s="98">
        <v>905.71609135865981</v>
      </c>
      <c r="Y162" s="98">
        <v>736.95610858921077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0.3665113759072568</v>
      </c>
      <c r="L163" s="98">
        <v>0.42864054833107085</v>
      </c>
      <c r="M163" s="98">
        <v>0.50494106998468158</v>
      </c>
      <c r="N163" s="98">
        <v>0.57956336828160349</v>
      </c>
      <c r="O163" s="98">
        <v>1.0904082807104378</v>
      </c>
      <c r="P163" s="98">
        <v>1.5288305121866097</v>
      </c>
      <c r="Q163" s="98">
        <v>1.9844678583069899</v>
      </c>
      <c r="R163" s="98">
        <v>2.464076425017077</v>
      </c>
      <c r="S163" s="98">
        <v>2.7356451133752135</v>
      </c>
      <c r="T163" s="98">
        <v>3.6520120321130451</v>
      </c>
      <c r="U163" s="98">
        <v>3.9665049662175109</v>
      </c>
      <c r="V163" s="98">
        <v>4.6201924179720386</v>
      </c>
      <c r="W163" s="98">
        <v>6.7841815354264563</v>
      </c>
      <c r="X163" s="98">
        <v>6.9725785470039883</v>
      </c>
      <c r="Y163" s="98">
        <v>6.5691331178463592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0.3665113759072568</v>
      </c>
      <c r="L164" s="101">
        <v>0.42864054833107085</v>
      </c>
      <c r="M164" s="101">
        <v>0.50494106998468158</v>
      </c>
      <c r="N164" s="101">
        <v>0.57956336828160349</v>
      </c>
      <c r="O164" s="101">
        <v>1.0904082807104378</v>
      </c>
      <c r="P164" s="101">
        <v>1.5288305121866097</v>
      </c>
      <c r="Q164" s="101">
        <v>1.9844678583069899</v>
      </c>
      <c r="R164" s="101">
        <v>2.464076425017077</v>
      </c>
      <c r="S164" s="101">
        <v>2.7356451133752135</v>
      </c>
      <c r="T164" s="101">
        <v>3.6520120321130451</v>
      </c>
      <c r="U164" s="101">
        <v>3.9665049662175109</v>
      </c>
      <c r="V164" s="101">
        <v>4.6201924179720386</v>
      </c>
      <c r="W164" s="101">
        <v>6.7841815354264563</v>
      </c>
      <c r="X164" s="101">
        <v>6.9725785470039883</v>
      </c>
      <c r="Y164" s="101">
        <v>6.5691331178463592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260.74241377031393</v>
      </c>
      <c r="C170" s="122">
        <v>245.99797411029826</v>
      </c>
      <c r="D170" s="122">
        <v>250.03265510381007</v>
      </c>
      <c r="E170" s="122">
        <v>387.16302102098138</v>
      </c>
      <c r="F170" s="122">
        <v>378.50481286087137</v>
      </c>
      <c r="G170" s="122">
        <v>361.40964495945946</v>
      </c>
      <c r="H170" s="122">
        <v>375.56067045335186</v>
      </c>
      <c r="I170" s="122">
        <v>379.54378900228289</v>
      </c>
      <c r="J170" s="122">
        <v>385.84131062918851</v>
      </c>
      <c r="K170" s="122">
        <v>398.47141397045687</v>
      </c>
      <c r="L170" s="122">
        <v>413.24090422109458</v>
      </c>
      <c r="M170" s="122">
        <v>397.55354319758533</v>
      </c>
      <c r="N170" s="122">
        <v>403.53687729111846</v>
      </c>
      <c r="O170" s="122">
        <v>415.17043004603369</v>
      </c>
      <c r="P170" s="122">
        <v>402.56676894164792</v>
      </c>
      <c r="Q170" s="122">
        <v>407.24055939159547</v>
      </c>
      <c r="R170" s="122">
        <v>437.74359792693497</v>
      </c>
      <c r="S170" s="122">
        <v>465.24833725420137</v>
      </c>
      <c r="T170" s="122">
        <v>420.72237928415069</v>
      </c>
      <c r="U170" s="122">
        <v>481.90205807696145</v>
      </c>
      <c r="V170" s="122">
        <v>501.83717601019094</v>
      </c>
      <c r="W170" s="122">
        <v>564.68551448038204</v>
      </c>
      <c r="X170" s="122">
        <v>465.31902648910585</v>
      </c>
      <c r="Y170" s="122">
        <v>404.83234883604382</v>
      </c>
      <c r="DA170" s="130" t="s">
        <v>2147</v>
      </c>
    </row>
    <row r="171" spans="1:105" ht="12" customHeight="1" x14ac:dyDescent="0.25">
      <c r="A171" s="97" t="s">
        <v>175</v>
      </c>
      <c r="B171" s="98">
        <v>260.74241377031393</v>
      </c>
      <c r="C171" s="98">
        <v>245.99797411029826</v>
      </c>
      <c r="D171" s="98">
        <v>250.03265510381007</v>
      </c>
      <c r="E171" s="98">
        <v>387.16302102098138</v>
      </c>
      <c r="F171" s="98">
        <v>378.50481286087137</v>
      </c>
      <c r="G171" s="98">
        <v>361.40964495945946</v>
      </c>
      <c r="H171" s="98">
        <v>375.56067045335186</v>
      </c>
      <c r="I171" s="98">
        <v>379.54378900228289</v>
      </c>
      <c r="J171" s="98">
        <v>385.84131062918851</v>
      </c>
      <c r="K171" s="98">
        <v>398.47141397045687</v>
      </c>
      <c r="L171" s="98">
        <v>413.24090422109458</v>
      </c>
      <c r="M171" s="98">
        <v>397.55354319758533</v>
      </c>
      <c r="N171" s="98">
        <v>403.53687729111846</v>
      </c>
      <c r="O171" s="98">
        <v>415.17043004603369</v>
      </c>
      <c r="P171" s="98">
        <v>402.56676894164792</v>
      </c>
      <c r="Q171" s="98">
        <v>407.24055939159547</v>
      </c>
      <c r="R171" s="98">
        <v>437.74359792693497</v>
      </c>
      <c r="S171" s="98">
        <v>465.24833725420137</v>
      </c>
      <c r="T171" s="98">
        <v>420.72237928415069</v>
      </c>
      <c r="U171" s="98">
        <v>481.90205807696145</v>
      </c>
      <c r="V171" s="98">
        <v>501.83717601019094</v>
      </c>
      <c r="W171" s="98">
        <v>564.68551448038204</v>
      </c>
      <c r="X171" s="98">
        <v>465.31902648910585</v>
      </c>
      <c r="Y171" s="98">
        <v>404.83234883604382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16781.419411368282</v>
      </c>
      <c r="C174" s="117">
        <f t="shared" si="87"/>
        <v>18061.860873344212</v>
      </c>
      <c r="D174" s="117">
        <f t="shared" si="87"/>
        <v>17451.159619884816</v>
      </c>
      <c r="E174" s="117">
        <f t="shared" si="87"/>
        <v>17608.046622107177</v>
      </c>
      <c r="F174" s="117">
        <f t="shared" si="87"/>
        <v>17332.731564599566</v>
      </c>
      <c r="G174" s="117">
        <f t="shared" si="87"/>
        <v>18230.256078804596</v>
      </c>
      <c r="H174" s="117">
        <f t="shared" si="87"/>
        <v>18716.146892138859</v>
      </c>
      <c r="I174" s="117">
        <f t="shared" si="87"/>
        <v>17836.119277686772</v>
      </c>
      <c r="J174" s="117">
        <f t="shared" si="87"/>
        <v>17798.902597397911</v>
      </c>
      <c r="K174" s="117">
        <f t="shared" si="87"/>
        <v>18240.498181217754</v>
      </c>
      <c r="L174" s="117">
        <f t="shared" si="87"/>
        <v>20031.8350501204</v>
      </c>
      <c r="M174" s="117">
        <f t="shared" si="87"/>
        <v>18014.418636477629</v>
      </c>
      <c r="N174" s="117">
        <f t="shared" si="87"/>
        <v>18419.709855051271</v>
      </c>
      <c r="O174" s="117">
        <f t="shared" si="87"/>
        <v>18195.456418096732</v>
      </c>
      <c r="P174" s="117">
        <f t="shared" si="87"/>
        <v>16376.93290391433</v>
      </c>
      <c r="Q174" s="117">
        <f t="shared" si="87"/>
        <v>16005.293687897971</v>
      </c>
      <c r="R174" s="117">
        <f t="shared" ref="R174:V174" si="88">R175+R178+R180+R189</f>
        <v>17177.902400869894</v>
      </c>
      <c r="S174" s="117">
        <f t="shared" si="88"/>
        <v>17656.112674614415</v>
      </c>
      <c r="T174" s="117">
        <f t="shared" si="88"/>
        <v>17056.242097282557</v>
      </c>
      <c r="U174" s="117">
        <f t="shared" si="88"/>
        <v>16887.393498890953</v>
      </c>
      <c r="V174" s="117">
        <f t="shared" si="88"/>
        <v>16660.184236110286</v>
      </c>
      <c r="W174" s="117">
        <f t="shared" ref="W174:Y174" si="89">W175+W178+W180+W189</f>
        <v>18531.333651299457</v>
      </c>
      <c r="X174" s="117">
        <f t="shared" si="89"/>
        <v>16148.234059181246</v>
      </c>
      <c r="Y174" s="117">
        <f t="shared" si="89"/>
        <v>15107.342136687395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14734.803807698556</v>
      </c>
      <c r="C175" s="122">
        <f t="shared" si="90"/>
        <v>16071.641171500241</v>
      </c>
      <c r="D175" s="122">
        <f t="shared" si="90"/>
        <v>15465.818646858263</v>
      </c>
      <c r="E175" s="122">
        <f t="shared" si="90"/>
        <v>15051.157726784997</v>
      </c>
      <c r="F175" s="122">
        <f t="shared" si="90"/>
        <v>14788.844264922214</v>
      </c>
      <c r="G175" s="122">
        <f t="shared" si="90"/>
        <v>15769.780958975947</v>
      </c>
      <c r="H175" s="122">
        <f t="shared" si="90"/>
        <v>16202.956916348736</v>
      </c>
      <c r="I175" s="122">
        <f t="shared" si="90"/>
        <v>15318.617895279905</v>
      </c>
      <c r="J175" s="122">
        <f t="shared" si="90"/>
        <v>15247.678330804647</v>
      </c>
      <c r="K175" s="122">
        <f t="shared" si="90"/>
        <v>15607.792422044873</v>
      </c>
      <c r="L175" s="122">
        <f t="shared" si="90"/>
        <v>17368.338673397924</v>
      </c>
      <c r="M175" s="122">
        <f t="shared" si="90"/>
        <v>15399.537739391501</v>
      </c>
      <c r="N175" s="122">
        <f t="shared" si="90"/>
        <v>15819.844620692313</v>
      </c>
      <c r="O175" s="122">
        <f t="shared" si="90"/>
        <v>15554.433634511526</v>
      </c>
      <c r="P175" s="122">
        <f t="shared" si="90"/>
        <v>13808.886069216103</v>
      </c>
      <c r="Q175" s="122">
        <f t="shared" si="90"/>
        <v>13469.92930254647</v>
      </c>
      <c r="R175" s="122">
        <f t="shared" ref="R175:V175" si="91">SUM(R176:R177)</f>
        <v>14565.349965837724</v>
      </c>
      <c r="S175" s="122">
        <f t="shared" si="91"/>
        <v>14958.697302648738</v>
      </c>
      <c r="T175" s="122">
        <f t="shared" si="91"/>
        <v>14579.298899114621</v>
      </c>
      <c r="U175" s="122">
        <f t="shared" si="91"/>
        <v>14296.567933512528</v>
      </c>
      <c r="V175" s="122">
        <f t="shared" si="91"/>
        <v>14113.702881439956</v>
      </c>
      <c r="W175" s="122">
        <f t="shared" ref="W175:Y175" si="92">SUM(W176:W177)</f>
        <v>15753.037202233376</v>
      </c>
      <c r="X175" s="122">
        <f t="shared" si="92"/>
        <v>13895.644477151549</v>
      </c>
      <c r="Y175" s="122">
        <f t="shared" si="92"/>
        <v>13292.691364709623</v>
      </c>
      <c r="DA175" s="130" t="s">
        <v>2301</v>
      </c>
    </row>
    <row r="176" spans="1:105" ht="12" customHeight="1" x14ac:dyDescent="0.25">
      <c r="A176" s="97" t="s">
        <v>212</v>
      </c>
      <c r="B176" s="98">
        <v>14593.220551519407</v>
      </c>
      <c r="C176" s="98">
        <v>15916.452117143852</v>
      </c>
      <c r="D176" s="98">
        <v>15317.241671279498</v>
      </c>
      <c r="E176" s="98">
        <v>14905.650623132575</v>
      </c>
      <c r="F176" s="98">
        <v>14646.970844848027</v>
      </c>
      <c r="G176" s="98">
        <v>15619.053814813356</v>
      </c>
      <c r="H176" s="98">
        <v>16046.924896077808</v>
      </c>
      <c r="I176" s="98">
        <v>15173.079798760034</v>
      </c>
      <c r="J176" s="98">
        <v>15102.29377066055</v>
      </c>
      <c r="K176" s="98">
        <v>15458.670666379428</v>
      </c>
      <c r="L176" s="98">
        <v>17199.015786158456</v>
      </c>
      <c r="M176" s="98">
        <v>15249.779965184065</v>
      </c>
      <c r="N176" s="98">
        <v>15663.010128229398</v>
      </c>
      <c r="O176" s="98">
        <v>15398.133660478232</v>
      </c>
      <c r="P176" s="98">
        <v>13671.307057249869</v>
      </c>
      <c r="Q176" s="98">
        <v>13334.992571389761</v>
      </c>
      <c r="R176" s="98">
        <v>14417.146652217041</v>
      </c>
      <c r="S176" s="98">
        <v>14804.360830944204</v>
      </c>
      <c r="T176" s="98">
        <v>14423.275389898312</v>
      </c>
      <c r="U176" s="98">
        <v>14142.449853646458</v>
      </c>
      <c r="V176" s="98">
        <v>13957.143683810278</v>
      </c>
      <c r="W176" s="98">
        <v>15577.434617807361</v>
      </c>
      <c r="X176" s="98">
        <v>13743.365210841224</v>
      </c>
      <c r="Y176" s="98">
        <v>13147.680112548134</v>
      </c>
      <c r="DA176" s="63" t="s">
        <v>2302</v>
      </c>
    </row>
    <row r="177" spans="1:105" ht="12" customHeight="1" x14ac:dyDescent="0.25">
      <c r="A177" s="97" t="s">
        <v>53</v>
      </c>
      <c r="B177" s="98">
        <v>141.58325617914861</v>
      </c>
      <c r="C177" s="98">
        <v>155.18905435638922</v>
      </c>
      <c r="D177" s="98">
        <v>148.57697557876401</v>
      </c>
      <c r="E177" s="98">
        <v>145.50710365242148</v>
      </c>
      <c r="F177" s="98">
        <v>141.87342007418675</v>
      </c>
      <c r="G177" s="98">
        <v>150.72714416259134</v>
      </c>
      <c r="H177" s="98">
        <v>156.03202027092848</v>
      </c>
      <c r="I177" s="98">
        <v>145.53809651987112</v>
      </c>
      <c r="J177" s="98">
        <v>145.38456014409769</v>
      </c>
      <c r="K177" s="98">
        <v>149.12175566544397</v>
      </c>
      <c r="L177" s="98">
        <v>169.32288723946826</v>
      </c>
      <c r="M177" s="98">
        <v>149.75777420743597</v>
      </c>
      <c r="N177" s="98">
        <v>156.83449246291508</v>
      </c>
      <c r="O177" s="98">
        <v>156.29997403329449</v>
      </c>
      <c r="P177" s="98">
        <v>137.57901196623513</v>
      </c>
      <c r="Q177" s="98">
        <v>134.93673115670904</v>
      </c>
      <c r="R177" s="98">
        <v>148.20331362068274</v>
      </c>
      <c r="S177" s="98">
        <v>154.33647170453276</v>
      </c>
      <c r="T177" s="98">
        <v>156.02350921630847</v>
      </c>
      <c r="U177" s="98">
        <v>154.11807986607016</v>
      </c>
      <c r="V177" s="98">
        <v>156.5591976296779</v>
      </c>
      <c r="W177" s="98">
        <v>175.60258442601571</v>
      </c>
      <c r="X177" s="98">
        <v>152.27926631032392</v>
      </c>
      <c r="Y177" s="98">
        <v>145.01125216148742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6.9830201656387966E-2</v>
      </c>
      <c r="C178" s="122">
        <f t="shared" si="93"/>
        <v>7.6476338088084878E-2</v>
      </c>
      <c r="D178" s="122">
        <f t="shared" si="93"/>
        <v>8.979398256741386E-2</v>
      </c>
      <c r="E178" s="122">
        <f t="shared" si="93"/>
        <v>9.5354162069948123E-2</v>
      </c>
      <c r="F178" s="122">
        <f t="shared" si="93"/>
        <v>0.1187502034413368</v>
      </c>
      <c r="G178" s="122">
        <f t="shared" si="93"/>
        <v>0.13602606375010681</v>
      </c>
      <c r="H178" s="122">
        <f t="shared" si="93"/>
        <v>0.2060561411641218</v>
      </c>
      <c r="I178" s="122">
        <f t="shared" si="93"/>
        <v>0.2792746660850316</v>
      </c>
      <c r="J178" s="122">
        <f t="shared" si="93"/>
        <v>0.36528957894688791</v>
      </c>
      <c r="K178" s="122">
        <f t="shared" si="93"/>
        <v>0.4797278130809447</v>
      </c>
      <c r="L178" s="122">
        <f t="shared" si="93"/>
        <v>0.93205839384341693</v>
      </c>
      <c r="M178" s="122">
        <f t="shared" si="93"/>
        <v>0.65693230036160988</v>
      </c>
      <c r="N178" s="122">
        <f t="shared" si="93"/>
        <v>0.97972115919205283</v>
      </c>
      <c r="O178" s="122">
        <f t="shared" si="93"/>
        <v>1.1846045492440711</v>
      </c>
      <c r="P178" s="122">
        <f t="shared" si="93"/>
        <v>1.5141677347795894</v>
      </c>
      <c r="Q178" s="122">
        <f t="shared" si="93"/>
        <v>3.54459518176796</v>
      </c>
      <c r="R178" s="122">
        <f t="shared" si="93"/>
        <v>2.5696695364362734</v>
      </c>
      <c r="S178" s="122">
        <f t="shared" si="93"/>
        <v>3.0546188765723965</v>
      </c>
      <c r="T178" s="122">
        <f t="shared" si="93"/>
        <v>3.9420421314685088</v>
      </c>
      <c r="U178" s="122">
        <f t="shared" si="93"/>
        <v>5.8318060550950896</v>
      </c>
      <c r="V178" s="122">
        <f t="shared" si="93"/>
        <v>3.6244556949216666</v>
      </c>
      <c r="W178" s="122">
        <f t="shared" si="93"/>
        <v>4.3023011928505568</v>
      </c>
      <c r="X178" s="122">
        <f t="shared" si="93"/>
        <v>3.6758779229861256</v>
      </c>
      <c r="Y178" s="122">
        <f t="shared" si="93"/>
        <v>3.5699230339139105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6.9830201656387966E-2</v>
      </c>
      <c r="C179" s="98">
        <f>RES_hhdet_fech!C67</f>
        <v>7.6476338088084878E-2</v>
      </c>
      <c r="D179" s="98">
        <f>RES_hhdet_fech!D67</f>
        <v>8.979398256741386E-2</v>
      </c>
      <c r="E179" s="98">
        <f>RES_hhdet_fech!E67</f>
        <v>9.5354162069948123E-2</v>
      </c>
      <c r="F179" s="98">
        <f>RES_hhdet_fech!F67</f>
        <v>0.1187502034413368</v>
      </c>
      <c r="G179" s="98">
        <f>RES_hhdet_fech!G67</f>
        <v>0.13602606375010681</v>
      </c>
      <c r="H179" s="98">
        <f>RES_hhdet_fech!H67</f>
        <v>0.2060561411641218</v>
      </c>
      <c r="I179" s="98">
        <f>RES_hhdet_fech!I67</f>
        <v>0.2792746660850316</v>
      </c>
      <c r="J179" s="98">
        <f>RES_hhdet_fech!J67</f>
        <v>0.36528957894688791</v>
      </c>
      <c r="K179" s="98">
        <f>RES_hhdet_fech!K67</f>
        <v>0.4797278130809447</v>
      </c>
      <c r="L179" s="98">
        <f>RES_hhdet_fech!L67</f>
        <v>0.93205839384341693</v>
      </c>
      <c r="M179" s="98">
        <f>RES_hhdet_fech!M67</f>
        <v>0.65693230036160988</v>
      </c>
      <c r="N179" s="98">
        <f>RES_hhdet_fech!N67</f>
        <v>0.97972115919205283</v>
      </c>
      <c r="O179" s="98">
        <f>RES_hhdet_fech!O67</f>
        <v>1.1846045492440711</v>
      </c>
      <c r="P179" s="98">
        <f>RES_hhdet_fech!P67</f>
        <v>1.5141677347795894</v>
      </c>
      <c r="Q179" s="98">
        <f>RES_hhdet_fech!Q67</f>
        <v>3.54459518176796</v>
      </c>
      <c r="R179" s="98">
        <f>RES_hhdet_fech!R67</f>
        <v>2.5696695364362734</v>
      </c>
      <c r="S179" s="98">
        <f>RES_hhdet_fech!S67</f>
        <v>3.0546188765723965</v>
      </c>
      <c r="T179" s="98">
        <f>RES_hhdet_fech!T67</f>
        <v>3.9420421314685088</v>
      </c>
      <c r="U179" s="98">
        <f>RES_hhdet_fech!U67</f>
        <v>5.8318060550950896</v>
      </c>
      <c r="V179" s="98">
        <f>RES_hhdet_fech!V67</f>
        <v>3.6244556949216666</v>
      </c>
      <c r="W179" s="98">
        <f>RES_hhdet_fech!W67</f>
        <v>4.3023011928505568</v>
      </c>
      <c r="X179" s="98">
        <f>RES_hhdet_fech!X67</f>
        <v>3.6758779229861256</v>
      </c>
      <c r="Y179" s="98">
        <f>RES_hhdet_fech!Y67</f>
        <v>3.5699230339139105</v>
      </c>
      <c r="DA179" s="63" t="s">
        <v>2305</v>
      </c>
    </row>
    <row r="180" spans="1:105" ht="12" customHeight="1" x14ac:dyDescent="0.25">
      <c r="A180" s="121" t="s">
        <v>55</v>
      </c>
      <c r="B180" s="122">
        <v>1420.1976485103205</v>
      </c>
      <c r="C180" s="122">
        <v>1386.5333678070372</v>
      </c>
      <c r="D180" s="122">
        <v>1367.1006259928758</v>
      </c>
      <c r="E180" s="122">
        <v>1585.0365763597204</v>
      </c>
      <c r="F180" s="122">
        <v>1602.4900326041648</v>
      </c>
      <c r="G180" s="122">
        <v>1580.4600344288333</v>
      </c>
      <c r="H180" s="122">
        <v>1595.9524107905672</v>
      </c>
      <c r="I180" s="122">
        <v>1595.762276999114</v>
      </c>
      <c r="J180" s="122">
        <v>1606.9066848091506</v>
      </c>
      <c r="K180" s="122">
        <v>1659.0510109140444</v>
      </c>
      <c r="L180" s="122">
        <v>1654.0466097063118</v>
      </c>
      <c r="M180" s="122">
        <v>1659.0912569573284</v>
      </c>
      <c r="N180" s="122">
        <v>1649.7087867892574</v>
      </c>
      <c r="O180" s="122">
        <v>1687.0761518519191</v>
      </c>
      <c r="P180" s="122">
        <v>1662.2221627500619</v>
      </c>
      <c r="Q180" s="122">
        <v>1641.9201043082076</v>
      </c>
      <c r="R180" s="122">
        <v>1675.6941030130697</v>
      </c>
      <c r="S180" s="122">
        <v>1720.5572785436825</v>
      </c>
      <c r="T180" s="122">
        <v>1604.3990697568975</v>
      </c>
      <c r="U180" s="122">
        <v>1623.4317689896031</v>
      </c>
      <c r="V180" s="122">
        <v>1606.4689111935463</v>
      </c>
      <c r="W180" s="122">
        <v>1773.7383437116812</v>
      </c>
      <c r="X180" s="122">
        <v>1492.6864117734965</v>
      </c>
      <c r="Y180" s="122">
        <v>1179.6507163988756</v>
      </c>
      <c r="DA180" s="130" t="s">
        <v>2306</v>
      </c>
    </row>
    <row r="181" spans="1:105" ht="12" customHeight="1" x14ac:dyDescent="0.25">
      <c r="A181" s="97" t="s">
        <v>134</v>
      </c>
      <c r="B181" s="98">
        <v>1427.3464411766738</v>
      </c>
      <c r="C181" s="98">
        <v>1397.7989657167898</v>
      </c>
      <c r="D181" s="98">
        <v>1384.8868710861304</v>
      </c>
      <c r="E181" s="98">
        <v>1583.1729439114147</v>
      </c>
      <c r="F181" s="98">
        <v>1605.0240628541253</v>
      </c>
      <c r="G181" s="98">
        <v>1592.3157623538668</v>
      </c>
      <c r="H181" s="98">
        <v>1601.393076815923</v>
      </c>
      <c r="I181" s="98">
        <v>1604.8031697804129</v>
      </c>
      <c r="J181" s="98">
        <v>1614.073011684085</v>
      </c>
      <c r="K181" s="98">
        <v>1666.6725906006882</v>
      </c>
      <c r="L181" s="98">
        <v>1658.4641678890262</v>
      </c>
      <c r="M181" s="98">
        <v>1664.7649028159481</v>
      </c>
      <c r="N181" s="98">
        <v>1656.1903896553983</v>
      </c>
      <c r="O181" s="98">
        <v>1693.3186773471405</v>
      </c>
      <c r="P181" s="98">
        <v>1669.7255269507079</v>
      </c>
      <c r="Q181" s="98">
        <v>1648.9298708891251</v>
      </c>
      <c r="R181" s="98">
        <v>1684.2676900434319</v>
      </c>
      <c r="S181" s="98">
        <v>1730.7428088139807</v>
      </c>
      <c r="T181" s="98">
        <v>1612.4484087578876</v>
      </c>
      <c r="U181" s="98">
        <v>1630.6819529391466</v>
      </c>
      <c r="V181" s="98">
        <v>1611.4946811409081</v>
      </c>
      <c r="W181" s="98">
        <v>1784.3449127633139</v>
      </c>
      <c r="X181" s="98">
        <v>1510.582550876431</v>
      </c>
      <c r="Y181" s="98">
        <v>1198.4704545393199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1218.9246828826163</v>
      </c>
      <c r="L182" s="98">
        <v>1248.2452715424538</v>
      </c>
      <c r="M182" s="98">
        <v>1267.3040184264869</v>
      </c>
      <c r="N182" s="98">
        <v>1279.4703854932291</v>
      </c>
      <c r="O182" s="98">
        <v>1318.7028464660859</v>
      </c>
      <c r="P182" s="98">
        <v>1282.2242683724405</v>
      </c>
      <c r="Q182" s="98">
        <v>1270.3061970285739</v>
      </c>
      <c r="R182" s="98">
        <v>1305.0862180079869</v>
      </c>
      <c r="S182" s="98">
        <v>1361.7783948203523</v>
      </c>
      <c r="T182" s="98">
        <v>1314.0596971358568</v>
      </c>
      <c r="U182" s="98">
        <v>1332.0075542630859</v>
      </c>
      <c r="V182" s="98">
        <v>1340.119188673164</v>
      </c>
      <c r="W182" s="98">
        <v>1513.780874703579</v>
      </c>
      <c r="X182" s="98">
        <v>1261.4711441812462</v>
      </c>
      <c r="Y182" s="98">
        <v>995.72173509730726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721.65667089129499</v>
      </c>
      <c r="L183" s="101">
        <v>764.90152410050587</v>
      </c>
      <c r="M183" s="101">
        <v>751.33170729728386</v>
      </c>
      <c r="N183" s="101">
        <v>733.4171773208783</v>
      </c>
      <c r="O183" s="101">
        <v>760.06445287498298</v>
      </c>
      <c r="P183" s="101">
        <v>716.48672040764029</v>
      </c>
      <c r="Q183" s="101">
        <v>709.92601043679542</v>
      </c>
      <c r="R183" s="101">
        <v>715.84218179125639</v>
      </c>
      <c r="S183" s="101">
        <v>732.82189267511569</v>
      </c>
      <c r="T183" s="101">
        <v>806.26218333054203</v>
      </c>
      <c r="U183" s="101">
        <v>743.15318292597067</v>
      </c>
      <c r="V183" s="101">
        <v>724.47571797023147</v>
      </c>
      <c r="W183" s="101">
        <v>839.58282753366609</v>
      </c>
      <c r="X183" s="101">
        <v>541.84208490987885</v>
      </c>
      <c r="Y183" s="101">
        <v>336.174520961187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497.2680119913212</v>
      </c>
      <c r="L184" s="104">
        <v>483.34374744194787</v>
      </c>
      <c r="M184" s="104">
        <v>515.97231112920304</v>
      </c>
      <c r="N184" s="104">
        <v>546.05320817235099</v>
      </c>
      <c r="O184" s="104">
        <v>558.63839359110273</v>
      </c>
      <c r="P184" s="104">
        <v>565.7375479648</v>
      </c>
      <c r="Q184" s="104">
        <v>560.38018659177862</v>
      </c>
      <c r="R184" s="104">
        <v>589.24403621673048</v>
      </c>
      <c r="S184" s="104">
        <v>628.95650214523653</v>
      </c>
      <c r="T184" s="104">
        <v>507.79751380531479</v>
      </c>
      <c r="U184" s="104">
        <v>588.85437133711525</v>
      </c>
      <c r="V184" s="104">
        <v>615.64347070293263</v>
      </c>
      <c r="W184" s="104">
        <v>674.19804716991314</v>
      </c>
      <c r="X184" s="104">
        <v>719.6290592713674</v>
      </c>
      <c r="Y184" s="104">
        <v>659.54721413612015</v>
      </c>
      <c r="DA184" s="132" t="s">
        <v>2310</v>
      </c>
    </row>
    <row r="185" spans="1:105" ht="12" customHeight="1" x14ac:dyDescent="0.25">
      <c r="A185" s="106" t="s">
        <v>122</v>
      </c>
      <c r="B185" s="101">
        <v>1195.5508535945614</v>
      </c>
      <c r="C185" s="101">
        <v>1032.4925905274124</v>
      </c>
      <c r="D185" s="101">
        <v>781.47615391946363</v>
      </c>
      <c r="E185" s="101">
        <v>1644.2034768976027</v>
      </c>
      <c r="F185" s="101">
        <v>1521.4952642044454</v>
      </c>
      <c r="G185" s="101">
        <v>1199.1227985272953</v>
      </c>
      <c r="H185" s="101">
        <v>1420.2421512576843</v>
      </c>
      <c r="I185" s="101">
        <v>1302.5173727580705</v>
      </c>
      <c r="J185" s="101">
        <v>1373.971008065809</v>
      </c>
      <c r="K185" s="101">
        <v>1450.9712599727866</v>
      </c>
      <c r="L185" s="101">
        <v>1555.5387018206707</v>
      </c>
      <c r="M185" s="101">
        <v>1526.6893638828944</v>
      </c>
      <c r="N185" s="101">
        <v>1498.0806211709828</v>
      </c>
      <c r="O185" s="101">
        <v>1605.0123618967925</v>
      </c>
      <c r="P185" s="101">
        <v>1597.4008649131151</v>
      </c>
      <c r="Q185" s="101">
        <v>1636.9058286719981</v>
      </c>
      <c r="R185" s="101">
        <v>1646.0194643004018</v>
      </c>
      <c r="S185" s="101">
        <v>1624.5037325242722</v>
      </c>
      <c r="T185" s="101">
        <v>1571.1641986998416</v>
      </c>
      <c r="U185" s="101">
        <v>1651.0278951106561</v>
      </c>
      <c r="V185" s="101">
        <v>1733.9273185543664</v>
      </c>
      <c r="W185" s="101">
        <v>1761.2786907778316</v>
      </c>
      <c r="X185" s="101">
        <v>1387.2978449680625</v>
      </c>
      <c r="Y185" s="101">
        <v>1056.5437606938378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1177.5013273701588</v>
      </c>
      <c r="L186" s="104">
        <v>1278.2533652456152</v>
      </c>
      <c r="M186" s="104">
        <v>1250.0165604196563</v>
      </c>
      <c r="N186" s="104">
        <v>1223.1183988568398</v>
      </c>
      <c r="O186" s="104">
        <v>1308.2420567947972</v>
      </c>
      <c r="P186" s="104">
        <v>1290.076821509718</v>
      </c>
      <c r="Q186" s="104">
        <v>1324.8212151325301</v>
      </c>
      <c r="R186" s="104">
        <v>1339.8209467244362</v>
      </c>
      <c r="S186" s="104">
        <v>1345.9728805047268</v>
      </c>
      <c r="T186" s="104">
        <v>1340.5018283774973</v>
      </c>
      <c r="U186" s="104">
        <v>1419.6031997454511</v>
      </c>
      <c r="V186" s="104">
        <v>1497.2812488512811</v>
      </c>
      <c r="W186" s="104">
        <v>1510.3549025788718</v>
      </c>
      <c r="X186" s="104">
        <v>1192.5176202633693</v>
      </c>
      <c r="Y186" s="104">
        <v>888.73488560387443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684.64224221891334</v>
      </c>
      <c r="L187" s="98">
        <v>771.29435779504354</v>
      </c>
      <c r="M187" s="98">
        <v>729.35232602061831</v>
      </c>
      <c r="N187" s="98">
        <v>690.11414691128209</v>
      </c>
      <c r="O187" s="98">
        <v>750.06281269428189</v>
      </c>
      <c r="P187" s="98">
        <v>722.06811346455379</v>
      </c>
      <c r="Q187" s="98">
        <v>746.64651970783416</v>
      </c>
      <c r="R187" s="98">
        <v>744.97639950578605</v>
      </c>
      <c r="S187" s="98">
        <v>732.86550237584311</v>
      </c>
      <c r="T187" s="98">
        <v>823.46615267293521</v>
      </c>
      <c r="U187" s="98">
        <v>802.8501381302334</v>
      </c>
      <c r="V187" s="98">
        <v>825.18735987696505</v>
      </c>
      <c r="W187" s="98">
        <v>845.71058790229336</v>
      </c>
      <c r="X187" s="98">
        <v>505.52484173645831</v>
      </c>
      <c r="Y187" s="98">
        <v>275.37627726709815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492.85908515124544</v>
      </c>
      <c r="L188" s="98">
        <v>506.95900745057179</v>
      </c>
      <c r="M188" s="98">
        <v>520.66423439903804</v>
      </c>
      <c r="N188" s="98">
        <v>533.00425194555783</v>
      </c>
      <c r="O188" s="98">
        <v>558.17924410051535</v>
      </c>
      <c r="P188" s="98">
        <v>568.00870804516455</v>
      </c>
      <c r="Q188" s="98">
        <v>578.17469542469632</v>
      </c>
      <c r="R188" s="98">
        <v>594.84454721865029</v>
      </c>
      <c r="S188" s="98">
        <v>613.10737812888374</v>
      </c>
      <c r="T188" s="98">
        <v>517.03567570456221</v>
      </c>
      <c r="U188" s="98">
        <v>616.75306161521769</v>
      </c>
      <c r="V188" s="98">
        <v>672.09388897431575</v>
      </c>
      <c r="W188" s="98">
        <v>664.64431467657846</v>
      </c>
      <c r="X188" s="98">
        <v>686.9927785269108</v>
      </c>
      <c r="Y188" s="98">
        <v>613.35860833677623</v>
      </c>
      <c r="DA188" s="63" t="s">
        <v>2314</v>
      </c>
    </row>
    <row r="189" spans="1:105" ht="12" customHeight="1" x14ac:dyDescent="0.25">
      <c r="A189" s="121" t="s">
        <v>54</v>
      </c>
      <c r="B189" s="122">
        <v>626.34812495774941</v>
      </c>
      <c r="C189" s="122">
        <v>603.60985769884599</v>
      </c>
      <c r="D189" s="122">
        <v>618.15055305110832</v>
      </c>
      <c r="E189" s="122">
        <v>971.75696480038937</v>
      </c>
      <c r="F189" s="122">
        <v>941.27851686974373</v>
      </c>
      <c r="G189" s="122">
        <v>879.87905933606294</v>
      </c>
      <c r="H189" s="122">
        <v>917.03150885839148</v>
      </c>
      <c r="I189" s="122">
        <v>921.45983074166577</v>
      </c>
      <c r="J189" s="122">
        <v>943.95229220516433</v>
      </c>
      <c r="K189" s="122">
        <v>973.17502044575667</v>
      </c>
      <c r="L189" s="122">
        <v>1008.5177086223217</v>
      </c>
      <c r="M189" s="122">
        <v>955.13270782843722</v>
      </c>
      <c r="N189" s="122">
        <v>949.17672641050615</v>
      </c>
      <c r="O189" s="122">
        <v>952.76202718404318</v>
      </c>
      <c r="P189" s="122">
        <v>904.31050421338421</v>
      </c>
      <c r="Q189" s="122">
        <v>889.89968586152429</v>
      </c>
      <c r="R189" s="122">
        <v>934.28866248266365</v>
      </c>
      <c r="S189" s="122">
        <v>973.80347454542175</v>
      </c>
      <c r="T189" s="122">
        <v>868.60208627957036</v>
      </c>
      <c r="U189" s="122">
        <v>961.56199033372468</v>
      </c>
      <c r="V189" s="122">
        <v>936.38798778186208</v>
      </c>
      <c r="W189" s="122">
        <v>1000.2558041615496</v>
      </c>
      <c r="X189" s="122">
        <v>756.22729233321388</v>
      </c>
      <c r="Y189" s="122">
        <v>631.43013254498328</v>
      </c>
      <c r="DA189" s="130" t="s">
        <v>2315</v>
      </c>
    </row>
    <row r="190" spans="1:105" ht="12" customHeight="1" x14ac:dyDescent="0.25">
      <c r="A190" s="97" t="s">
        <v>175</v>
      </c>
      <c r="B190" s="98">
        <v>632.60967804594998</v>
      </c>
      <c r="C190" s="98">
        <v>611.34971616199357</v>
      </c>
      <c r="D190" s="98">
        <v>629.2556646093077</v>
      </c>
      <c r="E190" s="98">
        <v>973.63805162556935</v>
      </c>
      <c r="F190" s="98">
        <v>945.18209076714015</v>
      </c>
      <c r="G190" s="98">
        <v>888.11619767050706</v>
      </c>
      <c r="H190" s="98">
        <v>922.30614472913771</v>
      </c>
      <c r="I190" s="98">
        <v>929.30377759758937</v>
      </c>
      <c r="J190" s="98">
        <v>951.10530898844195</v>
      </c>
      <c r="K190" s="98">
        <v>981.10798277138417</v>
      </c>
      <c r="L190" s="98">
        <v>1014.6688923796936</v>
      </c>
      <c r="M190" s="98">
        <v>961.7972379372228</v>
      </c>
      <c r="N190" s="98">
        <v>956.25845171101491</v>
      </c>
      <c r="O190" s="98">
        <v>959.46128131517173</v>
      </c>
      <c r="P190" s="98">
        <v>911.20587948188154</v>
      </c>
      <c r="Q190" s="98">
        <v>896.37062381461749</v>
      </c>
      <c r="R190" s="98">
        <v>941.57674760486452</v>
      </c>
      <c r="S190" s="98">
        <v>981.90951218158523</v>
      </c>
      <c r="T190" s="98">
        <v>873.3302520363552</v>
      </c>
      <c r="U190" s="98">
        <v>969.51600433633678</v>
      </c>
      <c r="V190" s="98">
        <v>942.73427916506523</v>
      </c>
      <c r="W190" s="98">
        <v>1009.9868957894273</v>
      </c>
      <c r="X190" s="98">
        <v>772.59680206898418</v>
      </c>
      <c r="Y190" s="98">
        <v>647.61754194546381</v>
      </c>
      <c r="DA190" s="63" t="s">
        <v>2316</v>
      </c>
    </row>
    <row r="191" spans="1:105" ht="12" customHeight="1" x14ac:dyDescent="0.25">
      <c r="A191" s="109" t="s">
        <v>120</v>
      </c>
      <c r="B191" s="33">
        <v>497.56970982565815</v>
      </c>
      <c r="C191" s="33">
        <v>432.15767687546673</v>
      </c>
      <c r="D191" s="33">
        <v>341.24251378720697</v>
      </c>
      <c r="E191" s="33">
        <v>920.7321025011795</v>
      </c>
      <c r="F191" s="33">
        <v>829.94537376271819</v>
      </c>
      <c r="G191" s="33">
        <v>638.23651021803778</v>
      </c>
      <c r="H191" s="33">
        <v>761.03522053320705</v>
      </c>
      <c r="I191" s="33">
        <v>689.8262132978989</v>
      </c>
      <c r="J191" s="33">
        <v>733.46019867165001</v>
      </c>
      <c r="K191" s="33">
        <v>739.40892003537067</v>
      </c>
      <c r="L191" s="33">
        <v>825.3599026764872</v>
      </c>
      <c r="M191" s="33">
        <v>756.63285651112903</v>
      </c>
      <c r="N191" s="33">
        <v>737.20852467694613</v>
      </c>
      <c r="O191" s="33">
        <v>752.50879596761331</v>
      </c>
      <c r="P191" s="33">
        <v>699.43231742632452</v>
      </c>
      <c r="Q191" s="33">
        <v>695.97912484833705</v>
      </c>
      <c r="R191" s="33">
        <v>712.29248834206567</v>
      </c>
      <c r="S191" s="33">
        <v>723.81806874187964</v>
      </c>
      <c r="T191" s="33">
        <v>719.71926009954871</v>
      </c>
      <c r="U191" s="33">
        <v>715.38136091740728</v>
      </c>
      <c r="V191" s="33">
        <v>737.40873547687386</v>
      </c>
      <c r="W191" s="33">
        <v>808.07622027754007</v>
      </c>
      <c r="X191" s="33">
        <v>503.20461505377256</v>
      </c>
      <c r="Y191" s="33">
        <v>370.6465833835623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8247.5007619726985</v>
      </c>
      <c r="C193" s="117">
        <f t="shared" si="94"/>
        <v>8906.0826937023303</v>
      </c>
      <c r="D193" s="117">
        <f t="shared" si="94"/>
        <v>8662.2797583733263</v>
      </c>
      <c r="E193" s="117">
        <f t="shared" si="94"/>
        <v>8859.2077233320742</v>
      </c>
      <c r="F193" s="117">
        <f t="shared" si="94"/>
        <v>8805.6808323342611</v>
      </c>
      <c r="G193" s="117">
        <f t="shared" si="94"/>
        <v>9353.1176822367306</v>
      </c>
      <c r="H193" s="117">
        <f t="shared" si="94"/>
        <v>9711.1607727922456</v>
      </c>
      <c r="I193" s="117">
        <f t="shared" si="94"/>
        <v>9372.6911710515942</v>
      </c>
      <c r="J193" s="117">
        <f t="shared" si="94"/>
        <v>9473.2422845468827</v>
      </c>
      <c r="K193" s="117">
        <f t="shared" si="94"/>
        <v>9851.8072320949668</v>
      </c>
      <c r="L193" s="117">
        <f t="shared" si="94"/>
        <v>10989.116851985822</v>
      </c>
      <c r="M193" s="117">
        <f t="shared" si="94"/>
        <v>10092.79420370934</v>
      </c>
      <c r="N193" s="117">
        <f t="shared" si="94"/>
        <v>10579.772242398651</v>
      </c>
      <c r="O193" s="117">
        <f t="shared" si="94"/>
        <v>10742.91784449503</v>
      </c>
      <c r="P193" s="117">
        <f t="shared" si="94"/>
        <v>9782.7409097946656</v>
      </c>
      <c r="Q193" s="117">
        <f t="shared" si="94"/>
        <v>9722.8205052766643</v>
      </c>
      <c r="R193" s="117">
        <f t="shared" ref="R193:V193" si="95">R194+R197+R199+R208</f>
        <v>10627.968704369918</v>
      </c>
      <c r="S193" s="117">
        <f t="shared" si="95"/>
        <v>11178.442505300187</v>
      </c>
      <c r="T193" s="117">
        <f t="shared" si="95"/>
        <v>11066.788335881198</v>
      </c>
      <c r="U193" s="117">
        <f t="shared" si="95"/>
        <v>11266.166622052984</v>
      </c>
      <c r="V193" s="117">
        <f t="shared" si="95"/>
        <v>11471.396435291002</v>
      </c>
      <c r="W193" s="117">
        <f t="shared" ref="W193:Y193" si="96">W194+W197+W199+W208</f>
        <v>13136.453243685597</v>
      </c>
      <c r="X193" s="117">
        <f t="shared" si="96"/>
        <v>11773.281253657324</v>
      </c>
      <c r="Y193" s="117">
        <f t="shared" si="96"/>
        <v>11236.329137765348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7143.221509006401</v>
      </c>
      <c r="C194" s="122">
        <f t="shared" si="97"/>
        <v>7829.5047126318232</v>
      </c>
      <c r="D194" s="122">
        <f t="shared" si="97"/>
        <v>7583.5299442635933</v>
      </c>
      <c r="E194" s="122">
        <f t="shared" si="97"/>
        <v>7445.9290716234646</v>
      </c>
      <c r="F194" s="122">
        <f t="shared" si="97"/>
        <v>7391.3422421209416</v>
      </c>
      <c r="G194" s="122">
        <f t="shared" si="97"/>
        <v>7976.1441760108519</v>
      </c>
      <c r="H194" s="122">
        <f t="shared" si="97"/>
        <v>8290.1846163473183</v>
      </c>
      <c r="I194" s="122">
        <f t="shared" si="97"/>
        <v>7936.7351836671924</v>
      </c>
      <c r="J194" s="122">
        <f t="shared" si="97"/>
        <v>8003.7233631225718</v>
      </c>
      <c r="K194" s="122">
        <f t="shared" si="97"/>
        <v>8318.0488644386023</v>
      </c>
      <c r="L194" s="122">
        <f t="shared" si="97"/>
        <v>9416.5500699095355</v>
      </c>
      <c r="M194" s="122">
        <f t="shared" si="97"/>
        <v>8526.7307685248616</v>
      </c>
      <c r="N194" s="122">
        <f t="shared" si="97"/>
        <v>8993.8511410483861</v>
      </c>
      <c r="O194" s="122">
        <f t="shared" si="97"/>
        <v>9101.0142523998766</v>
      </c>
      <c r="P194" s="122">
        <f t="shared" si="97"/>
        <v>8171.3023723366114</v>
      </c>
      <c r="Q194" s="122">
        <f t="shared" si="97"/>
        <v>8107.1936373113276</v>
      </c>
      <c r="R194" s="122">
        <f t="shared" ref="R194:V194" si="98">SUM(R195:R196)</f>
        <v>8944.9463386883126</v>
      </c>
      <c r="S194" s="122">
        <f t="shared" si="98"/>
        <v>9411.9480206261032</v>
      </c>
      <c r="T194" s="122">
        <f t="shared" si="98"/>
        <v>9409.5341512340219</v>
      </c>
      <c r="U194" s="122">
        <f t="shared" si="98"/>
        <v>9496.6181756422284</v>
      </c>
      <c r="V194" s="122">
        <f t="shared" si="98"/>
        <v>9696.0778454149968</v>
      </c>
      <c r="W194" s="122">
        <f t="shared" ref="W194:Y194" si="99">SUM(W195:W196)</f>
        <v>11151.167424551026</v>
      </c>
      <c r="X194" s="122">
        <f t="shared" si="99"/>
        <v>10120.286711205385</v>
      </c>
      <c r="Y194" s="122">
        <f t="shared" si="99"/>
        <v>9886.3983446315196</v>
      </c>
      <c r="DA194" s="130" t="s">
        <v>2469</v>
      </c>
    </row>
    <row r="195" spans="1:105" ht="12" customHeight="1" x14ac:dyDescent="0.25">
      <c r="A195" s="97" t="s">
        <v>212</v>
      </c>
      <c r="B195" s="98">
        <v>7001.6382528272525</v>
      </c>
      <c r="C195" s="98">
        <v>7674.3156582754336</v>
      </c>
      <c r="D195" s="98">
        <v>7434.9529686848291</v>
      </c>
      <c r="E195" s="98">
        <v>7300.4219679710432</v>
      </c>
      <c r="F195" s="98">
        <v>7249.4688220467551</v>
      </c>
      <c r="G195" s="98">
        <v>7825.4170318482602</v>
      </c>
      <c r="H195" s="98">
        <v>8134.1525960763902</v>
      </c>
      <c r="I195" s="98">
        <v>7791.1970871473213</v>
      </c>
      <c r="J195" s="98">
        <v>7858.3388029784737</v>
      </c>
      <c r="K195" s="98">
        <v>8168.9271087731577</v>
      </c>
      <c r="L195" s="98">
        <v>9247.2271826700671</v>
      </c>
      <c r="M195" s="98">
        <v>8376.9729943174261</v>
      </c>
      <c r="N195" s="98">
        <v>8837.0166485854716</v>
      </c>
      <c r="O195" s="98">
        <v>8944.7142783665822</v>
      </c>
      <c r="P195" s="98">
        <v>8033.7233603703762</v>
      </c>
      <c r="Q195" s="98">
        <v>7972.2569061546183</v>
      </c>
      <c r="R195" s="98">
        <v>8796.7430250676298</v>
      </c>
      <c r="S195" s="98">
        <v>9257.6115489215699</v>
      </c>
      <c r="T195" s="98">
        <v>9253.5106420177126</v>
      </c>
      <c r="U195" s="98">
        <v>9342.5000957761586</v>
      </c>
      <c r="V195" s="98">
        <v>9539.5186477853185</v>
      </c>
      <c r="W195" s="98">
        <v>10975.564840125009</v>
      </c>
      <c r="X195" s="98">
        <v>9968.00744489506</v>
      </c>
      <c r="Y195" s="98">
        <v>9741.3870924700313</v>
      </c>
      <c r="DA195" s="63" t="s">
        <v>2470</v>
      </c>
    </row>
    <row r="196" spans="1:105" ht="12" customHeight="1" x14ac:dyDescent="0.25">
      <c r="A196" s="97" t="s">
        <v>53</v>
      </c>
      <c r="B196" s="98">
        <v>141.58325617914861</v>
      </c>
      <c r="C196" s="98">
        <v>155.18905435638922</v>
      </c>
      <c r="D196" s="98">
        <v>148.57697557876401</v>
      </c>
      <c r="E196" s="98">
        <v>145.50710365242148</v>
      </c>
      <c r="F196" s="98">
        <v>141.87342007418675</v>
      </c>
      <c r="G196" s="98">
        <v>150.72714416259134</v>
      </c>
      <c r="H196" s="98">
        <v>156.03202027092848</v>
      </c>
      <c r="I196" s="98">
        <v>145.53809651987112</v>
      </c>
      <c r="J196" s="98">
        <v>145.38456014409769</v>
      </c>
      <c r="K196" s="98">
        <v>149.12175566544397</v>
      </c>
      <c r="L196" s="98">
        <v>169.32288723946826</v>
      </c>
      <c r="M196" s="98">
        <v>149.75777420743597</v>
      </c>
      <c r="N196" s="98">
        <v>156.83449246291508</v>
      </c>
      <c r="O196" s="98">
        <v>156.29997403329449</v>
      </c>
      <c r="P196" s="98">
        <v>137.57901196623513</v>
      </c>
      <c r="Q196" s="98">
        <v>134.93673115670904</v>
      </c>
      <c r="R196" s="98">
        <v>148.20331362068274</v>
      </c>
      <c r="S196" s="98">
        <v>154.33647170453276</v>
      </c>
      <c r="T196" s="98">
        <v>156.02350921630847</v>
      </c>
      <c r="U196" s="98">
        <v>154.11807986607016</v>
      </c>
      <c r="V196" s="98">
        <v>156.5591976296779</v>
      </c>
      <c r="W196" s="98">
        <v>175.60258442601571</v>
      </c>
      <c r="X196" s="98">
        <v>152.27926631032392</v>
      </c>
      <c r="Y196" s="98">
        <v>145.01125216148742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0.12462753785433617</v>
      </c>
      <c r="C197" s="122">
        <f t="shared" si="100"/>
        <v>0.14143132094419356</v>
      </c>
      <c r="D197" s="122">
        <f t="shared" si="100"/>
        <v>0.17336544781928126</v>
      </c>
      <c r="E197" s="122">
        <f t="shared" si="100"/>
        <v>0.19400614570793659</v>
      </c>
      <c r="F197" s="122">
        <f t="shared" si="100"/>
        <v>0.26088991511931425</v>
      </c>
      <c r="G197" s="122">
        <f t="shared" si="100"/>
        <v>0.31831620472289912</v>
      </c>
      <c r="H197" s="122">
        <f t="shared" si="100"/>
        <v>0.51743144403021946</v>
      </c>
      <c r="I197" s="122">
        <f t="shared" si="100"/>
        <v>0.74968019413073295</v>
      </c>
      <c r="J197" s="122">
        <f t="shared" si="100"/>
        <v>1.0160702744229064</v>
      </c>
      <c r="K197" s="122">
        <f t="shared" si="100"/>
        <v>1.3773072381622766</v>
      </c>
      <c r="L197" s="122">
        <f t="shared" si="100"/>
        <v>2.732014349034976</v>
      </c>
      <c r="M197" s="122">
        <f t="shared" si="100"/>
        <v>1.9944196157764518</v>
      </c>
      <c r="N197" s="122">
        <f t="shared" si="100"/>
        <v>3.0789126908377642</v>
      </c>
      <c r="O197" s="122">
        <f t="shared" si="100"/>
        <v>3.8916906192269787</v>
      </c>
      <c r="P197" s="122">
        <f t="shared" si="100"/>
        <v>5.2638746777651342</v>
      </c>
      <c r="Q197" s="122">
        <f t="shared" si="100"/>
        <v>12.927866367522125</v>
      </c>
      <c r="R197" s="122">
        <f t="shared" si="100"/>
        <v>9.652332767255718</v>
      </c>
      <c r="S197" s="122">
        <f t="shared" si="100"/>
        <v>11.637179811844005</v>
      </c>
      <c r="T197" s="122">
        <f t="shared" si="100"/>
        <v>15.162304903593075</v>
      </c>
      <c r="U197" s="122">
        <f t="shared" si="100"/>
        <v>22.60400732351691</v>
      </c>
      <c r="V197" s="122">
        <f t="shared" si="100"/>
        <v>14.134924619206501</v>
      </c>
      <c r="W197" s="122">
        <f t="shared" si="100"/>
        <v>16.86483690971723</v>
      </c>
      <c r="X197" s="122">
        <f t="shared" si="100"/>
        <v>14.495449100370307</v>
      </c>
      <c r="Y197" s="122">
        <f t="shared" si="100"/>
        <v>14.156453987722285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0.12462753785433617</v>
      </c>
      <c r="C198" s="98">
        <f>RES_hhdet_tesh!C67</f>
        <v>0.14143132094419356</v>
      </c>
      <c r="D198" s="98">
        <f>RES_hhdet_tesh!D67</f>
        <v>0.17336544781928126</v>
      </c>
      <c r="E198" s="98">
        <f>RES_hhdet_tesh!E67</f>
        <v>0.19400614570793659</v>
      </c>
      <c r="F198" s="98">
        <f>RES_hhdet_tesh!F67</f>
        <v>0.26088991511931425</v>
      </c>
      <c r="G198" s="98">
        <f>RES_hhdet_tesh!G67</f>
        <v>0.31831620472289912</v>
      </c>
      <c r="H198" s="98">
        <f>RES_hhdet_tesh!H67</f>
        <v>0.51743144403021946</v>
      </c>
      <c r="I198" s="98">
        <f>RES_hhdet_tesh!I67</f>
        <v>0.74968019413073295</v>
      </c>
      <c r="J198" s="98">
        <f>RES_hhdet_tesh!J67</f>
        <v>1.0160702744229064</v>
      </c>
      <c r="K198" s="98">
        <f>RES_hhdet_tesh!K67</f>
        <v>1.3773072381622766</v>
      </c>
      <c r="L198" s="98">
        <f>RES_hhdet_tesh!L67</f>
        <v>2.732014349034976</v>
      </c>
      <c r="M198" s="98">
        <f>RES_hhdet_tesh!M67</f>
        <v>1.9944196157764518</v>
      </c>
      <c r="N198" s="98">
        <f>RES_hhdet_tesh!N67</f>
        <v>3.0789126908377642</v>
      </c>
      <c r="O198" s="98">
        <f>RES_hhdet_tesh!O67</f>
        <v>3.8916906192269787</v>
      </c>
      <c r="P198" s="98">
        <f>RES_hhdet_tesh!P67</f>
        <v>5.2638746777651342</v>
      </c>
      <c r="Q198" s="98">
        <f>RES_hhdet_tesh!Q67</f>
        <v>12.927866367522125</v>
      </c>
      <c r="R198" s="98">
        <f>RES_hhdet_tesh!R67</f>
        <v>9.652332767255718</v>
      </c>
      <c r="S198" s="98">
        <f>RES_hhdet_tesh!S67</f>
        <v>11.637179811844005</v>
      </c>
      <c r="T198" s="98">
        <f>RES_hhdet_tesh!T67</f>
        <v>15.162304903593075</v>
      </c>
      <c r="U198" s="98">
        <f>RES_hhdet_tesh!U67</f>
        <v>22.60400732351691</v>
      </c>
      <c r="V198" s="98">
        <f>RES_hhdet_tesh!V67</f>
        <v>14.134924619206501</v>
      </c>
      <c r="W198" s="98">
        <f>RES_hhdet_tesh!W67</f>
        <v>16.86483690971723</v>
      </c>
      <c r="X198" s="98">
        <f>RES_hhdet_tesh!X67</f>
        <v>14.495449100370307</v>
      </c>
      <c r="Y198" s="98">
        <f>RES_hhdet_tesh!Y67</f>
        <v>14.156453987722285</v>
      </c>
      <c r="DA198" s="63" t="s">
        <v>2473</v>
      </c>
    </row>
    <row r="199" spans="1:105" ht="12" customHeight="1" x14ac:dyDescent="0.25">
      <c r="A199" s="121" t="s">
        <v>55</v>
      </c>
      <c r="B199" s="122">
        <v>737.29844053365969</v>
      </c>
      <c r="C199" s="122">
        <v>722.94456983718499</v>
      </c>
      <c r="D199" s="122">
        <v>716.87112610472184</v>
      </c>
      <c r="E199" s="122">
        <v>841.33965397563645</v>
      </c>
      <c r="F199" s="122">
        <v>859.52033655173773</v>
      </c>
      <c r="G199" s="122">
        <v>857.76668178490422</v>
      </c>
      <c r="H199" s="122">
        <v>877.67623926366093</v>
      </c>
      <c r="I199" s="122">
        <v>889.4369155290766</v>
      </c>
      <c r="J199" s="122">
        <v>908.90717614431162</v>
      </c>
      <c r="K199" s="122">
        <v>955.02851152154744</v>
      </c>
      <c r="L199" s="122">
        <v>970.62409738672602</v>
      </c>
      <c r="M199" s="122">
        <v>996.08375897030794</v>
      </c>
      <c r="N199" s="122">
        <v>1017.881490977084</v>
      </c>
      <c r="O199" s="122">
        <v>1070.2974867919372</v>
      </c>
      <c r="P199" s="122">
        <v>1067.0516395883681</v>
      </c>
      <c r="Q199" s="122">
        <v>1071.6387287478715</v>
      </c>
      <c r="R199" s="122">
        <v>1114.8714872678424</v>
      </c>
      <c r="S199" s="122">
        <v>1170.7146587420261</v>
      </c>
      <c r="T199" s="122">
        <v>1117.796034677034</v>
      </c>
      <c r="U199" s="122">
        <v>1162.5706449517018</v>
      </c>
      <c r="V199" s="122">
        <v>1186.8505681476081</v>
      </c>
      <c r="W199" s="122">
        <v>1346.5324547808978</v>
      </c>
      <c r="X199" s="122">
        <v>1164.9868004309735</v>
      </c>
      <c r="Y199" s="122">
        <v>939.52467503765672</v>
      </c>
      <c r="DA199" s="130" t="s">
        <v>2474</v>
      </c>
    </row>
    <row r="200" spans="1:105" ht="12" customHeight="1" x14ac:dyDescent="0.25">
      <c r="A200" s="97" t="s">
        <v>134</v>
      </c>
      <c r="B200" s="98">
        <v>737.01313906308576</v>
      </c>
      <c r="C200" s="98">
        <v>725.35780589830131</v>
      </c>
      <c r="D200" s="98">
        <v>723.71191808547997</v>
      </c>
      <c r="E200" s="98">
        <v>835.03652249609354</v>
      </c>
      <c r="F200" s="98">
        <v>856.06676045276083</v>
      </c>
      <c r="G200" s="98">
        <v>860.49896399474062</v>
      </c>
      <c r="H200" s="98">
        <v>876.3997115495747</v>
      </c>
      <c r="I200" s="98">
        <v>890.77290997803948</v>
      </c>
      <c r="J200" s="98">
        <v>909.36949626288788</v>
      </c>
      <c r="K200" s="98">
        <v>955.31535646760722</v>
      </c>
      <c r="L200" s="98">
        <v>969.19080551044954</v>
      </c>
      <c r="M200" s="98">
        <v>995.83539638068851</v>
      </c>
      <c r="N200" s="98">
        <v>1018.6447828886389</v>
      </c>
      <c r="O200" s="98">
        <v>1070.351732795926</v>
      </c>
      <c r="P200" s="98">
        <v>1067.017200215503</v>
      </c>
      <c r="Q200" s="98">
        <v>1070.7204411214079</v>
      </c>
      <c r="R200" s="98">
        <v>1114.5925845198099</v>
      </c>
      <c r="S200" s="98">
        <v>1171.6137467185254</v>
      </c>
      <c r="T200" s="98">
        <v>1117.7468519705608</v>
      </c>
      <c r="U200" s="98">
        <v>1161.0452610294674</v>
      </c>
      <c r="V200" s="98">
        <v>1183.5244709019139</v>
      </c>
      <c r="W200" s="98">
        <v>1347.2784825363638</v>
      </c>
      <c r="X200" s="98">
        <v>1168.567954842282</v>
      </c>
      <c r="Y200" s="98">
        <v>944.50543075752387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953.17830538979058</v>
      </c>
      <c r="L201" s="98">
        <v>967.27513358514454</v>
      </c>
      <c r="M201" s="98">
        <v>994.27864472671592</v>
      </c>
      <c r="N201" s="98">
        <v>1017.451925233646</v>
      </c>
      <c r="O201" s="98">
        <v>1068.7430975260429</v>
      </c>
      <c r="P201" s="98">
        <v>1062.6233073742824</v>
      </c>
      <c r="Q201" s="98">
        <v>1065.6129011385106</v>
      </c>
      <c r="R201" s="98">
        <v>1109.4043339931352</v>
      </c>
      <c r="S201" s="98">
        <v>1166.9586551116865</v>
      </c>
      <c r="T201" s="98">
        <v>1112.7930477788948</v>
      </c>
      <c r="U201" s="98">
        <v>1156.9107788052131</v>
      </c>
      <c r="V201" s="98">
        <v>1180.0318757741795</v>
      </c>
      <c r="W201" s="98">
        <v>1342.2406418158523</v>
      </c>
      <c r="X201" s="98">
        <v>1162.7490773441716</v>
      </c>
      <c r="Y201" s="98">
        <v>939.01726433736485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455.91029339846949</v>
      </c>
      <c r="L202" s="101">
        <v>483.93138614319668</v>
      </c>
      <c r="M202" s="101">
        <v>478.30633359751266</v>
      </c>
      <c r="N202" s="101">
        <v>471.39871706129492</v>
      </c>
      <c r="O202" s="101">
        <v>510.10470393494023</v>
      </c>
      <c r="P202" s="101">
        <v>496.88575940948232</v>
      </c>
      <c r="Q202" s="101">
        <v>505.23271454673187</v>
      </c>
      <c r="R202" s="101">
        <v>520.16029777640495</v>
      </c>
      <c r="S202" s="101">
        <v>538.00215296645024</v>
      </c>
      <c r="T202" s="101">
        <v>604.99553397358011</v>
      </c>
      <c r="U202" s="101">
        <v>568.05640746809797</v>
      </c>
      <c r="V202" s="101">
        <v>564.38840507124701</v>
      </c>
      <c r="W202" s="101">
        <v>668.04259464593906</v>
      </c>
      <c r="X202" s="101">
        <v>443.12001807280399</v>
      </c>
      <c r="Y202" s="101">
        <v>279.47005020124459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497.2680119913212</v>
      </c>
      <c r="L203" s="104">
        <v>483.34374744194787</v>
      </c>
      <c r="M203" s="104">
        <v>515.97231112920304</v>
      </c>
      <c r="N203" s="104">
        <v>546.05320817235099</v>
      </c>
      <c r="O203" s="104">
        <v>558.63839359110273</v>
      </c>
      <c r="P203" s="104">
        <v>565.7375479648</v>
      </c>
      <c r="Q203" s="104">
        <v>560.38018659177862</v>
      </c>
      <c r="R203" s="104">
        <v>589.24403621673048</v>
      </c>
      <c r="S203" s="104">
        <v>628.95650214523653</v>
      </c>
      <c r="T203" s="104">
        <v>507.79751380531479</v>
      </c>
      <c r="U203" s="104">
        <v>588.85437133711525</v>
      </c>
      <c r="V203" s="104">
        <v>615.64347070293263</v>
      </c>
      <c r="W203" s="104">
        <v>674.19804716991314</v>
      </c>
      <c r="X203" s="104">
        <v>719.6290592713674</v>
      </c>
      <c r="Y203" s="104">
        <v>659.54721413612015</v>
      </c>
      <c r="DA203" s="132" t="s">
        <v>2478</v>
      </c>
    </row>
    <row r="204" spans="1:105" ht="12" customHeight="1" x14ac:dyDescent="0.25">
      <c r="A204" s="106" t="s">
        <v>122</v>
      </c>
      <c r="B204" s="101">
        <v>746.26387902663203</v>
      </c>
      <c r="C204" s="101">
        <v>647.10447882015399</v>
      </c>
      <c r="D204" s="101">
        <v>491.63329927331046</v>
      </c>
      <c r="E204" s="101">
        <v>1041.4524786189234</v>
      </c>
      <c r="F204" s="101">
        <v>969.90638908280016</v>
      </c>
      <c r="G204" s="101">
        <v>769.88334368958226</v>
      </c>
      <c r="H204" s="101">
        <v>918.90262862438533</v>
      </c>
      <c r="I204" s="101">
        <v>846.10341144604843</v>
      </c>
      <c r="J204" s="101">
        <v>893.87983346625094</v>
      </c>
      <c r="K204" s="101">
        <v>945.87658512245093</v>
      </c>
      <c r="L204" s="101">
        <v>1017.6494167295949</v>
      </c>
      <c r="M204" s="101">
        <v>1004.4450459620471</v>
      </c>
      <c r="N204" s="101">
        <v>992.8795330924014</v>
      </c>
      <c r="O204" s="101">
        <v>1068.7920075778029</v>
      </c>
      <c r="P204" s="101">
        <v>1070.0668718869099</v>
      </c>
      <c r="Q204" s="101">
        <v>1105.1113714862602</v>
      </c>
      <c r="R204" s="101">
        <v>1127.1595836073393</v>
      </c>
      <c r="S204" s="101">
        <v>1142.8428154680207</v>
      </c>
      <c r="T204" s="101">
        <v>1123.5359927406189</v>
      </c>
      <c r="U204" s="101">
        <v>1217.8534418341148</v>
      </c>
      <c r="V204" s="101">
        <v>1304.1591532469488</v>
      </c>
      <c r="W204" s="101">
        <v>1332.6761936829994</v>
      </c>
      <c r="X204" s="101">
        <v>1093.8375837776985</v>
      </c>
      <c r="Y204" s="101">
        <v>838.89756253186533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944.52440042230069</v>
      </c>
      <c r="L205" s="104">
        <v>1016.2303775079325</v>
      </c>
      <c r="M205" s="104">
        <v>1003.3686609130381</v>
      </c>
      <c r="N205" s="104">
        <v>992.08878591846997</v>
      </c>
      <c r="O205" s="104">
        <v>1068.3682659411818</v>
      </c>
      <c r="P205" s="104">
        <v>1067.1924127793363</v>
      </c>
      <c r="Q205" s="104">
        <v>1102.0058342042817</v>
      </c>
      <c r="R205" s="104">
        <v>1124.2644984795381</v>
      </c>
      <c r="S205" s="104">
        <v>1140.2280022992163</v>
      </c>
      <c r="T205" s="104">
        <v>1119.8112213985708</v>
      </c>
      <c r="U205" s="104">
        <v>1215.3667905925965</v>
      </c>
      <c r="V205" s="104">
        <v>1300.6287935254547</v>
      </c>
      <c r="W205" s="104">
        <v>1322.7138863380196</v>
      </c>
      <c r="X205" s="104">
        <v>1090.9640252848787</v>
      </c>
      <c r="Y205" s="104">
        <v>835.48123899419284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451.66531527105519</v>
      </c>
      <c r="L206" s="98">
        <v>509.27137005736074</v>
      </c>
      <c r="M206" s="98">
        <v>482.70442651399992</v>
      </c>
      <c r="N206" s="98">
        <v>459.08453397291225</v>
      </c>
      <c r="O206" s="98">
        <v>510.18902184066621</v>
      </c>
      <c r="P206" s="98">
        <v>499.18370473417173</v>
      </c>
      <c r="Q206" s="98">
        <v>523.8311387795851</v>
      </c>
      <c r="R206" s="98">
        <v>529.41995126088784</v>
      </c>
      <c r="S206" s="98">
        <v>527.12062417033258</v>
      </c>
      <c r="T206" s="98">
        <v>602.77554569400854</v>
      </c>
      <c r="U206" s="98">
        <v>598.61372897737863</v>
      </c>
      <c r="V206" s="98">
        <v>628.53490455113899</v>
      </c>
      <c r="W206" s="98">
        <v>658.06957166144139</v>
      </c>
      <c r="X206" s="98">
        <v>403.97124675796789</v>
      </c>
      <c r="Y206" s="98">
        <v>222.12263065741649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492.85908515124544</v>
      </c>
      <c r="L207" s="98">
        <v>506.95900745057179</v>
      </c>
      <c r="M207" s="98">
        <v>520.66423439903804</v>
      </c>
      <c r="N207" s="98">
        <v>533.00425194555783</v>
      </c>
      <c r="O207" s="98">
        <v>558.17924410051535</v>
      </c>
      <c r="P207" s="98">
        <v>568.00870804516455</v>
      </c>
      <c r="Q207" s="98">
        <v>578.17469542469632</v>
      </c>
      <c r="R207" s="98">
        <v>594.84454721865029</v>
      </c>
      <c r="S207" s="98">
        <v>613.10737812888374</v>
      </c>
      <c r="T207" s="98">
        <v>517.03567570456221</v>
      </c>
      <c r="U207" s="98">
        <v>616.75306161521769</v>
      </c>
      <c r="V207" s="98">
        <v>672.09388897431575</v>
      </c>
      <c r="W207" s="98">
        <v>664.64431467657846</v>
      </c>
      <c r="X207" s="98">
        <v>686.9927785269108</v>
      </c>
      <c r="Y207" s="98">
        <v>613.35860833677623</v>
      </c>
      <c r="DA207" s="63" t="s">
        <v>2482</v>
      </c>
    </row>
    <row r="208" spans="1:105" ht="12" customHeight="1" x14ac:dyDescent="0.25">
      <c r="A208" s="121" t="s">
        <v>54</v>
      </c>
      <c r="B208" s="122">
        <v>366.85618489478247</v>
      </c>
      <c r="C208" s="122">
        <v>353.49197991237884</v>
      </c>
      <c r="D208" s="122">
        <v>361.70532255719326</v>
      </c>
      <c r="E208" s="122">
        <v>571.74499158726644</v>
      </c>
      <c r="F208" s="122">
        <v>554.55736374646278</v>
      </c>
      <c r="G208" s="122">
        <v>518.88850823625194</v>
      </c>
      <c r="H208" s="122">
        <v>542.78248573723522</v>
      </c>
      <c r="I208" s="122">
        <v>545.76939166119496</v>
      </c>
      <c r="J208" s="122">
        <v>559.59567500557637</v>
      </c>
      <c r="K208" s="122">
        <v>577.35254889665373</v>
      </c>
      <c r="L208" s="122">
        <v>599.21067034052533</v>
      </c>
      <c r="M208" s="122">
        <v>567.98525659839527</v>
      </c>
      <c r="N208" s="122">
        <v>564.96069768234224</v>
      </c>
      <c r="O208" s="122">
        <v>567.71441468399087</v>
      </c>
      <c r="P208" s="122">
        <v>539.12302319192077</v>
      </c>
      <c r="Q208" s="122">
        <v>531.06027284994411</v>
      </c>
      <c r="R208" s="122">
        <v>558.49854564650695</v>
      </c>
      <c r="S208" s="122">
        <v>584.1426461202135</v>
      </c>
      <c r="T208" s="122">
        <v>524.29584506654794</v>
      </c>
      <c r="U208" s="122">
        <v>584.37379413553776</v>
      </c>
      <c r="V208" s="122">
        <v>574.33309710919173</v>
      </c>
      <c r="W208" s="122">
        <v>621.88852744395695</v>
      </c>
      <c r="X208" s="122">
        <v>473.51229292059509</v>
      </c>
      <c r="Y208" s="122">
        <v>396.24966410844831</v>
      </c>
      <c r="DA208" s="130" t="s">
        <v>2483</v>
      </c>
    </row>
    <row r="209" spans="1:105" ht="12" customHeight="1" x14ac:dyDescent="0.25">
      <c r="A209" s="97" t="s">
        <v>175</v>
      </c>
      <c r="B209" s="98">
        <v>366.81946600056745</v>
      </c>
      <c r="C209" s="98">
        <v>355.01942159406866</v>
      </c>
      <c r="D209" s="98">
        <v>366.07628952145575</v>
      </c>
      <c r="E209" s="98">
        <v>567.61533937794343</v>
      </c>
      <c r="F209" s="98">
        <v>552.30031351115724</v>
      </c>
      <c r="G209" s="98">
        <v>520.26571252996609</v>
      </c>
      <c r="H209" s="98">
        <v>541.72798944174428</v>
      </c>
      <c r="I209" s="98">
        <v>546.58140766841257</v>
      </c>
      <c r="J209" s="98">
        <v>559.74525575408325</v>
      </c>
      <c r="K209" s="98">
        <v>577.92566562753484</v>
      </c>
      <c r="L209" s="98">
        <v>598.28908748584809</v>
      </c>
      <c r="M209" s="98">
        <v>567.71484767335289</v>
      </c>
      <c r="N209" s="98">
        <v>565.01742413656814</v>
      </c>
      <c r="O209" s="98">
        <v>567.38570220158738</v>
      </c>
      <c r="P209" s="98">
        <v>539.11124286179336</v>
      </c>
      <c r="Q209" s="98">
        <v>530.78400306964056</v>
      </c>
      <c r="R209" s="98">
        <v>558.61017168753847</v>
      </c>
      <c r="S209" s="98">
        <v>584.62696471297875</v>
      </c>
      <c r="T209" s="98">
        <v>522.75594282226996</v>
      </c>
      <c r="U209" s="98">
        <v>584.522933223633</v>
      </c>
      <c r="V209" s="98">
        <v>573.22982289670529</v>
      </c>
      <c r="W209" s="98">
        <v>618.49756010577926</v>
      </c>
      <c r="X209" s="98">
        <v>475.92197396514428</v>
      </c>
      <c r="Y209" s="98">
        <v>400.74041819390709</v>
      </c>
      <c r="DA209" s="63" t="s">
        <v>2484</v>
      </c>
    </row>
    <row r="210" spans="1:105" ht="12" customHeight="1" x14ac:dyDescent="0.25">
      <c r="A210" s="109" t="s">
        <v>120</v>
      </c>
      <c r="B210" s="33">
        <v>367.61136510898768</v>
      </c>
      <c r="C210" s="33">
        <v>319.65632146291506</v>
      </c>
      <c r="D210" s="33">
        <v>252.71444160854119</v>
      </c>
      <c r="E210" s="33">
        <v>683.7626467553996</v>
      </c>
      <c r="F210" s="33">
        <v>618.93029569341866</v>
      </c>
      <c r="G210" s="33">
        <v>478.48720104953145</v>
      </c>
      <c r="H210" s="33">
        <v>573.96900025315733</v>
      </c>
      <c r="I210" s="33">
        <v>521.79036571559664</v>
      </c>
      <c r="J210" s="33">
        <v>555.19395670133304</v>
      </c>
      <c r="K210" s="33">
        <v>560.46412087208125</v>
      </c>
      <c r="L210" s="33">
        <v>626.65174515115154</v>
      </c>
      <c r="M210" s="33">
        <v>576.03925748661891</v>
      </c>
      <c r="N210" s="33">
        <v>563.26277747465599</v>
      </c>
      <c r="O210" s="33">
        <v>577.54024535916813</v>
      </c>
      <c r="P210" s="33">
        <v>539.47304513884251</v>
      </c>
      <c r="Q210" s="33">
        <v>539.3395039561301</v>
      </c>
      <c r="R210" s="33">
        <v>555.09839956863198</v>
      </c>
      <c r="S210" s="33">
        <v>569.20654720420828</v>
      </c>
      <c r="T210" s="33">
        <v>572.78504996383083</v>
      </c>
      <c r="U210" s="33">
        <v>579.757866307668</v>
      </c>
      <c r="V210" s="33">
        <v>608.92474514932951</v>
      </c>
      <c r="W210" s="33">
        <v>688.85683037806211</v>
      </c>
      <c r="X210" s="33">
        <v>436.26597588832254</v>
      </c>
      <c r="Y210" s="33">
        <v>323.90239964855704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3347.6002147032482</v>
      </c>
      <c r="C212" s="117">
        <f t="shared" si="101"/>
        <v>3605.3662535594549</v>
      </c>
      <c r="D212" s="117">
        <f t="shared" si="101"/>
        <v>3486.335483839448</v>
      </c>
      <c r="E212" s="117">
        <f t="shared" si="101"/>
        <v>3509.2314977967108</v>
      </c>
      <c r="F212" s="117">
        <f t="shared" si="101"/>
        <v>3456.1954539254475</v>
      </c>
      <c r="G212" s="117">
        <f t="shared" si="101"/>
        <v>3639.2273640750418</v>
      </c>
      <c r="H212" s="117">
        <f t="shared" si="101"/>
        <v>3734.1619130124445</v>
      </c>
      <c r="I212" s="117">
        <f t="shared" si="101"/>
        <v>3559.8492885755077</v>
      </c>
      <c r="J212" s="117">
        <f t="shared" si="101"/>
        <v>3551.6797331783819</v>
      </c>
      <c r="K212" s="117">
        <f t="shared" si="101"/>
        <v>3639.6336441640979</v>
      </c>
      <c r="L212" s="117">
        <f t="shared" si="101"/>
        <v>3996.1533855315283</v>
      </c>
      <c r="M212" s="117">
        <f t="shared" si="101"/>
        <v>3593.436346788154</v>
      </c>
      <c r="N212" s="117">
        <f t="shared" si="101"/>
        <v>3674.2777082349262</v>
      </c>
      <c r="O212" s="117">
        <f t="shared" si="101"/>
        <v>3628.4459254576091</v>
      </c>
      <c r="P212" s="117">
        <f t="shared" si="101"/>
        <v>3265.4307689450279</v>
      </c>
      <c r="Q212" s="117">
        <f t="shared" si="101"/>
        <v>3190.5841886951857</v>
      </c>
      <c r="R212" s="117">
        <f t="shared" ref="R212:V212" si="102">R213+R216+R218+R227</f>
        <v>3424.7827712028161</v>
      </c>
      <c r="S212" s="117">
        <f t="shared" si="102"/>
        <v>3519.9721373158004</v>
      </c>
      <c r="T212" s="117">
        <f t="shared" si="102"/>
        <v>3398.9400392751054</v>
      </c>
      <c r="U212" s="117">
        <f t="shared" si="102"/>
        <v>3363.9656976444408</v>
      </c>
      <c r="V212" s="117">
        <f t="shared" si="102"/>
        <v>3317.3731410965352</v>
      </c>
      <c r="W212" s="117">
        <f t="shared" ref="W212:Y212" si="103">W213+W216+W218+W227</f>
        <v>3687.2853646808385</v>
      </c>
      <c r="X212" s="117">
        <f t="shared" si="103"/>
        <v>3209.6138571921247</v>
      </c>
      <c r="Y212" s="117">
        <f t="shared" si="103"/>
        <v>3004.632239390754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2946.4891243586403</v>
      </c>
      <c r="C213" s="122">
        <f t="shared" si="104"/>
        <v>3213.7295871879364</v>
      </c>
      <c r="D213" s="122">
        <f t="shared" si="104"/>
        <v>3092.7901114445503</v>
      </c>
      <c r="E213" s="122">
        <f t="shared" si="104"/>
        <v>3009.7171615489729</v>
      </c>
      <c r="F213" s="122">
        <f t="shared" si="104"/>
        <v>2957.54914359755</v>
      </c>
      <c r="G213" s="122">
        <f t="shared" si="104"/>
        <v>3153.9599190891267</v>
      </c>
      <c r="H213" s="122">
        <f t="shared" si="104"/>
        <v>3240.3548106258718</v>
      </c>
      <c r="I213" s="122">
        <f t="shared" si="104"/>
        <v>3063.9651053397893</v>
      </c>
      <c r="J213" s="122">
        <f t="shared" si="104"/>
        <v>3049.7153721351069</v>
      </c>
      <c r="K213" s="122">
        <f t="shared" si="104"/>
        <v>3121.6987037698495</v>
      </c>
      <c r="L213" s="122">
        <f t="shared" si="104"/>
        <v>3473.1883307618377</v>
      </c>
      <c r="M213" s="122">
        <f t="shared" si="104"/>
        <v>3079.5640326191774</v>
      </c>
      <c r="N213" s="122">
        <f t="shared" si="104"/>
        <v>3163.1168182381034</v>
      </c>
      <c r="O213" s="122">
        <f t="shared" si="104"/>
        <v>3109.5951596044665</v>
      </c>
      <c r="P213" s="122">
        <f t="shared" si="104"/>
        <v>2760.8996873842079</v>
      </c>
      <c r="Q213" s="122">
        <f t="shared" si="104"/>
        <v>2693.1236292700237</v>
      </c>
      <c r="R213" s="122">
        <f t="shared" ref="R213:V213" si="105">SUM(R214:R215)</f>
        <v>2911.6869378817541</v>
      </c>
      <c r="S213" s="122">
        <f t="shared" si="105"/>
        <v>2989.888713417492</v>
      </c>
      <c r="T213" s="122">
        <f t="shared" si="105"/>
        <v>2912.9246977438634</v>
      </c>
      <c r="U213" s="122">
        <f t="shared" si="105"/>
        <v>2856.2091724424386</v>
      </c>
      <c r="V213" s="122">
        <f t="shared" si="105"/>
        <v>2818.7847383823246</v>
      </c>
      <c r="W213" s="122">
        <f t="shared" ref="W213:Y213" si="106">SUM(W214:W215)</f>
        <v>3146.0186954123751</v>
      </c>
      <c r="X213" s="122">
        <f t="shared" si="106"/>
        <v>2775.6100379814939</v>
      </c>
      <c r="Y213" s="122">
        <f t="shared" si="106"/>
        <v>2655.3054755302219</v>
      </c>
      <c r="DA213" s="130" t="s">
        <v>2637</v>
      </c>
    </row>
    <row r="214" spans="1:105" ht="12" customHeight="1" x14ac:dyDescent="0.25">
      <c r="A214" s="97" t="s">
        <v>212</v>
      </c>
      <c r="B214" s="98">
        <v>2946.4891243586403</v>
      </c>
      <c r="C214" s="98">
        <v>3213.7295871879364</v>
      </c>
      <c r="D214" s="98">
        <v>3092.7901114445503</v>
      </c>
      <c r="E214" s="98">
        <v>3009.7171615489729</v>
      </c>
      <c r="F214" s="98">
        <v>2957.54914359755</v>
      </c>
      <c r="G214" s="98">
        <v>3153.9599190891267</v>
      </c>
      <c r="H214" s="98">
        <v>3240.3548106258718</v>
      </c>
      <c r="I214" s="98">
        <v>3063.9651053397893</v>
      </c>
      <c r="J214" s="98">
        <v>3049.7153721351069</v>
      </c>
      <c r="K214" s="98">
        <v>3121.6987037698495</v>
      </c>
      <c r="L214" s="98">
        <v>3473.1883307618377</v>
      </c>
      <c r="M214" s="98">
        <v>3079.5640326191774</v>
      </c>
      <c r="N214" s="98">
        <v>3163.1168182381034</v>
      </c>
      <c r="O214" s="98">
        <v>3109.5951596044665</v>
      </c>
      <c r="P214" s="98">
        <v>2760.8996873842079</v>
      </c>
      <c r="Q214" s="98">
        <v>2693.1236292700237</v>
      </c>
      <c r="R214" s="98">
        <v>2911.6869378817541</v>
      </c>
      <c r="S214" s="98">
        <v>2989.888713417492</v>
      </c>
      <c r="T214" s="98">
        <v>2912.9246977438634</v>
      </c>
      <c r="U214" s="98">
        <v>2856.2091724424386</v>
      </c>
      <c r="V214" s="98">
        <v>2818.7847383823246</v>
      </c>
      <c r="W214" s="98">
        <v>3146.0186954123751</v>
      </c>
      <c r="X214" s="98">
        <v>2775.6100379814939</v>
      </c>
      <c r="Y214" s="98">
        <v>2655.3054755302219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279.30464290774995</v>
      </c>
      <c r="C218" s="122">
        <v>273.52927412725364</v>
      </c>
      <c r="D218" s="122">
        <v>271.38783657501739</v>
      </c>
      <c r="E218" s="122">
        <v>309.90940985841041</v>
      </c>
      <c r="F218" s="122">
        <v>314.25806578841303</v>
      </c>
      <c r="G218" s="122">
        <v>311.8416499744086</v>
      </c>
      <c r="H218" s="122">
        <v>313.65719657063676</v>
      </c>
      <c r="I218" s="122">
        <v>314.37252143959506</v>
      </c>
      <c r="J218" s="122">
        <v>316.21305597475811</v>
      </c>
      <c r="K218" s="122">
        <v>326.3143321893856</v>
      </c>
      <c r="L218" s="122">
        <v>324.7195817879915</v>
      </c>
      <c r="M218" s="122">
        <v>325.95473567841771</v>
      </c>
      <c r="N218" s="122">
        <v>324.28946741651993</v>
      </c>
      <c r="O218" s="122">
        <v>331.36335733042284</v>
      </c>
      <c r="P218" s="122">
        <v>326.50604502568387</v>
      </c>
      <c r="Q218" s="122">
        <v>322.27605354011831</v>
      </c>
      <c r="R218" s="122">
        <v>328.97949199363194</v>
      </c>
      <c r="S218" s="122">
        <v>338.0053120239366</v>
      </c>
      <c r="T218" s="122">
        <v>315.06649413158232</v>
      </c>
      <c r="U218" s="122">
        <v>318.08141257350314</v>
      </c>
      <c r="V218" s="122">
        <v>314.07858742721197</v>
      </c>
      <c r="W218" s="122">
        <v>347.12039175683725</v>
      </c>
      <c r="X218" s="122">
        <v>287.45149212566633</v>
      </c>
      <c r="Y218" s="122">
        <v>226.17803781077347</v>
      </c>
      <c r="DA218" s="130" t="s">
        <v>2642</v>
      </c>
    </row>
    <row r="219" spans="1:105" ht="12" customHeight="1" x14ac:dyDescent="0.25">
      <c r="A219" s="97" t="s">
        <v>134</v>
      </c>
      <c r="B219" s="98">
        <v>288.19277765120859</v>
      </c>
      <c r="C219" s="98">
        <v>282.23299137288154</v>
      </c>
      <c r="D219" s="98">
        <v>279.63026974991777</v>
      </c>
      <c r="E219" s="98">
        <v>319.67090195951477</v>
      </c>
      <c r="F219" s="98">
        <v>324.09005198623589</v>
      </c>
      <c r="G219" s="98">
        <v>321.53676865079399</v>
      </c>
      <c r="H219" s="98">
        <v>323.36923078837111</v>
      </c>
      <c r="I219" s="98">
        <v>324.06478963800737</v>
      </c>
      <c r="J219" s="98">
        <v>325.94143315132067</v>
      </c>
      <c r="K219" s="98">
        <v>336.56514055910503</v>
      </c>
      <c r="L219" s="98">
        <v>334.91209418707012</v>
      </c>
      <c r="M219" s="98">
        <v>336.18518622454593</v>
      </c>
      <c r="N219" s="98">
        <v>334.46468034146073</v>
      </c>
      <c r="O219" s="98">
        <v>341.95933603702531</v>
      </c>
      <c r="P219" s="98">
        <v>337.19853310814165</v>
      </c>
      <c r="Q219" s="98">
        <v>333.01645835396658</v>
      </c>
      <c r="R219" s="98">
        <v>340.15470268117156</v>
      </c>
      <c r="S219" s="98">
        <v>349.54081766807155</v>
      </c>
      <c r="T219" s="98">
        <v>325.65008063274303</v>
      </c>
      <c r="U219" s="98">
        <v>329.33252721559012</v>
      </c>
      <c r="V219" s="98">
        <v>325.45746580321787</v>
      </c>
      <c r="W219" s="98">
        <v>360.36629858167885</v>
      </c>
      <c r="X219" s="98">
        <v>305.07725197500406</v>
      </c>
      <c r="Y219" s="98">
        <v>242.04309299876107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145.73016934682178</v>
      </c>
      <c r="L220" s="98">
        <v>154.46506246164716</v>
      </c>
      <c r="M220" s="98">
        <v>151.72508112520478</v>
      </c>
      <c r="N220" s="98">
        <v>148.11228425290147</v>
      </c>
      <c r="O220" s="98">
        <v>153.49215663153686</v>
      </c>
      <c r="P220" s="98">
        <v>144.69340452267741</v>
      </c>
      <c r="Q220" s="98">
        <v>143.37604640611156</v>
      </c>
      <c r="R220" s="98">
        <v>144.57148703456213</v>
      </c>
      <c r="S220" s="98">
        <v>148.0007094446664</v>
      </c>
      <c r="T220" s="98">
        <v>162.83271054543627</v>
      </c>
      <c r="U220" s="98">
        <v>150.08721682372902</v>
      </c>
      <c r="V220" s="98">
        <v>146.31511600126797</v>
      </c>
      <c r="W220" s="98">
        <v>169.56214784869923</v>
      </c>
      <c r="X220" s="98">
        <v>109.43042746839915</v>
      </c>
      <c r="Y220" s="98">
        <v>67.893806253321344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145.73016934682178</v>
      </c>
      <c r="L221" s="101">
        <v>154.46506246164716</v>
      </c>
      <c r="M221" s="101">
        <v>151.72508112520478</v>
      </c>
      <c r="N221" s="101">
        <v>148.11228425290147</v>
      </c>
      <c r="O221" s="101">
        <v>153.49215663153686</v>
      </c>
      <c r="P221" s="101">
        <v>144.69340452267741</v>
      </c>
      <c r="Q221" s="101">
        <v>143.37604640611156</v>
      </c>
      <c r="R221" s="101">
        <v>144.57148703456213</v>
      </c>
      <c r="S221" s="101">
        <v>148.0007094446664</v>
      </c>
      <c r="T221" s="101">
        <v>162.83271054543627</v>
      </c>
      <c r="U221" s="101">
        <v>150.08721682372902</v>
      </c>
      <c r="V221" s="101">
        <v>146.31511600126797</v>
      </c>
      <c r="W221" s="101">
        <v>169.56214784869923</v>
      </c>
      <c r="X221" s="101">
        <v>109.43042746839915</v>
      </c>
      <c r="Y221" s="101">
        <v>67.893806253321344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121.80644743685801</v>
      </c>
      <c r="C227" s="122">
        <v>118.10739224426455</v>
      </c>
      <c r="D227" s="122">
        <v>122.15753581988029</v>
      </c>
      <c r="E227" s="122">
        <v>189.60492638932732</v>
      </c>
      <c r="F227" s="122">
        <v>184.38824453948411</v>
      </c>
      <c r="G227" s="122">
        <v>173.42579501150678</v>
      </c>
      <c r="H227" s="122">
        <v>180.14990581593614</v>
      </c>
      <c r="I227" s="122">
        <v>181.51166179612346</v>
      </c>
      <c r="J227" s="122">
        <v>185.75130506851724</v>
      </c>
      <c r="K227" s="122">
        <v>191.62060820486306</v>
      </c>
      <c r="L227" s="122">
        <v>198.24547298169895</v>
      </c>
      <c r="M227" s="122">
        <v>187.91757849055875</v>
      </c>
      <c r="N227" s="122">
        <v>186.87142258030266</v>
      </c>
      <c r="O227" s="122">
        <v>187.48740852271965</v>
      </c>
      <c r="P227" s="122">
        <v>178.02503653513628</v>
      </c>
      <c r="Q227" s="122">
        <v>175.18450588504339</v>
      </c>
      <c r="R227" s="122">
        <v>184.11634132742986</v>
      </c>
      <c r="S227" s="122">
        <v>192.07811187437173</v>
      </c>
      <c r="T227" s="122">
        <v>170.94884739966002</v>
      </c>
      <c r="U227" s="122">
        <v>189.67511262849911</v>
      </c>
      <c r="V227" s="122">
        <v>184.50981528699884</v>
      </c>
      <c r="W227" s="122">
        <v>194.1462775116259</v>
      </c>
      <c r="X227" s="122">
        <v>146.55232708496439</v>
      </c>
      <c r="Y227" s="122">
        <v>123.14872604975865</v>
      </c>
      <c r="DA227" s="130" t="s">
        <v>2651</v>
      </c>
    </row>
    <row r="228" spans="1:105" ht="12" customHeight="1" x14ac:dyDescent="0.25">
      <c r="A228" s="97" t="s">
        <v>175</v>
      </c>
      <c r="B228" s="98">
        <v>127.72900469405572</v>
      </c>
      <c r="C228" s="98">
        <v>123.43910919899815</v>
      </c>
      <c r="D228" s="98">
        <v>127.05653790938499</v>
      </c>
      <c r="E228" s="98">
        <v>196.59491740446634</v>
      </c>
      <c r="F228" s="98">
        <v>190.8532837747382</v>
      </c>
      <c r="G228" s="98">
        <v>179.33755297584193</v>
      </c>
      <c r="H228" s="98">
        <v>186.24123763882864</v>
      </c>
      <c r="I228" s="98">
        <v>187.65829907861897</v>
      </c>
      <c r="J228" s="98">
        <v>192.06357162621231</v>
      </c>
      <c r="K228" s="98">
        <v>198.12334347329758</v>
      </c>
      <c r="L228" s="98">
        <v>204.90336193751097</v>
      </c>
      <c r="M228" s="98">
        <v>194.226814248214</v>
      </c>
      <c r="N228" s="98">
        <v>193.1146801557594</v>
      </c>
      <c r="O228" s="98">
        <v>193.75959593488136</v>
      </c>
      <c r="P228" s="98">
        <v>184.01664283226543</v>
      </c>
      <c r="Q228" s="98">
        <v>181.03024014861293</v>
      </c>
      <c r="R228" s="98">
        <v>190.16083994627849</v>
      </c>
      <c r="S228" s="98">
        <v>198.30644508019296</v>
      </c>
      <c r="T228" s="98">
        <v>176.37777770126235</v>
      </c>
      <c r="U228" s="98">
        <v>195.8034522357666</v>
      </c>
      <c r="V228" s="98">
        <v>190.39461502017662</v>
      </c>
      <c r="W228" s="98">
        <v>203.97695347363279</v>
      </c>
      <c r="X228" s="98">
        <v>156.03365014585208</v>
      </c>
      <c r="Y228" s="98">
        <v>130.79283877130587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225.91032981341982</v>
      </c>
      <c r="C231" s="118">
        <f t="shared" si="108"/>
        <v>242.98017206918468</v>
      </c>
      <c r="D231" s="118">
        <f t="shared" si="108"/>
        <v>234.57666880750767</v>
      </c>
      <c r="E231" s="118">
        <f t="shared" si="108"/>
        <v>236.48370485969841</v>
      </c>
      <c r="F231" s="118">
        <f t="shared" si="108"/>
        <v>232.58104274360952</v>
      </c>
      <c r="G231" s="118">
        <f t="shared" si="108"/>
        <v>244.39027188528061</v>
      </c>
      <c r="H231" s="118">
        <f t="shared" si="108"/>
        <v>250.66526614313651</v>
      </c>
      <c r="I231" s="118">
        <f t="shared" si="108"/>
        <v>238.6315155144454</v>
      </c>
      <c r="J231" s="118">
        <f t="shared" si="108"/>
        <v>237.87446604529387</v>
      </c>
      <c r="K231" s="118">
        <f t="shared" si="108"/>
        <v>243.5004325330307</v>
      </c>
      <c r="L231" s="118">
        <f t="shared" si="108"/>
        <v>267.1060094908355</v>
      </c>
      <c r="M231" s="118">
        <f t="shared" si="108"/>
        <v>239.91575231905662</v>
      </c>
      <c r="N231" s="118">
        <f t="shared" si="108"/>
        <v>244.94295020014988</v>
      </c>
      <c r="O231" s="118">
        <f t="shared" si="108"/>
        <v>241.6600731864801</v>
      </c>
      <c r="P231" s="118">
        <f t="shared" si="108"/>
        <v>217.21857629015122</v>
      </c>
      <c r="Q231" s="118">
        <f t="shared" si="108"/>
        <v>212.0039122286683</v>
      </c>
      <c r="R231" s="118">
        <f t="shared" ref="R231:V231" si="109">R232+R235+R237+R246</f>
        <v>227.22080908321357</v>
      </c>
      <c r="S231" s="118">
        <f t="shared" si="109"/>
        <v>233.22479029146473</v>
      </c>
      <c r="T231" s="118">
        <f t="shared" si="109"/>
        <v>224.97424468752132</v>
      </c>
      <c r="U231" s="118">
        <f t="shared" si="109"/>
        <v>222.40957135704079</v>
      </c>
      <c r="V231" s="118">
        <f t="shared" si="109"/>
        <v>219.08112458876735</v>
      </c>
      <c r="W231" s="118">
        <f t="shared" ref="W231:Y231" si="110">W232+W235+W237+W246</f>
        <v>243.1547608468646</v>
      </c>
      <c r="X231" s="118">
        <f t="shared" si="110"/>
        <v>211.47396430513885</v>
      </c>
      <c r="Y231" s="118">
        <f t="shared" si="110"/>
        <v>197.28951816764913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198.35892938103999</v>
      </c>
      <c r="C232" s="123">
        <f t="shared" si="111"/>
        <v>216.20641221129509</v>
      </c>
      <c r="D232" s="123">
        <f t="shared" si="111"/>
        <v>207.88992236522751</v>
      </c>
      <c r="E232" s="123">
        <f t="shared" si="111"/>
        <v>202.14357776568858</v>
      </c>
      <c r="F232" s="123">
        <f t="shared" si="111"/>
        <v>198.44562914327477</v>
      </c>
      <c r="G232" s="123">
        <f t="shared" si="111"/>
        <v>211.40575532651368</v>
      </c>
      <c r="H232" s="123">
        <f t="shared" si="111"/>
        <v>217.00612477284233</v>
      </c>
      <c r="I232" s="123">
        <f t="shared" si="111"/>
        <v>204.94957154219273</v>
      </c>
      <c r="J232" s="123">
        <f t="shared" si="111"/>
        <v>203.77848137113821</v>
      </c>
      <c r="K232" s="123">
        <f t="shared" si="111"/>
        <v>208.355285469509</v>
      </c>
      <c r="L232" s="123">
        <f t="shared" si="111"/>
        <v>231.5907465756008</v>
      </c>
      <c r="M232" s="123">
        <f t="shared" si="111"/>
        <v>205.09080846109518</v>
      </c>
      <c r="N232" s="123">
        <f t="shared" si="111"/>
        <v>210.37027421133396</v>
      </c>
      <c r="O232" s="123">
        <f t="shared" si="111"/>
        <v>206.58374728934044</v>
      </c>
      <c r="P232" s="123">
        <f t="shared" si="111"/>
        <v>183.15679680113291</v>
      </c>
      <c r="Q232" s="123">
        <f t="shared" si="111"/>
        <v>178.42082533872423</v>
      </c>
      <c r="R232" s="123">
        <f t="shared" ref="R232:V232" si="112">SUM(R233:R234)</f>
        <v>192.66325576807375</v>
      </c>
      <c r="S232" s="123">
        <f t="shared" si="112"/>
        <v>197.59383652211204</v>
      </c>
      <c r="T232" s="123">
        <f t="shared" si="112"/>
        <v>192.30301371158981</v>
      </c>
      <c r="U232" s="123">
        <f t="shared" si="112"/>
        <v>188.28799993191112</v>
      </c>
      <c r="V232" s="123">
        <f t="shared" si="112"/>
        <v>185.59494034139823</v>
      </c>
      <c r="W232" s="123">
        <f t="shared" ref="W232:Y232" si="113">SUM(W233:W234)</f>
        <v>206.69996372615199</v>
      </c>
      <c r="X232" s="123">
        <f t="shared" si="113"/>
        <v>181.97451271690562</v>
      </c>
      <c r="Y232" s="123">
        <f t="shared" si="113"/>
        <v>173.5916649511899</v>
      </c>
      <c r="DA232" s="130" t="s">
        <v>2805</v>
      </c>
    </row>
    <row r="233" spans="1:105" ht="12" customHeight="1" x14ac:dyDescent="0.25">
      <c r="A233" s="97" t="s">
        <v>212</v>
      </c>
      <c r="B233" s="99">
        <v>196.45294519010667</v>
      </c>
      <c r="C233" s="99">
        <v>214.11870577865287</v>
      </c>
      <c r="D233" s="99">
        <v>205.89276614455736</v>
      </c>
      <c r="E233" s="99">
        <v>200.1893542397282</v>
      </c>
      <c r="F233" s="99">
        <v>196.54188605145595</v>
      </c>
      <c r="G233" s="99">
        <v>209.38514477759136</v>
      </c>
      <c r="H233" s="99">
        <v>214.91638866885336</v>
      </c>
      <c r="I233" s="99">
        <v>203.00240041169508</v>
      </c>
      <c r="J233" s="99">
        <v>201.83548098522886</v>
      </c>
      <c r="K233" s="99">
        <v>206.36459356823133</v>
      </c>
      <c r="L233" s="99">
        <v>229.33298234117891</v>
      </c>
      <c r="M233" s="99">
        <v>203.09633671101324</v>
      </c>
      <c r="N233" s="99">
        <v>208.28470915198668</v>
      </c>
      <c r="O233" s="99">
        <v>204.50787393414586</v>
      </c>
      <c r="P233" s="99">
        <v>181.33199130903932</v>
      </c>
      <c r="Q233" s="99">
        <v>176.63347201260558</v>
      </c>
      <c r="R233" s="99">
        <v>190.70289553060962</v>
      </c>
      <c r="S233" s="99">
        <v>195.55516063059673</v>
      </c>
      <c r="T233" s="99">
        <v>190.24504156630536</v>
      </c>
      <c r="U233" s="99">
        <v>186.25824110124054</v>
      </c>
      <c r="V233" s="99">
        <v>183.53618969402646</v>
      </c>
      <c r="W233" s="99">
        <v>204.39583358508116</v>
      </c>
      <c r="X233" s="99">
        <v>179.98029464884308</v>
      </c>
      <c r="Y233" s="99">
        <v>171.69793673553301</v>
      </c>
      <c r="DA233" s="63" t="s">
        <v>2806</v>
      </c>
    </row>
    <row r="234" spans="1:105" ht="12" customHeight="1" x14ac:dyDescent="0.25">
      <c r="A234" s="97" t="s">
        <v>53</v>
      </c>
      <c r="B234" s="99">
        <v>1.9059841909333131</v>
      </c>
      <c r="C234" s="99">
        <v>2.0877064326422183</v>
      </c>
      <c r="D234" s="99">
        <v>1.9971562206701612</v>
      </c>
      <c r="E234" s="99">
        <v>1.9542235259603649</v>
      </c>
      <c r="F234" s="99">
        <v>1.9037430918188238</v>
      </c>
      <c r="G234" s="99">
        <v>2.0206105489223072</v>
      </c>
      <c r="H234" s="99">
        <v>2.0897361039889715</v>
      </c>
      <c r="I234" s="99">
        <v>1.9471711304976613</v>
      </c>
      <c r="J234" s="99">
        <v>1.9430003859093545</v>
      </c>
      <c r="K234" s="99">
        <v>1.9906919012776849</v>
      </c>
      <c r="L234" s="99">
        <v>2.2577642344219107</v>
      </c>
      <c r="M234" s="99">
        <v>1.9944717500819493</v>
      </c>
      <c r="N234" s="99">
        <v>2.085565059347275</v>
      </c>
      <c r="O234" s="99">
        <v>2.0758733551945614</v>
      </c>
      <c r="P234" s="99">
        <v>1.824805492093601</v>
      </c>
      <c r="Q234" s="99">
        <v>1.7873533261186552</v>
      </c>
      <c r="R234" s="99">
        <v>1.9603602374641196</v>
      </c>
      <c r="S234" s="99">
        <v>2.038675891515306</v>
      </c>
      <c r="T234" s="99">
        <v>2.0579721452844497</v>
      </c>
      <c r="U234" s="99">
        <v>2.0297588306705796</v>
      </c>
      <c r="V234" s="99">
        <v>2.0587506473717645</v>
      </c>
      <c r="W234" s="99">
        <v>2.3041301410708277</v>
      </c>
      <c r="X234" s="99">
        <v>1.9942180680625425</v>
      </c>
      <c r="Y234" s="99">
        <v>1.8937282156569002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9.4004943803773064E-4</v>
      </c>
      <c r="C235" s="123">
        <f t="shared" si="114"/>
        <v>1.0288105925612438E-3</v>
      </c>
      <c r="D235" s="123">
        <f t="shared" si="114"/>
        <v>1.2070013551203991E-3</v>
      </c>
      <c r="E235" s="123">
        <f t="shared" si="114"/>
        <v>1.2806477631528957E-3</v>
      </c>
      <c r="F235" s="123">
        <f t="shared" si="114"/>
        <v>1.5934618291101399E-3</v>
      </c>
      <c r="G235" s="123">
        <f t="shared" si="114"/>
        <v>1.8235315269116599E-3</v>
      </c>
      <c r="H235" s="123">
        <f t="shared" si="114"/>
        <v>2.7597089167443302E-3</v>
      </c>
      <c r="I235" s="123">
        <f t="shared" si="114"/>
        <v>3.7364482584523869E-3</v>
      </c>
      <c r="J235" s="123">
        <f t="shared" si="114"/>
        <v>4.8819337635233996E-3</v>
      </c>
      <c r="K235" s="123">
        <f t="shared" si="114"/>
        <v>6.404097564814225E-3</v>
      </c>
      <c r="L235" s="123">
        <f t="shared" si="114"/>
        <v>1.2428137390760726E-2</v>
      </c>
      <c r="M235" s="123">
        <f t="shared" si="114"/>
        <v>8.7490143448093749E-3</v>
      </c>
      <c r="N235" s="123">
        <f t="shared" si="114"/>
        <v>1.3028206904149638E-2</v>
      </c>
      <c r="O235" s="123">
        <f t="shared" si="114"/>
        <v>1.573313773996024E-2</v>
      </c>
      <c r="P235" s="123">
        <f t="shared" si="114"/>
        <v>2.0083452838393964E-2</v>
      </c>
      <c r="Q235" s="123">
        <f t="shared" si="114"/>
        <v>4.695121879393567E-2</v>
      </c>
      <c r="R235" s="123">
        <f t="shared" si="114"/>
        <v>3.3990319511651691E-2</v>
      </c>
      <c r="S235" s="123">
        <f t="shared" si="114"/>
        <v>4.0349360022675827E-2</v>
      </c>
      <c r="T235" s="123">
        <f t="shared" si="114"/>
        <v>5.1996093042957624E-2</v>
      </c>
      <c r="U235" s="123">
        <f t="shared" si="114"/>
        <v>7.6805783262898164E-2</v>
      </c>
      <c r="V235" s="123">
        <f t="shared" si="114"/>
        <v>4.7661527532482477E-2</v>
      </c>
      <c r="W235" s="123">
        <f t="shared" si="114"/>
        <v>5.6451685416899329E-2</v>
      </c>
      <c r="X235" s="123">
        <f t="shared" si="114"/>
        <v>4.813854405545008E-2</v>
      </c>
      <c r="Y235" s="123">
        <f t="shared" si="114"/>
        <v>4.6620271711864607E-2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9.4004943803773064E-4</v>
      </c>
      <c r="C236" s="99">
        <f>RES_hhdet_fecs!C67</f>
        <v>1.0288105925612438E-3</v>
      </c>
      <c r="D236" s="99">
        <f>RES_hhdet_fecs!D67</f>
        <v>1.2070013551203991E-3</v>
      </c>
      <c r="E236" s="99">
        <f>RES_hhdet_fecs!E67</f>
        <v>1.2806477631528957E-3</v>
      </c>
      <c r="F236" s="99">
        <f>RES_hhdet_fecs!F67</f>
        <v>1.5934618291101399E-3</v>
      </c>
      <c r="G236" s="99">
        <f>RES_hhdet_fecs!G67</f>
        <v>1.8235315269116599E-3</v>
      </c>
      <c r="H236" s="99">
        <f>RES_hhdet_fecs!H67</f>
        <v>2.7597089167443302E-3</v>
      </c>
      <c r="I236" s="99">
        <f>RES_hhdet_fecs!I67</f>
        <v>3.7364482584523869E-3</v>
      </c>
      <c r="J236" s="99">
        <f>RES_hhdet_fecs!J67</f>
        <v>4.8819337635233996E-3</v>
      </c>
      <c r="K236" s="99">
        <f>RES_hhdet_fecs!K67</f>
        <v>6.404097564814225E-3</v>
      </c>
      <c r="L236" s="99">
        <f>RES_hhdet_fecs!L67</f>
        <v>1.2428137390760726E-2</v>
      </c>
      <c r="M236" s="99">
        <f>RES_hhdet_fecs!M67</f>
        <v>8.7490143448093749E-3</v>
      </c>
      <c r="N236" s="99">
        <f>RES_hhdet_fecs!N67</f>
        <v>1.3028206904149638E-2</v>
      </c>
      <c r="O236" s="99">
        <f>RES_hhdet_fecs!O67</f>
        <v>1.573313773996024E-2</v>
      </c>
      <c r="P236" s="99">
        <f>RES_hhdet_fecs!P67</f>
        <v>2.0083452838393964E-2</v>
      </c>
      <c r="Q236" s="99">
        <f>RES_hhdet_fecs!Q67</f>
        <v>4.695121879393567E-2</v>
      </c>
      <c r="R236" s="99">
        <f>RES_hhdet_fecs!R67</f>
        <v>3.3990319511651691E-2</v>
      </c>
      <c r="S236" s="99">
        <f>RES_hhdet_fecs!S67</f>
        <v>4.0349360022675827E-2</v>
      </c>
      <c r="T236" s="99">
        <f>RES_hhdet_fecs!T67</f>
        <v>5.1996093042957624E-2</v>
      </c>
      <c r="U236" s="99">
        <f>RES_hhdet_fecs!U67</f>
        <v>7.6805783262898164E-2</v>
      </c>
      <c r="V236" s="99">
        <f>RES_hhdet_fecs!V67</f>
        <v>4.7661527532482477E-2</v>
      </c>
      <c r="W236" s="99">
        <f>RES_hhdet_fecs!W67</f>
        <v>5.6451685416899329E-2</v>
      </c>
      <c r="X236" s="99">
        <f>RES_hhdet_fecs!X67</f>
        <v>4.813854405545008E-2</v>
      </c>
      <c r="Y236" s="99">
        <f>RES_hhdet_fecs!Y67</f>
        <v>4.6620271711864607E-2</v>
      </c>
      <c r="DA236" s="63" t="s">
        <v>2809</v>
      </c>
    </row>
    <row r="237" spans="1:105" ht="12" customHeight="1" x14ac:dyDescent="0.25">
      <c r="A237" s="121" t="s">
        <v>55</v>
      </c>
      <c r="B237" s="123">
        <v>19.118604410653372</v>
      </c>
      <c r="C237" s="123">
        <v>18.652569558135557</v>
      </c>
      <c r="D237" s="123">
        <v>18.376424131990376</v>
      </c>
      <c r="E237" s="123">
        <v>21.287728841259842</v>
      </c>
      <c r="F237" s="123">
        <v>21.503177463991843</v>
      </c>
      <c r="G237" s="123">
        <v>21.187253533259739</v>
      </c>
      <c r="H237" s="123">
        <v>21.374583032933263</v>
      </c>
      <c r="I237" s="123">
        <v>21.349889212585936</v>
      </c>
      <c r="J237" s="123">
        <v>21.475597584846131</v>
      </c>
      <c r="K237" s="123">
        <v>22.147401608137521</v>
      </c>
      <c r="L237" s="123">
        <v>22.055183078588847</v>
      </c>
      <c r="M237" s="123">
        <v>22.095752025707124</v>
      </c>
      <c r="N237" s="123">
        <v>21.937616845601827</v>
      </c>
      <c r="O237" s="123">
        <v>22.406634764171844</v>
      </c>
      <c r="P237" s="123">
        <v>22.04720101064861</v>
      </c>
      <c r="Q237" s="123">
        <v>21.748647195611657</v>
      </c>
      <c r="R237" s="123">
        <v>22.165253997677741</v>
      </c>
      <c r="S237" s="123">
        <v>22.727347625604512</v>
      </c>
      <c r="T237" s="123">
        <v>21.162250561243329</v>
      </c>
      <c r="U237" s="123">
        <v>21.380846244394821</v>
      </c>
      <c r="V237" s="123">
        <v>21.125037436161335</v>
      </c>
      <c r="W237" s="123">
        <v>23.273712021254571</v>
      </c>
      <c r="X237" s="123">
        <v>19.54791538228169</v>
      </c>
      <c r="Y237" s="123">
        <v>15.405272438973695</v>
      </c>
      <c r="DA237" s="130" t="s">
        <v>2810</v>
      </c>
    </row>
    <row r="238" spans="1:105" ht="12" customHeight="1" x14ac:dyDescent="0.25">
      <c r="A238" s="97" t="s">
        <v>134</v>
      </c>
      <c r="B238" s="99">
        <v>19.214840972617228</v>
      </c>
      <c r="C238" s="99">
        <v>18.804121878119027</v>
      </c>
      <c r="D238" s="99">
        <v>18.615504984807483</v>
      </c>
      <c r="E238" s="99">
        <v>21.262699448997854</v>
      </c>
      <c r="F238" s="99">
        <v>21.537180609755861</v>
      </c>
      <c r="G238" s="99">
        <v>21.346188468593176</v>
      </c>
      <c r="H238" s="99">
        <v>21.447449847085835</v>
      </c>
      <c r="I238" s="99">
        <v>21.470848369250913</v>
      </c>
      <c r="J238" s="99">
        <v>21.571372375991416</v>
      </c>
      <c r="K238" s="99">
        <v>22.24914542740413</v>
      </c>
      <c r="L238" s="99">
        <v>22.114087134803672</v>
      </c>
      <c r="M238" s="99">
        <v>22.171313554615217</v>
      </c>
      <c r="N238" s="99">
        <v>22.023808373077106</v>
      </c>
      <c r="O238" s="99">
        <v>22.489543878039594</v>
      </c>
      <c r="P238" s="99">
        <v>22.146723314282234</v>
      </c>
      <c r="Q238" s="99">
        <v>21.841497596731628</v>
      </c>
      <c r="R238" s="99">
        <v>22.27866117256573</v>
      </c>
      <c r="S238" s="99">
        <v>22.861891293572441</v>
      </c>
      <c r="T238" s="99">
        <v>21.268422480688002</v>
      </c>
      <c r="U238" s="99">
        <v>21.476332282816532</v>
      </c>
      <c r="V238" s="99">
        <v>21.191126221038395</v>
      </c>
      <c r="W238" s="99">
        <v>23.412883751130291</v>
      </c>
      <c r="X238" s="99">
        <v>19.78227955287668</v>
      </c>
      <c r="Y238" s="99">
        <v>15.651042809180174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16.271961684288222</v>
      </c>
      <c r="L239" s="99">
        <v>16.644197224732302</v>
      </c>
      <c r="M239" s="99">
        <v>16.877935565574521</v>
      </c>
      <c r="N239" s="99">
        <v>17.014233849644004</v>
      </c>
      <c r="O239" s="99">
        <v>17.514143040196846</v>
      </c>
      <c r="P239" s="99">
        <v>17.00702638855968</v>
      </c>
      <c r="Q239" s="99">
        <v>16.826300644643066</v>
      </c>
      <c r="R239" s="99">
        <v>17.263035931797411</v>
      </c>
      <c r="S239" s="99">
        <v>17.988131725737308</v>
      </c>
      <c r="T239" s="99">
        <v>17.332633187972448</v>
      </c>
      <c r="U239" s="99">
        <v>17.542744486142812</v>
      </c>
      <c r="V239" s="99">
        <v>17.622543351060198</v>
      </c>
      <c r="W239" s="99">
        <v>19.862738078610736</v>
      </c>
      <c r="X239" s="99">
        <v>16.519967616203434</v>
      </c>
      <c r="Y239" s="99">
        <v>13.003310547217021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9.6337122899044534</v>
      </c>
      <c r="L240" s="102">
        <v>10.199254998094458</v>
      </c>
      <c r="M240" s="102">
        <v>10.006224204892508</v>
      </c>
      <c r="N240" s="102">
        <v>9.7528879962882744</v>
      </c>
      <c r="O240" s="102">
        <v>10.094675675490596</v>
      </c>
      <c r="P240" s="102">
        <v>9.5032584093049799</v>
      </c>
      <c r="Q240" s="102">
        <v>9.4035819985792237</v>
      </c>
      <c r="R240" s="102">
        <v>9.4688068383870458</v>
      </c>
      <c r="S240" s="102">
        <v>9.6800601236467028</v>
      </c>
      <c r="T240" s="102">
        <v>10.634712188085075</v>
      </c>
      <c r="U240" s="102">
        <v>9.7874417907085789</v>
      </c>
      <c r="V240" s="102">
        <v>9.5268427275945697</v>
      </c>
      <c r="W240" s="102">
        <v>11.016398791447349</v>
      </c>
      <c r="X240" s="102">
        <v>7.0958529151430625</v>
      </c>
      <c r="Y240" s="102">
        <v>4.3901639785868865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6.6382493943837693</v>
      </c>
      <c r="L241" s="105">
        <v>6.4449422266378411</v>
      </c>
      <c r="M241" s="105">
        <v>6.8717113606820135</v>
      </c>
      <c r="N241" s="105">
        <v>7.2613458533557314</v>
      </c>
      <c r="O241" s="105">
        <v>7.4194673647062483</v>
      </c>
      <c r="P241" s="105">
        <v>7.5037679792546976</v>
      </c>
      <c r="Q241" s="105">
        <v>7.422718646063843</v>
      </c>
      <c r="R241" s="105">
        <v>7.7942290934103653</v>
      </c>
      <c r="S241" s="105">
        <v>8.3080716020906031</v>
      </c>
      <c r="T241" s="105">
        <v>6.6979209998873728</v>
      </c>
      <c r="U241" s="105">
        <v>7.7553026954342323</v>
      </c>
      <c r="V241" s="105">
        <v>8.0957006234656319</v>
      </c>
      <c r="W241" s="105">
        <v>8.8463392871633886</v>
      </c>
      <c r="X241" s="105">
        <v>9.4241147010603736</v>
      </c>
      <c r="Y241" s="105">
        <v>8.6131465686301336</v>
      </c>
      <c r="DA241" s="132" t="s">
        <v>2814</v>
      </c>
    </row>
    <row r="242" spans="1:105" ht="12" customHeight="1" x14ac:dyDescent="0.25">
      <c r="A242" s="106" t="s">
        <v>122</v>
      </c>
      <c r="B242" s="102">
        <v>16.094424495540405</v>
      </c>
      <c r="C242" s="102">
        <v>13.889777419155733</v>
      </c>
      <c r="D242" s="102">
        <v>10.504521013609347</v>
      </c>
      <c r="E242" s="102">
        <v>22.08236598327516</v>
      </c>
      <c r="F242" s="102">
        <v>20.416340826559669</v>
      </c>
      <c r="G242" s="102">
        <v>16.075141538831335</v>
      </c>
      <c r="H242" s="102">
        <v>19.021296364276626</v>
      </c>
      <c r="I242" s="102">
        <v>17.426531512042217</v>
      </c>
      <c r="J242" s="102">
        <v>18.362515223446945</v>
      </c>
      <c r="K242" s="102">
        <v>19.369653497741396</v>
      </c>
      <c r="L242" s="102">
        <v>20.741671155552805</v>
      </c>
      <c r="M242" s="102">
        <v>20.332425635528864</v>
      </c>
      <c r="N242" s="102">
        <v>19.921284855997111</v>
      </c>
      <c r="O242" s="102">
        <v>21.316717532593533</v>
      </c>
      <c r="P242" s="102">
        <v>21.187431350967341</v>
      </c>
      <c r="Q242" s="102">
        <v>21.682228792263452</v>
      </c>
      <c r="R242" s="102">
        <v>21.77273253258879</v>
      </c>
      <c r="S242" s="102">
        <v>21.458548057999931</v>
      </c>
      <c r="T242" s="102">
        <v>20.723877913229639</v>
      </c>
      <c r="U242" s="102">
        <v>21.744291472463988</v>
      </c>
      <c r="V242" s="102">
        <v>22.801113212224973</v>
      </c>
      <c r="W242" s="102">
        <v>23.110225464573169</v>
      </c>
      <c r="X242" s="102">
        <v>18.167768306564106</v>
      </c>
      <c r="Y242" s="102">
        <v>13.797596399443778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15.7189830932408</v>
      </c>
      <c r="L243" s="105">
        <v>17.04432742455792</v>
      </c>
      <c r="M243" s="105">
        <v>16.647701463820358</v>
      </c>
      <c r="N243" s="105">
        <v>16.264872325223934</v>
      </c>
      <c r="O243" s="105">
        <v>17.375209718632142</v>
      </c>
      <c r="P243" s="105">
        <v>17.111180226322212</v>
      </c>
      <c r="Q243" s="105">
        <v>17.548399053995858</v>
      </c>
      <c r="R243" s="105">
        <v>17.722489768363502</v>
      </c>
      <c r="S243" s="105">
        <v>17.779352033987237</v>
      </c>
      <c r="T243" s="105">
        <v>17.681408637458134</v>
      </c>
      <c r="U243" s="105">
        <v>18.696392618150607</v>
      </c>
      <c r="V243" s="105">
        <v>19.689221630156361</v>
      </c>
      <c r="W243" s="105">
        <v>19.817784949584709</v>
      </c>
      <c r="X243" s="105">
        <v>15.616966396238334</v>
      </c>
      <c r="Y243" s="105">
        <v>11.606149895405478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9.1395904023252719</v>
      </c>
      <c r="L244" s="99">
        <v>10.284497527958255</v>
      </c>
      <c r="M244" s="99">
        <v>9.7135031406767105</v>
      </c>
      <c r="N244" s="99">
        <v>9.1770498259479005</v>
      </c>
      <c r="O244" s="99">
        <v>9.961840475179315</v>
      </c>
      <c r="P244" s="99">
        <v>9.5772882817268599</v>
      </c>
      <c r="Q244" s="99">
        <v>9.8899767987181093</v>
      </c>
      <c r="R244" s="99">
        <v>9.8541798814174157</v>
      </c>
      <c r="S244" s="99">
        <v>9.6806361770223397</v>
      </c>
      <c r="T244" s="99">
        <v>10.861634976021394</v>
      </c>
      <c r="U244" s="99">
        <v>10.573659878134119</v>
      </c>
      <c r="V244" s="99">
        <v>10.851199016541575</v>
      </c>
      <c r="W244" s="99">
        <v>11.09680283224643</v>
      </c>
      <c r="X244" s="99">
        <v>6.6202497403085765</v>
      </c>
      <c r="Y244" s="99">
        <v>3.5961886985330103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6.5793926909155269</v>
      </c>
      <c r="L245" s="99">
        <v>6.7598298965996673</v>
      </c>
      <c r="M245" s="99">
        <v>6.9341983231436481</v>
      </c>
      <c r="N245" s="99">
        <v>7.0878224992760348</v>
      </c>
      <c r="O245" s="99">
        <v>7.413369243452828</v>
      </c>
      <c r="P245" s="99">
        <v>7.5338919445953572</v>
      </c>
      <c r="Q245" s="99">
        <v>7.6584222552777526</v>
      </c>
      <c r="R245" s="99">
        <v>7.868309886946089</v>
      </c>
      <c r="S245" s="99">
        <v>8.0987158569648976</v>
      </c>
      <c r="T245" s="99">
        <v>6.8197736614367388</v>
      </c>
      <c r="U245" s="99">
        <v>8.1227327400164882</v>
      </c>
      <c r="V245" s="99">
        <v>8.8380226136147826</v>
      </c>
      <c r="W245" s="99">
        <v>8.7209821173382789</v>
      </c>
      <c r="X245" s="99">
        <v>8.996716655929756</v>
      </c>
      <c r="Y245" s="99">
        <v>8.0099611968724655</v>
      </c>
      <c r="DA245" s="63" t="s">
        <v>2818</v>
      </c>
    </row>
    <row r="246" spans="1:105" ht="12" customHeight="1" x14ac:dyDescent="0.25">
      <c r="A246" s="121" t="s">
        <v>54</v>
      </c>
      <c r="B246" s="123">
        <v>8.4318559722884068</v>
      </c>
      <c r="C246" s="123">
        <v>8.1201614891614504</v>
      </c>
      <c r="D246" s="123">
        <v>8.3091153089346754</v>
      </c>
      <c r="E246" s="123">
        <v>13.051117604986814</v>
      </c>
      <c r="F246" s="123">
        <v>12.630642674513778</v>
      </c>
      <c r="G246" s="123">
        <v>11.795439493980256</v>
      </c>
      <c r="H246" s="123">
        <v>12.281798628444175</v>
      </c>
      <c r="I246" s="123">
        <v>12.328318311408282</v>
      </c>
      <c r="J246" s="123">
        <v>12.615505155546016</v>
      </c>
      <c r="K246" s="123">
        <v>12.991341357819342</v>
      </c>
      <c r="L246" s="123">
        <v>13.447651699255104</v>
      </c>
      <c r="M246" s="123">
        <v>12.72044281790952</v>
      </c>
      <c r="N246" s="123">
        <v>12.622030936309923</v>
      </c>
      <c r="O246" s="123">
        <v>12.653957995227849</v>
      </c>
      <c r="P246" s="123">
        <v>11.99449502553129</v>
      </c>
      <c r="Q246" s="123">
        <v>11.787488475538479</v>
      </c>
      <c r="R246" s="123">
        <v>12.358308997950404</v>
      </c>
      <c r="S246" s="123">
        <v>12.863256783725504</v>
      </c>
      <c r="T246" s="123">
        <v>11.456984321645228</v>
      </c>
      <c r="U246" s="123">
        <v>12.663919397471943</v>
      </c>
      <c r="V246" s="123">
        <v>12.313485283675304</v>
      </c>
      <c r="W246" s="123">
        <v>13.124633414041137</v>
      </c>
      <c r="X246" s="123">
        <v>9.9033976618960597</v>
      </c>
      <c r="Y246" s="123">
        <v>8.2459605057736649</v>
      </c>
      <c r="DA246" s="130" t="s">
        <v>2819</v>
      </c>
    </row>
    <row r="247" spans="1:105" ht="12" customHeight="1" x14ac:dyDescent="0.25">
      <c r="A247" s="97" t="s">
        <v>175</v>
      </c>
      <c r="B247" s="99">
        <v>8.5161485752336237</v>
      </c>
      <c r="C247" s="99">
        <v>8.2242832158403534</v>
      </c>
      <c r="D247" s="99">
        <v>8.4583890610978205</v>
      </c>
      <c r="E247" s="99">
        <v>13.076381417102283</v>
      </c>
      <c r="F247" s="99">
        <v>12.683023182692736</v>
      </c>
      <c r="G247" s="99">
        <v>11.905864518643073</v>
      </c>
      <c r="H247" s="99">
        <v>12.352441801527203</v>
      </c>
      <c r="I247" s="99">
        <v>12.433263389241747</v>
      </c>
      <c r="J247" s="99">
        <v>12.711102063199409</v>
      </c>
      <c r="K247" s="99">
        <v>13.097241960882235</v>
      </c>
      <c r="L247" s="99">
        <v>13.529672050509273</v>
      </c>
      <c r="M247" s="99">
        <v>12.809200928130441</v>
      </c>
      <c r="N247" s="99">
        <v>12.716202815306049</v>
      </c>
      <c r="O247" s="99">
        <v>12.742933078150923</v>
      </c>
      <c r="P247" s="99">
        <v>12.085953151884809</v>
      </c>
      <c r="Q247" s="99">
        <v>11.873201626986742</v>
      </c>
      <c r="R247" s="99">
        <v>12.454712188484887</v>
      </c>
      <c r="S247" s="99">
        <v>12.970331821284994</v>
      </c>
      <c r="T247" s="99">
        <v>11.519349496448859</v>
      </c>
      <c r="U247" s="99">
        <v>12.768674986012297</v>
      </c>
      <c r="V247" s="99">
        <v>12.396938901804365</v>
      </c>
      <c r="W247" s="99">
        <v>13.252317762187856</v>
      </c>
      <c r="X247" s="99">
        <v>10.117769407120221</v>
      </c>
      <c r="Y247" s="99">
        <v>8.4573548180298079</v>
      </c>
      <c r="DA247" s="63" t="s">
        <v>2820</v>
      </c>
    </row>
    <row r="248" spans="1:105" ht="12" customHeight="1" x14ac:dyDescent="0.25">
      <c r="A248" s="109" t="s">
        <v>120</v>
      </c>
      <c r="B248" s="110">
        <v>6.6982496829639109</v>
      </c>
      <c r="C248" s="110">
        <v>5.8136726566855597</v>
      </c>
      <c r="D248" s="110">
        <v>4.5869463051895103</v>
      </c>
      <c r="E248" s="110">
        <v>12.365831568696828</v>
      </c>
      <c r="F248" s="110">
        <v>11.136707433017195</v>
      </c>
      <c r="G248" s="110">
        <v>8.5560396730053423</v>
      </c>
      <c r="H248" s="110">
        <v>10.192541082234289</v>
      </c>
      <c r="I248" s="110">
        <v>9.2292651870075471</v>
      </c>
      <c r="J248" s="110">
        <v>9.8023713636143253</v>
      </c>
      <c r="K248" s="110">
        <v>9.8706948713049769</v>
      </c>
      <c r="L248" s="110">
        <v>11.005411608375629</v>
      </c>
      <c r="M248" s="110">
        <v>10.076824829173542</v>
      </c>
      <c r="N248" s="110">
        <v>9.8033048494274748</v>
      </c>
      <c r="O248" s="110">
        <v>9.994326414705311</v>
      </c>
      <c r="P248" s="110">
        <v>9.2770540792991767</v>
      </c>
      <c r="Q248" s="110">
        <v>9.2188434760743529</v>
      </c>
      <c r="R248" s="110">
        <v>9.4218532465747149</v>
      </c>
      <c r="S248" s="110">
        <v>9.5611259625802383</v>
      </c>
      <c r="T248" s="110">
        <v>9.4931987951645525</v>
      </c>
      <c r="U248" s="110">
        <v>9.4216826207612296</v>
      </c>
      <c r="V248" s="110">
        <v>9.6969116763844738</v>
      </c>
      <c r="W248" s="110">
        <v>10.602991872300857</v>
      </c>
      <c r="X248" s="110">
        <v>6.5898645271096665</v>
      </c>
      <c r="Y248" s="110">
        <v>4.8403408875376499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111.02729582048902</v>
      </c>
      <c r="C250" s="118">
        <f t="shared" si="115"/>
        <v>119.81055111391233</v>
      </c>
      <c r="D250" s="118">
        <f t="shared" si="115"/>
        <v>116.43746170785009</v>
      </c>
      <c r="E250" s="118">
        <f t="shared" si="115"/>
        <v>118.9830030268573</v>
      </c>
      <c r="F250" s="118">
        <f t="shared" si="115"/>
        <v>118.15993471188528</v>
      </c>
      <c r="G250" s="118">
        <f t="shared" si="115"/>
        <v>125.38556581190637</v>
      </c>
      <c r="H250" s="118">
        <f t="shared" si="115"/>
        <v>130.06152995588997</v>
      </c>
      <c r="I250" s="118">
        <f t="shared" si="115"/>
        <v>125.39832593488795</v>
      </c>
      <c r="J250" s="118">
        <f t="shared" si="115"/>
        <v>126.60569593114853</v>
      </c>
      <c r="K250" s="118">
        <f t="shared" si="115"/>
        <v>131.51610764213291</v>
      </c>
      <c r="L250" s="118">
        <f t="shared" si="115"/>
        <v>146.52971846155367</v>
      </c>
      <c r="M250" s="118">
        <f t="shared" si="115"/>
        <v>134.41567908726043</v>
      </c>
      <c r="N250" s="118">
        <f t="shared" si="115"/>
        <v>140.68846067019481</v>
      </c>
      <c r="O250" s="118">
        <f t="shared" si="115"/>
        <v>142.68036222245922</v>
      </c>
      <c r="P250" s="118">
        <f t="shared" si="115"/>
        <v>129.75525179889522</v>
      </c>
      <c r="Q250" s="118">
        <f t="shared" si="115"/>
        <v>128.78713913099617</v>
      </c>
      <c r="R250" s="118">
        <f t="shared" ref="R250:V250" si="116">R251+R254+R256+R265</f>
        <v>140.58152104739602</v>
      </c>
      <c r="S250" s="118">
        <f t="shared" si="116"/>
        <v>147.65933799415828</v>
      </c>
      <c r="T250" s="118">
        <f t="shared" si="116"/>
        <v>145.97250278114984</v>
      </c>
      <c r="U250" s="118">
        <f t="shared" si="116"/>
        <v>148.3771482800091</v>
      </c>
      <c r="V250" s="118">
        <f t="shared" si="116"/>
        <v>150.84865785577219</v>
      </c>
      <c r="W250" s="118">
        <f t="shared" ref="W250:Y250" si="117">W251+W254+W256+W265</f>
        <v>172.36704097766898</v>
      </c>
      <c r="X250" s="118">
        <f t="shared" si="117"/>
        <v>154.18047883537582</v>
      </c>
      <c r="Y250" s="118">
        <f t="shared" si="117"/>
        <v>146.73725805013933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96.161563421551719</v>
      </c>
      <c r="C251" s="123">
        <f t="shared" si="118"/>
        <v>105.32770768372851</v>
      </c>
      <c r="D251" s="123">
        <f t="shared" si="118"/>
        <v>101.93701913655867</v>
      </c>
      <c r="E251" s="123">
        <f t="shared" si="118"/>
        <v>100.00205762570438</v>
      </c>
      <c r="F251" s="123">
        <f t="shared" si="118"/>
        <v>99.181486746061722</v>
      </c>
      <c r="G251" s="123">
        <f t="shared" si="118"/>
        <v>106.92620198779508</v>
      </c>
      <c r="H251" s="123">
        <f t="shared" si="118"/>
        <v>111.03040306363818</v>
      </c>
      <c r="I251" s="123">
        <f t="shared" si="118"/>
        <v>106.18650366869245</v>
      </c>
      <c r="J251" s="123">
        <f t="shared" si="118"/>
        <v>106.96622507813269</v>
      </c>
      <c r="K251" s="123">
        <f t="shared" si="118"/>
        <v>111.0412926335142</v>
      </c>
      <c r="L251" s="123">
        <f t="shared" si="118"/>
        <v>125.56099359100237</v>
      </c>
      <c r="M251" s="123">
        <f t="shared" si="118"/>
        <v>113.55887017138215</v>
      </c>
      <c r="N251" s="123">
        <f t="shared" si="118"/>
        <v>119.59908432245194</v>
      </c>
      <c r="O251" s="123">
        <f t="shared" si="118"/>
        <v>120.87367965767179</v>
      </c>
      <c r="P251" s="123">
        <f t="shared" si="118"/>
        <v>108.38162909802558</v>
      </c>
      <c r="Q251" s="123">
        <f t="shared" si="118"/>
        <v>107.38676851677934</v>
      </c>
      <c r="R251" s="123">
        <f t="shared" ref="R251:V251" si="119">SUM(R252:R253)</f>
        <v>118.31933241044388</v>
      </c>
      <c r="S251" s="123">
        <f t="shared" si="119"/>
        <v>124.32519228883022</v>
      </c>
      <c r="T251" s="123">
        <f t="shared" si="119"/>
        <v>124.11308578180778</v>
      </c>
      <c r="U251" s="123">
        <f t="shared" si="119"/>
        <v>125.07192290656232</v>
      </c>
      <c r="V251" s="123">
        <f t="shared" si="119"/>
        <v>127.50325016631994</v>
      </c>
      <c r="W251" s="123">
        <f t="shared" ref="W251:Y251" si="120">SUM(W252:W253)</f>
        <v>146.31755594611064</v>
      </c>
      <c r="X251" s="123">
        <f t="shared" si="120"/>
        <v>132.53320102246093</v>
      </c>
      <c r="Y251" s="123">
        <f t="shared" si="120"/>
        <v>129.10826723710389</v>
      </c>
      <c r="DA251" s="130" t="s">
        <v>2973</v>
      </c>
    </row>
    <row r="252" spans="1:105" ht="12" customHeight="1" x14ac:dyDescent="0.25">
      <c r="A252" s="97" t="s">
        <v>212</v>
      </c>
      <c r="B252" s="99">
        <v>94.255579230618409</v>
      </c>
      <c r="C252" s="99">
        <v>103.24000125108628</v>
      </c>
      <c r="D252" s="99">
        <v>99.939862915888511</v>
      </c>
      <c r="E252" s="99">
        <v>98.047834099744023</v>
      </c>
      <c r="F252" s="99">
        <v>97.277743654242897</v>
      </c>
      <c r="G252" s="99">
        <v>104.90559143887278</v>
      </c>
      <c r="H252" s="99">
        <v>108.94066695964921</v>
      </c>
      <c r="I252" s="99">
        <v>104.23933253819479</v>
      </c>
      <c r="J252" s="99">
        <v>105.02322469222334</v>
      </c>
      <c r="K252" s="99">
        <v>109.05060073223652</v>
      </c>
      <c r="L252" s="99">
        <v>123.30322935658046</v>
      </c>
      <c r="M252" s="99">
        <v>111.56439842130021</v>
      </c>
      <c r="N252" s="99">
        <v>117.51351926310467</v>
      </c>
      <c r="O252" s="99">
        <v>118.79780630247723</v>
      </c>
      <c r="P252" s="99">
        <v>106.55682360593198</v>
      </c>
      <c r="Q252" s="99">
        <v>105.59941519066068</v>
      </c>
      <c r="R252" s="99">
        <v>116.35897217297976</v>
      </c>
      <c r="S252" s="99">
        <v>122.28651639731491</v>
      </c>
      <c r="T252" s="99">
        <v>122.05511363652333</v>
      </c>
      <c r="U252" s="99">
        <v>123.04216407589175</v>
      </c>
      <c r="V252" s="99">
        <v>125.44449951894818</v>
      </c>
      <c r="W252" s="99">
        <v>144.01342580503982</v>
      </c>
      <c r="X252" s="99">
        <v>130.53898295439839</v>
      </c>
      <c r="Y252" s="99">
        <v>127.214539021447</v>
      </c>
      <c r="DA252" s="63" t="s">
        <v>2974</v>
      </c>
    </row>
    <row r="253" spans="1:105" ht="12" customHeight="1" x14ac:dyDescent="0.25">
      <c r="A253" s="97" t="s">
        <v>53</v>
      </c>
      <c r="B253" s="99">
        <v>1.9059841909333131</v>
      </c>
      <c r="C253" s="99">
        <v>2.0877064326422183</v>
      </c>
      <c r="D253" s="99">
        <v>1.9971562206701612</v>
      </c>
      <c r="E253" s="99">
        <v>1.9542235259603649</v>
      </c>
      <c r="F253" s="99">
        <v>1.9037430918188238</v>
      </c>
      <c r="G253" s="99">
        <v>2.0206105489223072</v>
      </c>
      <c r="H253" s="99">
        <v>2.0897361039889715</v>
      </c>
      <c r="I253" s="99">
        <v>1.9471711304976613</v>
      </c>
      <c r="J253" s="99">
        <v>1.9430003859093545</v>
      </c>
      <c r="K253" s="99">
        <v>1.9906919012776849</v>
      </c>
      <c r="L253" s="99">
        <v>2.2577642344219107</v>
      </c>
      <c r="M253" s="99">
        <v>1.9944717500819493</v>
      </c>
      <c r="N253" s="99">
        <v>2.085565059347275</v>
      </c>
      <c r="O253" s="99">
        <v>2.0758733551945614</v>
      </c>
      <c r="P253" s="99">
        <v>1.824805492093601</v>
      </c>
      <c r="Q253" s="99">
        <v>1.7873533261186552</v>
      </c>
      <c r="R253" s="99">
        <v>1.9603602374641196</v>
      </c>
      <c r="S253" s="99">
        <v>2.038675891515306</v>
      </c>
      <c r="T253" s="99">
        <v>2.0579721452844497</v>
      </c>
      <c r="U253" s="99">
        <v>2.0297588306705796</v>
      </c>
      <c r="V253" s="99">
        <v>2.0587506473717645</v>
      </c>
      <c r="W253" s="99">
        <v>2.3041301410708277</v>
      </c>
      <c r="X253" s="99">
        <v>1.9942180680625425</v>
      </c>
      <c r="Y253" s="99">
        <v>1.8937282156569002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1.6777274609699978E-3</v>
      </c>
      <c r="C254" s="123">
        <f t="shared" si="121"/>
        <v>1.9026282474420056E-3</v>
      </c>
      <c r="D254" s="123">
        <f t="shared" si="121"/>
        <v>2.3303602810113557E-3</v>
      </c>
      <c r="E254" s="123">
        <f t="shared" si="121"/>
        <v>2.6055867006259032E-3</v>
      </c>
      <c r="F254" s="123">
        <f t="shared" si="121"/>
        <v>3.5007781822266812E-3</v>
      </c>
      <c r="G254" s="123">
        <f t="shared" si="121"/>
        <v>4.2672677488149171E-3</v>
      </c>
      <c r="H254" s="123">
        <f t="shared" si="121"/>
        <v>6.9299568643126953E-3</v>
      </c>
      <c r="I254" s="123">
        <f t="shared" si="121"/>
        <v>1.0030058562143809E-2</v>
      </c>
      <c r="J254" s="123">
        <f t="shared" si="121"/>
        <v>1.3579330111519275E-2</v>
      </c>
      <c r="K254" s="123">
        <f t="shared" si="121"/>
        <v>1.8386280072587264E-2</v>
      </c>
      <c r="L254" s="123">
        <f t="shared" si="121"/>
        <v>3.6428886760329481E-2</v>
      </c>
      <c r="M254" s="123">
        <f t="shared" si="121"/>
        <v>2.6561649987970486E-2</v>
      </c>
      <c r="N254" s="123">
        <f t="shared" si="121"/>
        <v>4.0942987910076653E-2</v>
      </c>
      <c r="O254" s="123">
        <f t="shared" si="121"/>
        <v>5.1686872714342365E-2</v>
      </c>
      <c r="P254" s="123">
        <f t="shared" si="121"/>
        <v>6.9818406778758238E-2</v>
      </c>
      <c r="Q254" s="123">
        <f t="shared" si="121"/>
        <v>0.17124073448002231</v>
      </c>
      <c r="R254" s="123">
        <f t="shared" si="121"/>
        <v>0.12767629072133935</v>
      </c>
      <c r="S254" s="123">
        <f t="shared" si="121"/>
        <v>0.15371893412889409</v>
      </c>
      <c r="T254" s="123">
        <f t="shared" si="121"/>
        <v>0.19999294533648901</v>
      </c>
      <c r="U254" s="123">
        <f t="shared" si="121"/>
        <v>0.29769825521652993</v>
      </c>
      <c r="V254" s="123">
        <f t="shared" si="121"/>
        <v>0.18587400581328811</v>
      </c>
      <c r="W254" s="123">
        <f t="shared" si="121"/>
        <v>0.22128819558629625</v>
      </c>
      <c r="X254" s="123">
        <f t="shared" si="121"/>
        <v>0.18982943115664072</v>
      </c>
      <c r="Y254" s="123">
        <f t="shared" si="121"/>
        <v>0.184871697544849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1.6777274609699978E-3</v>
      </c>
      <c r="C255" s="99">
        <f>RES_hhdet_tess!C67</f>
        <v>1.9026282474420056E-3</v>
      </c>
      <c r="D255" s="99">
        <f>RES_hhdet_tess!D67</f>
        <v>2.3303602810113557E-3</v>
      </c>
      <c r="E255" s="99">
        <f>RES_hhdet_tess!E67</f>
        <v>2.6055867006259032E-3</v>
      </c>
      <c r="F255" s="99">
        <f>RES_hhdet_tess!F67</f>
        <v>3.5007781822266812E-3</v>
      </c>
      <c r="G255" s="99">
        <f>RES_hhdet_tess!G67</f>
        <v>4.2672677488149171E-3</v>
      </c>
      <c r="H255" s="99">
        <f>RES_hhdet_tess!H67</f>
        <v>6.9299568643126953E-3</v>
      </c>
      <c r="I255" s="99">
        <f>RES_hhdet_tess!I67</f>
        <v>1.0030058562143809E-2</v>
      </c>
      <c r="J255" s="99">
        <f>RES_hhdet_tess!J67</f>
        <v>1.3579330111519275E-2</v>
      </c>
      <c r="K255" s="99">
        <f>RES_hhdet_tess!K67</f>
        <v>1.8386280072587264E-2</v>
      </c>
      <c r="L255" s="99">
        <f>RES_hhdet_tess!L67</f>
        <v>3.6428886760329481E-2</v>
      </c>
      <c r="M255" s="99">
        <f>RES_hhdet_tess!M67</f>
        <v>2.6561649987970486E-2</v>
      </c>
      <c r="N255" s="99">
        <f>RES_hhdet_tess!N67</f>
        <v>4.0942987910076653E-2</v>
      </c>
      <c r="O255" s="99">
        <f>RES_hhdet_tess!O67</f>
        <v>5.1686872714342365E-2</v>
      </c>
      <c r="P255" s="99">
        <f>RES_hhdet_tess!P67</f>
        <v>6.9818406778758238E-2</v>
      </c>
      <c r="Q255" s="99">
        <f>RES_hhdet_tess!Q67</f>
        <v>0.17124073448002231</v>
      </c>
      <c r="R255" s="99">
        <f>RES_hhdet_tess!R67</f>
        <v>0.12767629072133935</v>
      </c>
      <c r="S255" s="99">
        <f>RES_hhdet_tess!S67</f>
        <v>0.15371893412889409</v>
      </c>
      <c r="T255" s="99">
        <f>RES_hhdet_tess!T67</f>
        <v>0.19999294533648901</v>
      </c>
      <c r="U255" s="99">
        <f>RES_hhdet_tess!U67</f>
        <v>0.29769825521652993</v>
      </c>
      <c r="V255" s="99">
        <f>RES_hhdet_tess!V67</f>
        <v>0.18587400581328811</v>
      </c>
      <c r="W255" s="99">
        <f>RES_hhdet_tess!W67</f>
        <v>0.22128819558629625</v>
      </c>
      <c r="X255" s="99">
        <f>RES_hhdet_tess!X67</f>
        <v>0.18982943115664072</v>
      </c>
      <c r="Y255" s="99">
        <f>RES_hhdet_tess!Y67</f>
        <v>0.184871697544849</v>
      </c>
      <c r="DA255" s="63" t="s">
        <v>2977</v>
      </c>
    </row>
    <row r="256" spans="1:105" ht="12" customHeight="1" x14ac:dyDescent="0.25">
      <c r="A256" s="121" t="s">
        <v>55</v>
      </c>
      <c r="B256" s="123">
        <v>9.925461594687496</v>
      </c>
      <c r="C256" s="123">
        <v>9.7255314503481536</v>
      </c>
      <c r="D256" s="123">
        <v>9.63610696301925</v>
      </c>
      <c r="E256" s="123">
        <v>11.299556542957689</v>
      </c>
      <c r="F256" s="123">
        <v>11.533562115669897</v>
      </c>
      <c r="G256" s="123">
        <v>11.499006468662488</v>
      </c>
      <c r="H256" s="123">
        <v>11.754713690291572</v>
      </c>
      <c r="I256" s="123">
        <v>11.899880002076577</v>
      </c>
      <c r="J256" s="123">
        <v>12.147142669440303</v>
      </c>
      <c r="K256" s="123">
        <v>12.74909562921532</v>
      </c>
      <c r="L256" s="123">
        <v>12.942375409938004</v>
      </c>
      <c r="M256" s="123">
        <v>13.265828291691266</v>
      </c>
      <c r="N256" s="123">
        <v>13.535658124695265</v>
      </c>
      <c r="O256" s="123">
        <v>14.214986590399592</v>
      </c>
      <c r="P256" s="123">
        <v>14.153043145463288</v>
      </c>
      <c r="Q256" s="123">
        <v>14.194778766358475</v>
      </c>
      <c r="R256" s="123">
        <v>14.746969417405495</v>
      </c>
      <c r="S256" s="123">
        <v>15.464314586575075</v>
      </c>
      <c r="T256" s="123">
        <v>14.743887732236036</v>
      </c>
      <c r="U256" s="123">
        <v>15.311234314103437</v>
      </c>
      <c r="V256" s="123">
        <v>15.607063733726299</v>
      </c>
      <c r="W256" s="123">
        <v>17.668225243563707</v>
      </c>
      <c r="X256" s="123">
        <v>15.256428421052306</v>
      </c>
      <c r="Y256" s="123">
        <v>12.269422957904903</v>
      </c>
      <c r="DA256" s="130" t="s">
        <v>2978</v>
      </c>
    </row>
    <row r="257" spans="1:105" ht="12" customHeight="1" x14ac:dyDescent="0.25">
      <c r="A257" s="97" t="s">
        <v>134</v>
      </c>
      <c r="B257" s="99">
        <v>9.9216208856429482</v>
      </c>
      <c r="C257" s="99">
        <v>9.7579959077750704</v>
      </c>
      <c r="D257" s="99">
        <v>9.7280601758603531</v>
      </c>
      <c r="E257" s="99">
        <v>11.214902752762208</v>
      </c>
      <c r="F257" s="99">
        <v>11.487219949272131</v>
      </c>
      <c r="G257" s="99">
        <v>11.535634763363493</v>
      </c>
      <c r="H257" s="99">
        <v>11.737617160699529</v>
      </c>
      <c r="I257" s="99">
        <v>11.917754427287095</v>
      </c>
      <c r="J257" s="99">
        <v>12.15332137347818</v>
      </c>
      <c r="K257" s="99">
        <v>12.752924848556894</v>
      </c>
      <c r="L257" s="99">
        <v>12.923263787235943</v>
      </c>
      <c r="M257" s="99">
        <v>13.262520602515229</v>
      </c>
      <c r="N257" s="99">
        <v>13.545808283093603</v>
      </c>
      <c r="O257" s="99">
        <v>14.215707050111774</v>
      </c>
      <c r="P257" s="99">
        <v>14.152586352266052</v>
      </c>
      <c r="Q257" s="99">
        <v>14.182615255137893</v>
      </c>
      <c r="R257" s="99">
        <v>14.743280229599872</v>
      </c>
      <c r="S257" s="99">
        <v>15.476190904348812</v>
      </c>
      <c r="T257" s="99">
        <v>14.743239005384167</v>
      </c>
      <c r="U257" s="99">
        <v>15.291144773090412</v>
      </c>
      <c r="V257" s="99">
        <v>15.563325614462356</v>
      </c>
      <c r="W257" s="99">
        <v>17.678014080345715</v>
      </c>
      <c r="X257" s="99">
        <v>15.303326485408617</v>
      </c>
      <c r="Y257" s="99">
        <v>12.334467549282564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12.724396413827554</v>
      </c>
      <c r="L258" s="99">
        <v>12.897720072335057</v>
      </c>
      <c r="M258" s="99">
        <v>13.241787807759341</v>
      </c>
      <c r="N258" s="99">
        <v>13.529945814277207</v>
      </c>
      <c r="O258" s="99">
        <v>14.194342215500445</v>
      </c>
      <c r="P258" s="99">
        <v>14.094307115675097</v>
      </c>
      <c r="Q258" s="99">
        <v>14.114961485119455</v>
      </c>
      <c r="R258" s="99">
        <v>14.674652614022214</v>
      </c>
      <c r="S258" s="99">
        <v>15.414700428851704</v>
      </c>
      <c r="T258" s="99">
        <v>14.677897627723521</v>
      </c>
      <c r="U258" s="99">
        <v>15.236693005898507</v>
      </c>
      <c r="V258" s="99">
        <v>15.517398051028882</v>
      </c>
      <c r="W258" s="99">
        <v>17.611911177088416</v>
      </c>
      <c r="X258" s="99">
        <v>15.227123658039284</v>
      </c>
      <c r="Y258" s="99">
        <v>12.262796589635226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6.0861470194437866</v>
      </c>
      <c r="L259" s="102">
        <v>6.4527778456972147</v>
      </c>
      <c r="M259" s="102">
        <v>6.3700764470773237</v>
      </c>
      <c r="N259" s="102">
        <v>6.2685999609214749</v>
      </c>
      <c r="O259" s="102">
        <v>6.7748748507941974</v>
      </c>
      <c r="P259" s="102">
        <v>6.5905391364203991</v>
      </c>
      <c r="Q259" s="102">
        <v>6.692242839055611</v>
      </c>
      <c r="R259" s="102">
        <v>6.8804235206118518</v>
      </c>
      <c r="S259" s="102">
        <v>7.1066288267611037</v>
      </c>
      <c r="T259" s="102">
        <v>7.9799766278361499</v>
      </c>
      <c r="U259" s="102">
        <v>7.4813903104642767</v>
      </c>
      <c r="V259" s="102">
        <v>7.4216974275632523</v>
      </c>
      <c r="W259" s="102">
        <v>8.7655718899250257</v>
      </c>
      <c r="X259" s="102">
        <v>5.8030089569789078</v>
      </c>
      <c r="Y259" s="102">
        <v>3.6496500210050922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6.6382493943837693</v>
      </c>
      <c r="L260" s="105">
        <v>6.4449422266378411</v>
      </c>
      <c r="M260" s="105">
        <v>6.8717113606820135</v>
      </c>
      <c r="N260" s="105">
        <v>7.2613458533557314</v>
      </c>
      <c r="O260" s="105">
        <v>7.4194673647062483</v>
      </c>
      <c r="P260" s="105">
        <v>7.5037679792546976</v>
      </c>
      <c r="Q260" s="105">
        <v>7.422718646063843</v>
      </c>
      <c r="R260" s="105">
        <v>7.7942290934103653</v>
      </c>
      <c r="S260" s="105">
        <v>8.3080716020906031</v>
      </c>
      <c r="T260" s="105">
        <v>6.6979209998873728</v>
      </c>
      <c r="U260" s="105">
        <v>7.7553026954342323</v>
      </c>
      <c r="V260" s="105">
        <v>8.0957006234656319</v>
      </c>
      <c r="W260" s="105">
        <v>8.8463392871633886</v>
      </c>
      <c r="X260" s="105">
        <v>9.4241147010603736</v>
      </c>
      <c r="Y260" s="105">
        <v>8.6131465686301336</v>
      </c>
      <c r="DA260" s="132" t="s">
        <v>2982</v>
      </c>
    </row>
    <row r="261" spans="1:105" ht="12" customHeight="1" x14ac:dyDescent="0.25">
      <c r="A261" s="106" t="s">
        <v>122</v>
      </c>
      <c r="B261" s="102">
        <v>10.046153719544185</v>
      </c>
      <c r="C261" s="102">
        <v>8.7052800767891618</v>
      </c>
      <c r="D261" s="102">
        <v>6.6084835695943775</v>
      </c>
      <c r="E261" s="102">
        <v>13.9871585908855</v>
      </c>
      <c r="F261" s="102">
        <v>13.014788724778724</v>
      </c>
      <c r="G261" s="102">
        <v>10.320864329656938</v>
      </c>
      <c r="H261" s="102">
        <v>12.30685852655416</v>
      </c>
      <c r="I261" s="102">
        <v>11.320116007964874</v>
      </c>
      <c r="J261" s="102">
        <v>11.946308876679062</v>
      </c>
      <c r="K261" s="102">
        <v>12.626922538625879</v>
      </c>
      <c r="L261" s="102">
        <v>13.569414588489467</v>
      </c>
      <c r="M261" s="102">
        <v>13.377183784169755</v>
      </c>
      <c r="N261" s="102">
        <v>13.20318528048406</v>
      </c>
      <c r="O261" s="102">
        <v>14.194991806608042</v>
      </c>
      <c r="P261" s="102">
        <v>14.193036254729602</v>
      </c>
      <c r="Q261" s="102">
        <v>14.638152774455348</v>
      </c>
      <c r="R261" s="102">
        <v>14.909510286901387</v>
      </c>
      <c r="S261" s="102">
        <v>15.096147203277695</v>
      </c>
      <c r="T261" s="102">
        <v>14.819598590614319</v>
      </c>
      <c r="U261" s="102">
        <v>16.039317257089479</v>
      </c>
      <c r="V261" s="102">
        <v>17.149669528671637</v>
      </c>
      <c r="W261" s="102">
        <v>17.486413404389634</v>
      </c>
      <c r="X261" s="102">
        <v>14.32467285894373</v>
      </c>
      <c r="Y261" s="102">
        <v>10.955315263695859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12.6088716303623</v>
      </c>
      <c r="L262" s="105">
        <v>13.550493011766173</v>
      </c>
      <c r="M262" s="105">
        <v>13.362848504523535</v>
      </c>
      <c r="N262" s="105">
        <v>13.192670025511568</v>
      </c>
      <c r="O262" s="105">
        <v>14.189363949160279</v>
      </c>
      <c r="P262" s="105">
        <v>14.154910317558414</v>
      </c>
      <c r="Q262" s="105">
        <v>14.597017256033137</v>
      </c>
      <c r="R262" s="105">
        <v>14.871215530664418</v>
      </c>
      <c r="S262" s="105">
        <v>15.061607366328049</v>
      </c>
      <c r="T262" s="105">
        <v>14.770468330001723</v>
      </c>
      <c r="U262" s="105">
        <v>16.006567677542055</v>
      </c>
      <c r="V262" s="105">
        <v>17.10324536150598</v>
      </c>
      <c r="W262" s="105">
        <v>17.355695210786678</v>
      </c>
      <c r="X262" s="105">
        <v>14.287041325742502</v>
      </c>
      <c r="Y262" s="105">
        <v>10.910700875635142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6.029478939446772</v>
      </c>
      <c r="L263" s="99">
        <v>6.790663115166506</v>
      </c>
      <c r="M263" s="99">
        <v>6.4286501813798846</v>
      </c>
      <c r="N263" s="99">
        <v>6.1048475262355355</v>
      </c>
      <c r="O263" s="99">
        <v>6.7759947057074488</v>
      </c>
      <c r="P263" s="99">
        <v>6.6210183729630572</v>
      </c>
      <c r="Q263" s="99">
        <v>6.9385950007553818</v>
      </c>
      <c r="R263" s="99">
        <v>7.0029056437183295</v>
      </c>
      <c r="S263" s="99">
        <v>6.9628915093631507</v>
      </c>
      <c r="T263" s="99">
        <v>7.9506946685649851</v>
      </c>
      <c r="U263" s="99">
        <v>7.883834937525565</v>
      </c>
      <c r="V263" s="99">
        <v>8.2652227478911975</v>
      </c>
      <c r="W263" s="99">
        <v>8.6347130934484007</v>
      </c>
      <c r="X263" s="99">
        <v>5.2903246698127449</v>
      </c>
      <c r="Y263" s="99">
        <v>2.9007396787626734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6.5793926909155269</v>
      </c>
      <c r="L264" s="99">
        <v>6.7598298965996673</v>
      </c>
      <c r="M264" s="99">
        <v>6.9341983231436481</v>
      </c>
      <c r="N264" s="99">
        <v>7.0878224992760348</v>
      </c>
      <c r="O264" s="99">
        <v>7.413369243452828</v>
      </c>
      <c r="P264" s="99">
        <v>7.5338919445953572</v>
      </c>
      <c r="Q264" s="99">
        <v>7.6584222552777526</v>
      </c>
      <c r="R264" s="99">
        <v>7.868309886946089</v>
      </c>
      <c r="S264" s="99">
        <v>8.0987158569648976</v>
      </c>
      <c r="T264" s="99">
        <v>6.8197736614367388</v>
      </c>
      <c r="U264" s="99">
        <v>8.1227327400164882</v>
      </c>
      <c r="V264" s="99">
        <v>8.8380226136147826</v>
      </c>
      <c r="W264" s="99">
        <v>8.7209821173382789</v>
      </c>
      <c r="X264" s="99">
        <v>8.996716655929756</v>
      </c>
      <c r="Y264" s="99">
        <v>8.0099611968724655</v>
      </c>
      <c r="DA264" s="63" t="s">
        <v>2986</v>
      </c>
    </row>
    <row r="265" spans="1:105" ht="12" customHeight="1" x14ac:dyDescent="0.25">
      <c r="A265" s="121" t="s">
        <v>54</v>
      </c>
      <c r="B265" s="123">
        <v>4.9385930767888384</v>
      </c>
      <c r="C265" s="123">
        <v>4.7554093515882272</v>
      </c>
      <c r="D265" s="123">
        <v>4.8620052479911644</v>
      </c>
      <c r="E265" s="123">
        <v>7.6787832714946145</v>
      </c>
      <c r="F265" s="123">
        <v>7.4413850719714452</v>
      </c>
      <c r="G265" s="123">
        <v>6.9560900876999971</v>
      </c>
      <c r="H265" s="123">
        <v>7.2694832450959064</v>
      </c>
      <c r="I265" s="123">
        <v>7.3019122055567953</v>
      </c>
      <c r="J265" s="123">
        <v>7.4787488534640145</v>
      </c>
      <c r="K265" s="123">
        <v>7.7073330993308042</v>
      </c>
      <c r="L265" s="123">
        <v>7.9899205738529817</v>
      </c>
      <c r="M265" s="123">
        <v>7.5644189741990546</v>
      </c>
      <c r="N265" s="123">
        <v>7.5127752351375294</v>
      </c>
      <c r="O265" s="123">
        <v>7.5400091016735038</v>
      </c>
      <c r="P265" s="123">
        <v>7.1507611486275779</v>
      </c>
      <c r="Q265" s="123">
        <v>7.0343511133783263</v>
      </c>
      <c r="R265" s="123">
        <v>7.3875429288252912</v>
      </c>
      <c r="S265" s="123">
        <v>7.7161121846240883</v>
      </c>
      <c r="T265" s="123">
        <v>6.9155363217695482</v>
      </c>
      <c r="U265" s="123">
        <v>7.6962928041268253</v>
      </c>
      <c r="V265" s="123">
        <v>7.5524699499126546</v>
      </c>
      <c r="W265" s="123">
        <v>8.1599715924083309</v>
      </c>
      <c r="X265" s="123">
        <v>6.2010199607059375</v>
      </c>
      <c r="Y265" s="123">
        <v>5.1746961575856858</v>
      </c>
      <c r="DA265" s="130" t="s">
        <v>2987</v>
      </c>
    </row>
    <row r="266" spans="1:105" ht="12" customHeight="1" x14ac:dyDescent="0.25">
      <c r="A266" s="97" t="s">
        <v>175</v>
      </c>
      <c r="B266" s="99">
        <v>4.9380987695255989</v>
      </c>
      <c r="C266" s="99">
        <v>4.7759575135547703</v>
      </c>
      <c r="D266" s="99">
        <v>4.9207593303718014</v>
      </c>
      <c r="E266" s="99">
        <v>7.6233202507972129</v>
      </c>
      <c r="F266" s="99">
        <v>7.4110986110465999</v>
      </c>
      <c r="G266" s="99">
        <v>6.9745525454036876</v>
      </c>
      <c r="H266" s="99">
        <v>7.2553603812351186</v>
      </c>
      <c r="I266" s="99">
        <v>7.3127762622166284</v>
      </c>
      <c r="J266" s="99">
        <v>7.4807479340526646</v>
      </c>
      <c r="K266" s="99">
        <v>7.7149838866325</v>
      </c>
      <c r="L266" s="99">
        <v>7.9776321180968264</v>
      </c>
      <c r="M266" s="99">
        <v>7.5608176722645055</v>
      </c>
      <c r="N266" s="99">
        <v>7.5135295762841503</v>
      </c>
      <c r="O266" s="99">
        <v>7.5356433588897218</v>
      </c>
      <c r="P266" s="99">
        <v>7.1506048979698074</v>
      </c>
      <c r="Q266" s="99">
        <v>7.0306916819803762</v>
      </c>
      <c r="R266" s="99">
        <v>7.3890194629658428</v>
      </c>
      <c r="S266" s="99">
        <v>7.7225096914996723</v>
      </c>
      <c r="T266" s="99">
        <v>6.8952247934549815</v>
      </c>
      <c r="U266" s="99">
        <v>7.6982569888696046</v>
      </c>
      <c r="V266" s="99">
        <v>7.5379619137603635</v>
      </c>
      <c r="W266" s="99">
        <v>8.1154777708804726</v>
      </c>
      <c r="X266" s="99">
        <v>6.2325766498977222</v>
      </c>
      <c r="Y266" s="99">
        <v>5.2333417288392825</v>
      </c>
      <c r="DA266" s="63" t="s">
        <v>2988</v>
      </c>
    </row>
    <row r="267" spans="1:105" ht="12" customHeight="1" x14ac:dyDescent="0.25">
      <c r="A267" s="109" t="s">
        <v>120</v>
      </c>
      <c r="B267" s="110">
        <v>4.9487592616077514</v>
      </c>
      <c r="C267" s="110">
        <v>4.3002295575583638</v>
      </c>
      <c r="D267" s="110">
        <v>3.3969611855783537</v>
      </c>
      <c r="E267" s="110">
        <v>9.1832289759146164</v>
      </c>
      <c r="F267" s="110">
        <v>8.3051798858982426</v>
      </c>
      <c r="G267" s="110">
        <v>6.4144802274104862</v>
      </c>
      <c r="H267" s="110">
        <v>7.6871640854025109</v>
      </c>
      <c r="I267" s="110">
        <v>6.9810940268447466</v>
      </c>
      <c r="J267" s="110">
        <v>7.4199218339006423</v>
      </c>
      <c r="K267" s="110">
        <v>7.4818820459697264</v>
      </c>
      <c r="L267" s="110">
        <v>8.355821948862646</v>
      </c>
      <c r="M267" s="110">
        <v>7.6716820350432062</v>
      </c>
      <c r="N267" s="110">
        <v>7.490196508971489</v>
      </c>
      <c r="O267" s="110">
        <v>7.6705093158764122</v>
      </c>
      <c r="P267" s="110">
        <v>7.1554037315475139</v>
      </c>
      <c r="Q267" s="110">
        <v>7.1440166664749185</v>
      </c>
      <c r="R267" s="110">
        <v>7.3425674757818076</v>
      </c>
      <c r="S267" s="110">
        <v>7.5188168568441327</v>
      </c>
      <c r="T267" s="110">
        <v>7.5551157898050478</v>
      </c>
      <c r="U267" s="110">
        <v>7.6355003242406321</v>
      </c>
      <c r="V267" s="110">
        <v>8.0073495026601194</v>
      </c>
      <c r="W267" s="110">
        <v>9.0386812411939648</v>
      </c>
      <c r="X267" s="110">
        <v>5.7132498249924071</v>
      </c>
      <c r="Y267" s="110">
        <v>4.2299001228564972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45.065167018873993</v>
      </c>
      <c r="C269" s="118">
        <f t="shared" si="122"/>
        <v>48.50178610085306</v>
      </c>
      <c r="D269" s="118">
        <f t="shared" si="122"/>
        <v>46.862958219269686</v>
      </c>
      <c r="E269" s="118">
        <f t="shared" si="122"/>
        <v>47.130501390619465</v>
      </c>
      <c r="F269" s="118">
        <f t="shared" si="122"/>
        <v>46.377314481779692</v>
      </c>
      <c r="G269" s="118">
        <f t="shared" si="122"/>
        <v>48.786575521158127</v>
      </c>
      <c r="H269" s="118">
        <f t="shared" si="122"/>
        <v>50.011612707526709</v>
      </c>
      <c r="I269" s="118">
        <f t="shared" si="122"/>
        <v>47.627637913283088</v>
      </c>
      <c r="J269" s="118">
        <f t="shared" si="122"/>
        <v>47.466629780715358</v>
      </c>
      <c r="K269" s="118">
        <f t="shared" si="122"/>
        <v>48.587070254928825</v>
      </c>
      <c r="L269" s="118">
        <f t="shared" si="122"/>
        <v>53.285012653706097</v>
      </c>
      <c r="M269" s="118">
        <f t="shared" si="122"/>
        <v>47.857330394476371</v>
      </c>
      <c r="N269" s="118">
        <f t="shared" si="122"/>
        <v>48.860075907379333</v>
      </c>
      <c r="O269" s="118">
        <f t="shared" si="122"/>
        <v>48.190629998551636</v>
      </c>
      <c r="P269" s="118">
        <f t="shared" si="122"/>
        <v>43.311664446934181</v>
      </c>
      <c r="Q269" s="118">
        <f t="shared" si="122"/>
        <v>42.262038016195064</v>
      </c>
      <c r="R269" s="118">
        <f t="shared" ref="R269:V269" si="123">R270+R273+R275+R284</f>
        <v>45.301335055178022</v>
      </c>
      <c r="S269" s="118">
        <f t="shared" si="123"/>
        <v>46.496348244175714</v>
      </c>
      <c r="T269" s="118">
        <f t="shared" si="123"/>
        <v>44.832499662743459</v>
      </c>
      <c r="U269" s="118">
        <f t="shared" si="123"/>
        <v>44.303945953650221</v>
      </c>
      <c r="V269" s="118">
        <f t="shared" si="123"/>
        <v>43.623397444594104</v>
      </c>
      <c r="W269" s="118">
        <f t="shared" ref="W269:Y269" si="124">W270+W273+W275+W284</f>
        <v>48.381892414971595</v>
      </c>
      <c r="X269" s="118">
        <f t="shared" si="124"/>
        <v>42.032445391960131</v>
      </c>
      <c r="Y269" s="118">
        <f t="shared" si="124"/>
        <v>39.238036804690161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39.665436728468094</v>
      </c>
      <c r="C270" s="123">
        <f t="shared" si="125"/>
        <v>43.233229042926048</v>
      </c>
      <c r="D270" s="123">
        <f t="shared" si="125"/>
        <v>41.572962339808782</v>
      </c>
      <c r="E270" s="123">
        <f t="shared" si="125"/>
        <v>40.421807155445876</v>
      </c>
      <c r="F270" s="123">
        <f t="shared" si="125"/>
        <v>39.686177635629889</v>
      </c>
      <c r="G270" s="123">
        <f t="shared" si="125"/>
        <v>42.281201032476794</v>
      </c>
      <c r="H270" s="123">
        <f t="shared" si="125"/>
        <v>43.398056538276322</v>
      </c>
      <c r="I270" s="123">
        <f t="shared" si="125"/>
        <v>40.993145716697512</v>
      </c>
      <c r="J270" s="123">
        <f t="shared" si="125"/>
        <v>40.758097965141936</v>
      </c>
      <c r="K270" s="123">
        <f t="shared" si="125"/>
        <v>41.672928943819677</v>
      </c>
      <c r="L270" s="123">
        <f t="shared" si="125"/>
        <v>46.311756906881811</v>
      </c>
      <c r="M270" s="123">
        <f t="shared" si="125"/>
        <v>41.013586761243545</v>
      </c>
      <c r="N270" s="123">
        <f t="shared" si="125"/>
        <v>42.06272364678329</v>
      </c>
      <c r="O270" s="123">
        <f t="shared" si="125"/>
        <v>41.299595711320102</v>
      </c>
      <c r="P270" s="123">
        <f t="shared" si="125"/>
        <v>36.619720120498243</v>
      </c>
      <c r="Q270" s="123">
        <f t="shared" si="125"/>
        <v>35.672744071695938</v>
      </c>
      <c r="R270" s="123">
        <f t="shared" ref="R270:V270" si="126">SUM(R271:R272)</f>
        <v>38.514356781361926</v>
      </c>
      <c r="S270" s="123">
        <f t="shared" si="126"/>
        <v>39.494320240955325</v>
      </c>
      <c r="T270" s="123">
        <f t="shared" si="126"/>
        <v>38.421888594731037</v>
      </c>
      <c r="U270" s="123">
        <f t="shared" si="126"/>
        <v>37.616714372806541</v>
      </c>
      <c r="V270" s="123">
        <f t="shared" si="126"/>
        <v>37.066968870605592</v>
      </c>
      <c r="W270" s="123">
        <f t="shared" ref="W270:Y270" si="127">SUM(W271:W272)</f>
        <v>41.279782550842995</v>
      </c>
      <c r="X270" s="123">
        <f t="shared" si="127"/>
        <v>36.348820307280356</v>
      </c>
      <c r="Y270" s="123">
        <f t="shared" si="127"/>
        <v>34.676115303108254</v>
      </c>
      <c r="DA270" s="130" t="s">
        <v>3141</v>
      </c>
    </row>
    <row r="271" spans="1:105" ht="12" customHeight="1" x14ac:dyDescent="0.25">
      <c r="A271" s="97" t="s">
        <v>212</v>
      </c>
      <c r="B271" s="99">
        <v>39.665436728468094</v>
      </c>
      <c r="C271" s="99">
        <v>43.233229042926048</v>
      </c>
      <c r="D271" s="99">
        <v>41.572962339808782</v>
      </c>
      <c r="E271" s="99">
        <v>40.421807155445876</v>
      </c>
      <c r="F271" s="99">
        <v>39.686177635629889</v>
      </c>
      <c r="G271" s="99">
        <v>42.281201032476794</v>
      </c>
      <c r="H271" s="99">
        <v>43.398056538276322</v>
      </c>
      <c r="I271" s="99">
        <v>40.993145716697512</v>
      </c>
      <c r="J271" s="99">
        <v>40.758097965141936</v>
      </c>
      <c r="K271" s="99">
        <v>41.672928943819677</v>
      </c>
      <c r="L271" s="99">
        <v>46.311756906881811</v>
      </c>
      <c r="M271" s="99">
        <v>41.013586761243545</v>
      </c>
      <c r="N271" s="99">
        <v>42.06272364678329</v>
      </c>
      <c r="O271" s="99">
        <v>41.299595711320102</v>
      </c>
      <c r="P271" s="99">
        <v>36.619720120498243</v>
      </c>
      <c r="Q271" s="99">
        <v>35.672744071695938</v>
      </c>
      <c r="R271" s="99">
        <v>38.514356781361926</v>
      </c>
      <c r="S271" s="99">
        <v>39.494320240955325</v>
      </c>
      <c r="T271" s="99">
        <v>38.421888594731037</v>
      </c>
      <c r="U271" s="99">
        <v>37.616714372806541</v>
      </c>
      <c r="V271" s="99">
        <v>37.066968870605592</v>
      </c>
      <c r="W271" s="99">
        <v>41.279782550842995</v>
      </c>
      <c r="X271" s="99">
        <v>36.348820307280356</v>
      </c>
      <c r="Y271" s="99">
        <v>34.676115303108254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3.7599801572782763</v>
      </c>
      <c r="C275" s="123">
        <v>3.6796978206982267</v>
      </c>
      <c r="D275" s="123">
        <v>3.6479670145303542</v>
      </c>
      <c r="E275" s="123">
        <v>4.1622178193340735</v>
      </c>
      <c r="F275" s="123">
        <v>4.2169042057363413</v>
      </c>
      <c r="G275" s="123">
        <v>4.1804714806506205</v>
      </c>
      <c r="H275" s="123">
        <v>4.2008093390799308</v>
      </c>
      <c r="I275" s="123">
        <v>4.2060265497931546</v>
      </c>
      <c r="J275" s="123">
        <v>4.2260477259728795</v>
      </c>
      <c r="K275" s="123">
        <v>4.356113535959234</v>
      </c>
      <c r="L275" s="123">
        <v>4.3298355581458363</v>
      </c>
      <c r="M275" s="123">
        <v>4.3410601924113861</v>
      </c>
      <c r="N275" s="123">
        <v>4.3123599390494674</v>
      </c>
      <c r="O275" s="123">
        <v>4.4009499593615535</v>
      </c>
      <c r="P275" s="123">
        <v>4.3306752654311342</v>
      </c>
      <c r="Q275" s="123">
        <v>4.2688241465873435</v>
      </c>
      <c r="R275" s="123">
        <v>4.3515782426841714</v>
      </c>
      <c r="S275" s="123">
        <v>4.4648116755352145</v>
      </c>
      <c r="T275" s="123">
        <v>4.1557716019340027</v>
      </c>
      <c r="U275" s="123">
        <v>4.1891811564502763</v>
      </c>
      <c r="V275" s="123">
        <v>4.1301278045692307</v>
      </c>
      <c r="W275" s="123">
        <v>4.5546627906505321</v>
      </c>
      <c r="X275" s="123">
        <v>3.7644058392056889</v>
      </c>
      <c r="Y275" s="123">
        <v>2.95369997555217</v>
      </c>
      <c r="DA275" s="130" t="s">
        <v>3146</v>
      </c>
    </row>
    <row r="276" spans="1:105" ht="12" customHeight="1" x14ac:dyDescent="0.25">
      <c r="A276" s="97" t="s">
        <v>134</v>
      </c>
      <c r="B276" s="99">
        <v>3.8796316243026108</v>
      </c>
      <c r="C276" s="99">
        <v>3.7967860171367938</v>
      </c>
      <c r="D276" s="99">
        <v>3.7587609422206096</v>
      </c>
      <c r="E276" s="99">
        <v>4.2933188929835238</v>
      </c>
      <c r="F276" s="99">
        <v>4.3488357246436582</v>
      </c>
      <c r="G276" s="99">
        <v>4.3104418265985665</v>
      </c>
      <c r="H276" s="99">
        <v>4.3308825670797688</v>
      </c>
      <c r="I276" s="99">
        <v>4.3357005339682342</v>
      </c>
      <c r="J276" s="99">
        <v>4.3560631869654216</v>
      </c>
      <c r="K276" s="99">
        <v>4.4929560852712971</v>
      </c>
      <c r="L276" s="99">
        <v>4.4657432923495177</v>
      </c>
      <c r="M276" s="99">
        <v>4.4773091765649591</v>
      </c>
      <c r="N276" s="99">
        <v>4.4476686215619781</v>
      </c>
      <c r="O276" s="99">
        <v>4.5416787726917436</v>
      </c>
      <c r="P276" s="99">
        <v>4.4724971225455237</v>
      </c>
      <c r="Q276" s="99">
        <v>4.4110900670919548</v>
      </c>
      <c r="R276" s="99">
        <v>4.4993984104113753</v>
      </c>
      <c r="S276" s="99">
        <v>4.61718756564989</v>
      </c>
      <c r="T276" s="99">
        <v>4.2953706041997499</v>
      </c>
      <c r="U276" s="99">
        <v>4.3373600678376274</v>
      </c>
      <c r="V276" s="99">
        <v>4.2797598516009154</v>
      </c>
      <c r="W276" s="99">
        <v>4.7284660023782736</v>
      </c>
      <c r="X276" s="99">
        <v>3.9952291784989753</v>
      </c>
      <c r="Y276" s="99">
        <v>3.1608846057420279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1.9454161238645442</v>
      </c>
      <c r="L277" s="99">
        <v>2.0596488707426355</v>
      </c>
      <c r="M277" s="99">
        <v>2.0206723135718669</v>
      </c>
      <c r="N277" s="99">
        <v>1.9695782480439026</v>
      </c>
      <c r="O277" s="99">
        <v>2.038581772987909</v>
      </c>
      <c r="P277" s="99">
        <v>1.9191685960610279</v>
      </c>
      <c r="Q277" s="99">
        <v>1.8991393316923755</v>
      </c>
      <c r="R277" s="99">
        <v>1.9123202290806476</v>
      </c>
      <c r="S277" s="99">
        <v>1.9549849425716885</v>
      </c>
      <c r="T277" s="99">
        <v>2.1477864735056618</v>
      </c>
      <c r="U277" s="99">
        <v>1.9766717440515045</v>
      </c>
      <c r="V277" s="99">
        <v>1.9240411572649994</v>
      </c>
      <c r="W277" s="99">
        <v>2.2248718999207067</v>
      </c>
      <c r="X277" s="99">
        <v>1.433078454742293</v>
      </c>
      <c r="Y277" s="99">
        <v>0.88663751711540784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1.9454161238645442</v>
      </c>
      <c r="L278" s="102">
        <v>2.0596488707426355</v>
      </c>
      <c r="M278" s="102">
        <v>2.0206723135718669</v>
      </c>
      <c r="N278" s="102">
        <v>1.9695782480439026</v>
      </c>
      <c r="O278" s="102">
        <v>2.038581772987909</v>
      </c>
      <c r="P278" s="102">
        <v>1.9191685960610279</v>
      </c>
      <c r="Q278" s="102">
        <v>1.8991393316923755</v>
      </c>
      <c r="R278" s="102">
        <v>1.9123202290806476</v>
      </c>
      <c r="S278" s="102">
        <v>1.9549849425716885</v>
      </c>
      <c r="T278" s="102">
        <v>2.1477864735056618</v>
      </c>
      <c r="U278" s="102">
        <v>1.9766717440515045</v>
      </c>
      <c r="V278" s="102">
        <v>1.9240411572649994</v>
      </c>
      <c r="W278" s="102">
        <v>2.2248718999207067</v>
      </c>
      <c r="X278" s="102">
        <v>1.433078454742293</v>
      </c>
      <c r="Y278" s="102">
        <v>0.88663751711540784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1.6397501331276205</v>
      </c>
      <c r="C284" s="123">
        <v>1.5888592372287829</v>
      </c>
      <c r="D284" s="123">
        <v>1.6420288649305506</v>
      </c>
      <c r="E284" s="123">
        <v>2.5464764158395123</v>
      </c>
      <c r="F284" s="123">
        <v>2.4742326404134585</v>
      </c>
      <c r="G284" s="123">
        <v>2.3249030080307178</v>
      </c>
      <c r="H284" s="123">
        <v>2.4127468301704531</v>
      </c>
      <c r="I284" s="123">
        <v>2.4284656467924228</v>
      </c>
      <c r="J284" s="123">
        <v>2.4824840896005398</v>
      </c>
      <c r="K284" s="123">
        <v>2.5580277751499172</v>
      </c>
      <c r="L284" s="123">
        <v>2.6434201886784501</v>
      </c>
      <c r="M284" s="123">
        <v>2.502683440821444</v>
      </c>
      <c r="N284" s="123">
        <v>2.4849923215465779</v>
      </c>
      <c r="O284" s="123">
        <v>2.4900843278699805</v>
      </c>
      <c r="P284" s="123">
        <v>2.3612690610048035</v>
      </c>
      <c r="Q284" s="123">
        <v>2.3204697979117848</v>
      </c>
      <c r="R284" s="123">
        <v>2.4354000311319259</v>
      </c>
      <c r="S284" s="123">
        <v>2.5372163276851745</v>
      </c>
      <c r="T284" s="123">
        <v>2.2548394660784195</v>
      </c>
      <c r="U284" s="123">
        <v>2.4980504243934023</v>
      </c>
      <c r="V284" s="123">
        <v>2.426300769419286</v>
      </c>
      <c r="W284" s="123">
        <v>2.5474470734780654</v>
      </c>
      <c r="X284" s="123">
        <v>1.9192192454740875</v>
      </c>
      <c r="Y284" s="123">
        <v>1.6082215260297341</v>
      </c>
      <c r="DA284" s="130" t="s">
        <v>3155</v>
      </c>
    </row>
    <row r="285" spans="1:105" ht="12" customHeight="1" x14ac:dyDescent="0.25">
      <c r="A285" s="97" t="s">
        <v>175</v>
      </c>
      <c r="B285" s="99">
        <v>1.7194791971903429</v>
      </c>
      <c r="C285" s="99">
        <v>1.6605850417939854</v>
      </c>
      <c r="D285" s="99">
        <v>1.7078807404315675</v>
      </c>
      <c r="E285" s="99">
        <v>2.6403550275715308</v>
      </c>
      <c r="F285" s="99">
        <v>2.5609844349075703</v>
      </c>
      <c r="G285" s="99">
        <v>2.4041545626977752</v>
      </c>
      <c r="H285" s="99">
        <v>2.4943280082489827</v>
      </c>
      <c r="I285" s="99">
        <v>2.5107022223166995</v>
      </c>
      <c r="J285" s="99">
        <v>2.5668447421031715</v>
      </c>
      <c r="K285" s="99">
        <v>2.6448356482014352</v>
      </c>
      <c r="L285" s="99">
        <v>2.7321969855206025</v>
      </c>
      <c r="M285" s="99">
        <v>2.5867097462993835</v>
      </c>
      <c r="N285" s="99">
        <v>2.5680143637733961</v>
      </c>
      <c r="O285" s="99">
        <v>2.5733873917906416</v>
      </c>
      <c r="P285" s="99">
        <v>2.440739875057075</v>
      </c>
      <c r="Q285" s="99">
        <v>2.3979015875366758</v>
      </c>
      <c r="R285" s="99">
        <v>2.5153536735864082</v>
      </c>
      <c r="S285" s="99">
        <v>2.6194882146267173</v>
      </c>
      <c r="T285" s="99">
        <v>2.3264478243028122</v>
      </c>
      <c r="U285" s="99">
        <v>2.5787616001750435</v>
      </c>
      <c r="V285" s="99">
        <v>2.5036857806084098</v>
      </c>
      <c r="W285" s="99">
        <v>2.6764380952514601</v>
      </c>
      <c r="X285" s="99">
        <v>2.0433847094620003</v>
      </c>
      <c r="Y285" s="99">
        <v>1.7080473790492998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56.533106339680096</v>
      </c>
      <c r="D290" s="117">
        <f t="shared" si="129"/>
        <v>65.169681197772164</v>
      </c>
      <c r="E290" s="117">
        <f t="shared" si="129"/>
        <v>80.693375721112389</v>
      </c>
      <c r="F290" s="117">
        <f t="shared" si="129"/>
        <v>86.317694592472634</v>
      </c>
      <c r="G290" s="117">
        <f t="shared" si="129"/>
        <v>100.55295556156375</v>
      </c>
      <c r="H290" s="117">
        <f t="shared" si="129"/>
        <v>75.746105193943734</v>
      </c>
      <c r="I290" s="117">
        <f t="shared" si="129"/>
        <v>74.584261858585464</v>
      </c>
      <c r="J290" s="117">
        <f t="shared" si="129"/>
        <v>62.871269791002291</v>
      </c>
      <c r="K290" s="117">
        <f t="shared" si="129"/>
        <v>70.959184413146488</v>
      </c>
      <c r="L290" s="117">
        <f t="shared" si="129"/>
        <v>75.069540078847552</v>
      </c>
      <c r="M290" s="117">
        <f t="shared" si="129"/>
        <v>75.737967334245866</v>
      </c>
      <c r="N290" s="117">
        <f t="shared" si="129"/>
        <v>93.778498729239516</v>
      </c>
      <c r="O290" s="117">
        <f t="shared" si="129"/>
        <v>76.60526926345598</v>
      </c>
      <c r="P290" s="117">
        <f t="shared" si="129"/>
        <v>74.002085879434162</v>
      </c>
      <c r="Q290" s="117">
        <f t="shared" si="129"/>
        <v>71.545504365149071</v>
      </c>
      <c r="R290" s="117">
        <f t="shared" ref="R290:V290" si="130">R291+R294+R296+R305</f>
        <v>68.316170759961622</v>
      </c>
      <c r="S290" s="117">
        <f t="shared" si="130"/>
        <v>59.4795657800749</v>
      </c>
      <c r="T290" s="117">
        <f t="shared" si="130"/>
        <v>58.93857112935261</v>
      </c>
      <c r="U290" s="117">
        <f t="shared" si="130"/>
        <v>72.289305252787557</v>
      </c>
      <c r="V290" s="117">
        <f t="shared" si="130"/>
        <v>96.763123648966229</v>
      </c>
      <c r="W290" s="117">
        <f t="shared" ref="W290:Y290" si="131">W291+W294+W296+W305</f>
        <v>113.7554359978211</v>
      </c>
      <c r="X290" s="117">
        <f t="shared" si="131"/>
        <v>131.04147784403497</v>
      </c>
      <c r="Y290" s="117">
        <f t="shared" si="131"/>
        <v>83.367546104503901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50.258774415884119</v>
      </c>
      <c r="D291" s="122">
        <f t="shared" si="132"/>
        <v>57.629606306359946</v>
      </c>
      <c r="E291" s="122">
        <f t="shared" si="132"/>
        <v>68.538298124548632</v>
      </c>
      <c r="F291" s="122">
        <f t="shared" si="132"/>
        <v>73.116930682063781</v>
      </c>
      <c r="G291" s="122">
        <f t="shared" si="132"/>
        <v>86.380117358461646</v>
      </c>
      <c r="H291" s="122">
        <f t="shared" si="132"/>
        <v>65.000474469087791</v>
      </c>
      <c r="I291" s="122">
        <f t="shared" si="132"/>
        <v>63.321144086154106</v>
      </c>
      <c r="J291" s="122">
        <f t="shared" si="132"/>
        <v>53.073691827323422</v>
      </c>
      <c r="K291" s="122">
        <f t="shared" si="132"/>
        <v>59.706557165453582</v>
      </c>
      <c r="L291" s="122">
        <f t="shared" si="132"/>
        <v>63.855101960668712</v>
      </c>
      <c r="M291" s="122">
        <f t="shared" si="132"/>
        <v>63.153663408340527</v>
      </c>
      <c r="N291" s="122">
        <f t="shared" si="132"/>
        <v>78.175180751864218</v>
      </c>
      <c r="O291" s="122">
        <f t="shared" si="132"/>
        <v>63.048483570421944</v>
      </c>
      <c r="P291" s="122">
        <f t="shared" si="132"/>
        <v>59.282036101108638</v>
      </c>
      <c r="Q291" s="122">
        <f t="shared" si="132"/>
        <v>56.49700029356881</v>
      </c>
      <c r="R291" s="122">
        <f t="shared" ref="R291:V291" si="133">SUM(R292:R293)</f>
        <v>54.060590896931537</v>
      </c>
      <c r="S291" s="122">
        <f t="shared" si="133"/>
        <v>46.647776624898647</v>
      </c>
      <c r="T291" s="122">
        <f t="shared" si="133"/>
        <v>46.442701081455795</v>
      </c>
      <c r="U291" s="122">
        <f t="shared" si="133"/>
        <v>55.538360389579999</v>
      </c>
      <c r="V291" s="122">
        <f t="shared" si="133"/>
        <v>73.514274812404594</v>
      </c>
      <c r="W291" s="122">
        <f t="shared" ref="W291:Y291" si="134">SUM(W292:W293)</f>
        <v>84.874882298049798</v>
      </c>
      <c r="X291" s="122">
        <f t="shared" si="134"/>
        <v>96.909189099651684</v>
      </c>
      <c r="Y291" s="122">
        <f t="shared" si="134"/>
        <v>61.242551989783202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49.726554562710575</v>
      </c>
      <c r="D292" s="98">
        <v>57.020712799915138</v>
      </c>
      <c r="E292" s="98">
        <v>67.808789209429818</v>
      </c>
      <c r="F292" s="98">
        <v>72.345092933056378</v>
      </c>
      <c r="G292" s="98">
        <v>85.47326987720831</v>
      </c>
      <c r="H292" s="98">
        <v>64.313612289177314</v>
      </c>
      <c r="I292" s="98">
        <v>62.662140700523459</v>
      </c>
      <c r="J292" s="98">
        <v>52.519968988615268</v>
      </c>
      <c r="K292" s="98">
        <v>59.083543514258977</v>
      </c>
      <c r="L292" s="98">
        <v>63.176807478867808</v>
      </c>
      <c r="M292" s="98">
        <v>62.480711888617769</v>
      </c>
      <c r="N292" s="98">
        <v>77.313479150107796</v>
      </c>
      <c r="O292" s="98">
        <v>62.325009030748376</v>
      </c>
      <c r="P292" s="98">
        <v>58.572798294313159</v>
      </c>
      <c r="Q292" s="98">
        <v>55.795194876415415</v>
      </c>
      <c r="R292" s="98">
        <v>53.375829603798437</v>
      </c>
      <c r="S292" s="98">
        <v>46.052359569952472</v>
      </c>
      <c r="T292" s="98">
        <v>45.834517776258068</v>
      </c>
      <c r="U292" s="98">
        <v>54.817678688351478</v>
      </c>
      <c r="V292" s="98">
        <v>72.554476008284169</v>
      </c>
      <c r="W292" s="98">
        <v>83.785155368523945</v>
      </c>
      <c r="X292" s="98">
        <v>95.714613687799456</v>
      </c>
      <c r="Y292" s="98">
        <v>60.504162946206677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0.53221985317354459</v>
      </c>
      <c r="D293" s="98">
        <v>0.60889350644481055</v>
      </c>
      <c r="E293" s="98">
        <v>0.72950891511880878</v>
      </c>
      <c r="F293" s="98">
        <v>0.77183774900740831</v>
      </c>
      <c r="G293" s="98">
        <v>0.90684748125333403</v>
      </c>
      <c r="H293" s="98">
        <v>0.68686217991047882</v>
      </c>
      <c r="I293" s="98">
        <v>0.65900338563064687</v>
      </c>
      <c r="J293" s="98">
        <v>0.55372283870815298</v>
      </c>
      <c r="K293" s="98">
        <v>0.62301365119460161</v>
      </c>
      <c r="L293" s="98">
        <v>0.67829448180090679</v>
      </c>
      <c r="M293" s="98">
        <v>0.6729515197227578</v>
      </c>
      <c r="N293" s="98">
        <v>0.86170160175641952</v>
      </c>
      <c r="O293" s="98">
        <v>0.72347453967357023</v>
      </c>
      <c r="P293" s="98">
        <v>0.70923780679547621</v>
      </c>
      <c r="Q293" s="98">
        <v>0.70180541715339584</v>
      </c>
      <c r="R293" s="98">
        <v>0.68476129313309675</v>
      </c>
      <c r="S293" s="98">
        <v>0.59541705494617569</v>
      </c>
      <c r="T293" s="98">
        <v>0.60818330519772756</v>
      </c>
      <c r="U293" s="98">
        <v>0.72068170122851816</v>
      </c>
      <c r="V293" s="98">
        <v>0.95979880412042651</v>
      </c>
      <c r="W293" s="98">
        <v>1.0897269295258496</v>
      </c>
      <c r="X293" s="98">
        <v>1.1945754118522327</v>
      </c>
      <c r="Y293" s="98">
        <v>0.73838904357652613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9.3084271879685749E-5</v>
      </c>
      <c r="D294" s="122">
        <f t="shared" si="135"/>
        <v>2.1911934036984796E-4</v>
      </c>
      <c r="E294" s="122">
        <f t="shared" si="135"/>
        <v>9.1766281808736648E-4</v>
      </c>
      <c r="F294" s="122">
        <f t="shared" si="135"/>
        <v>2.3570644862732589E-3</v>
      </c>
      <c r="G294" s="122">
        <f t="shared" si="135"/>
        <v>1.3241943784243937E-3</v>
      </c>
      <c r="H294" s="122">
        <f t="shared" si="135"/>
        <v>2.4239604616334304E-3</v>
      </c>
      <c r="I294" s="122">
        <f t="shared" si="135"/>
        <v>6.3979547527737287E-3</v>
      </c>
      <c r="J294" s="122">
        <f t="shared" si="135"/>
        <v>7.0737848748263542E-3</v>
      </c>
      <c r="K294" s="122">
        <f t="shared" si="135"/>
        <v>1.0272937909895663E-2</v>
      </c>
      <c r="L294" s="122">
        <f t="shared" si="135"/>
        <v>9.9491011600027594E-3</v>
      </c>
      <c r="M294" s="122">
        <f t="shared" si="135"/>
        <v>1.5004004410898959E-2</v>
      </c>
      <c r="N294" s="122">
        <f t="shared" si="135"/>
        <v>1.8437352145139495E-2</v>
      </c>
      <c r="O294" s="122">
        <f t="shared" si="135"/>
        <v>2.7814287571625389E-2</v>
      </c>
      <c r="P294" s="122">
        <f t="shared" si="135"/>
        <v>4.2108414793011584E-2</v>
      </c>
      <c r="Q294" s="122">
        <f t="shared" si="135"/>
        <v>0.1021865876324216</v>
      </c>
      <c r="R294" s="122">
        <f t="shared" si="135"/>
        <v>6.9094337396221853E-2</v>
      </c>
      <c r="S294" s="122">
        <f t="shared" si="135"/>
        <v>5.0499355274417436E-2</v>
      </c>
      <c r="T294" s="122">
        <f t="shared" si="135"/>
        <v>6.0119505712743028E-2</v>
      </c>
      <c r="U294" s="122">
        <f t="shared" si="135"/>
        <v>7.8242923237664672E-2</v>
      </c>
      <c r="V294" s="122">
        <f t="shared" si="135"/>
        <v>6.4172731908897954E-2</v>
      </c>
      <c r="W294" s="122">
        <f t="shared" si="135"/>
        <v>3.0021278041246727E-2</v>
      </c>
      <c r="X294" s="122">
        <f t="shared" si="135"/>
        <v>2.6197909426550797E-2</v>
      </c>
      <c r="Y294" s="122">
        <f t="shared" si="135"/>
        <v>9.0197506765076711E-3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9.3084271879685749E-5</v>
      </c>
      <c r="D295" s="98">
        <v>2.1911934036984796E-4</v>
      </c>
      <c r="E295" s="98">
        <v>9.1766281808736648E-4</v>
      </c>
      <c r="F295" s="98">
        <v>2.3570644862732589E-3</v>
      </c>
      <c r="G295" s="98">
        <v>1.3241943784243937E-3</v>
      </c>
      <c r="H295" s="98">
        <v>2.4239604616334304E-3</v>
      </c>
      <c r="I295" s="98">
        <v>6.3979547527737287E-3</v>
      </c>
      <c r="J295" s="98">
        <v>7.0737848748263542E-3</v>
      </c>
      <c r="K295" s="98">
        <v>1.0272937909895663E-2</v>
      </c>
      <c r="L295" s="98">
        <v>9.9491011600027594E-3</v>
      </c>
      <c r="M295" s="98">
        <v>1.5004004410898959E-2</v>
      </c>
      <c r="N295" s="98">
        <v>1.8437352145139495E-2</v>
      </c>
      <c r="O295" s="98">
        <v>2.7814287571625389E-2</v>
      </c>
      <c r="P295" s="98">
        <v>4.2108414793011584E-2</v>
      </c>
      <c r="Q295" s="98">
        <v>0.1021865876324216</v>
      </c>
      <c r="R295" s="98">
        <v>6.9094337396221853E-2</v>
      </c>
      <c r="S295" s="98">
        <v>5.0499355274417436E-2</v>
      </c>
      <c r="T295" s="98">
        <v>6.0119505712743028E-2</v>
      </c>
      <c r="U295" s="98">
        <v>7.8242923237664672E-2</v>
      </c>
      <c r="V295" s="98">
        <v>6.4172731908897954E-2</v>
      </c>
      <c r="W295" s="98">
        <v>3.0021278041246727E-2</v>
      </c>
      <c r="X295" s="98">
        <v>2.6197909426550797E-2</v>
      </c>
      <c r="Y295" s="98">
        <v>9.0197506765076711E-3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4.2486689742158887</v>
      </c>
      <c r="D296" s="122">
        <v>5.0225626664482839</v>
      </c>
      <c r="E296" s="122">
        <v>7.2719595873547922</v>
      </c>
      <c r="F296" s="122">
        <v>8.0123493857201495</v>
      </c>
      <c r="G296" s="122">
        <v>8.7757110442980863</v>
      </c>
      <c r="H296" s="122">
        <v>6.5689573494707023</v>
      </c>
      <c r="I296" s="122">
        <v>6.8438256623073244</v>
      </c>
      <c r="J296" s="122">
        <v>5.8959943447693126</v>
      </c>
      <c r="K296" s="122">
        <v>6.7588466990525271</v>
      </c>
      <c r="L296" s="122">
        <v>6.6515132859185311</v>
      </c>
      <c r="M296" s="122">
        <v>7.6254672323578321</v>
      </c>
      <c r="N296" s="122">
        <v>9.4195374446625753</v>
      </c>
      <c r="O296" s="122">
        <v>8.1547897854217624</v>
      </c>
      <c r="P296" s="122">
        <v>8.8408422631864632</v>
      </c>
      <c r="Q296" s="122">
        <v>8.9219657923141078</v>
      </c>
      <c r="R296" s="122">
        <v>8.3574320188096163</v>
      </c>
      <c r="S296" s="122">
        <v>7.5044781989937253</v>
      </c>
      <c r="T296" s="122">
        <v>7.4434064419636856</v>
      </c>
      <c r="U296" s="122">
        <v>9.6799279107925962</v>
      </c>
      <c r="V296" s="122">
        <v>13.598953387957652</v>
      </c>
      <c r="W296" s="122">
        <v>17.3260516787828</v>
      </c>
      <c r="X296" s="122">
        <v>21.448934073114017</v>
      </c>
      <c r="Y296" s="122">
        <v>13.632055353489335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3.9826642044606864</v>
      </c>
      <c r="D297" s="98">
        <v>4.8700974560191099</v>
      </c>
      <c r="E297" s="98">
        <v>6.6501653822849063</v>
      </c>
      <c r="F297" s="98">
        <v>7.5195549141524634</v>
      </c>
      <c r="G297" s="98">
        <v>8.3407879085917909</v>
      </c>
      <c r="H297" s="98">
        <v>6.113252138564877</v>
      </c>
      <c r="I297" s="98">
        <v>6.5781050038246729</v>
      </c>
      <c r="J297" s="98">
        <v>5.7089469743345918</v>
      </c>
      <c r="K297" s="98">
        <v>6.3989105391722285</v>
      </c>
      <c r="L297" s="98">
        <v>6.3150584432055545</v>
      </c>
      <c r="M297" s="98">
        <v>7.2349575335861891</v>
      </c>
      <c r="N297" s="98">
        <v>9.0073484447404226</v>
      </c>
      <c r="O297" s="98">
        <v>7.7421061263418842</v>
      </c>
      <c r="P297" s="98">
        <v>7.9944842452166309</v>
      </c>
      <c r="Q297" s="98">
        <v>8.2721679718210215</v>
      </c>
      <c r="R297" s="98">
        <v>7.7813698368492608</v>
      </c>
      <c r="S297" s="98">
        <v>7.0433646320770631</v>
      </c>
      <c r="T297" s="98">
        <v>6.9611940905872878</v>
      </c>
      <c r="U297" s="98">
        <v>8.9740945751206809</v>
      </c>
      <c r="V297" s="98">
        <v>12.781113903121618</v>
      </c>
      <c r="W297" s="98">
        <v>16.13750556285008</v>
      </c>
      <c r="X297" s="98">
        <v>17.432045451105424</v>
      </c>
      <c r="Y297" s="98">
        <v>11.475497580279102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7.0892380523741E-2</v>
      </c>
      <c r="L298" s="98">
        <v>6.8527942599902955E-3</v>
      </c>
      <c r="M298" s="98">
        <v>1.4335593288492574E-2</v>
      </c>
      <c r="N298" s="98">
        <v>1.7315480680963679E-2</v>
      </c>
      <c r="O298" s="98">
        <v>8.5484356423703639E-2</v>
      </c>
      <c r="P298" s="98">
        <v>0.19556011318726776</v>
      </c>
      <c r="Q298" s="98">
        <v>0.1507897167312284</v>
      </c>
      <c r="R298" s="98">
        <v>0.12962606301825624</v>
      </c>
      <c r="S298" s="98">
        <v>5.1776930796995774E-2</v>
      </c>
      <c r="T298" s="98">
        <v>0.13121935772539828</v>
      </c>
      <c r="U298" s="98">
        <v>0.1437074049505197</v>
      </c>
      <c r="V298" s="98">
        <v>0.18947058009840012</v>
      </c>
      <c r="W298" s="98">
        <v>0.38151848034030672</v>
      </c>
      <c r="X298" s="98">
        <v>1.0543000914033254</v>
      </c>
      <c r="Y298" s="98">
        <v>1.328311141077736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4.1971386779480424E-2</v>
      </c>
      <c r="L299" s="101">
        <v>4.1762357365405954E-3</v>
      </c>
      <c r="M299" s="101">
        <v>8.3896024404708728E-3</v>
      </c>
      <c r="N299" s="101">
        <v>9.691421337529732E-3</v>
      </c>
      <c r="O299" s="101">
        <v>4.8117669701979032E-2</v>
      </c>
      <c r="P299" s="101">
        <v>0.10587762393869354</v>
      </c>
      <c r="Q299" s="101">
        <v>8.1113375355411438E-2</v>
      </c>
      <c r="R299" s="101">
        <v>6.8279887174019657E-2</v>
      </c>
      <c r="S299" s="101">
        <v>2.6610011323538435E-2</v>
      </c>
      <c r="T299" s="101">
        <v>7.7633344099580795E-2</v>
      </c>
      <c r="U299" s="101">
        <v>7.7097714471963869E-2</v>
      </c>
      <c r="V299" s="101">
        <v>9.8735554016381677E-2</v>
      </c>
      <c r="W299" s="101">
        <v>0.20553256549608237</v>
      </c>
      <c r="X299" s="101">
        <v>0.4426229748100004</v>
      </c>
      <c r="Y299" s="101">
        <v>0.44104946323870198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2.8920993744260576E-2</v>
      </c>
      <c r="L300" s="104">
        <v>2.6765585234496997E-3</v>
      </c>
      <c r="M300" s="104">
        <v>5.9459908480217023E-3</v>
      </c>
      <c r="N300" s="104">
        <v>7.6240593434339461E-3</v>
      </c>
      <c r="O300" s="104">
        <v>3.73666867217246E-2</v>
      </c>
      <c r="P300" s="104">
        <v>8.9682489248574221E-2</v>
      </c>
      <c r="Q300" s="104">
        <v>6.9676341375816964E-2</v>
      </c>
      <c r="R300" s="104">
        <v>6.1346175844236579E-2</v>
      </c>
      <c r="S300" s="104">
        <v>2.5166919473457342E-2</v>
      </c>
      <c r="T300" s="104">
        <v>5.358601362581749E-2</v>
      </c>
      <c r="U300" s="104">
        <v>6.6609690478555847E-2</v>
      </c>
      <c r="V300" s="104">
        <v>9.0735026082018444E-2</v>
      </c>
      <c r="W300" s="104">
        <v>0.17598591484422435</v>
      </c>
      <c r="X300" s="104">
        <v>0.61167711659332491</v>
      </c>
      <c r="Y300" s="104">
        <v>0.88726167783903409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0.26600476975520237</v>
      </c>
      <c r="D301" s="101">
        <v>0.15246521042917427</v>
      </c>
      <c r="E301" s="101">
        <v>0.6217942050698857</v>
      </c>
      <c r="F301" s="101">
        <v>0.49279447156768619</v>
      </c>
      <c r="G301" s="101">
        <v>0.43492313570629532</v>
      </c>
      <c r="H301" s="101">
        <v>0.45570521090582522</v>
      </c>
      <c r="I301" s="101">
        <v>0.26572065848265103</v>
      </c>
      <c r="J301" s="101">
        <v>0.18704737043472092</v>
      </c>
      <c r="K301" s="101">
        <v>0.1463811870155465</v>
      </c>
      <c r="L301" s="101">
        <v>0.29792009807995234</v>
      </c>
      <c r="M301" s="101">
        <v>0.34016179005905056</v>
      </c>
      <c r="N301" s="101">
        <v>0.34086741108466928</v>
      </c>
      <c r="O301" s="101">
        <v>5.4879272092842324E-2</v>
      </c>
      <c r="P301" s="101">
        <v>0.10946764091021302</v>
      </c>
      <c r="Q301" s="101">
        <v>0.11082917088249812</v>
      </c>
      <c r="R301" s="101">
        <v>0.17645732323048224</v>
      </c>
      <c r="S301" s="101">
        <v>0.26725358144796596</v>
      </c>
      <c r="T301" s="101">
        <v>8.4825361345247843E-3</v>
      </c>
      <c r="U301" s="101">
        <v>0.12631244937197925</v>
      </c>
      <c r="V301" s="101">
        <v>0</v>
      </c>
      <c r="W301" s="101">
        <v>5.0760604965216522E-3</v>
      </c>
      <c r="X301" s="101">
        <v>0.55943485787173275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0.14266259234101042</v>
      </c>
      <c r="L302" s="104">
        <v>3.1681950373033313E-2</v>
      </c>
      <c r="M302" s="104">
        <v>3.601231542410005E-2</v>
      </c>
      <c r="N302" s="104">
        <v>5.4006108156519274E-2</v>
      </c>
      <c r="O302" s="104">
        <v>0.27232003056333182</v>
      </c>
      <c r="P302" s="104">
        <v>0.54133026387235095</v>
      </c>
      <c r="Q302" s="104">
        <v>0.38817893287935928</v>
      </c>
      <c r="R302" s="104">
        <v>0.2699787957116177</v>
      </c>
      <c r="S302" s="104">
        <v>0.14208305467169952</v>
      </c>
      <c r="T302" s="104">
        <v>0.34251045751647463</v>
      </c>
      <c r="U302" s="104">
        <v>0.43581348134941555</v>
      </c>
      <c r="V302" s="104">
        <v>0.62836890473763485</v>
      </c>
      <c r="W302" s="104">
        <v>0.80195157509589166</v>
      </c>
      <c r="X302" s="104">
        <v>2.4031536727335334</v>
      </c>
      <c r="Y302" s="104">
        <v>0.82824663213249805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8.2949237364560294E-2</v>
      </c>
      <c r="L303" s="98">
        <v>1.9087244105661042E-2</v>
      </c>
      <c r="M303" s="98">
        <v>2.0919830076983798E-2</v>
      </c>
      <c r="N303" s="98">
        <v>3.0204725275729333E-2</v>
      </c>
      <c r="O303" s="98">
        <v>0.15481263002687218</v>
      </c>
      <c r="P303" s="98">
        <v>0.29880716594210144</v>
      </c>
      <c r="Q303" s="98">
        <v>0.21469141511307602</v>
      </c>
      <c r="R303" s="98">
        <v>0.14697354378198929</v>
      </c>
      <c r="S303" s="98">
        <v>7.5546303001669521E-2</v>
      </c>
      <c r="T303" s="98">
        <v>0.20632900484941075</v>
      </c>
      <c r="U303" s="98">
        <v>0.24138900701859431</v>
      </c>
      <c r="V303" s="98">
        <v>0.33987412391488042</v>
      </c>
      <c r="W303" s="98">
        <v>0.44236477731359514</v>
      </c>
      <c r="X303" s="98">
        <v>1.0056846653477527</v>
      </c>
      <c r="Y303" s="98">
        <v>0.25190467211532741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5.9713354976450111E-2</v>
      </c>
      <c r="L304" s="98">
        <v>1.2594706267372274E-2</v>
      </c>
      <c r="M304" s="98">
        <v>1.5092485347116248E-2</v>
      </c>
      <c r="N304" s="98">
        <v>2.380138288078994E-2</v>
      </c>
      <c r="O304" s="98">
        <v>0.11750740053645962</v>
      </c>
      <c r="P304" s="98">
        <v>0.24252309793024954</v>
      </c>
      <c r="Q304" s="98">
        <v>0.17348751776628327</v>
      </c>
      <c r="R304" s="98">
        <v>0.1230052519296284</v>
      </c>
      <c r="S304" s="98">
        <v>6.6536751670029981E-2</v>
      </c>
      <c r="T304" s="98">
        <v>0.13618145266706388</v>
      </c>
      <c r="U304" s="98">
        <v>0.19442447433082122</v>
      </c>
      <c r="V304" s="98">
        <v>0.28849478082275448</v>
      </c>
      <c r="W304" s="98">
        <v>0.35958679778229657</v>
      </c>
      <c r="X304" s="98">
        <v>1.3974690073857809</v>
      </c>
      <c r="Y304" s="98">
        <v>0.57634196001717064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2.0255698653082033</v>
      </c>
      <c r="D305" s="122">
        <v>2.5172931056235659</v>
      </c>
      <c r="E305" s="122">
        <v>4.8822003463908921</v>
      </c>
      <c r="F305" s="122">
        <v>5.1860574602024263</v>
      </c>
      <c r="G305" s="122">
        <v>5.3958029644255809</v>
      </c>
      <c r="H305" s="122">
        <v>4.1742494149236107</v>
      </c>
      <c r="I305" s="122">
        <v>4.4128941553712684</v>
      </c>
      <c r="J305" s="122">
        <v>3.8945098340347322</v>
      </c>
      <c r="K305" s="122">
        <v>4.4835076107304834</v>
      </c>
      <c r="L305" s="122">
        <v>4.5529757311003056</v>
      </c>
      <c r="M305" s="122">
        <v>4.9438326891366104</v>
      </c>
      <c r="N305" s="122">
        <v>6.1653431805675725</v>
      </c>
      <c r="O305" s="122">
        <v>5.3741816200406589</v>
      </c>
      <c r="P305" s="122">
        <v>5.8370991003460571</v>
      </c>
      <c r="Q305" s="122">
        <v>6.0243516916337265</v>
      </c>
      <c r="R305" s="122">
        <v>5.8290535068242413</v>
      </c>
      <c r="S305" s="122">
        <v>5.2768116009081112</v>
      </c>
      <c r="T305" s="122">
        <v>4.9923441002203859</v>
      </c>
      <c r="U305" s="122">
        <v>6.9927740291772986</v>
      </c>
      <c r="V305" s="122">
        <v>9.5857227166950842</v>
      </c>
      <c r="W305" s="122">
        <v>11.524480742947247</v>
      </c>
      <c r="X305" s="122">
        <v>12.657156761842714</v>
      </c>
      <c r="Y305" s="122">
        <v>8.4839190105548621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1.9433489261480652</v>
      </c>
      <c r="D306" s="98">
        <v>2.4703250679078725</v>
      </c>
      <c r="E306" s="98">
        <v>4.6196680850361291</v>
      </c>
      <c r="F306" s="98">
        <v>4.8604068020573443</v>
      </c>
      <c r="G306" s="98">
        <v>5.0917605524958107</v>
      </c>
      <c r="H306" s="98">
        <v>3.8365150969371404</v>
      </c>
      <c r="I306" s="98">
        <v>4.2428420592894964</v>
      </c>
      <c r="J306" s="98">
        <v>3.8144198055083502</v>
      </c>
      <c r="K306" s="98">
        <v>4.3612744267908852</v>
      </c>
      <c r="L306" s="98">
        <v>4.4134729638588057</v>
      </c>
      <c r="M306" s="98">
        <v>4.7606075619936155</v>
      </c>
      <c r="N306" s="98">
        <v>5.9440781281196227</v>
      </c>
      <c r="O306" s="98">
        <v>5.1706819561878854</v>
      </c>
      <c r="P306" s="98">
        <v>5.5429104510515659</v>
      </c>
      <c r="Q306" s="98">
        <v>5.8204656554937717</v>
      </c>
      <c r="R306" s="98">
        <v>5.6638926277210677</v>
      </c>
      <c r="S306" s="98">
        <v>5.1135861177599811</v>
      </c>
      <c r="T306" s="98">
        <v>4.8203336911111014</v>
      </c>
      <c r="U306" s="98">
        <v>6.7262121284555079</v>
      </c>
      <c r="V306" s="98">
        <v>9.2767589420008942</v>
      </c>
      <c r="W306" s="98">
        <v>9.97061173073193</v>
      </c>
      <c r="X306" s="98">
        <v>11.127138577195593</v>
      </c>
      <c r="Y306" s="98">
        <v>7.6985678591213844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8.2220939160138146E-2</v>
      </c>
      <c r="D307" s="33">
        <v>4.6968037715693273E-2</v>
      </c>
      <c r="E307" s="33">
        <v>0.26253226135476271</v>
      </c>
      <c r="F307" s="33">
        <v>0.32565065814508187</v>
      </c>
      <c r="G307" s="33">
        <v>0.30404241192977044</v>
      </c>
      <c r="H307" s="33">
        <v>0.33773431798647041</v>
      </c>
      <c r="I307" s="33">
        <v>0.17005209608177205</v>
      </c>
      <c r="J307" s="33">
        <v>8.0090028526381932E-2</v>
      </c>
      <c r="K307" s="33">
        <v>0.12223318393959824</v>
      </c>
      <c r="L307" s="33">
        <v>0.13950276724150001</v>
      </c>
      <c r="M307" s="33">
        <v>0.18322512714299533</v>
      </c>
      <c r="N307" s="33">
        <v>0.22126505244794981</v>
      </c>
      <c r="O307" s="33">
        <v>0.20349966385277307</v>
      </c>
      <c r="P307" s="33">
        <v>0.29418864929449129</v>
      </c>
      <c r="Q307" s="33">
        <v>0.20388603613995473</v>
      </c>
      <c r="R307" s="33">
        <v>0.16516087910317384</v>
      </c>
      <c r="S307" s="33">
        <v>0.16322548314812999</v>
      </c>
      <c r="T307" s="33">
        <v>0.1720104091092845</v>
      </c>
      <c r="U307" s="33">
        <v>0.26656190072179092</v>
      </c>
      <c r="V307" s="33">
        <v>0.30896377469419029</v>
      </c>
      <c r="W307" s="33">
        <v>1.5538690122153183</v>
      </c>
      <c r="X307" s="33">
        <v>1.5300181846471208</v>
      </c>
      <c r="Y307" s="33">
        <v>0.78535115143347767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30.495040698365923</v>
      </c>
      <c r="D309" s="117">
        <f t="shared" si="136"/>
        <v>35.472658120736291</v>
      </c>
      <c r="E309" s="117">
        <f t="shared" si="136"/>
        <v>44.53089646935117</v>
      </c>
      <c r="F309" s="117">
        <f t="shared" si="136"/>
        <v>48.086077947366377</v>
      </c>
      <c r="G309" s="117">
        <f t="shared" si="136"/>
        <v>56.493906946128277</v>
      </c>
      <c r="H309" s="117">
        <f t="shared" si="136"/>
        <v>43.019756100395455</v>
      </c>
      <c r="I309" s="117">
        <f t="shared" si="136"/>
        <v>42.80081422945738</v>
      </c>
      <c r="J309" s="117">
        <f t="shared" si="136"/>
        <v>36.493942582633778</v>
      </c>
      <c r="K309" s="117">
        <f t="shared" si="136"/>
        <v>41.76203279899687</v>
      </c>
      <c r="L309" s="117">
        <f t="shared" si="136"/>
        <v>44.75033769261055</v>
      </c>
      <c r="M309" s="117">
        <f t="shared" si="136"/>
        <v>46.344219815350613</v>
      </c>
      <c r="N309" s="117">
        <f t="shared" si="136"/>
        <v>59.57504943156475</v>
      </c>
      <c r="O309" s="117">
        <f t="shared" si="136"/>
        <v>51.270480928911923</v>
      </c>
      <c r="P309" s="117">
        <f t="shared" si="136"/>
        <v>52.446853906076605</v>
      </c>
      <c r="Q309" s="117">
        <f t="shared" si="136"/>
        <v>53.133034719651384</v>
      </c>
      <c r="R309" s="117">
        <f t="shared" ref="R309:V309" si="137">R310+R313+R315+R324</f>
        <v>51.772829064865967</v>
      </c>
      <c r="S309" s="117">
        <f t="shared" si="137"/>
        <v>45.80356841320274</v>
      </c>
      <c r="T309" s="117">
        <f t="shared" si="137"/>
        <v>46.146674275838365</v>
      </c>
      <c r="U309" s="117">
        <f t="shared" si="137"/>
        <v>57.183825525762991</v>
      </c>
      <c r="V309" s="117">
        <f t="shared" si="137"/>
        <v>77.225123204782435</v>
      </c>
      <c r="W309" s="117">
        <f t="shared" ref="W309:Y309" si="138">W310+W313+W315+W324</f>
        <v>91.651591777081379</v>
      </c>
      <c r="X309" s="117">
        <f t="shared" si="138"/>
        <v>106.28058531752235</v>
      </c>
      <c r="Y309" s="117">
        <f t="shared" si="138"/>
        <v>67.706712296415475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26.851235519542456</v>
      </c>
      <c r="D310" s="122">
        <f t="shared" si="139"/>
        <v>31.078584827862546</v>
      </c>
      <c r="E310" s="122">
        <f t="shared" si="139"/>
        <v>37.33062855863696</v>
      </c>
      <c r="F310" s="122">
        <f t="shared" si="139"/>
        <v>40.211316223425442</v>
      </c>
      <c r="G310" s="122">
        <f t="shared" si="139"/>
        <v>47.9883454059635</v>
      </c>
      <c r="H310" s="122">
        <f t="shared" si="139"/>
        <v>36.493882906581611</v>
      </c>
      <c r="I310" s="122">
        <f t="shared" si="139"/>
        <v>35.937912353941144</v>
      </c>
      <c r="J310" s="122">
        <f t="shared" si="139"/>
        <v>30.483597546193206</v>
      </c>
      <c r="K310" s="122">
        <f t="shared" si="139"/>
        <v>34.75185743839716</v>
      </c>
      <c r="L310" s="122">
        <f t="shared" si="139"/>
        <v>37.721976362169904</v>
      </c>
      <c r="M310" s="122">
        <f t="shared" si="139"/>
        <v>38.315716558377396</v>
      </c>
      <c r="N310" s="122">
        <f t="shared" si="139"/>
        <v>49.415251788650735</v>
      </c>
      <c r="O310" s="122">
        <f t="shared" si="139"/>
        <v>42.126379978892523</v>
      </c>
      <c r="P310" s="122">
        <f t="shared" si="139"/>
        <v>42.124132819335856</v>
      </c>
      <c r="Q310" s="122">
        <f t="shared" si="139"/>
        <v>42.165482769616801</v>
      </c>
      <c r="R310" s="122">
        <f t="shared" ref="R310:V310" si="140">SUM(R311:R312)</f>
        <v>41.329393198071983</v>
      </c>
      <c r="S310" s="122">
        <f t="shared" si="140"/>
        <v>36.310499455217865</v>
      </c>
      <c r="T310" s="122">
        <f t="shared" si="140"/>
        <v>36.678585228681847</v>
      </c>
      <c r="U310" s="122">
        <f t="shared" si="140"/>
        <v>44.407761559753617</v>
      </c>
      <c r="V310" s="122">
        <f t="shared" si="140"/>
        <v>59.442588245123567</v>
      </c>
      <c r="W310" s="122">
        <f t="shared" ref="W310:Y310" si="141">SUM(W311:W312)</f>
        <v>69.20016284443912</v>
      </c>
      <c r="X310" s="122">
        <f t="shared" si="141"/>
        <v>79.389965285649922</v>
      </c>
      <c r="Y310" s="122">
        <f t="shared" si="141"/>
        <v>50.340977746882629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26.319015666368912</v>
      </c>
      <c r="D311" s="98">
        <v>30.469691321417734</v>
      </c>
      <c r="E311" s="98">
        <v>36.601119643518153</v>
      </c>
      <c r="F311" s="98">
        <v>39.439478474418031</v>
      </c>
      <c r="G311" s="98">
        <v>47.081497924710163</v>
      </c>
      <c r="H311" s="98">
        <v>35.807020726671134</v>
      </c>
      <c r="I311" s="98">
        <v>35.278908968310496</v>
      </c>
      <c r="J311" s="98">
        <v>29.929874707485052</v>
      </c>
      <c r="K311" s="98">
        <v>34.128843787202555</v>
      </c>
      <c r="L311" s="98">
        <v>37.043681880369</v>
      </c>
      <c r="M311" s="98">
        <v>37.642765038654638</v>
      </c>
      <c r="N311" s="98">
        <v>48.553550186894313</v>
      </c>
      <c r="O311" s="98">
        <v>41.402905439218955</v>
      </c>
      <c r="P311" s="98">
        <v>41.414895012540377</v>
      </c>
      <c r="Q311" s="98">
        <v>41.463677352463407</v>
      </c>
      <c r="R311" s="98">
        <v>40.644631904938883</v>
      </c>
      <c r="S311" s="98">
        <v>35.71508240027169</v>
      </c>
      <c r="T311" s="98">
        <v>36.07040192348412</v>
      </c>
      <c r="U311" s="98">
        <v>43.687079858525095</v>
      </c>
      <c r="V311" s="98">
        <v>58.482789441003142</v>
      </c>
      <c r="W311" s="98">
        <v>68.110435914913268</v>
      </c>
      <c r="X311" s="98">
        <v>78.195389873797694</v>
      </c>
      <c r="Y311" s="98">
        <v>49.602588703306104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0.53221985317354459</v>
      </c>
      <c r="D312" s="98">
        <v>0.60889350644481055</v>
      </c>
      <c r="E312" s="98">
        <v>0.72950891511880878</v>
      </c>
      <c r="F312" s="98">
        <v>0.77183774900740831</v>
      </c>
      <c r="G312" s="98">
        <v>0.90684748125333403</v>
      </c>
      <c r="H312" s="98">
        <v>0.68686217991047882</v>
      </c>
      <c r="I312" s="98">
        <v>0.65900338563064687</v>
      </c>
      <c r="J312" s="98">
        <v>0.55372283870815298</v>
      </c>
      <c r="K312" s="98">
        <v>0.62301365119460161</v>
      </c>
      <c r="L312" s="98">
        <v>0.67829448180090679</v>
      </c>
      <c r="M312" s="98">
        <v>0.6729515197227578</v>
      </c>
      <c r="N312" s="98">
        <v>0.86170160175641952</v>
      </c>
      <c r="O312" s="98">
        <v>0.72347453967357023</v>
      </c>
      <c r="P312" s="98">
        <v>0.70923780679547621</v>
      </c>
      <c r="Q312" s="98">
        <v>0.70180541715339584</v>
      </c>
      <c r="R312" s="98">
        <v>0.68476129313309675</v>
      </c>
      <c r="S312" s="98">
        <v>0.59541705494617569</v>
      </c>
      <c r="T312" s="98">
        <v>0.60818330519772756</v>
      </c>
      <c r="U312" s="98">
        <v>0.72068170122851816</v>
      </c>
      <c r="V312" s="98">
        <v>0.95979880412042651</v>
      </c>
      <c r="W312" s="98">
        <v>1.0897269295258496</v>
      </c>
      <c r="X312" s="98">
        <v>1.1945754118522327</v>
      </c>
      <c r="Y312" s="98">
        <v>0.73838904357652613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2.1099793906604109E-4</v>
      </c>
      <c r="D313" s="122">
        <f t="shared" si="142"/>
        <v>5.1739083030479861E-4</v>
      </c>
      <c r="E313" s="122">
        <f t="shared" si="142"/>
        <v>2.2548191350902861E-3</v>
      </c>
      <c r="F313" s="122">
        <f t="shared" si="142"/>
        <v>6.0194872309893739E-3</v>
      </c>
      <c r="G313" s="122">
        <f t="shared" si="142"/>
        <v>3.511513687104536E-3</v>
      </c>
      <c r="H313" s="122">
        <f t="shared" si="142"/>
        <v>6.668456414387125E-3</v>
      </c>
      <c r="I313" s="122">
        <f t="shared" si="142"/>
        <v>1.8244822621043034E-2</v>
      </c>
      <c r="J313" s="122">
        <f t="shared" si="142"/>
        <v>2.0897073363073258E-2</v>
      </c>
      <c r="K313" s="122">
        <f t="shared" si="142"/>
        <v>3.1424428682003597E-2</v>
      </c>
      <c r="L313" s="122">
        <f t="shared" si="142"/>
        <v>3.1499904196312101E-2</v>
      </c>
      <c r="M313" s="122">
        <f t="shared" si="142"/>
        <v>4.9346595835969766E-2</v>
      </c>
      <c r="N313" s="122">
        <f t="shared" si="142"/>
        <v>6.3263400604968198E-2</v>
      </c>
      <c r="O313" s="122">
        <f t="shared" si="142"/>
        <v>9.9935478576843234E-2</v>
      </c>
      <c r="P313" s="122">
        <f t="shared" si="142"/>
        <v>0.15825332798927599</v>
      </c>
      <c r="Q313" s="122">
        <f t="shared" si="142"/>
        <v>0.39700362096704578</v>
      </c>
      <c r="R313" s="122">
        <f t="shared" si="142"/>
        <v>0.27033650568636758</v>
      </c>
      <c r="S313" s="122">
        <f t="shared" si="142"/>
        <v>0.19773653968173968</v>
      </c>
      <c r="T313" s="122">
        <f t="shared" si="142"/>
        <v>0.23560944455283628</v>
      </c>
      <c r="U313" s="122">
        <f t="shared" si="142"/>
        <v>0.30693045107394001</v>
      </c>
      <c r="V313" s="122">
        <f t="shared" si="142"/>
        <v>0.25242745081397766</v>
      </c>
      <c r="W313" s="122">
        <f t="shared" si="142"/>
        <v>0.11915218017253142</v>
      </c>
      <c r="X313" s="122">
        <f t="shared" si="142"/>
        <v>0.10510758893458011</v>
      </c>
      <c r="Y313" s="122">
        <f t="shared" si="142"/>
        <v>3.6626338794343759E-2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2.1099793906604109E-4</v>
      </c>
      <c r="D314" s="98">
        <v>5.1739083030479861E-4</v>
      </c>
      <c r="E314" s="98">
        <v>2.2548191350902861E-3</v>
      </c>
      <c r="F314" s="98">
        <v>6.0194872309893739E-3</v>
      </c>
      <c r="G314" s="98">
        <v>3.511513687104536E-3</v>
      </c>
      <c r="H314" s="98">
        <v>6.668456414387125E-3</v>
      </c>
      <c r="I314" s="98">
        <v>1.8244822621043034E-2</v>
      </c>
      <c r="J314" s="98">
        <v>2.0897073363073258E-2</v>
      </c>
      <c r="K314" s="98">
        <v>3.1424428682003597E-2</v>
      </c>
      <c r="L314" s="98">
        <v>3.1499904196312101E-2</v>
      </c>
      <c r="M314" s="98">
        <v>4.9346595835969766E-2</v>
      </c>
      <c r="N314" s="98">
        <v>6.3263400604968198E-2</v>
      </c>
      <c r="O314" s="98">
        <v>9.9935478576843234E-2</v>
      </c>
      <c r="P314" s="98">
        <v>0.15825332798927599</v>
      </c>
      <c r="Q314" s="98">
        <v>0.39700362096704578</v>
      </c>
      <c r="R314" s="98">
        <v>0.27033650568636758</v>
      </c>
      <c r="S314" s="98">
        <v>0.19773653968173968</v>
      </c>
      <c r="T314" s="98">
        <v>0.23560944455283628</v>
      </c>
      <c r="U314" s="98">
        <v>0.30693045107394001</v>
      </c>
      <c r="V314" s="98">
        <v>0.25242745081397766</v>
      </c>
      <c r="W314" s="98">
        <v>0.11915218017253142</v>
      </c>
      <c r="X314" s="98">
        <v>0.10510758893458011</v>
      </c>
      <c r="Y314" s="98">
        <v>3.6626338794343759E-2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2.4424783354154331</v>
      </c>
      <c r="D315" s="122">
        <v>2.9085335537710706</v>
      </c>
      <c r="E315" s="122">
        <v>4.2864847953022727</v>
      </c>
      <c r="F315" s="122">
        <v>4.7650518246254805</v>
      </c>
      <c r="G315" s="122">
        <v>5.275375955299582</v>
      </c>
      <c r="H315" s="122">
        <v>4.0031384009387985</v>
      </c>
      <c r="I315" s="122">
        <v>4.2137150102554575</v>
      </c>
      <c r="J315" s="122">
        <v>3.6771842686784741</v>
      </c>
      <c r="K315" s="122">
        <v>4.3089860212548139</v>
      </c>
      <c r="L315" s="122">
        <v>4.2803375705494737</v>
      </c>
      <c r="M315" s="122">
        <v>5.0213950939763352</v>
      </c>
      <c r="N315" s="122">
        <v>6.4070113005481533</v>
      </c>
      <c r="O315" s="122">
        <v>5.8244135535614845</v>
      </c>
      <c r="P315" s="122">
        <v>6.649706620948713</v>
      </c>
      <c r="Q315" s="122">
        <v>6.9508063990698243</v>
      </c>
      <c r="R315" s="122">
        <v>6.6509485421477628</v>
      </c>
      <c r="S315" s="122">
        <v>6.0708863799359936</v>
      </c>
      <c r="T315" s="122">
        <v>6.1435460612486068</v>
      </c>
      <c r="U315" s="122">
        <v>8.0922002146680629</v>
      </c>
      <c r="V315" s="122">
        <v>11.499807860740818</v>
      </c>
      <c r="W315" s="122">
        <v>14.761545062363618</v>
      </c>
      <c r="X315" s="122">
        <v>18.498356461268884</v>
      </c>
      <c r="Y315" s="122">
        <v>11.830228197963793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2.2712083315137828</v>
      </c>
      <c r="D316" s="98">
        <v>2.8101347737564768</v>
      </c>
      <c r="E316" s="98">
        <v>3.8841503284199956</v>
      </c>
      <c r="F316" s="98">
        <v>4.445354796429978</v>
      </c>
      <c r="G316" s="98">
        <v>4.9924295969196049</v>
      </c>
      <c r="H316" s="98">
        <v>3.7057858012535831</v>
      </c>
      <c r="I316" s="98">
        <v>4.0397726130668641</v>
      </c>
      <c r="J316" s="98">
        <v>3.5542995680856673</v>
      </c>
      <c r="K316" s="98">
        <v>4.0425444661122176</v>
      </c>
      <c r="L316" s="98">
        <v>4.0522552863102543</v>
      </c>
      <c r="M316" s="98">
        <v>4.7533366805467079</v>
      </c>
      <c r="N316" s="98">
        <v>6.1171508406843005</v>
      </c>
      <c r="O316" s="98">
        <v>5.4899409439658422</v>
      </c>
      <c r="P316" s="98">
        <v>5.9475138906760723</v>
      </c>
      <c r="Q316" s="98">
        <v>6.4065010442164922</v>
      </c>
      <c r="R316" s="98">
        <v>6.1715288367822163</v>
      </c>
      <c r="S316" s="98">
        <v>5.6980804252762658</v>
      </c>
      <c r="T316" s="98">
        <v>5.7246441744336103</v>
      </c>
      <c r="U316" s="98">
        <v>7.479457752855561</v>
      </c>
      <c r="V316" s="98">
        <v>10.767599938152326</v>
      </c>
      <c r="W316" s="98">
        <v>13.691478091115073</v>
      </c>
      <c r="X316" s="98">
        <v>14.833693731306186</v>
      </c>
      <c r="Y316" s="98">
        <v>9.7819476578649578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5.5436632042650189E-2</v>
      </c>
      <c r="L317" s="98">
        <v>5.356371147904865E-3</v>
      </c>
      <c r="M317" s="98">
        <v>1.1457924377744514E-2</v>
      </c>
      <c r="N317" s="98">
        <v>1.4205783870468631E-2</v>
      </c>
      <c r="O317" s="98">
        <v>7.1487010147197383E-2</v>
      </c>
      <c r="P317" s="98">
        <v>0.16845037717879724</v>
      </c>
      <c r="Q317" s="98">
        <v>0.13249577706481108</v>
      </c>
      <c r="R317" s="98">
        <v>0.11550004611411739</v>
      </c>
      <c r="S317" s="98">
        <v>4.66944127326442E-2</v>
      </c>
      <c r="T317" s="98">
        <v>0.11742897867723023</v>
      </c>
      <c r="U317" s="98">
        <v>0.13086676882866005</v>
      </c>
      <c r="V317" s="98">
        <v>0.1739159564280478</v>
      </c>
      <c r="W317" s="98">
        <v>0.35036507192897587</v>
      </c>
      <c r="X317" s="98">
        <v>0.98832446214937053</v>
      </c>
      <c r="Y317" s="98">
        <v>1.2632212154319553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2.6515638298389616E-2</v>
      </c>
      <c r="L318" s="101">
        <v>2.6798126244551653E-3</v>
      </c>
      <c r="M318" s="101">
        <v>5.5119335297228126E-3</v>
      </c>
      <c r="N318" s="101">
        <v>6.5817245270346856E-3</v>
      </c>
      <c r="O318" s="101">
        <v>3.412032342547279E-2</v>
      </c>
      <c r="P318" s="101">
        <v>7.8767887930223032E-2</v>
      </c>
      <c r="Q318" s="101">
        <v>6.2819435688994132E-2</v>
      </c>
      <c r="R318" s="101">
        <v>5.4153870269880812E-2</v>
      </c>
      <c r="S318" s="101">
        <v>2.1527493259186861E-2</v>
      </c>
      <c r="T318" s="101">
        <v>6.3842965051412737E-2</v>
      </c>
      <c r="U318" s="101">
        <v>6.4257078350104191E-2</v>
      </c>
      <c r="V318" s="101">
        <v>8.3180930346029372E-2</v>
      </c>
      <c r="W318" s="101">
        <v>0.17437915708475152</v>
      </c>
      <c r="X318" s="101">
        <v>0.37664734555604568</v>
      </c>
      <c r="Y318" s="101">
        <v>0.37595953759292122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2.8920993744260576E-2</v>
      </c>
      <c r="L319" s="104">
        <v>2.6765585234496997E-3</v>
      </c>
      <c r="M319" s="104">
        <v>5.9459908480217023E-3</v>
      </c>
      <c r="N319" s="104">
        <v>7.6240593434339461E-3</v>
      </c>
      <c r="O319" s="104">
        <v>3.73666867217246E-2</v>
      </c>
      <c r="P319" s="104">
        <v>8.9682489248574221E-2</v>
      </c>
      <c r="Q319" s="104">
        <v>6.9676341375816964E-2</v>
      </c>
      <c r="R319" s="104">
        <v>6.1346175844236579E-2</v>
      </c>
      <c r="S319" s="104">
        <v>2.5166919473457342E-2</v>
      </c>
      <c r="T319" s="104">
        <v>5.358601362581749E-2</v>
      </c>
      <c r="U319" s="104">
        <v>6.6609690478555847E-2</v>
      </c>
      <c r="V319" s="104">
        <v>9.0735026082018444E-2</v>
      </c>
      <c r="W319" s="104">
        <v>0.17598591484422435</v>
      </c>
      <c r="X319" s="104">
        <v>0.61167711659332491</v>
      </c>
      <c r="Y319" s="104">
        <v>0.88726167783903409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0.17127000390165023</v>
      </c>
      <c r="D320" s="101">
        <v>9.8398780014593859E-2</v>
      </c>
      <c r="E320" s="101">
        <v>0.40233446688227736</v>
      </c>
      <c r="F320" s="101">
        <v>0.31969702819550216</v>
      </c>
      <c r="G320" s="101">
        <v>0.28294635837997761</v>
      </c>
      <c r="H320" s="101">
        <v>0.29735259968521566</v>
      </c>
      <c r="I320" s="101">
        <v>0.17394239718859297</v>
      </c>
      <c r="J320" s="101">
        <v>0.1228847005928068</v>
      </c>
      <c r="K320" s="101">
        <v>9.656912896412817E-2</v>
      </c>
      <c r="L320" s="101">
        <v>0.19747905305610508</v>
      </c>
      <c r="M320" s="101">
        <v>0.22751585866611351</v>
      </c>
      <c r="N320" s="101">
        <v>0.23135280605671613</v>
      </c>
      <c r="O320" s="101">
        <v>3.807365749922708E-2</v>
      </c>
      <c r="P320" s="101">
        <v>7.8082419770563086E-2</v>
      </c>
      <c r="Q320" s="101">
        <v>8.1140909213135298E-2</v>
      </c>
      <c r="R320" s="101">
        <v>0.13143801590843116</v>
      </c>
      <c r="S320" s="101">
        <v>0.20236964916478667</v>
      </c>
      <c r="T320" s="101">
        <v>6.5270736261944136E-3</v>
      </c>
      <c r="U320" s="101">
        <v>9.8744965166675983E-2</v>
      </c>
      <c r="V320" s="101">
        <v>0</v>
      </c>
      <c r="W320" s="101">
        <v>4.0853804271884057E-3</v>
      </c>
      <c r="X320" s="101">
        <v>0.45711783178841714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0.11443579413581804</v>
      </c>
      <c r="L321" s="104">
        <v>2.5246860035209366E-2</v>
      </c>
      <c r="M321" s="104">
        <v>2.9084630385769507E-2</v>
      </c>
      <c r="N321" s="104">
        <v>4.4301869936668799E-2</v>
      </c>
      <c r="O321" s="104">
        <v>0.22491194194921749</v>
      </c>
      <c r="P321" s="104">
        <v>0.45565993332328025</v>
      </c>
      <c r="Q321" s="104">
        <v>0.33066866857538502</v>
      </c>
      <c r="R321" s="104">
        <v>0.2324816433429972</v>
      </c>
      <c r="S321" s="104">
        <v>0.12374189276229686</v>
      </c>
      <c r="T321" s="104">
        <v>0.29494583451157169</v>
      </c>
      <c r="U321" s="104">
        <v>0.38313072781716434</v>
      </c>
      <c r="V321" s="104">
        <v>0.55829196616044396</v>
      </c>
      <c r="W321" s="104">
        <v>0.71561651889238076</v>
      </c>
      <c r="X321" s="104">
        <v>2.2192204360249104</v>
      </c>
      <c r="Y321" s="104">
        <v>0.78505932466688033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5.4722439159367933E-2</v>
      </c>
      <c r="L322" s="98">
        <v>1.2652153767837094E-2</v>
      </c>
      <c r="M322" s="98">
        <v>1.399214503865326E-2</v>
      </c>
      <c r="N322" s="98">
        <v>2.0500487055878858E-2</v>
      </c>
      <c r="O322" s="98">
        <v>0.10740454141275785</v>
      </c>
      <c r="P322" s="98">
        <v>0.21313683539303072</v>
      </c>
      <c r="Q322" s="98">
        <v>0.15718115080910172</v>
      </c>
      <c r="R322" s="98">
        <v>0.10947639141336882</v>
      </c>
      <c r="S322" s="98">
        <v>5.7205141092266883E-2</v>
      </c>
      <c r="T322" s="98">
        <v>0.15876438184450781</v>
      </c>
      <c r="U322" s="98">
        <v>0.18870625348634312</v>
      </c>
      <c r="V322" s="98">
        <v>0.26979718533768943</v>
      </c>
      <c r="W322" s="98">
        <v>0.35602972111008419</v>
      </c>
      <c r="X322" s="98">
        <v>0.82175142863912931</v>
      </c>
      <c r="Y322" s="98">
        <v>0.20871736464970966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5.9713354976450111E-2</v>
      </c>
      <c r="L323" s="98">
        <v>1.2594706267372274E-2</v>
      </c>
      <c r="M323" s="98">
        <v>1.5092485347116248E-2</v>
      </c>
      <c r="N323" s="98">
        <v>2.380138288078994E-2</v>
      </c>
      <c r="O323" s="98">
        <v>0.11750740053645962</v>
      </c>
      <c r="P323" s="98">
        <v>0.24252309793024954</v>
      </c>
      <c r="Q323" s="98">
        <v>0.17348751776628327</v>
      </c>
      <c r="R323" s="98">
        <v>0.1230052519296284</v>
      </c>
      <c r="S323" s="98">
        <v>6.6536751670029981E-2</v>
      </c>
      <c r="T323" s="98">
        <v>0.13618145266706388</v>
      </c>
      <c r="U323" s="98">
        <v>0.19442447433082122</v>
      </c>
      <c r="V323" s="98">
        <v>0.28849478082275448</v>
      </c>
      <c r="W323" s="98">
        <v>0.35958679778229657</v>
      </c>
      <c r="X323" s="98">
        <v>1.3974690073857809</v>
      </c>
      <c r="Y323" s="98">
        <v>0.57634196001717064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1.2011158454689645</v>
      </c>
      <c r="D324" s="122">
        <v>1.4850223482723768</v>
      </c>
      <c r="E324" s="122">
        <v>2.9115282962768458</v>
      </c>
      <c r="F324" s="122">
        <v>3.1036904120844686</v>
      </c>
      <c r="G324" s="122">
        <v>3.226674071178099</v>
      </c>
      <c r="H324" s="122">
        <v>2.5160663364606513</v>
      </c>
      <c r="I324" s="122">
        <v>2.6309420426397372</v>
      </c>
      <c r="J324" s="122">
        <v>2.3122636943990216</v>
      </c>
      <c r="K324" s="122">
        <v>2.6697649106628951</v>
      </c>
      <c r="L324" s="122">
        <v>2.7165238556948674</v>
      </c>
      <c r="M324" s="122">
        <v>2.957761567160905</v>
      </c>
      <c r="N324" s="122">
        <v>3.6895229417608881</v>
      </c>
      <c r="O324" s="122">
        <v>3.2197519178810707</v>
      </c>
      <c r="P324" s="122">
        <v>3.5147611378027577</v>
      </c>
      <c r="Q324" s="122">
        <v>3.6197419299977107</v>
      </c>
      <c r="R324" s="122">
        <v>3.522150818959854</v>
      </c>
      <c r="S324" s="122">
        <v>3.2244460383671396</v>
      </c>
      <c r="T324" s="122">
        <v>3.0889335413550763</v>
      </c>
      <c r="U324" s="122">
        <v>4.3769333002673765</v>
      </c>
      <c r="V324" s="122">
        <v>6.0302996481040703</v>
      </c>
      <c r="W324" s="122">
        <v>7.5707316901061033</v>
      </c>
      <c r="X324" s="122">
        <v>8.2871559816689597</v>
      </c>
      <c r="Y324" s="122">
        <v>5.4988800127747073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1.1393284498843874</v>
      </c>
      <c r="D325" s="98">
        <v>1.4496684018839765</v>
      </c>
      <c r="E325" s="98">
        <v>2.7135722488455962</v>
      </c>
      <c r="F325" s="98">
        <v>2.8577148465904894</v>
      </c>
      <c r="G325" s="98">
        <v>2.9966052467353665</v>
      </c>
      <c r="H325" s="98">
        <v>2.2600258228481507</v>
      </c>
      <c r="I325" s="98">
        <v>2.5017731292351626</v>
      </c>
      <c r="J325" s="98">
        <v>2.2513021567629421</v>
      </c>
      <c r="K325" s="98">
        <v>2.5765148613174542</v>
      </c>
      <c r="L325" s="98">
        <v>2.6098368002005183</v>
      </c>
      <c r="M325" s="98">
        <v>2.8171445893445242</v>
      </c>
      <c r="N325" s="98">
        <v>3.5188974245602678</v>
      </c>
      <c r="O325" s="98">
        <v>3.0617849771684726</v>
      </c>
      <c r="P325" s="98">
        <v>3.2844066113917956</v>
      </c>
      <c r="Q325" s="98">
        <v>3.4583110776098098</v>
      </c>
      <c r="R325" s="98">
        <v>3.389414047747441</v>
      </c>
      <c r="S325" s="98">
        <v>3.0908317757818007</v>
      </c>
      <c r="T325" s="98">
        <v>2.9453678989952681</v>
      </c>
      <c r="U325" s="98">
        <v>4.1503641255151544</v>
      </c>
      <c r="V325" s="98">
        <v>5.7637445425533196</v>
      </c>
      <c r="W325" s="98">
        <v>6.2152888950612564</v>
      </c>
      <c r="X325" s="98">
        <v>6.9408084201377633</v>
      </c>
      <c r="Y325" s="98">
        <v>4.8024759282336777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6.1787395584577208E-2</v>
      </c>
      <c r="D326" s="33">
        <v>3.5353946388400385E-2</v>
      </c>
      <c r="E326" s="33">
        <v>0.19795604743124945</v>
      </c>
      <c r="F326" s="33">
        <v>0.24597556549397942</v>
      </c>
      <c r="G326" s="33">
        <v>0.23006882444273255</v>
      </c>
      <c r="H326" s="33">
        <v>0.25604051361250041</v>
      </c>
      <c r="I326" s="33">
        <v>0.12916891340457462</v>
      </c>
      <c r="J326" s="33">
        <v>6.096153763607931E-2</v>
      </c>
      <c r="K326" s="33">
        <v>9.3250049345440858E-2</v>
      </c>
      <c r="L326" s="33">
        <v>0.10668705549434918</v>
      </c>
      <c r="M326" s="33">
        <v>0.14061697781638102</v>
      </c>
      <c r="N326" s="33">
        <v>0.17062551720062016</v>
      </c>
      <c r="O326" s="33">
        <v>0.15796694071259806</v>
      </c>
      <c r="P326" s="33">
        <v>0.23035452641096207</v>
      </c>
      <c r="Q326" s="33">
        <v>0.16143085238790095</v>
      </c>
      <c r="R326" s="33">
        <v>0.13273677121241312</v>
      </c>
      <c r="S326" s="33">
        <v>0.13361426258533873</v>
      </c>
      <c r="T326" s="33">
        <v>0.14356564235980818</v>
      </c>
      <c r="U326" s="33">
        <v>0.22656917475222241</v>
      </c>
      <c r="V326" s="33">
        <v>0.26655510555075107</v>
      </c>
      <c r="W326" s="33">
        <v>1.3554427950448469</v>
      </c>
      <c r="X326" s="33">
        <v>1.3463475615311955</v>
      </c>
      <c r="Y326" s="33">
        <v>0.6964040845410292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0.53941915937072293</v>
      </c>
      <c r="D328" s="119">
        <f t="shared" si="143"/>
        <v>0.54431228554097832</v>
      </c>
      <c r="E328" s="119">
        <f t="shared" si="143"/>
        <v>0.55185318585823184</v>
      </c>
      <c r="F328" s="119">
        <f t="shared" si="143"/>
        <v>0.5570825098421911</v>
      </c>
      <c r="G328" s="119">
        <f t="shared" si="143"/>
        <v>0.56183238603603025</v>
      </c>
      <c r="H328" s="119">
        <f t="shared" si="143"/>
        <v>0.56794677416410699</v>
      </c>
      <c r="I328" s="119">
        <f t="shared" si="143"/>
        <v>0.57385852139435689</v>
      </c>
      <c r="J328" s="119">
        <f t="shared" si="143"/>
        <v>0.58045499484816421</v>
      </c>
      <c r="K328" s="119">
        <f t="shared" si="143"/>
        <v>0.5885359752142203</v>
      </c>
      <c r="L328" s="119">
        <f t="shared" si="143"/>
        <v>0.59611844758350818</v>
      </c>
      <c r="M328" s="119">
        <f t="shared" si="143"/>
        <v>0.61190208090514064</v>
      </c>
      <c r="N328" s="119">
        <f t="shared" si="143"/>
        <v>0.63527407922760493</v>
      </c>
      <c r="O328" s="119">
        <f t="shared" si="143"/>
        <v>0.66928138784534175</v>
      </c>
      <c r="P328" s="119">
        <f t="shared" si="143"/>
        <v>0.70872129187715305</v>
      </c>
      <c r="Q328" s="119">
        <f t="shared" si="143"/>
        <v>0.74264672799669729</v>
      </c>
      <c r="R328" s="119">
        <f t="shared" ref="R328:V328" si="144">IF(R309=0,"",R309/R290)</f>
        <v>0.75784149622169261</v>
      </c>
      <c r="S328" s="119">
        <f t="shared" si="144"/>
        <v>0.77007234018084425</v>
      </c>
      <c r="T328" s="119">
        <f t="shared" si="144"/>
        <v>0.78296221628040763</v>
      </c>
      <c r="U328" s="119">
        <f t="shared" si="144"/>
        <v>0.79104129339461204</v>
      </c>
      <c r="V328" s="119">
        <f t="shared" si="144"/>
        <v>0.79808423180856536</v>
      </c>
      <c r="W328" s="119">
        <f t="shared" ref="W328:Y328" si="145">IF(W309=0,"",W309/W290)</f>
        <v>0.80568977625681903</v>
      </c>
      <c r="X328" s="119">
        <f t="shared" si="145"/>
        <v>0.81104538094432255</v>
      </c>
      <c r="Y328" s="119">
        <f t="shared" si="145"/>
        <v>0.81214711791496097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0.53425965578373136</v>
      </c>
      <c r="D329" s="124">
        <f t="shared" si="146"/>
        <v>0.5392815745200179</v>
      </c>
      <c r="E329" s="124">
        <f t="shared" si="146"/>
        <v>0.54466815751390973</v>
      </c>
      <c r="F329" s="124">
        <f t="shared" si="146"/>
        <v>0.54995902930167206</v>
      </c>
      <c r="G329" s="124">
        <f t="shared" si="146"/>
        <v>0.55554850900260611</v>
      </c>
      <c r="H329" s="124">
        <f t="shared" si="146"/>
        <v>0.56144025416209797</v>
      </c>
      <c r="I329" s="124">
        <f t="shared" si="146"/>
        <v>0.56754995306219336</v>
      </c>
      <c r="J329" s="124">
        <f t="shared" si="146"/>
        <v>0.57436361588284357</v>
      </c>
      <c r="K329" s="124">
        <f t="shared" si="146"/>
        <v>0.58204423581309261</v>
      </c>
      <c r="L329" s="124">
        <f t="shared" si="146"/>
        <v>0.59074334240989235</v>
      </c>
      <c r="M329" s="124">
        <f t="shared" si="146"/>
        <v>0.60670615908113967</v>
      </c>
      <c r="N329" s="124">
        <f t="shared" si="146"/>
        <v>0.63210921053703284</v>
      </c>
      <c r="O329" s="124">
        <f t="shared" si="146"/>
        <v>0.6681584963394005</v>
      </c>
      <c r="P329" s="124">
        <f t="shared" si="146"/>
        <v>0.71057162657994621</v>
      </c>
      <c r="Q329" s="124">
        <f t="shared" si="146"/>
        <v>0.74633135477135415</v>
      </c>
      <c r="R329" s="124">
        <f t="shared" ref="R329:V329" si="147">IF(R310=0,"",R310/R291)</f>
        <v>0.76450132180145713</v>
      </c>
      <c r="S329" s="124">
        <f t="shared" si="147"/>
        <v>0.77839721595298561</v>
      </c>
      <c r="T329" s="124">
        <f t="shared" si="147"/>
        <v>0.78975994880985334</v>
      </c>
      <c r="U329" s="124">
        <f t="shared" si="147"/>
        <v>0.79958719069577211</v>
      </c>
      <c r="V329" s="124">
        <f t="shared" si="147"/>
        <v>0.80858565764010493</v>
      </c>
      <c r="W329" s="124">
        <f t="shared" ref="W329:Y329" si="148">IF(W310=0,"",W310/W291)</f>
        <v>0.81531969141863725</v>
      </c>
      <c r="X329" s="124">
        <f t="shared" si="148"/>
        <v>0.81922020009901486</v>
      </c>
      <c r="Y329" s="124">
        <f t="shared" si="148"/>
        <v>0.82199346877773427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0.52927486928895873</v>
      </c>
      <c r="D330" s="111">
        <f t="shared" si="149"/>
        <v>0.53436181038871688</v>
      </c>
      <c r="E330" s="111">
        <f t="shared" si="149"/>
        <v>0.53976955008700001</v>
      </c>
      <c r="F330" s="111">
        <f t="shared" si="149"/>
        <v>0.54515761712978728</v>
      </c>
      <c r="G330" s="111">
        <f t="shared" si="149"/>
        <v>0.55083300302361049</v>
      </c>
      <c r="H330" s="111">
        <f t="shared" si="149"/>
        <v>0.55675648516941934</v>
      </c>
      <c r="I330" s="111">
        <f t="shared" si="149"/>
        <v>0.56300197493916426</v>
      </c>
      <c r="J330" s="111">
        <f t="shared" si="149"/>
        <v>0.56987609253868632</v>
      </c>
      <c r="K330" s="111">
        <f t="shared" si="149"/>
        <v>0.57763705013674482</v>
      </c>
      <c r="L330" s="111">
        <f t="shared" si="149"/>
        <v>0.58634937975870094</v>
      </c>
      <c r="M330" s="111">
        <f t="shared" si="149"/>
        <v>0.60247016880600057</v>
      </c>
      <c r="N330" s="111">
        <f t="shared" si="149"/>
        <v>0.62800886366302677</v>
      </c>
      <c r="O330" s="111">
        <f t="shared" si="149"/>
        <v>0.66430644909802761</v>
      </c>
      <c r="P330" s="111">
        <f t="shared" si="149"/>
        <v>0.70706703825965844</v>
      </c>
      <c r="Q330" s="111">
        <f t="shared" si="149"/>
        <v>0.74314064937498892</v>
      </c>
      <c r="R330" s="111">
        <f t="shared" ref="R330:V330" si="150">IF(R311=0,"",R311/R292)</f>
        <v>0.76148009701466912</v>
      </c>
      <c r="S330" s="111">
        <f t="shared" si="150"/>
        <v>0.77553208421430186</v>
      </c>
      <c r="T330" s="111">
        <f t="shared" si="150"/>
        <v>0.78697025022849298</v>
      </c>
      <c r="U330" s="111">
        <f t="shared" si="150"/>
        <v>0.79695238659947876</v>
      </c>
      <c r="V330" s="111">
        <f t="shared" si="150"/>
        <v>0.80605350156929889</v>
      </c>
      <c r="W330" s="111">
        <f t="shared" ref="W330:Y330" si="151">IF(W311=0,"",W311/W292)</f>
        <v>0.81291770141540742</v>
      </c>
      <c r="X330" s="111">
        <f t="shared" si="151"/>
        <v>0.81696396047581921</v>
      </c>
      <c r="Y330" s="111">
        <f t="shared" si="151"/>
        <v>0.81982108813581978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2.3612284950817353</v>
      </c>
      <c r="E332" s="124">
        <f t="shared" si="155"/>
        <v>2.4571325007913911</v>
      </c>
      <c r="F332" s="124">
        <f t="shared" si="155"/>
        <v>2.5538067651711773</v>
      </c>
      <c r="G332" s="124">
        <f t="shared" si="155"/>
        <v>2.6518113536192072</v>
      </c>
      <c r="H332" s="124">
        <f t="shared" si="155"/>
        <v>2.751058245353335</v>
      </c>
      <c r="I332" s="124">
        <f t="shared" si="155"/>
        <v>2.8516648407263725</v>
      </c>
      <c r="J332" s="124">
        <f t="shared" si="155"/>
        <v>2.9541573192931225</v>
      </c>
      <c r="K332" s="124">
        <f t="shared" si="155"/>
        <v>3.0589524591337431</v>
      </c>
      <c r="L332" s="124">
        <f t="shared" si="155"/>
        <v>3.1661055295072869</v>
      </c>
      <c r="M332" s="124">
        <f t="shared" si="155"/>
        <v>3.2888950499190894</v>
      </c>
      <c r="N332" s="124">
        <f t="shared" si="155"/>
        <v>3.4312628031919359</v>
      </c>
      <c r="O332" s="124">
        <f t="shared" si="155"/>
        <v>3.5929548193350791</v>
      </c>
      <c r="P332" s="124">
        <f t="shared" si="155"/>
        <v>3.7582352308246976</v>
      </c>
      <c r="Q332" s="124">
        <f t="shared" si="155"/>
        <v>3.8850854125310383</v>
      </c>
      <c r="R332" s="124">
        <f t="shared" ref="R332:V332" si="156">IF(R313=0,"",R313/R294)</f>
        <v>3.9125710712894084</v>
      </c>
      <c r="S332" s="124">
        <f t="shared" si="156"/>
        <v>3.9156250333736717</v>
      </c>
      <c r="T332" s="124">
        <f t="shared" si="156"/>
        <v>3.9190183245784089</v>
      </c>
      <c r="U332" s="124">
        <f t="shared" si="156"/>
        <v>3.9227886481392282</v>
      </c>
      <c r="V332" s="124">
        <f t="shared" si="156"/>
        <v>3.933562485267625</v>
      </c>
      <c r="W332" s="124">
        <f t="shared" ref="W332:Y332" si="157">IF(W313=0,"",W313/W294)</f>
        <v>3.9689243079134164</v>
      </c>
      <c r="X332" s="124">
        <f t="shared" si="157"/>
        <v>4.0120601695056139</v>
      </c>
      <c r="Y332" s="124">
        <f t="shared" si="157"/>
        <v>4.0606819531873128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2.3612284950817353</v>
      </c>
      <c r="E333" s="111">
        <f t="shared" si="158"/>
        <v>2.4571325007913911</v>
      </c>
      <c r="F333" s="111">
        <f t="shared" si="158"/>
        <v>2.5538067651711773</v>
      </c>
      <c r="G333" s="111">
        <f t="shared" si="158"/>
        <v>2.6518113536192072</v>
      </c>
      <c r="H333" s="111">
        <f t="shared" si="158"/>
        <v>2.751058245353335</v>
      </c>
      <c r="I333" s="111">
        <f t="shared" si="158"/>
        <v>2.8516648407263725</v>
      </c>
      <c r="J333" s="111">
        <f t="shared" si="158"/>
        <v>2.9541573192931225</v>
      </c>
      <c r="K333" s="111">
        <f t="shared" si="158"/>
        <v>3.0589524591337431</v>
      </c>
      <c r="L333" s="111">
        <f t="shared" si="158"/>
        <v>3.1661055295072869</v>
      </c>
      <c r="M333" s="111">
        <f t="shared" si="158"/>
        <v>3.2888950499190894</v>
      </c>
      <c r="N333" s="111">
        <f t="shared" si="158"/>
        <v>3.4312628031919359</v>
      </c>
      <c r="O333" s="111">
        <f t="shared" si="158"/>
        <v>3.5929548193350791</v>
      </c>
      <c r="P333" s="111">
        <f t="shared" si="158"/>
        <v>3.7582352308246976</v>
      </c>
      <c r="Q333" s="111">
        <f t="shared" si="158"/>
        <v>3.8850854125310383</v>
      </c>
      <c r="R333" s="111">
        <f t="shared" ref="R333:V333" si="159">IF(R314=0,"",R314/R295)</f>
        <v>3.9125710712894084</v>
      </c>
      <c r="S333" s="111">
        <f t="shared" si="159"/>
        <v>3.9156250333736717</v>
      </c>
      <c r="T333" s="111">
        <f t="shared" si="159"/>
        <v>3.9190183245784089</v>
      </c>
      <c r="U333" s="111">
        <f t="shared" si="159"/>
        <v>3.9227886481392282</v>
      </c>
      <c r="V333" s="111">
        <f t="shared" si="159"/>
        <v>3.933562485267625</v>
      </c>
      <c r="W333" s="111">
        <f t="shared" ref="W333:Y333" si="160">IF(W314=0,"",W314/W295)</f>
        <v>3.9689243079134164</v>
      </c>
      <c r="X333" s="111">
        <f t="shared" si="160"/>
        <v>4.0120601695056139</v>
      </c>
      <c r="Y333" s="111">
        <f t="shared" si="160"/>
        <v>4.0606819531873128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0.57488082743989333</v>
      </c>
      <c r="D334" s="124">
        <f t="shared" si="161"/>
        <v>0.579093531913629</v>
      </c>
      <c r="E334" s="124">
        <f t="shared" si="161"/>
        <v>0.58945388018327816</v>
      </c>
      <c r="F334" s="124">
        <f t="shared" si="161"/>
        <v>0.59471343487815187</v>
      </c>
      <c r="G334" s="124">
        <f t="shared" si="161"/>
        <v>0.6011337347675314</v>
      </c>
      <c r="H334" s="124">
        <f t="shared" si="161"/>
        <v>0.60940240406057045</v>
      </c>
      <c r="I334" s="124">
        <f t="shared" si="161"/>
        <v>0.61569584296436441</v>
      </c>
      <c r="J334" s="124">
        <f t="shared" si="161"/>
        <v>0.62367499927144998</v>
      </c>
      <c r="K334" s="124">
        <f t="shared" si="161"/>
        <v>0.63753273496480678</v>
      </c>
      <c r="L334" s="124">
        <f t="shared" si="161"/>
        <v>0.64351334599467569</v>
      </c>
      <c r="M334" s="124">
        <f t="shared" si="161"/>
        <v>0.65850326818907534</v>
      </c>
      <c r="N334" s="124">
        <f t="shared" si="161"/>
        <v>0.68018321899432332</v>
      </c>
      <c r="O334" s="124">
        <f t="shared" si="161"/>
        <v>0.71423221282463112</v>
      </c>
      <c r="P334" s="124">
        <f t="shared" si="161"/>
        <v>0.75215759121031878</v>
      </c>
      <c r="Q334" s="124">
        <f t="shared" si="161"/>
        <v>0.77906669459074218</v>
      </c>
      <c r="R334" s="124">
        <f t="shared" ref="R334:V334" si="162">IF(R315=0,"",R315/R296)</f>
        <v>0.79581246095437397</v>
      </c>
      <c r="S334" s="124">
        <f t="shared" si="162"/>
        <v>0.80896848774243069</v>
      </c>
      <c r="T334" s="124">
        <f t="shared" si="162"/>
        <v>0.82536753960030218</v>
      </c>
      <c r="U334" s="124">
        <f t="shared" si="162"/>
        <v>0.83597732227382571</v>
      </c>
      <c r="V334" s="124">
        <f t="shared" si="162"/>
        <v>0.84563918506583746</v>
      </c>
      <c r="W334" s="124">
        <f t="shared" ref="W334:Y334" si="163">IF(W315=0,"",W315/W296)</f>
        <v>0.8519855149941844</v>
      </c>
      <c r="X334" s="124">
        <f t="shared" si="163"/>
        <v>0.8624370981892453</v>
      </c>
      <c r="Y334" s="124">
        <f t="shared" si="163"/>
        <v>0.86782424888963372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0.57027361959614142</v>
      </c>
      <c r="D335" s="111">
        <f t="shared" si="164"/>
        <v>0.5770181806697402</v>
      </c>
      <c r="E335" s="111">
        <f t="shared" si="164"/>
        <v>0.58406823065886737</v>
      </c>
      <c r="F335" s="111">
        <f t="shared" si="164"/>
        <v>0.59117259560980528</v>
      </c>
      <c r="G335" s="111">
        <f t="shared" si="164"/>
        <v>0.5985561138387101</v>
      </c>
      <c r="H335" s="111">
        <f t="shared" si="164"/>
        <v>0.60618893467128265</v>
      </c>
      <c r="I335" s="111">
        <f t="shared" si="164"/>
        <v>0.6141240692749721</v>
      </c>
      <c r="J335" s="111">
        <f t="shared" si="164"/>
        <v>0.62258409196381437</v>
      </c>
      <c r="K335" s="111">
        <f t="shared" si="164"/>
        <v>0.63175511540049856</v>
      </c>
      <c r="L335" s="111">
        <f t="shared" si="164"/>
        <v>0.64168135936574322</v>
      </c>
      <c r="M335" s="111">
        <f t="shared" si="164"/>
        <v>0.65699579554969367</v>
      </c>
      <c r="N335" s="111">
        <f t="shared" si="164"/>
        <v>0.67912892214758624</v>
      </c>
      <c r="O335" s="111">
        <f t="shared" si="164"/>
        <v>0.70910174239110024</v>
      </c>
      <c r="P335" s="111">
        <f t="shared" si="164"/>
        <v>0.7439521685510444</v>
      </c>
      <c r="Q335" s="111">
        <f t="shared" si="164"/>
        <v>0.77446457398352075</v>
      </c>
      <c r="R335" s="111">
        <f t="shared" ref="R335:V335" si="165">IF(R316=0,"",R316/R297)</f>
        <v>0.79311598936686933</v>
      </c>
      <c r="S335" s="111">
        <f t="shared" si="165"/>
        <v>0.80899977822047275</v>
      </c>
      <c r="T335" s="111">
        <f t="shared" si="165"/>
        <v>0.82236525802007132</v>
      </c>
      <c r="U335" s="111">
        <f t="shared" si="165"/>
        <v>0.83344984725157967</v>
      </c>
      <c r="V335" s="111">
        <f t="shared" si="165"/>
        <v>0.84246177757030105</v>
      </c>
      <c r="W335" s="111">
        <f t="shared" ref="W335:Y335" si="166">IF(W316=0,"",W316/W297)</f>
        <v>0.84842592541898343</v>
      </c>
      <c r="X335" s="111">
        <f t="shared" si="166"/>
        <v>0.85094395680143964</v>
      </c>
      <c r="Y335" s="111">
        <f t="shared" si="166"/>
        <v>0.85242034948231371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0.78198293854845413</v>
      </c>
      <c r="L336" s="111">
        <f t="shared" si="167"/>
        <v>0.78163314768951642</v>
      </c>
      <c r="M336" s="111">
        <f t="shared" si="167"/>
        <v>0.79926405187164351</v>
      </c>
      <c r="N336" s="111">
        <f t="shared" si="167"/>
        <v>0.82040944356146051</v>
      </c>
      <c r="O336" s="111">
        <f t="shared" si="167"/>
        <v>0.83625838852750622</v>
      </c>
      <c r="P336" s="111">
        <f t="shared" si="167"/>
        <v>0.86137389896829153</v>
      </c>
      <c r="Q336" s="111">
        <f t="shared" si="167"/>
        <v>0.87867912969804884</v>
      </c>
      <c r="R336" s="111">
        <f t="shared" ref="R336:V336" si="168">IF(R317=0,"",R317/R298)</f>
        <v>0.89102487127029861</v>
      </c>
      <c r="S336" s="111">
        <f t="shared" si="168"/>
        <v>0.90183817414209355</v>
      </c>
      <c r="T336" s="111">
        <f t="shared" si="168"/>
        <v>0.89490590956079008</v>
      </c>
      <c r="U336" s="111">
        <f t="shared" si="168"/>
        <v>0.91064735929035223</v>
      </c>
      <c r="V336" s="111">
        <f t="shared" si="168"/>
        <v>0.91790480790065587</v>
      </c>
      <c r="W336" s="111">
        <f t="shared" ref="W336:Y336" si="169">IF(W317=0,"",W317/W298)</f>
        <v>0.91834364515306666</v>
      </c>
      <c r="X336" s="111">
        <f t="shared" si="169"/>
        <v>0.93742234322854134</v>
      </c>
      <c r="Y336" s="111">
        <f t="shared" si="169"/>
        <v>0.95099798260144874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0.63175511540049856</v>
      </c>
      <c r="L337" s="112">
        <f t="shared" si="170"/>
        <v>0.64168135936574322</v>
      </c>
      <c r="M337" s="112">
        <f t="shared" si="170"/>
        <v>0.65699579554969367</v>
      </c>
      <c r="N337" s="112">
        <f t="shared" si="170"/>
        <v>0.67912892214758624</v>
      </c>
      <c r="O337" s="112">
        <f t="shared" si="170"/>
        <v>0.70910174239110035</v>
      </c>
      <c r="P337" s="112">
        <f t="shared" si="170"/>
        <v>0.7439521685510444</v>
      </c>
      <c r="Q337" s="112">
        <f t="shared" si="170"/>
        <v>0.77446457398352075</v>
      </c>
      <c r="R337" s="112">
        <f t="shared" ref="R337:V337" si="171">IF(R318=0,"",R318/R299)</f>
        <v>0.79311598936686933</v>
      </c>
      <c r="S337" s="112">
        <f t="shared" si="171"/>
        <v>0.80899977822047275</v>
      </c>
      <c r="T337" s="112">
        <f t="shared" si="171"/>
        <v>0.82236525802007121</v>
      </c>
      <c r="U337" s="112">
        <f t="shared" si="171"/>
        <v>0.83344984725157967</v>
      </c>
      <c r="V337" s="112">
        <f t="shared" si="171"/>
        <v>0.84246177757030094</v>
      </c>
      <c r="W337" s="112">
        <f t="shared" ref="W337:Y337" si="172">IF(W318=0,"",W318/W299)</f>
        <v>0.84842592541898343</v>
      </c>
      <c r="X337" s="112">
        <f t="shared" si="172"/>
        <v>0.85094395680143964</v>
      </c>
      <c r="Y337" s="112">
        <f t="shared" si="172"/>
        <v>0.85242034948231371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0.64386064978934698</v>
      </c>
      <c r="D339" s="112">
        <f t="shared" si="176"/>
        <v>0.64538513236961514</v>
      </c>
      <c r="E339" s="112">
        <f t="shared" si="176"/>
        <v>0.64705406322829517</v>
      </c>
      <c r="F339" s="112">
        <f t="shared" si="176"/>
        <v>0.64874313053569066</v>
      </c>
      <c r="G339" s="112">
        <f t="shared" si="176"/>
        <v>0.65056635334077051</v>
      </c>
      <c r="H339" s="112">
        <f t="shared" si="176"/>
        <v>0.65251086133984482</v>
      </c>
      <c r="I339" s="112">
        <f t="shared" si="176"/>
        <v>0.65460622513077849</v>
      </c>
      <c r="J339" s="112">
        <f t="shared" si="176"/>
        <v>0.65697101385177326</v>
      </c>
      <c r="K339" s="112">
        <f t="shared" si="176"/>
        <v>0.65970997320763625</v>
      </c>
      <c r="L339" s="112">
        <f t="shared" si="176"/>
        <v>0.66285911668540043</v>
      </c>
      <c r="M339" s="112">
        <f t="shared" si="176"/>
        <v>0.6688460177335549</v>
      </c>
      <c r="N339" s="112">
        <f t="shared" si="176"/>
        <v>0.67871787836957398</v>
      </c>
      <c r="O339" s="112">
        <f t="shared" si="176"/>
        <v>0.69377118258448744</v>
      </c>
      <c r="P339" s="112">
        <f t="shared" si="176"/>
        <v>0.71329224893598864</v>
      </c>
      <c r="Q339" s="112">
        <f t="shared" si="176"/>
        <v>0.73212592467340087</v>
      </c>
      <c r="R339" s="112">
        <f t="shared" ref="R339:V339" si="177">IF(R320=0,"",R320/R301)</f>
        <v>0.74487141424417691</v>
      </c>
      <c r="S339" s="112">
        <f t="shared" si="177"/>
        <v>0.75721959671544337</v>
      </c>
      <c r="T339" s="112">
        <f t="shared" si="177"/>
        <v>0.76947195068566354</v>
      </c>
      <c r="U339" s="112">
        <f t="shared" si="177"/>
        <v>0.78175164568205457</v>
      </c>
      <c r="V339" s="112" t="str">
        <f t="shared" si="177"/>
        <v/>
      </c>
      <c r="W339" s="112">
        <f t="shared" ref="W339:Y339" si="178">IF(W320=0,"",W320/W301)</f>
        <v>0.80483288762769756</v>
      </c>
      <c r="X339" s="112">
        <f t="shared" si="178"/>
        <v>0.81710645190655096</v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0.80214296023921206</v>
      </c>
      <c r="L340" s="113">
        <f t="shared" si="179"/>
        <v>0.79688465318406365</v>
      </c>
      <c r="M340" s="113">
        <f t="shared" si="179"/>
        <v>0.80763011328912171</v>
      </c>
      <c r="N340" s="113">
        <f t="shared" si="179"/>
        <v>0.82031221002398702</v>
      </c>
      <c r="O340" s="113">
        <f t="shared" si="179"/>
        <v>0.8259103874362671</v>
      </c>
      <c r="P340" s="113">
        <f t="shared" si="179"/>
        <v>0.84174110285976489</v>
      </c>
      <c r="Q340" s="113">
        <f t="shared" si="179"/>
        <v>0.85184599309038833</v>
      </c>
      <c r="R340" s="113">
        <f t="shared" ref="R340:V340" si="180">IF(R321=0,"",R321/R302)</f>
        <v>0.86111075030991058</v>
      </c>
      <c r="S340" s="113">
        <f t="shared" si="180"/>
        <v>0.87091239027917733</v>
      </c>
      <c r="T340" s="113">
        <f t="shared" si="180"/>
        <v>0.86112942842740769</v>
      </c>
      <c r="U340" s="113">
        <f t="shared" si="180"/>
        <v>0.87911628302748035</v>
      </c>
      <c r="V340" s="113">
        <f t="shared" si="180"/>
        <v>0.88847802930915187</v>
      </c>
      <c r="W340" s="113">
        <f t="shared" ref="W340:Y340" si="181">IF(W321=0,"",W321/W302)</f>
        <v>0.89234380368516941</v>
      </c>
      <c r="X340" s="113">
        <f t="shared" si="181"/>
        <v>0.923461724984319</v>
      </c>
      <c r="Y340" s="113">
        <f t="shared" si="181"/>
        <v>0.94785694768909257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0.65970997320763625</v>
      </c>
      <c r="L341" s="111">
        <f t="shared" si="182"/>
        <v>0.66285911668540043</v>
      </c>
      <c r="M341" s="111">
        <f t="shared" si="182"/>
        <v>0.6688460177335549</v>
      </c>
      <c r="N341" s="111">
        <f t="shared" si="182"/>
        <v>0.67871787836957398</v>
      </c>
      <c r="O341" s="111">
        <f t="shared" si="182"/>
        <v>0.69377118258448744</v>
      </c>
      <c r="P341" s="111">
        <f t="shared" si="182"/>
        <v>0.71329224893598875</v>
      </c>
      <c r="Q341" s="111">
        <f t="shared" si="182"/>
        <v>0.73212592467340087</v>
      </c>
      <c r="R341" s="111">
        <f t="shared" ref="R341:V341" si="183">IF(R322=0,"",R322/R303)</f>
        <v>0.74487141424417691</v>
      </c>
      <c r="S341" s="111">
        <f t="shared" si="183"/>
        <v>0.75721959671544337</v>
      </c>
      <c r="T341" s="111">
        <f t="shared" si="183"/>
        <v>0.76947195068566343</v>
      </c>
      <c r="U341" s="111">
        <f t="shared" si="183"/>
        <v>0.78175164568205457</v>
      </c>
      <c r="V341" s="111">
        <f t="shared" si="183"/>
        <v>0.79381502254422476</v>
      </c>
      <c r="W341" s="111">
        <f t="shared" ref="W341:Y341" si="184">IF(W322=0,"",W322/W303)</f>
        <v>0.80483288762769756</v>
      </c>
      <c r="X341" s="111">
        <f t="shared" si="184"/>
        <v>0.81710645190655096</v>
      </c>
      <c r="Y341" s="111">
        <f t="shared" si="184"/>
        <v>0.82855694138993319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0.59297675485817281</v>
      </c>
      <c r="D343" s="124">
        <f t="shared" si="188"/>
        <v>0.58992826260671682</v>
      </c>
      <c r="E343" s="124">
        <f t="shared" si="188"/>
        <v>0.59635575963799969</v>
      </c>
      <c r="F343" s="124">
        <f t="shared" si="188"/>
        <v>0.59846818819537784</v>
      </c>
      <c r="G343" s="124">
        <f t="shared" si="188"/>
        <v>0.59799701591245924</v>
      </c>
      <c r="H343" s="124">
        <f t="shared" si="188"/>
        <v>0.60275898403801909</v>
      </c>
      <c r="I343" s="124">
        <f t="shared" si="188"/>
        <v>0.59619423217695311</v>
      </c>
      <c r="J343" s="124">
        <f t="shared" si="188"/>
        <v>0.59372393264790002</v>
      </c>
      <c r="K343" s="124">
        <f t="shared" si="188"/>
        <v>0.59546345015078916</v>
      </c>
      <c r="L343" s="124">
        <f t="shared" si="188"/>
        <v>0.59664799817379488</v>
      </c>
      <c r="M343" s="124">
        <f t="shared" si="188"/>
        <v>0.59827299043921478</v>
      </c>
      <c r="N343" s="124">
        <f t="shared" si="188"/>
        <v>0.59842945213330945</v>
      </c>
      <c r="O343" s="124">
        <f t="shared" si="188"/>
        <v>0.5991148318982028</v>
      </c>
      <c r="P343" s="124">
        <f t="shared" si="188"/>
        <v>0.60214176209452774</v>
      </c>
      <c r="Q343" s="124">
        <f t="shared" si="188"/>
        <v>0.60085169579734199</v>
      </c>
      <c r="R343" s="124">
        <f t="shared" ref="R343:V343" si="189">IF(R324=0,"",R324/R305)</f>
        <v>0.60424060524343626</v>
      </c>
      <c r="S343" s="124">
        <f t="shared" si="189"/>
        <v>0.61105953409673175</v>
      </c>
      <c r="T343" s="124">
        <f t="shared" si="189"/>
        <v>0.61873410152531672</v>
      </c>
      <c r="U343" s="124">
        <f t="shared" si="189"/>
        <v>0.62592231380631691</v>
      </c>
      <c r="V343" s="124">
        <f t="shared" si="189"/>
        <v>0.62909180938452658</v>
      </c>
      <c r="W343" s="124">
        <f t="shared" ref="W343:Y343" si="190">IF(W324=0,"",W324/W305)</f>
        <v>0.65692605671099236</v>
      </c>
      <c r="X343" s="124">
        <f t="shared" si="190"/>
        <v>0.65474072397144423</v>
      </c>
      <c r="Y343" s="124">
        <f t="shared" si="190"/>
        <v>0.64815328929160432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0.58627065605900419</v>
      </c>
      <c r="D344" s="111">
        <f t="shared" si="191"/>
        <v>0.58683305315429846</v>
      </c>
      <c r="E344" s="111">
        <f t="shared" si="191"/>
        <v>0.58739550090953652</v>
      </c>
      <c r="F344" s="111">
        <f t="shared" si="191"/>
        <v>0.58795795557294861</v>
      </c>
      <c r="G344" s="111">
        <f t="shared" si="191"/>
        <v>0.58852045689118881</v>
      </c>
      <c r="H344" s="111">
        <f t="shared" si="191"/>
        <v>0.58908299999977298</v>
      </c>
      <c r="I344" s="111">
        <f t="shared" si="191"/>
        <v>0.58964559469227751</v>
      </c>
      <c r="J344" s="111">
        <f t="shared" si="191"/>
        <v>0.59020828108952983</v>
      </c>
      <c r="K344" s="111">
        <f t="shared" si="191"/>
        <v>0.59077109330478583</v>
      </c>
      <c r="L344" s="111">
        <f t="shared" si="191"/>
        <v>0.59133404046473981</v>
      </c>
      <c r="M344" s="111">
        <f t="shared" si="191"/>
        <v>0.591761566703217</v>
      </c>
      <c r="N344" s="111">
        <f t="shared" si="191"/>
        <v>0.59200053376038853</v>
      </c>
      <c r="O344" s="111">
        <f t="shared" si="191"/>
        <v>0.59214335809309593</v>
      </c>
      <c r="P344" s="111">
        <f t="shared" si="191"/>
        <v>0.59254188578289202</v>
      </c>
      <c r="Q344" s="111">
        <f t="shared" si="191"/>
        <v>0.59416398657822311</v>
      </c>
      <c r="R344" s="111">
        <f t="shared" ref="R344:V344" si="192">IF(R325=0,"",R325/R306)</f>
        <v>0.59842484145240771</v>
      </c>
      <c r="S344" s="111">
        <f t="shared" si="192"/>
        <v>0.60443526413822224</v>
      </c>
      <c r="T344" s="111">
        <f t="shared" si="192"/>
        <v>0.61102987629811822</v>
      </c>
      <c r="U344" s="111">
        <f t="shared" si="192"/>
        <v>0.61704329959456283</v>
      </c>
      <c r="V344" s="111">
        <f t="shared" si="192"/>
        <v>0.62131015569001558</v>
      </c>
      <c r="W344" s="111">
        <f t="shared" ref="W344:Y344" si="193">IF(W325=0,"",W325/W306)</f>
        <v>0.62336083912526397</v>
      </c>
      <c r="X344" s="111">
        <f t="shared" si="193"/>
        <v>0.62377298278306126</v>
      </c>
      <c r="Y344" s="111">
        <f t="shared" si="193"/>
        <v>0.62381419714884101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0.75148005138005769</v>
      </c>
      <c r="D345" s="45">
        <f t="shared" si="194"/>
        <v>0.75272351385861047</v>
      </c>
      <c r="E345" s="45">
        <f t="shared" si="194"/>
        <v>0.75402560588067802</v>
      </c>
      <c r="F345" s="45">
        <f t="shared" si="194"/>
        <v>0.75533569284049751</v>
      </c>
      <c r="G345" s="45">
        <f t="shared" si="194"/>
        <v>0.75669977416136025</v>
      </c>
      <c r="H345" s="45">
        <f t="shared" si="194"/>
        <v>0.758112220099461</v>
      </c>
      <c r="I345" s="45">
        <f t="shared" si="194"/>
        <v>0.75958436491404291</v>
      </c>
      <c r="J345" s="45">
        <f t="shared" si="194"/>
        <v>0.76116264106459108</v>
      </c>
      <c r="K345" s="45">
        <f t="shared" si="194"/>
        <v>0.76288652835485771</v>
      </c>
      <c r="L345" s="45">
        <f t="shared" si="194"/>
        <v>0.76476658925093599</v>
      </c>
      <c r="M345" s="45">
        <f t="shared" si="194"/>
        <v>0.76745466088086589</v>
      </c>
      <c r="N345" s="45">
        <f t="shared" si="194"/>
        <v>0.77113631507966207</v>
      </c>
      <c r="O345" s="45">
        <f t="shared" si="194"/>
        <v>0.7762516051470395</v>
      </c>
      <c r="P345" s="45">
        <f t="shared" si="194"/>
        <v>0.78301636369515593</v>
      </c>
      <c r="Q345" s="45">
        <f t="shared" si="194"/>
        <v>0.79177002723761314</v>
      </c>
      <c r="R345" s="45">
        <f t="shared" ref="R345:V345" si="195">IF(R326=0,"",R326/R307)</f>
        <v>0.80368167046080075</v>
      </c>
      <c r="S345" s="45">
        <f t="shared" si="195"/>
        <v>0.81858702457680244</v>
      </c>
      <c r="T345" s="45">
        <f t="shared" si="195"/>
        <v>0.83463345679618539</v>
      </c>
      <c r="U345" s="45">
        <f t="shared" si="195"/>
        <v>0.84996833432956087</v>
      </c>
      <c r="V345" s="45">
        <f t="shared" si="195"/>
        <v>0.86273902438751937</v>
      </c>
      <c r="W345" s="45">
        <f t="shared" ref="W345:Y345" si="196">IF(W326=0,"",W326/W307)</f>
        <v>0.87230183779289139</v>
      </c>
      <c r="X345" s="45">
        <f t="shared" si="196"/>
        <v>0.87995526787919409</v>
      </c>
      <c r="Y345" s="45">
        <f t="shared" si="196"/>
        <v>0.88674229772236779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130.68567499976405</v>
      </c>
      <c r="D347" s="117">
        <f t="shared" si="197"/>
        <v>151.13786905655442</v>
      </c>
      <c r="E347" s="117">
        <f t="shared" si="197"/>
        <v>185.70070752949525</v>
      </c>
      <c r="F347" s="117">
        <f t="shared" si="197"/>
        <v>198.96455963195098</v>
      </c>
      <c r="G347" s="117">
        <f t="shared" si="197"/>
        <v>232.27528629718941</v>
      </c>
      <c r="H347" s="117">
        <f t="shared" si="197"/>
        <v>174.4034896787004</v>
      </c>
      <c r="I347" s="117">
        <f t="shared" si="197"/>
        <v>172.57472295801935</v>
      </c>
      <c r="J347" s="117">
        <f t="shared" si="197"/>
        <v>145.71063448432309</v>
      </c>
      <c r="K347" s="117">
        <f t="shared" si="197"/>
        <v>164.12958542718684</v>
      </c>
      <c r="L347" s="117">
        <f t="shared" si="197"/>
        <v>173.58204715523516</v>
      </c>
      <c r="M347" s="117">
        <f t="shared" si="197"/>
        <v>174.9332054257757</v>
      </c>
      <c r="N347" s="117">
        <f t="shared" si="197"/>
        <v>216.72143869817464</v>
      </c>
      <c r="O347" s="117">
        <f t="shared" si="197"/>
        <v>176.81911518552687</v>
      </c>
      <c r="P347" s="117">
        <f t="shared" si="197"/>
        <v>169.61105626438899</v>
      </c>
      <c r="Q347" s="117">
        <f t="shared" si="197"/>
        <v>164.34198688807322</v>
      </c>
      <c r="R347" s="117">
        <f t="shared" ref="R347:V347" si="198">R348+R351+R353+R362</f>
        <v>157.10940902444474</v>
      </c>
      <c r="S347" s="117">
        <f t="shared" si="198"/>
        <v>136.78422684693263</v>
      </c>
      <c r="T347" s="117">
        <f t="shared" si="198"/>
        <v>135.51061299801893</v>
      </c>
      <c r="U347" s="117">
        <f t="shared" si="198"/>
        <v>165.81336410587932</v>
      </c>
      <c r="V347" s="117">
        <f t="shared" si="198"/>
        <v>222.45690255851639</v>
      </c>
      <c r="W347" s="117">
        <f t="shared" ref="W347:Y347" si="199">W348+W351+W353+W362</f>
        <v>258.59950120480448</v>
      </c>
      <c r="X347" s="117">
        <f t="shared" si="199"/>
        <v>292.93328039342293</v>
      </c>
      <c r="Y347" s="117">
        <f t="shared" si="199"/>
        <v>188.18374319112436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116.76996440220906</v>
      </c>
      <c r="D348" s="122">
        <f t="shared" si="200"/>
        <v>133.90051280640628</v>
      </c>
      <c r="E348" s="122">
        <f t="shared" si="200"/>
        <v>159.23570374236695</v>
      </c>
      <c r="F348" s="122">
        <f t="shared" si="200"/>
        <v>169.8920067569741</v>
      </c>
      <c r="G348" s="122">
        <f t="shared" si="200"/>
        <v>200.72962910614098</v>
      </c>
      <c r="H348" s="122">
        <f t="shared" si="200"/>
        <v>151.03700489886785</v>
      </c>
      <c r="I348" s="122">
        <f t="shared" si="200"/>
        <v>147.16177423208956</v>
      </c>
      <c r="J348" s="122">
        <f t="shared" si="200"/>
        <v>123.34472203408856</v>
      </c>
      <c r="K348" s="122">
        <f t="shared" si="200"/>
        <v>138.76025454448299</v>
      </c>
      <c r="L348" s="122">
        <f t="shared" si="200"/>
        <v>148.37547718803719</v>
      </c>
      <c r="M348" s="122">
        <f t="shared" si="200"/>
        <v>146.74095634498045</v>
      </c>
      <c r="N348" s="122">
        <f t="shared" si="200"/>
        <v>181.582894433766</v>
      </c>
      <c r="O348" s="122">
        <f t="shared" si="200"/>
        <v>146.37868162343491</v>
      </c>
      <c r="P348" s="122">
        <f t="shared" si="200"/>
        <v>137.56763698885007</v>
      </c>
      <c r="Q348" s="122">
        <f t="shared" si="200"/>
        <v>131.05090542377062</v>
      </c>
      <c r="R348" s="122">
        <f t="shared" ref="R348:V348" si="201">SUM(R349:R350)</f>
        <v>125.36887101908785</v>
      </c>
      <c r="S348" s="122">
        <f t="shared" si="201"/>
        <v>108.16754268563461</v>
      </c>
      <c r="T348" s="122">
        <f t="shared" si="201"/>
        <v>107.65587701338252</v>
      </c>
      <c r="U348" s="122">
        <f t="shared" si="201"/>
        <v>128.75547865127078</v>
      </c>
      <c r="V348" s="122">
        <f t="shared" si="201"/>
        <v>170.41557596498262</v>
      </c>
      <c r="W348" s="122">
        <f t="shared" ref="W348:Y348" si="202">SUM(W349:W350)</f>
        <v>196.79413724678116</v>
      </c>
      <c r="X348" s="122">
        <f t="shared" si="202"/>
        <v>224.8139869139122</v>
      </c>
      <c r="Y348" s="122">
        <f t="shared" si="202"/>
        <v>142.11186330640294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116.76996440220906</v>
      </c>
      <c r="D349" s="98">
        <v>133.90051280640628</v>
      </c>
      <c r="E349" s="98">
        <v>159.23570374236695</v>
      </c>
      <c r="F349" s="98">
        <v>169.8920067569741</v>
      </c>
      <c r="G349" s="98">
        <v>200.72962910614098</v>
      </c>
      <c r="H349" s="98">
        <v>151.03700489886785</v>
      </c>
      <c r="I349" s="98">
        <v>147.16177423208956</v>
      </c>
      <c r="J349" s="98">
        <v>123.34472203408856</v>
      </c>
      <c r="K349" s="98">
        <v>138.76025454448299</v>
      </c>
      <c r="L349" s="98">
        <v>148.37547718803719</v>
      </c>
      <c r="M349" s="98">
        <v>146.74095634498045</v>
      </c>
      <c r="N349" s="98">
        <v>181.582894433766</v>
      </c>
      <c r="O349" s="98">
        <v>146.37868162343491</v>
      </c>
      <c r="P349" s="98">
        <v>137.56763698885007</v>
      </c>
      <c r="Q349" s="98">
        <v>131.05090542377062</v>
      </c>
      <c r="R349" s="98">
        <v>125.36887101908785</v>
      </c>
      <c r="S349" s="98">
        <v>108.16754268563461</v>
      </c>
      <c r="T349" s="98">
        <v>107.65587701338252</v>
      </c>
      <c r="U349" s="98">
        <v>128.75547865127078</v>
      </c>
      <c r="V349" s="98">
        <v>170.41557596498262</v>
      </c>
      <c r="W349" s="98">
        <v>196.79413724678116</v>
      </c>
      <c r="X349" s="98">
        <v>224.8139869139122</v>
      </c>
      <c r="Y349" s="98">
        <v>142.11186330640294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9.3522577920483325</v>
      </c>
      <c r="D353" s="122">
        <v>11.436345053531216</v>
      </c>
      <c r="E353" s="122">
        <v>15.616615146757434</v>
      </c>
      <c r="F353" s="122">
        <v>17.658589166051083</v>
      </c>
      <c r="G353" s="122">
        <v>19.587916383096715</v>
      </c>
      <c r="H353" s="122">
        <v>14.356638670034945</v>
      </c>
      <c r="I353" s="122">
        <v>15.44865197112135</v>
      </c>
      <c r="J353" s="122">
        <v>13.407633157766972</v>
      </c>
      <c r="K353" s="122">
        <v>15.126689470145404</v>
      </c>
      <c r="L353" s="122">
        <v>14.84119724259339</v>
      </c>
      <c r="M353" s="122">
        <v>17.011580914347054</v>
      </c>
      <c r="N353" s="122">
        <v>21.177939682783109</v>
      </c>
      <c r="O353" s="122">
        <v>18.296390270137419</v>
      </c>
      <c r="P353" s="122">
        <v>19.025002621438265</v>
      </c>
      <c r="Q353" s="122">
        <v>19.620060226184407</v>
      </c>
      <c r="R353" s="122">
        <v>18.43721645360732</v>
      </c>
      <c r="S353" s="122">
        <v>16.605919678551192</v>
      </c>
      <c r="T353" s="122">
        <v>16.532761276689858</v>
      </c>
      <c r="U353" s="122">
        <v>21.259393383595299</v>
      </c>
      <c r="V353" s="122">
        <v>30.252123429708561</v>
      </c>
      <c r="W353" s="122">
        <v>38.386442972061204</v>
      </c>
      <c r="X353" s="122">
        <v>41.983928250514339</v>
      </c>
      <c r="Y353" s="122">
        <v>27.989523729769996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9.3522577920483325</v>
      </c>
      <c r="D354" s="98">
        <v>11.436345053531216</v>
      </c>
      <c r="E354" s="98">
        <v>15.616615146757434</v>
      </c>
      <c r="F354" s="98">
        <v>17.658589166051083</v>
      </c>
      <c r="G354" s="98">
        <v>19.587916383096715</v>
      </c>
      <c r="H354" s="98">
        <v>14.356638670034945</v>
      </c>
      <c r="I354" s="98">
        <v>15.44865197112135</v>
      </c>
      <c r="J354" s="98">
        <v>13.407633157766972</v>
      </c>
      <c r="K354" s="98">
        <v>15.028117854993376</v>
      </c>
      <c r="L354" s="98">
        <v>14.83138903931458</v>
      </c>
      <c r="M354" s="98">
        <v>16.991877261039399</v>
      </c>
      <c r="N354" s="98">
        <v>21.155177851896813</v>
      </c>
      <c r="O354" s="98">
        <v>18.183379439279893</v>
      </c>
      <c r="P354" s="98">
        <v>18.776331993443797</v>
      </c>
      <c r="Q354" s="98">
        <v>19.429542363385469</v>
      </c>
      <c r="R354" s="98">
        <v>18.276841009668395</v>
      </c>
      <c r="S354" s="98">
        <v>16.543418222326522</v>
      </c>
      <c r="T354" s="98">
        <v>16.350416481762153</v>
      </c>
      <c r="U354" s="98">
        <v>21.078306672751665</v>
      </c>
      <c r="V354" s="98">
        <v>30.020213873859763</v>
      </c>
      <c r="W354" s="98">
        <v>37.903689150993344</v>
      </c>
      <c r="X354" s="98">
        <v>40.944297708920075</v>
      </c>
      <c r="Y354" s="98">
        <v>26.953589043972141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9.857161515202828E-2</v>
      </c>
      <c r="L355" s="98">
        <v>9.8082032788094527E-3</v>
      </c>
      <c r="M355" s="98">
        <v>1.9703653307656201E-2</v>
      </c>
      <c r="N355" s="98">
        <v>2.2761830886294489E-2</v>
      </c>
      <c r="O355" s="98">
        <v>0.11301083085752446</v>
      </c>
      <c r="P355" s="98">
        <v>0.24867062799446829</v>
      </c>
      <c r="Q355" s="98">
        <v>0.1905178627989364</v>
      </c>
      <c r="R355" s="98">
        <v>0.16037544393892408</v>
      </c>
      <c r="S355" s="98">
        <v>6.2501456224668198E-2</v>
      </c>
      <c r="T355" s="98">
        <v>0.18234479492770608</v>
      </c>
      <c r="U355" s="98">
        <v>0.18108671084363351</v>
      </c>
      <c r="V355" s="98">
        <v>0.23190955584879644</v>
      </c>
      <c r="W355" s="98">
        <v>0.48275382106785775</v>
      </c>
      <c r="X355" s="98">
        <v>1.0396305415942602</v>
      </c>
      <c r="Y355" s="98">
        <v>1.0359346857978544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9.857161515202828E-2</v>
      </c>
      <c r="L356" s="101">
        <v>9.8082032788094527E-3</v>
      </c>
      <c r="M356" s="101">
        <v>1.9703653307656201E-2</v>
      </c>
      <c r="N356" s="101">
        <v>2.2761830886294489E-2</v>
      </c>
      <c r="O356" s="101">
        <v>0.11301083085752446</v>
      </c>
      <c r="P356" s="101">
        <v>0.24867062799446829</v>
      </c>
      <c r="Q356" s="101">
        <v>0.1905178627989364</v>
      </c>
      <c r="R356" s="101">
        <v>0.16037544393892408</v>
      </c>
      <c r="S356" s="101">
        <v>6.2501456224668198E-2</v>
      </c>
      <c r="T356" s="101">
        <v>0.18234479492770608</v>
      </c>
      <c r="U356" s="101">
        <v>0.18108671084363351</v>
      </c>
      <c r="V356" s="101">
        <v>0.23190955584879644</v>
      </c>
      <c r="W356" s="101">
        <v>0.48275382106785775</v>
      </c>
      <c r="X356" s="101">
        <v>1.0396305415942602</v>
      </c>
      <c r="Y356" s="101">
        <v>1.0359346857978544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4.5634528055066435</v>
      </c>
      <c r="D362" s="122">
        <v>5.8010111966169049</v>
      </c>
      <c r="E362" s="122">
        <v>10.84838864037086</v>
      </c>
      <c r="F362" s="122">
        <v>11.413963708925792</v>
      </c>
      <c r="G362" s="122">
        <v>11.957740807951712</v>
      </c>
      <c r="H362" s="122">
        <v>9.0098461097975999</v>
      </c>
      <c r="I362" s="122">
        <v>9.9642967548084247</v>
      </c>
      <c r="J362" s="122">
        <v>8.958279292467541</v>
      </c>
      <c r="K362" s="122">
        <v>10.242641412558436</v>
      </c>
      <c r="L362" s="122">
        <v>10.365372724604581</v>
      </c>
      <c r="M362" s="122">
        <v>11.180668166448177</v>
      </c>
      <c r="N362" s="122">
        <v>13.960604581625505</v>
      </c>
      <c r="O362" s="122">
        <v>12.144043291954544</v>
      </c>
      <c r="P362" s="122">
        <v>13.018416654100657</v>
      </c>
      <c r="Q362" s="122">
        <v>13.671021238118207</v>
      </c>
      <c r="R362" s="122">
        <v>13.303321551749582</v>
      </c>
      <c r="S362" s="122">
        <v>12.010764482746833</v>
      </c>
      <c r="T362" s="122">
        <v>11.321974707946563</v>
      </c>
      <c r="U362" s="122">
        <v>15.79849207101323</v>
      </c>
      <c r="V362" s="122">
        <v>21.789203163825206</v>
      </c>
      <c r="W362" s="122">
        <v>23.41892098596216</v>
      </c>
      <c r="X362" s="122">
        <v>26.13536522899641</v>
      </c>
      <c r="Y362" s="122">
        <v>18.082356154951441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4.5634528055066435</v>
      </c>
      <c r="D363" s="98">
        <v>5.8010111966169049</v>
      </c>
      <c r="E363" s="98">
        <v>10.84838864037086</v>
      </c>
      <c r="F363" s="98">
        <v>11.413963708925792</v>
      </c>
      <c r="G363" s="98">
        <v>11.957740807951712</v>
      </c>
      <c r="H363" s="98">
        <v>9.0098461097975999</v>
      </c>
      <c r="I363" s="98">
        <v>9.9642967548084247</v>
      </c>
      <c r="J363" s="98">
        <v>8.958279292467541</v>
      </c>
      <c r="K363" s="98">
        <v>10.242641412558436</v>
      </c>
      <c r="L363" s="98">
        <v>10.365372724604581</v>
      </c>
      <c r="M363" s="98">
        <v>11.180668166448177</v>
      </c>
      <c r="N363" s="98">
        <v>13.960604581625505</v>
      </c>
      <c r="O363" s="98">
        <v>12.144043291954544</v>
      </c>
      <c r="P363" s="98">
        <v>13.018416654100657</v>
      </c>
      <c r="Q363" s="98">
        <v>13.671021238118207</v>
      </c>
      <c r="R363" s="98">
        <v>13.303321551749582</v>
      </c>
      <c r="S363" s="98">
        <v>12.010764482746833</v>
      </c>
      <c r="T363" s="98">
        <v>11.321974707946563</v>
      </c>
      <c r="U363" s="98">
        <v>15.79849207101323</v>
      </c>
      <c r="V363" s="98">
        <v>21.789203163825206</v>
      </c>
      <c r="W363" s="98">
        <v>23.41892098596216</v>
      </c>
      <c r="X363" s="98">
        <v>26.13536522899641</v>
      </c>
      <c r="Y363" s="98">
        <v>18.082356154951441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16615.198674041079</v>
      </c>
      <c r="D366" s="117">
        <f t="shared" si="204"/>
        <v>15895.377549811046</v>
      </c>
      <c r="E366" s="117">
        <f t="shared" si="204"/>
        <v>15915.340359470494</v>
      </c>
      <c r="F366" s="117">
        <f t="shared" si="204"/>
        <v>15492.373037909456</v>
      </c>
      <c r="G366" s="117">
        <f t="shared" si="204"/>
        <v>16112.745917233686</v>
      </c>
      <c r="H366" s="117">
        <f t="shared" si="204"/>
        <v>16402.465291406439</v>
      </c>
      <c r="I366" s="117">
        <f t="shared" si="204"/>
        <v>15458.911183464012</v>
      </c>
      <c r="J366" s="117">
        <f t="shared" si="204"/>
        <v>15216.383319862582</v>
      </c>
      <c r="K366" s="117">
        <f t="shared" si="204"/>
        <v>15343.881353653385</v>
      </c>
      <c r="L366" s="117">
        <f t="shared" si="204"/>
        <v>16562.808300140328</v>
      </c>
      <c r="M366" s="117">
        <f t="shared" si="204"/>
        <v>14547.193395495946</v>
      </c>
      <c r="N366" s="117">
        <f t="shared" si="204"/>
        <v>14359.269297483415</v>
      </c>
      <c r="O366" s="117">
        <f t="shared" si="204"/>
        <v>13511.059774552521</v>
      </c>
      <c r="P366" s="117">
        <f t="shared" si="204"/>
        <v>11351.300581355854</v>
      </c>
      <c r="Q366" s="117">
        <f t="shared" si="204"/>
        <v>10498.564345496665</v>
      </c>
      <c r="R366" s="117">
        <f t="shared" ref="R366:V366" si="205">R367+R370+R372+R381</f>
        <v>10832.304878704697</v>
      </c>
      <c r="S366" s="117">
        <f t="shared" si="205"/>
        <v>10772.196181983791</v>
      </c>
      <c r="T366" s="117">
        <f t="shared" si="205"/>
        <v>10015.130800303481</v>
      </c>
      <c r="U366" s="117">
        <f t="shared" si="205"/>
        <v>9649.8584769798945</v>
      </c>
      <c r="V366" s="117">
        <f t="shared" si="205"/>
        <v>9222.0302390208672</v>
      </c>
      <c r="W366" s="117">
        <f t="shared" ref="W366:Y366" si="206">W367+W370+W372+W381</f>
        <v>9466.4604995539248</v>
      </c>
      <c r="X366" s="117">
        <f t="shared" si="206"/>
        <v>7416.0464974848264</v>
      </c>
      <c r="Y366" s="117">
        <f t="shared" si="206"/>
        <v>5898.3480930981477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14771.159345397698</v>
      </c>
      <c r="D367" s="122">
        <f t="shared" si="207"/>
        <v>14056.296324461351</v>
      </c>
      <c r="E367" s="122">
        <f t="shared" si="207"/>
        <v>13517.966407565385</v>
      </c>
      <c r="F367" s="122">
        <f t="shared" si="207"/>
        <v>13123.088734720237</v>
      </c>
      <c r="G367" s="122">
        <f t="shared" si="207"/>
        <v>13841.670545880419</v>
      </c>
      <c r="H367" s="122">
        <f t="shared" si="207"/>
        <v>14075.549147699388</v>
      </c>
      <c r="I367" s="122">
        <f t="shared" si="207"/>
        <v>13124.430249362376</v>
      </c>
      <c r="J367" s="122">
        <f t="shared" si="207"/>
        <v>12845.130084526905</v>
      </c>
      <c r="K367" s="122">
        <f t="shared" si="207"/>
        <v>12910.665994240389</v>
      </c>
      <c r="L367" s="122">
        <f t="shared" si="207"/>
        <v>14088.53459938111</v>
      </c>
      <c r="M367" s="122">
        <f t="shared" si="207"/>
        <v>12130.092575375727</v>
      </c>
      <c r="N367" s="122">
        <f t="shared" si="207"/>
        <v>11970.104960162476</v>
      </c>
      <c r="O367" s="122">
        <f t="shared" si="207"/>
        <v>11120.016134728652</v>
      </c>
      <c r="P367" s="122">
        <f t="shared" si="207"/>
        <v>9093.3681512008006</v>
      </c>
      <c r="Q367" s="122">
        <f t="shared" si="207"/>
        <v>8290.3516883794946</v>
      </c>
      <c r="R367" s="122">
        <f t="shared" ref="R367:V367" si="208">SUM(R368:R369)</f>
        <v>8571.9207620122652</v>
      </c>
      <c r="S367" s="122">
        <f t="shared" si="208"/>
        <v>8448.2627717013092</v>
      </c>
      <c r="T367" s="122">
        <f t="shared" si="208"/>
        <v>7891.7713330605602</v>
      </c>
      <c r="U367" s="122">
        <f t="shared" si="208"/>
        <v>7413.7843202233089</v>
      </c>
      <c r="V367" s="122">
        <f t="shared" si="208"/>
        <v>7006.2937176266751</v>
      </c>
      <c r="W367" s="122">
        <f t="shared" ref="W367:Y367" si="209">SUM(W368:W369)</f>
        <v>7063.088577975006</v>
      </c>
      <c r="X367" s="122">
        <f t="shared" si="209"/>
        <v>5484.393676114827</v>
      </c>
      <c r="Y367" s="122">
        <f t="shared" si="209"/>
        <v>4332.9797580054546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14614.738812876198</v>
      </c>
      <c r="D368" s="98">
        <v>13907.78259852802</v>
      </c>
      <c r="E368" s="98">
        <v>13374.08368391393</v>
      </c>
      <c r="F368" s="98">
        <v>12984.558640875424</v>
      </c>
      <c r="G368" s="98">
        <v>13696.356040011198</v>
      </c>
      <c r="H368" s="98">
        <v>13926.812350776103</v>
      </c>
      <c r="I368" s="98">
        <v>12987.840108839406</v>
      </c>
      <c r="J368" s="98">
        <v>12711.115629359158</v>
      </c>
      <c r="K368" s="98">
        <v>12775.948443232781</v>
      </c>
      <c r="L368" s="98">
        <v>13938.88053914161</v>
      </c>
      <c r="M368" s="98">
        <v>12000.836982074725</v>
      </c>
      <c r="N368" s="98">
        <v>11838.162078570629</v>
      </c>
      <c r="O368" s="98">
        <v>10992.415150555105</v>
      </c>
      <c r="P368" s="98">
        <v>8984.5770079117647</v>
      </c>
      <c r="Q368" s="98">
        <v>8187.3689867355315</v>
      </c>
      <c r="R368" s="98">
        <v>8463.3440807691622</v>
      </c>
      <c r="S368" s="98">
        <v>8340.4282701904085</v>
      </c>
      <c r="T368" s="98">
        <v>7788.4258457947062</v>
      </c>
      <c r="U368" s="98">
        <v>7317.580927487893</v>
      </c>
      <c r="V368" s="98">
        <v>6914.8198868821755</v>
      </c>
      <c r="W368" s="98">
        <v>6972.4040595327033</v>
      </c>
      <c r="X368" s="98">
        <v>5416.7889226825419</v>
      </c>
      <c r="Y368" s="98">
        <v>4280.7378987850252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156.4205325215012</v>
      </c>
      <c r="D369" s="98">
        <v>148.51372593333221</v>
      </c>
      <c r="E369" s="98">
        <v>143.88272365145585</v>
      </c>
      <c r="F369" s="98">
        <v>138.53009384481248</v>
      </c>
      <c r="G369" s="98">
        <v>145.31450586922034</v>
      </c>
      <c r="H369" s="98">
        <v>148.73679692328503</v>
      </c>
      <c r="I369" s="98">
        <v>136.59014052297096</v>
      </c>
      <c r="J369" s="98">
        <v>134.01445516774851</v>
      </c>
      <c r="K369" s="98">
        <v>134.71755100760853</v>
      </c>
      <c r="L369" s="98">
        <v>149.65406023950044</v>
      </c>
      <c r="M369" s="98">
        <v>129.25559330100202</v>
      </c>
      <c r="N369" s="98">
        <v>131.94288159184717</v>
      </c>
      <c r="O369" s="98">
        <v>127.60098417354598</v>
      </c>
      <c r="P369" s="98">
        <v>108.79114328903557</v>
      </c>
      <c r="Q369" s="98">
        <v>102.98270164396378</v>
      </c>
      <c r="R369" s="98">
        <v>108.57668124310354</v>
      </c>
      <c r="S369" s="98">
        <v>107.83450151090106</v>
      </c>
      <c r="T369" s="98">
        <v>103.34548726585388</v>
      </c>
      <c r="U369" s="98">
        <v>96.203392735416216</v>
      </c>
      <c r="V369" s="98">
        <v>91.47383074449975</v>
      </c>
      <c r="W369" s="98">
        <v>90.684518442303116</v>
      </c>
      <c r="X369" s="98">
        <v>67.604753432285165</v>
      </c>
      <c r="Y369" s="98">
        <v>52.24185922042961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2.735766298452769E-2</v>
      </c>
      <c r="D370" s="122">
        <f t="shared" si="210"/>
        <v>5.3444862390447788E-2</v>
      </c>
      <c r="E370" s="122">
        <f t="shared" si="210"/>
        <v>0.18099275132035533</v>
      </c>
      <c r="F370" s="122">
        <f t="shared" si="210"/>
        <v>0.42304793319790734</v>
      </c>
      <c r="G370" s="122">
        <f t="shared" si="210"/>
        <v>0.21219075506456087</v>
      </c>
      <c r="H370" s="122">
        <f t="shared" si="210"/>
        <v>0.52489731634231651</v>
      </c>
      <c r="I370" s="122">
        <f t="shared" si="210"/>
        <v>1.3260896040840202</v>
      </c>
      <c r="J370" s="122">
        <f t="shared" si="210"/>
        <v>1.7120287618719021</v>
      </c>
      <c r="K370" s="122">
        <f t="shared" si="210"/>
        <v>2.2213719301667143</v>
      </c>
      <c r="L370" s="122">
        <f t="shared" si="210"/>
        <v>2.1950987724015802</v>
      </c>
      <c r="M370" s="122">
        <f t="shared" si="210"/>
        <v>2.881859146139635</v>
      </c>
      <c r="N370" s="122">
        <f t="shared" si="210"/>
        <v>2.8231087954284479</v>
      </c>
      <c r="O370" s="122">
        <f t="shared" si="210"/>
        <v>4.9056743169245269</v>
      </c>
      <c r="P370" s="122">
        <f t="shared" si="210"/>
        <v>6.4590783846097244</v>
      </c>
      <c r="Q370" s="122">
        <f t="shared" si="210"/>
        <v>14.99482706880316</v>
      </c>
      <c r="R370" s="122">
        <f t="shared" si="210"/>
        <v>10.955692038093721</v>
      </c>
      <c r="S370" s="122">
        <f t="shared" si="210"/>
        <v>9.1458125987522543</v>
      </c>
      <c r="T370" s="122">
        <f t="shared" si="210"/>
        <v>10.215800991192562</v>
      </c>
      <c r="U370" s="122">
        <f t="shared" si="210"/>
        <v>10.444603574877359</v>
      </c>
      <c r="V370" s="122">
        <f t="shared" si="210"/>
        <v>6.1159959689949375</v>
      </c>
      <c r="W370" s="122">
        <f t="shared" si="210"/>
        <v>2.498300324997492</v>
      </c>
      <c r="X370" s="122">
        <f t="shared" si="210"/>
        <v>1.4826215152688818</v>
      </c>
      <c r="Y370" s="122">
        <f t="shared" si="210"/>
        <v>0.63815755277611019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2.735766298452769E-2</v>
      </c>
      <c r="D371" s="98">
        <f>RES_hhdet_in_fech!D67</f>
        <v>5.3444862390447788E-2</v>
      </c>
      <c r="E371" s="98">
        <f>RES_hhdet_in_fech!E67</f>
        <v>0.18099275132035533</v>
      </c>
      <c r="F371" s="98">
        <f>RES_hhdet_in_fech!F67</f>
        <v>0.42304793319790734</v>
      </c>
      <c r="G371" s="98">
        <f>RES_hhdet_in_fech!G67</f>
        <v>0.21219075506456087</v>
      </c>
      <c r="H371" s="98">
        <f>RES_hhdet_in_fech!H67</f>
        <v>0.52489731634231651</v>
      </c>
      <c r="I371" s="98">
        <f>RES_hhdet_in_fech!I67</f>
        <v>1.3260896040840202</v>
      </c>
      <c r="J371" s="98">
        <f>RES_hhdet_in_fech!J67</f>
        <v>1.7120287618719021</v>
      </c>
      <c r="K371" s="98">
        <f>RES_hhdet_in_fech!K67</f>
        <v>2.2213719301667143</v>
      </c>
      <c r="L371" s="98">
        <f>RES_hhdet_in_fech!L67</f>
        <v>2.1950987724015802</v>
      </c>
      <c r="M371" s="98">
        <f>RES_hhdet_in_fech!M67</f>
        <v>2.881859146139635</v>
      </c>
      <c r="N371" s="98">
        <f>RES_hhdet_in_fech!N67</f>
        <v>2.8231087954284479</v>
      </c>
      <c r="O371" s="98">
        <f>RES_hhdet_in_fech!O67</f>
        <v>4.9056743169245269</v>
      </c>
      <c r="P371" s="98">
        <f>RES_hhdet_in_fech!P67</f>
        <v>6.4590783846097244</v>
      </c>
      <c r="Q371" s="98">
        <f>RES_hhdet_in_fech!Q67</f>
        <v>14.99482706880316</v>
      </c>
      <c r="R371" s="98">
        <f>RES_hhdet_in_fech!R67</f>
        <v>10.955692038093721</v>
      </c>
      <c r="S371" s="98">
        <f>RES_hhdet_in_fech!S67</f>
        <v>9.1458125987522543</v>
      </c>
      <c r="T371" s="98">
        <f>RES_hhdet_in_fech!T67</f>
        <v>10.215800991192562</v>
      </c>
      <c r="U371" s="98">
        <f>RES_hhdet_in_fech!U67</f>
        <v>10.444603574877359</v>
      </c>
      <c r="V371" s="98">
        <f>RES_hhdet_in_fech!V67</f>
        <v>6.1159959689949375</v>
      </c>
      <c r="W371" s="98">
        <f>RES_hhdet_in_fech!W67</f>
        <v>2.498300324997492</v>
      </c>
      <c r="X371" s="98">
        <f>RES_hhdet_in_fech!X67</f>
        <v>1.4826215152688818</v>
      </c>
      <c r="Y371" s="98">
        <f>RES_hhdet_in_fech!Y67</f>
        <v>0.63815755277611019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1248.6927338235271</v>
      </c>
      <c r="D372" s="122">
        <v>1225.040975856582</v>
      </c>
      <c r="E372" s="122">
        <v>1434.2653393639762</v>
      </c>
      <c r="F372" s="122">
        <v>1438.0632636180956</v>
      </c>
      <c r="G372" s="122">
        <v>1406.2321839288318</v>
      </c>
      <c r="H372" s="122">
        <v>1422.4770323113239</v>
      </c>
      <c r="I372" s="122">
        <v>1418.5042585702299</v>
      </c>
      <c r="J372" s="122">
        <v>1426.9746785771358</v>
      </c>
      <c r="K372" s="122">
        <v>1461.5013221400584</v>
      </c>
      <c r="L372" s="122">
        <v>1467.5424858710069</v>
      </c>
      <c r="M372" s="122">
        <v>1464.6438300961454</v>
      </c>
      <c r="N372" s="122">
        <v>1442.3100887566918</v>
      </c>
      <c r="O372" s="122">
        <v>1438.2803337042021</v>
      </c>
      <c r="P372" s="122">
        <v>1356.1112059095815</v>
      </c>
      <c r="Q372" s="122">
        <v>1309.2063965455368</v>
      </c>
      <c r="R372" s="122">
        <v>1325.165778815164</v>
      </c>
      <c r="S372" s="122">
        <v>1359.117376577442</v>
      </c>
      <c r="T372" s="122">
        <v>1264.8200946792563</v>
      </c>
      <c r="U372" s="122">
        <v>1292.1681025965347</v>
      </c>
      <c r="V372" s="122">
        <v>1296.0511673614265</v>
      </c>
      <c r="W372" s="122">
        <v>1441.8333716691038</v>
      </c>
      <c r="X372" s="122">
        <v>1213.8621681069578</v>
      </c>
      <c r="Y372" s="122">
        <v>964.48332062538975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1269.4489735488744</v>
      </c>
      <c r="D373" s="98">
        <v>1249.0734019958595</v>
      </c>
      <c r="E373" s="98">
        <v>1420.5161700762858</v>
      </c>
      <c r="F373" s="98">
        <v>1435.222681495957</v>
      </c>
      <c r="G373" s="98">
        <v>1421.1073027281755</v>
      </c>
      <c r="H373" s="98">
        <v>1424.9348105323083</v>
      </c>
      <c r="I373" s="98">
        <v>1425.1212919503923</v>
      </c>
      <c r="J373" s="98">
        <v>1430.2189283654936</v>
      </c>
      <c r="K373" s="98">
        <v>1475.3445456281079</v>
      </c>
      <c r="L373" s="98">
        <v>1467.9431102990206</v>
      </c>
      <c r="M373" s="98">
        <v>1467.2018015241308</v>
      </c>
      <c r="N373" s="98">
        <v>1446.0198555067516</v>
      </c>
      <c r="O373" s="98">
        <v>1448.5311172676336</v>
      </c>
      <c r="P373" s="98">
        <v>1369.8503347703715</v>
      </c>
      <c r="Q373" s="98">
        <v>1313.8494689210979</v>
      </c>
      <c r="R373" s="98">
        <v>1328.2257199424209</v>
      </c>
      <c r="S373" s="98">
        <v>1360.364206112368</v>
      </c>
      <c r="T373" s="98">
        <v>1268.5274012242076</v>
      </c>
      <c r="U373" s="98">
        <v>1291.7560263955336</v>
      </c>
      <c r="V373" s="98">
        <v>1294.5633649762626</v>
      </c>
      <c r="W373" s="98">
        <v>1448.1418958020558</v>
      </c>
      <c r="X373" s="98">
        <v>1238.6190483532062</v>
      </c>
      <c r="Y373" s="98">
        <v>987.25458717920128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1194.896210856678</v>
      </c>
      <c r="L374" s="98">
        <v>1207.5454127831385</v>
      </c>
      <c r="M374" s="98">
        <v>1208.1373184432509</v>
      </c>
      <c r="N374" s="98">
        <v>1198.6847638071881</v>
      </c>
      <c r="O374" s="98">
        <v>1230.4245856530608</v>
      </c>
      <c r="P374" s="98">
        <v>1188.8991721735097</v>
      </c>
      <c r="Q374" s="98">
        <v>1164.4650767491278</v>
      </c>
      <c r="R374" s="98">
        <v>1188.9204360428391</v>
      </c>
      <c r="S374" s="98">
        <v>1226.4067315052155</v>
      </c>
      <c r="T374" s="98">
        <v>1170.3076152963051</v>
      </c>
      <c r="U374" s="98">
        <v>1187.0149996978298</v>
      </c>
      <c r="V374" s="98">
        <v>1192.3933152296502</v>
      </c>
      <c r="W374" s="98">
        <v>1343.3423936899082</v>
      </c>
      <c r="X374" s="98">
        <v>1134.4846468375902</v>
      </c>
      <c r="Y374" s="98">
        <v>898.88621964005984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707.43076557298161</v>
      </c>
      <c r="L375" s="101">
        <v>735.90335781768374</v>
      </c>
      <c r="M375" s="101">
        <v>707.03678538171198</v>
      </c>
      <c r="N375" s="101">
        <v>670.90017949684989</v>
      </c>
      <c r="O375" s="101">
        <v>692.58477553714886</v>
      </c>
      <c r="P375" s="101">
        <v>643.67839331260097</v>
      </c>
      <c r="Q375" s="101">
        <v>626.39346307000994</v>
      </c>
      <c r="R375" s="101">
        <v>626.25795570492801</v>
      </c>
      <c r="S375" s="101">
        <v>630.29415823371085</v>
      </c>
      <c r="T375" s="101">
        <v>692.38941094948211</v>
      </c>
      <c r="U375" s="101">
        <v>636.82274098646292</v>
      </c>
      <c r="V375" s="101">
        <v>621.37147901002095</v>
      </c>
      <c r="W375" s="101">
        <v>723.68868807733509</v>
      </c>
      <c r="X375" s="101">
        <v>476.28656523318881</v>
      </c>
      <c r="Y375" s="101">
        <v>298.46417185302596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487.46544528369634</v>
      </c>
      <c r="L376" s="104">
        <v>471.64205496545469</v>
      </c>
      <c r="M376" s="104">
        <v>501.10053306153912</v>
      </c>
      <c r="N376" s="104">
        <v>527.78458431033812</v>
      </c>
      <c r="O376" s="104">
        <v>537.8398101159122</v>
      </c>
      <c r="P376" s="104">
        <v>545.22077886090858</v>
      </c>
      <c r="Q376" s="104">
        <v>538.07161367911772</v>
      </c>
      <c r="R376" s="104">
        <v>562.66248033791112</v>
      </c>
      <c r="S376" s="104">
        <v>596.11257327150474</v>
      </c>
      <c r="T376" s="104">
        <v>477.91820434682319</v>
      </c>
      <c r="U376" s="104">
        <v>550.19225871136689</v>
      </c>
      <c r="V376" s="104">
        <v>571.02183621962911</v>
      </c>
      <c r="W376" s="104">
        <v>619.65370561257316</v>
      </c>
      <c r="X376" s="104">
        <v>658.1980816044013</v>
      </c>
      <c r="Y376" s="104">
        <v>600.42204778703399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1003.1243424944888</v>
      </c>
      <c r="D377" s="101">
        <v>758.73786790384963</v>
      </c>
      <c r="E377" s="101">
        <v>1599.8819922484004</v>
      </c>
      <c r="F377" s="101">
        <v>1482.8459778349782</v>
      </c>
      <c r="G377" s="101">
        <v>1171.1405575976419</v>
      </c>
      <c r="H377" s="101">
        <v>1390.3073459692412</v>
      </c>
      <c r="I377" s="101">
        <v>1272.264824270577</v>
      </c>
      <c r="J377" s="101">
        <v>1334.5772504023339</v>
      </c>
      <c r="K377" s="101">
        <v>1401.1631316796756</v>
      </c>
      <c r="L377" s="101">
        <v>1494.7414756988119</v>
      </c>
      <c r="M377" s="101">
        <v>1456.5838064752422</v>
      </c>
      <c r="N377" s="101">
        <v>1413.2934013956162</v>
      </c>
      <c r="O377" s="101">
        <v>1480.8490358231002</v>
      </c>
      <c r="P377" s="101">
        <v>1435.2972534225225</v>
      </c>
      <c r="Q377" s="101">
        <v>1436.9490048644961</v>
      </c>
      <c r="R377" s="101">
        <v>1434.1010965552121</v>
      </c>
      <c r="S377" s="101">
        <v>1424.4542402565737</v>
      </c>
      <c r="T377" s="101">
        <v>1370.1652117294896</v>
      </c>
      <c r="U377" s="101">
        <v>1455.9105908782149</v>
      </c>
      <c r="V377" s="101">
        <v>0</v>
      </c>
      <c r="W377" s="101">
        <v>1513.7072711422261</v>
      </c>
      <c r="X377" s="101">
        <v>1226.433062591565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1154.6040006443641</v>
      </c>
      <c r="L378" s="104">
        <v>1244.8009555350588</v>
      </c>
      <c r="M378" s="104">
        <v>1206.9833670959181</v>
      </c>
      <c r="N378" s="104">
        <v>1169.6294932221958</v>
      </c>
      <c r="O378" s="104">
        <v>1246.391954132841</v>
      </c>
      <c r="P378" s="104">
        <v>1223.4106041265918</v>
      </c>
      <c r="Q378" s="104">
        <v>1244.012397185712</v>
      </c>
      <c r="R378" s="104">
        <v>1248.9472530334583</v>
      </c>
      <c r="S378" s="104">
        <v>1244.2966308974892</v>
      </c>
      <c r="T378" s="104">
        <v>1227.5490357216026</v>
      </c>
      <c r="U378" s="104">
        <v>1296.2943192055507</v>
      </c>
      <c r="V378" s="104">
        <v>1363.6742605147776</v>
      </c>
      <c r="W378" s="104">
        <v>1369.1569022849706</v>
      </c>
      <c r="X378" s="104">
        <v>1087.0319012831471</v>
      </c>
      <c r="Y378" s="104">
        <v>802.0406604247255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671.32890086975385</v>
      </c>
      <c r="L379" s="98">
        <v>749.94813834066861</v>
      </c>
      <c r="M379" s="98">
        <v>701.14588990006223</v>
      </c>
      <c r="N379" s="98">
        <v>654.15447850415671</v>
      </c>
      <c r="O379" s="98">
        <v>708.56784227175262</v>
      </c>
      <c r="P379" s="98">
        <v>675.30651766549556</v>
      </c>
      <c r="Q379" s="98">
        <v>688.0300792959697</v>
      </c>
      <c r="R379" s="98">
        <v>679.91341057459636</v>
      </c>
      <c r="S379" s="98">
        <v>661.59902402817511</v>
      </c>
      <c r="T379" s="98">
        <v>739.47806668679414</v>
      </c>
      <c r="U379" s="98">
        <v>717.99338916272416</v>
      </c>
      <c r="V379" s="98">
        <v>737.58836744356393</v>
      </c>
      <c r="W379" s="98">
        <v>755.24109808530704</v>
      </c>
      <c r="X379" s="98">
        <v>454.90695258816709</v>
      </c>
      <c r="Y379" s="98">
        <v>243.93433278112053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483.27509977461017</v>
      </c>
      <c r="L380" s="98">
        <v>494.85281719439041</v>
      </c>
      <c r="M380" s="98">
        <v>505.8374771958558</v>
      </c>
      <c r="N380" s="98">
        <v>515.47501471803901</v>
      </c>
      <c r="O380" s="98">
        <v>537.82411186108823</v>
      </c>
      <c r="P380" s="98">
        <v>548.10408646109647</v>
      </c>
      <c r="Q380" s="98">
        <v>555.98231788974215</v>
      </c>
      <c r="R380" s="98">
        <v>569.03384245886173</v>
      </c>
      <c r="S380" s="98">
        <v>582.69760686931374</v>
      </c>
      <c r="T380" s="98">
        <v>488.07096903480829</v>
      </c>
      <c r="U380" s="98">
        <v>578.30093004282628</v>
      </c>
      <c r="V380" s="98">
        <v>626.08589307121383</v>
      </c>
      <c r="W380" s="98">
        <v>613.91580419966363</v>
      </c>
      <c r="X380" s="98">
        <v>632.12494869498005</v>
      </c>
      <c r="Y380" s="98">
        <v>558.10632764360491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595.31923715686753</v>
      </c>
      <c r="D381" s="122">
        <v>613.98680463072162</v>
      </c>
      <c r="E381" s="122">
        <v>962.9276197898123</v>
      </c>
      <c r="F381" s="122">
        <v>930.79799163792438</v>
      </c>
      <c r="G381" s="122">
        <v>864.63099666936955</v>
      </c>
      <c r="H381" s="122">
        <v>903.91421407938617</v>
      </c>
      <c r="I381" s="122">
        <v>914.65058592731998</v>
      </c>
      <c r="J381" s="122">
        <v>942.56652799666892</v>
      </c>
      <c r="K381" s="122">
        <v>969.49266534276967</v>
      </c>
      <c r="L381" s="122">
        <v>1004.5361161158095</v>
      </c>
      <c r="M381" s="122">
        <v>949.57513087793188</v>
      </c>
      <c r="N381" s="122">
        <v>944.031139768819</v>
      </c>
      <c r="O381" s="122">
        <v>947.85763180274284</v>
      </c>
      <c r="P381" s="122">
        <v>895.36214586086135</v>
      </c>
      <c r="Q381" s="122">
        <v>884.01143350282939</v>
      </c>
      <c r="R381" s="122">
        <v>924.26264583917441</v>
      </c>
      <c r="S381" s="122">
        <v>955.67022110628704</v>
      </c>
      <c r="T381" s="122">
        <v>848.32357157247145</v>
      </c>
      <c r="U381" s="122">
        <v>933.46145058517243</v>
      </c>
      <c r="V381" s="122">
        <v>913.56935806377032</v>
      </c>
      <c r="W381" s="122">
        <v>959.04024958481682</v>
      </c>
      <c r="X381" s="122">
        <v>716.3080317477727</v>
      </c>
      <c r="Y381" s="122">
        <v>600.24685691452714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605.55550226675234</v>
      </c>
      <c r="D382" s="98">
        <v>623.81675257341351</v>
      </c>
      <c r="E382" s="98">
        <v>966.32565026295754</v>
      </c>
      <c r="F382" s="98">
        <v>939.35341511444619</v>
      </c>
      <c r="G382" s="98">
        <v>884.02315745866713</v>
      </c>
      <c r="H382" s="98">
        <v>919.61232872439541</v>
      </c>
      <c r="I382" s="98">
        <v>926.96598191946293</v>
      </c>
      <c r="J382" s="98">
        <v>948.38597438990314</v>
      </c>
      <c r="K382" s="98">
        <v>978.25650607683849</v>
      </c>
      <c r="L382" s="98">
        <v>1011.7616212583362</v>
      </c>
      <c r="M382" s="98">
        <v>959.36417573748054</v>
      </c>
      <c r="N382" s="98">
        <v>954.42046402826429</v>
      </c>
      <c r="O382" s="98">
        <v>958.18976004182832</v>
      </c>
      <c r="P382" s="98">
        <v>909.82807426262423</v>
      </c>
      <c r="Q382" s="98">
        <v>893.32913986661265</v>
      </c>
      <c r="R382" s="98">
        <v>933.46755180109415</v>
      </c>
      <c r="S382" s="98">
        <v>967.2284186570696</v>
      </c>
      <c r="T382" s="98">
        <v>855.53254120625252</v>
      </c>
      <c r="U382" s="98">
        <v>947.29645975850167</v>
      </c>
      <c r="V382" s="98">
        <v>922.61460342634894</v>
      </c>
      <c r="W382" s="98">
        <v>992.19829236255964</v>
      </c>
      <c r="X382" s="98">
        <v>762.9730480498597</v>
      </c>
      <c r="Y382" s="98">
        <v>642.40349133684697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425.36900464075029</v>
      </c>
      <c r="D383" s="33">
        <v>335.73342263891385</v>
      </c>
      <c r="E383" s="33">
        <v>906.81621608431556</v>
      </c>
      <c r="F383" s="33">
        <v>819.41089446717911</v>
      </c>
      <c r="G383" s="33">
        <v>632.33427230744462</v>
      </c>
      <c r="H383" s="33">
        <v>757.10295261808994</v>
      </c>
      <c r="I383" s="33">
        <v>686.94195117436925</v>
      </c>
      <c r="J383" s="33">
        <v>729.40253074535781</v>
      </c>
      <c r="K383" s="33">
        <v>734.66249571965238</v>
      </c>
      <c r="L383" s="33">
        <v>819.40261768618439</v>
      </c>
      <c r="M383" s="33">
        <v>750.58408900071686</v>
      </c>
      <c r="N383" s="33">
        <v>730.4321771131581</v>
      </c>
      <c r="O383" s="33">
        <v>744.0116600464479</v>
      </c>
      <c r="P383" s="33">
        <v>688.96777915725602</v>
      </c>
      <c r="Q383" s="33">
        <v>681.18201675026535</v>
      </c>
      <c r="R383" s="33">
        <v>690.69436316789347</v>
      </c>
      <c r="S383" s="33">
        <v>695.35251612188711</v>
      </c>
      <c r="T383" s="33">
        <v>686.27137493687087</v>
      </c>
      <c r="U383" s="33">
        <v>682.0934885356279</v>
      </c>
      <c r="V383" s="33">
        <v>705.80410522361683</v>
      </c>
      <c r="W383" s="33">
        <v>789.7000791847646</v>
      </c>
      <c r="X383" s="33">
        <v>495.7819923503389</v>
      </c>
      <c r="Y383" s="33">
        <v>365.27230118661652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8962.5565015287884</v>
      </c>
      <c r="D385" s="117">
        <f t="shared" si="211"/>
        <v>8652.049283674407</v>
      </c>
      <c r="E385" s="117">
        <f t="shared" si="211"/>
        <v>8782.9312813918878</v>
      </c>
      <c r="F385" s="117">
        <f t="shared" si="211"/>
        <v>8630.530055370089</v>
      </c>
      <c r="G385" s="117">
        <f t="shared" si="211"/>
        <v>9052.6624842717065</v>
      </c>
      <c r="H385" s="117">
        <f t="shared" si="211"/>
        <v>9315.7272505930141</v>
      </c>
      <c r="I385" s="117">
        <f t="shared" si="211"/>
        <v>8871.2279141093422</v>
      </c>
      <c r="J385" s="117">
        <f t="shared" si="211"/>
        <v>8832.4257015385247</v>
      </c>
      <c r="K385" s="117">
        <f t="shared" si="211"/>
        <v>9030.4261760436857</v>
      </c>
      <c r="L385" s="117">
        <f t="shared" si="211"/>
        <v>9873.3955715029006</v>
      </c>
      <c r="M385" s="117">
        <f t="shared" si="211"/>
        <v>8901.4579100334849</v>
      </c>
      <c r="N385" s="117">
        <f t="shared" si="211"/>
        <v>9122.0715813399947</v>
      </c>
      <c r="O385" s="117">
        <f t="shared" si="211"/>
        <v>9042.7008371738812</v>
      </c>
      <c r="P385" s="117">
        <f t="shared" si="211"/>
        <v>8044.9084125043973</v>
      </c>
      <c r="Q385" s="117">
        <f t="shared" si="211"/>
        <v>7796.7244598458874</v>
      </c>
      <c r="R385" s="117">
        <f t="shared" ref="R385:V385" si="212">R386+R389+R391+R400</f>
        <v>8209.1701368071117</v>
      </c>
      <c r="S385" s="117">
        <f t="shared" si="212"/>
        <v>8295.3703227474125</v>
      </c>
      <c r="T385" s="117">
        <f t="shared" si="212"/>
        <v>7841.4690077437863</v>
      </c>
      <c r="U385" s="117">
        <f t="shared" si="212"/>
        <v>7633.4365307051366</v>
      </c>
      <c r="V385" s="117">
        <f t="shared" si="212"/>
        <v>7359.9569190243274</v>
      </c>
      <c r="W385" s="117">
        <f t="shared" ref="W385:Y385" si="213">W386+W389+W391+W400</f>
        <v>7627.0304418296164</v>
      </c>
      <c r="X385" s="117">
        <f t="shared" si="213"/>
        <v>6014.7502566533904</v>
      </c>
      <c r="Y385" s="117">
        <f t="shared" si="213"/>
        <v>4790.326404268867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7891.6345073988223</v>
      </c>
      <c r="D386" s="122">
        <f t="shared" si="214"/>
        <v>7580.3016137754576</v>
      </c>
      <c r="E386" s="122">
        <f t="shared" si="214"/>
        <v>7362.8058565435649</v>
      </c>
      <c r="F386" s="122">
        <f t="shared" si="214"/>
        <v>7217.1611419864485</v>
      </c>
      <c r="G386" s="122">
        <f t="shared" si="214"/>
        <v>7689.7194338691543</v>
      </c>
      <c r="H386" s="122">
        <f t="shared" si="214"/>
        <v>7902.579890955446</v>
      </c>
      <c r="I386" s="122">
        <f t="shared" si="214"/>
        <v>7448.7697719936459</v>
      </c>
      <c r="J386" s="122">
        <f t="shared" si="214"/>
        <v>7377.7753618343695</v>
      </c>
      <c r="K386" s="122">
        <f t="shared" si="214"/>
        <v>7514.5787224557289</v>
      </c>
      <c r="L386" s="122">
        <f t="shared" si="214"/>
        <v>8322.7080188958116</v>
      </c>
      <c r="M386" s="122">
        <f t="shared" si="214"/>
        <v>7359.401875704857</v>
      </c>
      <c r="N386" s="122">
        <f t="shared" si="214"/>
        <v>7566.4135964137249</v>
      </c>
      <c r="O386" s="122">
        <f t="shared" si="214"/>
        <v>7429.9332598501678</v>
      </c>
      <c r="P386" s="122">
        <f t="shared" si="214"/>
        <v>6461.4893982890308</v>
      </c>
      <c r="Q386" s="122">
        <f t="shared" si="214"/>
        <v>6187.3494071192517</v>
      </c>
      <c r="R386" s="122">
        <f t="shared" ref="R386:V386" si="215">SUM(R387:R388)</f>
        <v>6553.2447529357314</v>
      </c>
      <c r="S386" s="122">
        <f t="shared" si="215"/>
        <v>6576.1042211315516</v>
      </c>
      <c r="T386" s="122">
        <f t="shared" si="215"/>
        <v>6232.6049240169759</v>
      </c>
      <c r="U386" s="122">
        <f t="shared" si="215"/>
        <v>5927.9669770317196</v>
      </c>
      <c r="V386" s="122">
        <f t="shared" si="215"/>
        <v>5665.1886132868995</v>
      </c>
      <c r="W386" s="122">
        <f t="shared" ref="W386:Y386" si="216">SUM(W387:W388)</f>
        <v>5758.6751998570835</v>
      </c>
      <c r="X386" s="122">
        <f t="shared" si="216"/>
        <v>4492.92608476856</v>
      </c>
      <c r="Y386" s="122">
        <f t="shared" si="216"/>
        <v>3561.6810614266114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7735.2139748773207</v>
      </c>
      <c r="D387" s="98">
        <v>7431.7878878421252</v>
      </c>
      <c r="E387" s="98">
        <v>7218.9231328921087</v>
      </c>
      <c r="F387" s="98">
        <v>7078.6310481416358</v>
      </c>
      <c r="G387" s="98">
        <v>7544.4049279999335</v>
      </c>
      <c r="H387" s="98">
        <v>7753.8430940321614</v>
      </c>
      <c r="I387" s="98">
        <v>7312.1796314706753</v>
      </c>
      <c r="J387" s="98">
        <v>7243.7609066666209</v>
      </c>
      <c r="K387" s="98">
        <v>7379.8611714481203</v>
      </c>
      <c r="L387" s="98">
        <v>8173.0539586563109</v>
      </c>
      <c r="M387" s="98">
        <v>7230.1462824038554</v>
      </c>
      <c r="N387" s="98">
        <v>7434.4707148218777</v>
      </c>
      <c r="O387" s="98">
        <v>7302.332275676622</v>
      </c>
      <c r="P387" s="98">
        <v>6352.6982549999948</v>
      </c>
      <c r="Q387" s="98">
        <v>6084.3667054752877</v>
      </c>
      <c r="R387" s="98">
        <v>6444.6680716926276</v>
      </c>
      <c r="S387" s="98">
        <v>6468.2697196206509</v>
      </c>
      <c r="T387" s="98">
        <v>6129.2594367511219</v>
      </c>
      <c r="U387" s="98">
        <v>5831.7635842963036</v>
      </c>
      <c r="V387" s="98">
        <v>5573.7147825423999</v>
      </c>
      <c r="W387" s="98">
        <v>5667.9906814147807</v>
      </c>
      <c r="X387" s="98">
        <v>4425.3213313362749</v>
      </c>
      <c r="Y387" s="98">
        <v>3509.439202206182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156.4205325215012</v>
      </c>
      <c r="D388" s="98">
        <v>148.51372593333221</v>
      </c>
      <c r="E388" s="98">
        <v>143.88272365145585</v>
      </c>
      <c r="F388" s="98">
        <v>138.53009384481248</v>
      </c>
      <c r="G388" s="98">
        <v>145.31450586922034</v>
      </c>
      <c r="H388" s="98">
        <v>148.73679692328503</v>
      </c>
      <c r="I388" s="98">
        <v>136.59014052297096</v>
      </c>
      <c r="J388" s="98">
        <v>134.01445516774851</v>
      </c>
      <c r="K388" s="98">
        <v>134.71755100760853</v>
      </c>
      <c r="L388" s="98">
        <v>149.65406023950044</v>
      </c>
      <c r="M388" s="98">
        <v>129.25559330100202</v>
      </c>
      <c r="N388" s="98">
        <v>131.94288159184717</v>
      </c>
      <c r="O388" s="98">
        <v>127.60098417354598</v>
      </c>
      <c r="P388" s="98">
        <v>108.79114328903557</v>
      </c>
      <c r="Q388" s="98">
        <v>102.98270164396378</v>
      </c>
      <c r="R388" s="98">
        <v>108.57668124310354</v>
      </c>
      <c r="S388" s="98">
        <v>107.83450151090106</v>
      </c>
      <c r="T388" s="98">
        <v>103.34548726585388</v>
      </c>
      <c r="U388" s="98">
        <v>96.203392735416216</v>
      </c>
      <c r="V388" s="98">
        <v>91.47383074449975</v>
      </c>
      <c r="W388" s="98">
        <v>90.684518442303116</v>
      </c>
      <c r="X388" s="98">
        <v>67.604753432285165</v>
      </c>
      <c r="Y388" s="98">
        <v>52.24185922042961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6.2012737391980433E-2</v>
      </c>
      <c r="D389" s="122">
        <f t="shared" si="217"/>
        <v>0.12619553199204747</v>
      </c>
      <c r="E389" s="122">
        <f t="shared" si="217"/>
        <v>0.44472317167689901</v>
      </c>
      <c r="F389" s="122">
        <f t="shared" si="217"/>
        <v>1.0803826737925002</v>
      </c>
      <c r="G389" s="122">
        <f t="shared" si="217"/>
        <v>0.56268985341323474</v>
      </c>
      <c r="H389" s="122">
        <f t="shared" si="217"/>
        <v>1.4440230900873678</v>
      </c>
      <c r="I389" s="122">
        <f t="shared" si="217"/>
        <v>3.7815630996191567</v>
      </c>
      <c r="J389" s="122">
        <f t="shared" si="217"/>
        <v>5.0576022977242205</v>
      </c>
      <c r="K389" s="122">
        <f t="shared" si="217"/>
        <v>6.7950711284341407</v>
      </c>
      <c r="L389" s="122">
        <f t="shared" si="217"/>
        <v>6.9499143611153009</v>
      </c>
      <c r="M389" s="122">
        <f t="shared" si="217"/>
        <v>9.4781322803026971</v>
      </c>
      <c r="N389" s="122">
        <f t="shared" si="217"/>
        <v>9.6868281991176257</v>
      </c>
      <c r="O389" s="122">
        <f t="shared" si="217"/>
        <v>17.625866179082298</v>
      </c>
      <c r="P389" s="122">
        <f t="shared" si="217"/>
        <v>24.274735943698541</v>
      </c>
      <c r="Q389" s="122">
        <f t="shared" si="217"/>
        <v>58.256183908432703</v>
      </c>
      <c r="R389" s="122">
        <f t="shared" si="217"/>
        <v>42.864923734201192</v>
      </c>
      <c r="S389" s="122">
        <f t="shared" si="217"/>
        <v>35.811572762218645</v>
      </c>
      <c r="T389" s="122">
        <f t="shared" si="217"/>
        <v>40.035911284729934</v>
      </c>
      <c r="U389" s="122">
        <f t="shared" si="217"/>
        <v>40.971972337843297</v>
      </c>
      <c r="V389" s="122">
        <f t="shared" si="217"/>
        <v>24.057652303686499</v>
      </c>
      <c r="W389" s="122">
        <f t="shared" si="217"/>
        <v>9.9155648883505343</v>
      </c>
      <c r="X389" s="122">
        <f t="shared" si="217"/>
        <v>5.9483667278623402</v>
      </c>
      <c r="Y389" s="122">
        <f t="shared" si="217"/>
        <v>2.5913548578481307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6.2012737391980433E-2</v>
      </c>
      <c r="D390" s="98">
        <f>RES_hhdet_in_tesh!D67</f>
        <v>0.12619553199204747</v>
      </c>
      <c r="E390" s="98">
        <f>RES_hhdet_in_tesh!E67</f>
        <v>0.44472317167689901</v>
      </c>
      <c r="F390" s="98">
        <f>RES_hhdet_in_tesh!F67</f>
        <v>1.0803826737925002</v>
      </c>
      <c r="G390" s="98">
        <f>RES_hhdet_in_tesh!G67</f>
        <v>0.56268985341323474</v>
      </c>
      <c r="H390" s="98">
        <f>RES_hhdet_in_tesh!H67</f>
        <v>1.4440230900873678</v>
      </c>
      <c r="I390" s="98">
        <f>RES_hhdet_in_tesh!I67</f>
        <v>3.7815630996191567</v>
      </c>
      <c r="J390" s="98">
        <f>RES_hhdet_in_tesh!J67</f>
        <v>5.0576022977242205</v>
      </c>
      <c r="K390" s="98">
        <f>RES_hhdet_in_tesh!K67</f>
        <v>6.7950711284341407</v>
      </c>
      <c r="L390" s="98">
        <f>RES_hhdet_in_tesh!L67</f>
        <v>6.9499143611153009</v>
      </c>
      <c r="M390" s="98">
        <f>RES_hhdet_in_tesh!M67</f>
        <v>9.4781322803026971</v>
      </c>
      <c r="N390" s="98">
        <f>RES_hhdet_in_tesh!N67</f>
        <v>9.6868281991176257</v>
      </c>
      <c r="O390" s="98">
        <f>RES_hhdet_in_tesh!O67</f>
        <v>17.625866179082298</v>
      </c>
      <c r="P390" s="98">
        <f>RES_hhdet_in_tesh!P67</f>
        <v>24.274735943698541</v>
      </c>
      <c r="Q390" s="98">
        <f>RES_hhdet_in_tesh!Q67</f>
        <v>58.256183908432703</v>
      </c>
      <c r="R390" s="98">
        <f>RES_hhdet_in_tesh!R67</f>
        <v>42.864923734201192</v>
      </c>
      <c r="S390" s="98">
        <f>RES_hhdet_in_tesh!S67</f>
        <v>35.811572762218645</v>
      </c>
      <c r="T390" s="98">
        <f>RES_hhdet_in_tesh!T67</f>
        <v>40.035911284729934</v>
      </c>
      <c r="U390" s="98">
        <f>RES_hhdet_in_tesh!U67</f>
        <v>40.971972337843297</v>
      </c>
      <c r="V390" s="98">
        <f>RES_hhdet_in_tesh!V67</f>
        <v>24.057652303686499</v>
      </c>
      <c r="W390" s="98">
        <f>RES_hhdet_in_tesh!W67</f>
        <v>9.9155648883505343</v>
      </c>
      <c r="X390" s="98">
        <f>RES_hhdet_in_tesh!X67</f>
        <v>5.9483667278623402</v>
      </c>
      <c r="Y390" s="98">
        <f>RES_hhdet_in_tesh!Y67</f>
        <v>2.5913548578481307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717.84951203865171</v>
      </c>
      <c r="D391" s="122">
        <v>709.41330544770665</v>
      </c>
      <c r="E391" s="122">
        <v>845.4332695004822</v>
      </c>
      <c r="F391" s="122">
        <v>855.23554307840266</v>
      </c>
      <c r="G391" s="122">
        <v>845.33360467544071</v>
      </c>
      <c r="H391" s="122">
        <v>866.86092321146646</v>
      </c>
      <c r="I391" s="122">
        <v>873.36717522893855</v>
      </c>
      <c r="J391" s="122">
        <v>889.96843162197274</v>
      </c>
      <c r="K391" s="122">
        <v>931.75493505863244</v>
      </c>
      <c r="L391" s="122">
        <v>944.38317547219572</v>
      </c>
      <c r="M391" s="122">
        <v>964.47274885127615</v>
      </c>
      <c r="N391" s="122">
        <v>981.03511895851454</v>
      </c>
      <c r="O391" s="122">
        <v>1027.2661454037013</v>
      </c>
      <c r="P391" s="122">
        <v>1020.0093380502714</v>
      </c>
      <c r="Q391" s="122">
        <v>1019.9590998937881</v>
      </c>
      <c r="R391" s="122">
        <v>1054.5834396114155</v>
      </c>
      <c r="S391" s="122">
        <v>1099.483128794313</v>
      </c>
      <c r="T391" s="122">
        <v>1043.9414495824392</v>
      </c>
      <c r="U391" s="122">
        <v>1080.2232303363014</v>
      </c>
      <c r="V391" s="122">
        <v>1095.9916529711438</v>
      </c>
      <c r="W391" s="122">
        <v>1228.4211476973028</v>
      </c>
      <c r="X391" s="122">
        <v>1046.8797658638705</v>
      </c>
      <c r="Y391" s="122">
        <v>837.00201328830883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723.93326103832305</v>
      </c>
      <c r="D392" s="98">
        <v>720.73806194261385</v>
      </c>
      <c r="E392" s="98">
        <v>829.678366078767</v>
      </c>
      <c r="F392" s="98">
        <v>848.46431789802966</v>
      </c>
      <c r="G392" s="98">
        <v>850.61246446878806</v>
      </c>
      <c r="H392" s="98">
        <v>863.77971477260587</v>
      </c>
      <c r="I392" s="98">
        <v>875.2012870229803</v>
      </c>
      <c r="J392" s="98">
        <v>890.43155282589055</v>
      </c>
      <c r="K392" s="98">
        <v>932.05646367878137</v>
      </c>
      <c r="L392" s="98">
        <v>941.95173048825268</v>
      </c>
      <c r="M392" s="98">
        <v>963.94541482429008</v>
      </c>
      <c r="N392" s="98">
        <v>982.03390587430874</v>
      </c>
      <c r="O392" s="98">
        <v>1027.1559391622063</v>
      </c>
      <c r="P392" s="98">
        <v>1019.103127142792</v>
      </c>
      <c r="Q392" s="98">
        <v>1017.5298692264531</v>
      </c>
      <c r="R392" s="98">
        <v>1053.4370559746556</v>
      </c>
      <c r="S392" s="98">
        <v>1100.5343410439752</v>
      </c>
      <c r="T392" s="98">
        <v>1043.1928636132761</v>
      </c>
      <c r="U392" s="98">
        <v>1076.6138628856647</v>
      </c>
      <c r="V392" s="98">
        <v>1090.6201536352926</v>
      </c>
      <c r="W392" s="98">
        <v>1228.6411280838602</v>
      </c>
      <c r="X392" s="98">
        <v>1053.9953939753111</v>
      </c>
      <c r="Y392" s="98">
        <v>841.55590023131208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934.38845022611838</v>
      </c>
      <c r="L393" s="98">
        <v>943.85752197172098</v>
      </c>
      <c r="M393" s="98">
        <v>965.62072835629488</v>
      </c>
      <c r="N393" s="98">
        <v>983.41230008065588</v>
      </c>
      <c r="O393" s="98">
        <v>1028.9528812028534</v>
      </c>
      <c r="P393" s="98">
        <v>1024.0867154152702</v>
      </c>
      <c r="Q393" s="98">
        <v>1023.1911602016952</v>
      </c>
      <c r="R393" s="98">
        <v>1059.3576784756983</v>
      </c>
      <c r="S393" s="98">
        <v>1106.0204074962364</v>
      </c>
      <c r="T393" s="98">
        <v>1047.3152009326593</v>
      </c>
      <c r="U393" s="98">
        <v>1080.9520749128669</v>
      </c>
      <c r="V393" s="98">
        <v>1094.5035569578981</v>
      </c>
      <c r="W393" s="98">
        <v>1233.6499505098363</v>
      </c>
      <c r="X393" s="98">
        <v>1063.4912559952979</v>
      </c>
      <c r="Y393" s="98">
        <v>854.8389814659397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446.9230049424221</v>
      </c>
      <c r="L394" s="101">
        <v>472.21546700626624</v>
      </c>
      <c r="M394" s="101">
        <v>464.52019529475587</v>
      </c>
      <c r="N394" s="101">
        <v>455.62771577031776</v>
      </c>
      <c r="O394" s="101">
        <v>491.11307108694126</v>
      </c>
      <c r="P394" s="101">
        <v>478.86593655436167</v>
      </c>
      <c r="Q394" s="101">
        <v>485.11954652257754</v>
      </c>
      <c r="R394" s="101">
        <v>496.69519813778697</v>
      </c>
      <c r="S394" s="101">
        <v>509.90783422473157</v>
      </c>
      <c r="T394" s="101">
        <v>569.39699658583595</v>
      </c>
      <c r="U394" s="101">
        <v>530.7598162014998</v>
      </c>
      <c r="V394" s="101">
        <v>523.48172073826925</v>
      </c>
      <c r="W394" s="101">
        <v>613.99624489726318</v>
      </c>
      <c r="X394" s="101">
        <v>405.2931743908967</v>
      </c>
      <c r="Y394" s="101">
        <v>254.41693367890571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487.46544528369634</v>
      </c>
      <c r="L395" s="104">
        <v>471.64205496545469</v>
      </c>
      <c r="M395" s="104">
        <v>501.10053306153912</v>
      </c>
      <c r="N395" s="104">
        <v>527.78458431033812</v>
      </c>
      <c r="O395" s="104">
        <v>537.8398101159122</v>
      </c>
      <c r="P395" s="104">
        <v>545.22077886090858</v>
      </c>
      <c r="Q395" s="104">
        <v>538.07161367911772</v>
      </c>
      <c r="R395" s="104">
        <v>562.66248033791112</v>
      </c>
      <c r="S395" s="104">
        <v>596.11257327150474</v>
      </c>
      <c r="T395" s="104">
        <v>477.91820434682319</v>
      </c>
      <c r="U395" s="104">
        <v>550.19225871136689</v>
      </c>
      <c r="V395" s="104">
        <v>571.02183621962911</v>
      </c>
      <c r="W395" s="104">
        <v>619.65370561257316</v>
      </c>
      <c r="X395" s="104">
        <v>658.1980816044013</v>
      </c>
      <c r="Y395" s="104">
        <v>600.42204778703399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645.87229097801298</v>
      </c>
      <c r="D396" s="101">
        <v>489.67813931096561</v>
      </c>
      <c r="E396" s="101">
        <v>1035.2101437701076</v>
      </c>
      <c r="F396" s="101">
        <v>961.98614176292119</v>
      </c>
      <c r="G396" s="101">
        <v>761.90464180577442</v>
      </c>
      <c r="H396" s="101">
        <v>907.19064384550313</v>
      </c>
      <c r="I396" s="101">
        <v>832.83247398243566</v>
      </c>
      <c r="J396" s="101">
        <v>876.77856926033314</v>
      </c>
      <c r="K396" s="101">
        <v>924.36129205992631</v>
      </c>
      <c r="L396" s="101">
        <v>990.80301425474636</v>
      </c>
      <c r="M396" s="101">
        <v>974.23027845614877</v>
      </c>
      <c r="N396" s="101">
        <v>959.22749890895136</v>
      </c>
      <c r="O396" s="101">
        <v>1027.3703868120904</v>
      </c>
      <c r="P396" s="101">
        <v>1023.7864057853988</v>
      </c>
      <c r="Q396" s="101">
        <v>1052.0276188949426</v>
      </c>
      <c r="R396" s="101">
        <v>1068.2209119602055</v>
      </c>
      <c r="S396" s="101">
        <v>1078.6246653466862</v>
      </c>
      <c r="T396" s="101">
        <v>1054.3036982311253</v>
      </c>
      <c r="U396" s="101">
        <v>1138.1605003849768</v>
      </c>
      <c r="V396" s="101">
        <v>0</v>
      </c>
      <c r="W396" s="101">
        <v>1218.2813940564399</v>
      </c>
      <c r="X396" s="101">
        <v>1002.1263682750784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926.15747098090731</v>
      </c>
      <c r="L397" s="104">
        <v>991.96277773474628</v>
      </c>
      <c r="M397" s="104">
        <v>974.79611350576192</v>
      </c>
      <c r="N397" s="104">
        <v>959.46135449433552</v>
      </c>
      <c r="O397" s="104">
        <v>1029.4080617353009</v>
      </c>
      <c r="P397" s="104">
        <v>1029.7949911678488</v>
      </c>
      <c r="Q397" s="104">
        <v>1059.7069758974174</v>
      </c>
      <c r="R397" s="104">
        <v>1075.4819061571429</v>
      </c>
      <c r="S397" s="104">
        <v>1083.6733530312595</v>
      </c>
      <c r="T397" s="104">
        <v>1057.078599497559</v>
      </c>
      <c r="U397" s="104">
        <v>1139.593443609622</v>
      </c>
      <c r="V397" s="104">
        <v>1211.5946196017846</v>
      </c>
      <c r="W397" s="104">
        <v>1221.7586780267745</v>
      </c>
      <c r="X397" s="104">
        <v>1003.8323546719189</v>
      </c>
      <c r="Y397" s="104">
        <v>760.21981231272434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442.88237120629719</v>
      </c>
      <c r="L398" s="98">
        <v>497.10996054035598</v>
      </c>
      <c r="M398" s="98">
        <v>468.95863630990607</v>
      </c>
      <c r="N398" s="98">
        <v>443.98633977629635</v>
      </c>
      <c r="O398" s="98">
        <v>491.58394987421241</v>
      </c>
      <c r="P398" s="98">
        <v>481.69090470675229</v>
      </c>
      <c r="Q398" s="98">
        <v>503.72465800767515</v>
      </c>
      <c r="R398" s="98">
        <v>506.44806369828137</v>
      </c>
      <c r="S398" s="98">
        <v>500.97574616194566</v>
      </c>
      <c r="T398" s="98">
        <v>569.00763046275063</v>
      </c>
      <c r="U398" s="98">
        <v>561.29251356679561</v>
      </c>
      <c r="V398" s="98">
        <v>585.5087265305707</v>
      </c>
      <c r="W398" s="98">
        <v>607.84287382711091</v>
      </c>
      <c r="X398" s="98">
        <v>371.70740597693879</v>
      </c>
      <c r="Y398" s="98">
        <v>202.11348466911934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483.27509977461017</v>
      </c>
      <c r="L399" s="98">
        <v>494.85281719439041</v>
      </c>
      <c r="M399" s="98">
        <v>505.8374771958558</v>
      </c>
      <c r="N399" s="98">
        <v>515.47501471803901</v>
      </c>
      <c r="O399" s="98">
        <v>537.82411186108823</v>
      </c>
      <c r="P399" s="98">
        <v>548.10408646109647</v>
      </c>
      <c r="Q399" s="98">
        <v>555.98231788974215</v>
      </c>
      <c r="R399" s="98">
        <v>569.03384245886173</v>
      </c>
      <c r="S399" s="98">
        <v>582.69760686931374</v>
      </c>
      <c r="T399" s="98">
        <v>488.07096903480829</v>
      </c>
      <c r="U399" s="98">
        <v>578.30093004282628</v>
      </c>
      <c r="V399" s="98">
        <v>626.08589307121383</v>
      </c>
      <c r="W399" s="98">
        <v>613.91580419966363</v>
      </c>
      <c r="X399" s="98">
        <v>632.12494869498005</v>
      </c>
      <c r="Y399" s="98">
        <v>558.10632764360491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353.01046935392225</v>
      </c>
      <c r="D400" s="122">
        <v>362.20816891925131</v>
      </c>
      <c r="E400" s="122">
        <v>574.24743217616447</v>
      </c>
      <c r="F400" s="122">
        <v>557.05298763144492</v>
      </c>
      <c r="G400" s="122">
        <v>517.04675587369854</v>
      </c>
      <c r="H400" s="122">
        <v>544.8424133360154</v>
      </c>
      <c r="I400" s="122">
        <v>545.30940378713876</v>
      </c>
      <c r="J400" s="122">
        <v>559.62430578445924</v>
      </c>
      <c r="K400" s="122">
        <v>577.29744740089006</v>
      </c>
      <c r="L400" s="122">
        <v>599.3544627737765</v>
      </c>
      <c r="M400" s="122">
        <v>568.10515319704916</v>
      </c>
      <c r="N400" s="122">
        <v>564.9360377686379</v>
      </c>
      <c r="O400" s="122">
        <v>567.87556574092878</v>
      </c>
      <c r="P400" s="122">
        <v>539.13494022139662</v>
      </c>
      <c r="Q400" s="122">
        <v>531.15976892441427</v>
      </c>
      <c r="R400" s="122">
        <v>558.47702052576255</v>
      </c>
      <c r="S400" s="122">
        <v>583.9714000593284</v>
      </c>
      <c r="T400" s="122">
        <v>524.88672285964083</v>
      </c>
      <c r="U400" s="122">
        <v>584.2743509992722</v>
      </c>
      <c r="V400" s="122">
        <v>574.71900046259771</v>
      </c>
      <c r="W400" s="122">
        <v>630.01852938687955</v>
      </c>
      <c r="X400" s="122">
        <v>468.99603929309694</v>
      </c>
      <c r="Y400" s="122">
        <v>389.05197469609772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355.01942159406866</v>
      </c>
      <c r="D401" s="98">
        <v>366.07628952145581</v>
      </c>
      <c r="E401" s="98">
        <v>567.61533937794354</v>
      </c>
      <c r="F401" s="98">
        <v>552.30031351115713</v>
      </c>
      <c r="G401" s="98">
        <v>520.26571252996621</v>
      </c>
      <c r="H401" s="98">
        <v>541.72798944174428</v>
      </c>
      <c r="I401" s="98">
        <v>546.58140766841268</v>
      </c>
      <c r="J401" s="98">
        <v>559.7452557540837</v>
      </c>
      <c r="K401" s="98">
        <v>577.9256656275337</v>
      </c>
      <c r="L401" s="98">
        <v>598.28908748584774</v>
      </c>
      <c r="M401" s="98">
        <v>567.71484767335198</v>
      </c>
      <c r="N401" s="98">
        <v>565.01742413657018</v>
      </c>
      <c r="O401" s="98">
        <v>567.38570220158601</v>
      </c>
      <c r="P401" s="98">
        <v>539.11124286179245</v>
      </c>
      <c r="Q401" s="98">
        <v>530.78400306964159</v>
      </c>
      <c r="R401" s="98">
        <v>558.6101716875371</v>
      </c>
      <c r="S401" s="98">
        <v>584.62696471298079</v>
      </c>
      <c r="T401" s="98">
        <v>522.75594282227121</v>
      </c>
      <c r="U401" s="98">
        <v>584.52293322363391</v>
      </c>
      <c r="V401" s="98">
        <v>573.22982289670688</v>
      </c>
      <c r="W401" s="98">
        <v>618.49756010577926</v>
      </c>
      <c r="X401" s="98">
        <v>475.9219739651449</v>
      </c>
      <c r="Y401" s="98">
        <v>400.74041819390754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319.656321462915</v>
      </c>
      <c r="D402" s="33">
        <v>252.71444160854116</v>
      </c>
      <c r="E402" s="33">
        <v>683.76264675539983</v>
      </c>
      <c r="F402" s="33">
        <v>618.93029569341854</v>
      </c>
      <c r="G402" s="33">
        <v>478.48720104953134</v>
      </c>
      <c r="H402" s="33">
        <v>573.96900025315722</v>
      </c>
      <c r="I402" s="33">
        <v>521.79036571559664</v>
      </c>
      <c r="J402" s="33">
        <v>555.19395670133315</v>
      </c>
      <c r="K402" s="33">
        <v>560.46412087208125</v>
      </c>
      <c r="L402" s="33">
        <v>626.651745151152</v>
      </c>
      <c r="M402" s="33">
        <v>576.03925748661902</v>
      </c>
      <c r="N402" s="33">
        <v>563.26277747465576</v>
      </c>
      <c r="O402" s="33">
        <v>577.54024535916869</v>
      </c>
      <c r="P402" s="33">
        <v>539.47304513884194</v>
      </c>
      <c r="Q402" s="33">
        <v>539.33950395612987</v>
      </c>
      <c r="R402" s="33">
        <v>555.09839956863163</v>
      </c>
      <c r="S402" s="33">
        <v>569.20654720420862</v>
      </c>
      <c r="T402" s="33">
        <v>572.78504996383163</v>
      </c>
      <c r="U402" s="33">
        <v>579.75786630766697</v>
      </c>
      <c r="V402" s="33">
        <v>608.92474514932917</v>
      </c>
      <c r="W402" s="33">
        <v>688.85683037806189</v>
      </c>
      <c r="X402" s="33">
        <v>436.26597588832311</v>
      </c>
      <c r="Y402" s="33">
        <v>323.90239964855709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3302.5618508444068</v>
      </c>
      <c r="D404" s="117">
        <f t="shared" si="218"/>
        <v>3169.7049003094339</v>
      </c>
      <c r="E404" s="117">
        <f t="shared" si="218"/>
        <v>3149.2844610367879</v>
      </c>
      <c r="F404" s="117">
        <f t="shared" si="218"/>
        <v>3070.5355046753139</v>
      </c>
      <c r="G404" s="117">
        <f t="shared" si="218"/>
        <v>3200.3539129927717</v>
      </c>
      <c r="H404" s="117">
        <f t="shared" si="218"/>
        <v>3247.3139381961455</v>
      </c>
      <c r="I404" s="117">
        <f t="shared" si="218"/>
        <v>3075.5952123116558</v>
      </c>
      <c r="J404" s="117">
        <f t="shared" si="218"/>
        <v>3032.2900648101695</v>
      </c>
      <c r="K404" s="117">
        <f t="shared" si="218"/>
        <v>3051.643340532255</v>
      </c>
      <c r="L404" s="117">
        <f t="shared" si="218"/>
        <v>3293.0271504635598</v>
      </c>
      <c r="M404" s="117">
        <f t="shared" si="218"/>
        <v>2889.0702795338675</v>
      </c>
      <c r="N404" s="117">
        <f t="shared" si="218"/>
        <v>2853.3248900410067</v>
      </c>
      <c r="O404" s="117">
        <f t="shared" si="218"/>
        <v>2681.5152439418694</v>
      </c>
      <c r="P404" s="117">
        <f t="shared" si="218"/>
        <v>2237.0521408141622</v>
      </c>
      <c r="Q404" s="117">
        <f t="shared" si="218"/>
        <v>2073.5589341888717</v>
      </c>
      <c r="R404" s="117">
        <f t="shared" ref="R404:V404" si="219">R405+R408+R410+R419</f>
        <v>2142.0018408993515</v>
      </c>
      <c r="S404" s="117">
        <f t="shared" si="219"/>
        <v>2130.0645765375084</v>
      </c>
      <c r="T404" s="117">
        <f t="shared" si="219"/>
        <v>1979.9335641567891</v>
      </c>
      <c r="U404" s="117">
        <f t="shared" si="219"/>
        <v>1903.2099916885243</v>
      </c>
      <c r="V404" s="117">
        <f t="shared" si="219"/>
        <v>1822.9839018472362</v>
      </c>
      <c r="W404" s="117">
        <f t="shared" ref="W404:Y404" si="220">W405+W408+W410+W419</f>
        <v>1850.3906951128736</v>
      </c>
      <c r="X404" s="117">
        <f t="shared" si="220"/>
        <v>1425.4522116253029</v>
      </c>
      <c r="Y404" s="117">
        <f t="shared" si="220"/>
        <v>1144.8162063957341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2950.8974855881593</v>
      </c>
      <c r="D405" s="122">
        <f t="shared" si="221"/>
        <v>2808.198330741292</v>
      </c>
      <c r="E405" s="122">
        <f t="shared" si="221"/>
        <v>2700.4664339172905</v>
      </c>
      <c r="F405" s="122">
        <f t="shared" si="221"/>
        <v>2621.8711496801461</v>
      </c>
      <c r="G405" s="122">
        <f t="shared" si="221"/>
        <v>2765.7090179688194</v>
      </c>
      <c r="H405" s="122">
        <f t="shared" si="221"/>
        <v>2812.2405812811708</v>
      </c>
      <c r="I405" s="122">
        <f t="shared" si="221"/>
        <v>2622.6902787704648</v>
      </c>
      <c r="J405" s="122">
        <f t="shared" si="221"/>
        <v>2566.8474816158941</v>
      </c>
      <c r="K405" s="122">
        <f t="shared" si="221"/>
        <v>2579.9541600565776</v>
      </c>
      <c r="L405" s="122">
        <f t="shared" si="221"/>
        <v>2814.8330017460385</v>
      </c>
      <c r="M405" s="122">
        <f t="shared" si="221"/>
        <v>2423.4674871177613</v>
      </c>
      <c r="N405" s="122">
        <f t="shared" si="221"/>
        <v>2390.6956109456514</v>
      </c>
      <c r="O405" s="122">
        <f t="shared" si="221"/>
        <v>2219.8768823693495</v>
      </c>
      <c r="P405" s="122">
        <f t="shared" si="221"/>
        <v>1814.4216751586021</v>
      </c>
      <c r="Q405" s="122">
        <f t="shared" si="221"/>
        <v>1653.5139979783312</v>
      </c>
      <c r="R405" s="122">
        <f t="shared" ref="R405:V405" si="222">SUM(R406:R407)</f>
        <v>1709.2569705521405</v>
      </c>
      <c r="S405" s="122">
        <f t="shared" si="222"/>
        <v>1684.432893447655</v>
      </c>
      <c r="T405" s="122">
        <f t="shared" si="222"/>
        <v>1572.9504838166993</v>
      </c>
      <c r="U405" s="122">
        <f t="shared" si="222"/>
        <v>1477.8586441154548</v>
      </c>
      <c r="V405" s="122">
        <f t="shared" si="222"/>
        <v>1396.5170243547241</v>
      </c>
      <c r="W405" s="122">
        <f t="shared" ref="W405:Y405" si="223">SUM(W406:W407)</f>
        <v>1408.1467238632251</v>
      </c>
      <c r="X405" s="122">
        <f t="shared" si="223"/>
        <v>1093.9746908249663</v>
      </c>
      <c r="Y405" s="122">
        <f t="shared" si="223"/>
        <v>864.53782603862385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2950.8974855881593</v>
      </c>
      <c r="D406" s="98">
        <v>2808.198330741292</v>
      </c>
      <c r="E406" s="98">
        <v>2700.4664339172905</v>
      </c>
      <c r="F406" s="98">
        <v>2621.8711496801461</v>
      </c>
      <c r="G406" s="98">
        <v>2765.7090179688194</v>
      </c>
      <c r="H406" s="98">
        <v>2812.2405812811708</v>
      </c>
      <c r="I406" s="98">
        <v>2622.6902787704648</v>
      </c>
      <c r="J406" s="98">
        <v>2566.8474816158941</v>
      </c>
      <c r="K406" s="98">
        <v>2579.9541600565776</v>
      </c>
      <c r="L406" s="98">
        <v>2814.8330017460385</v>
      </c>
      <c r="M406" s="98">
        <v>2423.4674871177613</v>
      </c>
      <c r="N406" s="98">
        <v>2390.6956109456514</v>
      </c>
      <c r="O406" s="98">
        <v>2219.8768823693495</v>
      </c>
      <c r="P406" s="98">
        <v>1814.4216751586021</v>
      </c>
      <c r="Q406" s="98">
        <v>1653.5139979783312</v>
      </c>
      <c r="R406" s="98">
        <v>1709.2569705521405</v>
      </c>
      <c r="S406" s="98">
        <v>1684.432893447655</v>
      </c>
      <c r="T406" s="98">
        <v>1572.9504838166993</v>
      </c>
      <c r="U406" s="98">
        <v>1477.8586441154548</v>
      </c>
      <c r="V406" s="98">
        <v>1396.5170243547241</v>
      </c>
      <c r="W406" s="98">
        <v>1408.1467238632251</v>
      </c>
      <c r="X406" s="98">
        <v>1093.9746908249663</v>
      </c>
      <c r="Y406" s="98">
        <v>864.53782603862385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236.34120421642953</v>
      </c>
      <c r="D410" s="122">
        <v>239.8461694880923</v>
      </c>
      <c r="E410" s="122">
        <v>264.84101256245009</v>
      </c>
      <c r="F410" s="122">
        <v>272.51750310273593</v>
      </c>
      <c r="G410" s="122">
        <v>269.88779496674908</v>
      </c>
      <c r="H410" s="122">
        <v>267.31410561072011</v>
      </c>
      <c r="I410" s="122">
        <v>275.32305557058953</v>
      </c>
      <c r="J410" s="122">
        <v>279.01760884371362</v>
      </c>
      <c r="K410" s="122">
        <v>281.24887457506702</v>
      </c>
      <c r="L410" s="122">
        <v>281.55253533528213</v>
      </c>
      <c r="M410" s="122">
        <v>280.9509647291008</v>
      </c>
      <c r="N410" s="122">
        <v>278.82586411226674</v>
      </c>
      <c r="O410" s="122">
        <v>277.47028010520802</v>
      </c>
      <c r="P410" s="122">
        <v>250.92658332922176</v>
      </c>
      <c r="Q410" s="122">
        <v>247.55299568719599</v>
      </c>
      <c r="R410" s="122">
        <v>251.36974182457797</v>
      </c>
      <c r="S410" s="122">
        <v>258.59473773749829</v>
      </c>
      <c r="T410" s="122">
        <v>241.55871068481133</v>
      </c>
      <c r="U410" s="122">
        <v>244.0158555558842</v>
      </c>
      <c r="V410" s="122">
        <v>247.90929557489255</v>
      </c>
      <c r="W410" s="122">
        <v>274.67151546332269</v>
      </c>
      <c r="X410" s="122">
        <v>204.29936570210671</v>
      </c>
      <c r="Y410" s="122">
        <v>170.27432780203065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256.31753205383654</v>
      </c>
      <c r="D411" s="98">
        <v>252.20741103828905</v>
      </c>
      <c r="E411" s="98">
        <v>286.82759333573512</v>
      </c>
      <c r="F411" s="98">
        <v>289.80337692303158</v>
      </c>
      <c r="G411" s="98">
        <v>286.96459636233629</v>
      </c>
      <c r="H411" s="98">
        <v>287.7370211451036</v>
      </c>
      <c r="I411" s="98">
        <v>287.78085710520008</v>
      </c>
      <c r="J411" s="98">
        <v>288.81444882422443</v>
      </c>
      <c r="K411" s="98">
        <v>297.92866767759756</v>
      </c>
      <c r="L411" s="98">
        <v>296.43806042761793</v>
      </c>
      <c r="M411" s="98">
        <v>296.28898953842958</v>
      </c>
      <c r="N411" s="98">
        <v>292.02111771708923</v>
      </c>
      <c r="O411" s="98">
        <v>292.52540925482452</v>
      </c>
      <c r="P411" s="98">
        <v>276.63919369180377</v>
      </c>
      <c r="Q411" s="98">
        <v>265.34390860080669</v>
      </c>
      <c r="R411" s="98">
        <v>268.24846639957138</v>
      </c>
      <c r="S411" s="98">
        <v>274.73915506645392</v>
      </c>
      <c r="T411" s="98">
        <v>256.19179395124098</v>
      </c>
      <c r="U411" s="98">
        <v>260.88304709084196</v>
      </c>
      <c r="V411" s="98">
        <v>261.45001719060599</v>
      </c>
      <c r="W411" s="98">
        <v>292.46673727618321</v>
      </c>
      <c r="X411" s="98">
        <v>250.15150300541353</v>
      </c>
      <c r="Y411" s="98">
        <v>199.38593642671151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142.85741326380912</v>
      </c>
      <c r="L412" s="98">
        <v>148.609140588022</v>
      </c>
      <c r="M412" s="98">
        <v>142.78009643229132</v>
      </c>
      <c r="N412" s="98">
        <v>135.48708860889579</v>
      </c>
      <c r="O412" s="98">
        <v>139.86488967515405</v>
      </c>
      <c r="P412" s="98">
        <v>129.98987349423328</v>
      </c>
      <c r="Q412" s="98">
        <v>126.50588499265365</v>
      </c>
      <c r="R412" s="98">
        <v>126.47905673416726</v>
      </c>
      <c r="S412" s="98">
        <v>127.29420819688023</v>
      </c>
      <c r="T412" s="98">
        <v>139.83496543535742</v>
      </c>
      <c r="U412" s="98">
        <v>128.61272076962607</v>
      </c>
      <c r="V412" s="98">
        <v>125.49218390086388</v>
      </c>
      <c r="W412" s="98">
        <v>146.15616744409863</v>
      </c>
      <c r="X412" s="98">
        <v>96.190834714494827</v>
      </c>
      <c r="Y412" s="98">
        <v>60.277824147437123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142.85741326380912</v>
      </c>
      <c r="L413" s="101">
        <v>148.609140588022</v>
      </c>
      <c r="M413" s="101">
        <v>142.78009643229132</v>
      </c>
      <c r="N413" s="101">
        <v>135.48708860889579</v>
      </c>
      <c r="O413" s="101">
        <v>139.86488967515405</v>
      </c>
      <c r="P413" s="101">
        <v>129.98987349423328</v>
      </c>
      <c r="Q413" s="101">
        <v>126.50588499265365</v>
      </c>
      <c r="R413" s="101">
        <v>126.47905673416726</v>
      </c>
      <c r="S413" s="101">
        <v>127.29420819688023</v>
      </c>
      <c r="T413" s="101">
        <v>139.83496543535742</v>
      </c>
      <c r="U413" s="101">
        <v>128.61272076962607</v>
      </c>
      <c r="V413" s="101">
        <v>125.49218390086388</v>
      </c>
      <c r="W413" s="101">
        <v>146.15616744409863</v>
      </c>
      <c r="X413" s="101">
        <v>96.190834714494827</v>
      </c>
      <c r="Y413" s="101">
        <v>60.277824147437123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115.32316103981815</v>
      </c>
      <c r="D419" s="122">
        <v>121.66040008004917</v>
      </c>
      <c r="E419" s="122">
        <v>183.97701455704745</v>
      </c>
      <c r="F419" s="122">
        <v>176.14685189243173</v>
      </c>
      <c r="G419" s="122">
        <v>164.75710005720344</v>
      </c>
      <c r="H419" s="122">
        <v>167.75925130425458</v>
      </c>
      <c r="I419" s="122">
        <v>177.58187797060157</v>
      </c>
      <c r="J419" s="122">
        <v>186.42497435056168</v>
      </c>
      <c r="K419" s="122">
        <v>190.44030590061053</v>
      </c>
      <c r="L419" s="122">
        <v>196.64161338223897</v>
      </c>
      <c r="M419" s="122">
        <v>184.65182768700541</v>
      </c>
      <c r="N419" s="122">
        <v>183.80341498308852</v>
      </c>
      <c r="O419" s="122">
        <v>184.16808146731185</v>
      </c>
      <c r="P419" s="122">
        <v>171.70388232633846</v>
      </c>
      <c r="Q419" s="122">
        <v>172.49194052334468</v>
      </c>
      <c r="R419" s="122">
        <v>181.37512852263325</v>
      </c>
      <c r="S419" s="122">
        <v>187.03694535235505</v>
      </c>
      <c r="T419" s="122">
        <v>165.42436965527838</v>
      </c>
      <c r="U419" s="122">
        <v>181.33549201718526</v>
      </c>
      <c r="V419" s="122">
        <v>178.55758191761964</v>
      </c>
      <c r="W419" s="122">
        <v>167.57245578632569</v>
      </c>
      <c r="X419" s="122">
        <v>127.17815509822975</v>
      </c>
      <c r="Y419" s="122">
        <v>110.00405255507968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122.26918536844958</v>
      </c>
      <c r="D420" s="98">
        <v>125.95833669779405</v>
      </c>
      <c r="E420" s="98">
        <v>195.11841292776597</v>
      </c>
      <c r="F420" s="98">
        <v>189.67634453811803</v>
      </c>
      <c r="G420" s="98">
        <v>178.51104421747397</v>
      </c>
      <c r="H420" s="98">
        <v>185.69727549614791</v>
      </c>
      <c r="I420" s="98">
        <v>187.18621796679486</v>
      </c>
      <c r="J420" s="98">
        <v>191.5144367296806</v>
      </c>
      <c r="K420" s="98">
        <v>197.54752092727799</v>
      </c>
      <c r="L420" s="98">
        <v>204.31626438154578</v>
      </c>
      <c r="M420" s="98">
        <v>193.73547792358784</v>
      </c>
      <c r="N420" s="98">
        <v>192.74350183796309</v>
      </c>
      <c r="O420" s="98">
        <v>193.50281699763451</v>
      </c>
      <c r="P420" s="98">
        <v>183.73839716173848</v>
      </c>
      <c r="Q420" s="98">
        <v>180.415984666687</v>
      </c>
      <c r="R420" s="98">
        <v>188.52310676174903</v>
      </c>
      <c r="S420" s="98">
        <v>195.3414514319818</v>
      </c>
      <c r="T420" s="98">
        <v>172.78335202201478</v>
      </c>
      <c r="U420" s="98">
        <v>191.31599301282702</v>
      </c>
      <c r="V420" s="98">
        <v>186.33124530798548</v>
      </c>
      <c r="W420" s="98">
        <v>200.38436712554258</v>
      </c>
      <c r="X420" s="98">
        <v>154.09003678414967</v>
      </c>
      <c r="Y420" s="98">
        <v>129.73980911038961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218.69286250175705</v>
      </c>
      <c r="D423" s="118">
        <f t="shared" si="225"/>
        <v>208.42588486239737</v>
      </c>
      <c r="E423" s="118">
        <f t="shared" si="225"/>
        <v>208.25192390842778</v>
      </c>
      <c r="F423" s="118">
        <f t="shared" si="225"/>
        <v>202.48204792822696</v>
      </c>
      <c r="G423" s="118">
        <f t="shared" si="225"/>
        <v>210.08788277880339</v>
      </c>
      <c r="H423" s="118">
        <f t="shared" si="225"/>
        <v>212.51150455653556</v>
      </c>
      <c r="I423" s="118">
        <f t="shared" si="225"/>
        <v>199.71920179431177</v>
      </c>
      <c r="J423" s="118">
        <f t="shared" si="225"/>
        <v>196.16229907331748</v>
      </c>
      <c r="K423" s="118">
        <f t="shared" si="225"/>
        <v>197.52676917772084</v>
      </c>
      <c r="L423" s="118">
        <f t="shared" si="225"/>
        <v>212.83754804699109</v>
      </c>
      <c r="M423" s="118">
        <f t="shared" si="225"/>
        <v>186.59971394692332</v>
      </c>
      <c r="N423" s="118">
        <f t="shared" si="225"/>
        <v>183.96805396278353</v>
      </c>
      <c r="O423" s="118">
        <f t="shared" si="225"/>
        <v>173.01921253933619</v>
      </c>
      <c r="P423" s="118">
        <f t="shared" si="225"/>
        <v>145.23631803580767</v>
      </c>
      <c r="Q423" s="118">
        <f t="shared" si="225"/>
        <v>134.18953866094498</v>
      </c>
      <c r="R423" s="118">
        <f t="shared" ref="R423:V423" si="226">R424+R427+R429+R438</f>
        <v>138.35842063827695</v>
      </c>
      <c r="S423" s="118">
        <f t="shared" si="226"/>
        <v>137.4318297513102</v>
      </c>
      <c r="T423" s="118">
        <f t="shared" si="226"/>
        <v>127.63704561261252</v>
      </c>
      <c r="U423" s="118">
        <f t="shared" si="226"/>
        <v>122.85777194365087</v>
      </c>
      <c r="V423" s="118">
        <f t="shared" si="226"/>
        <v>117.32443452582909</v>
      </c>
      <c r="W423" s="118">
        <f t="shared" ref="W423:Y423" si="227">W424+W427+W429+W438</f>
        <v>120.3772131286423</v>
      </c>
      <c r="X423" s="118">
        <f t="shared" si="227"/>
        <v>94.126766717730902</v>
      </c>
      <c r="Y423" s="118">
        <f t="shared" si="227"/>
        <v>74.662837472675335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194.42121536359161</v>
      </c>
      <c r="D424" s="123">
        <f t="shared" si="228"/>
        <v>184.31119299514515</v>
      </c>
      <c r="E424" s="123">
        <f t="shared" si="228"/>
        <v>176.88233164487912</v>
      </c>
      <c r="F424" s="123">
        <f t="shared" si="228"/>
        <v>171.51600181895444</v>
      </c>
      <c r="G424" s="123">
        <f t="shared" si="228"/>
        <v>180.47620647921164</v>
      </c>
      <c r="H424" s="123">
        <f t="shared" si="228"/>
        <v>182.36381383499787</v>
      </c>
      <c r="I424" s="123">
        <f t="shared" si="228"/>
        <v>169.55920777988575</v>
      </c>
      <c r="J424" s="123">
        <f t="shared" si="228"/>
        <v>165.59324225143078</v>
      </c>
      <c r="K424" s="123">
        <f t="shared" si="228"/>
        <v>166.20319741769688</v>
      </c>
      <c r="L424" s="123">
        <f t="shared" si="228"/>
        <v>181.04231512973968</v>
      </c>
      <c r="M424" s="123">
        <f t="shared" si="228"/>
        <v>155.59508581329632</v>
      </c>
      <c r="N424" s="123">
        <f t="shared" si="228"/>
        <v>153.35856370054242</v>
      </c>
      <c r="O424" s="123">
        <f t="shared" si="228"/>
        <v>142.40011273424963</v>
      </c>
      <c r="P424" s="123">
        <f t="shared" si="228"/>
        <v>116.34678329227492</v>
      </c>
      <c r="Q424" s="123">
        <f t="shared" si="228"/>
        <v>105.96481878761126</v>
      </c>
      <c r="R424" s="123">
        <f t="shared" ref="R424:V424" si="229">SUM(R425:R426)</f>
        <v>109.4870788579846</v>
      </c>
      <c r="S424" s="123">
        <f t="shared" si="229"/>
        <v>107.78305475689614</v>
      </c>
      <c r="T424" s="123">
        <f t="shared" si="229"/>
        <v>100.57605813512049</v>
      </c>
      <c r="U424" s="123">
        <f t="shared" si="229"/>
        <v>94.389055075393713</v>
      </c>
      <c r="V424" s="123">
        <f t="shared" si="229"/>
        <v>89.135410233668239</v>
      </c>
      <c r="W424" s="123">
        <f t="shared" ref="W424:Y424" si="230">SUM(W425:W426)</f>
        <v>89.815503813430681</v>
      </c>
      <c r="X424" s="123">
        <f t="shared" si="230"/>
        <v>69.60962883861896</v>
      </c>
      <c r="Y424" s="123">
        <f t="shared" si="230"/>
        <v>54.847994444903328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192.36237425779001</v>
      </c>
      <c r="D425" s="99">
        <v>182.36382781650337</v>
      </c>
      <c r="E425" s="99">
        <v>174.99962896049888</v>
      </c>
      <c r="F425" s="99">
        <v>169.70544271140199</v>
      </c>
      <c r="G425" s="99">
        <v>178.58150665387276</v>
      </c>
      <c r="H425" s="99">
        <v>180.43676933677557</v>
      </c>
      <c r="I425" s="99">
        <v>167.79455090887657</v>
      </c>
      <c r="J425" s="99">
        <v>163.86559231766182</v>
      </c>
      <c r="K425" s="99">
        <v>164.46893462012045</v>
      </c>
      <c r="L425" s="99">
        <v>179.11921110900533</v>
      </c>
      <c r="M425" s="99">
        <v>153.93709886830428</v>
      </c>
      <c r="N425" s="99">
        <v>151.66813818808629</v>
      </c>
      <c r="O425" s="99">
        <v>140.76608681997359</v>
      </c>
      <c r="P425" s="99">
        <v>114.95483485667829</v>
      </c>
      <c r="Q425" s="99">
        <v>104.6485244097434</v>
      </c>
      <c r="R425" s="99">
        <v>108.10025506534244</v>
      </c>
      <c r="S425" s="99">
        <v>106.40730067642836</v>
      </c>
      <c r="T425" s="99">
        <v>99.258979712978487</v>
      </c>
      <c r="U425" s="99">
        <v>93.164235611658711</v>
      </c>
      <c r="V425" s="99">
        <v>87.971662643620292</v>
      </c>
      <c r="W425" s="99">
        <v>88.662343178100102</v>
      </c>
      <c r="X425" s="99">
        <v>68.751568299558343</v>
      </c>
      <c r="Y425" s="99">
        <v>54.186703286314462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2.0588411058016161</v>
      </c>
      <c r="D426" s="99">
        <v>1.9473651786417807</v>
      </c>
      <c r="E426" s="99">
        <v>1.8827026843802432</v>
      </c>
      <c r="F426" s="99">
        <v>1.8105591075524581</v>
      </c>
      <c r="G426" s="99">
        <v>1.8946998253388854</v>
      </c>
      <c r="H426" s="99">
        <v>1.9270444982223105</v>
      </c>
      <c r="I426" s="99">
        <v>1.7646568710091939</v>
      </c>
      <c r="J426" s="99">
        <v>1.7276499337689524</v>
      </c>
      <c r="K426" s="99">
        <v>1.7342627975764295</v>
      </c>
      <c r="L426" s="99">
        <v>1.9231040207343406</v>
      </c>
      <c r="M426" s="99">
        <v>1.6579869449920492</v>
      </c>
      <c r="N426" s="99">
        <v>1.6904255124561387</v>
      </c>
      <c r="O426" s="99">
        <v>1.6340259142760263</v>
      </c>
      <c r="P426" s="99">
        <v>1.3919484355966385</v>
      </c>
      <c r="Q426" s="99">
        <v>1.3162943778678611</v>
      </c>
      <c r="R426" s="99">
        <v>1.3868237926421609</v>
      </c>
      <c r="S426" s="99">
        <v>1.3757540804677724</v>
      </c>
      <c r="T426" s="99">
        <v>1.3170784221420004</v>
      </c>
      <c r="U426" s="99">
        <v>1.2248194637350094</v>
      </c>
      <c r="V426" s="99">
        <v>1.1637475900479477</v>
      </c>
      <c r="W426" s="99">
        <v>1.153160635330577</v>
      </c>
      <c r="X426" s="99">
        <v>0.85806053906061586</v>
      </c>
      <c r="Y426" s="99">
        <v>0.66129115858886922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3.6008751666582274E-4</v>
      </c>
      <c r="D427" s="123">
        <f t="shared" si="231"/>
        <v>7.0078818198379689E-4</v>
      </c>
      <c r="E427" s="123">
        <f t="shared" si="231"/>
        <v>2.3682866859655177E-3</v>
      </c>
      <c r="F427" s="123">
        <f t="shared" si="231"/>
        <v>5.5291472569185558E-3</v>
      </c>
      <c r="G427" s="123">
        <f t="shared" si="231"/>
        <v>2.7666734587472931E-3</v>
      </c>
      <c r="H427" s="123">
        <f t="shared" si="231"/>
        <v>6.8006068875533544E-3</v>
      </c>
      <c r="I427" s="123">
        <f t="shared" si="231"/>
        <v>1.7132225814111262E-2</v>
      </c>
      <c r="J427" s="123">
        <f t="shared" si="231"/>
        <v>2.2070651806599624E-2</v>
      </c>
      <c r="K427" s="123">
        <f t="shared" si="231"/>
        <v>2.8596442477276787E-2</v>
      </c>
      <c r="L427" s="123">
        <f t="shared" si="231"/>
        <v>2.8207743033224271E-2</v>
      </c>
      <c r="M427" s="123">
        <f t="shared" si="231"/>
        <v>3.6966174689853117E-2</v>
      </c>
      <c r="N427" s="123">
        <f t="shared" si="231"/>
        <v>3.6169098890791902E-2</v>
      </c>
      <c r="O427" s="123">
        <f t="shared" si="231"/>
        <v>6.2820823936206624E-2</v>
      </c>
      <c r="P427" s="123">
        <f t="shared" si="231"/>
        <v>8.2641874890193284E-2</v>
      </c>
      <c r="Q427" s="123">
        <f t="shared" si="231"/>
        <v>0.19165943651395084</v>
      </c>
      <c r="R427" s="123">
        <f t="shared" si="231"/>
        <v>0.13993441510032997</v>
      </c>
      <c r="S427" s="123">
        <f t="shared" si="231"/>
        <v>0.11668240521940014</v>
      </c>
      <c r="T427" s="123">
        <f t="shared" si="231"/>
        <v>0.13019447105400819</v>
      </c>
      <c r="U427" s="123">
        <f t="shared" si="231"/>
        <v>0.13297611846901669</v>
      </c>
      <c r="V427" s="123">
        <f t="shared" si="231"/>
        <v>7.7808871802264479E-2</v>
      </c>
      <c r="W427" s="123">
        <f t="shared" si="231"/>
        <v>3.1768835954658105E-2</v>
      </c>
      <c r="X427" s="123">
        <f t="shared" si="231"/>
        <v>1.8817893003466604E-2</v>
      </c>
      <c r="Y427" s="123">
        <f t="shared" si="231"/>
        <v>8.0779657105412069E-3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3.6008751666582274E-4</v>
      </c>
      <c r="D428" s="99">
        <f>RES_hhdet_in_fecs!D67</f>
        <v>7.0078818198379689E-4</v>
      </c>
      <c r="E428" s="99">
        <f>RES_hhdet_in_fecs!E67</f>
        <v>2.3682866859655177E-3</v>
      </c>
      <c r="F428" s="99">
        <f>RES_hhdet_in_fecs!F67</f>
        <v>5.5291472569185558E-3</v>
      </c>
      <c r="G428" s="99">
        <f>RES_hhdet_in_fecs!G67</f>
        <v>2.7666734587472931E-3</v>
      </c>
      <c r="H428" s="99">
        <f>RES_hhdet_in_fecs!H67</f>
        <v>6.8006068875533544E-3</v>
      </c>
      <c r="I428" s="99">
        <f>RES_hhdet_in_fecs!I67</f>
        <v>1.7132225814111262E-2</v>
      </c>
      <c r="J428" s="99">
        <f>RES_hhdet_in_fecs!J67</f>
        <v>2.2070651806599624E-2</v>
      </c>
      <c r="K428" s="99">
        <f>RES_hhdet_in_fecs!K67</f>
        <v>2.8596442477276787E-2</v>
      </c>
      <c r="L428" s="99">
        <f>RES_hhdet_in_fecs!L67</f>
        <v>2.8207743033224271E-2</v>
      </c>
      <c r="M428" s="99">
        <f>RES_hhdet_in_fecs!M67</f>
        <v>3.6966174689853117E-2</v>
      </c>
      <c r="N428" s="99">
        <f>RES_hhdet_in_fecs!N67</f>
        <v>3.6169098890791902E-2</v>
      </c>
      <c r="O428" s="99">
        <f>RES_hhdet_in_fecs!O67</f>
        <v>6.2820823936206624E-2</v>
      </c>
      <c r="P428" s="99">
        <f>RES_hhdet_in_fecs!P67</f>
        <v>8.2641874890193284E-2</v>
      </c>
      <c r="Q428" s="99">
        <f>RES_hhdet_in_fecs!Q67</f>
        <v>0.19165943651395084</v>
      </c>
      <c r="R428" s="99">
        <f>RES_hhdet_in_fecs!R67</f>
        <v>0.13993441510032997</v>
      </c>
      <c r="S428" s="99">
        <f>RES_hhdet_in_fecs!S67</f>
        <v>0.11668240521940014</v>
      </c>
      <c r="T428" s="99">
        <f>RES_hhdet_in_fecs!T67</f>
        <v>0.13019447105400819</v>
      </c>
      <c r="U428" s="99">
        <f>RES_hhdet_in_fecs!U67</f>
        <v>0.13297611846901669</v>
      </c>
      <c r="V428" s="99">
        <f>RES_hhdet_in_fecs!V67</f>
        <v>7.7808871802264479E-2</v>
      </c>
      <c r="W428" s="99">
        <f>RES_hhdet_in_fecs!W67</f>
        <v>3.1768835954658105E-2</v>
      </c>
      <c r="X428" s="99">
        <f>RES_hhdet_in_fecs!X67</f>
        <v>1.8817893003466604E-2</v>
      </c>
      <c r="Y428" s="99">
        <f>RES_hhdet_in_fecs!Y67</f>
        <v>8.0779657105412069E-3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16.435565634954536</v>
      </c>
      <c r="D429" s="123">
        <v>16.063176139445527</v>
      </c>
      <c r="E429" s="123">
        <v>18.767334506923451</v>
      </c>
      <c r="F429" s="123">
        <v>18.795183536778168</v>
      </c>
      <c r="G429" s="123">
        <v>18.335319363599968</v>
      </c>
      <c r="H429" s="123">
        <v>18.429713397532499</v>
      </c>
      <c r="I429" s="123">
        <v>18.326163783547678</v>
      </c>
      <c r="J429" s="123">
        <v>18.395871593462665</v>
      </c>
      <c r="K429" s="123">
        <v>18.814381293593424</v>
      </c>
      <c r="L429" s="123">
        <v>18.858404848224005</v>
      </c>
      <c r="M429" s="123">
        <v>18.787274789010905</v>
      </c>
      <c r="N429" s="123">
        <v>18.478585138448594</v>
      </c>
      <c r="O429" s="123">
        <v>18.418254000845504</v>
      </c>
      <c r="P429" s="123">
        <v>17.351016033960153</v>
      </c>
      <c r="Q429" s="123">
        <v>16.733888232990836</v>
      </c>
      <c r="R429" s="123">
        <v>16.926023251173728</v>
      </c>
      <c r="S429" s="123">
        <v>17.339638524429485</v>
      </c>
      <c r="T429" s="123">
        <v>16.119400069286485</v>
      </c>
      <c r="U429" s="123">
        <v>16.451318373256587</v>
      </c>
      <c r="V429" s="123">
        <v>16.488611117736323</v>
      </c>
      <c r="W429" s="123">
        <v>18.334612296283204</v>
      </c>
      <c r="X429" s="123">
        <v>15.406715851044519</v>
      </c>
      <c r="Y429" s="123">
        <v>12.208682884827061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16.708763781384214</v>
      </c>
      <c r="D430" s="99">
        <v>16.378297920464728</v>
      </c>
      <c r="E430" s="99">
        <v>18.58742689001846</v>
      </c>
      <c r="F430" s="99">
        <v>18.758057727582152</v>
      </c>
      <c r="G430" s="99">
        <v>18.52927030347638</v>
      </c>
      <c r="H430" s="99">
        <v>18.461556546615785</v>
      </c>
      <c r="I430" s="99">
        <v>18.411651604083577</v>
      </c>
      <c r="J430" s="99">
        <v>18.437694902186866</v>
      </c>
      <c r="K430" s="99">
        <v>18.992589606573407</v>
      </c>
      <c r="L430" s="99">
        <v>18.86355300422515</v>
      </c>
      <c r="M430" s="99">
        <v>18.820086392168271</v>
      </c>
      <c r="N430" s="99">
        <v>18.52611391972049</v>
      </c>
      <c r="O430" s="99">
        <v>18.549522941228442</v>
      </c>
      <c r="P430" s="99">
        <v>17.52680386324538</v>
      </c>
      <c r="Q430" s="99">
        <v>16.793234608318162</v>
      </c>
      <c r="R430" s="99">
        <v>16.96510714203113</v>
      </c>
      <c r="S430" s="99">
        <v>17.355545593097567</v>
      </c>
      <c r="T430" s="99">
        <v>16.166647545531482</v>
      </c>
      <c r="U430" s="99">
        <v>16.446071999535484</v>
      </c>
      <c r="V430" s="99">
        <v>16.469683010909375</v>
      </c>
      <c r="W430" s="99">
        <v>18.41483262299511</v>
      </c>
      <c r="X430" s="99">
        <v>15.72093786844796</v>
      </c>
      <c r="Y430" s="99">
        <v>12.496927550438373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15.382287088463631</v>
      </c>
      <c r="L431" s="99">
        <v>15.517356728084417</v>
      </c>
      <c r="M431" s="99">
        <v>15.497015259308579</v>
      </c>
      <c r="N431" s="99">
        <v>15.357306750357779</v>
      </c>
      <c r="O431" s="99">
        <v>15.756505888582844</v>
      </c>
      <c r="P431" s="99">
        <v>15.211590693484712</v>
      </c>
      <c r="Q431" s="99">
        <v>14.883847571289525</v>
      </c>
      <c r="R431" s="99">
        <v>15.185794310391397</v>
      </c>
      <c r="S431" s="99">
        <v>15.646514256022968</v>
      </c>
      <c r="T431" s="99">
        <v>14.914893220349745</v>
      </c>
      <c r="U431" s="99">
        <v>15.112555119275733</v>
      </c>
      <c r="V431" s="99">
        <v>15.169856074615375</v>
      </c>
      <c r="W431" s="99">
        <v>17.082183318418803</v>
      </c>
      <c r="X431" s="99">
        <v>14.399231684152159</v>
      </c>
      <c r="Y431" s="99">
        <v>11.378337572505247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9.1069860565157068</v>
      </c>
      <c r="L432" s="102">
        <v>9.4566008033876905</v>
      </c>
      <c r="M432" s="102">
        <v>9.069300057771164</v>
      </c>
      <c r="N432" s="102">
        <v>8.5954374048092266</v>
      </c>
      <c r="O432" s="102">
        <v>8.8690653790064449</v>
      </c>
      <c r="P432" s="102">
        <v>8.2356624400796417</v>
      </c>
      <c r="Q432" s="102">
        <v>8.0063756398894395</v>
      </c>
      <c r="R432" s="102">
        <v>7.9990419983314771</v>
      </c>
      <c r="S432" s="102">
        <v>8.0413016978371132</v>
      </c>
      <c r="T432" s="102">
        <v>8.8241023097143199</v>
      </c>
      <c r="U432" s="102">
        <v>8.1077482397577914</v>
      </c>
      <c r="V432" s="102">
        <v>7.9052069355466603</v>
      </c>
      <c r="W432" s="102">
        <v>9.2025554268755396</v>
      </c>
      <c r="X432" s="102">
        <v>6.0451770942507368</v>
      </c>
      <c r="Y432" s="102">
        <v>3.7780377832489367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6.2753010319479259</v>
      </c>
      <c r="L433" s="105">
        <v>6.060755924696724</v>
      </c>
      <c r="M433" s="105">
        <v>6.427715201537417</v>
      </c>
      <c r="N433" s="105">
        <v>6.7618693455485506</v>
      </c>
      <c r="O433" s="105">
        <v>6.8874405095764004</v>
      </c>
      <c r="P433" s="105">
        <v>6.9759282534050691</v>
      </c>
      <c r="Q433" s="105">
        <v>6.8774719314000849</v>
      </c>
      <c r="R433" s="105">
        <v>7.1867523120599195</v>
      </c>
      <c r="S433" s="105">
        <v>7.6052125581858574</v>
      </c>
      <c r="T433" s="105">
        <v>6.0907909106354268</v>
      </c>
      <c r="U433" s="105">
        <v>7.0048068795179415</v>
      </c>
      <c r="V433" s="105">
        <v>7.2646491390687125</v>
      </c>
      <c r="W433" s="105">
        <v>7.8796278915432652</v>
      </c>
      <c r="X433" s="105">
        <v>8.3540545899014216</v>
      </c>
      <c r="Y433" s="105">
        <v>7.6002997892563124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13.203341001757456</v>
      </c>
      <c r="D434" s="102">
        <v>9.9488427375132407</v>
      </c>
      <c r="E434" s="102">
        <v>20.934425239226403</v>
      </c>
      <c r="F434" s="102">
        <v>19.380484165947792</v>
      </c>
      <c r="G434" s="102">
        <v>15.270050272369565</v>
      </c>
      <c r="H434" s="102">
        <v>18.012920657891733</v>
      </c>
      <c r="I434" s="102">
        <v>16.436844235582349</v>
      </c>
      <c r="J434" s="102">
        <v>17.204728365914519</v>
      </c>
      <c r="K434" s="102">
        <v>18.037628166730148</v>
      </c>
      <c r="L434" s="102">
        <v>19.207920836056577</v>
      </c>
      <c r="M434" s="102">
        <v>18.683887279050968</v>
      </c>
      <c r="N434" s="102">
        <v>18.106829208834604</v>
      </c>
      <c r="O434" s="102">
        <v>18.963378028296358</v>
      </c>
      <c r="P434" s="102">
        <v>18.364176587516248</v>
      </c>
      <c r="Q434" s="102">
        <v>18.366656401432824</v>
      </c>
      <c r="R434" s="102">
        <v>18.317427821393341</v>
      </c>
      <c r="S434" s="102">
        <v>18.173207146272148</v>
      </c>
      <c r="T434" s="102">
        <v>17.461962615708664</v>
      </c>
      <c r="U434" s="102">
        <v>18.536016022531605</v>
      </c>
      <c r="V434" s="102">
        <v>0</v>
      </c>
      <c r="W434" s="102">
        <v>19.248573719950514</v>
      </c>
      <c r="X434" s="102">
        <v>15.566269550308288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14.863592377338735</v>
      </c>
      <c r="L435" s="105">
        <v>15.996102737021282</v>
      </c>
      <c r="M435" s="105">
        <v>15.482213298169626</v>
      </c>
      <c r="N435" s="105">
        <v>14.985056500282733</v>
      </c>
      <c r="O435" s="105">
        <v>15.960979968839695</v>
      </c>
      <c r="P435" s="105">
        <v>15.653153602605588</v>
      </c>
      <c r="Q435" s="105">
        <v>15.900597850643518</v>
      </c>
      <c r="R435" s="105">
        <v>15.952502382935796</v>
      </c>
      <c r="S435" s="105">
        <v>15.874753843012579</v>
      </c>
      <c r="T435" s="105">
        <v>15.644401994167561</v>
      </c>
      <c r="U435" s="105">
        <v>16.5038515560333</v>
      </c>
      <c r="V435" s="105">
        <v>17.348925057234613</v>
      </c>
      <c r="W435" s="105">
        <v>17.410445249380796</v>
      </c>
      <c r="X435" s="105">
        <v>13.796946691409227</v>
      </c>
      <c r="Y435" s="105">
        <v>10.152441078518088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8.6422350243772925</v>
      </c>
      <c r="L436" s="99">
        <v>9.6370808642083485</v>
      </c>
      <c r="M436" s="99">
        <v>8.9937363815429094</v>
      </c>
      <c r="N436" s="99">
        <v>8.3808948706422317</v>
      </c>
      <c r="O436" s="99">
        <v>9.0737404871421727</v>
      </c>
      <c r="P436" s="99">
        <v>8.6403343359977036</v>
      </c>
      <c r="Q436" s="99">
        <v>8.7941966050989429</v>
      </c>
      <c r="R436" s="99">
        <v>8.6843701974103205</v>
      </c>
      <c r="S436" s="99">
        <v>8.4406896140586802</v>
      </c>
      <c r="T436" s="99">
        <v>9.4242199736791061</v>
      </c>
      <c r="U436" s="99">
        <v>9.141177383402443</v>
      </c>
      <c r="V436" s="99">
        <v>9.3837404432902307</v>
      </c>
      <c r="W436" s="99">
        <v>9.6037815434827891</v>
      </c>
      <c r="X436" s="99">
        <v>5.7738204067440018</v>
      </c>
      <c r="Y436" s="99">
        <v>3.0877847754956571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6.2213573529614425</v>
      </c>
      <c r="L437" s="99">
        <v>6.3590218728129342</v>
      </c>
      <c r="M437" s="99">
        <v>6.4884769166267153</v>
      </c>
      <c r="N437" s="99">
        <v>6.6041616296404984</v>
      </c>
      <c r="O437" s="99">
        <v>6.887239481697522</v>
      </c>
      <c r="P437" s="99">
        <v>7.0128192666078863</v>
      </c>
      <c r="Q437" s="99">
        <v>7.106401245544574</v>
      </c>
      <c r="R437" s="99">
        <v>7.2681321855254719</v>
      </c>
      <c r="S437" s="99">
        <v>7.4340642289538943</v>
      </c>
      <c r="T437" s="99">
        <v>6.2201820204884513</v>
      </c>
      <c r="U437" s="99">
        <v>7.3626741726308529</v>
      </c>
      <c r="V437" s="99">
        <v>7.9651846139443832</v>
      </c>
      <c r="W437" s="99">
        <v>7.8066637058980071</v>
      </c>
      <c r="X437" s="99">
        <v>8.023126284665226</v>
      </c>
      <c r="Y437" s="99">
        <v>7.0646563030224305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7.8357214156942101</v>
      </c>
      <c r="D438" s="123">
        <v>8.0508149396247148</v>
      </c>
      <c r="E438" s="123">
        <v>12.599889469939251</v>
      </c>
      <c r="F438" s="123">
        <v>12.165333425237469</v>
      </c>
      <c r="G438" s="123">
        <v>11.273590262533027</v>
      </c>
      <c r="H438" s="123">
        <v>11.711176717117604</v>
      </c>
      <c r="I438" s="123">
        <v>11.816698005064204</v>
      </c>
      <c r="J438" s="123">
        <v>12.151114576617463</v>
      </c>
      <c r="K438" s="123">
        <v>12.480594023953284</v>
      </c>
      <c r="L438" s="123">
        <v>12.908620325994171</v>
      </c>
      <c r="M438" s="123">
        <v>12.180387169926229</v>
      </c>
      <c r="N438" s="123">
        <v>12.09473602490174</v>
      </c>
      <c r="O438" s="123">
        <v>12.138024980304857</v>
      </c>
      <c r="P438" s="123">
        <v>11.455876834682391</v>
      </c>
      <c r="Q438" s="123">
        <v>11.299172203828924</v>
      </c>
      <c r="R438" s="123">
        <v>11.805384114018292</v>
      </c>
      <c r="S438" s="123">
        <v>12.19245406476518</v>
      </c>
      <c r="T438" s="123">
        <v>10.81139293715154</v>
      </c>
      <c r="U438" s="123">
        <v>11.884422376531566</v>
      </c>
      <c r="V438" s="123">
        <v>11.622604302622261</v>
      </c>
      <c r="W438" s="123">
        <v>12.195328182973757</v>
      </c>
      <c r="X438" s="123">
        <v>9.0916041350639496</v>
      </c>
      <c r="Y438" s="123">
        <v>7.5980821772344003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7.9704533657674324</v>
      </c>
      <c r="D439" s="99">
        <v>8.1797087385726499</v>
      </c>
      <c r="E439" s="99">
        <v>12.644352633625907</v>
      </c>
      <c r="F439" s="99">
        <v>12.277151005551371</v>
      </c>
      <c r="G439" s="99">
        <v>11.52643717166055</v>
      </c>
      <c r="H439" s="99">
        <v>11.914562604704862</v>
      </c>
      <c r="I439" s="99">
        <v>11.975805009958744</v>
      </c>
      <c r="J439" s="99">
        <v>12.226136082045802</v>
      </c>
      <c r="K439" s="99">
        <v>12.593413792686476</v>
      </c>
      <c r="L439" s="99">
        <v>13.001470449600522</v>
      </c>
      <c r="M439" s="99">
        <v>12.305953175749107</v>
      </c>
      <c r="N439" s="99">
        <v>12.22784194599018</v>
      </c>
      <c r="O439" s="99">
        <v>12.270335600020195</v>
      </c>
      <c r="P439" s="99">
        <v>11.640963835329034</v>
      </c>
      <c r="Q439" s="99">
        <v>11.418268365664666</v>
      </c>
      <c r="R439" s="99">
        <v>11.922956160344167</v>
      </c>
      <c r="S439" s="99">
        <v>12.339913710987352</v>
      </c>
      <c r="T439" s="99">
        <v>10.90326708281312</v>
      </c>
      <c r="U439" s="99">
        <v>12.060563654241493</v>
      </c>
      <c r="V439" s="99">
        <v>11.737679646099403</v>
      </c>
      <c r="W439" s="99">
        <v>12.61697181446338</v>
      </c>
      <c r="X439" s="99">
        <v>9.6838910233453763</v>
      </c>
      <c r="Y439" s="99">
        <v>8.1317119146776164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5.598799452801468</v>
      </c>
      <c r="D440" s="110">
        <v>4.4022569122448232</v>
      </c>
      <c r="E440" s="110">
        <v>11.865672826691734</v>
      </c>
      <c r="F440" s="110">
        <v>10.709527559168784</v>
      </c>
      <c r="G440" s="110">
        <v>8.2447628206846311</v>
      </c>
      <c r="H440" s="110">
        <v>9.8090795930146335</v>
      </c>
      <c r="I440" s="110">
        <v>8.8748487224848347</v>
      </c>
      <c r="J440" s="110">
        <v>9.4031067943809976</v>
      </c>
      <c r="K440" s="110">
        <v>9.4575489650141265</v>
      </c>
      <c r="L440" s="110">
        <v>10.529593825591517</v>
      </c>
      <c r="M440" s="110">
        <v>9.6278898955182903</v>
      </c>
      <c r="N440" s="110">
        <v>9.3581493174487314</v>
      </c>
      <c r="O440" s="110">
        <v>9.5276250486120073</v>
      </c>
      <c r="P440" s="110">
        <v>8.815125876805503</v>
      </c>
      <c r="Q440" s="110">
        <v>8.7066666987719366</v>
      </c>
      <c r="R440" s="110">
        <v>8.8220727076782079</v>
      </c>
      <c r="S440" s="110">
        <v>8.8713171388983678</v>
      </c>
      <c r="T440" s="110">
        <v>8.746131481657077</v>
      </c>
      <c r="U440" s="110">
        <v>8.6841155710903628</v>
      </c>
      <c r="V440" s="110">
        <v>8.9793749733097403</v>
      </c>
      <c r="W440" s="110">
        <v>10.041968140490269</v>
      </c>
      <c r="X440" s="110">
        <v>6.2926191135181284</v>
      </c>
      <c r="Y440" s="110">
        <v>4.623712610091399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117.96712005107489</v>
      </c>
      <c r="D442" s="118">
        <f t="shared" si="232"/>
        <v>113.44876975535233</v>
      </c>
      <c r="E442" s="118">
        <f t="shared" si="232"/>
        <v>114.92448766997195</v>
      </c>
      <c r="F442" s="118">
        <f t="shared" si="232"/>
        <v>112.79920745784352</v>
      </c>
      <c r="G442" s="118">
        <f t="shared" si="232"/>
        <v>118.03417645887293</v>
      </c>
      <c r="H442" s="118">
        <f t="shared" si="232"/>
        <v>120.69522348564527</v>
      </c>
      <c r="I442" s="118">
        <f t="shared" si="232"/>
        <v>114.61056583574489</v>
      </c>
      <c r="J442" s="118">
        <f t="shared" si="232"/>
        <v>113.86338629800653</v>
      </c>
      <c r="K442" s="118">
        <f t="shared" si="232"/>
        <v>116.25160972892417</v>
      </c>
      <c r="L442" s="118">
        <f t="shared" si="232"/>
        <v>126.87638872925268</v>
      </c>
      <c r="M442" s="118">
        <f t="shared" si="232"/>
        <v>114.18075326042634</v>
      </c>
      <c r="N442" s="118">
        <f t="shared" si="232"/>
        <v>116.87013608850168</v>
      </c>
      <c r="O442" s="118">
        <f t="shared" si="232"/>
        <v>115.79853869223506</v>
      </c>
      <c r="P442" s="118">
        <f t="shared" si="232"/>
        <v>102.93207094581864</v>
      </c>
      <c r="Q442" s="118">
        <f t="shared" si="232"/>
        <v>99.655421817937096</v>
      </c>
      <c r="R442" s="118">
        <f t="shared" ref="R442:V442" si="233">R443+R446+R448+R457</f>
        <v>104.85375251138214</v>
      </c>
      <c r="S442" s="118">
        <f t="shared" si="233"/>
        <v>105.8324507519268</v>
      </c>
      <c r="T442" s="118">
        <f t="shared" si="233"/>
        <v>99.93498411233459</v>
      </c>
      <c r="U442" s="118">
        <f t="shared" si="233"/>
        <v>97.185570821885889</v>
      </c>
      <c r="V442" s="118">
        <f t="shared" si="233"/>
        <v>93.6347812009206</v>
      </c>
      <c r="W442" s="118">
        <f t="shared" ref="W442:Y442" si="234">W443+W446+W448+W457</f>
        <v>96.986689912035231</v>
      </c>
      <c r="X442" s="118">
        <f t="shared" si="234"/>
        <v>76.341079369639431</v>
      </c>
      <c r="Y442" s="118">
        <f t="shared" si="234"/>
        <v>60.637208268786416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103.87141159720719</v>
      </c>
      <c r="D443" s="123">
        <f t="shared" si="235"/>
        <v>99.395630360084752</v>
      </c>
      <c r="E443" s="123">
        <f t="shared" si="235"/>
        <v>96.34217367378065</v>
      </c>
      <c r="F443" s="123">
        <f t="shared" si="235"/>
        <v>94.326773870056002</v>
      </c>
      <c r="G443" s="123">
        <f t="shared" si="235"/>
        <v>100.26328741997249</v>
      </c>
      <c r="H443" s="123">
        <f t="shared" si="235"/>
        <v>102.38638598949075</v>
      </c>
      <c r="I443" s="123">
        <f t="shared" si="235"/>
        <v>96.233320416736831</v>
      </c>
      <c r="J443" s="123">
        <f t="shared" si="235"/>
        <v>95.110733385295447</v>
      </c>
      <c r="K443" s="123">
        <f t="shared" si="235"/>
        <v>96.737613030675959</v>
      </c>
      <c r="L443" s="123">
        <f t="shared" si="235"/>
        <v>106.94954235736745</v>
      </c>
      <c r="M443" s="123">
        <f t="shared" si="235"/>
        <v>94.400496885685342</v>
      </c>
      <c r="N443" s="123">
        <f t="shared" si="235"/>
        <v>96.939360629843165</v>
      </c>
      <c r="O443" s="123">
        <f t="shared" si="235"/>
        <v>95.145845203077329</v>
      </c>
      <c r="P443" s="123">
        <f t="shared" si="235"/>
        <v>82.672723051336291</v>
      </c>
      <c r="Q443" s="123">
        <f t="shared" si="235"/>
        <v>79.084866763858955</v>
      </c>
      <c r="R443" s="123">
        <f t="shared" ref="R443:V443" si="236">SUM(R444:R445)</f>
        <v>83.703016507109595</v>
      </c>
      <c r="S443" s="123">
        <f t="shared" si="236"/>
        <v>83.898029749676141</v>
      </c>
      <c r="T443" s="123">
        <f t="shared" si="236"/>
        <v>79.430942524289591</v>
      </c>
      <c r="U443" s="123">
        <f t="shared" si="236"/>
        <v>75.472279380162561</v>
      </c>
      <c r="V443" s="123">
        <f t="shared" si="236"/>
        <v>72.073614302811151</v>
      </c>
      <c r="W443" s="123">
        <f t="shared" ref="W443:Y443" si="237">SUM(W444:W445)</f>
        <v>73.228348853775742</v>
      </c>
      <c r="X443" s="123">
        <f t="shared" si="237"/>
        <v>57.025614065991576</v>
      </c>
      <c r="Y443" s="123">
        <f t="shared" si="237"/>
        <v>45.084693209267989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101.81257049140557</v>
      </c>
      <c r="D444" s="99">
        <v>97.448265181442977</v>
      </c>
      <c r="E444" s="99">
        <v>94.459470989400401</v>
      </c>
      <c r="F444" s="99">
        <v>92.516214762503537</v>
      </c>
      <c r="G444" s="99">
        <v>98.368587594633595</v>
      </c>
      <c r="H444" s="99">
        <v>100.45934149126843</v>
      </c>
      <c r="I444" s="99">
        <v>94.468663545727637</v>
      </c>
      <c r="J444" s="99">
        <v>93.383083451526488</v>
      </c>
      <c r="K444" s="99">
        <v>95.003350233099525</v>
      </c>
      <c r="L444" s="99">
        <v>105.02643833663311</v>
      </c>
      <c r="M444" s="99">
        <v>92.742509940693296</v>
      </c>
      <c r="N444" s="99">
        <v>95.24893511738702</v>
      </c>
      <c r="O444" s="99">
        <v>93.511819288801306</v>
      </c>
      <c r="P444" s="99">
        <v>81.280774615739659</v>
      </c>
      <c r="Q444" s="99">
        <v>77.768572385991092</v>
      </c>
      <c r="R444" s="99">
        <v>82.316192714467434</v>
      </c>
      <c r="S444" s="99">
        <v>82.522275669208369</v>
      </c>
      <c r="T444" s="99">
        <v>78.113864102147588</v>
      </c>
      <c r="U444" s="99">
        <v>74.247459916427559</v>
      </c>
      <c r="V444" s="99">
        <v>70.909866712763204</v>
      </c>
      <c r="W444" s="99">
        <v>72.075188218445163</v>
      </c>
      <c r="X444" s="99">
        <v>56.167553526930959</v>
      </c>
      <c r="Y444" s="99">
        <v>44.423402050679123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2.0588411058016161</v>
      </c>
      <c r="D445" s="99">
        <v>1.9473651786417807</v>
      </c>
      <c r="E445" s="99">
        <v>1.8827026843802432</v>
      </c>
      <c r="F445" s="99">
        <v>1.8105591075524581</v>
      </c>
      <c r="G445" s="99">
        <v>1.8946998253388854</v>
      </c>
      <c r="H445" s="99">
        <v>1.9270444982223105</v>
      </c>
      <c r="I445" s="99">
        <v>1.7646568710091939</v>
      </c>
      <c r="J445" s="99">
        <v>1.7276499337689524</v>
      </c>
      <c r="K445" s="99">
        <v>1.7342627975764295</v>
      </c>
      <c r="L445" s="99">
        <v>1.9231040207343406</v>
      </c>
      <c r="M445" s="99">
        <v>1.6579869449920492</v>
      </c>
      <c r="N445" s="99">
        <v>1.6904255124561387</v>
      </c>
      <c r="O445" s="99">
        <v>1.6340259142760263</v>
      </c>
      <c r="P445" s="99">
        <v>1.3919484355966385</v>
      </c>
      <c r="Q445" s="99">
        <v>1.3162943778678611</v>
      </c>
      <c r="R445" s="99">
        <v>1.3868237926421609</v>
      </c>
      <c r="S445" s="99">
        <v>1.3757540804677724</v>
      </c>
      <c r="T445" s="99">
        <v>1.3170784221420004</v>
      </c>
      <c r="U445" s="99">
        <v>1.2248194637350094</v>
      </c>
      <c r="V445" s="99">
        <v>1.1637475900479477</v>
      </c>
      <c r="W445" s="99">
        <v>1.153160635330577</v>
      </c>
      <c r="X445" s="99">
        <v>0.85806053906061586</v>
      </c>
      <c r="Y445" s="99">
        <v>0.66129115858886922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8.1622515131343385E-4</v>
      </c>
      <c r="D446" s="123">
        <f t="shared" si="238"/>
        <v>1.6547210243166659E-3</v>
      </c>
      <c r="E446" s="123">
        <f t="shared" si="238"/>
        <v>5.8191941872774077E-3</v>
      </c>
      <c r="F446" s="123">
        <f t="shared" si="238"/>
        <v>1.4120373670346267E-2</v>
      </c>
      <c r="G446" s="123">
        <f t="shared" si="238"/>
        <v>7.3366960896629925E-3</v>
      </c>
      <c r="H446" s="123">
        <f t="shared" si="238"/>
        <v>1.8708865651410337E-2</v>
      </c>
      <c r="I446" s="123">
        <f t="shared" si="238"/>
        <v>4.8855365997485849E-2</v>
      </c>
      <c r="J446" s="123">
        <f t="shared" si="238"/>
        <v>6.5200177576036245E-2</v>
      </c>
      <c r="K446" s="123">
        <f t="shared" si="238"/>
        <v>8.7475158038342465E-2</v>
      </c>
      <c r="L446" s="123">
        <f t="shared" si="238"/>
        <v>8.9308691192412026E-2</v>
      </c>
      <c r="M446" s="123">
        <f t="shared" si="238"/>
        <v>0.12157786895190222</v>
      </c>
      <c r="N446" s="123">
        <f t="shared" si="238"/>
        <v>0.12410568364894496</v>
      </c>
      <c r="O446" s="123">
        <f t="shared" si="238"/>
        <v>0.22571238211619404</v>
      </c>
      <c r="P446" s="123">
        <f t="shared" si="238"/>
        <v>0.31058760575373134</v>
      </c>
      <c r="Q446" s="123">
        <f t="shared" si="238"/>
        <v>0.74461328097426904</v>
      </c>
      <c r="R446" s="123">
        <f t="shared" si="238"/>
        <v>0.54750334439935477</v>
      </c>
      <c r="S446" s="123">
        <f t="shared" si="238"/>
        <v>0.456884546831334</v>
      </c>
      <c r="T446" s="123">
        <f t="shared" si="238"/>
        <v>0.51023451781945151</v>
      </c>
      <c r="U446" s="123">
        <f t="shared" si="238"/>
        <v>0.52163720800387581</v>
      </c>
      <c r="V446" s="123">
        <f t="shared" si="238"/>
        <v>0.30606605914238544</v>
      </c>
      <c r="W446" s="123">
        <f t="shared" si="238"/>
        <v>0.12608810525455627</v>
      </c>
      <c r="X446" s="123">
        <f t="shared" si="238"/>
        <v>7.5498518993226724E-2</v>
      </c>
      <c r="Y446" s="123">
        <f t="shared" si="238"/>
        <v>3.2802049579260605E-2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8.1622515131343385E-4</v>
      </c>
      <c r="D447" s="99">
        <f>RES_hhdet_in_tess!D67</f>
        <v>1.6547210243166659E-3</v>
      </c>
      <c r="E447" s="99">
        <f>RES_hhdet_in_tess!E67</f>
        <v>5.8191941872774077E-3</v>
      </c>
      <c r="F447" s="99">
        <f>RES_hhdet_in_tess!F67</f>
        <v>1.4120373670346267E-2</v>
      </c>
      <c r="G447" s="99">
        <f>RES_hhdet_in_tess!G67</f>
        <v>7.3366960896629925E-3</v>
      </c>
      <c r="H447" s="99">
        <f>RES_hhdet_in_tess!H67</f>
        <v>1.8708865651410337E-2</v>
      </c>
      <c r="I447" s="99">
        <f>RES_hhdet_in_tess!I67</f>
        <v>4.8855365997485849E-2</v>
      </c>
      <c r="J447" s="99">
        <f>RES_hhdet_in_tess!J67</f>
        <v>6.5200177576036245E-2</v>
      </c>
      <c r="K447" s="99">
        <f>RES_hhdet_in_tess!K67</f>
        <v>8.7475158038342465E-2</v>
      </c>
      <c r="L447" s="99">
        <f>RES_hhdet_in_tess!L67</f>
        <v>8.9308691192412026E-2</v>
      </c>
      <c r="M447" s="99">
        <f>RES_hhdet_in_tess!M67</f>
        <v>0.12157786895190222</v>
      </c>
      <c r="N447" s="99">
        <f>RES_hhdet_in_tess!N67</f>
        <v>0.12410568364894496</v>
      </c>
      <c r="O447" s="99">
        <f>RES_hhdet_in_tess!O67</f>
        <v>0.22571238211619404</v>
      </c>
      <c r="P447" s="99">
        <f>RES_hhdet_in_tess!P67</f>
        <v>0.31058760575373134</v>
      </c>
      <c r="Q447" s="99">
        <f>RES_hhdet_in_tess!Q67</f>
        <v>0.74461328097426904</v>
      </c>
      <c r="R447" s="99">
        <f>RES_hhdet_in_tess!R67</f>
        <v>0.54750334439935477</v>
      </c>
      <c r="S447" s="99">
        <f>RES_hhdet_in_tess!S67</f>
        <v>0.456884546831334</v>
      </c>
      <c r="T447" s="99">
        <f>RES_hhdet_in_tess!T67</f>
        <v>0.51023451781945151</v>
      </c>
      <c r="U447" s="99">
        <f>RES_hhdet_in_tess!U67</f>
        <v>0.52163720800387581</v>
      </c>
      <c r="V447" s="99">
        <f>RES_hhdet_in_tess!V67</f>
        <v>0.30606605914238544</v>
      </c>
      <c r="W447" s="99">
        <f>RES_hhdet_in_tess!W67</f>
        <v>0.12608810525455627</v>
      </c>
      <c r="X447" s="99">
        <f>RES_hhdet_in_tess!X67</f>
        <v>7.5498518993226724E-2</v>
      </c>
      <c r="Y447" s="99">
        <f>RES_hhdet_in_tess!Y67</f>
        <v>3.2802049579260605E-2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9.4484915716653397</v>
      </c>
      <c r="D448" s="123">
        <v>9.3020814043422391</v>
      </c>
      <c r="E448" s="123">
        <v>11.062478145803562</v>
      </c>
      <c r="F448" s="123">
        <v>11.177748160322633</v>
      </c>
      <c r="G448" s="123">
        <v>11.021979007196284</v>
      </c>
      <c r="H448" s="123">
        <v>11.231111650603607</v>
      </c>
      <c r="I448" s="123">
        <v>11.283342859014395</v>
      </c>
      <c r="J448" s="123">
        <v>11.473045202650516</v>
      </c>
      <c r="K448" s="123">
        <v>11.994783962775314</v>
      </c>
      <c r="L448" s="123">
        <v>12.135635204002844</v>
      </c>
      <c r="M448" s="123">
        <v>12.371481848929896</v>
      </c>
      <c r="N448" s="123">
        <v>12.568823521930625</v>
      </c>
      <c r="O448" s="123">
        <v>13.154910311390001</v>
      </c>
      <c r="P448" s="123">
        <v>13.050698425155087</v>
      </c>
      <c r="Q448" s="123">
        <v>13.03681499332709</v>
      </c>
      <c r="R448" s="123">
        <v>13.469940217687522</v>
      </c>
      <c r="S448" s="123">
        <v>14.027221155108114</v>
      </c>
      <c r="T448" s="123">
        <v>13.304429575019929</v>
      </c>
      <c r="U448" s="123">
        <v>13.752929081549235</v>
      </c>
      <c r="V448" s="123">
        <v>13.943415668470049</v>
      </c>
      <c r="W448" s="123">
        <v>15.620824099467553</v>
      </c>
      <c r="X448" s="123">
        <v>13.287323311201082</v>
      </c>
      <c r="Y448" s="123">
        <v>10.594991054456774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9.5285672005868882</v>
      </c>
      <c r="D449" s="99">
        <v>9.4505756685335474</v>
      </c>
      <c r="E449" s="99">
        <v>10.856325536154136</v>
      </c>
      <c r="F449" s="99">
        <v>11.089249675413306</v>
      </c>
      <c r="G449" s="99">
        <v>11.090808025115837</v>
      </c>
      <c r="H449" s="99">
        <v>11.191191295366666</v>
      </c>
      <c r="I449" s="99">
        <v>11.30703840517287</v>
      </c>
      <c r="J449" s="99">
        <v>11.479015538583859</v>
      </c>
      <c r="K449" s="99">
        <v>11.998665638655091</v>
      </c>
      <c r="L449" s="99">
        <v>12.104390334218943</v>
      </c>
      <c r="M449" s="99">
        <v>12.364717631536557</v>
      </c>
      <c r="N449" s="99">
        <v>12.581619777883173</v>
      </c>
      <c r="O449" s="99">
        <v>13.153499038148778</v>
      </c>
      <c r="P449" s="99">
        <v>13.039103741830221</v>
      </c>
      <c r="Q449" s="99">
        <v>13.005765286736443</v>
      </c>
      <c r="R449" s="99">
        <v>13.45529773566696</v>
      </c>
      <c r="S449" s="99">
        <v>14.040632535711236</v>
      </c>
      <c r="T449" s="99">
        <v>13.294889280100552</v>
      </c>
      <c r="U449" s="99">
        <v>13.706976195901326</v>
      </c>
      <c r="V449" s="99">
        <v>13.8750784253901</v>
      </c>
      <c r="W449" s="99">
        <v>15.623621409600309</v>
      </c>
      <c r="X449" s="99">
        <v>13.377637074406701</v>
      </c>
      <c r="Y449" s="99">
        <v>10.652635349999834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12.028686059032736</v>
      </c>
      <c r="L450" s="99">
        <v>12.128880383193717</v>
      </c>
      <c r="M450" s="99">
        <v>12.386207208071664</v>
      </c>
      <c r="N450" s="99">
        <v>12.599279485663686</v>
      </c>
      <c r="O450" s="99">
        <v>13.176510223210453</v>
      </c>
      <c r="P450" s="99">
        <v>13.102867185156706</v>
      </c>
      <c r="Q450" s="99">
        <v>13.078126230499098</v>
      </c>
      <c r="R450" s="99">
        <v>13.530920420553731</v>
      </c>
      <c r="S450" s="99">
        <v>14.110623848339994</v>
      </c>
      <c r="T450" s="99">
        <v>13.347426083359151</v>
      </c>
      <c r="U450" s="99">
        <v>13.762208411498339</v>
      </c>
      <c r="V450" s="99">
        <v>13.924483826050421</v>
      </c>
      <c r="W450" s="99">
        <v>15.687314495809634</v>
      </c>
      <c r="X450" s="99">
        <v>13.498161506048573</v>
      </c>
      <c r="Y450" s="99">
        <v>10.820776076810755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5.7533850270848124</v>
      </c>
      <c r="L451" s="102">
        <v>6.0681244584969924</v>
      </c>
      <c r="M451" s="102">
        <v>5.9584920065342484</v>
      </c>
      <c r="N451" s="102">
        <v>5.8374101401151357</v>
      </c>
      <c r="O451" s="102">
        <v>6.2890697136340536</v>
      </c>
      <c r="P451" s="102">
        <v>6.1269389317516367</v>
      </c>
      <c r="Q451" s="102">
        <v>6.2006542990990132</v>
      </c>
      <c r="R451" s="102">
        <v>6.3441681084938084</v>
      </c>
      <c r="S451" s="102">
        <v>6.505411290154135</v>
      </c>
      <c r="T451" s="102">
        <v>7.2566351727237226</v>
      </c>
      <c r="U451" s="102">
        <v>6.7574015319803946</v>
      </c>
      <c r="V451" s="102">
        <v>6.6598346869817115</v>
      </c>
      <c r="W451" s="102">
        <v>7.8076866042663697</v>
      </c>
      <c r="X451" s="102">
        <v>5.1441069161471518</v>
      </c>
      <c r="Y451" s="102">
        <v>3.2204762875544439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6.2753010319479259</v>
      </c>
      <c r="L452" s="105">
        <v>6.060755924696724</v>
      </c>
      <c r="M452" s="105">
        <v>6.427715201537417</v>
      </c>
      <c r="N452" s="105">
        <v>6.7618693455485506</v>
      </c>
      <c r="O452" s="105">
        <v>6.8874405095764004</v>
      </c>
      <c r="P452" s="105">
        <v>6.9759282534050691</v>
      </c>
      <c r="Q452" s="105">
        <v>6.8774719314000849</v>
      </c>
      <c r="R452" s="105">
        <v>7.1867523120599195</v>
      </c>
      <c r="S452" s="105">
        <v>7.6052125581858574</v>
      </c>
      <c r="T452" s="105">
        <v>6.0907909106354268</v>
      </c>
      <c r="U452" s="105">
        <v>7.0048068795179415</v>
      </c>
      <c r="V452" s="105">
        <v>7.2646491390687125</v>
      </c>
      <c r="W452" s="105">
        <v>7.8796278915432652</v>
      </c>
      <c r="X452" s="105">
        <v>8.3540545899014216</v>
      </c>
      <c r="Y452" s="105">
        <v>7.6002997892563124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8.5011117167818835</v>
      </c>
      <c r="D453" s="102">
        <v>6.4208351870744673</v>
      </c>
      <c r="E453" s="102">
        <v>13.545704912390423</v>
      </c>
      <c r="F453" s="102">
        <v>12.572955969114355</v>
      </c>
      <c r="G453" s="102">
        <v>9.9341809210257068</v>
      </c>
      <c r="H453" s="102">
        <v>11.753626373727219</v>
      </c>
      <c r="I453" s="102">
        <v>10.759660558117158</v>
      </c>
      <c r="J453" s="102">
        <v>11.303007837599225</v>
      </c>
      <c r="K453" s="102">
        <v>11.899603194602848</v>
      </c>
      <c r="L453" s="102">
        <v>12.73214543875156</v>
      </c>
      <c r="M453" s="102">
        <v>12.496643602375864</v>
      </c>
      <c r="N453" s="102">
        <v>12.289428704620455</v>
      </c>
      <c r="O453" s="102">
        <v>13.156245200487852</v>
      </c>
      <c r="P453" s="102">
        <v>13.099024817967093</v>
      </c>
      <c r="Q453" s="102">
        <v>13.446705301057646</v>
      </c>
      <c r="R453" s="102">
        <v>13.644128366636886</v>
      </c>
      <c r="S453" s="102">
        <v>13.761108586326412</v>
      </c>
      <c r="T453" s="102">
        <v>13.436490436709473</v>
      </c>
      <c r="U453" s="102">
        <v>14.490561030003013</v>
      </c>
      <c r="V453" s="102">
        <v>0</v>
      </c>
      <c r="W453" s="102">
        <v>15.491885169742384</v>
      </c>
      <c r="X453" s="102">
        <v>12.719299281673386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11.92272598934748</v>
      </c>
      <c r="L454" s="105">
        <v>12.747048781887854</v>
      </c>
      <c r="M454" s="105">
        <v>12.503901679967081</v>
      </c>
      <c r="N454" s="105">
        <v>12.292424815081242</v>
      </c>
      <c r="O454" s="105">
        <v>13.182339149926893</v>
      </c>
      <c r="P454" s="105">
        <v>13.175902776690531</v>
      </c>
      <c r="Q454" s="105">
        <v>13.544860566812321</v>
      </c>
      <c r="R454" s="105">
        <v>13.736871296290477</v>
      </c>
      <c r="S454" s="105">
        <v>13.82551981451164</v>
      </c>
      <c r="T454" s="105">
        <v>13.471854947326106</v>
      </c>
      <c r="U454" s="105">
        <v>14.508804635577293</v>
      </c>
      <c r="V454" s="105">
        <v>15.414138745483973</v>
      </c>
      <c r="W454" s="105">
        <v>15.536102937684849</v>
      </c>
      <c r="X454" s="105">
        <v>12.740952191165457</v>
      </c>
      <c r="Y454" s="105">
        <v>9.6230618122775144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5.7013686363860385</v>
      </c>
      <c r="L455" s="99">
        <v>6.3880269090749202</v>
      </c>
      <c r="M455" s="99">
        <v>6.0154247633403655</v>
      </c>
      <c r="N455" s="99">
        <v>5.6882631854407411</v>
      </c>
      <c r="O455" s="99">
        <v>6.2950996682293683</v>
      </c>
      <c r="P455" s="99">
        <v>6.1630835100826449</v>
      </c>
      <c r="Q455" s="99">
        <v>6.4384593212677457</v>
      </c>
      <c r="R455" s="99">
        <v>6.4687391107650081</v>
      </c>
      <c r="S455" s="99">
        <v>6.3914555855577451</v>
      </c>
      <c r="T455" s="99">
        <v>7.2516729268376539</v>
      </c>
      <c r="U455" s="99">
        <v>7.1461304629464397</v>
      </c>
      <c r="V455" s="99">
        <v>7.4489541315395886</v>
      </c>
      <c r="W455" s="99">
        <v>7.7294392317868406</v>
      </c>
      <c r="X455" s="99">
        <v>4.7178259065002299</v>
      </c>
      <c r="Y455" s="99">
        <v>2.558405509255083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6.2213573529614425</v>
      </c>
      <c r="L456" s="99">
        <v>6.3590218728129342</v>
      </c>
      <c r="M456" s="99">
        <v>6.4884769166267153</v>
      </c>
      <c r="N456" s="99">
        <v>6.6041616296404984</v>
      </c>
      <c r="O456" s="99">
        <v>6.887239481697522</v>
      </c>
      <c r="P456" s="99">
        <v>7.0128192666078863</v>
      </c>
      <c r="Q456" s="99">
        <v>7.106401245544574</v>
      </c>
      <c r="R456" s="99">
        <v>7.2681321855254719</v>
      </c>
      <c r="S456" s="99">
        <v>7.4340642289538943</v>
      </c>
      <c r="T456" s="99">
        <v>6.2201820204884513</v>
      </c>
      <c r="U456" s="99">
        <v>7.3626741726308529</v>
      </c>
      <c r="V456" s="99">
        <v>7.9651846139443832</v>
      </c>
      <c r="W456" s="99">
        <v>7.8066637058980071</v>
      </c>
      <c r="X456" s="99">
        <v>8.023126284665226</v>
      </c>
      <c r="Y456" s="99">
        <v>7.0646563030224305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4.6464006570510401</v>
      </c>
      <c r="D457" s="123">
        <v>4.7494032699010083</v>
      </c>
      <c r="E457" s="123">
        <v>7.5140166562004556</v>
      </c>
      <c r="F457" s="123">
        <v>7.2805650537945361</v>
      </c>
      <c r="G457" s="123">
        <v>6.7415733356145093</v>
      </c>
      <c r="H457" s="123">
        <v>7.0590169798995124</v>
      </c>
      <c r="I457" s="123">
        <v>7.0450471939961865</v>
      </c>
      <c r="J457" s="123">
        <v>7.2144075324845431</v>
      </c>
      <c r="K457" s="123">
        <v>7.4317375774345438</v>
      </c>
      <c r="L457" s="123">
        <v>7.7019024766899822</v>
      </c>
      <c r="M457" s="123">
        <v>7.2871966568592104</v>
      </c>
      <c r="N457" s="123">
        <v>7.2378462530789474</v>
      </c>
      <c r="O457" s="123">
        <v>7.2720707956515298</v>
      </c>
      <c r="P457" s="123">
        <v>6.8980618635735356</v>
      </c>
      <c r="Q457" s="123">
        <v>6.7891267797767991</v>
      </c>
      <c r="R457" s="123">
        <v>7.1332924421856605</v>
      </c>
      <c r="S457" s="123">
        <v>7.4503153003112139</v>
      </c>
      <c r="T457" s="123">
        <v>6.6893774952056138</v>
      </c>
      <c r="U457" s="123">
        <v>7.4387251521702069</v>
      </c>
      <c r="V457" s="123">
        <v>7.3116851704970216</v>
      </c>
      <c r="W457" s="123">
        <v>8.0114288535373799</v>
      </c>
      <c r="X457" s="123">
        <v>5.9526434734535467</v>
      </c>
      <c r="Y457" s="123">
        <v>4.9247219554823909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4.6728429238361704</v>
      </c>
      <c r="D458" s="99">
        <v>4.8001234529694825</v>
      </c>
      <c r="E458" s="99">
        <v>7.4272358489055064</v>
      </c>
      <c r="F458" s="99">
        <v>7.2184486054843546</v>
      </c>
      <c r="G458" s="99">
        <v>6.7835440705932504</v>
      </c>
      <c r="H458" s="99">
        <v>7.0186662828646504</v>
      </c>
      <c r="I458" s="99">
        <v>7.0614806670158803</v>
      </c>
      <c r="J458" s="99">
        <v>7.2159667613509324</v>
      </c>
      <c r="K458" s="99">
        <v>7.4398248347449591</v>
      </c>
      <c r="L458" s="99">
        <v>7.6882120529451941</v>
      </c>
      <c r="M458" s="99">
        <v>7.2821901310577211</v>
      </c>
      <c r="N458" s="99">
        <v>7.2388889587638552</v>
      </c>
      <c r="O458" s="99">
        <v>7.2657977271252214</v>
      </c>
      <c r="P458" s="99">
        <v>6.8977586633163126</v>
      </c>
      <c r="Q458" s="99">
        <v>6.7843238519633298</v>
      </c>
      <c r="R458" s="99">
        <v>7.1349931498979684</v>
      </c>
      <c r="S458" s="99">
        <v>7.4586790033435095</v>
      </c>
      <c r="T458" s="99">
        <v>6.6622219368566453</v>
      </c>
      <c r="U458" s="99">
        <v>7.4418899921834294</v>
      </c>
      <c r="V458" s="99">
        <v>7.2927395683575469</v>
      </c>
      <c r="W458" s="99">
        <v>7.864926137483697</v>
      </c>
      <c r="X458" s="99">
        <v>6.0405495885782567</v>
      </c>
      <c r="Y458" s="99">
        <v>5.0726773395002809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4.2073861004578852</v>
      </c>
      <c r="D459" s="110">
        <v>3.3136822918932793</v>
      </c>
      <c r="E459" s="110">
        <v>8.9470211423281309</v>
      </c>
      <c r="F459" s="110">
        <v>8.0892884188991552</v>
      </c>
      <c r="G459" s="110">
        <v>6.238810164426039</v>
      </c>
      <c r="H459" s="110">
        <v>7.4363831073926416</v>
      </c>
      <c r="I459" s="110">
        <v>6.7411963305768472</v>
      </c>
      <c r="J459" s="110">
        <v>7.157293601823441</v>
      </c>
      <c r="K459" s="110">
        <v>7.2150366966657069</v>
      </c>
      <c r="L459" s="110">
        <v>8.0526815561953402</v>
      </c>
      <c r="M459" s="110">
        <v>7.3889689747633067</v>
      </c>
      <c r="N459" s="110">
        <v>7.2164087806226691</v>
      </c>
      <c r="O459" s="110">
        <v>7.3958342372242116</v>
      </c>
      <c r="P459" s="110">
        <v>6.9023878095713194</v>
      </c>
      <c r="Q459" s="110">
        <v>6.8936777292354758</v>
      </c>
      <c r="R459" s="110">
        <v>7.0901381306334628</v>
      </c>
      <c r="S459" s="110">
        <v>7.2619451008080071</v>
      </c>
      <c r="T459" s="110">
        <v>7.299813952129389</v>
      </c>
      <c r="U459" s="110">
        <v>7.381223247085078</v>
      </c>
      <c r="V459" s="110">
        <v>7.7468572040829518</v>
      </c>
      <c r="W459" s="110">
        <v>8.7596272640073245</v>
      </c>
      <c r="X459" s="110">
        <v>5.5372233376975828</v>
      </c>
      <c r="Y459" s="110">
        <v>4.1000415438803337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43.469038133060273</v>
      </c>
      <c r="D461" s="118">
        <f t="shared" si="239"/>
        <v>41.562306181744269</v>
      </c>
      <c r="E461" s="118">
        <f t="shared" si="239"/>
        <v>41.208326880396491</v>
      </c>
      <c r="F461" s="118">
        <f t="shared" si="239"/>
        <v>40.131251403618776</v>
      </c>
      <c r="G461" s="118">
        <f t="shared" si="239"/>
        <v>41.728180980274743</v>
      </c>
      <c r="H461" s="118">
        <f t="shared" si="239"/>
        <v>42.072429876442023</v>
      </c>
      <c r="I461" s="118">
        <f t="shared" si="239"/>
        <v>39.734714402288795</v>
      </c>
      <c r="J461" s="118">
        <f t="shared" si="239"/>
        <v>39.09082585964412</v>
      </c>
      <c r="K461" s="118">
        <f t="shared" si="239"/>
        <v>39.284796059409146</v>
      </c>
      <c r="L461" s="118">
        <f t="shared" si="239"/>
        <v>42.316484720220771</v>
      </c>
      <c r="M461" s="118">
        <f t="shared" si="239"/>
        <v>37.058673317733707</v>
      </c>
      <c r="N461" s="118">
        <f t="shared" si="239"/>
        <v>36.556221383522228</v>
      </c>
      <c r="O461" s="118">
        <f t="shared" si="239"/>
        <v>34.338805664444195</v>
      </c>
      <c r="P461" s="118">
        <f t="shared" si="239"/>
        <v>28.622378013635711</v>
      </c>
      <c r="Q461" s="118">
        <f t="shared" si="239"/>
        <v>26.503615885770152</v>
      </c>
      <c r="R461" s="118">
        <f t="shared" ref="R461:V461" si="240">R462+R465+R467+R476</f>
        <v>27.35927349069911</v>
      </c>
      <c r="S461" s="118">
        <f t="shared" si="240"/>
        <v>27.175393698417516</v>
      </c>
      <c r="T461" s="118">
        <f t="shared" si="240"/>
        <v>25.233107352982831</v>
      </c>
      <c r="U461" s="118">
        <f t="shared" si="240"/>
        <v>24.230836097497477</v>
      </c>
      <c r="V461" s="118">
        <f t="shared" si="240"/>
        <v>23.192350262410862</v>
      </c>
      <c r="W461" s="118">
        <f t="shared" ref="W461:Y461" si="241">W462+W465+W467+W476</f>
        <v>23.529900651606276</v>
      </c>
      <c r="X461" s="118">
        <f t="shared" si="241"/>
        <v>18.092282435989802</v>
      </c>
      <c r="Y461" s="118">
        <f t="shared" si="241"/>
        <v>14.491383859529556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38.840355191224141</v>
      </c>
      <c r="D462" s="123">
        <f t="shared" si="242"/>
        <v>36.822102533879018</v>
      </c>
      <c r="E462" s="123">
        <f t="shared" si="242"/>
        <v>35.335551588047679</v>
      </c>
      <c r="F462" s="123">
        <f t="shared" si="242"/>
        <v>34.267302916868587</v>
      </c>
      <c r="G462" s="123">
        <f t="shared" si="242"/>
        <v>36.061013743526395</v>
      </c>
      <c r="H462" s="123">
        <f t="shared" si="242"/>
        <v>36.435588582901566</v>
      </c>
      <c r="I462" s="123">
        <f t="shared" si="242"/>
        <v>33.883473603887118</v>
      </c>
      <c r="J462" s="123">
        <f t="shared" si="242"/>
        <v>33.090563820580464</v>
      </c>
      <c r="K462" s="123">
        <f t="shared" si="242"/>
        <v>33.21258800930822</v>
      </c>
      <c r="L462" s="123">
        <f t="shared" si="242"/>
        <v>36.171532230334556</v>
      </c>
      <c r="M462" s="123">
        <f t="shared" si="242"/>
        <v>31.086294624766435</v>
      </c>
      <c r="N462" s="123">
        <f t="shared" si="242"/>
        <v>30.629108630208652</v>
      </c>
      <c r="O462" s="123">
        <f t="shared" si="242"/>
        <v>28.427181622364039</v>
      </c>
      <c r="P462" s="123">
        <f t="shared" si="242"/>
        <v>23.21495423151957</v>
      </c>
      <c r="Q462" s="123">
        <f t="shared" si="242"/>
        <v>21.134725973585496</v>
      </c>
      <c r="R462" s="123">
        <f t="shared" ref="R462:V462" si="243">SUM(R463:R464)</f>
        <v>21.831927512996565</v>
      </c>
      <c r="S462" s="123">
        <f t="shared" si="243"/>
        <v>21.490018444611476</v>
      </c>
      <c r="T462" s="123">
        <f t="shared" si="243"/>
        <v>20.046343542833142</v>
      </c>
      <c r="U462" s="123">
        <f t="shared" si="243"/>
        <v>18.815449024130594</v>
      </c>
      <c r="V462" s="123">
        <f t="shared" si="243"/>
        <v>17.766756987505552</v>
      </c>
      <c r="W462" s="123">
        <f t="shared" ref="W462:Y462" si="244">SUM(W463:W464)</f>
        <v>17.906246828249103</v>
      </c>
      <c r="X462" s="123">
        <f t="shared" si="244"/>
        <v>13.885066733778803</v>
      </c>
      <c r="Y462" s="123">
        <f t="shared" si="244"/>
        <v>10.943546595704071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38.840355191224141</v>
      </c>
      <c r="D463" s="99">
        <v>36.822102533879018</v>
      </c>
      <c r="E463" s="99">
        <v>35.335551588047679</v>
      </c>
      <c r="F463" s="99">
        <v>34.267302916868587</v>
      </c>
      <c r="G463" s="99">
        <v>36.061013743526395</v>
      </c>
      <c r="H463" s="99">
        <v>36.435588582901566</v>
      </c>
      <c r="I463" s="99">
        <v>33.883473603887118</v>
      </c>
      <c r="J463" s="99">
        <v>33.090563820580464</v>
      </c>
      <c r="K463" s="99">
        <v>33.21258800930822</v>
      </c>
      <c r="L463" s="99">
        <v>36.171532230334556</v>
      </c>
      <c r="M463" s="99">
        <v>31.086294624766435</v>
      </c>
      <c r="N463" s="99">
        <v>30.629108630208652</v>
      </c>
      <c r="O463" s="99">
        <v>28.427181622364039</v>
      </c>
      <c r="P463" s="99">
        <v>23.21495423151957</v>
      </c>
      <c r="Q463" s="99">
        <v>21.134725973585496</v>
      </c>
      <c r="R463" s="99">
        <v>21.831927512996565</v>
      </c>
      <c r="S463" s="99">
        <v>21.490018444611476</v>
      </c>
      <c r="T463" s="99">
        <v>20.046343542833142</v>
      </c>
      <c r="U463" s="99">
        <v>18.815449024130594</v>
      </c>
      <c r="V463" s="99">
        <v>17.766756987505552</v>
      </c>
      <c r="W463" s="99">
        <v>17.906246828249103</v>
      </c>
      <c r="X463" s="99">
        <v>13.885066733778803</v>
      </c>
      <c r="Y463" s="99">
        <v>10.943546595704071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3.1107743874261136</v>
      </c>
      <c r="D467" s="123">
        <v>3.1449488978641105</v>
      </c>
      <c r="E467" s="123">
        <v>3.4654395790641632</v>
      </c>
      <c r="F467" s="123">
        <v>3.561746285704912</v>
      </c>
      <c r="G467" s="123">
        <v>3.5189629206378417</v>
      </c>
      <c r="H467" s="123">
        <v>3.4633405261513461</v>
      </c>
      <c r="I467" s="123">
        <v>3.55699701237352</v>
      </c>
      <c r="J467" s="123">
        <v>3.5969608863150504</v>
      </c>
      <c r="K467" s="123">
        <v>3.6206081270600778</v>
      </c>
      <c r="L467" s="123">
        <v>3.6180429176776472</v>
      </c>
      <c r="M467" s="123">
        <v>3.6038133422900755</v>
      </c>
      <c r="N467" s="123">
        <v>3.5722605762547501</v>
      </c>
      <c r="O467" s="123">
        <v>3.5532141939962751</v>
      </c>
      <c r="P467" s="123">
        <v>3.2105266527695493</v>
      </c>
      <c r="Q467" s="123">
        <v>3.1641490390682758</v>
      </c>
      <c r="R467" s="123">
        <v>3.2106851556100997</v>
      </c>
      <c r="S467" s="123">
        <v>3.299155285601171</v>
      </c>
      <c r="T467" s="123">
        <v>3.0785259612252758</v>
      </c>
      <c r="U467" s="123">
        <v>3.1067030054416147</v>
      </c>
      <c r="V467" s="123">
        <v>3.1539495277244969</v>
      </c>
      <c r="W467" s="123">
        <v>3.4927723576149297</v>
      </c>
      <c r="X467" s="123">
        <v>2.5930310364888505</v>
      </c>
      <c r="Y467" s="123">
        <v>2.1553771092838945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3.3737071637799421</v>
      </c>
      <c r="D468" s="99">
        <v>3.3070339254152943</v>
      </c>
      <c r="E468" s="99">
        <v>3.7531335675549626</v>
      </c>
      <c r="F468" s="99">
        <v>3.78766901057074</v>
      </c>
      <c r="G468" s="99">
        <v>3.741620751169124</v>
      </c>
      <c r="H468" s="99">
        <v>3.727941269426001</v>
      </c>
      <c r="I468" s="99">
        <v>3.7179438053964193</v>
      </c>
      <c r="J468" s="99">
        <v>3.7232570378927927</v>
      </c>
      <c r="K468" s="99">
        <v>3.8353325221565782</v>
      </c>
      <c r="L468" s="99">
        <v>3.8093268234400455</v>
      </c>
      <c r="M468" s="99">
        <v>3.8005572064926172</v>
      </c>
      <c r="N468" s="99">
        <v>3.741315496594606</v>
      </c>
      <c r="O468" s="99">
        <v>3.7460063682305069</v>
      </c>
      <c r="P468" s="99">
        <v>3.5395114091316886</v>
      </c>
      <c r="Q468" s="99">
        <v>3.3915472163493932</v>
      </c>
      <c r="R468" s="99">
        <v>3.4262730384046072</v>
      </c>
      <c r="S468" s="99">
        <v>3.5051259879819856</v>
      </c>
      <c r="T468" s="99">
        <v>3.2650161382955383</v>
      </c>
      <c r="U468" s="99">
        <v>3.3214487010261862</v>
      </c>
      <c r="V468" s="99">
        <v>3.3262171808832575</v>
      </c>
      <c r="W468" s="99">
        <v>3.7190595965400925</v>
      </c>
      <c r="X468" s="99">
        <v>3.1750006119117504</v>
      </c>
      <c r="Y468" s="99">
        <v>2.5238794880865343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1.8390498886624895</v>
      </c>
      <c r="L469" s="99">
        <v>1.9096764586629433</v>
      </c>
      <c r="M469" s="99">
        <v>1.8314684095578686</v>
      </c>
      <c r="N469" s="99">
        <v>1.7358331759144701</v>
      </c>
      <c r="O469" s="99">
        <v>1.7910743847847237</v>
      </c>
      <c r="P469" s="99">
        <v>1.6631795161209486</v>
      </c>
      <c r="Q469" s="99">
        <v>1.6169607373355266</v>
      </c>
      <c r="R469" s="99">
        <v>1.6154865219830252</v>
      </c>
      <c r="S469" s="99">
        <v>1.6240212908951832</v>
      </c>
      <c r="T469" s="99">
        <v>1.7821157024699041</v>
      </c>
      <c r="U469" s="99">
        <v>1.6374408345014835</v>
      </c>
      <c r="V469" s="99">
        <v>1.596535592703004</v>
      </c>
      <c r="W469" s="99">
        <v>1.8585480940117844</v>
      </c>
      <c r="X469" s="99">
        <v>1.2208839659548791</v>
      </c>
      <c r="Y469" s="99">
        <v>0.76301251070495524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1.8390498886624895</v>
      </c>
      <c r="L470" s="102">
        <v>1.9096764586629433</v>
      </c>
      <c r="M470" s="102">
        <v>1.8314684095578686</v>
      </c>
      <c r="N470" s="102">
        <v>1.7358331759144701</v>
      </c>
      <c r="O470" s="102">
        <v>1.7910743847847237</v>
      </c>
      <c r="P470" s="102">
        <v>1.6631795161209486</v>
      </c>
      <c r="Q470" s="102">
        <v>1.6169607373355266</v>
      </c>
      <c r="R470" s="102">
        <v>1.6154865219830252</v>
      </c>
      <c r="S470" s="102">
        <v>1.6240212908951832</v>
      </c>
      <c r="T470" s="102">
        <v>1.7821157024699041</v>
      </c>
      <c r="U470" s="102">
        <v>1.6374408345014835</v>
      </c>
      <c r="V470" s="102">
        <v>1.596535592703004</v>
      </c>
      <c r="W470" s="102">
        <v>1.8585480940117844</v>
      </c>
      <c r="X470" s="102">
        <v>1.2208839659548791</v>
      </c>
      <c r="Y470" s="102">
        <v>0.76301251070495524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1.5179085544100177</v>
      </c>
      <c r="D476" s="123">
        <v>1.5952547500011385</v>
      </c>
      <c r="E476" s="123">
        <v>2.4073357132846547</v>
      </c>
      <c r="F476" s="123">
        <v>2.3022022010452776</v>
      </c>
      <c r="G476" s="123">
        <v>2.148204316110506</v>
      </c>
      <c r="H476" s="123">
        <v>2.1735007673891067</v>
      </c>
      <c r="I476" s="123">
        <v>2.2942437860281526</v>
      </c>
      <c r="J476" s="123">
        <v>2.403301152748607</v>
      </c>
      <c r="K476" s="123">
        <v>2.4515999230408423</v>
      </c>
      <c r="L476" s="123">
        <v>2.5269095722085688</v>
      </c>
      <c r="M476" s="123">
        <v>2.368565350677192</v>
      </c>
      <c r="N476" s="123">
        <v>2.3548521770588224</v>
      </c>
      <c r="O476" s="123">
        <v>2.3584098480838782</v>
      </c>
      <c r="P476" s="123">
        <v>2.1968971293465929</v>
      </c>
      <c r="Q476" s="123">
        <v>2.2047408731163771</v>
      </c>
      <c r="R476" s="123">
        <v>2.3166608220924454</v>
      </c>
      <c r="S476" s="123">
        <v>2.3862199682048688</v>
      </c>
      <c r="T476" s="123">
        <v>2.1082378489244129</v>
      </c>
      <c r="U476" s="123">
        <v>2.308684067925268</v>
      </c>
      <c r="V476" s="123">
        <v>2.2716437471808129</v>
      </c>
      <c r="W476" s="123">
        <v>2.1308814657422435</v>
      </c>
      <c r="X476" s="123">
        <v>1.6141846657221504</v>
      </c>
      <c r="Y476" s="123">
        <v>1.3924601545415918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1.6093336389507491</v>
      </c>
      <c r="D477" s="99">
        <v>1.6516108346445399</v>
      </c>
      <c r="E477" s="99">
        <v>2.5531206976661984</v>
      </c>
      <c r="F477" s="99">
        <v>2.4790298162611655</v>
      </c>
      <c r="G477" s="99">
        <v>2.3275366920650331</v>
      </c>
      <c r="H477" s="99">
        <v>2.4059070820537678</v>
      </c>
      <c r="I477" s="99">
        <v>2.4183256890183658</v>
      </c>
      <c r="J477" s="99">
        <v>2.4689120551784849</v>
      </c>
      <c r="K477" s="99">
        <v>2.5430934108821512</v>
      </c>
      <c r="L477" s="99">
        <v>2.6255313681750785</v>
      </c>
      <c r="M477" s="99">
        <v>2.4850831207829356</v>
      </c>
      <c r="N477" s="99">
        <v>2.4693907616397093</v>
      </c>
      <c r="O477" s="99">
        <v>2.477948109158064</v>
      </c>
      <c r="P477" s="99">
        <v>2.3508749587163473</v>
      </c>
      <c r="Q477" s="99">
        <v>2.3060236574029904</v>
      </c>
      <c r="R477" s="99">
        <v>2.4079602261431088</v>
      </c>
      <c r="S477" s="99">
        <v>2.4921689730710059</v>
      </c>
      <c r="T477" s="99">
        <v>2.2020238200449382</v>
      </c>
      <c r="U477" s="99">
        <v>2.4357514356106122</v>
      </c>
      <c r="V477" s="99">
        <v>2.3705417813262359</v>
      </c>
      <c r="W477" s="99">
        <v>2.5481236276490247</v>
      </c>
      <c r="X477" s="99">
        <v>1.9557586310748323</v>
      </c>
      <c r="Y477" s="99">
        <v>1.6422805382882912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1498113</v>
      </c>
      <c r="C5" s="120">
        <v>1519865</v>
      </c>
      <c r="D5" s="120">
        <v>1568144</v>
      </c>
      <c r="E5" s="120">
        <v>1601375</v>
      </c>
      <c r="F5" s="120">
        <v>1616292</v>
      </c>
      <c r="G5" s="120">
        <v>1605414</v>
      </c>
      <c r="H5" s="120">
        <v>1613509</v>
      </c>
      <c r="I5" s="120">
        <v>1645197</v>
      </c>
      <c r="J5" s="120">
        <v>1671867</v>
      </c>
      <c r="K5" s="120">
        <v>1715439</v>
      </c>
      <c r="L5" s="120">
        <v>1779326</v>
      </c>
      <c r="M5" s="120">
        <v>1899986</v>
      </c>
      <c r="N5" s="120">
        <v>1969932</v>
      </c>
      <c r="O5" s="120">
        <v>2025954</v>
      </c>
      <c r="P5" s="120">
        <v>2037057</v>
      </c>
      <c r="Q5" s="120">
        <v>2054645</v>
      </c>
      <c r="R5" s="120">
        <v>2234711</v>
      </c>
      <c r="S5" s="120">
        <v>2605750</v>
      </c>
      <c r="T5" s="120">
        <v>3325817</v>
      </c>
      <c r="U5" s="120">
        <v>3524407</v>
      </c>
      <c r="V5" s="120">
        <v>3548875</v>
      </c>
      <c r="W5" s="120">
        <v>3455770</v>
      </c>
      <c r="X5" s="120">
        <v>3490721</v>
      </c>
      <c r="Y5" s="120">
        <v>3620380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1498113</v>
      </c>
      <c r="C7" s="52">
        <v>1519865</v>
      </c>
      <c r="D7" s="52">
        <v>1568144</v>
      </c>
      <c r="E7" s="52">
        <v>1601375</v>
      </c>
      <c r="F7" s="52">
        <v>1616292</v>
      </c>
      <c r="G7" s="52">
        <v>1605414</v>
      </c>
      <c r="H7" s="52">
        <v>1613509</v>
      </c>
      <c r="I7" s="52">
        <v>1645197</v>
      </c>
      <c r="J7" s="52">
        <v>1671867</v>
      </c>
      <c r="K7" s="52">
        <v>1715439</v>
      </c>
      <c r="L7" s="52">
        <v>1779326</v>
      </c>
      <c r="M7" s="52">
        <v>1899986</v>
      </c>
      <c r="N7" s="52">
        <v>1969932</v>
      </c>
      <c r="O7" s="52">
        <v>2025954</v>
      </c>
      <c r="P7" s="52">
        <v>2037057</v>
      </c>
      <c r="Q7" s="52">
        <v>2054645</v>
      </c>
      <c r="R7" s="52">
        <v>2234711</v>
      </c>
      <c r="S7" s="52">
        <v>2605750</v>
      </c>
      <c r="T7" s="52">
        <v>3325817</v>
      </c>
      <c r="U7" s="52">
        <v>3524407</v>
      </c>
      <c r="V7" s="52">
        <v>3548875</v>
      </c>
      <c r="W7" s="52">
        <v>3455770</v>
      </c>
      <c r="X7" s="52">
        <v>3490721</v>
      </c>
      <c r="Y7" s="52">
        <v>3620380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1008</v>
      </c>
      <c r="C9" s="52">
        <v>1030</v>
      </c>
      <c r="D9" s="52">
        <v>1073</v>
      </c>
      <c r="E9" s="52">
        <v>1234</v>
      </c>
      <c r="F9" s="52">
        <v>1533</v>
      </c>
      <c r="G9" s="52">
        <v>1652</v>
      </c>
      <c r="H9" s="52">
        <v>1810</v>
      </c>
      <c r="I9" s="52">
        <v>2785</v>
      </c>
      <c r="J9" s="52">
        <v>4113</v>
      </c>
      <c r="K9" s="52">
        <v>5558</v>
      </c>
      <c r="L9" s="52">
        <v>6337</v>
      </c>
      <c r="M9" s="52">
        <v>8684</v>
      </c>
      <c r="N9" s="52">
        <v>10929</v>
      </c>
      <c r="O9" s="52">
        <v>14334</v>
      </c>
      <c r="P9" s="52">
        <v>20422</v>
      </c>
      <c r="Q9" s="52">
        <v>28335</v>
      </c>
      <c r="R9" s="52">
        <v>44980</v>
      </c>
      <c r="S9" s="52">
        <v>63843</v>
      </c>
      <c r="T9" s="52">
        <v>99224</v>
      </c>
      <c r="U9" s="52">
        <v>128862</v>
      </c>
      <c r="V9" s="52">
        <v>154478</v>
      </c>
      <c r="W9" s="52">
        <v>155665</v>
      </c>
      <c r="X9" s="52">
        <v>150604</v>
      </c>
      <c r="Y9" s="52">
        <v>140636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1292546</v>
      </c>
      <c r="C11" s="52">
        <v>1320028</v>
      </c>
      <c r="D11" s="52">
        <v>1324846</v>
      </c>
      <c r="E11" s="52">
        <v>1300357</v>
      </c>
      <c r="F11" s="52">
        <v>1294595</v>
      </c>
      <c r="G11" s="52">
        <v>1292028</v>
      </c>
      <c r="H11" s="52">
        <v>1308548</v>
      </c>
      <c r="I11" s="52">
        <v>1345131</v>
      </c>
      <c r="J11" s="52">
        <v>1368178</v>
      </c>
      <c r="K11" s="52">
        <v>1401190</v>
      </c>
      <c r="L11" s="52">
        <v>1450963</v>
      </c>
      <c r="M11" s="52">
        <v>1552563</v>
      </c>
      <c r="N11" s="52">
        <v>1611767</v>
      </c>
      <c r="O11" s="52">
        <v>1648781</v>
      </c>
      <c r="P11" s="52">
        <v>1649747</v>
      </c>
      <c r="Q11" s="52">
        <v>1655515</v>
      </c>
      <c r="R11" s="52">
        <v>1817110</v>
      </c>
      <c r="S11" s="52">
        <v>2145130</v>
      </c>
      <c r="T11" s="52">
        <v>2758522</v>
      </c>
      <c r="U11" s="52">
        <v>2953983</v>
      </c>
      <c r="V11" s="52">
        <v>3010382</v>
      </c>
      <c r="W11" s="52">
        <v>2773423</v>
      </c>
      <c r="X11" s="52">
        <v>3015187</v>
      </c>
      <c r="Y11" s="52">
        <v>3401866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1719</v>
      </c>
      <c r="L12" s="52">
        <v>1905</v>
      </c>
      <c r="M12" s="52">
        <v>2640</v>
      </c>
      <c r="N12" s="52">
        <v>3071</v>
      </c>
      <c r="O12" s="52">
        <v>5457</v>
      </c>
      <c r="P12" s="52">
        <v>7948</v>
      </c>
      <c r="Q12" s="52">
        <v>10492</v>
      </c>
      <c r="R12" s="52">
        <v>12074</v>
      </c>
      <c r="S12" s="52">
        <v>12374</v>
      </c>
      <c r="T12" s="52">
        <v>34578</v>
      </c>
      <c r="U12" s="52">
        <v>35708</v>
      </c>
      <c r="V12" s="52">
        <v>36527</v>
      </c>
      <c r="W12" s="52">
        <v>39092</v>
      </c>
      <c r="X12" s="52">
        <v>66720</v>
      </c>
      <c r="Y12" s="52">
        <v>100105</v>
      </c>
      <c r="DA12" s="63" t="s">
        <v>1096</v>
      </c>
    </row>
    <row r="13" spans="1:105" ht="12" customHeight="1" x14ac:dyDescent="0.25">
      <c r="A13" s="97" t="s">
        <v>124</v>
      </c>
      <c r="B13" s="52">
        <v>100973</v>
      </c>
      <c r="C13" s="52">
        <v>94038</v>
      </c>
      <c r="D13" s="52">
        <v>89751</v>
      </c>
      <c r="E13" s="52">
        <v>80103</v>
      </c>
      <c r="F13" s="52">
        <v>71430</v>
      </c>
      <c r="G13" s="52">
        <v>61384</v>
      </c>
      <c r="H13" s="52">
        <v>58713</v>
      </c>
      <c r="I13" s="52">
        <v>56364</v>
      </c>
      <c r="J13" s="52">
        <v>54257</v>
      </c>
      <c r="K13" s="52">
        <v>51570</v>
      </c>
      <c r="L13" s="52">
        <v>48319</v>
      </c>
      <c r="M13" s="52">
        <v>46357</v>
      </c>
      <c r="N13" s="52">
        <v>44387</v>
      </c>
      <c r="O13" s="52">
        <v>42352</v>
      </c>
      <c r="P13" s="52">
        <v>39677</v>
      </c>
      <c r="Q13" s="52">
        <v>39318</v>
      </c>
      <c r="R13" s="52">
        <v>41830</v>
      </c>
      <c r="S13" s="52">
        <v>48459</v>
      </c>
      <c r="T13" s="52">
        <v>58343</v>
      </c>
      <c r="U13" s="52">
        <v>58295</v>
      </c>
      <c r="V13" s="52">
        <v>54652</v>
      </c>
      <c r="W13" s="52">
        <v>62744</v>
      </c>
      <c r="X13" s="52">
        <v>37902</v>
      </c>
      <c r="Y13" s="52">
        <v>9577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59</v>
      </c>
      <c r="L14" s="52">
        <v>65</v>
      </c>
      <c r="M14" s="52">
        <v>72</v>
      </c>
      <c r="N14" s="52">
        <v>82</v>
      </c>
      <c r="O14" s="52">
        <v>130</v>
      </c>
      <c r="P14" s="52">
        <v>183</v>
      </c>
      <c r="Q14" s="52">
        <v>233</v>
      </c>
      <c r="R14" s="52">
        <v>307</v>
      </c>
      <c r="S14" s="52">
        <v>374</v>
      </c>
      <c r="T14" s="52">
        <v>668</v>
      </c>
      <c r="U14" s="52">
        <v>758</v>
      </c>
      <c r="V14" s="52">
        <v>757</v>
      </c>
      <c r="W14" s="52">
        <v>935</v>
      </c>
      <c r="X14" s="52">
        <v>681</v>
      </c>
      <c r="Y14" s="52">
        <v>171</v>
      </c>
      <c r="DA14" s="63" t="s">
        <v>1098</v>
      </c>
    </row>
    <row r="15" spans="1:105" ht="12" customHeight="1" x14ac:dyDescent="0.25">
      <c r="A15" s="97" t="s">
        <v>122</v>
      </c>
      <c r="B15" s="52">
        <v>104594</v>
      </c>
      <c r="C15" s="52">
        <v>105799</v>
      </c>
      <c r="D15" s="52">
        <v>153547</v>
      </c>
      <c r="E15" s="52">
        <v>220915</v>
      </c>
      <c r="F15" s="52">
        <v>250267</v>
      </c>
      <c r="G15" s="52">
        <v>252002</v>
      </c>
      <c r="H15" s="52">
        <v>246248</v>
      </c>
      <c r="I15" s="52">
        <v>243702</v>
      </c>
      <c r="J15" s="52">
        <v>249432</v>
      </c>
      <c r="K15" s="52">
        <v>230248</v>
      </c>
      <c r="L15" s="52">
        <v>239173</v>
      </c>
      <c r="M15" s="52">
        <v>251942</v>
      </c>
      <c r="N15" s="52">
        <v>258096</v>
      </c>
      <c r="O15" s="52">
        <v>238370</v>
      </c>
      <c r="P15" s="52">
        <v>215039</v>
      </c>
      <c r="Q15" s="52">
        <v>190410</v>
      </c>
      <c r="R15" s="52">
        <v>174361</v>
      </c>
      <c r="S15" s="52">
        <v>193312</v>
      </c>
      <c r="T15" s="52">
        <v>150709</v>
      </c>
      <c r="U15" s="52">
        <v>128203</v>
      </c>
      <c r="V15" s="52">
        <v>107236</v>
      </c>
      <c r="W15" s="52">
        <v>95021</v>
      </c>
      <c r="X15" s="52">
        <v>14222</v>
      </c>
      <c r="Y15" s="52">
        <v>611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30653</v>
      </c>
      <c r="L16" s="52">
        <v>38901</v>
      </c>
      <c r="M16" s="52">
        <v>46412</v>
      </c>
      <c r="N16" s="52">
        <v>52529</v>
      </c>
      <c r="O16" s="52">
        <v>90864</v>
      </c>
      <c r="P16" s="52">
        <v>124463</v>
      </c>
      <c r="Q16" s="52">
        <v>158677</v>
      </c>
      <c r="R16" s="52">
        <v>189029</v>
      </c>
      <c r="S16" s="52">
        <v>206101</v>
      </c>
      <c r="T16" s="52">
        <v>322997</v>
      </c>
      <c r="U16" s="52">
        <v>347460</v>
      </c>
      <c r="V16" s="52">
        <v>339321</v>
      </c>
      <c r="W16" s="52">
        <v>484555</v>
      </c>
      <c r="X16" s="52">
        <v>356009</v>
      </c>
      <c r="Y16" s="52">
        <v>108050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601744</v>
      </c>
      <c r="C18" s="52">
        <v>616941</v>
      </c>
      <c r="D18" s="52">
        <v>612161</v>
      </c>
      <c r="E18" s="52">
        <v>587711</v>
      </c>
      <c r="F18" s="52">
        <v>581045</v>
      </c>
      <c r="G18" s="52">
        <v>577025</v>
      </c>
      <c r="H18" s="52">
        <v>573603</v>
      </c>
      <c r="I18" s="52">
        <v>575349</v>
      </c>
      <c r="J18" s="52">
        <v>566186</v>
      </c>
      <c r="K18" s="52">
        <v>564626</v>
      </c>
      <c r="L18" s="52">
        <v>567221</v>
      </c>
      <c r="M18" s="52">
        <v>600697</v>
      </c>
      <c r="N18" s="52">
        <v>621408</v>
      </c>
      <c r="O18" s="52">
        <v>646053</v>
      </c>
      <c r="P18" s="52">
        <v>661247</v>
      </c>
      <c r="Q18" s="52">
        <v>671469</v>
      </c>
      <c r="R18" s="52">
        <v>735535</v>
      </c>
      <c r="S18" s="52">
        <v>855465</v>
      </c>
      <c r="T18" s="52">
        <v>1100951</v>
      </c>
      <c r="U18" s="52">
        <v>1174883</v>
      </c>
      <c r="V18" s="52">
        <v>1184386</v>
      </c>
      <c r="W18" s="52">
        <v>1162498</v>
      </c>
      <c r="X18" s="52">
        <v>1150940</v>
      </c>
      <c r="Y18" s="52">
        <v>1190849</v>
      </c>
      <c r="DA18" s="63" t="s">
        <v>1101</v>
      </c>
    </row>
    <row r="19" spans="1:105" ht="12" customHeight="1" x14ac:dyDescent="0.25">
      <c r="A19" s="97" t="s">
        <v>50</v>
      </c>
      <c r="B19" s="52">
        <v>754769</v>
      </c>
      <c r="C19" s="52">
        <v>748698</v>
      </c>
      <c r="D19" s="52">
        <v>750616</v>
      </c>
      <c r="E19" s="52">
        <v>706641</v>
      </c>
      <c r="F19" s="52">
        <v>680750</v>
      </c>
      <c r="G19" s="52">
        <v>666386</v>
      </c>
      <c r="H19" s="52">
        <v>671751</v>
      </c>
      <c r="I19" s="52">
        <v>703602</v>
      </c>
      <c r="J19" s="52">
        <v>718390</v>
      </c>
      <c r="K19" s="52">
        <v>733114</v>
      </c>
      <c r="L19" s="52">
        <v>739019</v>
      </c>
      <c r="M19" s="52">
        <v>770816</v>
      </c>
      <c r="N19" s="52">
        <v>800304</v>
      </c>
      <c r="O19" s="52">
        <v>820054</v>
      </c>
      <c r="P19" s="52">
        <v>826371</v>
      </c>
      <c r="Q19" s="52">
        <v>840946</v>
      </c>
      <c r="R19" s="52">
        <v>918595</v>
      </c>
      <c r="S19" s="52">
        <v>1094425</v>
      </c>
      <c r="T19" s="52">
        <v>1440634</v>
      </c>
      <c r="U19" s="52">
        <v>1541054</v>
      </c>
      <c r="V19" s="52">
        <v>1574067</v>
      </c>
      <c r="W19" s="52">
        <v>1619812</v>
      </c>
      <c r="X19" s="52">
        <v>1848635</v>
      </c>
      <c r="Y19" s="52">
        <v>2105429</v>
      </c>
      <c r="DA19" s="63" t="s">
        <v>1102</v>
      </c>
    </row>
    <row r="20" spans="1:105" ht="12" customHeight="1" x14ac:dyDescent="0.25">
      <c r="A20" s="109" t="s">
        <v>120</v>
      </c>
      <c r="B20" s="36">
        <v>141600</v>
      </c>
      <c r="C20" s="36">
        <v>154226</v>
      </c>
      <c r="D20" s="36">
        <v>205367</v>
      </c>
      <c r="E20" s="36">
        <v>307023</v>
      </c>
      <c r="F20" s="36">
        <v>354497</v>
      </c>
      <c r="G20" s="36">
        <v>362003</v>
      </c>
      <c r="H20" s="36">
        <v>368155</v>
      </c>
      <c r="I20" s="36">
        <v>366246</v>
      </c>
      <c r="J20" s="36">
        <v>387291</v>
      </c>
      <c r="K20" s="36">
        <v>417699</v>
      </c>
      <c r="L20" s="36">
        <v>473086</v>
      </c>
      <c r="M20" s="36">
        <v>528473</v>
      </c>
      <c r="N20" s="36">
        <v>548220</v>
      </c>
      <c r="O20" s="36">
        <v>559847</v>
      </c>
      <c r="P20" s="36">
        <v>549439</v>
      </c>
      <c r="Q20" s="36">
        <v>542230</v>
      </c>
      <c r="R20" s="36">
        <v>580581</v>
      </c>
      <c r="S20" s="36">
        <v>655860</v>
      </c>
      <c r="T20" s="36">
        <v>784232</v>
      </c>
      <c r="U20" s="36">
        <v>808470</v>
      </c>
      <c r="V20" s="36">
        <v>790422</v>
      </c>
      <c r="W20" s="36">
        <v>673460</v>
      </c>
      <c r="X20" s="36">
        <v>491146</v>
      </c>
      <c r="Y20" s="36">
        <v>324102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117040</v>
      </c>
      <c r="D24" s="52">
        <v>117074</v>
      </c>
      <c r="E24" s="52">
        <v>117318</v>
      </c>
      <c r="F24" s="52">
        <v>118002</v>
      </c>
      <c r="G24" s="52">
        <v>119351</v>
      </c>
      <c r="H24" s="52">
        <v>121553</v>
      </c>
      <c r="I24" s="52">
        <v>124778</v>
      </c>
      <c r="J24" s="52">
        <v>129222</v>
      </c>
      <c r="K24" s="52">
        <v>135107</v>
      </c>
      <c r="L24" s="52">
        <v>142658</v>
      </c>
      <c r="M24" s="52">
        <v>152150</v>
      </c>
      <c r="N24" s="52">
        <v>163881</v>
      </c>
      <c r="O24" s="52">
        <v>154843</v>
      </c>
      <c r="P24" s="52">
        <v>78527</v>
      </c>
      <c r="Q24" s="52">
        <v>99113</v>
      </c>
      <c r="R24" s="52">
        <v>123117</v>
      </c>
      <c r="S24" s="52">
        <v>150748</v>
      </c>
      <c r="T24" s="52">
        <v>154773</v>
      </c>
      <c r="U24" s="52">
        <v>154927</v>
      </c>
      <c r="V24" s="52">
        <v>159655</v>
      </c>
      <c r="W24" s="52">
        <v>170260</v>
      </c>
      <c r="X24" s="52">
        <v>188614</v>
      </c>
      <c r="Y24" s="52">
        <v>206170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157</v>
      </c>
      <c r="D26" s="52">
        <v>158</v>
      </c>
      <c r="E26" s="52">
        <v>159</v>
      </c>
      <c r="F26" s="52">
        <v>168</v>
      </c>
      <c r="G26" s="52">
        <v>183</v>
      </c>
      <c r="H26" s="52">
        <v>211</v>
      </c>
      <c r="I26" s="52">
        <v>166</v>
      </c>
      <c r="J26" s="52">
        <v>172</v>
      </c>
      <c r="K26" s="52">
        <v>273</v>
      </c>
      <c r="L26" s="52">
        <v>356</v>
      </c>
      <c r="M26" s="52">
        <v>475</v>
      </c>
      <c r="N26" s="52">
        <v>624</v>
      </c>
      <c r="O26" s="52">
        <v>869</v>
      </c>
      <c r="P26" s="52">
        <v>1086</v>
      </c>
      <c r="Q26" s="52">
        <v>1555</v>
      </c>
      <c r="R26" s="52">
        <v>1919</v>
      </c>
      <c r="S26" s="52">
        <v>2526</v>
      </c>
      <c r="T26" s="52">
        <v>3383</v>
      </c>
      <c r="U26" s="52">
        <v>5149</v>
      </c>
      <c r="V26" s="52">
        <v>7280</v>
      </c>
      <c r="W26" s="52">
        <v>10676</v>
      </c>
      <c r="X26" s="52">
        <v>15176</v>
      </c>
      <c r="Y26" s="52">
        <v>20086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100980</v>
      </c>
      <c r="D28" s="52">
        <v>101012</v>
      </c>
      <c r="E28" s="52">
        <v>101224</v>
      </c>
      <c r="F28" s="52">
        <v>101777</v>
      </c>
      <c r="G28" s="52">
        <v>102784</v>
      </c>
      <c r="H28" s="52">
        <v>104393</v>
      </c>
      <c r="I28" s="52">
        <v>109114</v>
      </c>
      <c r="J28" s="52">
        <v>124749</v>
      </c>
      <c r="K28" s="52">
        <v>128525</v>
      </c>
      <c r="L28" s="52">
        <v>134799</v>
      </c>
      <c r="M28" s="52">
        <v>145076</v>
      </c>
      <c r="N28" s="52">
        <v>158365</v>
      </c>
      <c r="O28" s="52">
        <v>149610</v>
      </c>
      <c r="P28" s="52">
        <v>72351</v>
      </c>
      <c r="Q28" s="52">
        <v>91935</v>
      </c>
      <c r="R28" s="52">
        <v>114273</v>
      </c>
      <c r="S28" s="52">
        <v>140339</v>
      </c>
      <c r="T28" s="52">
        <v>144022</v>
      </c>
      <c r="U28" s="52">
        <v>145417</v>
      </c>
      <c r="V28" s="52">
        <v>150608</v>
      </c>
      <c r="W28" s="52">
        <v>390818</v>
      </c>
      <c r="X28" s="52">
        <v>150961</v>
      </c>
      <c r="Y28" s="52">
        <v>177952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10</v>
      </c>
      <c r="N29" s="52">
        <v>25</v>
      </c>
      <c r="O29" s="52">
        <v>52</v>
      </c>
      <c r="P29" s="52">
        <v>77</v>
      </c>
      <c r="Q29" s="52">
        <v>114</v>
      </c>
      <c r="R29" s="52">
        <v>174</v>
      </c>
      <c r="S29" s="52">
        <v>281</v>
      </c>
      <c r="T29" s="52">
        <v>393</v>
      </c>
      <c r="U29" s="52">
        <v>497</v>
      </c>
      <c r="V29" s="52">
        <v>661</v>
      </c>
      <c r="W29" s="52">
        <v>2302</v>
      </c>
      <c r="X29" s="52">
        <v>1122</v>
      </c>
      <c r="Y29" s="52">
        <v>1922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15777</v>
      </c>
      <c r="D30" s="52">
        <v>15794</v>
      </c>
      <c r="E30" s="52">
        <v>15920</v>
      </c>
      <c r="F30" s="52">
        <v>16275</v>
      </c>
      <c r="G30" s="52">
        <v>16943</v>
      </c>
      <c r="H30" s="52">
        <v>18014</v>
      </c>
      <c r="I30" s="52">
        <v>10109</v>
      </c>
      <c r="J30" s="52">
        <v>6019</v>
      </c>
      <c r="K30" s="52">
        <v>8975</v>
      </c>
      <c r="L30" s="52">
        <v>8987</v>
      </c>
      <c r="M30" s="52">
        <v>7817</v>
      </c>
      <c r="N30" s="52">
        <v>8501</v>
      </c>
      <c r="O30" s="52">
        <v>8712</v>
      </c>
      <c r="P30" s="52">
        <v>9190</v>
      </c>
      <c r="Q30" s="52">
        <v>6124</v>
      </c>
      <c r="R30" s="52">
        <v>5402</v>
      </c>
      <c r="S30" s="52">
        <v>6137</v>
      </c>
      <c r="T30" s="52">
        <v>6096</v>
      </c>
      <c r="U30" s="52">
        <v>6411</v>
      </c>
      <c r="V30" s="52">
        <v>6932</v>
      </c>
      <c r="W30" s="52">
        <v>7367</v>
      </c>
      <c r="X30" s="52">
        <v>24842</v>
      </c>
      <c r="Y30" s="52">
        <v>28325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2</v>
      </c>
      <c r="O31" s="52">
        <v>4</v>
      </c>
      <c r="P31" s="52">
        <v>7</v>
      </c>
      <c r="Q31" s="52">
        <v>11</v>
      </c>
      <c r="R31" s="52">
        <v>24</v>
      </c>
      <c r="S31" s="52">
        <v>29</v>
      </c>
      <c r="T31" s="52">
        <v>15</v>
      </c>
      <c r="U31" s="52">
        <v>28</v>
      </c>
      <c r="V31" s="52">
        <v>57</v>
      </c>
      <c r="W31" s="52">
        <v>74</v>
      </c>
      <c r="X31" s="52">
        <v>254</v>
      </c>
      <c r="Y31" s="52">
        <v>510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16343</v>
      </c>
      <c r="D32" s="52">
        <v>16377</v>
      </c>
      <c r="E32" s="52">
        <v>16708</v>
      </c>
      <c r="F32" s="52">
        <v>18036</v>
      </c>
      <c r="G32" s="52">
        <v>21231</v>
      </c>
      <c r="H32" s="52">
        <v>26879</v>
      </c>
      <c r="I32" s="52">
        <v>25487</v>
      </c>
      <c r="J32" s="52">
        <v>30376</v>
      </c>
      <c r="K32" s="52">
        <v>45114</v>
      </c>
      <c r="L32" s="52">
        <v>56101</v>
      </c>
      <c r="M32" s="52">
        <v>49655</v>
      </c>
      <c r="N32" s="52">
        <v>32643</v>
      </c>
      <c r="O32" s="52">
        <v>26676</v>
      </c>
      <c r="P32" s="52">
        <v>29943</v>
      </c>
      <c r="Q32" s="52">
        <v>35063</v>
      </c>
      <c r="R32" s="52">
        <v>40583</v>
      </c>
      <c r="S32" s="52">
        <v>41253</v>
      </c>
      <c r="T32" s="52">
        <v>45552</v>
      </c>
      <c r="U32" s="52">
        <v>34442</v>
      </c>
      <c r="V32" s="52">
        <v>20967</v>
      </c>
      <c r="W32" s="52">
        <v>13298</v>
      </c>
      <c r="X32" s="52">
        <v>80799</v>
      </c>
      <c r="Y32" s="52">
        <v>13611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59</v>
      </c>
      <c r="M33" s="52">
        <v>452</v>
      </c>
      <c r="N33" s="52">
        <v>1306</v>
      </c>
      <c r="O33" s="52">
        <v>2690</v>
      </c>
      <c r="P33" s="52">
        <v>4761</v>
      </c>
      <c r="Q33" s="52">
        <v>7985</v>
      </c>
      <c r="R33" s="52">
        <v>12765</v>
      </c>
      <c r="S33" s="52">
        <v>19561</v>
      </c>
      <c r="T33" s="52">
        <v>15956</v>
      </c>
      <c r="U33" s="52">
        <v>21801</v>
      </c>
      <c r="V33" s="52">
        <v>30920</v>
      </c>
      <c r="W33" s="52">
        <v>43772</v>
      </c>
      <c r="X33" s="52">
        <v>128546</v>
      </c>
      <c r="Y33" s="52">
        <v>247959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94022</v>
      </c>
      <c r="D35" s="52">
        <v>94236</v>
      </c>
      <c r="E35" s="52">
        <v>95689</v>
      </c>
      <c r="F35" s="52">
        <v>99438</v>
      </c>
      <c r="G35" s="52">
        <v>106392</v>
      </c>
      <c r="H35" s="52">
        <v>117609</v>
      </c>
      <c r="I35" s="52">
        <v>77890</v>
      </c>
      <c r="J35" s="52">
        <v>84101</v>
      </c>
      <c r="K35" s="52">
        <v>93351</v>
      </c>
      <c r="L35" s="52">
        <v>89491</v>
      </c>
      <c r="M35" s="52">
        <v>92665</v>
      </c>
      <c r="N35" s="52">
        <v>105063</v>
      </c>
      <c r="O35" s="52">
        <v>104191</v>
      </c>
      <c r="P35" s="52">
        <v>66537</v>
      </c>
      <c r="Q35" s="52">
        <v>78984</v>
      </c>
      <c r="R35" s="52">
        <v>94367</v>
      </c>
      <c r="S35" s="52">
        <v>111262</v>
      </c>
      <c r="T35" s="52">
        <v>120355</v>
      </c>
      <c r="U35" s="52">
        <v>131772</v>
      </c>
      <c r="V35" s="52">
        <v>132472</v>
      </c>
      <c r="W35" s="52">
        <v>131549</v>
      </c>
      <c r="X35" s="52">
        <v>136704</v>
      </c>
      <c r="Y35" s="52">
        <v>173855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117933</v>
      </c>
      <c r="D36" s="52">
        <v>118151</v>
      </c>
      <c r="E36" s="52">
        <v>119696</v>
      </c>
      <c r="F36" s="52">
        <v>123873</v>
      </c>
      <c r="G36" s="52">
        <v>131697</v>
      </c>
      <c r="H36" s="52">
        <v>144316</v>
      </c>
      <c r="I36" s="52">
        <v>92365</v>
      </c>
      <c r="J36" s="52">
        <v>82715</v>
      </c>
      <c r="K36" s="52">
        <v>107934</v>
      </c>
      <c r="L36" s="52">
        <v>107794</v>
      </c>
      <c r="M36" s="52">
        <v>105884</v>
      </c>
      <c r="N36" s="52">
        <v>122549</v>
      </c>
      <c r="O36" s="52">
        <v>126455</v>
      </c>
      <c r="P36" s="52">
        <v>106997</v>
      </c>
      <c r="Q36" s="52">
        <v>118402</v>
      </c>
      <c r="R36" s="52">
        <v>118094</v>
      </c>
      <c r="S36" s="52">
        <v>131345</v>
      </c>
      <c r="T36" s="52">
        <v>134501</v>
      </c>
      <c r="U36" s="52">
        <v>144662</v>
      </c>
      <c r="V36" s="52">
        <v>154852</v>
      </c>
      <c r="W36" s="52">
        <v>165725</v>
      </c>
      <c r="X36" s="52">
        <v>186782</v>
      </c>
      <c r="Y36" s="52">
        <v>236823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22125</v>
      </c>
      <c r="D37" s="36">
        <v>22193</v>
      </c>
      <c r="E37" s="36">
        <v>22743</v>
      </c>
      <c r="F37" s="36">
        <v>24660</v>
      </c>
      <c r="G37" s="36">
        <v>29201</v>
      </c>
      <c r="H37" s="36">
        <v>37237</v>
      </c>
      <c r="I37" s="36">
        <v>36015</v>
      </c>
      <c r="J37" s="36">
        <v>49590</v>
      </c>
      <c r="K37" s="36">
        <v>64751</v>
      </c>
      <c r="L37" s="36">
        <v>77982</v>
      </c>
      <c r="M37" s="36">
        <v>78050</v>
      </c>
      <c r="N37" s="36">
        <v>57163</v>
      </c>
      <c r="O37" s="36">
        <v>51469</v>
      </c>
      <c r="P37" s="36">
        <v>55908</v>
      </c>
      <c r="Q37" s="36">
        <v>74600</v>
      </c>
      <c r="R37" s="36">
        <v>95277</v>
      </c>
      <c r="S37" s="36">
        <v>106284</v>
      </c>
      <c r="T37" s="36">
        <v>107555</v>
      </c>
      <c r="U37" s="36">
        <v>92646</v>
      </c>
      <c r="V37" s="36">
        <v>76843</v>
      </c>
      <c r="W37" s="36">
        <v>116962</v>
      </c>
      <c r="X37" s="36">
        <v>182314</v>
      </c>
      <c r="Y37" s="36">
        <v>167044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138792</v>
      </c>
      <c r="D41" s="52">
        <v>165353</v>
      </c>
      <c r="E41" s="52">
        <v>150549</v>
      </c>
      <c r="F41" s="52">
        <v>132919</v>
      </c>
      <c r="G41" s="52">
        <v>108473</v>
      </c>
      <c r="H41" s="52">
        <v>129648</v>
      </c>
      <c r="I41" s="52">
        <v>156466</v>
      </c>
      <c r="J41" s="52">
        <v>155892</v>
      </c>
      <c r="K41" s="52">
        <v>178679</v>
      </c>
      <c r="L41" s="52">
        <v>206545</v>
      </c>
      <c r="M41" s="52">
        <v>272810</v>
      </c>
      <c r="N41" s="52">
        <v>233827</v>
      </c>
      <c r="O41" s="52">
        <v>210865</v>
      </c>
      <c r="P41" s="52">
        <v>89630</v>
      </c>
      <c r="Q41" s="52">
        <v>116701</v>
      </c>
      <c r="R41" s="52">
        <v>303183</v>
      </c>
      <c r="S41" s="52">
        <v>521787</v>
      </c>
      <c r="T41" s="52">
        <v>874840</v>
      </c>
      <c r="U41" s="52">
        <v>353517</v>
      </c>
      <c r="V41" s="52">
        <v>184123</v>
      </c>
      <c r="W41" s="52">
        <v>77155</v>
      </c>
      <c r="X41" s="52">
        <v>223565</v>
      </c>
      <c r="Y41" s="52">
        <v>335829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179</v>
      </c>
      <c r="D43" s="52">
        <v>201</v>
      </c>
      <c r="E43" s="52">
        <v>320</v>
      </c>
      <c r="F43" s="52">
        <v>467</v>
      </c>
      <c r="G43" s="52">
        <v>302</v>
      </c>
      <c r="H43" s="52">
        <v>369</v>
      </c>
      <c r="I43" s="52">
        <v>1141</v>
      </c>
      <c r="J43" s="52">
        <v>1500</v>
      </c>
      <c r="K43" s="52">
        <v>1718</v>
      </c>
      <c r="L43" s="52">
        <v>1135</v>
      </c>
      <c r="M43" s="52">
        <v>2822</v>
      </c>
      <c r="N43" s="52">
        <v>2869</v>
      </c>
      <c r="O43" s="52">
        <v>4274</v>
      </c>
      <c r="P43" s="52">
        <v>7174</v>
      </c>
      <c r="Q43" s="52">
        <v>9468</v>
      </c>
      <c r="R43" s="52">
        <v>18564</v>
      </c>
      <c r="S43" s="52">
        <v>21389</v>
      </c>
      <c r="T43" s="52">
        <v>38764</v>
      </c>
      <c r="U43" s="52">
        <v>34787</v>
      </c>
      <c r="V43" s="52">
        <v>32896</v>
      </c>
      <c r="W43" s="52">
        <v>11863</v>
      </c>
      <c r="X43" s="52">
        <v>10115</v>
      </c>
      <c r="Y43" s="52">
        <v>10118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128462</v>
      </c>
      <c r="D45" s="52">
        <v>105830</v>
      </c>
      <c r="E45" s="52">
        <v>76735</v>
      </c>
      <c r="F45" s="52">
        <v>96015</v>
      </c>
      <c r="G45" s="52">
        <v>100217</v>
      </c>
      <c r="H45" s="52">
        <v>120913</v>
      </c>
      <c r="I45" s="52">
        <v>145697</v>
      </c>
      <c r="J45" s="52">
        <v>147796</v>
      </c>
      <c r="K45" s="52">
        <v>161537</v>
      </c>
      <c r="L45" s="52">
        <v>184572</v>
      </c>
      <c r="M45" s="52">
        <v>246676</v>
      </c>
      <c r="N45" s="52">
        <v>217569</v>
      </c>
      <c r="O45" s="52">
        <v>186624</v>
      </c>
      <c r="P45" s="52">
        <v>73317</v>
      </c>
      <c r="Q45" s="52">
        <v>97703</v>
      </c>
      <c r="R45" s="52">
        <v>275868</v>
      </c>
      <c r="S45" s="52">
        <v>468359</v>
      </c>
      <c r="T45" s="52">
        <v>757414</v>
      </c>
      <c r="U45" s="52">
        <v>340878</v>
      </c>
      <c r="V45" s="52">
        <v>207007</v>
      </c>
      <c r="W45" s="52">
        <v>153859</v>
      </c>
      <c r="X45" s="52">
        <v>392725</v>
      </c>
      <c r="Y45" s="52">
        <v>564631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1719</v>
      </c>
      <c r="L46" s="52">
        <v>187</v>
      </c>
      <c r="M46" s="52">
        <v>745</v>
      </c>
      <c r="N46" s="52">
        <v>456</v>
      </c>
      <c r="O46" s="52">
        <v>2438</v>
      </c>
      <c r="P46" s="52">
        <v>2568</v>
      </c>
      <c r="Q46" s="52">
        <v>2658</v>
      </c>
      <c r="R46" s="52">
        <v>1756</v>
      </c>
      <c r="S46" s="52">
        <v>581</v>
      </c>
      <c r="T46" s="52">
        <v>22597</v>
      </c>
      <c r="U46" s="52">
        <v>1627</v>
      </c>
      <c r="V46" s="52">
        <v>1480</v>
      </c>
      <c r="W46" s="52">
        <v>4867</v>
      </c>
      <c r="X46" s="52">
        <v>28750</v>
      </c>
      <c r="Y46" s="52">
        <v>35307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8842</v>
      </c>
      <c r="D47" s="52">
        <v>11507</v>
      </c>
      <c r="E47" s="52">
        <v>6272</v>
      </c>
      <c r="F47" s="52">
        <v>7602</v>
      </c>
      <c r="G47" s="52">
        <v>6897</v>
      </c>
      <c r="H47" s="52">
        <v>15343</v>
      </c>
      <c r="I47" s="52">
        <v>7760</v>
      </c>
      <c r="J47" s="52">
        <v>3912</v>
      </c>
      <c r="K47" s="52">
        <v>6288</v>
      </c>
      <c r="L47" s="52">
        <v>5736</v>
      </c>
      <c r="M47" s="52">
        <v>5855</v>
      </c>
      <c r="N47" s="52">
        <v>6531</v>
      </c>
      <c r="O47" s="52">
        <v>6677</v>
      </c>
      <c r="P47" s="52">
        <v>6515</v>
      </c>
      <c r="Q47" s="52">
        <v>5765</v>
      </c>
      <c r="R47" s="52">
        <v>7914</v>
      </c>
      <c r="S47" s="52">
        <v>12766</v>
      </c>
      <c r="T47" s="52">
        <v>15980</v>
      </c>
      <c r="U47" s="52">
        <v>6363</v>
      </c>
      <c r="V47" s="52">
        <v>3289</v>
      </c>
      <c r="W47" s="52">
        <v>15459</v>
      </c>
      <c r="X47" s="52">
        <v>0</v>
      </c>
      <c r="Y47" s="52">
        <v>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59</v>
      </c>
      <c r="L48" s="52">
        <v>6</v>
      </c>
      <c r="M48" s="52">
        <v>8</v>
      </c>
      <c r="N48" s="52">
        <v>12</v>
      </c>
      <c r="O48" s="52">
        <v>52</v>
      </c>
      <c r="P48" s="52">
        <v>60</v>
      </c>
      <c r="Q48" s="52">
        <v>61</v>
      </c>
      <c r="R48" s="52">
        <v>98</v>
      </c>
      <c r="S48" s="52">
        <v>96</v>
      </c>
      <c r="T48" s="52">
        <v>309</v>
      </c>
      <c r="U48" s="52">
        <v>118</v>
      </c>
      <c r="V48" s="52">
        <v>56</v>
      </c>
      <c r="W48" s="52">
        <v>252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17548</v>
      </c>
      <c r="D49" s="52">
        <v>64125</v>
      </c>
      <c r="E49" s="52">
        <v>84076</v>
      </c>
      <c r="F49" s="52">
        <v>47388</v>
      </c>
      <c r="G49" s="52">
        <v>22966</v>
      </c>
      <c r="H49" s="52">
        <v>21125</v>
      </c>
      <c r="I49" s="52">
        <v>22941</v>
      </c>
      <c r="J49" s="52">
        <v>36106</v>
      </c>
      <c r="K49" s="52">
        <v>25930</v>
      </c>
      <c r="L49" s="52">
        <v>65026</v>
      </c>
      <c r="M49" s="52">
        <v>62424</v>
      </c>
      <c r="N49" s="52">
        <v>38797</v>
      </c>
      <c r="O49" s="52">
        <v>6950</v>
      </c>
      <c r="P49" s="52">
        <v>6612</v>
      </c>
      <c r="Q49" s="52">
        <v>10434</v>
      </c>
      <c r="R49" s="52">
        <v>24534</v>
      </c>
      <c r="S49" s="52">
        <v>60204</v>
      </c>
      <c r="T49" s="52">
        <v>2949</v>
      </c>
      <c r="U49" s="52">
        <v>11936</v>
      </c>
      <c r="V49" s="52">
        <v>0</v>
      </c>
      <c r="W49" s="52">
        <v>1083</v>
      </c>
      <c r="X49" s="52">
        <v>0</v>
      </c>
      <c r="Y49" s="52">
        <v>0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30653</v>
      </c>
      <c r="L50" s="52">
        <v>8307</v>
      </c>
      <c r="M50" s="52">
        <v>7963</v>
      </c>
      <c r="N50" s="52">
        <v>7423</v>
      </c>
      <c r="O50" s="52">
        <v>41025</v>
      </c>
      <c r="P50" s="52">
        <v>38360</v>
      </c>
      <c r="Q50" s="52">
        <v>42199</v>
      </c>
      <c r="R50" s="52">
        <v>43117</v>
      </c>
      <c r="S50" s="52">
        <v>36633</v>
      </c>
      <c r="T50" s="52">
        <v>132852</v>
      </c>
      <c r="U50" s="52">
        <v>46264</v>
      </c>
      <c r="V50" s="52">
        <v>22781</v>
      </c>
      <c r="W50" s="52">
        <v>189006</v>
      </c>
      <c r="X50" s="52">
        <v>0</v>
      </c>
      <c r="Y50" s="52">
        <v>0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109219</v>
      </c>
      <c r="D52" s="52">
        <v>89456</v>
      </c>
      <c r="E52" s="52">
        <v>71239</v>
      </c>
      <c r="F52" s="52">
        <v>92772</v>
      </c>
      <c r="G52" s="52">
        <v>102372</v>
      </c>
      <c r="H52" s="52">
        <v>114187</v>
      </c>
      <c r="I52" s="52">
        <v>79636</v>
      </c>
      <c r="J52" s="52">
        <v>74938</v>
      </c>
      <c r="K52" s="52">
        <v>91791</v>
      </c>
      <c r="L52" s="52">
        <v>92086</v>
      </c>
      <c r="M52" s="52">
        <v>126141</v>
      </c>
      <c r="N52" s="52">
        <v>125774</v>
      </c>
      <c r="O52" s="52">
        <v>128836</v>
      </c>
      <c r="P52" s="52">
        <v>81731</v>
      </c>
      <c r="Q52" s="52">
        <v>89206</v>
      </c>
      <c r="R52" s="52">
        <v>158433</v>
      </c>
      <c r="S52" s="52">
        <v>231192</v>
      </c>
      <c r="T52" s="52">
        <v>365841</v>
      </c>
      <c r="U52" s="52">
        <v>205704</v>
      </c>
      <c r="V52" s="52">
        <v>141975</v>
      </c>
      <c r="W52" s="52">
        <v>109661</v>
      </c>
      <c r="X52" s="52">
        <v>125146</v>
      </c>
      <c r="Y52" s="52">
        <v>213764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111862</v>
      </c>
      <c r="D53" s="52">
        <v>120069</v>
      </c>
      <c r="E53" s="52">
        <v>75721</v>
      </c>
      <c r="F53" s="52">
        <v>97982</v>
      </c>
      <c r="G53" s="52">
        <v>117333</v>
      </c>
      <c r="H53" s="52">
        <v>149681</v>
      </c>
      <c r="I53" s="52">
        <v>124216</v>
      </c>
      <c r="J53" s="52">
        <v>97503</v>
      </c>
      <c r="K53" s="52">
        <v>122658</v>
      </c>
      <c r="L53" s="52">
        <v>113699</v>
      </c>
      <c r="M53" s="52">
        <v>137681</v>
      </c>
      <c r="N53" s="52">
        <v>152037</v>
      </c>
      <c r="O53" s="52">
        <v>146205</v>
      </c>
      <c r="P53" s="52">
        <v>113314</v>
      </c>
      <c r="Q53" s="52">
        <v>132977</v>
      </c>
      <c r="R53" s="52">
        <v>195743</v>
      </c>
      <c r="S53" s="52">
        <v>307175</v>
      </c>
      <c r="T53" s="52">
        <v>480710</v>
      </c>
      <c r="U53" s="52">
        <v>245082</v>
      </c>
      <c r="V53" s="52">
        <v>187865</v>
      </c>
      <c r="W53" s="52">
        <v>211470</v>
      </c>
      <c r="X53" s="52">
        <v>415605</v>
      </c>
      <c r="Y53" s="52">
        <v>493617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34751</v>
      </c>
      <c r="D54" s="36">
        <v>73334</v>
      </c>
      <c r="E54" s="36">
        <v>124399</v>
      </c>
      <c r="F54" s="36">
        <v>72134</v>
      </c>
      <c r="G54" s="36">
        <v>36707</v>
      </c>
      <c r="H54" s="36">
        <v>43389</v>
      </c>
      <c r="I54" s="36">
        <v>34106</v>
      </c>
      <c r="J54" s="36">
        <v>70635</v>
      </c>
      <c r="K54" s="36">
        <v>95159</v>
      </c>
      <c r="L54" s="36">
        <v>133369</v>
      </c>
      <c r="M54" s="36">
        <v>133437</v>
      </c>
      <c r="N54" s="36">
        <v>76910</v>
      </c>
      <c r="O54" s="36">
        <v>63096</v>
      </c>
      <c r="P54" s="36">
        <v>45500</v>
      </c>
      <c r="Q54" s="36">
        <v>67391</v>
      </c>
      <c r="R54" s="36">
        <v>133628</v>
      </c>
      <c r="S54" s="36">
        <v>181563</v>
      </c>
      <c r="T54" s="36">
        <v>235927</v>
      </c>
      <c r="U54" s="36">
        <v>116884</v>
      </c>
      <c r="V54" s="36">
        <v>58795</v>
      </c>
      <c r="W54" s="36">
        <v>0</v>
      </c>
      <c r="X54" s="36">
        <v>0</v>
      </c>
      <c r="Y54" s="36">
        <v>0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50184</v>
      </c>
      <c r="D58" s="52">
        <v>60079</v>
      </c>
      <c r="E58" s="52">
        <v>54597</v>
      </c>
      <c r="F58" s="52">
        <v>48164</v>
      </c>
      <c r="G58" s="52">
        <v>39297</v>
      </c>
      <c r="H58" s="52">
        <v>40499</v>
      </c>
      <c r="I58" s="52">
        <v>48611</v>
      </c>
      <c r="J58" s="52">
        <v>45394</v>
      </c>
      <c r="K58" s="52">
        <v>51297</v>
      </c>
      <c r="L58" s="52">
        <v>54938</v>
      </c>
      <c r="M58" s="52">
        <v>70428</v>
      </c>
      <c r="N58" s="52">
        <v>68284</v>
      </c>
      <c r="O58" s="52">
        <v>54888</v>
      </c>
      <c r="P58" s="52">
        <v>52163</v>
      </c>
      <c r="Q58" s="52">
        <v>54717</v>
      </c>
      <c r="R58" s="52">
        <v>120424</v>
      </c>
      <c r="S58" s="52">
        <v>162263</v>
      </c>
      <c r="T58" s="52">
        <v>280702</v>
      </c>
      <c r="U58" s="52">
        <v>116665</v>
      </c>
      <c r="V58" s="52">
        <v>60908</v>
      </c>
      <c r="W58" s="52">
        <v>28274</v>
      </c>
      <c r="X58" s="52">
        <v>100181</v>
      </c>
      <c r="Y58" s="52">
        <v>178134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16</v>
      </c>
      <c r="D60" s="52">
        <v>31</v>
      </c>
      <c r="E60" s="52">
        <v>94</v>
      </c>
      <c r="F60" s="52">
        <v>177</v>
      </c>
      <c r="G60" s="52">
        <v>67</v>
      </c>
      <c r="H60" s="52">
        <v>123</v>
      </c>
      <c r="I60" s="52">
        <v>434</v>
      </c>
      <c r="J60" s="52">
        <v>579</v>
      </c>
      <c r="K60" s="52">
        <v>847</v>
      </c>
      <c r="L60" s="52">
        <v>524</v>
      </c>
      <c r="M60" s="52">
        <v>1587</v>
      </c>
      <c r="N60" s="52">
        <v>1229</v>
      </c>
      <c r="O60" s="52">
        <v>1816</v>
      </c>
      <c r="P60" s="52">
        <v>2608</v>
      </c>
      <c r="Q60" s="52">
        <v>3881</v>
      </c>
      <c r="R60" s="52">
        <v>11840</v>
      </c>
      <c r="S60" s="52">
        <v>13338</v>
      </c>
      <c r="T60" s="52">
        <v>23419</v>
      </c>
      <c r="U60" s="52">
        <v>7542</v>
      </c>
      <c r="V60" s="52">
        <v>4157</v>
      </c>
      <c r="W60" s="52">
        <v>714</v>
      </c>
      <c r="X60" s="52">
        <v>1903</v>
      </c>
      <c r="Y60" s="52">
        <v>1664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40642</v>
      </c>
      <c r="D62" s="52">
        <v>32599</v>
      </c>
      <c r="E62" s="52">
        <v>21832</v>
      </c>
      <c r="F62" s="52">
        <v>28238</v>
      </c>
      <c r="G62" s="52">
        <v>28478</v>
      </c>
      <c r="H62" s="52">
        <v>29107</v>
      </c>
      <c r="I62" s="52">
        <v>39073</v>
      </c>
      <c r="J62" s="52">
        <v>33742</v>
      </c>
      <c r="K62" s="52">
        <v>33162</v>
      </c>
      <c r="L62" s="52">
        <v>35186</v>
      </c>
      <c r="M62" s="52">
        <v>51318</v>
      </c>
      <c r="N62" s="52">
        <v>52992</v>
      </c>
      <c r="O62" s="52">
        <v>40123</v>
      </c>
      <c r="P62" s="52">
        <v>24010</v>
      </c>
      <c r="Q62" s="52">
        <v>27818</v>
      </c>
      <c r="R62" s="52">
        <v>89798</v>
      </c>
      <c r="S62" s="52">
        <v>127988</v>
      </c>
      <c r="T62" s="52">
        <v>225183</v>
      </c>
      <c r="U62" s="52">
        <v>94866</v>
      </c>
      <c r="V62" s="52">
        <v>52181</v>
      </c>
      <c r="W62" s="52">
        <v>2922</v>
      </c>
      <c r="X62" s="52">
        <v>93347</v>
      </c>
      <c r="Y62" s="52">
        <v>167649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353</v>
      </c>
      <c r="L63" s="52">
        <v>36</v>
      </c>
      <c r="M63" s="52">
        <v>155</v>
      </c>
      <c r="N63" s="52">
        <v>112</v>
      </c>
      <c r="O63" s="52">
        <v>525</v>
      </c>
      <c r="P63" s="52">
        <v>842</v>
      </c>
      <c r="Q63" s="52">
        <v>758</v>
      </c>
      <c r="R63" s="52">
        <v>573</v>
      </c>
      <c r="S63" s="52">
        <v>161</v>
      </c>
      <c r="T63" s="52">
        <v>6720</v>
      </c>
      <c r="U63" s="52">
        <v>454</v>
      </c>
      <c r="V63" s="52">
        <v>374</v>
      </c>
      <c r="W63" s="52">
        <v>93</v>
      </c>
      <c r="X63" s="52">
        <v>6834</v>
      </c>
      <c r="Y63" s="52">
        <v>10485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3197</v>
      </c>
      <c r="D64" s="52">
        <v>4181</v>
      </c>
      <c r="E64" s="52">
        <v>2274</v>
      </c>
      <c r="F64" s="52">
        <v>2754</v>
      </c>
      <c r="G64" s="52">
        <v>2499</v>
      </c>
      <c r="H64" s="52">
        <v>4793</v>
      </c>
      <c r="I64" s="52">
        <v>2411</v>
      </c>
      <c r="J64" s="52">
        <v>1139</v>
      </c>
      <c r="K64" s="52">
        <v>1777</v>
      </c>
      <c r="L64" s="52">
        <v>1429</v>
      </c>
      <c r="M64" s="52">
        <v>1456</v>
      </c>
      <c r="N64" s="52">
        <v>1879</v>
      </c>
      <c r="O64" s="52">
        <v>1738</v>
      </c>
      <c r="P64" s="52">
        <v>3450</v>
      </c>
      <c r="Q64" s="52">
        <v>2578</v>
      </c>
      <c r="R64" s="52">
        <v>3144</v>
      </c>
      <c r="S64" s="52">
        <v>3970</v>
      </c>
      <c r="T64" s="52">
        <v>5128</v>
      </c>
      <c r="U64" s="52">
        <v>2099</v>
      </c>
      <c r="V64" s="52">
        <v>1052</v>
      </c>
      <c r="W64" s="52">
        <v>1898</v>
      </c>
      <c r="X64" s="52">
        <v>0</v>
      </c>
      <c r="Y64" s="52">
        <v>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17</v>
      </c>
      <c r="L65" s="52">
        <v>2</v>
      </c>
      <c r="M65" s="52">
        <v>2</v>
      </c>
      <c r="N65" s="52">
        <v>4</v>
      </c>
      <c r="O65" s="52">
        <v>14</v>
      </c>
      <c r="P65" s="52">
        <v>33</v>
      </c>
      <c r="Q65" s="52">
        <v>28</v>
      </c>
      <c r="R65" s="52">
        <v>39</v>
      </c>
      <c r="S65" s="52">
        <v>30</v>
      </c>
      <c r="T65" s="52">
        <v>99</v>
      </c>
      <c r="U65" s="52">
        <v>39</v>
      </c>
      <c r="V65" s="52">
        <v>18</v>
      </c>
      <c r="W65" s="52">
        <v>31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6345</v>
      </c>
      <c r="D66" s="52">
        <v>23299</v>
      </c>
      <c r="E66" s="52">
        <v>30491</v>
      </c>
      <c r="F66" s="52">
        <v>17172</v>
      </c>
      <c r="G66" s="52">
        <v>8320</v>
      </c>
      <c r="H66" s="52">
        <v>6599</v>
      </c>
      <c r="I66" s="52">
        <v>7127</v>
      </c>
      <c r="J66" s="52">
        <v>10513</v>
      </c>
      <c r="K66" s="52">
        <v>7327</v>
      </c>
      <c r="L66" s="52">
        <v>16214</v>
      </c>
      <c r="M66" s="52">
        <v>15517</v>
      </c>
      <c r="N66" s="52">
        <v>11161</v>
      </c>
      <c r="O66" s="52">
        <v>1809</v>
      </c>
      <c r="P66" s="52">
        <v>3504</v>
      </c>
      <c r="Q66" s="52">
        <v>4664</v>
      </c>
      <c r="R66" s="52">
        <v>9745</v>
      </c>
      <c r="S66" s="52">
        <v>18722</v>
      </c>
      <c r="T66" s="52">
        <v>947</v>
      </c>
      <c r="U66" s="52">
        <v>3939</v>
      </c>
      <c r="V66" s="52">
        <v>0</v>
      </c>
      <c r="W66" s="52">
        <v>133</v>
      </c>
      <c r="X66" s="52">
        <v>0</v>
      </c>
      <c r="Y66" s="52">
        <v>0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8661</v>
      </c>
      <c r="L67" s="52">
        <v>2071</v>
      </c>
      <c r="M67" s="52">
        <v>1980</v>
      </c>
      <c r="N67" s="52">
        <v>2136</v>
      </c>
      <c r="O67" s="52">
        <v>10679</v>
      </c>
      <c r="P67" s="52">
        <v>20324</v>
      </c>
      <c r="Q67" s="52">
        <v>18871</v>
      </c>
      <c r="R67" s="52">
        <v>17125</v>
      </c>
      <c r="S67" s="52">
        <v>11392</v>
      </c>
      <c r="T67" s="52">
        <v>42625</v>
      </c>
      <c r="U67" s="52">
        <v>15268</v>
      </c>
      <c r="V67" s="52">
        <v>7283</v>
      </c>
      <c r="W67" s="52">
        <v>23197</v>
      </c>
      <c r="X67" s="52">
        <v>0</v>
      </c>
      <c r="Y67" s="52">
        <v>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3606</v>
      </c>
      <c r="D69" s="52">
        <v>5590</v>
      </c>
      <c r="E69" s="52">
        <v>5281</v>
      </c>
      <c r="F69" s="52">
        <v>7385</v>
      </c>
      <c r="G69" s="52">
        <v>6943</v>
      </c>
      <c r="H69" s="52">
        <v>6715</v>
      </c>
      <c r="I69" s="52">
        <v>7148</v>
      </c>
      <c r="J69" s="52">
        <v>9938</v>
      </c>
      <c r="K69" s="52">
        <v>10441</v>
      </c>
      <c r="L69" s="52">
        <v>10249</v>
      </c>
      <c r="M69" s="52">
        <v>16352</v>
      </c>
      <c r="N69" s="52">
        <v>17808</v>
      </c>
      <c r="O69" s="52">
        <v>14853</v>
      </c>
      <c r="P69" s="52">
        <v>10050</v>
      </c>
      <c r="Q69" s="52">
        <v>8533</v>
      </c>
      <c r="R69" s="52">
        <v>23152</v>
      </c>
      <c r="S69" s="52">
        <v>35714</v>
      </c>
      <c r="T69" s="52">
        <v>74615</v>
      </c>
      <c r="U69" s="52">
        <v>32405</v>
      </c>
      <c r="V69" s="52">
        <v>14501</v>
      </c>
      <c r="W69" s="52">
        <v>3762</v>
      </c>
      <c r="X69" s="52">
        <v>8040</v>
      </c>
      <c r="Y69" s="52">
        <v>21689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35538</v>
      </c>
      <c r="D70" s="52">
        <v>33828</v>
      </c>
      <c r="E70" s="52">
        <v>18660</v>
      </c>
      <c r="F70" s="52">
        <v>23488</v>
      </c>
      <c r="G70" s="52">
        <v>24644</v>
      </c>
      <c r="H70" s="52">
        <v>26192</v>
      </c>
      <c r="I70" s="52">
        <v>32531</v>
      </c>
      <c r="J70" s="52">
        <v>20561</v>
      </c>
      <c r="K70" s="52">
        <v>23007</v>
      </c>
      <c r="L70" s="52">
        <v>20566</v>
      </c>
      <c r="M70" s="52">
        <v>27461</v>
      </c>
      <c r="N70" s="52">
        <v>33519</v>
      </c>
      <c r="O70" s="52">
        <v>27966</v>
      </c>
      <c r="P70" s="52">
        <v>30047</v>
      </c>
      <c r="Q70" s="52">
        <v>30651</v>
      </c>
      <c r="R70" s="52">
        <v>57807</v>
      </c>
      <c r="S70" s="52">
        <v>79537</v>
      </c>
      <c r="T70" s="52">
        <v>138240</v>
      </c>
      <c r="U70" s="52">
        <v>57052</v>
      </c>
      <c r="V70" s="52">
        <v>35345</v>
      </c>
      <c r="W70" s="52">
        <v>24512</v>
      </c>
      <c r="X70" s="52">
        <v>92141</v>
      </c>
      <c r="Y70" s="52">
        <v>156445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11040</v>
      </c>
      <c r="D71" s="36">
        <v>20661</v>
      </c>
      <c r="E71" s="36">
        <v>30656</v>
      </c>
      <c r="F71" s="36">
        <v>17291</v>
      </c>
      <c r="G71" s="36">
        <v>7710</v>
      </c>
      <c r="H71" s="36">
        <v>7592</v>
      </c>
      <c r="I71" s="36">
        <v>8932</v>
      </c>
      <c r="J71" s="36">
        <v>14895</v>
      </c>
      <c r="K71" s="36">
        <v>17849</v>
      </c>
      <c r="L71" s="36">
        <v>24123</v>
      </c>
      <c r="M71" s="36">
        <v>26615</v>
      </c>
      <c r="N71" s="36">
        <v>16957</v>
      </c>
      <c r="O71" s="36">
        <v>12069</v>
      </c>
      <c r="P71" s="36">
        <v>12066</v>
      </c>
      <c r="Q71" s="36">
        <v>15533</v>
      </c>
      <c r="R71" s="36">
        <v>39465</v>
      </c>
      <c r="S71" s="36">
        <v>47012</v>
      </c>
      <c r="T71" s="36">
        <v>67847</v>
      </c>
      <c r="U71" s="36">
        <v>27208</v>
      </c>
      <c r="V71" s="36">
        <v>11062</v>
      </c>
      <c r="W71" s="36">
        <v>0</v>
      </c>
      <c r="X71" s="36">
        <v>0</v>
      </c>
      <c r="Y71" s="36">
        <v>0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88608</v>
      </c>
      <c r="D75" s="52">
        <v>105274</v>
      </c>
      <c r="E75" s="52">
        <v>95952</v>
      </c>
      <c r="F75" s="52">
        <v>84755</v>
      </c>
      <c r="G75" s="52">
        <v>69176</v>
      </c>
      <c r="H75" s="52">
        <v>89149</v>
      </c>
      <c r="I75" s="52">
        <v>107855</v>
      </c>
      <c r="J75" s="52">
        <v>110498</v>
      </c>
      <c r="K75" s="52">
        <v>127382</v>
      </c>
      <c r="L75" s="52">
        <v>151607</v>
      </c>
      <c r="M75" s="52">
        <v>202382</v>
      </c>
      <c r="N75" s="52">
        <v>165543</v>
      </c>
      <c r="O75" s="52">
        <v>155977</v>
      </c>
      <c r="P75" s="52">
        <v>37467</v>
      </c>
      <c r="Q75" s="52">
        <v>61984</v>
      </c>
      <c r="R75" s="52">
        <v>182759</v>
      </c>
      <c r="S75" s="52">
        <v>359524</v>
      </c>
      <c r="T75" s="52">
        <v>594138</v>
      </c>
      <c r="U75" s="52">
        <v>236852</v>
      </c>
      <c r="V75" s="52">
        <v>123215</v>
      </c>
      <c r="W75" s="52">
        <v>48881</v>
      </c>
      <c r="X75" s="52">
        <v>123384</v>
      </c>
      <c r="Y75" s="52">
        <v>157695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163</v>
      </c>
      <c r="D77" s="52">
        <v>170</v>
      </c>
      <c r="E77" s="52">
        <v>226</v>
      </c>
      <c r="F77" s="52">
        <v>290</v>
      </c>
      <c r="G77" s="52">
        <v>235</v>
      </c>
      <c r="H77" s="52">
        <v>246</v>
      </c>
      <c r="I77" s="52">
        <v>707</v>
      </c>
      <c r="J77" s="52">
        <v>921</v>
      </c>
      <c r="K77" s="52">
        <v>871</v>
      </c>
      <c r="L77" s="52">
        <v>611</v>
      </c>
      <c r="M77" s="52">
        <v>1235</v>
      </c>
      <c r="N77" s="52">
        <v>1640</v>
      </c>
      <c r="O77" s="52">
        <v>2458</v>
      </c>
      <c r="P77" s="52">
        <v>4566</v>
      </c>
      <c r="Q77" s="52">
        <v>5587</v>
      </c>
      <c r="R77" s="52">
        <v>6724</v>
      </c>
      <c r="S77" s="52">
        <v>8051</v>
      </c>
      <c r="T77" s="52">
        <v>15345</v>
      </c>
      <c r="U77" s="52">
        <v>27245</v>
      </c>
      <c r="V77" s="52">
        <v>28739</v>
      </c>
      <c r="W77" s="52">
        <v>11149</v>
      </c>
      <c r="X77" s="52">
        <v>8212</v>
      </c>
      <c r="Y77" s="52">
        <v>8454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87820</v>
      </c>
      <c r="D79" s="52">
        <f t="shared" si="0"/>
        <v>73231</v>
      </c>
      <c r="E79" s="52">
        <f t="shared" si="0"/>
        <v>54903</v>
      </c>
      <c r="F79" s="52">
        <f t="shared" si="0"/>
        <v>67777</v>
      </c>
      <c r="G79" s="52">
        <f t="shared" si="0"/>
        <v>71739</v>
      </c>
      <c r="H79" s="52">
        <f t="shared" si="0"/>
        <v>91806</v>
      </c>
      <c r="I79" s="52">
        <f t="shared" si="0"/>
        <v>106624</v>
      </c>
      <c r="J79" s="52">
        <f t="shared" si="0"/>
        <v>114054</v>
      </c>
      <c r="K79" s="52">
        <f t="shared" si="0"/>
        <v>128375</v>
      </c>
      <c r="L79" s="52">
        <f t="shared" si="0"/>
        <v>149386</v>
      </c>
      <c r="M79" s="52">
        <f t="shared" si="0"/>
        <v>195358</v>
      </c>
      <c r="N79" s="52">
        <f t="shared" si="0"/>
        <v>164577</v>
      </c>
      <c r="O79" s="52">
        <f t="shared" si="0"/>
        <v>146501</v>
      </c>
      <c r="P79" s="52">
        <f t="shared" si="0"/>
        <v>49307</v>
      </c>
      <c r="Q79" s="52">
        <f t="shared" si="0"/>
        <v>69885</v>
      </c>
      <c r="R79" s="52">
        <f t="shared" ref="R79:V79" si="1">R45-R62</f>
        <v>186070</v>
      </c>
      <c r="S79" s="52">
        <f t="shared" si="1"/>
        <v>340371</v>
      </c>
      <c r="T79" s="52">
        <f t="shared" si="1"/>
        <v>532231</v>
      </c>
      <c r="U79" s="52">
        <f t="shared" si="1"/>
        <v>246012</v>
      </c>
      <c r="V79" s="52">
        <f t="shared" si="1"/>
        <v>154826</v>
      </c>
      <c r="W79" s="52">
        <f t="shared" ref="W79:Y79" si="2">W45-W62</f>
        <v>150937</v>
      </c>
      <c r="X79" s="52">
        <f t="shared" si="2"/>
        <v>299378</v>
      </c>
      <c r="Y79" s="52">
        <f t="shared" si="2"/>
        <v>396982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1366</v>
      </c>
      <c r="L80" s="52">
        <f t="shared" si="3"/>
        <v>151</v>
      </c>
      <c r="M80" s="52">
        <f t="shared" si="3"/>
        <v>590</v>
      </c>
      <c r="N80" s="52">
        <f t="shared" si="3"/>
        <v>344</v>
      </c>
      <c r="O80" s="52">
        <f t="shared" si="3"/>
        <v>1913</v>
      </c>
      <c r="P80" s="52">
        <f t="shared" si="3"/>
        <v>1726</v>
      </c>
      <c r="Q80" s="52">
        <f t="shared" si="3"/>
        <v>1900</v>
      </c>
      <c r="R80" s="52">
        <f t="shared" ref="R80:V80" si="4">R46-R63</f>
        <v>1183</v>
      </c>
      <c r="S80" s="52">
        <f t="shared" si="4"/>
        <v>420</v>
      </c>
      <c r="T80" s="52">
        <f t="shared" si="4"/>
        <v>15877</v>
      </c>
      <c r="U80" s="52">
        <f t="shared" si="4"/>
        <v>1173</v>
      </c>
      <c r="V80" s="52">
        <f t="shared" si="4"/>
        <v>1106</v>
      </c>
      <c r="W80" s="52">
        <f t="shared" ref="W80:Y80" si="5">W46-W63</f>
        <v>4774</v>
      </c>
      <c r="X80" s="52">
        <f t="shared" si="5"/>
        <v>21916</v>
      </c>
      <c r="Y80" s="52">
        <f t="shared" si="5"/>
        <v>24822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5645</v>
      </c>
      <c r="D81" s="52">
        <f t="shared" si="6"/>
        <v>7326</v>
      </c>
      <c r="E81" s="52">
        <f t="shared" si="6"/>
        <v>3998</v>
      </c>
      <c r="F81" s="52">
        <f t="shared" si="6"/>
        <v>4848</v>
      </c>
      <c r="G81" s="52">
        <f t="shared" si="6"/>
        <v>4398</v>
      </c>
      <c r="H81" s="52">
        <f t="shared" si="6"/>
        <v>10550</v>
      </c>
      <c r="I81" s="52">
        <f t="shared" si="6"/>
        <v>5349</v>
      </c>
      <c r="J81" s="52">
        <f t="shared" si="6"/>
        <v>2773</v>
      </c>
      <c r="K81" s="52">
        <f t="shared" si="6"/>
        <v>4511</v>
      </c>
      <c r="L81" s="52">
        <f t="shared" si="6"/>
        <v>4307</v>
      </c>
      <c r="M81" s="52">
        <f t="shared" si="6"/>
        <v>4399</v>
      </c>
      <c r="N81" s="52">
        <f t="shared" si="6"/>
        <v>4652</v>
      </c>
      <c r="O81" s="52">
        <f t="shared" si="6"/>
        <v>4939</v>
      </c>
      <c r="P81" s="52">
        <f t="shared" si="6"/>
        <v>3065</v>
      </c>
      <c r="Q81" s="52">
        <f t="shared" si="6"/>
        <v>3187</v>
      </c>
      <c r="R81" s="52">
        <f t="shared" ref="R81:V81" si="7">R47-R64</f>
        <v>4770</v>
      </c>
      <c r="S81" s="52">
        <f t="shared" si="7"/>
        <v>8796</v>
      </c>
      <c r="T81" s="52">
        <f t="shared" si="7"/>
        <v>10852</v>
      </c>
      <c r="U81" s="52">
        <f t="shared" si="7"/>
        <v>4264</v>
      </c>
      <c r="V81" s="52">
        <f t="shared" si="7"/>
        <v>2237</v>
      </c>
      <c r="W81" s="52">
        <f t="shared" ref="W81:Y81" si="8">W47-W64</f>
        <v>13561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42</v>
      </c>
      <c r="L82" s="52">
        <f t="shared" si="9"/>
        <v>4</v>
      </c>
      <c r="M82" s="52">
        <f t="shared" si="9"/>
        <v>6</v>
      </c>
      <c r="N82" s="52">
        <f t="shared" si="9"/>
        <v>8</v>
      </c>
      <c r="O82" s="52">
        <f t="shared" si="9"/>
        <v>38</v>
      </c>
      <c r="P82" s="52">
        <f t="shared" si="9"/>
        <v>27</v>
      </c>
      <c r="Q82" s="52">
        <f t="shared" si="9"/>
        <v>33</v>
      </c>
      <c r="R82" s="52">
        <f t="shared" ref="R82:V82" si="10">R48-R65</f>
        <v>59</v>
      </c>
      <c r="S82" s="52">
        <f t="shared" si="10"/>
        <v>66</v>
      </c>
      <c r="T82" s="52">
        <f t="shared" si="10"/>
        <v>210</v>
      </c>
      <c r="U82" s="52">
        <f t="shared" si="10"/>
        <v>79</v>
      </c>
      <c r="V82" s="52">
        <f t="shared" si="10"/>
        <v>38</v>
      </c>
      <c r="W82" s="52">
        <f t="shared" ref="W82:Y82" si="11">W48-W65</f>
        <v>221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11203</v>
      </c>
      <c r="D83" s="52">
        <f t="shared" si="12"/>
        <v>40826</v>
      </c>
      <c r="E83" s="52">
        <f t="shared" si="12"/>
        <v>53585</v>
      </c>
      <c r="F83" s="52">
        <f t="shared" si="12"/>
        <v>30216</v>
      </c>
      <c r="G83" s="52">
        <f t="shared" si="12"/>
        <v>14646</v>
      </c>
      <c r="H83" s="52">
        <f t="shared" si="12"/>
        <v>14526</v>
      </c>
      <c r="I83" s="52">
        <f t="shared" si="12"/>
        <v>15814</v>
      </c>
      <c r="J83" s="52">
        <f t="shared" si="12"/>
        <v>25593</v>
      </c>
      <c r="K83" s="52">
        <f t="shared" si="12"/>
        <v>18603</v>
      </c>
      <c r="L83" s="52">
        <f t="shared" si="12"/>
        <v>48812</v>
      </c>
      <c r="M83" s="52">
        <f t="shared" si="12"/>
        <v>46907</v>
      </c>
      <c r="N83" s="52">
        <f t="shared" si="12"/>
        <v>27636</v>
      </c>
      <c r="O83" s="52">
        <f t="shared" si="12"/>
        <v>5141</v>
      </c>
      <c r="P83" s="52">
        <f t="shared" si="12"/>
        <v>3108</v>
      </c>
      <c r="Q83" s="52">
        <f t="shared" si="12"/>
        <v>5770</v>
      </c>
      <c r="R83" s="52">
        <f t="shared" ref="R83:V83" si="13">R49-R66</f>
        <v>14789</v>
      </c>
      <c r="S83" s="52">
        <f t="shared" si="13"/>
        <v>41482</v>
      </c>
      <c r="T83" s="52">
        <f t="shared" si="13"/>
        <v>2002</v>
      </c>
      <c r="U83" s="52">
        <f t="shared" si="13"/>
        <v>7997</v>
      </c>
      <c r="V83" s="52">
        <f t="shared" si="13"/>
        <v>0</v>
      </c>
      <c r="W83" s="52">
        <f t="shared" ref="W83:Y83" si="14">W49-W66</f>
        <v>950</v>
      </c>
      <c r="X83" s="52">
        <f t="shared" si="14"/>
        <v>0</v>
      </c>
      <c r="Y83" s="52">
        <f t="shared" si="14"/>
        <v>0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21992</v>
      </c>
      <c r="L84" s="52">
        <f t="shared" si="15"/>
        <v>6236</v>
      </c>
      <c r="M84" s="52">
        <f t="shared" si="15"/>
        <v>5983</v>
      </c>
      <c r="N84" s="52">
        <f t="shared" si="15"/>
        <v>5287</v>
      </c>
      <c r="O84" s="52">
        <f t="shared" si="15"/>
        <v>30346</v>
      </c>
      <c r="P84" s="52">
        <f t="shared" si="15"/>
        <v>18036</v>
      </c>
      <c r="Q84" s="52">
        <f t="shared" si="15"/>
        <v>23328</v>
      </c>
      <c r="R84" s="52">
        <f t="shared" ref="R84:V84" si="16">R50-R67</f>
        <v>25992</v>
      </c>
      <c r="S84" s="52">
        <f t="shared" si="16"/>
        <v>25241</v>
      </c>
      <c r="T84" s="52">
        <f t="shared" si="16"/>
        <v>90227</v>
      </c>
      <c r="U84" s="52">
        <f t="shared" si="16"/>
        <v>30996</v>
      </c>
      <c r="V84" s="52">
        <f t="shared" si="16"/>
        <v>15498</v>
      </c>
      <c r="W84" s="52">
        <f t="shared" ref="W84:Y84" si="17">W50-W67</f>
        <v>165809</v>
      </c>
      <c r="X84" s="52">
        <f t="shared" si="17"/>
        <v>0</v>
      </c>
      <c r="Y84" s="52">
        <f t="shared" si="17"/>
        <v>0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105613</v>
      </c>
      <c r="D86" s="52">
        <v>83866</v>
      </c>
      <c r="E86" s="52">
        <v>65958</v>
      </c>
      <c r="F86" s="52">
        <v>85387</v>
      </c>
      <c r="G86" s="52">
        <v>95429</v>
      </c>
      <c r="H86" s="52">
        <v>107472</v>
      </c>
      <c r="I86" s="52">
        <v>72488</v>
      </c>
      <c r="J86" s="52">
        <v>65000</v>
      </c>
      <c r="K86" s="52">
        <v>81350</v>
      </c>
      <c r="L86" s="52">
        <v>81837</v>
      </c>
      <c r="M86" s="52">
        <v>109789</v>
      </c>
      <c r="N86" s="52">
        <v>107966</v>
      </c>
      <c r="O86" s="52">
        <v>113983</v>
      </c>
      <c r="P86" s="52">
        <v>71681</v>
      </c>
      <c r="Q86" s="52">
        <v>80673</v>
      </c>
      <c r="R86" s="52">
        <v>135281</v>
      </c>
      <c r="S86" s="52">
        <v>195478</v>
      </c>
      <c r="T86" s="52">
        <v>291226</v>
      </c>
      <c r="U86" s="52">
        <v>173299</v>
      </c>
      <c r="V86" s="52">
        <v>127474</v>
      </c>
      <c r="W86" s="52">
        <v>105899</v>
      </c>
      <c r="X86" s="52">
        <v>117106</v>
      </c>
      <c r="Y86" s="52">
        <v>192075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76324</v>
      </c>
      <c r="D87" s="52">
        <v>86241</v>
      </c>
      <c r="E87" s="52">
        <v>57061</v>
      </c>
      <c r="F87" s="52">
        <v>74494</v>
      </c>
      <c r="G87" s="52">
        <v>92689</v>
      </c>
      <c r="H87" s="52">
        <v>123489</v>
      </c>
      <c r="I87" s="52">
        <v>91685</v>
      </c>
      <c r="J87" s="52">
        <v>76942</v>
      </c>
      <c r="K87" s="52">
        <v>99651</v>
      </c>
      <c r="L87" s="52">
        <v>93133</v>
      </c>
      <c r="M87" s="52">
        <v>110220</v>
      </c>
      <c r="N87" s="52">
        <v>118518</v>
      </c>
      <c r="O87" s="52">
        <v>118239</v>
      </c>
      <c r="P87" s="52">
        <v>83267</v>
      </c>
      <c r="Q87" s="52">
        <v>102326</v>
      </c>
      <c r="R87" s="52">
        <v>137936</v>
      </c>
      <c r="S87" s="52">
        <v>227638</v>
      </c>
      <c r="T87" s="52">
        <v>342470</v>
      </c>
      <c r="U87" s="52">
        <v>188030</v>
      </c>
      <c r="V87" s="52">
        <v>152520</v>
      </c>
      <c r="W87" s="52">
        <v>186958</v>
      </c>
      <c r="X87" s="52">
        <v>323464</v>
      </c>
      <c r="Y87" s="52">
        <v>337172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23711</v>
      </c>
      <c r="D88" s="36">
        <v>52673</v>
      </c>
      <c r="E88" s="36">
        <v>93743</v>
      </c>
      <c r="F88" s="36">
        <v>54843</v>
      </c>
      <c r="G88" s="36">
        <v>28997</v>
      </c>
      <c r="H88" s="36">
        <v>35797</v>
      </c>
      <c r="I88" s="36">
        <v>25174</v>
      </c>
      <c r="J88" s="36">
        <v>55740</v>
      </c>
      <c r="K88" s="36">
        <v>77310</v>
      </c>
      <c r="L88" s="36">
        <v>109246</v>
      </c>
      <c r="M88" s="36">
        <v>106822</v>
      </c>
      <c r="N88" s="36">
        <v>59953</v>
      </c>
      <c r="O88" s="36">
        <v>51027</v>
      </c>
      <c r="P88" s="36">
        <v>33434</v>
      </c>
      <c r="Q88" s="36">
        <v>51858</v>
      </c>
      <c r="R88" s="36">
        <v>94163</v>
      </c>
      <c r="S88" s="36">
        <v>134551</v>
      </c>
      <c r="T88" s="36">
        <v>168080</v>
      </c>
      <c r="U88" s="36">
        <v>89676</v>
      </c>
      <c r="V88" s="36">
        <v>47733</v>
      </c>
      <c r="W88" s="36">
        <v>0</v>
      </c>
      <c r="X88" s="36">
        <v>0</v>
      </c>
      <c r="Y88" s="36">
        <v>0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27440</v>
      </c>
      <c r="K94" s="52">
        <f>RES_hhdet_numvin!K83</f>
        <v>58978</v>
      </c>
      <c r="L94" s="52">
        <f>RES_hhdet_numvin!L83</f>
        <v>95760</v>
      </c>
      <c r="M94" s="52">
        <f>RES_hhdet_numvin!M83</f>
        <v>157718</v>
      </c>
      <c r="N94" s="52">
        <f>RES_hhdet_numvin!N83</f>
        <v>157846</v>
      </c>
      <c r="O94" s="52">
        <f>RES_hhdet_numvin!O83</f>
        <v>159385</v>
      </c>
      <c r="P94" s="52">
        <f>RES_hhdet_numvin!P83</f>
        <v>73678</v>
      </c>
      <c r="Q94" s="52">
        <f>RES_hhdet_numvin!Q83</f>
        <v>102115</v>
      </c>
      <c r="R94" s="52">
        <f>RES_hhdet_numvin!R83</f>
        <v>277795</v>
      </c>
      <c r="S94" s="52">
        <f>RES_hhdet_numvin!S83</f>
        <v>494271</v>
      </c>
      <c r="T94" s="52">
        <f>RES_hhdet_numvin!T83</f>
        <v>848144</v>
      </c>
      <c r="U94" s="52">
        <f>RES_hhdet_numvin!U83</f>
        <v>347994</v>
      </c>
      <c r="V94" s="52">
        <f>RES_hhdet_numvin!V83</f>
        <v>182910</v>
      </c>
      <c r="W94" s="52">
        <f>RES_hhdet_numvin!W83</f>
        <v>77006</v>
      </c>
      <c r="X94" s="52">
        <f>RES_hhdet_numvin!X83</f>
        <v>223511</v>
      </c>
      <c r="Y94" s="52">
        <f>RES_hhdet_numvin!Y83</f>
        <v>335829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5957</v>
      </c>
      <c r="S97" s="138">
        <f>RES_hhdet_numvin!S86</f>
        <v>12245</v>
      </c>
      <c r="T97" s="138">
        <f>RES_hhdet_numvin!T86</f>
        <v>29188</v>
      </c>
      <c r="U97" s="138">
        <f>RES_hhdet_numvin!U86</f>
        <v>30352</v>
      </c>
      <c r="V97" s="138">
        <f>RES_hhdet_numvin!V86</f>
        <v>31064</v>
      </c>
      <c r="W97" s="138">
        <f>RES_hhdet_numvin!W86</f>
        <v>11637</v>
      </c>
      <c r="X97" s="138">
        <f>RES_hhdet_numvin!X86</f>
        <v>10075</v>
      </c>
      <c r="Y97" s="138">
        <f>RES_hhdet_numvin!Y86</f>
        <v>10118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13791</v>
      </c>
      <c r="K99" s="138">
        <f>RES_hhdet_numvin!K88</f>
        <v>30057</v>
      </c>
      <c r="L99" s="138">
        <f>RES_hhdet_numvin!L88</f>
        <v>52080</v>
      </c>
      <c r="M99" s="138">
        <f>RES_hhdet_numvin!M88</f>
        <v>102717</v>
      </c>
      <c r="N99" s="138">
        <f>RES_hhdet_numvin!N88</f>
        <v>113240</v>
      </c>
      <c r="O99" s="138">
        <f>RES_hhdet_numvin!O88</f>
        <v>112110</v>
      </c>
      <c r="P99" s="138">
        <f>RES_hhdet_numvin!P88</f>
        <v>42608</v>
      </c>
      <c r="Q99" s="138">
        <f>RES_hhdet_numvin!Q88</f>
        <v>66042</v>
      </c>
      <c r="R99" s="138">
        <f>RES_hhdet_numvin!R88</f>
        <v>221081</v>
      </c>
      <c r="S99" s="138">
        <f>RES_hhdet_numvin!S88</f>
        <v>395627</v>
      </c>
      <c r="T99" s="138">
        <f>RES_hhdet_numvin!T88</f>
        <v>670076</v>
      </c>
      <c r="U99" s="138">
        <f>RES_hhdet_numvin!U88</f>
        <v>300551</v>
      </c>
      <c r="V99" s="138">
        <f>RES_hhdet_numvin!V88</f>
        <v>182932</v>
      </c>
      <c r="W99" s="138">
        <f>RES_hhdet_numvin!W88</f>
        <v>146692</v>
      </c>
      <c r="X99" s="138">
        <f>RES_hhdet_numvin!X88</f>
        <v>387631</v>
      </c>
      <c r="Y99" s="138">
        <f>RES_hhdet_numvin!Y88</f>
        <v>564631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320</v>
      </c>
      <c r="L100" s="138">
        <f>RES_hhdet_numvin!L89</f>
        <v>53</v>
      </c>
      <c r="M100" s="138">
        <f>RES_hhdet_numvin!M89</f>
        <v>313</v>
      </c>
      <c r="N100" s="138">
        <f>RES_hhdet_numvin!N89</f>
        <v>242</v>
      </c>
      <c r="O100" s="138">
        <f>RES_hhdet_numvin!O89</f>
        <v>1493</v>
      </c>
      <c r="P100" s="138">
        <f>RES_hhdet_numvin!P89</f>
        <v>1521</v>
      </c>
      <c r="Q100" s="138">
        <f>RES_hhdet_numvin!Q89</f>
        <v>1866</v>
      </c>
      <c r="R100" s="138">
        <f>RES_hhdet_numvin!R89</f>
        <v>1478</v>
      </c>
      <c r="S100" s="138">
        <f>RES_hhdet_numvin!S89</f>
        <v>523</v>
      </c>
      <c r="T100" s="138">
        <f>RES_hhdet_numvin!T89</f>
        <v>21045</v>
      </c>
      <c r="U100" s="138">
        <f>RES_hhdet_numvin!U89</f>
        <v>1516</v>
      </c>
      <c r="V100" s="138">
        <f>RES_hhdet_numvin!V89</f>
        <v>1391</v>
      </c>
      <c r="W100" s="138">
        <f>RES_hhdet_numvin!W89</f>
        <v>4656</v>
      </c>
      <c r="X100" s="138">
        <f>RES_hhdet_numvin!X89</f>
        <v>28381</v>
      </c>
      <c r="Y100" s="138">
        <f>RES_hhdet_numvin!Y89</f>
        <v>35307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9577</v>
      </c>
      <c r="X103" s="138">
        <f>RES_hhdet_numvin!X92</f>
        <v>0</v>
      </c>
      <c r="Y103" s="138">
        <f>RES_hhdet_numvin!Y92</f>
        <v>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171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0</v>
      </c>
      <c r="S107" s="138">
        <f>RES_hhdet_numvin!S96</f>
        <v>0</v>
      </c>
      <c r="T107" s="138">
        <f>RES_hhdet_numvin!T96</f>
        <v>0</v>
      </c>
      <c r="U107" s="138">
        <f>RES_hhdet_numvin!U96</f>
        <v>0</v>
      </c>
      <c r="V107" s="138">
        <f>RES_hhdet_numvin!V96</f>
        <v>0</v>
      </c>
      <c r="W107" s="138">
        <f>RES_hhdet_numvin!W96</f>
        <v>611</v>
      </c>
      <c r="X107" s="138">
        <f>RES_hhdet_numvin!X96</f>
        <v>0</v>
      </c>
      <c r="Y107" s="138">
        <f>RES_hhdet_numvin!Y96</f>
        <v>0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108050</v>
      </c>
      <c r="X108" s="138">
        <f>RES_hhdet_numvin!X97</f>
        <v>0</v>
      </c>
      <c r="Y108" s="138">
        <f>RES_hhdet_numvin!Y97</f>
        <v>0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48517</v>
      </c>
      <c r="S112" s="138">
        <f>RES_hhdet_numvin!S101</f>
        <v>127425</v>
      </c>
      <c r="T112" s="138">
        <f>RES_hhdet_numvin!T101</f>
        <v>269117</v>
      </c>
      <c r="U112" s="138">
        <f>RES_hhdet_numvin!U101</f>
        <v>172648</v>
      </c>
      <c r="V112" s="138">
        <f>RES_hhdet_numvin!V101</f>
        <v>128893</v>
      </c>
      <c r="W112" s="138">
        <f>RES_hhdet_numvin!W101</f>
        <v>105719</v>
      </c>
      <c r="X112" s="138">
        <f>RES_hhdet_numvin!X101</f>
        <v>124766</v>
      </c>
      <c r="Y112" s="138">
        <f>RES_hhdet_numvin!Y101</f>
        <v>213764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64082</v>
      </c>
      <c r="S113" s="138">
        <f>RES_hhdet_numvin!S102</f>
        <v>177574</v>
      </c>
      <c r="T113" s="138">
        <f>RES_hhdet_numvin!T102</f>
        <v>363347</v>
      </c>
      <c r="U113" s="138">
        <f>RES_hhdet_numvin!U102</f>
        <v>213314</v>
      </c>
      <c r="V113" s="138">
        <f>RES_hhdet_numvin!V102</f>
        <v>174904</v>
      </c>
      <c r="W113" s="138">
        <f>RES_hhdet_numvin!W102</f>
        <v>204336</v>
      </c>
      <c r="X113" s="138">
        <f>RES_hhdet_numvin!X102</f>
        <v>414255</v>
      </c>
      <c r="Y113" s="138">
        <f>RES_hhdet_numvin!Y102</f>
        <v>493617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31641</v>
      </c>
      <c r="S114" s="39">
        <f>RES_hhdet_numvin!S103</f>
        <v>75931</v>
      </c>
      <c r="T114" s="39">
        <f>RES_hhdet_numvin!T103</f>
        <v>121052</v>
      </c>
      <c r="U114" s="39">
        <f>RES_hhdet_numvin!U103</f>
        <v>63451</v>
      </c>
      <c r="V114" s="39">
        <f>RES_hhdet_numvin!V103</f>
        <v>32027</v>
      </c>
      <c r="W114" s="39">
        <f>RES_hhdet_numvin!W103</f>
        <v>0</v>
      </c>
      <c r="X114" s="39">
        <f>RES_hhdet_numvin!X103</f>
        <v>0</v>
      </c>
      <c r="Y114" s="39">
        <f>RES_hhdet_numvin!Y103</f>
        <v>0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2344.5237397324968</v>
      </c>
      <c r="C118" s="117">
        <f t="shared" si="18"/>
        <v>2570.9522250032846</v>
      </c>
      <c r="D118" s="117">
        <f t="shared" si="18"/>
        <v>2575.2342394633429</v>
      </c>
      <c r="E118" s="117">
        <f t="shared" si="18"/>
        <v>2590.2978399341268</v>
      </c>
      <c r="F118" s="117">
        <f t="shared" si="18"/>
        <v>2596.9585138756315</v>
      </c>
      <c r="G118" s="117">
        <f t="shared" si="18"/>
        <v>2517.6963475896114</v>
      </c>
      <c r="H118" s="117">
        <f t="shared" si="18"/>
        <v>2618.2754694759747</v>
      </c>
      <c r="I118" s="117">
        <f t="shared" si="18"/>
        <v>2557.9369838737111</v>
      </c>
      <c r="J118" s="117">
        <f t="shared" si="18"/>
        <v>2577.8236520543619</v>
      </c>
      <c r="K118" s="117">
        <f t="shared" si="18"/>
        <v>2585.5200930486453</v>
      </c>
      <c r="L118" s="117">
        <f t="shared" si="18"/>
        <v>2843.9362989941942</v>
      </c>
      <c r="M118" s="117">
        <f t="shared" si="18"/>
        <v>2900.1057026805088</v>
      </c>
      <c r="N118" s="117">
        <f t="shared" si="18"/>
        <v>2948.7067754261066</v>
      </c>
      <c r="O118" s="117">
        <f t="shared" si="18"/>
        <v>2953.4753096976483</v>
      </c>
      <c r="P118" s="117">
        <f t="shared" si="18"/>
        <v>2676.7510740128828</v>
      </c>
      <c r="Q118" s="117">
        <f t="shared" si="18"/>
        <v>2749.407728748085</v>
      </c>
      <c r="R118" s="117">
        <f t="shared" ref="R118:V118" si="19">R119+R122+R124+R137</f>
        <v>2834.3212175405415</v>
      </c>
      <c r="S118" s="117">
        <f t="shared" si="19"/>
        <v>2818.3930425678655</v>
      </c>
      <c r="T118" s="117">
        <f t="shared" si="19"/>
        <v>5935.7525160519735</v>
      </c>
      <c r="U118" s="117">
        <f t="shared" si="19"/>
        <v>5525.5602163409249</v>
      </c>
      <c r="V118" s="117">
        <f t="shared" si="19"/>
        <v>5122.9972865858545</v>
      </c>
      <c r="W118" s="117">
        <f t="shared" ref="W118:Y118" si="20">W119+W122+W124+W137</f>
        <v>5231.19333867161</v>
      </c>
      <c r="X118" s="117">
        <f t="shared" si="20"/>
        <v>4916.4853095151702</v>
      </c>
      <c r="Y118" s="117">
        <f t="shared" si="20"/>
        <v>4534.1184511013744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2065.9535091164344</v>
      </c>
      <c r="C119" s="122">
        <f t="shared" si="21"/>
        <v>2293.2085849589143</v>
      </c>
      <c r="D119" s="122">
        <f t="shared" si="21"/>
        <v>2281.5591711153061</v>
      </c>
      <c r="E119" s="122">
        <f t="shared" si="21"/>
        <v>2231.6728722892358</v>
      </c>
      <c r="F119" s="122">
        <f t="shared" si="21"/>
        <v>2230.5688440353142</v>
      </c>
      <c r="G119" s="122">
        <f t="shared" si="21"/>
        <v>2180.9063316763936</v>
      </c>
      <c r="H119" s="122">
        <f t="shared" si="21"/>
        <v>2270.9740937508773</v>
      </c>
      <c r="I119" s="122">
        <f t="shared" si="21"/>
        <v>2201.8920337436607</v>
      </c>
      <c r="J119" s="122">
        <f t="shared" si="21"/>
        <v>2211.1660972874101</v>
      </c>
      <c r="K119" s="122">
        <f t="shared" si="21"/>
        <v>2211.5693398533058</v>
      </c>
      <c r="L119" s="122">
        <f t="shared" si="21"/>
        <v>2462.7322911004026</v>
      </c>
      <c r="M119" s="122">
        <f t="shared" si="21"/>
        <v>2482.0367370430167</v>
      </c>
      <c r="N119" s="122">
        <f t="shared" si="21"/>
        <v>2530.0783280017786</v>
      </c>
      <c r="O119" s="122">
        <f t="shared" si="21"/>
        <v>2524.5415780838875</v>
      </c>
      <c r="P119" s="122">
        <f t="shared" si="21"/>
        <v>2253.3340210435849</v>
      </c>
      <c r="Q119" s="122">
        <f t="shared" si="21"/>
        <v>2315.4855958982853</v>
      </c>
      <c r="R119" s="122">
        <f t="shared" ref="R119:V119" si="22">SUM(R120:R121)</f>
        <v>2395.7768340865814</v>
      </c>
      <c r="S119" s="122">
        <f t="shared" si="22"/>
        <v>2359.1927623003639</v>
      </c>
      <c r="T119" s="122">
        <f t="shared" si="22"/>
        <v>5110.6517093167931</v>
      </c>
      <c r="U119" s="122">
        <f t="shared" si="22"/>
        <v>4724.6932362198959</v>
      </c>
      <c r="V119" s="122">
        <f t="shared" si="22"/>
        <v>4372.3970846506518</v>
      </c>
      <c r="W119" s="122">
        <f t="shared" ref="W119:Y119" si="23">SUM(W120:W121)</f>
        <v>4455.2342014843944</v>
      </c>
      <c r="X119" s="122">
        <f t="shared" si="23"/>
        <v>4245.7248400067583</v>
      </c>
      <c r="Y119" s="122">
        <f t="shared" si="23"/>
        <v>4000.7251730140611</v>
      </c>
      <c r="DA119" s="130" t="s">
        <v>1647</v>
      </c>
    </row>
    <row r="120" spans="1:105" ht="12" customHeight="1" x14ac:dyDescent="0.25">
      <c r="A120" s="97" t="s">
        <v>199</v>
      </c>
      <c r="B120" s="98">
        <v>2058.7134387777069</v>
      </c>
      <c r="C120" s="98">
        <v>2285.0146747921854</v>
      </c>
      <c r="D120" s="98">
        <v>2273.3082174981937</v>
      </c>
      <c r="E120" s="98">
        <v>2223.4380967370384</v>
      </c>
      <c r="F120" s="98">
        <v>2222.3098091600391</v>
      </c>
      <c r="G120" s="98">
        <v>2172.7968762629453</v>
      </c>
      <c r="H120" s="98">
        <v>2262.3595748237221</v>
      </c>
      <c r="I120" s="98">
        <v>2193.5249664621247</v>
      </c>
      <c r="J120" s="98">
        <v>2202.5983937512865</v>
      </c>
      <c r="K120" s="98">
        <v>2202.836556367341</v>
      </c>
      <c r="L120" s="98">
        <v>2452.6279722221493</v>
      </c>
      <c r="M120" s="98">
        <v>2471.6901842818106</v>
      </c>
      <c r="N120" s="98">
        <v>2519.2171269274208</v>
      </c>
      <c r="O120" s="98">
        <v>2513.5309322434609</v>
      </c>
      <c r="P120" s="98">
        <v>2243.6398332826443</v>
      </c>
      <c r="Q120" s="98">
        <v>2305.555536447886</v>
      </c>
      <c r="R120" s="98">
        <v>2385.3778828699719</v>
      </c>
      <c r="S120" s="98">
        <v>2348.8105760963031</v>
      </c>
      <c r="T120" s="98">
        <v>5087.2684866723976</v>
      </c>
      <c r="U120" s="98">
        <v>4703.2733447979335</v>
      </c>
      <c r="V120" s="98">
        <v>4352.504361326075</v>
      </c>
      <c r="W120" s="98">
        <v>4435.3473588024417</v>
      </c>
      <c r="X120" s="98">
        <v>4227.4624190217392</v>
      </c>
      <c r="Y120" s="98">
        <v>3983.7830903795689</v>
      </c>
      <c r="DA120" s="63" t="s">
        <v>1648</v>
      </c>
    </row>
    <row r="121" spans="1:105" ht="12" customHeight="1" x14ac:dyDescent="0.25">
      <c r="A121" s="97" t="s">
        <v>53</v>
      </c>
      <c r="B121" s="98">
        <v>7.2400703387276</v>
      </c>
      <c r="C121" s="98">
        <v>8.193910166729113</v>
      </c>
      <c r="D121" s="98">
        <v>8.2509536171123212</v>
      </c>
      <c r="E121" s="98">
        <v>8.2347755521971955</v>
      </c>
      <c r="F121" s="98">
        <v>8.2590348752749776</v>
      </c>
      <c r="G121" s="98">
        <v>8.109455413448444</v>
      </c>
      <c r="H121" s="98">
        <v>8.6145189271550606</v>
      </c>
      <c r="I121" s="98">
        <v>8.3670672815358795</v>
      </c>
      <c r="J121" s="98">
        <v>8.5677035361236182</v>
      </c>
      <c r="K121" s="98">
        <v>8.7327834859645623</v>
      </c>
      <c r="L121" s="98">
        <v>10.104318878253439</v>
      </c>
      <c r="M121" s="98">
        <v>10.346552761206157</v>
      </c>
      <c r="N121" s="98">
        <v>10.861201074357581</v>
      </c>
      <c r="O121" s="98">
        <v>11.0106458404265</v>
      </c>
      <c r="P121" s="98">
        <v>9.6941877609403981</v>
      </c>
      <c r="Q121" s="98">
        <v>9.930059450399316</v>
      </c>
      <c r="R121" s="98">
        <v>10.398951216609248</v>
      </c>
      <c r="S121" s="98">
        <v>10.382186204060645</v>
      </c>
      <c r="T121" s="98">
        <v>23.383222644395278</v>
      </c>
      <c r="U121" s="98">
        <v>21.419891421962422</v>
      </c>
      <c r="V121" s="98">
        <v>19.892723324576437</v>
      </c>
      <c r="W121" s="98">
        <v>19.886842681952686</v>
      </c>
      <c r="X121" s="98">
        <v>18.262420985019087</v>
      </c>
      <c r="Y121" s="98">
        <v>16.942082634492145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8.9908662585302321E-3</v>
      </c>
      <c r="C122" s="122">
        <f t="shared" si="24"/>
        <v>9.6758658698662073E-3</v>
      </c>
      <c r="D122" s="122">
        <f t="shared" si="24"/>
        <v>1.1388943889139516E-2</v>
      </c>
      <c r="E122" s="122">
        <f t="shared" si="24"/>
        <v>1.3198002030892742E-2</v>
      </c>
      <c r="F122" s="122">
        <f t="shared" si="24"/>
        <v>1.7467970375417519E-2</v>
      </c>
      <c r="G122" s="122">
        <f t="shared" si="24"/>
        <v>2.0402880371740571E-2</v>
      </c>
      <c r="H122" s="122">
        <f t="shared" si="24"/>
        <v>3.0344189492626052E-2</v>
      </c>
      <c r="I122" s="122">
        <f t="shared" si="24"/>
        <v>3.9127577107443932E-2</v>
      </c>
      <c r="J122" s="122">
        <f t="shared" si="24"/>
        <v>5.2197327362101788E-2</v>
      </c>
      <c r="K122" s="122">
        <f t="shared" si="24"/>
        <v>7.1090461005598418E-2</v>
      </c>
      <c r="L122" s="122">
        <f t="shared" si="24"/>
        <v>0.1416022504663553</v>
      </c>
      <c r="M122" s="122">
        <f t="shared" si="24"/>
        <v>0.10789865602422075</v>
      </c>
      <c r="N122" s="122">
        <f t="shared" si="24"/>
        <v>0.16944570355192229</v>
      </c>
      <c r="O122" s="122">
        <f t="shared" si="24"/>
        <v>0.21281344265762669</v>
      </c>
      <c r="P122" s="122">
        <f t="shared" si="24"/>
        <v>0.26529780204053549</v>
      </c>
      <c r="Q122" s="122">
        <f t="shared" si="24"/>
        <v>0.60308308708646874</v>
      </c>
      <c r="R122" s="122">
        <f t="shared" si="24"/>
        <v>0.49033111508757177</v>
      </c>
      <c r="S122" s="122">
        <f t="shared" si="24"/>
        <v>0.6875455351913311</v>
      </c>
      <c r="T122" s="122">
        <f t="shared" si="24"/>
        <v>1.166312700871732</v>
      </c>
      <c r="U122" s="122">
        <f t="shared" si="24"/>
        <v>2.0397517257030215</v>
      </c>
      <c r="V122" s="122">
        <f t="shared" si="24"/>
        <v>1.4078017868493149</v>
      </c>
      <c r="W122" s="122">
        <f t="shared" si="24"/>
        <v>1.7222480624154433</v>
      </c>
      <c r="X122" s="122">
        <f t="shared" si="24"/>
        <v>1.4708316244777331</v>
      </c>
      <c r="Y122" s="122">
        <f t="shared" si="24"/>
        <v>1.3626618629971452</v>
      </c>
      <c r="DA122" s="130" t="s">
        <v>1650</v>
      </c>
    </row>
    <row r="123" spans="1:105" ht="12" customHeight="1" x14ac:dyDescent="0.25">
      <c r="A123" s="97" t="s">
        <v>53</v>
      </c>
      <c r="B123" s="98">
        <v>8.9908662585302321E-3</v>
      </c>
      <c r="C123" s="98">
        <v>9.6758658698662073E-3</v>
      </c>
      <c r="D123" s="98">
        <v>1.1388943889139516E-2</v>
      </c>
      <c r="E123" s="98">
        <v>1.3198002030892742E-2</v>
      </c>
      <c r="F123" s="98">
        <v>1.7467970375417519E-2</v>
      </c>
      <c r="G123" s="98">
        <v>2.0402880371740571E-2</v>
      </c>
      <c r="H123" s="98">
        <v>3.0344189492626052E-2</v>
      </c>
      <c r="I123" s="98">
        <v>3.9127577107443932E-2</v>
      </c>
      <c r="J123" s="98">
        <v>5.2197327362101788E-2</v>
      </c>
      <c r="K123" s="98">
        <v>7.1090461005598418E-2</v>
      </c>
      <c r="L123" s="98">
        <v>0.1416022504663553</v>
      </c>
      <c r="M123" s="98">
        <v>0.10789865602422075</v>
      </c>
      <c r="N123" s="98">
        <v>0.16944570355192229</v>
      </c>
      <c r="O123" s="98">
        <v>0.21281344265762669</v>
      </c>
      <c r="P123" s="98">
        <v>0.26529780204053549</v>
      </c>
      <c r="Q123" s="98">
        <v>0.60308308708646874</v>
      </c>
      <c r="R123" s="98">
        <v>0.49033111508757177</v>
      </c>
      <c r="S123" s="98">
        <v>0.6875455351913311</v>
      </c>
      <c r="T123" s="98">
        <v>1.166312700871732</v>
      </c>
      <c r="U123" s="98">
        <v>2.0397517257030215</v>
      </c>
      <c r="V123" s="98">
        <v>1.4078017868493149</v>
      </c>
      <c r="W123" s="98">
        <v>1.7222480624154433</v>
      </c>
      <c r="X123" s="98">
        <v>1.4708316244777331</v>
      </c>
      <c r="Y123" s="98">
        <v>1.3626618629971452</v>
      </c>
      <c r="DA123" s="63" t="s">
        <v>1651</v>
      </c>
    </row>
    <row r="124" spans="1:105" ht="12" customHeight="1" x14ac:dyDescent="0.25">
      <c r="A124" s="121" t="s">
        <v>55</v>
      </c>
      <c r="B124" s="122">
        <v>199.52426155336394</v>
      </c>
      <c r="C124" s="122">
        <v>198.57072635904353</v>
      </c>
      <c r="D124" s="122">
        <v>206.6180260588427</v>
      </c>
      <c r="E124" s="122">
        <v>231.74475908343956</v>
      </c>
      <c r="F124" s="122">
        <v>239.49190359390116</v>
      </c>
      <c r="G124" s="122">
        <v>220.85238166414223</v>
      </c>
      <c r="H124" s="122">
        <v>225.5500906741419</v>
      </c>
      <c r="I124" s="122">
        <v>230.02586641198496</v>
      </c>
      <c r="J124" s="122">
        <v>234.26405566868331</v>
      </c>
      <c r="K124" s="122">
        <v>236.23131005503498</v>
      </c>
      <c r="L124" s="122">
        <v>235.99433906689669</v>
      </c>
      <c r="M124" s="122">
        <v>266.0189717476249</v>
      </c>
      <c r="N124" s="122">
        <v>264.53072353265952</v>
      </c>
      <c r="O124" s="122">
        <v>273.21778898069493</v>
      </c>
      <c r="P124" s="122">
        <v>270.83296490478261</v>
      </c>
      <c r="Q124" s="122">
        <v>278.7258000315187</v>
      </c>
      <c r="R124" s="122">
        <v>274.85808856263884</v>
      </c>
      <c r="S124" s="122">
        <v>276.31501986280819</v>
      </c>
      <c r="T124" s="122">
        <v>540.25486957321118</v>
      </c>
      <c r="U124" s="122">
        <v>508.44178198769055</v>
      </c>
      <c r="V124" s="122">
        <v>474.09362541441021</v>
      </c>
      <c r="W124" s="122">
        <v>500.93295282278166</v>
      </c>
      <c r="X124" s="122">
        <v>450.98267908243366</v>
      </c>
      <c r="Y124" s="122">
        <v>339.20575150651229</v>
      </c>
      <c r="DA124" s="130" t="s">
        <v>1652</v>
      </c>
    </row>
    <row r="125" spans="1:105" ht="12" customHeight="1" x14ac:dyDescent="0.25">
      <c r="A125" s="97" t="s">
        <v>132</v>
      </c>
      <c r="B125" s="98">
        <v>177.47702815563824</v>
      </c>
      <c r="C125" s="98">
        <v>178.19582179909708</v>
      </c>
      <c r="D125" s="98">
        <v>185.79350187922626</v>
      </c>
      <c r="E125" s="98">
        <v>190.95226515049413</v>
      </c>
      <c r="F125" s="98">
        <v>197.96452876502104</v>
      </c>
      <c r="G125" s="98">
        <v>187.14921675198346</v>
      </c>
      <c r="H125" s="98">
        <v>187.93979366878864</v>
      </c>
      <c r="I125" s="98">
        <v>195.18815709094</v>
      </c>
      <c r="J125" s="98">
        <v>197.34742583808261</v>
      </c>
      <c r="K125" s="98">
        <v>196.93639193009886</v>
      </c>
      <c r="L125" s="98">
        <v>192.70717456727067</v>
      </c>
      <c r="M125" s="98">
        <v>221.21646548772699</v>
      </c>
      <c r="N125" s="98">
        <v>218.90544516517153</v>
      </c>
      <c r="O125" s="98">
        <v>223.30596582353689</v>
      </c>
      <c r="P125" s="98">
        <v>220.7478866487335</v>
      </c>
      <c r="Q125" s="98">
        <v>226.95344992221146</v>
      </c>
      <c r="R125" s="98">
        <v>221.20903847903529</v>
      </c>
      <c r="S125" s="98">
        <v>217.86335445030781</v>
      </c>
      <c r="T125" s="98">
        <v>469.89664312259646</v>
      </c>
      <c r="U125" s="98">
        <v>434.81998791094423</v>
      </c>
      <c r="V125" s="98">
        <v>401.69522875152222</v>
      </c>
      <c r="W125" s="98">
        <v>408.25511809862786</v>
      </c>
      <c r="X125" s="98">
        <v>398.5265558611037</v>
      </c>
      <c r="Y125" s="98">
        <v>321.51191824072492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0.1688642383472671</v>
      </c>
      <c r="L126" s="98">
        <v>0.18600862072665245</v>
      </c>
      <c r="M126" s="98">
        <v>0.2865495267731008</v>
      </c>
      <c r="N126" s="98">
        <v>0.32860854838289222</v>
      </c>
      <c r="O126" s="98">
        <v>0.59608230976462262</v>
      </c>
      <c r="P126" s="98">
        <v>0.85416853924402381</v>
      </c>
      <c r="Q126" s="98">
        <v>1.162234876087568</v>
      </c>
      <c r="R126" s="98">
        <v>1.2049357351356236</v>
      </c>
      <c r="S126" s="98">
        <v>1.0549905388355247</v>
      </c>
      <c r="T126" s="98">
        <v>5.0717103765561262</v>
      </c>
      <c r="U126" s="98">
        <v>4.5268211554313087</v>
      </c>
      <c r="V126" s="98">
        <v>4.2219521636967041</v>
      </c>
      <c r="W126" s="98">
        <v>5.0263905578146773</v>
      </c>
      <c r="X126" s="98">
        <v>7.503433963015576</v>
      </c>
      <c r="Y126" s="98">
        <v>7.9800991834533272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9.6541947651860222E-2</v>
      </c>
      <c r="L127" s="101">
        <v>0.11022802957044772</v>
      </c>
      <c r="M127" s="101">
        <v>0.16384794270803663</v>
      </c>
      <c r="N127" s="101">
        <v>0.18157714350698359</v>
      </c>
      <c r="O127" s="101">
        <v>0.33442260271570501</v>
      </c>
      <c r="P127" s="101">
        <v>0.46842917515994109</v>
      </c>
      <c r="Q127" s="101">
        <v>0.64280497412968141</v>
      </c>
      <c r="R127" s="101">
        <v>0.65491489824550375</v>
      </c>
      <c r="S127" s="101">
        <v>0.56121801553774042</v>
      </c>
      <c r="T127" s="101">
        <v>3.0932059267971406</v>
      </c>
      <c r="U127" s="101">
        <v>2.5153756125093545</v>
      </c>
      <c r="V127" s="101">
        <v>2.2804089670206533</v>
      </c>
      <c r="W127" s="101">
        <v>2.7973012485861339</v>
      </c>
      <c r="X127" s="101">
        <v>3.2496273909715385</v>
      </c>
      <c r="Y127" s="101">
        <v>2.6438802685917331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7.2322290695406896E-2</v>
      </c>
      <c r="L128" s="104">
        <v>7.5780591156204724E-2</v>
      </c>
      <c r="M128" s="104">
        <v>0.12270158406506419</v>
      </c>
      <c r="N128" s="104">
        <v>0.1470314048759086</v>
      </c>
      <c r="O128" s="104">
        <v>0.26165970704891767</v>
      </c>
      <c r="P128" s="104">
        <v>0.38573936408408271</v>
      </c>
      <c r="Q128" s="104">
        <v>0.51942990195788674</v>
      </c>
      <c r="R128" s="104">
        <v>0.55002083689011982</v>
      </c>
      <c r="S128" s="104">
        <v>0.49377252329778437</v>
      </c>
      <c r="T128" s="104">
        <v>1.9785044497589854</v>
      </c>
      <c r="U128" s="104">
        <v>2.0114455429219542</v>
      </c>
      <c r="V128" s="104">
        <v>1.9415431966760504</v>
      </c>
      <c r="W128" s="104">
        <v>2.2290893092285438</v>
      </c>
      <c r="X128" s="104">
        <v>4.2538065720440379</v>
      </c>
      <c r="Y128" s="104">
        <v>5.3362189148615942</v>
      </c>
      <c r="DA128" s="132" t="s">
        <v>1656</v>
      </c>
    </row>
    <row r="129" spans="1:105" ht="12" customHeight="1" x14ac:dyDescent="0.25">
      <c r="A129" s="106" t="s">
        <v>124</v>
      </c>
      <c r="B129" s="101">
        <v>11.295088429465221</v>
      </c>
      <c r="C129" s="101">
        <v>10.991989657950317</v>
      </c>
      <c r="D129" s="101">
        <v>10.609185249849835</v>
      </c>
      <c r="E129" s="101">
        <v>9.9236177781862356</v>
      </c>
      <c r="F129" s="101">
        <v>9.0887752318312991</v>
      </c>
      <c r="G129" s="101">
        <v>7.8402071959936004</v>
      </c>
      <c r="H129" s="101">
        <v>7.5252523818494819</v>
      </c>
      <c r="I129" s="101">
        <v>7.4766971747371489</v>
      </c>
      <c r="J129" s="101">
        <v>7.4049992221847036</v>
      </c>
      <c r="K129" s="101">
        <v>7.2719525819461506</v>
      </c>
      <c r="L129" s="101">
        <v>6.913019241069339</v>
      </c>
      <c r="M129" s="101">
        <v>6.5862641704361247</v>
      </c>
      <c r="N129" s="101">
        <v>6.5884634651383642</v>
      </c>
      <c r="O129" s="101">
        <v>6.1540572088090517</v>
      </c>
      <c r="P129" s="101">
        <v>5.7270064738468047</v>
      </c>
      <c r="Q129" s="101">
        <v>5.5670044608559301</v>
      </c>
      <c r="R129" s="101">
        <v>5.9656788055488281</v>
      </c>
      <c r="S129" s="101">
        <v>6.8523423310854312</v>
      </c>
      <c r="T129" s="101">
        <v>8.2988199054955718</v>
      </c>
      <c r="U129" s="101">
        <v>8.7034212743397585</v>
      </c>
      <c r="V129" s="101">
        <v>8.1766543045738231</v>
      </c>
      <c r="W129" s="101">
        <v>9.7833106816370119</v>
      </c>
      <c r="X129" s="101">
        <v>5.7697982050914716</v>
      </c>
      <c r="Y129" s="101">
        <v>1.1877443256826745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6.4427389345250588E-3</v>
      </c>
      <c r="L130" s="104">
        <v>7.3201189422842563E-3</v>
      </c>
      <c r="M130" s="104">
        <v>8.0171359390735775E-3</v>
      </c>
      <c r="N130" s="104">
        <v>9.524786600739979E-3</v>
      </c>
      <c r="O130" s="104">
        <v>1.4857848134296019E-2</v>
      </c>
      <c r="P130" s="104">
        <v>2.0825517542734269E-2</v>
      </c>
      <c r="Q130" s="104">
        <v>2.6307236340542373E-2</v>
      </c>
      <c r="R130" s="104">
        <v>3.5170118729528313E-2</v>
      </c>
      <c r="S130" s="104">
        <v>4.3402019750258487E-2</v>
      </c>
      <c r="T130" s="104">
        <v>8.1486471017565398E-2</v>
      </c>
      <c r="U130" s="104">
        <v>9.6907616697487764E-2</v>
      </c>
      <c r="V130" s="104">
        <v>9.767137949749552E-2</v>
      </c>
      <c r="W130" s="104">
        <v>0.12789410431864423</v>
      </c>
      <c r="X130" s="104">
        <v>9.017010858168506E-2</v>
      </c>
      <c r="Y130" s="104">
        <v>1.830912019966436E-2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3.8974943366630356E-3</v>
      </c>
      <c r="L131" s="98">
        <v>4.581258015032964E-3</v>
      </c>
      <c r="M131" s="98">
        <v>4.864811684752922E-3</v>
      </c>
      <c r="N131" s="98">
        <v>5.6007135505922092E-3</v>
      </c>
      <c r="O131" s="98">
        <v>8.8186152382443896E-3</v>
      </c>
      <c r="P131" s="98">
        <v>1.2004869380494708E-2</v>
      </c>
      <c r="Q131" s="98">
        <v>1.5151098191095313E-2</v>
      </c>
      <c r="R131" s="98">
        <v>1.9746368280023709E-2</v>
      </c>
      <c r="S131" s="98">
        <v>2.367210247150699E-2</v>
      </c>
      <c r="T131" s="98">
        <v>5.0439109332208104E-2</v>
      </c>
      <c r="U131" s="98">
        <v>5.4858372179790872E-2</v>
      </c>
      <c r="V131" s="98">
        <v>5.3840612887754789E-2</v>
      </c>
      <c r="W131" s="98">
        <v>7.2154095147032221E-2</v>
      </c>
      <c r="X131" s="98">
        <v>4.0550172264776779E-2</v>
      </c>
      <c r="Y131" s="98">
        <v>6.6468895902359881E-3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2.5452445978620232E-3</v>
      </c>
      <c r="L132" s="98">
        <v>2.7388609272512923E-3</v>
      </c>
      <c r="M132" s="98">
        <v>3.1523242543206559E-3</v>
      </c>
      <c r="N132" s="98">
        <v>3.9240730501477698E-3</v>
      </c>
      <c r="O132" s="98">
        <v>6.0392328960516299E-3</v>
      </c>
      <c r="P132" s="98">
        <v>8.8206481622395607E-3</v>
      </c>
      <c r="Q132" s="98">
        <v>1.115613814944706E-2</v>
      </c>
      <c r="R132" s="98">
        <v>1.5423750449504607E-2</v>
      </c>
      <c r="S132" s="98">
        <v>1.9729917278751497E-2</v>
      </c>
      <c r="T132" s="98">
        <v>3.1047361685357301E-2</v>
      </c>
      <c r="U132" s="98">
        <v>4.2049244517696899E-2</v>
      </c>
      <c r="V132" s="98">
        <v>4.3830766609740737E-2</v>
      </c>
      <c r="W132" s="98">
        <v>5.5740009171612009E-2</v>
      </c>
      <c r="X132" s="98">
        <v>4.9619936316908281E-2</v>
      </c>
      <c r="Y132" s="98">
        <v>1.1662230609428373E-2</v>
      </c>
      <c r="DA132" s="63" t="s">
        <v>1660</v>
      </c>
    </row>
    <row r="133" spans="1:105" ht="12" customHeight="1" x14ac:dyDescent="0.25">
      <c r="A133" s="106" t="s">
        <v>122</v>
      </c>
      <c r="B133" s="101">
        <v>10.752144968260495</v>
      </c>
      <c r="C133" s="101">
        <v>9.382914901996136</v>
      </c>
      <c r="D133" s="101">
        <v>10.215338929766601</v>
      </c>
      <c r="E133" s="101">
        <v>30.868876154759182</v>
      </c>
      <c r="F133" s="101">
        <v>32.438599597048814</v>
      </c>
      <c r="G133" s="101">
        <v>25.86295771616518</v>
      </c>
      <c r="H133" s="101">
        <v>30.085044623503787</v>
      </c>
      <c r="I133" s="101">
        <v>27.361012146307807</v>
      </c>
      <c r="J133" s="101">
        <v>29.511630608415995</v>
      </c>
      <c r="K133" s="101">
        <v>28.743803909965539</v>
      </c>
      <c r="L133" s="101">
        <v>31.904933320924304</v>
      </c>
      <c r="M133" s="101">
        <v>32.932210063618264</v>
      </c>
      <c r="N133" s="101">
        <v>33.166827520129438</v>
      </c>
      <c r="O133" s="101">
        <v>32.894780763354724</v>
      </c>
      <c r="P133" s="101">
        <v>29.619831125406602</v>
      </c>
      <c r="Q133" s="101">
        <v>26.907368318910716</v>
      </c>
      <c r="R133" s="101">
        <v>24.692537945035639</v>
      </c>
      <c r="S133" s="101">
        <v>26.738930179225044</v>
      </c>
      <c r="T133" s="101">
        <v>20.076207414046284</v>
      </c>
      <c r="U133" s="101">
        <v>18.063009732194072</v>
      </c>
      <c r="V133" s="101">
        <v>15.990836246336171</v>
      </c>
      <c r="W133" s="101">
        <v>14.422813274964563</v>
      </c>
      <c r="X133" s="101">
        <v>1.7368637531765501</v>
      </c>
      <c r="Y133" s="101">
        <v>5.5616081411511406E-2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3.1038546557426256</v>
      </c>
      <c r="L134" s="104">
        <v>4.2758831979634149</v>
      </c>
      <c r="M134" s="104">
        <v>4.9894653631313135</v>
      </c>
      <c r="N134" s="104">
        <v>5.5318540472365756</v>
      </c>
      <c r="O134" s="104">
        <v>10.252045027095319</v>
      </c>
      <c r="P134" s="104">
        <v>13.863246600008965</v>
      </c>
      <c r="Q134" s="104">
        <v>18.109435217112505</v>
      </c>
      <c r="R134" s="104">
        <v>21.750727479153934</v>
      </c>
      <c r="S134" s="104">
        <v>23.76200034360415</v>
      </c>
      <c r="T134" s="104">
        <v>36.830002283499169</v>
      </c>
      <c r="U134" s="104">
        <v>42.231634298083677</v>
      </c>
      <c r="V134" s="104">
        <v>43.911282568783776</v>
      </c>
      <c r="W134" s="104">
        <v>63.317426105418861</v>
      </c>
      <c r="X134" s="104">
        <v>37.355857191464608</v>
      </c>
      <c r="Y134" s="104">
        <v>8.4520645550401685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1.8046943656321</v>
      </c>
      <c r="L135" s="98">
        <v>2.5799032127204198</v>
      </c>
      <c r="M135" s="98">
        <v>2.9112349017263988</v>
      </c>
      <c r="N135" s="98">
        <v>3.1233412592662395</v>
      </c>
      <c r="O135" s="98">
        <v>5.8885443121530487</v>
      </c>
      <c r="P135" s="98">
        <v>7.7734470340181616</v>
      </c>
      <c r="Q135" s="98">
        <v>10.211202662960172</v>
      </c>
      <c r="R135" s="98">
        <v>12.078331410626603</v>
      </c>
      <c r="S135" s="98">
        <v>12.895770155126264</v>
      </c>
      <c r="T135" s="98">
        <v>22.482302643373863</v>
      </c>
      <c r="U135" s="98">
        <v>23.802231242184654</v>
      </c>
      <c r="V135" s="98">
        <v>24.256611343243044</v>
      </c>
      <c r="W135" s="98">
        <v>35.438932419548927</v>
      </c>
      <c r="X135" s="98">
        <v>15.937808188496261</v>
      </c>
      <c r="Y135" s="98">
        <v>2.6228883842403055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1.2991602901105259</v>
      </c>
      <c r="L136" s="98">
        <v>1.6959799852429951</v>
      </c>
      <c r="M136" s="98">
        <v>2.0782304614049147</v>
      </c>
      <c r="N136" s="98">
        <v>2.4085127879703361</v>
      </c>
      <c r="O136" s="98">
        <v>4.36350071494227</v>
      </c>
      <c r="P136" s="98">
        <v>6.0897995659908037</v>
      </c>
      <c r="Q136" s="98">
        <v>7.8982325541523339</v>
      </c>
      <c r="R136" s="98">
        <v>9.6723960685273305</v>
      </c>
      <c r="S136" s="98">
        <v>10.866230188477887</v>
      </c>
      <c r="T136" s="98">
        <v>14.34769964012531</v>
      </c>
      <c r="U136" s="98">
        <v>18.429403055899019</v>
      </c>
      <c r="V136" s="98">
        <v>19.654671225540735</v>
      </c>
      <c r="W136" s="98">
        <v>27.87849368586993</v>
      </c>
      <c r="X136" s="98">
        <v>21.418049002968349</v>
      </c>
      <c r="Y136" s="98">
        <v>5.8291761707998626</v>
      </c>
      <c r="DA136" s="63" t="s">
        <v>1664</v>
      </c>
    </row>
    <row r="137" spans="1:105" ht="12" customHeight="1" x14ac:dyDescent="0.25">
      <c r="A137" s="121" t="s">
        <v>54</v>
      </c>
      <c r="B137" s="122">
        <v>79.036978196440103</v>
      </c>
      <c r="C137" s="122">
        <v>79.163237819457294</v>
      </c>
      <c r="D137" s="122">
        <v>87.045653345305226</v>
      </c>
      <c r="E137" s="122">
        <v>126.86701055942073</v>
      </c>
      <c r="F137" s="122">
        <v>126.88029827604092</v>
      </c>
      <c r="G137" s="122">
        <v>115.91723136870341</v>
      </c>
      <c r="H137" s="122">
        <v>121.72094086146322</v>
      </c>
      <c r="I137" s="122">
        <v>125.97995614095784</v>
      </c>
      <c r="J137" s="122">
        <v>132.34130177090614</v>
      </c>
      <c r="K137" s="122">
        <v>137.64835267929902</v>
      </c>
      <c r="L137" s="122">
        <v>145.06806657642841</v>
      </c>
      <c r="M137" s="122">
        <v>151.94209523384262</v>
      </c>
      <c r="N137" s="122">
        <v>153.92827818811676</v>
      </c>
      <c r="O137" s="122">
        <v>155.50312919040834</v>
      </c>
      <c r="P137" s="122">
        <v>152.31879026247432</v>
      </c>
      <c r="Q137" s="122">
        <v>154.59324973119445</v>
      </c>
      <c r="R137" s="122">
        <v>163.19596377623367</v>
      </c>
      <c r="S137" s="122">
        <v>182.19771486950188</v>
      </c>
      <c r="T137" s="122">
        <v>283.67962446109783</v>
      </c>
      <c r="U137" s="122">
        <v>290.38544640763473</v>
      </c>
      <c r="V137" s="122">
        <v>275.09877473394272</v>
      </c>
      <c r="W137" s="122">
        <v>273.30393630201849</v>
      </c>
      <c r="X137" s="122">
        <v>218.30695880150009</v>
      </c>
      <c r="Y137" s="122">
        <v>192.82486471780385</v>
      </c>
      <c r="DA137" s="130" t="s">
        <v>1665</v>
      </c>
    </row>
    <row r="138" spans="1:105" ht="12" customHeight="1" x14ac:dyDescent="0.25">
      <c r="A138" s="97" t="s">
        <v>202</v>
      </c>
      <c r="B138" s="98">
        <v>32.845560581702003</v>
      </c>
      <c r="C138" s="98">
        <v>32.729142273722019</v>
      </c>
      <c r="D138" s="98">
        <v>36.837919487583434</v>
      </c>
      <c r="E138" s="98">
        <v>47.513679385038095</v>
      </c>
      <c r="F138" s="98">
        <v>48.436840062901666</v>
      </c>
      <c r="G138" s="98">
        <v>45.23206691628468</v>
      </c>
      <c r="H138" s="98">
        <v>45.640270372493724</v>
      </c>
      <c r="I138" s="98">
        <v>47.514993385886299</v>
      </c>
      <c r="J138" s="98">
        <v>48.224601734791598</v>
      </c>
      <c r="K138" s="98">
        <v>48.300931079069137</v>
      </c>
      <c r="L138" s="98">
        <v>47.446542635868141</v>
      </c>
      <c r="M138" s="98">
        <v>53.657275288615374</v>
      </c>
      <c r="N138" s="98">
        <v>52.610124194683713</v>
      </c>
      <c r="O138" s="98">
        <v>53.742952761068054</v>
      </c>
      <c r="P138" s="98">
        <v>53.773859491915353</v>
      </c>
      <c r="Q138" s="98">
        <v>55.818286041845909</v>
      </c>
      <c r="R138" s="98">
        <v>54.337441482755359</v>
      </c>
      <c r="S138" s="98">
        <v>53.501480844559161</v>
      </c>
      <c r="T138" s="98">
        <v>116.40804432979829</v>
      </c>
      <c r="U138" s="98">
        <v>107.41571128308017</v>
      </c>
      <c r="V138" s="98">
        <v>97.545022451514342</v>
      </c>
      <c r="W138" s="98">
        <v>100.95275839376501</v>
      </c>
      <c r="X138" s="98">
        <v>74.044114837107102</v>
      </c>
      <c r="Y138" s="98">
        <v>68.904963217732032</v>
      </c>
      <c r="DA138" s="63" t="s">
        <v>1666</v>
      </c>
    </row>
    <row r="139" spans="1:105" ht="12" customHeight="1" x14ac:dyDescent="0.25">
      <c r="A139" s="97" t="s">
        <v>50</v>
      </c>
      <c r="B139" s="98">
        <v>40.133303176963956</v>
      </c>
      <c r="C139" s="98">
        <v>40.718340000137154</v>
      </c>
      <c r="D139" s="98">
        <v>44.224658052194592</v>
      </c>
      <c r="E139" s="98">
        <v>55.274410932241764</v>
      </c>
      <c r="F139" s="98">
        <v>53.338371901007235</v>
      </c>
      <c r="G139" s="98">
        <v>50.899825380255706</v>
      </c>
      <c r="H139" s="98">
        <v>51.991034255819059</v>
      </c>
      <c r="I139" s="98">
        <v>56.706295491001278</v>
      </c>
      <c r="J139" s="98">
        <v>59.676179901723003</v>
      </c>
      <c r="K139" s="98">
        <v>62.804031504902461</v>
      </c>
      <c r="L139" s="98">
        <v>64.11652725114331</v>
      </c>
      <c r="M139" s="98">
        <v>63.990476380132108</v>
      </c>
      <c r="N139" s="98">
        <v>66.607355235682363</v>
      </c>
      <c r="O139" s="98">
        <v>65.495228862955315</v>
      </c>
      <c r="P139" s="98">
        <v>65.37717287537096</v>
      </c>
      <c r="Q139" s="98">
        <v>66.199388897169499</v>
      </c>
      <c r="R139" s="98">
        <v>73.341369971155217</v>
      </c>
      <c r="S139" s="98">
        <v>88.204134149893434</v>
      </c>
      <c r="T139" s="98">
        <v>119.48550066048342</v>
      </c>
      <c r="U139" s="98">
        <v>133.704351527173</v>
      </c>
      <c r="V139" s="98">
        <v>127.35588459656718</v>
      </c>
      <c r="W139" s="98">
        <v>124.14934404499633</v>
      </c>
      <c r="X139" s="98">
        <v>122.07629317612495</v>
      </c>
      <c r="Y139" s="98">
        <v>113.08773947833068</v>
      </c>
      <c r="DA139" s="63" t="s">
        <v>1667</v>
      </c>
    </row>
    <row r="140" spans="1:105" ht="12" customHeight="1" x14ac:dyDescent="0.25">
      <c r="A140" s="109" t="s">
        <v>120</v>
      </c>
      <c r="B140" s="33">
        <v>6.0581144377741358</v>
      </c>
      <c r="C140" s="33">
        <v>5.7157555455981166</v>
      </c>
      <c r="D140" s="33">
        <v>5.9830758055271938</v>
      </c>
      <c r="E140" s="33">
        <v>24.078920242140885</v>
      </c>
      <c r="F140" s="33">
        <v>25.105086312132023</v>
      </c>
      <c r="G140" s="33">
        <v>19.78533907216303</v>
      </c>
      <c r="H140" s="33">
        <v>24.089636233150426</v>
      </c>
      <c r="I140" s="33">
        <v>21.758667264070265</v>
      </c>
      <c r="J140" s="33">
        <v>24.440520134391537</v>
      </c>
      <c r="K140" s="33">
        <v>26.543390095327414</v>
      </c>
      <c r="L140" s="33">
        <v>33.504996689416942</v>
      </c>
      <c r="M140" s="33">
        <v>34.29434356509514</v>
      </c>
      <c r="N140" s="33">
        <v>34.710798757750695</v>
      </c>
      <c r="O140" s="33">
        <v>36.264947566384976</v>
      </c>
      <c r="P140" s="33">
        <v>33.167757895188011</v>
      </c>
      <c r="Q140" s="33">
        <v>32.575574792179047</v>
      </c>
      <c r="R140" s="33">
        <v>35.517152322323099</v>
      </c>
      <c r="S140" s="33">
        <v>40.492099875049291</v>
      </c>
      <c r="T140" s="33">
        <v>47.786079470816119</v>
      </c>
      <c r="U140" s="33">
        <v>49.265383597381593</v>
      </c>
      <c r="V140" s="33">
        <v>50.197867685861191</v>
      </c>
      <c r="W140" s="33">
        <v>48.201833863257143</v>
      </c>
      <c r="X140" s="33">
        <v>22.186550788268026</v>
      </c>
      <c r="Y140" s="33">
        <v>10.832162021741128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1041.8197655126503</v>
      </c>
      <c r="C142" s="117">
        <f t="shared" si="25"/>
        <v>1161.8472412590131</v>
      </c>
      <c r="D142" s="117">
        <f t="shared" si="25"/>
        <v>1191.3685093780337</v>
      </c>
      <c r="E142" s="117">
        <f t="shared" si="25"/>
        <v>1235.0380656747243</v>
      </c>
      <c r="F142" s="117">
        <f t="shared" si="25"/>
        <v>1263.5879946570478</v>
      </c>
      <c r="G142" s="117">
        <f t="shared" si="25"/>
        <v>1245.9258312304048</v>
      </c>
      <c r="H142" s="117">
        <f t="shared" si="25"/>
        <v>1326.71874778188</v>
      </c>
      <c r="I142" s="117">
        <f t="shared" si="25"/>
        <v>1331.2756010513433</v>
      </c>
      <c r="J142" s="117">
        <f t="shared" si="25"/>
        <v>1380.2318411964654</v>
      </c>
      <c r="K142" s="117">
        <f t="shared" si="25"/>
        <v>1428.5707487800298</v>
      </c>
      <c r="L142" s="117">
        <f t="shared" si="25"/>
        <v>1624.8333068174579</v>
      </c>
      <c r="M142" s="117">
        <f t="shared" si="25"/>
        <v>1721.5230982118026</v>
      </c>
      <c r="N142" s="117">
        <f t="shared" si="25"/>
        <v>1812.1676209502455</v>
      </c>
      <c r="O142" s="117">
        <f t="shared" si="25"/>
        <v>1870.3803152811788</v>
      </c>
      <c r="P142" s="117">
        <f t="shared" si="25"/>
        <v>1707.2532594704362</v>
      </c>
      <c r="Q142" s="117">
        <f t="shared" si="25"/>
        <v>1769.5701938969114</v>
      </c>
      <c r="R142" s="117">
        <f t="shared" ref="R142:V142" si="26">R143+R146+R148+R161</f>
        <v>1853.7249705296595</v>
      </c>
      <c r="S142" s="117">
        <f t="shared" si="26"/>
        <v>1887.8867402869844</v>
      </c>
      <c r="T142" s="117">
        <f t="shared" si="26"/>
        <v>4079.1997828889967</v>
      </c>
      <c r="U142" s="117">
        <f t="shared" si="26"/>
        <v>3847.9019458164603</v>
      </c>
      <c r="V142" s="117">
        <f t="shared" si="26"/>
        <v>3597.996340205736</v>
      </c>
      <c r="W142" s="117">
        <f t="shared" ref="W142:Y142" si="27">W143+W146+W148+W161</f>
        <v>3701.4382106444659</v>
      </c>
      <c r="X142" s="117">
        <f t="shared" si="27"/>
        <v>3507.6116866191069</v>
      </c>
      <c r="Y142" s="117">
        <f t="shared" si="27"/>
        <v>3258.5559554780275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902.33802903825278</v>
      </c>
      <c r="C143" s="122">
        <f t="shared" si="28"/>
        <v>1021.1946877638152</v>
      </c>
      <c r="D143" s="122">
        <f t="shared" si="28"/>
        <v>1040.4676185994585</v>
      </c>
      <c r="E143" s="122">
        <f t="shared" si="28"/>
        <v>1041.1282706728189</v>
      </c>
      <c r="F143" s="122">
        <f t="shared" si="28"/>
        <v>1063.312472601566</v>
      </c>
      <c r="G143" s="122">
        <f t="shared" si="28"/>
        <v>1060.6715347917739</v>
      </c>
      <c r="H143" s="122">
        <f t="shared" si="28"/>
        <v>1131.3297695147799</v>
      </c>
      <c r="I143" s="122">
        <f t="shared" si="28"/>
        <v>1128.1678581172075</v>
      </c>
      <c r="J143" s="122">
        <f t="shared" si="28"/>
        <v>1166.323332531462</v>
      </c>
      <c r="K143" s="122">
        <f t="shared" si="28"/>
        <v>1204.6929476351302</v>
      </c>
      <c r="L143" s="122">
        <f t="shared" si="28"/>
        <v>1389.6716903760964</v>
      </c>
      <c r="M143" s="122">
        <f t="shared" si="28"/>
        <v>1457.2295864401467</v>
      </c>
      <c r="N143" s="122">
        <f t="shared" si="28"/>
        <v>1540.827811264201</v>
      </c>
      <c r="O143" s="122">
        <f t="shared" si="28"/>
        <v>1586.3001120101585</v>
      </c>
      <c r="P143" s="122">
        <f t="shared" si="28"/>
        <v>1424.8886560494066</v>
      </c>
      <c r="Q143" s="122">
        <f t="shared" si="28"/>
        <v>1476.6356842523173</v>
      </c>
      <c r="R143" s="122">
        <f t="shared" ref="R143:V143" si="29">SUM(R144:R145)</f>
        <v>1553.4970667023324</v>
      </c>
      <c r="S143" s="122">
        <f t="shared" si="29"/>
        <v>1567.2767724974851</v>
      </c>
      <c r="T143" s="122">
        <f t="shared" si="29"/>
        <v>3490.4392559214025</v>
      </c>
      <c r="U143" s="122">
        <f t="shared" si="29"/>
        <v>3267.5565198289114</v>
      </c>
      <c r="V143" s="122">
        <f t="shared" si="29"/>
        <v>3050.1682993226987</v>
      </c>
      <c r="W143" s="122">
        <f t="shared" ref="W143:Y143" si="30">SUM(W144:W145)</f>
        <v>3127.3201990101688</v>
      </c>
      <c r="X143" s="122">
        <f t="shared" si="30"/>
        <v>3006.8496520514309</v>
      </c>
      <c r="Y143" s="122">
        <f t="shared" si="30"/>
        <v>2862.2279248567843</v>
      </c>
      <c r="DA143" s="130" t="s">
        <v>1815</v>
      </c>
    </row>
    <row r="144" spans="1:105" ht="12" customHeight="1" x14ac:dyDescent="0.25">
      <c r="A144" s="97" t="s">
        <v>199</v>
      </c>
      <c r="B144" s="98">
        <v>895.09795869952518</v>
      </c>
      <c r="C144" s="98">
        <v>1013.0007775970861</v>
      </c>
      <c r="D144" s="98">
        <v>1032.2166649823462</v>
      </c>
      <c r="E144" s="98">
        <v>1032.8934951206218</v>
      </c>
      <c r="F144" s="98">
        <v>1055.0534377262911</v>
      </c>
      <c r="G144" s="98">
        <v>1052.5620793783255</v>
      </c>
      <c r="H144" s="98">
        <v>1122.7152505876247</v>
      </c>
      <c r="I144" s="98">
        <v>1119.8007908356717</v>
      </c>
      <c r="J144" s="98">
        <v>1157.7556289953384</v>
      </c>
      <c r="K144" s="98">
        <v>1195.9601641491656</v>
      </c>
      <c r="L144" s="98">
        <v>1379.5673714978429</v>
      </c>
      <c r="M144" s="98">
        <v>1446.8830336789406</v>
      </c>
      <c r="N144" s="98">
        <v>1529.9666101898435</v>
      </c>
      <c r="O144" s="98">
        <v>1575.2894661697319</v>
      </c>
      <c r="P144" s="98">
        <v>1415.1944682884662</v>
      </c>
      <c r="Q144" s="98">
        <v>1466.705624801918</v>
      </c>
      <c r="R144" s="98">
        <v>1543.0981154857232</v>
      </c>
      <c r="S144" s="98">
        <v>1556.8945862934245</v>
      </c>
      <c r="T144" s="98">
        <v>3467.0560332770074</v>
      </c>
      <c r="U144" s="98">
        <v>3246.1366284069491</v>
      </c>
      <c r="V144" s="98">
        <v>3030.2755759981223</v>
      </c>
      <c r="W144" s="98">
        <v>3107.4333563282162</v>
      </c>
      <c r="X144" s="98">
        <v>2988.5872310664117</v>
      </c>
      <c r="Y144" s="98">
        <v>2845.2858422222921</v>
      </c>
      <c r="DA144" s="63" t="s">
        <v>1816</v>
      </c>
    </row>
    <row r="145" spans="1:105" ht="12" customHeight="1" x14ac:dyDescent="0.25">
      <c r="A145" s="97" t="s">
        <v>53</v>
      </c>
      <c r="B145" s="98">
        <v>7.2400703387276</v>
      </c>
      <c r="C145" s="98">
        <v>8.193910166729113</v>
      </c>
      <c r="D145" s="98">
        <v>8.2509536171123212</v>
      </c>
      <c r="E145" s="98">
        <v>8.2347755521971955</v>
      </c>
      <c r="F145" s="98">
        <v>8.2590348752749776</v>
      </c>
      <c r="G145" s="98">
        <v>8.109455413448444</v>
      </c>
      <c r="H145" s="98">
        <v>8.6145189271550606</v>
      </c>
      <c r="I145" s="98">
        <v>8.3670672815358795</v>
      </c>
      <c r="J145" s="98">
        <v>8.5677035361236182</v>
      </c>
      <c r="K145" s="98">
        <v>8.7327834859645623</v>
      </c>
      <c r="L145" s="98">
        <v>10.104318878253439</v>
      </c>
      <c r="M145" s="98">
        <v>10.346552761206157</v>
      </c>
      <c r="N145" s="98">
        <v>10.861201074357581</v>
      </c>
      <c r="O145" s="98">
        <v>11.0106458404265</v>
      </c>
      <c r="P145" s="98">
        <v>9.6941877609403981</v>
      </c>
      <c r="Q145" s="98">
        <v>9.930059450399316</v>
      </c>
      <c r="R145" s="98">
        <v>10.398951216609248</v>
      </c>
      <c r="S145" s="98">
        <v>10.382186204060645</v>
      </c>
      <c r="T145" s="98">
        <v>23.383222644395278</v>
      </c>
      <c r="U145" s="98">
        <v>21.419891421962422</v>
      </c>
      <c r="V145" s="98">
        <v>19.892723324576437</v>
      </c>
      <c r="W145" s="98">
        <v>19.886842681952686</v>
      </c>
      <c r="X145" s="98">
        <v>18.262420985019087</v>
      </c>
      <c r="Y145" s="98">
        <v>16.942082634492145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1.6046202050108899E-2</v>
      </c>
      <c r="C146" s="122">
        <f t="shared" si="31"/>
        <v>1.7931912324366112E-2</v>
      </c>
      <c r="D146" s="122">
        <f t="shared" si="31"/>
        <v>2.2123868107120935E-2</v>
      </c>
      <c r="E146" s="122">
        <f t="shared" si="31"/>
        <v>2.7433266648806444E-2</v>
      </c>
      <c r="F146" s="122">
        <f t="shared" si="31"/>
        <v>3.9159800989110378E-2</v>
      </c>
      <c r="G146" s="122">
        <f t="shared" si="31"/>
        <v>4.8237021106994953E-2</v>
      </c>
      <c r="H146" s="122">
        <f t="shared" si="31"/>
        <v>7.6057393747573282E-2</v>
      </c>
      <c r="I146" s="122">
        <f t="shared" si="31"/>
        <v>0.1043236685685701</v>
      </c>
      <c r="J146" s="122">
        <f t="shared" si="31"/>
        <v>0.14484170699601395</v>
      </c>
      <c r="K146" s="122">
        <f t="shared" si="31"/>
        <v>0.20433409555623649</v>
      </c>
      <c r="L146" s="122">
        <f t="shared" si="31"/>
        <v>0.41657794886299226</v>
      </c>
      <c r="M146" s="122">
        <f t="shared" si="31"/>
        <v>0.33034392323622325</v>
      </c>
      <c r="N146" s="122">
        <f t="shared" si="31"/>
        <v>0.53674915757439801</v>
      </c>
      <c r="O146" s="122">
        <f t="shared" si="31"/>
        <v>0.70194582554480656</v>
      </c>
      <c r="P146" s="122">
        <f t="shared" si="31"/>
        <v>0.91888365143605466</v>
      </c>
      <c r="Q146" s="122">
        <f t="shared" si="31"/>
        <v>2.1828350214067318</v>
      </c>
      <c r="R146" s="122">
        <f t="shared" si="31"/>
        <v>1.8409178831826583</v>
      </c>
      <c r="S146" s="122">
        <f t="shared" si="31"/>
        <v>2.6291615005569997</v>
      </c>
      <c r="T146" s="122">
        <f t="shared" si="31"/>
        <v>4.514864952382359</v>
      </c>
      <c r="U146" s="122">
        <f t="shared" si="31"/>
        <v>7.9465266949599478</v>
      </c>
      <c r="V146" s="122">
        <f t="shared" si="31"/>
        <v>5.5059321210906358</v>
      </c>
      <c r="W146" s="122">
        <f t="shared" si="31"/>
        <v>6.7530970252909208</v>
      </c>
      <c r="X146" s="122">
        <f t="shared" si="31"/>
        <v>5.7815217348909753</v>
      </c>
      <c r="Y146" s="122">
        <f t="shared" si="31"/>
        <v>5.3706897548948902</v>
      </c>
      <c r="DA146" s="130" t="s">
        <v>1818</v>
      </c>
    </row>
    <row r="147" spans="1:105" ht="12" customHeight="1" x14ac:dyDescent="0.25">
      <c r="A147" s="97" t="s">
        <v>53</v>
      </c>
      <c r="B147" s="98">
        <v>1.6046202050108899E-2</v>
      </c>
      <c r="C147" s="98">
        <v>1.7931912324366112E-2</v>
      </c>
      <c r="D147" s="98">
        <v>2.2123868107120935E-2</v>
      </c>
      <c r="E147" s="98">
        <v>2.7433266648806444E-2</v>
      </c>
      <c r="F147" s="98">
        <v>3.9159800989110378E-2</v>
      </c>
      <c r="G147" s="98">
        <v>4.8237021106994953E-2</v>
      </c>
      <c r="H147" s="98">
        <v>7.6057393747573282E-2</v>
      </c>
      <c r="I147" s="98">
        <v>0.1043236685685701</v>
      </c>
      <c r="J147" s="98">
        <v>0.14484170699601395</v>
      </c>
      <c r="K147" s="98">
        <v>0.20433409555623649</v>
      </c>
      <c r="L147" s="98">
        <v>0.41657794886299226</v>
      </c>
      <c r="M147" s="98">
        <v>0.33034392323622325</v>
      </c>
      <c r="N147" s="98">
        <v>0.53674915757439801</v>
      </c>
      <c r="O147" s="98">
        <v>0.70194582554480656</v>
      </c>
      <c r="P147" s="98">
        <v>0.91888365143605466</v>
      </c>
      <c r="Q147" s="98">
        <v>2.1828350214067318</v>
      </c>
      <c r="R147" s="98">
        <v>1.8409178831826583</v>
      </c>
      <c r="S147" s="98">
        <v>2.6291615005569997</v>
      </c>
      <c r="T147" s="98">
        <v>4.514864952382359</v>
      </c>
      <c r="U147" s="98">
        <v>7.9465266949599478</v>
      </c>
      <c r="V147" s="98">
        <v>5.5059321210906358</v>
      </c>
      <c r="W147" s="98">
        <v>6.7530970252909208</v>
      </c>
      <c r="X147" s="98">
        <v>5.7815217348909753</v>
      </c>
      <c r="Y147" s="98">
        <v>5.3706897548948902</v>
      </c>
      <c r="DA147" s="63" t="s">
        <v>1819</v>
      </c>
    </row>
    <row r="148" spans="1:105" ht="12" customHeight="1" x14ac:dyDescent="0.25">
      <c r="A148" s="121" t="s">
        <v>55</v>
      </c>
      <c r="B148" s="122">
        <v>93.043936312730565</v>
      </c>
      <c r="C148" s="122">
        <v>94.103878658204252</v>
      </c>
      <c r="D148" s="122">
        <v>99.668906468236813</v>
      </c>
      <c r="E148" s="122">
        <v>116.47822826218562</v>
      </c>
      <c r="F148" s="122">
        <v>122.50964089870703</v>
      </c>
      <c r="G148" s="122">
        <v>114.58872535234661</v>
      </c>
      <c r="H148" s="122">
        <v>120.41070367833399</v>
      </c>
      <c r="I148" s="122">
        <v>125.92015744016561</v>
      </c>
      <c r="J148" s="122">
        <v>132.443900440677</v>
      </c>
      <c r="K148" s="122">
        <v>138.79031419108802</v>
      </c>
      <c r="L148" s="122">
        <v>144.18271047617233</v>
      </c>
      <c r="M148" s="122">
        <v>169.17856697477578</v>
      </c>
      <c r="N148" s="122">
        <v>174.66367240015492</v>
      </c>
      <c r="O148" s="122">
        <v>185.95942366700351</v>
      </c>
      <c r="P148" s="122">
        <v>186.37269832743945</v>
      </c>
      <c r="Q148" s="122">
        <v>194.31919419666451</v>
      </c>
      <c r="R148" s="122">
        <v>195.9128018730583</v>
      </c>
      <c r="S148" s="122">
        <v>202.53338587366326</v>
      </c>
      <c r="T148" s="122">
        <v>406.58324857080123</v>
      </c>
      <c r="U148" s="122">
        <v>389.32292616828062</v>
      </c>
      <c r="V148" s="122">
        <v>367.33579258050008</v>
      </c>
      <c r="W148" s="122">
        <v>393.4331485682801</v>
      </c>
      <c r="X148" s="122">
        <v>359.13811942939014</v>
      </c>
      <c r="Y148" s="122">
        <v>272.6290242750211</v>
      </c>
      <c r="DA148" s="130" t="s">
        <v>1820</v>
      </c>
    </row>
    <row r="149" spans="1:105" ht="12" customHeight="1" x14ac:dyDescent="0.25">
      <c r="A149" s="97" t="s">
        <v>132</v>
      </c>
      <c r="B149" s="98">
        <v>80.082822874604034</v>
      </c>
      <c r="C149" s="98">
        <v>82.113833503719093</v>
      </c>
      <c r="D149" s="98">
        <v>87.258032365914289</v>
      </c>
      <c r="E149" s="98">
        <v>91.143613974639734</v>
      </c>
      <c r="F149" s="98">
        <v>96.518894840513667</v>
      </c>
      <c r="G149" s="98">
        <v>93.443662496154275</v>
      </c>
      <c r="H149" s="98">
        <v>96.594368828888804</v>
      </c>
      <c r="I149" s="98">
        <v>103.8205532906549</v>
      </c>
      <c r="J149" s="98">
        <v>108.93773740930274</v>
      </c>
      <c r="K149" s="98">
        <v>113.1573849810999</v>
      </c>
      <c r="L149" s="98">
        <v>115.6254523224296</v>
      </c>
      <c r="M149" s="98">
        <v>139.27110752998414</v>
      </c>
      <c r="N149" s="98">
        <v>143.91135024962554</v>
      </c>
      <c r="O149" s="98">
        <v>151.42177386876614</v>
      </c>
      <c r="P149" s="98">
        <v>150.79259618374729</v>
      </c>
      <c r="Q149" s="98">
        <v>156.55590035715542</v>
      </c>
      <c r="R149" s="98">
        <v>155.6992447227492</v>
      </c>
      <c r="S149" s="98">
        <v>157.65473113865897</v>
      </c>
      <c r="T149" s="98">
        <v>350.55815040866685</v>
      </c>
      <c r="U149" s="98">
        <v>329.15127190316065</v>
      </c>
      <c r="V149" s="98">
        <v>307.36836596987013</v>
      </c>
      <c r="W149" s="98">
        <v>315.05271750110364</v>
      </c>
      <c r="X149" s="98">
        <v>312.30117719153571</v>
      </c>
      <c r="Y149" s="98">
        <v>256.17002420604979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0.13859754118388462</v>
      </c>
      <c r="L150" s="98">
        <v>0.15160124356205257</v>
      </c>
      <c r="M150" s="98">
        <v>0.23656322665665067</v>
      </c>
      <c r="N150" s="98">
        <v>0.27399611592193474</v>
      </c>
      <c r="O150" s="98">
        <v>0.50057606856654158</v>
      </c>
      <c r="P150" s="98">
        <v>0.72452348643354925</v>
      </c>
      <c r="Q150" s="98">
        <v>0.98895783813562455</v>
      </c>
      <c r="R150" s="98">
        <v>1.0318725767083792</v>
      </c>
      <c r="S150" s="98">
        <v>0.90821874393404323</v>
      </c>
      <c r="T150" s="98">
        <v>4.3797619518300639</v>
      </c>
      <c r="U150" s="98">
        <v>3.9702275047071884</v>
      </c>
      <c r="V150" s="98">
        <v>3.7234831378241053</v>
      </c>
      <c r="W150" s="98">
        <v>4.4343101811630534</v>
      </c>
      <c r="X150" s="98">
        <v>6.8890961814064386</v>
      </c>
      <c r="Y150" s="98">
        <v>7.5153231949013541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6.627525048847771E-2</v>
      </c>
      <c r="L151" s="101">
        <v>7.5820652405847858E-2</v>
      </c>
      <c r="M151" s="101">
        <v>0.11386164259158647</v>
      </c>
      <c r="N151" s="101">
        <v>0.12696471104602611</v>
      </c>
      <c r="O151" s="101">
        <v>0.23891636151762388</v>
      </c>
      <c r="P151" s="101">
        <v>0.33878412234946653</v>
      </c>
      <c r="Q151" s="101">
        <v>0.46952793617773775</v>
      </c>
      <c r="R151" s="101">
        <v>0.48185173981825929</v>
      </c>
      <c r="S151" s="101">
        <v>0.4144462206362588</v>
      </c>
      <c r="T151" s="101">
        <v>2.4012575020710782</v>
      </c>
      <c r="U151" s="101">
        <v>1.958781961785234</v>
      </c>
      <c r="V151" s="101">
        <v>1.781939941148055</v>
      </c>
      <c r="W151" s="101">
        <v>2.2052208719345097</v>
      </c>
      <c r="X151" s="101">
        <v>2.6352896093624008</v>
      </c>
      <c r="Y151" s="101">
        <v>2.1791042800397604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7.2322290695406896E-2</v>
      </c>
      <c r="L152" s="104">
        <v>7.5780591156204724E-2</v>
      </c>
      <c r="M152" s="104">
        <v>0.12270158406506419</v>
      </c>
      <c r="N152" s="104">
        <v>0.1470314048759086</v>
      </c>
      <c r="O152" s="104">
        <v>0.26165970704891767</v>
      </c>
      <c r="P152" s="104">
        <v>0.38573936408408271</v>
      </c>
      <c r="Q152" s="104">
        <v>0.51942990195788674</v>
      </c>
      <c r="R152" s="104">
        <v>0.55002083689011982</v>
      </c>
      <c r="S152" s="104">
        <v>0.49377252329778437</v>
      </c>
      <c r="T152" s="104">
        <v>1.9785044497589854</v>
      </c>
      <c r="U152" s="104">
        <v>2.0114455429219542</v>
      </c>
      <c r="V152" s="104">
        <v>1.9415431966760504</v>
      </c>
      <c r="W152" s="104">
        <v>2.2290893092285438</v>
      </c>
      <c r="X152" s="104">
        <v>4.2538065720440379</v>
      </c>
      <c r="Y152" s="104">
        <v>5.3362189148615942</v>
      </c>
      <c r="DA152" s="132" t="s">
        <v>1824</v>
      </c>
    </row>
    <row r="153" spans="1:105" ht="12" customHeight="1" x14ac:dyDescent="0.25">
      <c r="A153" s="106" t="s">
        <v>124</v>
      </c>
      <c r="B153" s="101">
        <v>6.2496152297936378</v>
      </c>
      <c r="C153" s="101">
        <v>6.1034270003944933</v>
      </c>
      <c r="D153" s="101">
        <v>5.9229898247166552</v>
      </c>
      <c r="E153" s="101">
        <v>5.5655750246182931</v>
      </c>
      <c r="F153" s="101">
        <v>5.1313602214485394</v>
      </c>
      <c r="G153" s="101">
        <v>4.4650280925222399</v>
      </c>
      <c r="H153" s="101">
        <v>4.3520569099171187</v>
      </c>
      <c r="I153" s="101">
        <v>4.3589623765951595</v>
      </c>
      <c r="J153" s="101">
        <v>4.3274233964174824</v>
      </c>
      <c r="K153" s="101">
        <v>4.2697276950236862</v>
      </c>
      <c r="L153" s="101">
        <v>4.080796001230774</v>
      </c>
      <c r="M153" s="101">
        <v>3.9143346047618071</v>
      </c>
      <c r="N153" s="101">
        <v>3.9603333467369937</v>
      </c>
      <c r="O153" s="101">
        <v>3.7656539668395945</v>
      </c>
      <c r="P153" s="101">
        <v>3.5973934739232831</v>
      </c>
      <c r="Q153" s="101">
        <v>3.5879909633192901</v>
      </c>
      <c r="R153" s="101">
        <v>3.9661460907028085</v>
      </c>
      <c r="S153" s="101">
        <v>4.7448231974998691</v>
      </c>
      <c r="T153" s="101">
        <v>5.9617254132119042</v>
      </c>
      <c r="U153" s="101">
        <v>6.380366008867723</v>
      </c>
      <c r="V153" s="101">
        <v>6.0886494704172343</v>
      </c>
      <c r="W153" s="101">
        <v>7.4522026748841244</v>
      </c>
      <c r="X153" s="101">
        <v>4.4971612115753166</v>
      </c>
      <c r="Y153" s="101">
        <v>0.94181935199829769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4.8772569111780002E-3</v>
      </c>
      <c r="L154" s="104">
        <v>5.4821449668033756E-3</v>
      </c>
      <c r="M154" s="104">
        <v>6.0734345194241E-3</v>
      </c>
      <c r="N154" s="104">
        <v>7.3113910081116576E-3</v>
      </c>
      <c r="O154" s="104">
        <v>1.1547520151627567E-2</v>
      </c>
      <c r="P154" s="104">
        <v>1.6559570104630203E-2</v>
      </c>
      <c r="Q154" s="104">
        <v>2.1214511221712983E-2</v>
      </c>
      <c r="R154" s="104">
        <v>2.9033175864375753E-2</v>
      </c>
      <c r="S154" s="104">
        <v>3.6561580108596121E-2</v>
      </c>
      <c r="T154" s="104">
        <v>6.8169257230911023E-2</v>
      </c>
      <c r="U154" s="104">
        <v>8.291403815849005E-2</v>
      </c>
      <c r="V154" s="104">
        <v>8.4319453443653311E-2</v>
      </c>
      <c r="W154" s="104">
        <v>0.11105267029673666</v>
      </c>
      <c r="X154" s="104">
        <v>8.1187023927644042E-2</v>
      </c>
      <c r="Y154" s="104">
        <v>1.6932867657584474E-2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2.332012313315977E-3</v>
      </c>
      <c r="L155" s="98">
        <v>2.7432840395520833E-3</v>
      </c>
      <c r="M155" s="98">
        <v>2.9211102651034446E-3</v>
      </c>
      <c r="N155" s="98">
        <v>3.3873179579638874E-3</v>
      </c>
      <c r="O155" s="98">
        <v>5.5082872555759377E-3</v>
      </c>
      <c r="P155" s="98">
        <v>7.7389219423906431E-3</v>
      </c>
      <c r="Q155" s="98">
        <v>1.0058373072265923E-2</v>
      </c>
      <c r="R155" s="98">
        <v>1.3609425414871147E-2</v>
      </c>
      <c r="S155" s="98">
        <v>1.6831662829844624E-2</v>
      </c>
      <c r="T155" s="98">
        <v>3.7121895545553729E-2</v>
      </c>
      <c r="U155" s="98">
        <v>4.0864793640793144E-2</v>
      </c>
      <c r="V155" s="98">
        <v>4.0488686833912574E-2</v>
      </c>
      <c r="W155" s="98">
        <v>5.5312661125124639E-2</v>
      </c>
      <c r="X155" s="98">
        <v>3.1567087610735768E-2</v>
      </c>
      <c r="Y155" s="98">
        <v>5.2706370481561005E-3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2.5452445978620232E-3</v>
      </c>
      <c r="L156" s="98">
        <v>2.7388609272512923E-3</v>
      </c>
      <c r="M156" s="98">
        <v>3.1523242543206559E-3</v>
      </c>
      <c r="N156" s="98">
        <v>3.9240730501477698E-3</v>
      </c>
      <c r="O156" s="98">
        <v>6.0392328960516299E-3</v>
      </c>
      <c r="P156" s="98">
        <v>8.8206481622395607E-3</v>
      </c>
      <c r="Q156" s="98">
        <v>1.115613814944706E-2</v>
      </c>
      <c r="R156" s="98">
        <v>1.5423750449504607E-2</v>
      </c>
      <c r="S156" s="98">
        <v>1.9729917278751497E-2</v>
      </c>
      <c r="T156" s="98">
        <v>3.1047361685357301E-2</v>
      </c>
      <c r="U156" s="98">
        <v>4.2049244517696899E-2</v>
      </c>
      <c r="V156" s="98">
        <v>4.3830766609740737E-2</v>
      </c>
      <c r="W156" s="98">
        <v>5.5740009171612009E-2</v>
      </c>
      <c r="X156" s="98">
        <v>4.9619936316908281E-2</v>
      </c>
      <c r="Y156" s="98">
        <v>1.1662230609428373E-2</v>
      </c>
      <c r="DA156" s="63" t="s">
        <v>1828</v>
      </c>
    </row>
    <row r="157" spans="1:105" ht="12" customHeight="1" x14ac:dyDescent="0.25">
      <c r="A157" s="106" t="s">
        <v>122</v>
      </c>
      <c r="B157" s="101">
        <v>6.7114982083328956</v>
      </c>
      <c r="C157" s="101">
        <v>5.886618154090665</v>
      </c>
      <c r="D157" s="101">
        <v>6.4878842776058745</v>
      </c>
      <c r="E157" s="101">
        <v>19.769039262927592</v>
      </c>
      <c r="F157" s="101">
        <v>20.859385836744814</v>
      </c>
      <c r="G157" s="101">
        <v>16.680034763670093</v>
      </c>
      <c r="H157" s="101">
        <v>19.464277939528053</v>
      </c>
      <c r="I157" s="101">
        <v>17.740641772915552</v>
      </c>
      <c r="J157" s="101">
        <v>19.178739634956759</v>
      </c>
      <c r="K157" s="101">
        <v>18.729991555159714</v>
      </c>
      <c r="L157" s="101">
        <v>20.919683018726165</v>
      </c>
      <c r="M157" s="101">
        <v>21.745543768690126</v>
      </c>
      <c r="N157" s="101">
        <v>22.027680422170132</v>
      </c>
      <c r="O157" s="101">
        <v>21.908028741640187</v>
      </c>
      <c r="P157" s="101">
        <v>19.799920934901127</v>
      </c>
      <c r="Q157" s="101">
        <v>18.111032823395895</v>
      </c>
      <c r="R157" s="101">
        <v>16.905541707511485</v>
      </c>
      <c r="S157" s="101">
        <v>18.98055204624572</v>
      </c>
      <c r="T157" s="101">
        <v>14.540767560402507</v>
      </c>
      <c r="U157" s="101">
        <v>13.4213680241558</v>
      </c>
      <c r="V157" s="101">
        <v>12.035468286230733</v>
      </c>
      <c r="W157" s="101">
        <v>10.901655645234889</v>
      </c>
      <c r="X157" s="101">
        <v>1.357028280682107</v>
      </c>
      <c r="Y157" s="101">
        <v>4.4761651400963838E-2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2.4897351617096506</v>
      </c>
      <c r="L158" s="104">
        <v>3.399695745256933</v>
      </c>
      <c r="M158" s="104">
        <v>4.0049444101635938</v>
      </c>
      <c r="N158" s="104">
        <v>4.4830008746922037</v>
      </c>
      <c r="O158" s="104">
        <v>8.3518435010394061</v>
      </c>
      <c r="P158" s="104">
        <v>11.441704678329547</v>
      </c>
      <c r="Q158" s="104">
        <v>15.054097703436561</v>
      </c>
      <c r="R158" s="104">
        <v>18.280963599522082</v>
      </c>
      <c r="S158" s="104">
        <v>20.208499167216068</v>
      </c>
      <c r="T158" s="104">
        <v>31.074673979458989</v>
      </c>
      <c r="U158" s="104">
        <v>36.316778689230766</v>
      </c>
      <c r="V158" s="104">
        <v>38.035506262714179</v>
      </c>
      <c r="W158" s="104">
        <v>55.481209895597743</v>
      </c>
      <c r="X158" s="104">
        <v>34.012469540262906</v>
      </c>
      <c r="Y158" s="104">
        <v>7.940163003013132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1.1905748715991249</v>
      </c>
      <c r="L159" s="98">
        <v>1.7037157600139379</v>
      </c>
      <c r="M159" s="98">
        <v>1.9267139487586791</v>
      </c>
      <c r="N159" s="98">
        <v>2.074488086721868</v>
      </c>
      <c r="O159" s="98">
        <v>3.9883427860971365</v>
      </c>
      <c r="P159" s="98">
        <v>5.351905112338744</v>
      </c>
      <c r="Q159" s="98">
        <v>7.1558651492842271</v>
      </c>
      <c r="R159" s="98">
        <v>8.6085675309947529</v>
      </c>
      <c r="S159" s="98">
        <v>9.3422689787381827</v>
      </c>
      <c r="T159" s="98">
        <v>16.72697433933368</v>
      </c>
      <c r="U159" s="98">
        <v>17.887375633331747</v>
      </c>
      <c r="V159" s="98">
        <v>18.380835037173448</v>
      </c>
      <c r="W159" s="98">
        <v>27.602716209727813</v>
      </c>
      <c r="X159" s="98">
        <v>12.594420537294557</v>
      </c>
      <c r="Y159" s="98">
        <v>2.1109868322132694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1.2991602901105259</v>
      </c>
      <c r="L160" s="98">
        <v>1.6959799852429951</v>
      </c>
      <c r="M160" s="98">
        <v>2.0782304614049147</v>
      </c>
      <c r="N160" s="98">
        <v>2.4085127879703361</v>
      </c>
      <c r="O160" s="98">
        <v>4.36350071494227</v>
      </c>
      <c r="P160" s="98">
        <v>6.0897995659908037</v>
      </c>
      <c r="Q160" s="98">
        <v>7.8982325541523339</v>
      </c>
      <c r="R160" s="98">
        <v>9.6723960685273305</v>
      </c>
      <c r="S160" s="98">
        <v>10.866230188477887</v>
      </c>
      <c r="T160" s="98">
        <v>14.34769964012531</v>
      </c>
      <c r="U160" s="98">
        <v>18.429403055899019</v>
      </c>
      <c r="V160" s="98">
        <v>19.654671225540735</v>
      </c>
      <c r="W160" s="98">
        <v>27.87849368586993</v>
      </c>
      <c r="X160" s="98">
        <v>21.418049002968349</v>
      </c>
      <c r="Y160" s="98">
        <v>5.8291761707998626</v>
      </c>
      <c r="DA160" s="63" t="s">
        <v>1832</v>
      </c>
    </row>
    <row r="161" spans="1:105" ht="12" customHeight="1" x14ac:dyDescent="0.25">
      <c r="A161" s="121" t="s">
        <v>54</v>
      </c>
      <c r="B161" s="122">
        <v>46.421753959616716</v>
      </c>
      <c r="C161" s="122">
        <v>46.530742924669369</v>
      </c>
      <c r="D161" s="122">
        <v>51.20986044223104</v>
      </c>
      <c r="E161" s="122">
        <v>77.404133473070914</v>
      </c>
      <c r="F161" s="122">
        <v>77.726721355785671</v>
      </c>
      <c r="G161" s="122">
        <v>70.617334065177431</v>
      </c>
      <c r="H161" s="122">
        <v>74.902217195018622</v>
      </c>
      <c r="I161" s="122">
        <v>77.083261825401408</v>
      </c>
      <c r="J161" s="122">
        <v>81.319766517330464</v>
      </c>
      <c r="K161" s="122">
        <v>84.883152858255272</v>
      </c>
      <c r="L161" s="122">
        <v>90.562328016326049</v>
      </c>
      <c r="M161" s="122">
        <v>94.78460087364401</v>
      </c>
      <c r="N161" s="122">
        <v>96.139388128315275</v>
      </c>
      <c r="O161" s="122">
        <v>97.418833778472106</v>
      </c>
      <c r="P161" s="122">
        <v>95.073021442154271</v>
      </c>
      <c r="Q161" s="122">
        <v>96.432480426522716</v>
      </c>
      <c r="R161" s="122">
        <v>102.47418407108631</v>
      </c>
      <c r="S161" s="122">
        <v>115.44742041527896</v>
      </c>
      <c r="T161" s="122">
        <v>177.6624134444109</v>
      </c>
      <c r="U161" s="122">
        <v>183.07597312430812</v>
      </c>
      <c r="V161" s="122">
        <v>174.98631618144708</v>
      </c>
      <c r="W161" s="122">
        <v>173.93176604072596</v>
      </c>
      <c r="X161" s="122">
        <v>135.8423934033944</v>
      </c>
      <c r="Y161" s="122">
        <v>118.32831659132712</v>
      </c>
      <c r="DA161" s="130" t="s">
        <v>1833</v>
      </c>
    </row>
    <row r="162" spans="1:105" ht="12" customHeight="1" x14ac:dyDescent="0.25">
      <c r="A162" s="97" t="s">
        <v>202</v>
      </c>
      <c r="B162" s="98">
        <v>18.638315280831264</v>
      </c>
      <c r="C162" s="98">
        <v>18.606822701315146</v>
      </c>
      <c r="D162" s="98">
        <v>20.976675759196993</v>
      </c>
      <c r="E162" s="98">
        <v>27.096753081444735</v>
      </c>
      <c r="F162" s="98">
        <v>27.675240542995741</v>
      </c>
      <c r="G162" s="98">
        <v>25.897065067640138</v>
      </c>
      <c r="H162" s="98">
        <v>26.188574589347908</v>
      </c>
      <c r="I162" s="98">
        <v>27.293581607287365</v>
      </c>
      <c r="J162" s="98">
        <v>27.711293272110865</v>
      </c>
      <c r="K162" s="98">
        <v>27.769638172929632</v>
      </c>
      <c r="L162" s="98">
        <v>27.29208918226599</v>
      </c>
      <c r="M162" s="98">
        <v>30.881883695552041</v>
      </c>
      <c r="N162" s="98">
        <v>30.294845682878311</v>
      </c>
      <c r="O162" s="98">
        <v>30.960563767241737</v>
      </c>
      <c r="P162" s="98">
        <v>30.985514855374781</v>
      </c>
      <c r="Q162" s="98">
        <v>32.176205959167</v>
      </c>
      <c r="R162" s="98">
        <v>31.363627985758676</v>
      </c>
      <c r="S162" s="98">
        <v>30.967391439036046</v>
      </c>
      <c r="T162" s="98">
        <v>67.686092077123078</v>
      </c>
      <c r="U162" s="98">
        <v>62.652418980543324</v>
      </c>
      <c r="V162" s="98">
        <v>57.043334328694876</v>
      </c>
      <c r="W162" s="98">
        <v>59.167115671824405</v>
      </c>
      <c r="X162" s="98">
        <v>43.489028584287809</v>
      </c>
      <c r="Y162" s="98">
        <v>40.578600203571078</v>
      </c>
      <c r="DA162" s="63" t="s">
        <v>1834</v>
      </c>
    </row>
    <row r="163" spans="1:105" ht="12" customHeight="1" x14ac:dyDescent="0.25">
      <c r="A163" s="97" t="s">
        <v>50</v>
      </c>
      <c r="B163" s="98">
        <v>23.307620166366476</v>
      </c>
      <c r="C163" s="98">
        <v>23.684942077701638</v>
      </c>
      <c r="D163" s="98">
        <v>25.770656159403671</v>
      </c>
      <c r="E163" s="98">
        <v>32.256575654327541</v>
      </c>
      <c r="F163" s="98">
        <v>31.185708411033282</v>
      </c>
      <c r="G163" s="98">
        <v>29.826562871868035</v>
      </c>
      <c r="H163" s="98">
        <v>30.544291162145253</v>
      </c>
      <c r="I163" s="98">
        <v>33.357725421736184</v>
      </c>
      <c r="J163" s="98">
        <v>35.119941630016164</v>
      </c>
      <c r="K163" s="98">
        <v>36.98408194034306</v>
      </c>
      <c r="L163" s="98">
        <v>37.779252805979411</v>
      </c>
      <c r="M163" s="98">
        <v>37.727206041228172</v>
      </c>
      <c r="N163" s="98">
        <v>39.293216575518223</v>
      </c>
      <c r="O163" s="98">
        <v>38.65653538151458</v>
      </c>
      <c r="P163" s="98">
        <v>38.601046531058017</v>
      </c>
      <c r="Q163" s="98">
        <v>39.110439623836207</v>
      </c>
      <c r="R163" s="98">
        <v>43.399499858332334</v>
      </c>
      <c r="S163" s="98">
        <v>52.38030360656515</v>
      </c>
      <c r="T163" s="98">
        <v>71.352386259528927</v>
      </c>
      <c r="U163" s="98">
        <v>80.121160147740653</v>
      </c>
      <c r="V163" s="98">
        <v>76.557984869912744</v>
      </c>
      <c r="W163" s="98">
        <v>74.874923714868146</v>
      </c>
      <c r="X163" s="98">
        <v>73.929436272791321</v>
      </c>
      <c r="Y163" s="98">
        <v>68.723283410034938</v>
      </c>
      <c r="DA163" s="63" t="s">
        <v>1835</v>
      </c>
    </row>
    <row r="164" spans="1:105" ht="12" customHeight="1" x14ac:dyDescent="0.25">
      <c r="A164" s="109" t="s">
        <v>120</v>
      </c>
      <c r="B164" s="33">
        <v>4.4758185124189733</v>
      </c>
      <c r="C164" s="33">
        <v>4.2389781456525828</v>
      </c>
      <c r="D164" s="33">
        <v>4.4625285236303762</v>
      </c>
      <c r="E164" s="33">
        <v>18.050804737298634</v>
      </c>
      <c r="F164" s="33">
        <v>18.865772401756647</v>
      </c>
      <c r="G164" s="33">
        <v>14.89370612566926</v>
      </c>
      <c r="H164" s="33">
        <v>18.169351443525461</v>
      </c>
      <c r="I164" s="33">
        <v>16.431954796377855</v>
      </c>
      <c r="J164" s="33">
        <v>18.488531615203442</v>
      </c>
      <c r="K164" s="33">
        <v>20.129432744982577</v>
      </c>
      <c r="L164" s="33">
        <v>25.490986028080656</v>
      </c>
      <c r="M164" s="33">
        <v>26.17551113686379</v>
      </c>
      <c r="N164" s="33">
        <v>26.551325869918745</v>
      </c>
      <c r="O164" s="33">
        <v>27.801734629715774</v>
      </c>
      <c r="P164" s="33">
        <v>25.486460055721459</v>
      </c>
      <c r="Q164" s="33">
        <v>25.145834843519513</v>
      </c>
      <c r="R164" s="33">
        <v>27.711056226995311</v>
      </c>
      <c r="S164" s="33">
        <v>32.099725369677756</v>
      </c>
      <c r="T164" s="33">
        <v>38.623935107758875</v>
      </c>
      <c r="U164" s="33">
        <v>40.302393996024122</v>
      </c>
      <c r="V164" s="33">
        <v>41.384996982839439</v>
      </c>
      <c r="W164" s="33">
        <v>39.889726654033417</v>
      </c>
      <c r="X164" s="33">
        <v>18.423928546315278</v>
      </c>
      <c r="Y164" s="33">
        <v>9.0264329777211127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0.44436306950405152</v>
      </c>
      <c r="C166" s="119">
        <f t="shared" si="32"/>
        <v>0.45191319774817235</v>
      </c>
      <c r="D166" s="119">
        <f t="shared" si="32"/>
        <v>0.46262529874808778</v>
      </c>
      <c r="E166" s="119">
        <f t="shared" si="32"/>
        <v>0.47679384456658941</v>
      </c>
      <c r="F166" s="119">
        <f t="shared" si="32"/>
        <v>0.48656456693692146</v>
      </c>
      <c r="G166" s="119">
        <f t="shared" si="32"/>
        <v>0.49486739432387372</v>
      </c>
      <c r="H166" s="119">
        <f t="shared" si="32"/>
        <v>0.50671473007666812</v>
      </c>
      <c r="I166" s="119">
        <f t="shared" si="32"/>
        <v>0.52044894359957006</v>
      </c>
      <c r="J166" s="119">
        <f t="shared" si="32"/>
        <v>0.53542523752410609</v>
      </c>
      <c r="K166" s="119">
        <f t="shared" si="32"/>
        <v>0.55252742093199891</v>
      </c>
      <c r="L166" s="119">
        <f t="shared" si="32"/>
        <v>0.57133252506116528</v>
      </c>
      <c r="M166" s="119">
        <f t="shared" si="32"/>
        <v>0.59360701805476734</v>
      </c>
      <c r="N166" s="119">
        <f t="shared" si="32"/>
        <v>0.61456352189796015</v>
      </c>
      <c r="O166" s="119">
        <f t="shared" si="32"/>
        <v>0.63328117527843919</v>
      </c>
      <c r="P166" s="119">
        <f t="shared" si="32"/>
        <v>0.6378080039063877</v>
      </c>
      <c r="Q166" s="119">
        <f t="shared" si="32"/>
        <v>0.64361868754281393</v>
      </c>
      <c r="R166" s="119">
        <f t="shared" ref="R166:V166" si="33">IF(R142=0,"",R142/R118)</f>
        <v>0.65402783532708186</v>
      </c>
      <c r="S166" s="119">
        <f t="shared" si="33"/>
        <v>0.669845089656804</v>
      </c>
      <c r="T166" s="119">
        <f t="shared" si="33"/>
        <v>0.68722538075124817</v>
      </c>
      <c r="U166" s="119">
        <f t="shared" si="33"/>
        <v>0.69638223006545663</v>
      </c>
      <c r="V166" s="119">
        <f t="shared" si="33"/>
        <v>0.70232251530306145</v>
      </c>
      <c r="W166" s="119">
        <f t="shared" ref="W166:Y166" si="34">IF(W142=0,"",W142/W118)</f>
        <v>0.70757052378117524</v>
      </c>
      <c r="X166" s="119">
        <f t="shared" si="34"/>
        <v>0.71343886247979116</v>
      </c>
      <c r="Y166" s="119">
        <f t="shared" si="34"/>
        <v>0.71867464218683963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0.43676589287053419</v>
      </c>
      <c r="C167" s="124">
        <f t="shared" si="35"/>
        <v>0.44531260455843408</v>
      </c>
      <c r="D167" s="124">
        <f t="shared" si="35"/>
        <v>0.45603358956096746</v>
      </c>
      <c r="E167" s="124">
        <f t="shared" si="35"/>
        <v>0.46652369332465654</v>
      </c>
      <c r="F167" s="124">
        <f t="shared" si="35"/>
        <v>0.47670013657947952</v>
      </c>
      <c r="G167" s="124">
        <f t="shared" si="35"/>
        <v>0.4863443786586053</v>
      </c>
      <c r="H167" s="124">
        <f t="shared" si="35"/>
        <v>0.49816938582782672</v>
      </c>
      <c r="I167" s="124">
        <f t="shared" si="35"/>
        <v>0.51236293189139459</v>
      </c>
      <c r="J167" s="124">
        <f t="shared" si="35"/>
        <v>0.52746979702803476</v>
      </c>
      <c r="K167" s="124">
        <f t="shared" si="35"/>
        <v>0.54472311852317412</v>
      </c>
      <c r="L167" s="124">
        <f t="shared" si="35"/>
        <v>0.56428045199957999</v>
      </c>
      <c r="M167" s="124">
        <f t="shared" si="35"/>
        <v>0.5871104019903518</v>
      </c>
      <c r="N167" s="124">
        <f t="shared" si="35"/>
        <v>0.60900399573049024</v>
      </c>
      <c r="O167" s="124">
        <f t="shared" si="35"/>
        <v>0.6283517474147331</v>
      </c>
      <c r="P167" s="124">
        <f t="shared" si="35"/>
        <v>0.63234684371804717</v>
      </c>
      <c r="Q167" s="124">
        <f t="shared" si="35"/>
        <v>0.63772181820870333</v>
      </c>
      <c r="R167" s="124">
        <f t="shared" ref="R167:V167" si="36">IF(R143=0,"",R143/R119)</f>
        <v>0.64843145847289307</v>
      </c>
      <c r="S167" s="124">
        <f t="shared" si="36"/>
        <v>0.66432756048695651</v>
      </c>
      <c r="T167" s="124">
        <f t="shared" si="36"/>
        <v>0.68297341600451478</v>
      </c>
      <c r="U167" s="124">
        <f t="shared" si="36"/>
        <v>0.69159125396323051</v>
      </c>
      <c r="V167" s="124">
        <f t="shared" si="36"/>
        <v>0.69759636196592212</v>
      </c>
      <c r="W167" s="124">
        <f t="shared" ref="W167:Y167" si="37">IF(W143=0,"",W143/W119)</f>
        <v>0.70194294117427292</v>
      </c>
      <c r="X167" s="124">
        <f t="shared" si="37"/>
        <v>0.70820643479256762</v>
      </c>
      <c r="Y167" s="124">
        <f t="shared" si="37"/>
        <v>0.71542727907511894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0.43478511474183607</v>
      </c>
      <c r="C168" s="111">
        <f t="shared" si="38"/>
        <v>0.44332353256734125</v>
      </c>
      <c r="D168" s="111">
        <f t="shared" si="38"/>
        <v>0.45405926791498363</v>
      </c>
      <c r="E168" s="111">
        <f t="shared" si="38"/>
        <v>0.46454789842650607</v>
      </c>
      <c r="F168" s="111">
        <f t="shared" si="38"/>
        <v>0.47475533491213229</v>
      </c>
      <c r="G168" s="111">
        <f t="shared" si="38"/>
        <v>0.48442727936384772</v>
      </c>
      <c r="H168" s="111">
        <f t="shared" si="38"/>
        <v>0.49625853603537101</v>
      </c>
      <c r="I168" s="111">
        <f t="shared" si="38"/>
        <v>0.51050287001828254</v>
      </c>
      <c r="J168" s="111">
        <f t="shared" si="38"/>
        <v>0.52563174125608214</v>
      </c>
      <c r="K168" s="111">
        <f t="shared" si="38"/>
        <v>0.54291824815246503</v>
      </c>
      <c r="L168" s="111">
        <f t="shared" si="38"/>
        <v>0.56248537777538121</v>
      </c>
      <c r="M168" s="111">
        <f t="shared" si="38"/>
        <v>0.58538203650282961</v>
      </c>
      <c r="N168" s="111">
        <f t="shared" si="38"/>
        <v>0.60731827909406011</v>
      </c>
      <c r="O168" s="111">
        <f t="shared" si="38"/>
        <v>0.62672372397012899</v>
      </c>
      <c r="P168" s="111">
        <f t="shared" si="38"/>
        <v>0.63075830946445222</v>
      </c>
      <c r="Q168" s="111">
        <f t="shared" si="38"/>
        <v>0.63616148108999193</v>
      </c>
      <c r="R168" s="111">
        <f t="shared" ref="R168:V168" si="39">IF(R144=0,"",R144/R120)</f>
        <v>0.64689881069457289</v>
      </c>
      <c r="S168" s="111">
        <f t="shared" si="39"/>
        <v>0.66284382492902683</v>
      </c>
      <c r="T168" s="111">
        <f t="shared" si="39"/>
        <v>0.68151622867163086</v>
      </c>
      <c r="U168" s="111">
        <f t="shared" si="39"/>
        <v>0.69018668285511109</v>
      </c>
      <c r="V168" s="111">
        <f t="shared" si="39"/>
        <v>0.69621425378075674</v>
      </c>
      <c r="W168" s="111">
        <f t="shared" ref="W168:Y168" si="40">IF(W144=0,"",W144/W120)</f>
        <v>0.70060653765057834</v>
      </c>
      <c r="X168" s="111">
        <f t="shared" si="40"/>
        <v>0.7069459015458236</v>
      </c>
      <c r="Y168" s="111">
        <f t="shared" si="40"/>
        <v>0.71421705892907883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1.78472258275278</v>
      </c>
      <c r="C170" s="124">
        <f t="shared" si="44"/>
        <v>1.8532617716634454</v>
      </c>
      <c r="D170" s="124">
        <f t="shared" si="44"/>
        <v>1.9425741598585125</v>
      </c>
      <c r="E170" s="124">
        <f t="shared" si="44"/>
        <v>2.0785923948634819</v>
      </c>
      <c r="F170" s="124">
        <f t="shared" si="44"/>
        <v>2.2418060110875579</v>
      </c>
      <c r="G170" s="124">
        <f t="shared" si="44"/>
        <v>2.3642260420154515</v>
      </c>
      <c r="H170" s="124">
        <f t="shared" si="44"/>
        <v>2.5064895460811702</v>
      </c>
      <c r="I170" s="124">
        <f t="shared" si="44"/>
        <v>2.6662440222684465</v>
      </c>
      <c r="J170" s="124">
        <f t="shared" si="44"/>
        <v>2.774887418875343</v>
      </c>
      <c r="K170" s="124">
        <f t="shared" si="44"/>
        <v>2.8742828878285804</v>
      </c>
      <c r="L170" s="124">
        <f t="shared" si="44"/>
        <v>2.9418879113222229</v>
      </c>
      <c r="M170" s="124">
        <f t="shared" si="44"/>
        <v>3.0616129561620182</v>
      </c>
      <c r="N170" s="124">
        <f t="shared" si="44"/>
        <v>3.1676764079764643</v>
      </c>
      <c r="O170" s="124">
        <f t="shared" si="44"/>
        <v>3.2984092394675173</v>
      </c>
      <c r="P170" s="124">
        <f t="shared" si="44"/>
        <v>3.4635931559495403</v>
      </c>
      <c r="Q170" s="124">
        <f t="shared" si="44"/>
        <v>3.6194598524593706</v>
      </c>
      <c r="R170" s="124">
        <f t="shared" ref="R170:V170" si="45">IF(R146=0,"",R146/R122)</f>
        <v>3.754438228652643</v>
      </c>
      <c r="S170" s="124">
        <f t="shared" si="45"/>
        <v>3.8239816361040773</v>
      </c>
      <c r="T170" s="124">
        <f t="shared" si="45"/>
        <v>3.8710587212227332</v>
      </c>
      <c r="U170" s="124">
        <f t="shared" si="45"/>
        <v>3.8958303575995727</v>
      </c>
      <c r="V170" s="124">
        <f t="shared" si="45"/>
        <v>3.9110137325603263</v>
      </c>
      <c r="W170" s="124">
        <f t="shared" ref="W170:Y170" si="46">IF(W146=0,"",W146/W122)</f>
        <v>3.9210942794267045</v>
      </c>
      <c r="X170" s="124">
        <f t="shared" si="46"/>
        <v>3.9307842166800664</v>
      </c>
      <c r="Y170" s="124">
        <f t="shared" si="46"/>
        <v>3.9413224224843093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1.78472258275278</v>
      </c>
      <c r="C171" s="111">
        <f t="shared" si="47"/>
        <v>1.8532617716634454</v>
      </c>
      <c r="D171" s="111">
        <f t="shared" si="47"/>
        <v>1.9425741598585125</v>
      </c>
      <c r="E171" s="111">
        <f t="shared" si="47"/>
        <v>2.0785923948634819</v>
      </c>
      <c r="F171" s="111">
        <f t="shared" si="47"/>
        <v>2.2418060110875579</v>
      </c>
      <c r="G171" s="111">
        <f t="shared" si="47"/>
        <v>2.3642260420154515</v>
      </c>
      <c r="H171" s="111">
        <f t="shared" si="47"/>
        <v>2.5064895460811702</v>
      </c>
      <c r="I171" s="111">
        <f t="shared" si="47"/>
        <v>2.6662440222684465</v>
      </c>
      <c r="J171" s="111">
        <f t="shared" si="47"/>
        <v>2.774887418875343</v>
      </c>
      <c r="K171" s="111">
        <f t="shared" si="47"/>
        <v>2.8742828878285804</v>
      </c>
      <c r="L171" s="111">
        <f t="shared" si="47"/>
        <v>2.9418879113222229</v>
      </c>
      <c r="M171" s="111">
        <f t="shared" si="47"/>
        <v>3.0616129561620182</v>
      </c>
      <c r="N171" s="111">
        <f t="shared" si="47"/>
        <v>3.1676764079764643</v>
      </c>
      <c r="O171" s="111">
        <f t="shared" si="47"/>
        <v>3.2984092394675173</v>
      </c>
      <c r="P171" s="111">
        <f t="shared" si="47"/>
        <v>3.4635931559495403</v>
      </c>
      <c r="Q171" s="111">
        <f t="shared" si="47"/>
        <v>3.6194598524593706</v>
      </c>
      <c r="R171" s="111">
        <f t="shared" ref="R171:V171" si="48">IF(R147=0,"",R147/R123)</f>
        <v>3.754438228652643</v>
      </c>
      <c r="S171" s="111">
        <f t="shared" si="48"/>
        <v>3.8239816361040773</v>
      </c>
      <c r="T171" s="111">
        <f t="shared" si="48"/>
        <v>3.8710587212227332</v>
      </c>
      <c r="U171" s="111">
        <f t="shared" si="48"/>
        <v>3.8958303575995727</v>
      </c>
      <c r="V171" s="111">
        <f t="shared" si="48"/>
        <v>3.9110137325603263</v>
      </c>
      <c r="W171" s="111">
        <f t="shared" ref="W171:Y171" si="49">IF(W147=0,"",W147/W123)</f>
        <v>3.9210942794267045</v>
      </c>
      <c r="X171" s="111">
        <f t="shared" si="49"/>
        <v>3.9307842166800664</v>
      </c>
      <c r="Y171" s="111">
        <f t="shared" si="49"/>
        <v>3.9413224224843093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0.46632893457844182</v>
      </c>
      <c r="C172" s="124">
        <f t="shared" si="50"/>
        <v>0.47390610078169998</v>
      </c>
      <c r="D172" s="124">
        <f t="shared" si="50"/>
        <v>0.48238243472451009</v>
      </c>
      <c r="E172" s="124">
        <f t="shared" si="50"/>
        <v>0.50261429308201833</v>
      </c>
      <c r="F172" s="124">
        <f t="shared" si="50"/>
        <v>0.51153980180658953</v>
      </c>
      <c r="G172" s="124">
        <f t="shared" si="50"/>
        <v>0.51884758719335711</v>
      </c>
      <c r="H172" s="124">
        <f t="shared" si="50"/>
        <v>0.5338534926695927</v>
      </c>
      <c r="I172" s="124">
        <f t="shared" si="50"/>
        <v>0.54741738137674434</v>
      </c>
      <c r="J172" s="124">
        <f t="shared" si="50"/>
        <v>0.56536159618098103</v>
      </c>
      <c r="K172" s="124">
        <f t="shared" si="50"/>
        <v>0.587518708501231</v>
      </c>
      <c r="L172" s="124">
        <f t="shared" si="50"/>
        <v>0.61095834351899958</v>
      </c>
      <c r="M172" s="124">
        <f t="shared" si="50"/>
        <v>0.63596429180726755</v>
      </c>
      <c r="N172" s="124">
        <f t="shared" si="50"/>
        <v>0.66027745309739261</v>
      </c>
      <c r="O172" s="124">
        <f t="shared" si="50"/>
        <v>0.6806270717612134</v>
      </c>
      <c r="P172" s="124">
        <f t="shared" si="50"/>
        <v>0.68814628379142451</v>
      </c>
      <c r="Q172" s="124">
        <f t="shared" si="50"/>
        <v>0.69716974235858553</v>
      </c>
      <c r="R172" s="124">
        <f t="shared" ref="R172:V172" si="51">IF(R148=0,"",R148/R124)</f>
        <v>0.7127780117280802</v>
      </c>
      <c r="S172" s="124">
        <f t="shared" si="51"/>
        <v>0.73298000946246833</v>
      </c>
      <c r="T172" s="124">
        <f t="shared" si="51"/>
        <v>0.75257674010785425</v>
      </c>
      <c r="U172" s="124">
        <f t="shared" si="51"/>
        <v>0.76571780675905621</v>
      </c>
      <c r="V172" s="124">
        <f t="shared" si="51"/>
        <v>0.77481698316320535</v>
      </c>
      <c r="W172" s="124">
        <f t="shared" ref="W172:Y172" si="52">IF(W148=0,"",W148/W124)</f>
        <v>0.78540081332494716</v>
      </c>
      <c r="X172" s="124">
        <f t="shared" si="52"/>
        <v>0.79634570480642441</v>
      </c>
      <c r="Y172" s="124">
        <f t="shared" si="52"/>
        <v>0.8037275991465227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0.45122923066063236</v>
      </c>
      <c r="C173" s="111">
        <f t="shared" si="53"/>
        <v>0.46080672753537683</v>
      </c>
      <c r="D173" s="111">
        <f t="shared" si="53"/>
        <v>0.46965061470575947</v>
      </c>
      <c r="E173" s="111">
        <f t="shared" si="53"/>
        <v>0.47731098608758182</v>
      </c>
      <c r="F173" s="111">
        <f t="shared" si="53"/>
        <v>0.48755651046495901</v>
      </c>
      <c r="G173" s="111">
        <f t="shared" si="53"/>
        <v>0.49930031296892369</v>
      </c>
      <c r="H173" s="111">
        <f t="shared" si="53"/>
        <v>0.51396442947638676</v>
      </c>
      <c r="I173" s="111">
        <f t="shared" si="53"/>
        <v>0.53189985928441308</v>
      </c>
      <c r="J173" s="111">
        <f t="shared" si="53"/>
        <v>0.5520099233454544</v>
      </c>
      <c r="K173" s="111">
        <f t="shared" si="53"/>
        <v>0.5745884946509241</v>
      </c>
      <c r="L173" s="111">
        <f t="shared" si="53"/>
        <v>0.60000595505626486</v>
      </c>
      <c r="M173" s="111">
        <f t="shared" si="53"/>
        <v>0.62956935516949952</v>
      </c>
      <c r="N173" s="111">
        <f t="shared" si="53"/>
        <v>0.65741329614272315</v>
      </c>
      <c r="O173" s="111">
        <f t="shared" si="53"/>
        <v>0.67809103670980375</v>
      </c>
      <c r="P173" s="111">
        <f t="shared" si="53"/>
        <v>0.68309870809181061</v>
      </c>
      <c r="Q173" s="111">
        <f t="shared" si="53"/>
        <v>0.68981502775487713</v>
      </c>
      <c r="R173" s="111">
        <f t="shared" ref="R173:V173" si="54">IF(R149=0,"",R149/R125)</f>
        <v>0.70385570948316079</v>
      </c>
      <c r="S173" s="111">
        <f t="shared" si="54"/>
        <v>0.72364042836133902</v>
      </c>
      <c r="T173" s="111">
        <f t="shared" si="54"/>
        <v>0.74603246381823141</v>
      </c>
      <c r="U173" s="111">
        <f t="shared" si="54"/>
        <v>0.75698284590030007</v>
      </c>
      <c r="V173" s="111">
        <f t="shared" si="54"/>
        <v>0.76517803541052232</v>
      </c>
      <c r="W173" s="111">
        <f t="shared" ref="W173:Y173" si="55">IF(W149=0,"",W149/W125)</f>
        <v>0.77170549378144471</v>
      </c>
      <c r="X173" s="111">
        <f t="shared" si="55"/>
        <v>0.78363956579189753</v>
      </c>
      <c r="Y173" s="111">
        <f t="shared" si="55"/>
        <v>0.79676680605739836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>
        <f t="shared" si="56"/>
        <v>0.82076313220837549</v>
      </c>
      <c r="L174" s="111">
        <f t="shared" si="56"/>
        <v>0.81502267459332989</v>
      </c>
      <c r="M174" s="111">
        <f t="shared" si="56"/>
        <v>0.82555790379639704</v>
      </c>
      <c r="N174" s="111">
        <f t="shared" si="56"/>
        <v>0.83380702440727905</v>
      </c>
      <c r="O174" s="111">
        <f t="shared" si="56"/>
        <v>0.83977675627415627</v>
      </c>
      <c r="P174" s="111">
        <f t="shared" si="56"/>
        <v>0.84822075872143921</v>
      </c>
      <c r="Q174" s="111">
        <f t="shared" si="56"/>
        <v>0.85091048159280325</v>
      </c>
      <c r="R174" s="111">
        <f t="shared" ref="R174:V174" si="57">IF(R150=0,"",R150/R126)</f>
        <v>0.85637146166325206</v>
      </c>
      <c r="S174" s="111">
        <f t="shared" si="57"/>
        <v>0.86087856762821302</v>
      </c>
      <c r="T174" s="111">
        <f t="shared" si="57"/>
        <v>0.86356704674529927</v>
      </c>
      <c r="U174" s="111">
        <f t="shared" si="57"/>
        <v>0.8770453632663805</v>
      </c>
      <c r="V174" s="111">
        <f t="shared" si="57"/>
        <v>0.88193399485698021</v>
      </c>
      <c r="W174" s="111">
        <f t="shared" ref="W174:Y174" si="58">IF(W150=0,"",W150/W126)</f>
        <v>0.88220565635690629</v>
      </c>
      <c r="X174" s="111">
        <f t="shared" si="58"/>
        <v>0.91812578285659496</v>
      </c>
      <c r="Y174" s="111">
        <f t="shared" si="58"/>
        <v>0.94175811880688365</v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>
        <f t="shared" si="59"/>
        <v>0.68649174892838083</v>
      </c>
      <c r="L175" s="112">
        <f t="shared" si="59"/>
        <v>0.68785274218650705</v>
      </c>
      <c r="M175" s="112">
        <f t="shared" si="59"/>
        <v>0.694922625879279</v>
      </c>
      <c r="N175" s="112">
        <f t="shared" si="59"/>
        <v>0.69923289128701904</v>
      </c>
      <c r="O175" s="112">
        <f t="shared" si="59"/>
        <v>0.71441451498040143</v>
      </c>
      <c r="P175" s="112">
        <f t="shared" si="59"/>
        <v>0.72323446171727379</v>
      </c>
      <c r="Q175" s="112">
        <f t="shared" si="59"/>
        <v>0.73043606548541384</v>
      </c>
      <c r="R175" s="112">
        <f t="shared" ref="R175:V175" si="60">IF(R151=0,"",R151/R127)</f>
        <v>0.73574710410333444</v>
      </c>
      <c r="S175" s="112">
        <f t="shared" si="60"/>
        <v>0.73847633034222937</v>
      </c>
      <c r="T175" s="112">
        <f t="shared" si="60"/>
        <v>0.77630056287828852</v>
      </c>
      <c r="U175" s="112">
        <f t="shared" si="60"/>
        <v>0.77872344473879229</v>
      </c>
      <c r="V175" s="112">
        <f t="shared" si="60"/>
        <v>0.78141244264451104</v>
      </c>
      <c r="W175" s="112">
        <f t="shared" ref="W175:Y175" si="61">IF(W151=0,"",W151/W127)</f>
        <v>0.78833871505584718</v>
      </c>
      <c r="X175" s="112">
        <f t="shared" si="61"/>
        <v>0.81095131604443127</v>
      </c>
      <c r="Y175" s="112">
        <f t="shared" si="61"/>
        <v>0.8242068697008218</v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0.55330378941438119</v>
      </c>
      <c r="C177" s="112">
        <f t="shared" si="65"/>
        <v>0.55526134852028264</v>
      </c>
      <c r="D177" s="112">
        <f t="shared" si="65"/>
        <v>0.5582888492592295</v>
      </c>
      <c r="E177" s="112">
        <f t="shared" si="65"/>
        <v>0.56084133317310481</v>
      </c>
      <c r="F177" s="112">
        <f t="shared" si="65"/>
        <v>0.56458214562036435</v>
      </c>
      <c r="G177" s="112">
        <f t="shared" si="65"/>
        <v>0.56950383847048069</v>
      </c>
      <c r="H177" s="112">
        <f t="shared" si="65"/>
        <v>0.57832703663388807</v>
      </c>
      <c r="I177" s="112">
        <f t="shared" si="65"/>
        <v>0.58300640974514306</v>
      </c>
      <c r="J177" s="112">
        <f t="shared" si="65"/>
        <v>0.5843921473283773</v>
      </c>
      <c r="K177" s="112">
        <f t="shared" si="65"/>
        <v>0.5871501012842143</v>
      </c>
      <c r="L177" s="112">
        <f t="shared" si="65"/>
        <v>0.59030589369508779</v>
      </c>
      <c r="M177" s="112">
        <f t="shared" si="65"/>
        <v>0.59431788696422883</v>
      </c>
      <c r="N177" s="112">
        <f t="shared" si="65"/>
        <v>0.60110120784494969</v>
      </c>
      <c r="O177" s="112">
        <f t="shared" si="65"/>
        <v>0.61189778370102821</v>
      </c>
      <c r="P177" s="112">
        <f t="shared" si="65"/>
        <v>0.62814552250836375</v>
      </c>
      <c r="Q177" s="112">
        <f t="shared" si="65"/>
        <v>0.64451016494562574</v>
      </c>
      <c r="R177" s="112">
        <f t="shared" ref="R177:V177" si="66">IF(R153=0,"",R153/R129)</f>
        <v>0.66482729291657405</v>
      </c>
      <c r="S177" s="112">
        <f t="shared" si="66"/>
        <v>0.69243814279025884</v>
      </c>
      <c r="T177" s="112">
        <f t="shared" si="66"/>
        <v>0.71838230990697638</v>
      </c>
      <c r="U177" s="112">
        <f t="shared" si="66"/>
        <v>0.73308711686505579</v>
      </c>
      <c r="V177" s="112">
        <f t="shared" si="66"/>
        <v>0.74463823999644829</v>
      </c>
      <c r="W177" s="112">
        <f t="shared" ref="W177:Y177" si="67">IF(W153=0,"",W153/W129)</f>
        <v>0.76172605750645239</v>
      </c>
      <c r="X177" s="112">
        <f t="shared" si="67"/>
        <v>0.77943128194793088</v>
      </c>
      <c r="Y177" s="112">
        <f t="shared" si="67"/>
        <v>0.79294788586505971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>
        <f t="shared" si="68"/>
        <v>0.7570160704544423</v>
      </c>
      <c r="L178" s="113">
        <f t="shared" si="68"/>
        <v>0.74891473895814353</v>
      </c>
      <c r="M178" s="113">
        <f t="shared" si="68"/>
        <v>0.7575566343865584</v>
      </c>
      <c r="N178" s="113">
        <f t="shared" si="68"/>
        <v>0.76761730363005054</v>
      </c>
      <c r="O178" s="113">
        <f t="shared" si="68"/>
        <v>0.77720003914784264</v>
      </c>
      <c r="P178" s="113">
        <f t="shared" si="68"/>
        <v>0.79515767474444377</v>
      </c>
      <c r="Q178" s="113">
        <f t="shared" si="68"/>
        <v>0.80641352619085516</v>
      </c>
      <c r="R178" s="113">
        <f t="shared" ref="R178:V178" si="69">IF(R154=0,"",R154/R130)</f>
        <v>0.8255069050989563</v>
      </c>
      <c r="S178" s="113">
        <f t="shared" si="69"/>
        <v>0.84239351806613505</v>
      </c>
      <c r="T178" s="113">
        <f t="shared" si="69"/>
        <v>0.83657147474476234</v>
      </c>
      <c r="U178" s="113">
        <f t="shared" si="69"/>
        <v>0.85559877524714234</v>
      </c>
      <c r="V178" s="113">
        <f t="shared" si="69"/>
        <v>0.86329745599441876</v>
      </c>
      <c r="W178" s="113">
        <f t="shared" ref="W178:Y178" si="70">IF(W154=0,"",W154/W130)</f>
        <v>0.86831735433286539</v>
      </c>
      <c r="X178" s="113">
        <f t="shared" si="70"/>
        <v>0.90037624668153471</v>
      </c>
      <c r="Y178" s="113">
        <f t="shared" si="70"/>
        <v>0.92483240444807857</v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>
        <f t="shared" si="71"/>
        <v>0.59833629298166058</v>
      </c>
      <c r="L179" s="111">
        <f t="shared" si="71"/>
        <v>0.59880583685753053</v>
      </c>
      <c r="M179" s="111">
        <f t="shared" si="71"/>
        <v>0.60045700725860762</v>
      </c>
      <c r="N179" s="111">
        <f t="shared" si="71"/>
        <v>0.60480114316964462</v>
      </c>
      <c r="O179" s="111">
        <f t="shared" si="71"/>
        <v>0.62462043152622315</v>
      </c>
      <c r="P179" s="111">
        <f t="shared" si="71"/>
        <v>0.64464857526602515</v>
      </c>
      <c r="Q179" s="111">
        <f t="shared" si="71"/>
        <v>0.66387089209001926</v>
      </c>
      <c r="R179" s="111">
        <f t="shared" ref="R179:V179" si="72">IF(R155=0,"",R155/R131)</f>
        <v>0.68921156649544701</v>
      </c>
      <c r="S179" s="111">
        <f t="shared" si="72"/>
        <v>0.71103370940980481</v>
      </c>
      <c r="T179" s="111">
        <f t="shared" si="72"/>
        <v>0.73597444596130857</v>
      </c>
      <c r="U179" s="111">
        <f t="shared" si="72"/>
        <v>0.74491444089635628</v>
      </c>
      <c r="V179" s="111">
        <f t="shared" si="72"/>
        <v>0.75201013997225685</v>
      </c>
      <c r="W179" s="111">
        <f t="shared" ref="W179:Y179" si="73">IF(W155=0,"",W155/W131)</f>
        <v>0.76659073906215713</v>
      </c>
      <c r="X179" s="111">
        <f t="shared" si="73"/>
        <v>0.77846987688769909</v>
      </c>
      <c r="Y179" s="111">
        <f t="shared" si="73"/>
        <v>0.79294788586505982</v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0.62420086672424169</v>
      </c>
      <c r="C181" s="112">
        <f t="shared" si="77"/>
        <v>0.62737627012244745</v>
      </c>
      <c r="D181" s="112">
        <f t="shared" si="77"/>
        <v>0.63511199405246843</v>
      </c>
      <c r="E181" s="112">
        <f t="shared" si="77"/>
        <v>0.64041979253850223</v>
      </c>
      <c r="F181" s="112">
        <f t="shared" si="77"/>
        <v>0.64304211944595013</v>
      </c>
      <c r="G181" s="112">
        <f t="shared" si="77"/>
        <v>0.64493918084413582</v>
      </c>
      <c r="H181" s="112">
        <f t="shared" si="77"/>
        <v>0.64697520589089252</v>
      </c>
      <c r="I181" s="112">
        <f t="shared" si="77"/>
        <v>0.64839128311667882</v>
      </c>
      <c r="J181" s="112">
        <f t="shared" si="77"/>
        <v>0.64987055068002419</v>
      </c>
      <c r="K181" s="112">
        <f t="shared" si="77"/>
        <v>0.65161840144150107</v>
      </c>
      <c r="L181" s="112">
        <f t="shared" si="77"/>
        <v>0.65568803445849388</v>
      </c>
      <c r="M181" s="112">
        <f t="shared" si="77"/>
        <v>0.66031231207022556</v>
      </c>
      <c r="N181" s="112">
        <f t="shared" si="77"/>
        <v>0.66414794748762773</v>
      </c>
      <c r="O181" s="112">
        <f t="shared" si="77"/>
        <v>0.66600318449442464</v>
      </c>
      <c r="P181" s="112">
        <f t="shared" si="77"/>
        <v>0.6684683937282011</v>
      </c>
      <c r="Q181" s="112">
        <f t="shared" si="77"/>
        <v>0.67308822656830825</v>
      </c>
      <c r="R181" s="112">
        <f t="shared" ref="R181:V181" si="78">IF(R157=0,"",R157/R133)</f>
        <v>0.68464172233499776</v>
      </c>
      <c r="S181" s="112">
        <f t="shared" si="78"/>
        <v>0.70984710005311891</v>
      </c>
      <c r="T181" s="112">
        <f t="shared" si="78"/>
        <v>0.72427860803176825</v>
      </c>
      <c r="U181" s="112">
        <f t="shared" si="78"/>
        <v>0.74303054823884751</v>
      </c>
      <c r="V181" s="112">
        <f t="shared" si="78"/>
        <v>0.7526478353493431</v>
      </c>
      <c r="W181" s="112">
        <f t="shared" ref="W181:Y181" si="79">IF(W157=0,"",W157/W133)</f>
        <v>0.7558619415920903</v>
      </c>
      <c r="X181" s="112">
        <f t="shared" si="79"/>
        <v>0.78130957491641939</v>
      </c>
      <c r="Y181" s="112">
        <f t="shared" si="79"/>
        <v>0.80483288762769756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>
        <f t="shared" si="80"/>
        <v>0.80214296023921217</v>
      </c>
      <c r="L182" s="113">
        <f t="shared" si="80"/>
        <v>0.79508620508534789</v>
      </c>
      <c r="M182" s="113">
        <f t="shared" si="80"/>
        <v>0.80268007064591607</v>
      </c>
      <c r="N182" s="113">
        <f t="shared" si="80"/>
        <v>0.81039753334267306</v>
      </c>
      <c r="O182" s="113">
        <f t="shared" si="80"/>
        <v>0.81465146504586794</v>
      </c>
      <c r="P182" s="113">
        <f t="shared" si="80"/>
        <v>0.8253264915825812</v>
      </c>
      <c r="Q182" s="113">
        <f t="shared" si="80"/>
        <v>0.83128477078132157</v>
      </c>
      <c r="R182" s="113">
        <f t="shared" ref="R182:V182" si="81">IF(R158=0,"",R158/R134)</f>
        <v>0.84047596187496254</v>
      </c>
      <c r="S182" s="113">
        <f t="shared" si="81"/>
        <v>0.8504544598517122</v>
      </c>
      <c r="T182" s="113">
        <f t="shared" si="81"/>
        <v>0.84373261071942096</v>
      </c>
      <c r="U182" s="113">
        <f t="shared" si="81"/>
        <v>0.85994253579901581</v>
      </c>
      <c r="V182" s="113">
        <f t="shared" si="81"/>
        <v>0.8661898272530385</v>
      </c>
      <c r="W182" s="113">
        <f t="shared" ref="W182:Y182" si="82">IF(W158=0,"",W158/W134)</f>
        <v>0.87623918576894777</v>
      </c>
      <c r="X182" s="113">
        <f t="shared" si="82"/>
        <v>0.91049897117698508</v>
      </c>
      <c r="Y182" s="113">
        <f t="shared" si="82"/>
        <v>0.93943473234338026</v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>
        <f t="shared" si="83"/>
        <v>0.65970997320763636</v>
      </c>
      <c r="L183" s="111">
        <f t="shared" si="83"/>
        <v>0.6603797195234421</v>
      </c>
      <c r="M183" s="111">
        <f t="shared" si="83"/>
        <v>0.66182016010323097</v>
      </c>
      <c r="N183" s="111">
        <f t="shared" si="83"/>
        <v>0.66418873716323379</v>
      </c>
      <c r="O183" s="111">
        <f t="shared" si="83"/>
        <v>0.677305387320566</v>
      </c>
      <c r="P183" s="111">
        <f t="shared" si="83"/>
        <v>0.68848544139012402</v>
      </c>
      <c r="Q183" s="111">
        <f t="shared" si="83"/>
        <v>0.70078573361796159</v>
      </c>
      <c r="R183" s="111">
        <f t="shared" ref="R183:V183" si="84">IF(R159=0,"",R159/R135)</f>
        <v>0.71272821040668521</v>
      </c>
      <c r="S183" s="111">
        <f t="shared" si="84"/>
        <v>0.72444443925084145</v>
      </c>
      <c r="T183" s="111">
        <f t="shared" si="84"/>
        <v>0.74400627927956331</v>
      </c>
      <c r="U183" s="111">
        <f t="shared" si="84"/>
        <v>0.75149995188812302</v>
      </c>
      <c r="V183" s="111">
        <f t="shared" si="84"/>
        <v>0.75776598705711784</v>
      </c>
      <c r="W183" s="111">
        <f t="shared" ref="W183:Y183" si="85">IF(W159=0,"",W159/W135)</f>
        <v>0.77888114356688476</v>
      </c>
      <c r="X183" s="111">
        <f t="shared" si="85"/>
        <v>0.79022287056918372</v>
      </c>
      <c r="Y183" s="111">
        <f t="shared" si="85"/>
        <v>0.804832887627697</v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0.58734221650325691</v>
      </c>
      <c r="C185" s="124">
        <f t="shared" si="89"/>
        <v>0.58778221061130875</v>
      </c>
      <c r="D185" s="124">
        <f t="shared" si="89"/>
        <v>0.58831036903226397</v>
      </c>
      <c r="E185" s="124">
        <f t="shared" si="89"/>
        <v>0.6101202600404706</v>
      </c>
      <c r="F185" s="124">
        <f t="shared" si="89"/>
        <v>0.61259882276350996</v>
      </c>
      <c r="G185" s="124">
        <f t="shared" si="89"/>
        <v>0.60920480269720678</v>
      </c>
      <c r="H185" s="124">
        <f t="shared" si="89"/>
        <v>0.61536015631253327</v>
      </c>
      <c r="I185" s="124">
        <f t="shared" si="89"/>
        <v>0.61186925433720296</v>
      </c>
      <c r="J185" s="124">
        <f t="shared" si="89"/>
        <v>0.61447005151953071</v>
      </c>
      <c r="K185" s="124">
        <f t="shared" si="89"/>
        <v>0.6166666814823486</v>
      </c>
      <c r="L185" s="124">
        <f t="shared" si="89"/>
        <v>0.62427472946717555</v>
      </c>
      <c r="M185" s="124">
        <f t="shared" si="89"/>
        <v>0.62382054642440055</v>
      </c>
      <c r="N185" s="124">
        <f t="shared" si="89"/>
        <v>0.62457262083333831</v>
      </c>
      <c r="O185" s="124">
        <f t="shared" si="89"/>
        <v>0.62647507021666438</v>
      </c>
      <c r="P185" s="124">
        <f t="shared" si="89"/>
        <v>0.62417132698024536</v>
      </c>
      <c r="Q185" s="124">
        <f t="shared" si="89"/>
        <v>0.62378196068844383</v>
      </c>
      <c r="R185" s="124">
        <f t="shared" ref="R185:V185" si="90">IF(R161=0,"",R161/R137)</f>
        <v>0.62792106924650359</v>
      </c>
      <c r="S185" s="124">
        <f t="shared" si="90"/>
        <v>0.63363813590070295</v>
      </c>
      <c r="T185" s="124">
        <f t="shared" si="90"/>
        <v>0.62627837223739169</v>
      </c>
      <c r="U185" s="124">
        <f t="shared" si="90"/>
        <v>0.63045850055209496</v>
      </c>
      <c r="V185" s="124">
        <f t="shared" si="90"/>
        <v>0.63608540732572227</v>
      </c>
      <c r="W185" s="124">
        <f t="shared" ref="W185:Y185" si="91">IF(W161=0,"",W161/W137)</f>
        <v>0.63640417475919608</v>
      </c>
      <c r="X185" s="124">
        <f t="shared" si="91"/>
        <v>0.62225406899150559</v>
      </c>
      <c r="Y185" s="124">
        <f t="shared" si="91"/>
        <v>0.61365694079183586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0.56745310327309562</v>
      </c>
      <c r="C186" s="111">
        <f t="shared" si="92"/>
        <v>0.56850932864972825</v>
      </c>
      <c r="D186" s="111">
        <f t="shared" si="92"/>
        <v>0.56943160881459054</v>
      </c>
      <c r="E186" s="111">
        <f t="shared" si="92"/>
        <v>0.57029372240065701</v>
      </c>
      <c r="F186" s="111">
        <f t="shared" si="92"/>
        <v>0.57136758936082055</v>
      </c>
      <c r="G186" s="111">
        <f t="shared" si="92"/>
        <v>0.57253773336448055</v>
      </c>
      <c r="H186" s="111">
        <f t="shared" si="92"/>
        <v>0.57380410711000351</v>
      </c>
      <c r="I186" s="111">
        <f t="shared" si="92"/>
        <v>0.5744204021165783</v>
      </c>
      <c r="J186" s="111">
        <f t="shared" si="92"/>
        <v>0.5746298004596806</v>
      </c>
      <c r="K186" s="111">
        <f t="shared" si="92"/>
        <v>0.57492966600313433</v>
      </c>
      <c r="L186" s="111">
        <f t="shared" si="92"/>
        <v>0.57521765899195365</v>
      </c>
      <c r="M186" s="111">
        <f t="shared" si="92"/>
        <v>0.57553954295000032</v>
      </c>
      <c r="N186" s="111">
        <f t="shared" si="92"/>
        <v>0.57583680226209433</v>
      </c>
      <c r="O186" s="111">
        <f t="shared" si="92"/>
        <v>0.57608602015015975</v>
      </c>
      <c r="P186" s="111">
        <f t="shared" si="92"/>
        <v>0.57621891283502369</v>
      </c>
      <c r="Q186" s="111">
        <f t="shared" si="92"/>
        <v>0.57644561022610241</v>
      </c>
      <c r="R186" s="111">
        <f t="shared" ref="R186:V186" si="93">IF(R162=0,"",R162/R138)</f>
        <v>0.57720104461878829</v>
      </c>
      <c r="S186" s="111">
        <f t="shared" si="93"/>
        <v>0.57881372534355335</v>
      </c>
      <c r="T186" s="111">
        <f t="shared" si="93"/>
        <v>0.58145545238574803</v>
      </c>
      <c r="U186" s="111">
        <f t="shared" si="93"/>
        <v>0.58327053121150041</v>
      </c>
      <c r="V186" s="111">
        <f t="shared" si="93"/>
        <v>0.58478980162261784</v>
      </c>
      <c r="W186" s="111">
        <f t="shared" ref="W186:Y186" si="94">IF(W162=0,"",W162/W138)</f>
        <v>0.58608716208668399</v>
      </c>
      <c r="X186" s="111">
        <f t="shared" si="94"/>
        <v>0.58733943514567266</v>
      </c>
      <c r="Y186" s="111">
        <f t="shared" si="94"/>
        <v>0.58890678274288033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0.5807550916901546</v>
      </c>
      <c r="C187" s="111">
        <f t="shared" si="95"/>
        <v>0.58167749661754042</v>
      </c>
      <c r="D187" s="111">
        <f t="shared" si="95"/>
        <v>0.58272143402417642</v>
      </c>
      <c r="E187" s="111">
        <f t="shared" si="95"/>
        <v>0.58357158602502923</v>
      </c>
      <c r="F187" s="111">
        <f t="shared" si="95"/>
        <v>0.5846767964517563</v>
      </c>
      <c r="G187" s="111">
        <f t="shared" si="95"/>
        <v>0.58598556378226607</v>
      </c>
      <c r="H187" s="111">
        <f t="shared" si="95"/>
        <v>0.58749150886004164</v>
      </c>
      <c r="I187" s="111">
        <f t="shared" si="95"/>
        <v>0.58825435752595978</v>
      </c>
      <c r="J187" s="111">
        <f t="shared" si="95"/>
        <v>0.58850854206574577</v>
      </c>
      <c r="K187" s="111">
        <f t="shared" si="95"/>
        <v>0.58888069848598967</v>
      </c>
      <c r="L187" s="111">
        <f t="shared" si="95"/>
        <v>0.5892279951158107</v>
      </c>
      <c r="M187" s="111">
        <f t="shared" si="95"/>
        <v>0.58957532707072935</v>
      </c>
      <c r="N187" s="111">
        <f t="shared" si="95"/>
        <v>0.58992308636912183</v>
      </c>
      <c r="O187" s="111">
        <f t="shared" si="95"/>
        <v>0.59021910530919697</v>
      </c>
      <c r="P187" s="111">
        <f t="shared" si="95"/>
        <v>0.59043615429262308</v>
      </c>
      <c r="Q187" s="111">
        <f t="shared" si="95"/>
        <v>0.5907975930803262</v>
      </c>
      <c r="R187" s="111">
        <f t="shared" ref="R187:V187" si="96">IF(R163=0,"",R163/R139)</f>
        <v>0.59174651189909777</v>
      </c>
      <c r="S187" s="111">
        <f t="shared" si="96"/>
        <v>0.59385315792058524</v>
      </c>
      <c r="T187" s="111">
        <f t="shared" si="96"/>
        <v>0.59716355428158474</v>
      </c>
      <c r="U187" s="111">
        <f t="shared" si="96"/>
        <v>0.5992412306151268</v>
      </c>
      <c r="V187" s="111">
        <f t="shared" si="96"/>
        <v>0.60113425549537847</v>
      </c>
      <c r="W187" s="111">
        <f t="shared" ref="W187:Y187" si="97">IF(W163=0,"",W163/W139)</f>
        <v>0.60310365947427558</v>
      </c>
      <c r="X187" s="111">
        <f t="shared" si="97"/>
        <v>0.60560027134940941</v>
      </c>
      <c r="Y187" s="111">
        <f t="shared" si="97"/>
        <v>0.60769879853512643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0.73881379402655734</v>
      </c>
      <c r="C188" s="45">
        <f t="shared" si="98"/>
        <v>0.74163041295864263</v>
      </c>
      <c r="D188" s="45">
        <f t="shared" si="98"/>
        <v>0.74585859659472664</v>
      </c>
      <c r="E188" s="45">
        <f t="shared" si="98"/>
        <v>0.74965175164738684</v>
      </c>
      <c r="F188" s="45">
        <f t="shared" si="98"/>
        <v>0.75147211872519115</v>
      </c>
      <c r="G188" s="45">
        <f t="shared" si="98"/>
        <v>0.75276476543300441</v>
      </c>
      <c r="H188" s="45">
        <f t="shared" si="98"/>
        <v>0.75423934457433217</v>
      </c>
      <c r="I188" s="45">
        <f t="shared" si="98"/>
        <v>0.75519123469072369</v>
      </c>
      <c r="J188" s="45">
        <f t="shared" si="98"/>
        <v>0.75647046435755927</v>
      </c>
      <c r="K188" s="45">
        <f t="shared" si="98"/>
        <v>0.7583595265220503</v>
      </c>
      <c r="L188" s="45">
        <f t="shared" si="98"/>
        <v>0.76081147729623166</v>
      </c>
      <c r="M188" s="45">
        <f t="shared" si="98"/>
        <v>0.76326030522145005</v>
      </c>
      <c r="N188" s="45">
        <f t="shared" si="98"/>
        <v>0.76492984374178385</v>
      </c>
      <c r="O188" s="45">
        <f t="shared" si="98"/>
        <v>0.7666282869656208</v>
      </c>
      <c r="P188" s="45">
        <f t="shared" si="98"/>
        <v>0.76841069982059418</v>
      </c>
      <c r="Q188" s="45">
        <f t="shared" si="98"/>
        <v>0.77192298229398204</v>
      </c>
      <c r="R188" s="45">
        <f t="shared" ref="R188:V188" si="99">IF(R164=0,"",R164/R140)</f>
        <v>0.78021616078658618</v>
      </c>
      <c r="S188" s="45">
        <f t="shared" si="99"/>
        <v>0.79274044736457816</v>
      </c>
      <c r="T188" s="45">
        <f t="shared" si="99"/>
        <v>0.80826750249196022</v>
      </c>
      <c r="U188" s="45">
        <f t="shared" si="99"/>
        <v>0.81806719146638607</v>
      </c>
      <c r="V188" s="45">
        <f t="shared" si="99"/>
        <v>0.82443734944733527</v>
      </c>
      <c r="W188" s="45">
        <f t="shared" ref="W188:Y188" si="100">IF(W164=0,"",W164/W140)</f>
        <v>0.82755620392360629</v>
      </c>
      <c r="X188" s="45">
        <f t="shared" si="100"/>
        <v>0.83040977041179487</v>
      </c>
      <c r="Y188" s="45">
        <f t="shared" si="100"/>
        <v>0.83329929515495116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135.86716607599035</v>
      </c>
      <c r="C190" s="117">
        <f t="shared" si="101"/>
        <v>136.61200998207531</v>
      </c>
      <c r="D190" s="117">
        <f t="shared" si="101"/>
        <v>144.8639294714468</v>
      </c>
      <c r="E190" s="117">
        <f t="shared" si="101"/>
        <v>172.2447682676414</v>
      </c>
      <c r="F190" s="117">
        <f t="shared" si="101"/>
        <v>164.92445713754987</v>
      </c>
      <c r="G190" s="117">
        <f t="shared" si="101"/>
        <v>155.18357685424184</v>
      </c>
      <c r="H190" s="117">
        <f t="shared" si="101"/>
        <v>157.23433979248671</v>
      </c>
      <c r="I190" s="117">
        <f t="shared" si="101"/>
        <v>169.56317418022851</v>
      </c>
      <c r="J190" s="117">
        <f t="shared" si="101"/>
        <v>177.21980835702138</v>
      </c>
      <c r="K190" s="117">
        <f t="shared" si="101"/>
        <v>185.14199281679123</v>
      </c>
      <c r="L190" s="117">
        <f t="shared" si="101"/>
        <v>187.66298790679622</v>
      </c>
      <c r="M190" s="117">
        <f t="shared" si="101"/>
        <v>186.46748222365963</v>
      </c>
      <c r="N190" s="117">
        <f t="shared" si="101"/>
        <v>193.38869246938071</v>
      </c>
      <c r="O190" s="117">
        <f t="shared" si="101"/>
        <v>189.31145435593538</v>
      </c>
      <c r="P190" s="117">
        <f t="shared" si="101"/>
        <v>187.87977049453559</v>
      </c>
      <c r="Q190" s="117">
        <f t="shared" si="101"/>
        <v>189.63756627778034</v>
      </c>
      <c r="R190" s="117">
        <f t="shared" ref="R190:V190" si="102">R191+R194+R196+R209</f>
        <v>209.57114375111522</v>
      </c>
      <c r="S190" s="117">
        <f t="shared" si="102"/>
        <v>251.18946820227893</v>
      </c>
      <c r="T190" s="117">
        <f t="shared" si="102"/>
        <v>337.7229188112222</v>
      </c>
      <c r="U190" s="117">
        <f t="shared" si="102"/>
        <v>376.36786538894813</v>
      </c>
      <c r="V190" s="117">
        <f t="shared" si="102"/>
        <v>358.20169691583084</v>
      </c>
      <c r="W190" s="117">
        <f t="shared" ref="W190:Y190" si="103">W191+W194+W196+W209</f>
        <v>354.023391485844</v>
      </c>
      <c r="X190" s="117">
        <f t="shared" si="103"/>
        <v>337.85998403020869</v>
      </c>
      <c r="Y190" s="117">
        <f t="shared" si="103"/>
        <v>301.91862404121508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29.840164305222029</v>
      </c>
      <c r="C196" s="122">
        <v>29.039416511240933</v>
      </c>
      <c r="D196" s="122">
        <v>28.028096723368989</v>
      </c>
      <c r="E196" s="122">
        <v>26.216916038551098</v>
      </c>
      <c r="F196" s="122">
        <v>24.011369892738344</v>
      </c>
      <c r="G196" s="122">
        <v>20.712814457045372</v>
      </c>
      <c r="H196" s="122">
        <v>19.880744530238598</v>
      </c>
      <c r="I196" s="122">
        <v>19.752467946380573</v>
      </c>
      <c r="J196" s="122">
        <v>19.563051219112484</v>
      </c>
      <c r="K196" s="122">
        <v>19.221855861709344</v>
      </c>
      <c r="L196" s="122">
        <v>18.275406764596433</v>
      </c>
      <c r="M196" s="122">
        <v>17.412911196898872</v>
      </c>
      <c r="N196" s="122">
        <v>17.420665607004338</v>
      </c>
      <c r="O196" s="122">
        <v>16.281521683576493</v>
      </c>
      <c r="P196" s="122">
        <v>15.161726488540982</v>
      </c>
      <c r="Q196" s="122">
        <v>14.747333772504016</v>
      </c>
      <c r="R196" s="122">
        <v>15.81271999232337</v>
      </c>
      <c r="S196" s="122">
        <v>18.165541752392617</v>
      </c>
      <c r="T196" s="122">
        <v>22.057663592910281</v>
      </c>
      <c r="U196" s="122">
        <v>23.138243256374324</v>
      </c>
      <c r="V196" s="122">
        <v>21.743904191990158</v>
      </c>
      <c r="W196" s="122">
        <v>26.036864614214288</v>
      </c>
      <c r="X196" s="122">
        <v>15.350189715964856</v>
      </c>
      <c r="Y196" s="122">
        <v>3.1554272754060166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29.840164305222029</v>
      </c>
      <c r="C201" s="101">
        <v>29.039416511240933</v>
      </c>
      <c r="D201" s="101">
        <v>28.028096723368989</v>
      </c>
      <c r="E201" s="101">
        <v>26.216916038551098</v>
      </c>
      <c r="F201" s="101">
        <v>24.011369892738344</v>
      </c>
      <c r="G201" s="101">
        <v>20.712814457045372</v>
      </c>
      <c r="H201" s="101">
        <v>19.880744530238598</v>
      </c>
      <c r="I201" s="101">
        <v>19.752467946380573</v>
      </c>
      <c r="J201" s="101">
        <v>19.563051219112484</v>
      </c>
      <c r="K201" s="101">
        <v>19.211559185228147</v>
      </c>
      <c r="L201" s="101">
        <v>18.263303672819251</v>
      </c>
      <c r="M201" s="101">
        <v>17.400058992961423</v>
      </c>
      <c r="N201" s="101">
        <v>17.405869245415865</v>
      </c>
      <c r="O201" s="101">
        <v>16.258224041482141</v>
      </c>
      <c r="P201" s="101">
        <v>15.130011174666839</v>
      </c>
      <c r="Q201" s="101">
        <v>14.707306528605027</v>
      </c>
      <c r="R201" s="101">
        <v>15.760552638558329</v>
      </c>
      <c r="S201" s="101">
        <v>18.103003116098535</v>
      </c>
      <c r="T201" s="101">
        <v>21.924409982787513</v>
      </c>
      <c r="U201" s="101">
        <v>22.993314524777002</v>
      </c>
      <c r="V201" s="101">
        <v>21.601664248947895</v>
      </c>
      <c r="W201" s="101">
        <v>25.846242817144923</v>
      </c>
      <c r="X201" s="101">
        <v>15.243061399923572</v>
      </c>
      <c r="Y201" s="101">
        <v>3.1378670518867482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1.0296676481195444E-2</v>
      </c>
      <c r="L202" s="104">
        <v>1.210309177718155E-2</v>
      </c>
      <c r="M202" s="104">
        <v>1.2852203937447551E-2</v>
      </c>
      <c r="N202" s="104">
        <v>1.4796361588473882E-2</v>
      </c>
      <c r="O202" s="104">
        <v>2.3297642094352901E-2</v>
      </c>
      <c r="P202" s="104">
        <v>3.1715313874143065E-2</v>
      </c>
      <c r="Q202" s="104">
        <v>4.0027243898987534E-2</v>
      </c>
      <c r="R202" s="104">
        <v>5.2167353765040871E-2</v>
      </c>
      <c r="S202" s="104">
        <v>6.2538636294082156E-2</v>
      </c>
      <c r="T202" s="104">
        <v>0.13325361012276812</v>
      </c>
      <c r="U202" s="104">
        <v>0.14492873159732189</v>
      </c>
      <c r="V202" s="104">
        <v>0.14223994304226309</v>
      </c>
      <c r="W202" s="104">
        <v>0.19062179706936616</v>
      </c>
      <c r="X202" s="104">
        <v>0.10712831604128366</v>
      </c>
      <c r="Y202" s="104">
        <v>1.7560223519268423E-2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1.0296676481195444E-2</v>
      </c>
      <c r="L203" s="98">
        <v>1.210309177718155E-2</v>
      </c>
      <c r="M203" s="98">
        <v>1.2852203937447551E-2</v>
      </c>
      <c r="N203" s="98">
        <v>1.4796361588473882E-2</v>
      </c>
      <c r="O203" s="98">
        <v>2.3297642094352901E-2</v>
      </c>
      <c r="P203" s="98">
        <v>3.1715313874143065E-2</v>
      </c>
      <c r="Q203" s="98">
        <v>4.0027243898987534E-2</v>
      </c>
      <c r="R203" s="98">
        <v>5.2167353765040871E-2</v>
      </c>
      <c r="S203" s="98">
        <v>6.2538636294082156E-2</v>
      </c>
      <c r="T203" s="98">
        <v>0.13325361012276812</v>
      </c>
      <c r="U203" s="98">
        <v>0.14492873159732189</v>
      </c>
      <c r="V203" s="98">
        <v>0.14223994304226309</v>
      </c>
      <c r="W203" s="98">
        <v>0.19062179706936616</v>
      </c>
      <c r="X203" s="98">
        <v>0.10712831604128366</v>
      </c>
      <c r="Y203" s="98">
        <v>1.7560223519268423E-2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106.02700177076832</v>
      </c>
      <c r="C209" s="122">
        <v>107.57259347083436</v>
      </c>
      <c r="D209" s="122">
        <v>116.83583274807779</v>
      </c>
      <c r="E209" s="122">
        <v>146.02785222909031</v>
      </c>
      <c r="F209" s="122">
        <v>140.91308724481152</v>
      </c>
      <c r="G209" s="122">
        <v>134.47076239719647</v>
      </c>
      <c r="H209" s="122">
        <v>137.35359526224812</v>
      </c>
      <c r="I209" s="122">
        <v>149.81070623384795</v>
      </c>
      <c r="J209" s="122">
        <v>157.6567571379089</v>
      </c>
      <c r="K209" s="122">
        <v>165.92013695508189</v>
      </c>
      <c r="L209" s="122">
        <v>169.38758114219979</v>
      </c>
      <c r="M209" s="122">
        <v>169.05457102676075</v>
      </c>
      <c r="N209" s="122">
        <v>175.96802686237638</v>
      </c>
      <c r="O209" s="122">
        <v>173.02993267235888</v>
      </c>
      <c r="P209" s="122">
        <v>172.71804400599461</v>
      </c>
      <c r="Q209" s="122">
        <v>174.89023250527632</v>
      </c>
      <c r="R209" s="122">
        <v>193.75842375879185</v>
      </c>
      <c r="S209" s="122">
        <v>233.02392644988632</v>
      </c>
      <c r="T209" s="122">
        <v>315.66525521831193</v>
      </c>
      <c r="U209" s="122">
        <v>353.22962213257381</v>
      </c>
      <c r="V209" s="122">
        <v>336.45779272384067</v>
      </c>
      <c r="W209" s="122">
        <v>327.98652687162974</v>
      </c>
      <c r="X209" s="122">
        <v>322.50979431424383</v>
      </c>
      <c r="Y209" s="122">
        <v>298.76319676580908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106.02700177076832</v>
      </c>
      <c r="C211" s="98">
        <v>107.57259347083436</v>
      </c>
      <c r="D211" s="98">
        <v>116.83583274807779</v>
      </c>
      <c r="E211" s="98">
        <v>146.02785222909031</v>
      </c>
      <c r="F211" s="98">
        <v>140.91308724481152</v>
      </c>
      <c r="G211" s="98">
        <v>134.47076239719647</v>
      </c>
      <c r="H211" s="98">
        <v>137.35359526224812</v>
      </c>
      <c r="I211" s="98">
        <v>149.81070623384795</v>
      </c>
      <c r="J211" s="98">
        <v>157.6567571379089</v>
      </c>
      <c r="K211" s="98">
        <v>165.92013695508189</v>
      </c>
      <c r="L211" s="98">
        <v>169.38758114219979</v>
      </c>
      <c r="M211" s="98">
        <v>169.05457102676075</v>
      </c>
      <c r="N211" s="98">
        <v>175.96802686237638</v>
      </c>
      <c r="O211" s="98">
        <v>173.02993267235888</v>
      </c>
      <c r="P211" s="98">
        <v>172.71804400599461</v>
      </c>
      <c r="Q211" s="98">
        <v>174.89023250527632</v>
      </c>
      <c r="R211" s="98">
        <v>193.75842375879185</v>
      </c>
      <c r="S211" s="98">
        <v>233.02392644988632</v>
      </c>
      <c r="T211" s="98">
        <v>315.66525521831193</v>
      </c>
      <c r="U211" s="98">
        <v>353.22962213257381</v>
      </c>
      <c r="V211" s="98">
        <v>336.45779272384067</v>
      </c>
      <c r="W211" s="98">
        <v>327.98652687162974</v>
      </c>
      <c r="X211" s="98">
        <v>322.50979431424383</v>
      </c>
      <c r="Y211" s="98">
        <v>298.76319676580908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18200.770631513737</v>
      </c>
      <c r="C214" s="117">
        <f t="shared" si="108"/>
        <v>19672.914618593233</v>
      </c>
      <c r="D214" s="117">
        <f t="shared" si="108"/>
        <v>19098.994865878823</v>
      </c>
      <c r="E214" s="117">
        <f t="shared" si="108"/>
        <v>18812.060809263225</v>
      </c>
      <c r="F214" s="117">
        <f t="shared" si="108"/>
        <v>18686.368252997352</v>
      </c>
      <c r="G214" s="117">
        <f t="shared" si="108"/>
        <v>18238.78982148354</v>
      </c>
      <c r="H214" s="117">
        <f t="shared" si="108"/>
        <v>18872.249060901173</v>
      </c>
      <c r="I214" s="117">
        <f t="shared" si="108"/>
        <v>18082.215760453764</v>
      </c>
      <c r="J214" s="117">
        <f t="shared" si="108"/>
        <v>17932.101700310031</v>
      </c>
      <c r="K214" s="117">
        <f t="shared" si="108"/>
        <v>17528.806726532242</v>
      </c>
      <c r="L214" s="117">
        <f t="shared" si="108"/>
        <v>18588.487526907647</v>
      </c>
      <c r="M214" s="117">
        <f t="shared" si="108"/>
        <v>17751.830446210824</v>
      </c>
      <c r="N214" s="117">
        <f t="shared" si="108"/>
        <v>17408.448514063235</v>
      </c>
      <c r="O214" s="117">
        <f t="shared" si="108"/>
        <v>16954.441143176817</v>
      </c>
      <c r="P214" s="117">
        <f t="shared" si="108"/>
        <v>15282.152139468764</v>
      </c>
      <c r="Q214" s="117">
        <f t="shared" si="108"/>
        <v>15562.596889165881</v>
      </c>
      <c r="R214" s="117">
        <f t="shared" ref="R214:V214" si="109">R215+R218+R220+R233</f>
        <v>14750.522890877834</v>
      </c>
      <c r="S214" s="117">
        <f t="shared" si="109"/>
        <v>12579.06978223708</v>
      </c>
      <c r="T214" s="117">
        <f t="shared" si="109"/>
        <v>20756.644686609172</v>
      </c>
      <c r="U214" s="117">
        <f t="shared" si="109"/>
        <v>18233.497242527596</v>
      </c>
      <c r="V214" s="117">
        <f t="shared" si="109"/>
        <v>16788.548044941981</v>
      </c>
      <c r="W214" s="117">
        <f t="shared" ref="W214:Y214" si="110">W215+W218+W220+W233</f>
        <v>17604.984859742057</v>
      </c>
      <c r="X214" s="117">
        <f t="shared" si="110"/>
        <v>16380.204590874328</v>
      </c>
      <c r="Y214" s="117">
        <f t="shared" si="110"/>
        <v>14565.265962774345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16038.202265799797</v>
      </c>
      <c r="C215" s="122">
        <f t="shared" si="111"/>
        <v>17547.621560515028</v>
      </c>
      <c r="D215" s="122">
        <f t="shared" si="111"/>
        <v>16920.979935561409</v>
      </c>
      <c r="E215" s="122">
        <f t="shared" si="111"/>
        <v>16207.543832471352</v>
      </c>
      <c r="F215" s="122">
        <f t="shared" si="111"/>
        <v>16050.017977030575</v>
      </c>
      <c r="G215" s="122">
        <f t="shared" si="111"/>
        <v>15799.003021897441</v>
      </c>
      <c r="H215" s="122">
        <f t="shared" si="111"/>
        <v>16368.937954683055</v>
      </c>
      <c r="I215" s="122">
        <f t="shared" si="111"/>
        <v>15565.311845595859</v>
      </c>
      <c r="J215" s="122">
        <f t="shared" si="111"/>
        <v>15381.523596944362</v>
      </c>
      <c r="K215" s="122">
        <f t="shared" si="111"/>
        <v>14993.568073533332</v>
      </c>
      <c r="L215" s="122">
        <f t="shared" si="111"/>
        <v>16096.868446534072</v>
      </c>
      <c r="M215" s="122">
        <f t="shared" si="111"/>
        <v>15192.789447822397</v>
      </c>
      <c r="N215" s="122">
        <f t="shared" si="111"/>
        <v>14936.967852017571</v>
      </c>
      <c r="O215" s="122">
        <f t="shared" si="111"/>
        <v>14492.144714596487</v>
      </c>
      <c r="P215" s="122">
        <f t="shared" si="111"/>
        <v>12864.772397010438</v>
      </c>
      <c r="Q215" s="122">
        <f t="shared" si="111"/>
        <v>13106.447819597575</v>
      </c>
      <c r="R215" s="122">
        <f t="shared" ref="R215:V215" si="112">SUM(R216:R217)</f>
        <v>12468.227247472687</v>
      </c>
      <c r="S215" s="122">
        <f t="shared" si="112"/>
        <v>10529.564165999513</v>
      </c>
      <c r="T215" s="122">
        <f t="shared" si="112"/>
        <v>17871.361947862526</v>
      </c>
      <c r="U215" s="122">
        <f t="shared" si="112"/>
        <v>15590.759619203285</v>
      </c>
      <c r="V215" s="122">
        <f t="shared" si="112"/>
        <v>14328.759985766495</v>
      </c>
      <c r="W215" s="122">
        <f t="shared" ref="W215:Y215" si="113">SUM(W216:W217)</f>
        <v>14993.5828377651</v>
      </c>
      <c r="X215" s="122">
        <f t="shared" si="113"/>
        <v>14145.438689966513</v>
      </c>
      <c r="Y215" s="122">
        <f t="shared" si="113"/>
        <v>12851.809412866474</v>
      </c>
      <c r="DA215" s="130" t="s">
        <v>2319</v>
      </c>
    </row>
    <row r="216" spans="1:105" ht="12" customHeight="1" x14ac:dyDescent="0.25">
      <c r="A216" s="97" t="s">
        <v>199</v>
      </c>
      <c r="B216" s="98">
        <v>15981.996880732448</v>
      </c>
      <c r="C216" s="98">
        <v>17484.921797549858</v>
      </c>
      <c r="D216" s="98">
        <v>16859.787474558456</v>
      </c>
      <c r="E216" s="98">
        <v>16147.738702709708</v>
      </c>
      <c r="F216" s="98">
        <v>15990.590240211084</v>
      </c>
      <c r="G216" s="98">
        <v>15740.256202411374</v>
      </c>
      <c r="H216" s="98">
        <v>16306.845425219128</v>
      </c>
      <c r="I216" s="98">
        <v>15506.164526165869</v>
      </c>
      <c r="J216" s="98">
        <v>15321.924123944944</v>
      </c>
      <c r="K216" s="98">
        <v>14934.363244949063</v>
      </c>
      <c r="L216" s="98">
        <v>16030.824771258103</v>
      </c>
      <c r="M216" s="98">
        <v>15129.457187156882</v>
      </c>
      <c r="N216" s="98">
        <v>14872.845959234075</v>
      </c>
      <c r="O216" s="98">
        <v>14428.938042024374</v>
      </c>
      <c r="P216" s="98">
        <v>12809.426177606791</v>
      </c>
      <c r="Q216" s="98">
        <v>13050.240255075167</v>
      </c>
      <c r="R216" s="98">
        <v>12414.108481041965</v>
      </c>
      <c r="S216" s="98">
        <v>10483.226326393555</v>
      </c>
      <c r="T216" s="98">
        <v>17789.593504393051</v>
      </c>
      <c r="U216" s="98">
        <v>15520.077278248502</v>
      </c>
      <c r="V216" s="98">
        <v>14263.569644527421</v>
      </c>
      <c r="W216" s="98">
        <v>14926.655935687962</v>
      </c>
      <c r="X216" s="98">
        <v>14084.593965894961</v>
      </c>
      <c r="Y216" s="98">
        <v>12797.385175344683</v>
      </c>
      <c r="DA216" s="63" t="s">
        <v>2320</v>
      </c>
    </row>
    <row r="217" spans="1:105" ht="12" customHeight="1" x14ac:dyDescent="0.25">
      <c r="A217" s="97" t="s">
        <v>53</v>
      </c>
      <c r="B217" s="98">
        <v>56.205385067349376</v>
      </c>
      <c r="C217" s="98">
        <v>62.699762965170976</v>
      </c>
      <c r="D217" s="98">
        <v>61.192461002953998</v>
      </c>
      <c r="E217" s="98">
        <v>59.805129761644451</v>
      </c>
      <c r="F217" s="98">
        <v>59.427736819490526</v>
      </c>
      <c r="G217" s="98">
        <v>58.746819486067388</v>
      </c>
      <c r="H217" s="98">
        <v>62.092529463928223</v>
      </c>
      <c r="I217" s="98">
        <v>59.147319429990624</v>
      </c>
      <c r="J217" s="98">
        <v>59.59947299941782</v>
      </c>
      <c r="K217" s="98">
        <v>59.204828584267851</v>
      </c>
      <c r="L217" s="98">
        <v>66.043675275968269</v>
      </c>
      <c r="M217" s="98">
        <v>63.33226066551417</v>
      </c>
      <c r="N217" s="98">
        <v>64.121892783496421</v>
      </c>
      <c r="O217" s="98">
        <v>63.206672572111806</v>
      </c>
      <c r="P217" s="98">
        <v>55.346219403647922</v>
      </c>
      <c r="Q217" s="98">
        <v>56.207564522408518</v>
      </c>
      <c r="R217" s="98">
        <v>54.118766430722161</v>
      </c>
      <c r="S217" s="98">
        <v>46.337839605958088</v>
      </c>
      <c r="T217" s="98">
        <v>81.768443469474434</v>
      </c>
      <c r="U217" s="98">
        <v>70.682340954782745</v>
      </c>
      <c r="V217" s="98">
        <v>65.19034123907548</v>
      </c>
      <c r="W217" s="98">
        <v>66.926902077137584</v>
      </c>
      <c r="X217" s="98">
        <v>60.84472407155198</v>
      </c>
      <c r="Y217" s="98">
        <v>54.424237521791532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6.9796987668291108E-2</v>
      </c>
      <c r="C218" s="122">
        <f t="shared" si="114"/>
        <v>7.4039681199674967E-2</v>
      </c>
      <c r="D218" s="122">
        <f t="shared" si="114"/>
        <v>8.4465085751495111E-2</v>
      </c>
      <c r="E218" s="122">
        <f t="shared" si="114"/>
        <v>9.5850605647823009E-2</v>
      </c>
      <c r="F218" s="122">
        <f t="shared" si="114"/>
        <v>0.12569046649126875</v>
      </c>
      <c r="G218" s="122">
        <f t="shared" si="114"/>
        <v>0.14780330726114441</v>
      </c>
      <c r="H218" s="122">
        <f t="shared" si="114"/>
        <v>0.21871766677424231</v>
      </c>
      <c r="I218" s="122">
        <f t="shared" si="114"/>
        <v>0.27659527810929202</v>
      </c>
      <c r="J218" s="122">
        <f t="shared" si="114"/>
        <v>0.36310000569497686</v>
      </c>
      <c r="K218" s="122">
        <f t="shared" si="114"/>
        <v>0.48196529372079661</v>
      </c>
      <c r="L218" s="122">
        <f t="shared" si="114"/>
        <v>0.92553819419471872</v>
      </c>
      <c r="M218" s="122">
        <f t="shared" si="114"/>
        <v>0.66045821893513279</v>
      </c>
      <c r="N218" s="122">
        <f t="shared" si="114"/>
        <v>1.0003662726981724</v>
      </c>
      <c r="O218" s="122">
        <f t="shared" si="114"/>
        <v>1.2216567296731309</v>
      </c>
      <c r="P218" s="122">
        <f t="shared" si="114"/>
        <v>1.5146426622973377</v>
      </c>
      <c r="Q218" s="122">
        <f t="shared" si="114"/>
        <v>3.4136584679181228</v>
      </c>
      <c r="R218" s="122">
        <f t="shared" si="114"/>
        <v>2.5518068638264455</v>
      </c>
      <c r="S218" s="122">
        <f t="shared" si="114"/>
        <v>3.0686576126931517</v>
      </c>
      <c r="T218" s="122">
        <f t="shared" si="114"/>
        <v>4.0784615362595842</v>
      </c>
      <c r="U218" s="122">
        <f t="shared" si="114"/>
        <v>6.7308663755139913</v>
      </c>
      <c r="V218" s="122">
        <f t="shared" si="114"/>
        <v>4.6134999911401584</v>
      </c>
      <c r="W218" s="122">
        <f t="shared" si="114"/>
        <v>5.7960295291329</v>
      </c>
      <c r="X218" s="122">
        <f t="shared" si="114"/>
        <v>4.9003549102537942</v>
      </c>
      <c r="Y218" s="122">
        <f t="shared" si="114"/>
        <v>4.3773740509716657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6.9796987668291108E-2</v>
      </c>
      <c r="C219" s="98">
        <f>RES_hhdet_fech!C86</f>
        <v>7.4039681199674967E-2</v>
      </c>
      <c r="D219" s="98">
        <f>RES_hhdet_fech!D86</f>
        <v>8.4465085751495111E-2</v>
      </c>
      <c r="E219" s="98">
        <f>RES_hhdet_fech!E86</f>
        <v>9.5850605647823009E-2</v>
      </c>
      <c r="F219" s="98">
        <f>RES_hhdet_fech!F86</f>
        <v>0.12569046649126875</v>
      </c>
      <c r="G219" s="98">
        <f>RES_hhdet_fech!G86</f>
        <v>0.14780330726114441</v>
      </c>
      <c r="H219" s="98">
        <f>RES_hhdet_fech!H86</f>
        <v>0.21871766677424231</v>
      </c>
      <c r="I219" s="98">
        <f>RES_hhdet_fech!I86</f>
        <v>0.27659527810929202</v>
      </c>
      <c r="J219" s="98">
        <f>RES_hhdet_fech!J86</f>
        <v>0.36310000569497686</v>
      </c>
      <c r="K219" s="98">
        <f>RES_hhdet_fech!K86</f>
        <v>0.48196529372079661</v>
      </c>
      <c r="L219" s="98">
        <f>RES_hhdet_fech!L86</f>
        <v>0.92553819419471872</v>
      </c>
      <c r="M219" s="98">
        <f>RES_hhdet_fech!M86</f>
        <v>0.66045821893513279</v>
      </c>
      <c r="N219" s="98">
        <f>RES_hhdet_fech!N86</f>
        <v>1.0003662726981724</v>
      </c>
      <c r="O219" s="98">
        <f>RES_hhdet_fech!O86</f>
        <v>1.2216567296731309</v>
      </c>
      <c r="P219" s="98">
        <f>RES_hhdet_fech!P86</f>
        <v>1.5146426622973377</v>
      </c>
      <c r="Q219" s="98">
        <f>RES_hhdet_fech!Q86</f>
        <v>3.4136584679181228</v>
      </c>
      <c r="R219" s="98">
        <f>RES_hhdet_fech!R86</f>
        <v>2.5518068638264455</v>
      </c>
      <c r="S219" s="98">
        <f>RES_hhdet_fech!S86</f>
        <v>3.0686576126931517</v>
      </c>
      <c r="T219" s="98">
        <f>RES_hhdet_fech!T86</f>
        <v>4.0784615362595842</v>
      </c>
      <c r="U219" s="98">
        <f>RES_hhdet_fech!U86</f>
        <v>6.7308663755139913</v>
      </c>
      <c r="V219" s="98">
        <f>RES_hhdet_fech!V86</f>
        <v>4.6134999911401584</v>
      </c>
      <c r="W219" s="98">
        <f>RES_hhdet_fech!W86</f>
        <v>5.7960295291329</v>
      </c>
      <c r="X219" s="98">
        <f>RES_hhdet_fech!X86</f>
        <v>4.9003549102537942</v>
      </c>
      <c r="Y219" s="98">
        <f>RES_hhdet_fech!Y86</f>
        <v>4.3773740509716657</v>
      </c>
      <c r="DA219" s="63" t="s">
        <v>2323</v>
      </c>
    </row>
    <row r="220" spans="1:105" ht="12" customHeight="1" x14ac:dyDescent="0.25">
      <c r="A220" s="121" t="s">
        <v>55</v>
      </c>
      <c r="B220" s="122">
        <v>1548.9266576457333</v>
      </c>
      <c r="C220" s="122">
        <v>1519.4622861607288</v>
      </c>
      <c r="D220" s="122">
        <v>1532.3641470836483</v>
      </c>
      <c r="E220" s="122">
        <v>1683.0483479137627</v>
      </c>
      <c r="F220" s="122">
        <v>1723.2596825307992</v>
      </c>
      <c r="G220" s="122">
        <v>1599.9070636944575</v>
      </c>
      <c r="H220" s="122">
        <v>1625.740888052233</v>
      </c>
      <c r="I220" s="122">
        <v>1626.0671678658452</v>
      </c>
      <c r="J220" s="122">
        <v>1629.6098717342868</v>
      </c>
      <c r="K220" s="122">
        <v>1601.5551330825851</v>
      </c>
      <c r="L220" s="122">
        <v>1542.5021403317935</v>
      </c>
      <c r="M220" s="122">
        <v>1628.3281252729639</v>
      </c>
      <c r="N220" s="122">
        <v>1561.725132991814</v>
      </c>
      <c r="O220" s="122">
        <v>1568.4082095869314</v>
      </c>
      <c r="P220" s="122">
        <v>1546.2441069850386</v>
      </c>
      <c r="Q220" s="122">
        <v>1577.6842492822664</v>
      </c>
      <c r="R220" s="122">
        <v>1430.4308566000211</v>
      </c>
      <c r="S220" s="122">
        <v>1233.2509569239025</v>
      </c>
      <c r="T220" s="122">
        <v>1889.2092178061648</v>
      </c>
      <c r="U220" s="122">
        <v>1677.7795312847923</v>
      </c>
      <c r="V220" s="122">
        <v>1553.6497801612036</v>
      </c>
      <c r="W220" s="122">
        <v>1685.8327496705367</v>
      </c>
      <c r="X220" s="122">
        <v>1502.5344499685605</v>
      </c>
      <c r="Y220" s="122">
        <v>1089.6543705414178</v>
      </c>
      <c r="DA220" s="130" t="s">
        <v>2324</v>
      </c>
    </row>
    <row r="221" spans="1:105" ht="12" customHeight="1" x14ac:dyDescent="0.25">
      <c r="A221" s="97" t="s">
        <v>132</v>
      </c>
      <c r="B221" s="98">
        <v>1596.893137613727</v>
      </c>
      <c r="C221" s="98">
        <v>1569.9798849141828</v>
      </c>
      <c r="D221" s="98">
        <v>1630.9657325118551</v>
      </c>
      <c r="E221" s="98">
        <v>1707.8193478408214</v>
      </c>
      <c r="F221" s="98">
        <v>1778.4152337504738</v>
      </c>
      <c r="G221" s="98">
        <v>1684.5961471621108</v>
      </c>
      <c r="H221" s="98">
        <v>1670.3550808743828</v>
      </c>
      <c r="I221" s="98">
        <v>1687.5964251568303</v>
      </c>
      <c r="J221" s="98">
        <v>1677.5233650131058</v>
      </c>
      <c r="K221" s="98">
        <v>1634.5893405941022</v>
      </c>
      <c r="L221" s="98">
        <v>1544.6186017268242</v>
      </c>
      <c r="M221" s="98">
        <v>1657.0970025836407</v>
      </c>
      <c r="N221" s="98">
        <v>1579.552334345439</v>
      </c>
      <c r="O221" s="98">
        <v>1575.1324054120798</v>
      </c>
      <c r="P221" s="98">
        <v>1556.1767481466979</v>
      </c>
      <c r="Q221" s="98">
        <v>1594.3489624650454</v>
      </c>
      <c r="R221" s="98">
        <v>1415.7982276863704</v>
      </c>
      <c r="S221" s="98">
        <v>1181.164224199503</v>
      </c>
      <c r="T221" s="98">
        <v>1981.0963840476156</v>
      </c>
      <c r="U221" s="98">
        <v>1711.9111583933561</v>
      </c>
      <c r="V221" s="98">
        <v>1551.8680055820837</v>
      </c>
      <c r="W221" s="98">
        <v>1711.9664124394444</v>
      </c>
      <c r="X221" s="98">
        <v>1537.1729331098322</v>
      </c>
      <c r="Y221" s="98">
        <v>1099.1566420134218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1142.4613682249658</v>
      </c>
      <c r="L222" s="98">
        <v>1135.5801884781981</v>
      </c>
      <c r="M222" s="98">
        <v>1262.3374986254403</v>
      </c>
      <c r="N222" s="98">
        <v>1244.4537341885498</v>
      </c>
      <c r="O222" s="98">
        <v>1270.3751626466119</v>
      </c>
      <c r="P222" s="98">
        <v>1249.8716798449921</v>
      </c>
      <c r="Q222" s="98">
        <v>1288.2950446910422</v>
      </c>
      <c r="R222" s="98">
        <v>1160.6263541185442</v>
      </c>
      <c r="S222" s="98">
        <v>991.55810301092231</v>
      </c>
      <c r="T222" s="98">
        <v>1705.8242720616504</v>
      </c>
      <c r="U222" s="98">
        <v>1474.3735307960715</v>
      </c>
      <c r="V222" s="98">
        <v>1344.2468219068817</v>
      </c>
      <c r="W222" s="98">
        <v>1495.3679061543205</v>
      </c>
      <c r="X222" s="98">
        <v>1307.9277126779248</v>
      </c>
      <c r="Y222" s="98">
        <v>927.11206736488884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653.16047189711139</v>
      </c>
      <c r="L223" s="101">
        <v>672.94067396551554</v>
      </c>
      <c r="M223" s="101">
        <v>721.79983852063106</v>
      </c>
      <c r="N223" s="101">
        <v>687.63991500690952</v>
      </c>
      <c r="O223" s="101">
        <v>712.72400029020514</v>
      </c>
      <c r="P223" s="101">
        <v>685.43423592225906</v>
      </c>
      <c r="Q223" s="101">
        <v>712.52591013421613</v>
      </c>
      <c r="R223" s="101">
        <v>630.83156092390334</v>
      </c>
      <c r="S223" s="101">
        <v>527.4741814048748</v>
      </c>
      <c r="T223" s="101">
        <v>1040.372055314094</v>
      </c>
      <c r="U223" s="101">
        <v>819.25110265161288</v>
      </c>
      <c r="V223" s="101">
        <v>726.06992872259411</v>
      </c>
      <c r="W223" s="101">
        <v>832.20642384776261</v>
      </c>
      <c r="X223" s="101">
        <v>566.44434288068032</v>
      </c>
      <c r="Y223" s="101">
        <v>307.16075644295347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489.30089632785473</v>
      </c>
      <c r="L224" s="104">
        <v>462.63951451268292</v>
      </c>
      <c r="M224" s="104">
        <v>540.53766010480933</v>
      </c>
      <c r="N224" s="104">
        <v>556.81381918164016</v>
      </c>
      <c r="O224" s="104">
        <v>557.65116235640699</v>
      </c>
      <c r="P224" s="104">
        <v>564.437443922733</v>
      </c>
      <c r="Q224" s="104">
        <v>575.76913455682643</v>
      </c>
      <c r="R224" s="104">
        <v>529.79479319464087</v>
      </c>
      <c r="S224" s="104">
        <v>464.08392160604751</v>
      </c>
      <c r="T224" s="104">
        <v>665.45221674755635</v>
      </c>
      <c r="U224" s="104">
        <v>655.12242814445858</v>
      </c>
      <c r="V224" s="104">
        <v>618.17689318428745</v>
      </c>
      <c r="W224" s="104">
        <v>663.16148230655801</v>
      </c>
      <c r="X224" s="104">
        <v>741.48336979724468</v>
      </c>
      <c r="Y224" s="104">
        <v>619.95131092193537</v>
      </c>
      <c r="DA224" s="132" t="s">
        <v>2328</v>
      </c>
    </row>
    <row r="225" spans="1:105" ht="12" customHeight="1" x14ac:dyDescent="0.25">
      <c r="A225" s="106" t="s">
        <v>124</v>
      </c>
      <c r="B225" s="101">
        <v>1300.9604392726819</v>
      </c>
      <c r="C225" s="101">
        <v>1359.4168285369976</v>
      </c>
      <c r="D225" s="101">
        <v>1374.7459577693126</v>
      </c>
      <c r="E225" s="101">
        <v>1440.7909161992177</v>
      </c>
      <c r="F225" s="101">
        <v>1479.8047871510291</v>
      </c>
      <c r="G225" s="101">
        <v>1485.42958571298</v>
      </c>
      <c r="H225" s="101">
        <v>1490.6185206156979</v>
      </c>
      <c r="I225" s="101">
        <v>1542.7220946382984</v>
      </c>
      <c r="J225" s="101">
        <v>1587.2632278601491</v>
      </c>
      <c r="K225" s="101">
        <v>1639.9613831303805</v>
      </c>
      <c r="L225" s="101">
        <v>1663.9088924364412</v>
      </c>
      <c r="M225" s="101">
        <v>1652.3556809580457</v>
      </c>
      <c r="N225" s="101">
        <v>1726.2673778259214</v>
      </c>
      <c r="O225" s="101">
        <v>1689.9245688149147</v>
      </c>
      <c r="P225" s="101">
        <v>1678.6824934052056</v>
      </c>
      <c r="Q225" s="101">
        <v>1646.6824833347187</v>
      </c>
      <c r="R225" s="101">
        <v>1658.6384056546226</v>
      </c>
      <c r="S225" s="101">
        <v>1644.5395346689686</v>
      </c>
      <c r="T225" s="101">
        <v>1654.2734432736318</v>
      </c>
      <c r="U225" s="101">
        <v>1736.3545659245458</v>
      </c>
      <c r="V225" s="101">
        <v>1740.0001749651167</v>
      </c>
      <c r="W225" s="101">
        <v>1813.3989421687882</v>
      </c>
      <c r="X225" s="101">
        <v>1770.4277643716377</v>
      </c>
      <c r="Y225" s="101">
        <v>1442.358411578731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1269.9839628563802</v>
      </c>
      <c r="L226" s="104">
        <v>1309.7382045963984</v>
      </c>
      <c r="M226" s="104">
        <v>1294.9901523809124</v>
      </c>
      <c r="N226" s="104">
        <v>1350.893514226902</v>
      </c>
      <c r="O226" s="104">
        <v>1329.2059523220207</v>
      </c>
      <c r="P226" s="104">
        <v>1323.5014700655713</v>
      </c>
      <c r="Q226" s="104">
        <v>1313.1036851523938</v>
      </c>
      <c r="R226" s="104">
        <v>1332.3403284182873</v>
      </c>
      <c r="S226" s="104">
        <v>1349.6403467794285</v>
      </c>
      <c r="T226" s="104">
        <v>1418.6940987040202</v>
      </c>
      <c r="U226" s="104">
        <v>1486.8543300683148</v>
      </c>
      <c r="V226" s="104">
        <v>1500.5523692944159</v>
      </c>
      <c r="W226" s="104">
        <v>1590.811158530302</v>
      </c>
      <c r="X226" s="104">
        <v>1539.9094901688652</v>
      </c>
      <c r="Y226" s="104">
        <v>1245.2343153338977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768.26879890493399</v>
      </c>
      <c r="L227" s="98">
        <v>819.69278022820572</v>
      </c>
      <c r="M227" s="98">
        <v>785.8022207455067</v>
      </c>
      <c r="N227" s="98">
        <v>794.3451047974072</v>
      </c>
      <c r="O227" s="98">
        <v>788.9268863137097</v>
      </c>
      <c r="P227" s="98">
        <v>762.93240926313376</v>
      </c>
      <c r="Q227" s="98">
        <v>756.25438610488618</v>
      </c>
      <c r="R227" s="98">
        <v>748.04645959829236</v>
      </c>
      <c r="S227" s="98">
        <v>736.1137747155783</v>
      </c>
      <c r="T227" s="98">
        <v>878.15395439158715</v>
      </c>
      <c r="U227" s="98">
        <v>841.69243858966729</v>
      </c>
      <c r="V227" s="98">
        <v>827.16820064014291</v>
      </c>
      <c r="W227" s="98">
        <v>897.48890541174842</v>
      </c>
      <c r="X227" s="98">
        <v>692.5088156231335</v>
      </c>
      <c r="Y227" s="98">
        <v>452.0662335347634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501.7151639514463</v>
      </c>
      <c r="L228" s="98">
        <v>490.04542436819281</v>
      </c>
      <c r="M228" s="98">
        <v>509.18793163540602</v>
      </c>
      <c r="N228" s="98">
        <v>556.54840942949465</v>
      </c>
      <c r="O228" s="98">
        <v>540.27906600831113</v>
      </c>
      <c r="P228" s="98">
        <v>560.56906080243766</v>
      </c>
      <c r="Q228" s="98">
        <v>556.84929904750766</v>
      </c>
      <c r="R228" s="98">
        <v>584.2938688199954</v>
      </c>
      <c r="S228" s="98">
        <v>613.52657206385004</v>
      </c>
      <c r="T228" s="98">
        <v>540.54014431243331</v>
      </c>
      <c r="U228" s="98">
        <v>645.1618914786477</v>
      </c>
      <c r="V228" s="98">
        <v>673.38416865427314</v>
      </c>
      <c r="W228" s="98">
        <v>693.3222531185537</v>
      </c>
      <c r="X228" s="98">
        <v>847.40067454573182</v>
      </c>
      <c r="Y228" s="98">
        <v>793.16808179913448</v>
      </c>
      <c r="DA228" s="63" t="s">
        <v>2332</v>
      </c>
    </row>
    <row r="229" spans="1:105" ht="12" customHeight="1" x14ac:dyDescent="0.25">
      <c r="A229" s="106" t="s">
        <v>122</v>
      </c>
      <c r="B229" s="101">
        <v>1195.5508535945614</v>
      </c>
      <c r="C229" s="101">
        <v>1031.4209048310008</v>
      </c>
      <c r="D229" s="101">
        <v>773.73307035100379</v>
      </c>
      <c r="E229" s="101">
        <v>1625.0821794801134</v>
      </c>
      <c r="F229" s="101">
        <v>1507.4337140481075</v>
      </c>
      <c r="G229" s="101">
        <v>1193.586551848799</v>
      </c>
      <c r="H229" s="101">
        <v>1420.8808557687739</v>
      </c>
      <c r="I229" s="101">
        <v>1305.7281895986073</v>
      </c>
      <c r="J229" s="101">
        <v>1376.0073445904213</v>
      </c>
      <c r="K229" s="101">
        <v>1451.871197460561</v>
      </c>
      <c r="L229" s="101">
        <v>1551.4057795919675</v>
      </c>
      <c r="M229" s="101">
        <v>1520.1975178409332</v>
      </c>
      <c r="N229" s="101">
        <v>1494.522209019533</v>
      </c>
      <c r="O229" s="101">
        <v>1604.9263761287723</v>
      </c>
      <c r="P229" s="101">
        <v>1601.9356302274414</v>
      </c>
      <c r="Q229" s="101">
        <v>1643.4677461736862</v>
      </c>
      <c r="R229" s="101">
        <v>1647.0094591150798</v>
      </c>
      <c r="S229" s="101">
        <v>1608.6624626737464</v>
      </c>
      <c r="T229" s="101">
        <v>1549.2524814401149</v>
      </c>
      <c r="U229" s="101">
        <v>1638.5950655243407</v>
      </c>
      <c r="V229" s="101">
        <v>1734.2443353434448</v>
      </c>
      <c r="W229" s="101">
        <v>1765.2657663867765</v>
      </c>
      <c r="X229" s="101">
        <v>1420.3153880919194</v>
      </c>
      <c r="Y229" s="101">
        <v>1058.6170651651025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1177.6279530971433</v>
      </c>
      <c r="L230" s="104">
        <v>1278.3353022368194</v>
      </c>
      <c r="M230" s="104">
        <v>1250.2689427996461</v>
      </c>
      <c r="N230" s="104">
        <v>1224.760847710053</v>
      </c>
      <c r="O230" s="104">
        <v>1312.1949690209383</v>
      </c>
      <c r="P230" s="104">
        <v>1295.401508545546</v>
      </c>
      <c r="Q230" s="104">
        <v>1327.3047232744407</v>
      </c>
      <c r="R230" s="104">
        <v>1338.2124466751675</v>
      </c>
      <c r="S230" s="104">
        <v>1340.8574630696419</v>
      </c>
      <c r="T230" s="104">
        <v>1326.1204486639049</v>
      </c>
      <c r="U230" s="104">
        <v>1413.5552491990823</v>
      </c>
      <c r="V230" s="104">
        <v>1505.0297985534503</v>
      </c>
      <c r="W230" s="104">
        <v>1519.7070830061011</v>
      </c>
      <c r="X230" s="104">
        <v>1220.3304386595098</v>
      </c>
      <c r="Y230" s="104">
        <v>909.74096043606812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684.71586703752723</v>
      </c>
      <c r="L231" s="98">
        <v>771.29827932285764</v>
      </c>
      <c r="M231" s="98">
        <v>729.50232498228934</v>
      </c>
      <c r="N231" s="98">
        <v>691.51247587554235</v>
      </c>
      <c r="O231" s="98">
        <v>753.69530672587553</v>
      </c>
      <c r="P231" s="98">
        <v>726.36196303826216</v>
      </c>
      <c r="Q231" s="98">
        <v>748.41525218038407</v>
      </c>
      <c r="R231" s="98">
        <v>743.11875059164151</v>
      </c>
      <c r="S231" s="98">
        <v>727.690825877208</v>
      </c>
      <c r="T231" s="98">
        <v>809.50962313098273</v>
      </c>
      <c r="U231" s="98">
        <v>796.69587678180949</v>
      </c>
      <c r="V231" s="98">
        <v>831.37910686906082</v>
      </c>
      <c r="W231" s="98">
        <v>850.58411127602449</v>
      </c>
      <c r="X231" s="98">
        <v>520.6517510293603</v>
      </c>
      <c r="Y231" s="98">
        <v>282.31551974747572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492.91208605961623</v>
      </c>
      <c r="L232" s="98">
        <v>507.03702291396189</v>
      </c>
      <c r="M232" s="98">
        <v>520.76661781735663</v>
      </c>
      <c r="N232" s="98">
        <v>533.24837183451064</v>
      </c>
      <c r="O232" s="98">
        <v>558.49966229506288</v>
      </c>
      <c r="P232" s="98">
        <v>569.03954550728361</v>
      </c>
      <c r="Q232" s="98">
        <v>578.88947109405672</v>
      </c>
      <c r="R232" s="98">
        <v>595.09369608352608</v>
      </c>
      <c r="S232" s="98">
        <v>613.166637192434</v>
      </c>
      <c r="T232" s="98">
        <v>516.61082553292249</v>
      </c>
      <c r="U232" s="98">
        <v>616.85937241727277</v>
      </c>
      <c r="V232" s="98">
        <v>673.65069168438959</v>
      </c>
      <c r="W232" s="98">
        <v>669.12297173007676</v>
      </c>
      <c r="X232" s="98">
        <v>699.67868763014951</v>
      </c>
      <c r="Y232" s="98">
        <v>627.42544068859229</v>
      </c>
      <c r="DA232" s="63" t="s">
        <v>2336</v>
      </c>
    </row>
    <row r="233" spans="1:105" ht="12" customHeight="1" x14ac:dyDescent="0.25">
      <c r="A233" s="121" t="s">
        <v>54</v>
      </c>
      <c r="B233" s="122">
        <v>613.57191108053826</v>
      </c>
      <c r="C233" s="122">
        <v>605.75673223627643</v>
      </c>
      <c r="D233" s="122">
        <v>645.56631814801426</v>
      </c>
      <c r="E233" s="122">
        <v>921.37277827246157</v>
      </c>
      <c r="F233" s="122">
        <v>912.96490296948559</v>
      </c>
      <c r="G233" s="122">
        <v>839.7319325843805</v>
      </c>
      <c r="H233" s="122">
        <v>877.35150049910919</v>
      </c>
      <c r="I233" s="122">
        <v>890.56015171395256</v>
      </c>
      <c r="J233" s="122">
        <v>920.60513162568463</v>
      </c>
      <c r="K233" s="122">
        <v>933.20155462260539</v>
      </c>
      <c r="L233" s="122">
        <v>948.19140184758851</v>
      </c>
      <c r="M233" s="122">
        <v>930.05241489652531</v>
      </c>
      <c r="N233" s="122">
        <v>908.75516278115083</v>
      </c>
      <c r="O233" s="122">
        <v>892.66656226372822</v>
      </c>
      <c r="P233" s="122">
        <v>869.62099281098972</v>
      </c>
      <c r="Q233" s="122">
        <v>875.05116181812014</v>
      </c>
      <c r="R233" s="122">
        <v>849.31297994129773</v>
      </c>
      <c r="S233" s="122">
        <v>813.1860017009717</v>
      </c>
      <c r="T233" s="122">
        <v>991.99505940422091</v>
      </c>
      <c r="U233" s="122">
        <v>958.22722566400296</v>
      </c>
      <c r="V233" s="122">
        <v>901.52477902314229</v>
      </c>
      <c r="W233" s="122">
        <v>919.77324277728997</v>
      </c>
      <c r="X233" s="122">
        <v>727.3310960289997</v>
      </c>
      <c r="Y233" s="122">
        <v>619.42480531548028</v>
      </c>
      <c r="DA233" s="130" t="s">
        <v>2337</v>
      </c>
    </row>
    <row r="234" spans="1:105" ht="12" customHeight="1" x14ac:dyDescent="0.25">
      <c r="A234" s="97" t="s">
        <v>202</v>
      </c>
      <c r="B234" s="98">
        <v>634.81126453308104</v>
      </c>
      <c r="C234" s="98">
        <v>616.97945937032398</v>
      </c>
      <c r="D234" s="98">
        <v>699.85674298198569</v>
      </c>
      <c r="E234" s="98">
        <v>940.23098299673325</v>
      </c>
      <c r="F234" s="98">
        <v>969.49539180536158</v>
      </c>
      <c r="G234" s="98">
        <v>911.65710018871073</v>
      </c>
      <c r="H234" s="98">
        <v>925.37232969859292</v>
      </c>
      <c r="I234" s="98">
        <v>960.45943084607359</v>
      </c>
      <c r="J234" s="98">
        <v>990.57927637848036</v>
      </c>
      <c r="K234" s="98">
        <v>994.88834812703294</v>
      </c>
      <c r="L234" s="98">
        <v>972.81886752279365</v>
      </c>
      <c r="M234" s="98">
        <v>1038.8500551968743</v>
      </c>
      <c r="N234" s="98">
        <v>984.62804531671884</v>
      </c>
      <c r="O234" s="98">
        <v>967.46016288326416</v>
      </c>
      <c r="P234" s="98">
        <v>945.77364568909286</v>
      </c>
      <c r="Q234" s="98">
        <v>966.78575878658273</v>
      </c>
      <c r="R234" s="98">
        <v>859.16298265132843</v>
      </c>
      <c r="S234" s="98">
        <v>727.34971298910307</v>
      </c>
      <c r="T234" s="98">
        <v>1229.6873844117986</v>
      </c>
      <c r="U234" s="98">
        <v>1063.2928744583269</v>
      </c>
      <c r="V234" s="98">
        <v>957.83689701762069</v>
      </c>
      <c r="W234" s="98">
        <v>1009.9635269217556</v>
      </c>
      <c r="X234" s="98">
        <v>748.1997806623765</v>
      </c>
      <c r="Y234" s="98">
        <v>672.93563014473159</v>
      </c>
      <c r="DA234" s="63" t="s">
        <v>2338</v>
      </c>
    </row>
    <row r="235" spans="1:105" ht="12" customHeight="1" x14ac:dyDescent="0.25">
      <c r="A235" s="97" t="s">
        <v>50</v>
      </c>
      <c r="B235" s="98">
        <v>618.40154530471023</v>
      </c>
      <c r="C235" s="98">
        <v>632.5037521157999</v>
      </c>
      <c r="D235" s="98">
        <v>685.21424156562489</v>
      </c>
      <c r="E235" s="98">
        <v>909.71426670964706</v>
      </c>
      <c r="F235" s="98">
        <v>911.23799516520626</v>
      </c>
      <c r="G235" s="98">
        <v>888.32143708357307</v>
      </c>
      <c r="H235" s="98">
        <v>900.11883628781447</v>
      </c>
      <c r="I235" s="98">
        <v>937.31145812596458</v>
      </c>
      <c r="J235" s="98">
        <v>966.09637140973371</v>
      </c>
      <c r="K235" s="98">
        <v>996.31283320467969</v>
      </c>
      <c r="L235" s="98">
        <v>1009.0068211112255</v>
      </c>
      <c r="M235" s="98">
        <v>965.48234637181417</v>
      </c>
      <c r="N235" s="98">
        <v>967.93661082661822</v>
      </c>
      <c r="O235" s="98">
        <v>928.8528702697264</v>
      </c>
      <c r="P235" s="98">
        <v>920.09100094335861</v>
      </c>
      <c r="Q235" s="98">
        <v>915.51525647792039</v>
      </c>
      <c r="R235" s="98">
        <v>928.54863434324727</v>
      </c>
      <c r="S235" s="98">
        <v>937.30870563379005</v>
      </c>
      <c r="T235" s="98">
        <v>964.58668383602094</v>
      </c>
      <c r="U235" s="98">
        <v>1009.0377159145767</v>
      </c>
      <c r="V235" s="98">
        <v>940.96943640777442</v>
      </c>
      <c r="W235" s="98">
        <v>891.37311690696663</v>
      </c>
      <c r="X235" s="98">
        <v>767.99762507922514</v>
      </c>
      <c r="Y235" s="98">
        <v>624.67573598206627</v>
      </c>
      <c r="DA235" s="63" t="s">
        <v>2339</v>
      </c>
    </row>
    <row r="236" spans="1:105" ht="12" customHeight="1" x14ac:dyDescent="0.25">
      <c r="A236" s="109" t="s">
        <v>120</v>
      </c>
      <c r="B236" s="33">
        <v>497.56970982565821</v>
      </c>
      <c r="C236" s="33">
        <v>431.0183561481598</v>
      </c>
      <c r="D236" s="33">
        <v>338.82352869877468</v>
      </c>
      <c r="E236" s="33">
        <v>912.10704871002667</v>
      </c>
      <c r="F236" s="33">
        <v>823.62376496866102</v>
      </c>
      <c r="G236" s="33">
        <v>635.63974168516847</v>
      </c>
      <c r="H236" s="33">
        <v>760.99053222566431</v>
      </c>
      <c r="I236" s="33">
        <v>690.93805879419074</v>
      </c>
      <c r="J236" s="33">
        <v>733.92681255948003</v>
      </c>
      <c r="K236" s="33">
        <v>739.04803891955169</v>
      </c>
      <c r="L236" s="33">
        <v>823.6623182633158</v>
      </c>
      <c r="M236" s="33">
        <v>754.70878486139588</v>
      </c>
      <c r="N236" s="33">
        <v>736.35874202444381</v>
      </c>
      <c r="O236" s="33">
        <v>753.35107662818109</v>
      </c>
      <c r="P236" s="33">
        <v>702.06342163740942</v>
      </c>
      <c r="Q236" s="33">
        <v>698.69600507725931</v>
      </c>
      <c r="R236" s="33">
        <v>711.46744641767066</v>
      </c>
      <c r="S236" s="33">
        <v>718.02384891108352</v>
      </c>
      <c r="T236" s="33">
        <v>708.65777505328958</v>
      </c>
      <c r="U236" s="33">
        <v>708.69223500877933</v>
      </c>
      <c r="V236" s="33">
        <v>738.59432200339268</v>
      </c>
      <c r="W236" s="33">
        <v>832.39884748861186</v>
      </c>
      <c r="X236" s="33">
        <v>525.36228670814205</v>
      </c>
      <c r="Y236" s="33">
        <v>388.69875629539257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8087.7503051586364</v>
      </c>
      <c r="C238" s="117">
        <f t="shared" si="115"/>
        <v>8890.4497543152338</v>
      </c>
      <c r="D238" s="117">
        <f t="shared" si="115"/>
        <v>8835.6782056153825</v>
      </c>
      <c r="E238" s="117">
        <f t="shared" si="115"/>
        <v>8969.4747974690763</v>
      </c>
      <c r="F238" s="117">
        <f t="shared" si="115"/>
        <v>9092.1246766434961</v>
      </c>
      <c r="G238" s="117">
        <f t="shared" si="115"/>
        <v>9025.7823945783512</v>
      </c>
      <c r="H238" s="117">
        <f t="shared" si="115"/>
        <v>9562.8465888341889</v>
      </c>
      <c r="I238" s="117">
        <f t="shared" si="115"/>
        <v>9410.8700904676589</v>
      </c>
      <c r="J238" s="117">
        <f t="shared" si="115"/>
        <v>9601.2998121949258</v>
      </c>
      <c r="K238" s="117">
        <f t="shared" si="115"/>
        <v>9685.1463726263319</v>
      </c>
      <c r="L238" s="117">
        <f t="shared" si="115"/>
        <v>10620.207515816121</v>
      </c>
      <c r="M238" s="117">
        <f t="shared" si="115"/>
        <v>10537.611136189038</v>
      </c>
      <c r="N238" s="117">
        <f t="shared" si="115"/>
        <v>10698.597429582012</v>
      </c>
      <c r="O238" s="117">
        <f t="shared" si="115"/>
        <v>10736.928413340142</v>
      </c>
      <c r="P238" s="117">
        <f t="shared" si="115"/>
        <v>9747.0789514683074</v>
      </c>
      <c r="Q238" s="117">
        <f t="shared" si="115"/>
        <v>10016.37818456282</v>
      </c>
      <c r="R238" s="117">
        <f t="shared" ref="R238:V238" si="116">R239+R242+R244+R257</f>
        <v>9647.2525562634</v>
      </c>
      <c r="S238" s="117">
        <f t="shared" si="116"/>
        <v>8426.0281260817919</v>
      </c>
      <c r="T238" s="117">
        <f t="shared" si="116"/>
        <v>14264.493047873362</v>
      </c>
      <c r="U238" s="117">
        <f t="shared" si="116"/>
        <v>12697.483471643722</v>
      </c>
      <c r="V238" s="117">
        <f t="shared" si="116"/>
        <v>11790.97529120995</v>
      </c>
      <c r="W238" s="117">
        <f t="shared" ref="W238:Y238" si="117">W239+W242+W244+W257</f>
        <v>12456.768358367352</v>
      </c>
      <c r="X238" s="117">
        <f t="shared" si="117"/>
        <v>11686.274530499632</v>
      </c>
      <c r="Y238" s="117">
        <f t="shared" si="117"/>
        <v>10467.687304153005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7004.939732660273</v>
      </c>
      <c r="C239" s="122">
        <f t="shared" si="118"/>
        <v>7814.1770609186806</v>
      </c>
      <c r="D239" s="122">
        <f t="shared" si="118"/>
        <v>7716.5352189031755</v>
      </c>
      <c r="E239" s="122">
        <f t="shared" si="118"/>
        <v>7561.2032084457951</v>
      </c>
      <c r="F239" s="122">
        <f t="shared" si="118"/>
        <v>7651.0457617535776</v>
      </c>
      <c r="G239" s="122">
        <f t="shared" si="118"/>
        <v>7683.7563081101398</v>
      </c>
      <c r="H239" s="122">
        <f t="shared" si="118"/>
        <v>8154.5037675382582</v>
      </c>
      <c r="I239" s="122">
        <f t="shared" si="118"/>
        <v>7975.0888130133499</v>
      </c>
      <c r="J239" s="122">
        <f t="shared" si="118"/>
        <v>8113.289129662171</v>
      </c>
      <c r="K239" s="122">
        <f t="shared" si="118"/>
        <v>8167.343158804576</v>
      </c>
      <c r="L239" s="122">
        <f t="shared" si="118"/>
        <v>9083.1482027880229</v>
      </c>
      <c r="M239" s="122">
        <f t="shared" si="118"/>
        <v>8919.8447200657829</v>
      </c>
      <c r="N239" s="122">
        <f t="shared" si="118"/>
        <v>9096.6731059765789</v>
      </c>
      <c r="O239" s="122">
        <f t="shared" si="118"/>
        <v>9106.1644552038906</v>
      </c>
      <c r="P239" s="122">
        <f t="shared" si="118"/>
        <v>8134.9982204006074</v>
      </c>
      <c r="Q239" s="122">
        <f t="shared" si="118"/>
        <v>8358.2677337712594</v>
      </c>
      <c r="R239" s="122">
        <f t="shared" ref="R239:V239" si="119">SUM(R240:R241)</f>
        <v>8084.790778650181</v>
      </c>
      <c r="S239" s="122">
        <f t="shared" si="119"/>
        <v>6995.0796753893328</v>
      </c>
      <c r="T239" s="122">
        <f t="shared" si="119"/>
        <v>12205.66511818477</v>
      </c>
      <c r="U239" s="122">
        <f t="shared" si="119"/>
        <v>10782.432995284098</v>
      </c>
      <c r="V239" s="122">
        <f t="shared" si="119"/>
        <v>9995.6908375535859</v>
      </c>
      <c r="W239" s="122">
        <f t="shared" ref="W239:Y239" si="120">SUM(W240:W241)</f>
        <v>10524.639635880936</v>
      </c>
      <c r="X239" s="122">
        <f t="shared" si="120"/>
        <v>10017.890703198032</v>
      </c>
      <c r="Y239" s="122">
        <f t="shared" si="120"/>
        <v>9194.5350394390643</v>
      </c>
      <c r="DA239" s="130" t="s">
        <v>2487</v>
      </c>
    </row>
    <row r="240" spans="1:105" ht="12" customHeight="1" x14ac:dyDescent="0.25">
      <c r="A240" s="97" t="s">
        <v>199</v>
      </c>
      <c r="B240" s="98">
        <v>6948.7343475929238</v>
      </c>
      <c r="C240" s="98">
        <v>7751.4772979535101</v>
      </c>
      <c r="D240" s="98">
        <v>7655.3427579002218</v>
      </c>
      <c r="E240" s="98">
        <v>7501.3980786841503</v>
      </c>
      <c r="F240" s="98">
        <v>7591.6180249340869</v>
      </c>
      <c r="G240" s="98">
        <v>7625.0094886240722</v>
      </c>
      <c r="H240" s="98">
        <v>8092.41123807433</v>
      </c>
      <c r="I240" s="98">
        <v>7915.9414935833593</v>
      </c>
      <c r="J240" s="98">
        <v>8053.6896566627529</v>
      </c>
      <c r="K240" s="98">
        <v>8108.1383302203085</v>
      </c>
      <c r="L240" s="98">
        <v>9017.1045275120541</v>
      </c>
      <c r="M240" s="98">
        <v>8856.5124594002682</v>
      </c>
      <c r="N240" s="98">
        <v>9032.5512131930827</v>
      </c>
      <c r="O240" s="98">
        <v>9042.9577826317782</v>
      </c>
      <c r="P240" s="98">
        <v>8079.652000996959</v>
      </c>
      <c r="Q240" s="98">
        <v>8302.0601692488508</v>
      </c>
      <c r="R240" s="98">
        <v>8030.6720122194592</v>
      </c>
      <c r="S240" s="98">
        <v>6948.7418357833749</v>
      </c>
      <c r="T240" s="98">
        <v>12123.896674715295</v>
      </c>
      <c r="U240" s="98">
        <v>10711.750654329315</v>
      </c>
      <c r="V240" s="98">
        <v>9930.5004963145111</v>
      </c>
      <c r="W240" s="98">
        <v>10457.712733803799</v>
      </c>
      <c r="X240" s="98">
        <v>9957.0459791264802</v>
      </c>
      <c r="Y240" s="98">
        <v>9140.1108019172734</v>
      </c>
      <c r="DA240" s="63" t="s">
        <v>2488</v>
      </c>
    </row>
    <row r="241" spans="1:105" ht="12" customHeight="1" x14ac:dyDescent="0.25">
      <c r="A241" s="97" t="s">
        <v>53</v>
      </c>
      <c r="B241" s="98">
        <v>56.205385067349376</v>
      </c>
      <c r="C241" s="98">
        <v>62.699762965170976</v>
      </c>
      <c r="D241" s="98">
        <v>61.192461002953998</v>
      </c>
      <c r="E241" s="98">
        <v>59.805129761644451</v>
      </c>
      <c r="F241" s="98">
        <v>59.427736819490526</v>
      </c>
      <c r="G241" s="98">
        <v>58.746819486067388</v>
      </c>
      <c r="H241" s="98">
        <v>62.092529463928223</v>
      </c>
      <c r="I241" s="98">
        <v>59.147319429990624</v>
      </c>
      <c r="J241" s="98">
        <v>59.59947299941782</v>
      </c>
      <c r="K241" s="98">
        <v>59.204828584267851</v>
      </c>
      <c r="L241" s="98">
        <v>66.043675275968269</v>
      </c>
      <c r="M241" s="98">
        <v>63.33226066551417</v>
      </c>
      <c r="N241" s="98">
        <v>64.121892783496421</v>
      </c>
      <c r="O241" s="98">
        <v>63.206672572111806</v>
      </c>
      <c r="P241" s="98">
        <v>55.346219403647922</v>
      </c>
      <c r="Q241" s="98">
        <v>56.207564522408518</v>
      </c>
      <c r="R241" s="98">
        <v>54.118766430722161</v>
      </c>
      <c r="S241" s="98">
        <v>46.337839605958088</v>
      </c>
      <c r="T241" s="98">
        <v>81.768443469474434</v>
      </c>
      <c r="U241" s="98">
        <v>70.682340954782745</v>
      </c>
      <c r="V241" s="98">
        <v>65.19034123907548</v>
      </c>
      <c r="W241" s="98">
        <v>66.926902077137584</v>
      </c>
      <c r="X241" s="98">
        <v>60.84472407155198</v>
      </c>
      <c r="Y241" s="98">
        <v>54.424237521791532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0.12456826009971643</v>
      </c>
      <c r="C242" s="122">
        <f t="shared" si="121"/>
        <v>0.13721491075350634</v>
      </c>
      <c r="D242" s="122">
        <f t="shared" si="121"/>
        <v>0.16407969299108785</v>
      </c>
      <c r="E242" s="122">
        <f t="shared" si="121"/>
        <v>0.19923433994262366</v>
      </c>
      <c r="F242" s="122">
        <f t="shared" si="121"/>
        <v>0.28177364331652555</v>
      </c>
      <c r="G242" s="122">
        <f t="shared" si="121"/>
        <v>0.34944042812280901</v>
      </c>
      <c r="H242" s="122">
        <f t="shared" si="121"/>
        <v>0.54821354531290334</v>
      </c>
      <c r="I242" s="122">
        <f t="shared" si="121"/>
        <v>0.73747050684657833</v>
      </c>
      <c r="J242" s="122">
        <f t="shared" si="121"/>
        <v>1.0075616375965566</v>
      </c>
      <c r="K242" s="122">
        <f t="shared" si="121"/>
        <v>1.3853045962689612</v>
      </c>
      <c r="L242" s="122">
        <f t="shared" si="121"/>
        <v>2.7228296249684432</v>
      </c>
      <c r="M242" s="122">
        <f t="shared" si="121"/>
        <v>2.0220674400954937</v>
      </c>
      <c r="N242" s="122">
        <f t="shared" si="121"/>
        <v>3.1688366413613513</v>
      </c>
      <c r="O242" s="122">
        <f t="shared" si="121"/>
        <v>4.0295238446115267</v>
      </c>
      <c r="P242" s="122">
        <f t="shared" si="121"/>
        <v>5.2461059588422492</v>
      </c>
      <c r="Q242" s="122">
        <f t="shared" si="121"/>
        <v>12.355599774637609</v>
      </c>
      <c r="R242" s="122">
        <f t="shared" si="121"/>
        <v>9.5806012416882158</v>
      </c>
      <c r="S242" s="122">
        <f t="shared" si="121"/>
        <v>11.734490358429591</v>
      </c>
      <c r="T242" s="122">
        <f t="shared" si="121"/>
        <v>15.78796409910913</v>
      </c>
      <c r="U242" s="122">
        <f t="shared" si="121"/>
        <v>26.222313558673612</v>
      </c>
      <c r="V242" s="122">
        <f t="shared" si="121"/>
        <v>18.043461820516107</v>
      </c>
      <c r="W242" s="122">
        <f t="shared" si="121"/>
        <v>22.726778230071275</v>
      </c>
      <c r="X242" s="122">
        <f t="shared" si="121"/>
        <v>19.26223773735628</v>
      </c>
      <c r="Y242" s="122">
        <f t="shared" si="121"/>
        <v>17.2526424986956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0.12456826009971643</v>
      </c>
      <c r="C243" s="98">
        <f>RES_hhdet_tesh!C86</f>
        <v>0.13721491075350634</v>
      </c>
      <c r="D243" s="98">
        <f>RES_hhdet_tesh!D86</f>
        <v>0.16407969299108785</v>
      </c>
      <c r="E243" s="98">
        <f>RES_hhdet_tesh!E86</f>
        <v>0.19923433994262366</v>
      </c>
      <c r="F243" s="98">
        <f>RES_hhdet_tesh!F86</f>
        <v>0.28177364331652555</v>
      </c>
      <c r="G243" s="98">
        <f>RES_hhdet_tesh!G86</f>
        <v>0.34944042812280901</v>
      </c>
      <c r="H243" s="98">
        <f>RES_hhdet_tesh!H86</f>
        <v>0.54821354531290334</v>
      </c>
      <c r="I243" s="98">
        <f>RES_hhdet_tesh!I86</f>
        <v>0.73747050684657833</v>
      </c>
      <c r="J243" s="98">
        <f>RES_hhdet_tesh!J86</f>
        <v>1.0075616375965566</v>
      </c>
      <c r="K243" s="98">
        <f>RES_hhdet_tesh!K86</f>
        <v>1.3853045962689612</v>
      </c>
      <c r="L243" s="98">
        <f>RES_hhdet_tesh!L86</f>
        <v>2.7228296249684432</v>
      </c>
      <c r="M243" s="98">
        <f>RES_hhdet_tesh!M86</f>
        <v>2.0220674400954937</v>
      </c>
      <c r="N243" s="98">
        <f>RES_hhdet_tesh!N86</f>
        <v>3.1688366413613513</v>
      </c>
      <c r="O243" s="98">
        <f>RES_hhdet_tesh!O86</f>
        <v>4.0295238446115267</v>
      </c>
      <c r="P243" s="98">
        <f>RES_hhdet_tesh!P86</f>
        <v>5.2461059588422492</v>
      </c>
      <c r="Q243" s="98">
        <f>RES_hhdet_tesh!Q86</f>
        <v>12.355599774637609</v>
      </c>
      <c r="R243" s="98">
        <f>RES_hhdet_tesh!R86</f>
        <v>9.5806012416882158</v>
      </c>
      <c r="S243" s="98">
        <f>RES_hhdet_tesh!S86</f>
        <v>11.734490358429591</v>
      </c>
      <c r="T243" s="98">
        <f>RES_hhdet_tesh!T86</f>
        <v>15.78796409910913</v>
      </c>
      <c r="U243" s="98">
        <f>RES_hhdet_tesh!U86</f>
        <v>26.222313558673612</v>
      </c>
      <c r="V243" s="98">
        <f>RES_hhdet_tesh!V86</f>
        <v>18.043461820516107</v>
      </c>
      <c r="W243" s="98">
        <f>RES_hhdet_tesh!W86</f>
        <v>22.726778230071275</v>
      </c>
      <c r="X243" s="98">
        <f>RES_hhdet_tesh!X86</f>
        <v>19.26223773735628</v>
      </c>
      <c r="Y243" s="98">
        <f>RES_hhdet_tesh!Y86</f>
        <v>17.2526424986956</v>
      </c>
      <c r="DA243" s="63" t="s">
        <v>2491</v>
      </c>
    </row>
    <row r="244" spans="1:105" ht="12" customHeight="1" x14ac:dyDescent="0.25">
      <c r="A244" s="121" t="s">
        <v>55</v>
      </c>
      <c r="B244" s="122">
        <v>722.3093180000817</v>
      </c>
      <c r="C244" s="122">
        <v>720.08244731927869</v>
      </c>
      <c r="D244" s="122">
        <v>739.1855481547575</v>
      </c>
      <c r="E244" s="122">
        <v>845.92415560953475</v>
      </c>
      <c r="F244" s="122">
        <v>881.51591646309134</v>
      </c>
      <c r="G244" s="122">
        <v>830.10791973147809</v>
      </c>
      <c r="H244" s="122">
        <v>867.90745126244997</v>
      </c>
      <c r="I244" s="122">
        <v>890.13743097582005</v>
      </c>
      <c r="J244" s="122">
        <v>921.31883823598014</v>
      </c>
      <c r="K244" s="122">
        <v>940.94360338219758</v>
      </c>
      <c r="L244" s="122">
        <v>942.40455253162384</v>
      </c>
      <c r="M244" s="122">
        <v>1035.5585430190761</v>
      </c>
      <c r="N244" s="122">
        <v>1031.1718932500216</v>
      </c>
      <c r="O244" s="122">
        <v>1067.5010870174008</v>
      </c>
      <c r="P244" s="122">
        <v>1064.042136056144</v>
      </c>
      <c r="Q244" s="122">
        <v>1099.9137215953162</v>
      </c>
      <c r="R244" s="122">
        <v>1019.5796618818576</v>
      </c>
      <c r="S244" s="122">
        <v>903.94829807568021</v>
      </c>
      <c r="T244" s="122">
        <v>1421.7749145182729</v>
      </c>
      <c r="U244" s="122">
        <v>1284.7056629206286</v>
      </c>
      <c r="V244" s="122">
        <v>1203.7942355566809</v>
      </c>
      <c r="W244" s="122">
        <v>1324.0544127210717</v>
      </c>
      <c r="X244" s="122">
        <v>1196.5368555561465</v>
      </c>
      <c r="Y244" s="122">
        <v>875.78529113476907</v>
      </c>
      <c r="DA244" s="130" t="s">
        <v>2492</v>
      </c>
    </row>
    <row r="245" spans="1:105" ht="12" customHeight="1" x14ac:dyDescent="0.25">
      <c r="A245" s="97" t="s">
        <v>132</v>
      </c>
      <c r="B245" s="98">
        <v>720.56486193268552</v>
      </c>
      <c r="C245" s="98">
        <v>723.45729306367218</v>
      </c>
      <c r="D245" s="98">
        <v>765.98405883822215</v>
      </c>
      <c r="E245" s="98">
        <v>815.16093697735323</v>
      </c>
      <c r="F245" s="98">
        <v>867.07792552510546</v>
      </c>
      <c r="G245" s="98">
        <v>841.119383504285</v>
      </c>
      <c r="H245" s="98">
        <v>858.50309616458594</v>
      </c>
      <c r="I245" s="98">
        <v>897.63230106979643</v>
      </c>
      <c r="J245" s="98">
        <v>926.00954413109321</v>
      </c>
      <c r="K245" s="98">
        <v>939.21622858441151</v>
      </c>
      <c r="L245" s="98">
        <v>926.78035932677551</v>
      </c>
      <c r="M245" s="98">
        <v>1043.2574913698932</v>
      </c>
      <c r="N245" s="98">
        <v>1038.4187065519675</v>
      </c>
      <c r="O245" s="98">
        <v>1068.083165741084</v>
      </c>
      <c r="P245" s="98">
        <v>1063.0223262215243</v>
      </c>
      <c r="Q245" s="98">
        <v>1099.8058737937847</v>
      </c>
      <c r="R245" s="98">
        <v>996.51766603319186</v>
      </c>
      <c r="S245" s="98">
        <v>854.73818516481697</v>
      </c>
      <c r="T245" s="98">
        <v>1477.9622164524319</v>
      </c>
      <c r="U245" s="98">
        <v>1295.8873806090821</v>
      </c>
      <c r="V245" s="98">
        <v>1187.4553117277439</v>
      </c>
      <c r="W245" s="98">
        <v>1321.1338856488301</v>
      </c>
      <c r="X245" s="98">
        <v>1204.5895298492467</v>
      </c>
      <c r="Y245" s="98">
        <v>875.77152701380919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937.69017101138934</v>
      </c>
      <c r="L246" s="98">
        <v>925.52360242869895</v>
      </c>
      <c r="M246" s="98">
        <v>1042.1326992488059</v>
      </c>
      <c r="N246" s="98">
        <v>1037.6342651162815</v>
      </c>
      <c r="O246" s="98">
        <v>1066.8315333386251</v>
      </c>
      <c r="P246" s="98">
        <v>1060.167104582559</v>
      </c>
      <c r="Q246" s="98">
        <v>1096.2237569116769</v>
      </c>
      <c r="R246" s="98">
        <v>993.92728732138892</v>
      </c>
      <c r="S246" s="98">
        <v>853.61111944019092</v>
      </c>
      <c r="T246" s="98">
        <v>1473.0936288907294</v>
      </c>
      <c r="U246" s="98">
        <v>1293.0924689073765</v>
      </c>
      <c r="V246" s="98">
        <v>1185.5369697181357</v>
      </c>
      <c r="W246" s="98">
        <v>1319.2220251439248</v>
      </c>
      <c r="X246" s="98">
        <v>1200.8421551222555</v>
      </c>
      <c r="Y246" s="98">
        <v>873.11531648471851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448.38927468353455</v>
      </c>
      <c r="L247" s="101">
        <v>462.88408791601603</v>
      </c>
      <c r="M247" s="101">
        <v>501.59503914399642</v>
      </c>
      <c r="N247" s="101">
        <v>480.82044593464133</v>
      </c>
      <c r="O247" s="101">
        <v>509.18037098221839</v>
      </c>
      <c r="P247" s="101">
        <v>495.72966065982587</v>
      </c>
      <c r="Q247" s="101">
        <v>520.45462235485036</v>
      </c>
      <c r="R247" s="101">
        <v>464.13249412674799</v>
      </c>
      <c r="S247" s="101">
        <v>389.52719783414335</v>
      </c>
      <c r="T247" s="101">
        <v>807.64141214317317</v>
      </c>
      <c r="U247" s="101">
        <v>637.97004076291785</v>
      </c>
      <c r="V247" s="101">
        <v>567.36007653384843</v>
      </c>
      <c r="W247" s="101">
        <v>656.06054283736694</v>
      </c>
      <c r="X247" s="101">
        <v>459.35878532501079</v>
      </c>
      <c r="Y247" s="101">
        <v>253.16400556278322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489.30089632785473</v>
      </c>
      <c r="L248" s="104">
        <v>462.63951451268292</v>
      </c>
      <c r="M248" s="104">
        <v>540.53766010480933</v>
      </c>
      <c r="N248" s="104">
        <v>556.81381918164016</v>
      </c>
      <c r="O248" s="104">
        <v>557.65116235640699</v>
      </c>
      <c r="P248" s="104">
        <v>564.437443922733</v>
      </c>
      <c r="Q248" s="104">
        <v>575.76913455682643</v>
      </c>
      <c r="R248" s="104">
        <v>529.79479319464087</v>
      </c>
      <c r="S248" s="104">
        <v>464.08392160604751</v>
      </c>
      <c r="T248" s="104">
        <v>665.45221674755635</v>
      </c>
      <c r="U248" s="104">
        <v>655.12242814445858</v>
      </c>
      <c r="V248" s="104">
        <v>618.17689318428745</v>
      </c>
      <c r="W248" s="104">
        <v>663.16148230655801</v>
      </c>
      <c r="X248" s="104">
        <v>741.48336979724468</v>
      </c>
      <c r="Y248" s="104">
        <v>619.95131092193537</v>
      </c>
      <c r="DA248" s="132" t="s">
        <v>2496</v>
      </c>
    </row>
    <row r="249" spans="1:105" ht="12" customHeight="1" x14ac:dyDescent="0.25">
      <c r="A249" s="106" t="s">
        <v>124</v>
      </c>
      <c r="B249" s="101">
        <v>719.82634092777289</v>
      </c>
      <c r="C249" s="101">
        <v>754.83162141461912</v>
      </c>
      <c r="D249" s="101">
        <v>767.50533878680687</v>
      </c>
      <c r="E249" s="101">
        <v>808.05509826486832</v>
      </c>
      <c r="F249" s="101">
        <v>835.47136182901465</v>
      </c>
      <c r="G249" s="101">
        <v>845.95785084115812</v>
      </c>
      <c r="H249" s="101">
        <v>862.06499177926685</v>
      </c>
      <c r="I249" s="101">
        <v>899.41686962958113</v>
      </c>
      <c r="J249" s="101">
        <v>927.58416610456379</v>
      </c>
      <c r="K249" s="101">
        <v>962.90349220720327</v>
      </c>
      <c r="L249" s="101">
        <v>982.21522577689723</v>
      </c>
      <c r="M249" s="101">
        <v>982.02453682032524</v>
      </c>
      <c r="N249" s="101">
        <v>1037.6614058744956</v>
      </c>
      <c r="O249" s="101">
        <v>1034.0610982797621</v>
      </c>
      <c r="P249" s="101">
        <v>1054.4568919456558</v>
      </c>
      <c r="Q249" s="101">
        <v>1061.3035989471321</v>
      </c>
      <c r="R249" s="101">
        <v>1102.7080811588253</v>
      </c>
      <c r="S249" s="101">
        <v>1138.7419011313375</v>
      </c>
      <c r="T249" s="101">
        <v>1188.4007773966789</v>
      </c>
      <c r="U249" s="101">
        <v>1272.8991625891006</v>
      </c>
      <c r="V249" s="101">
        <v>1295.6706678795367</v>
      </c>
      <c r="W249" s="101">
        <v>1381.3132269046023</v>
      </c>
      <c r="X249" s="101">
        <v>1379.9267819803949</v>
      </c>
      <c r="Y249" s="101">
        <v>1143.7150531210402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961.39826910169745</v>
      </c>
      <c r="L250" s="104">
        <v>980.88224559881928</v>
      </c>
      <c r="M250" s="104">
        <v>981.02838140142057</v>
      </c>
      <c r="N250" s="104">
        <v>1036.9692368821777</v>
      </c>
      <c r="O250" s="104">
        <v>1033.05891818022</v>
      </c>
      <c r="P250" s="104">
        <v>1052.3923514581927</v>
      </c>
      <c r="Q250" s="104">
        <v>1058.9045729979484</v>
      </c>
      <c r="R250" s="104">
        <v>1099.8561410511074</v>
      </c>
      <c r="S250" s="104">
        <v>1136.928279847521</v>
      </c>
      <c r="T250" s="104">
        <v>1186.8390143645136</v>
      </c>
      <c r="U250" s="104">
        <v>1272.1507437773605</v>
      </c>
      <c r="V250" s="104">
        <v>1295.423042998267</v>
      </c>
      <c r="W250" s="104">
        <v>1381.3289364182326</v>
      </c>
      <c r="X250" s="104">
        <v>1386.4979269875184</v>
      </c>
      <c r="Y250" s="104">
        <v>1151.6330459515052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459.68310515025104</v>
      </c>
      <c r="L251" s="98">
        <v>490.83682123062658</v>
      </c>
      <c r="M251" s="98">
        <v>471.84044976601467</v>
      </c>
      <c r="N251" s="98">
        <v>480.42082745268306</v>
      </c>
      <c r="O251" s="98">
        <v>492.77985217190889</v>
      </c>
      <c r="P251" s="98">
        <v>491.82329065575516</v>
      </c>
      <c r="Q251" s="98">
        <v>502.05527395044072</v>
      </c>
      <c r="R251" s="98">
        <v>515.56227223111216</v>
      </c>
      <c r="S251" s="98">
        <v>523.4017077836711</v>
      </c>
      <c r="T251" s="98">
        <v>646.29887005208059</v>
      </c>
      <c r="U251" s="98">
        <v>626.9888522987128</v>
      </c>
      <c r="V251" s="98">
        <v>622.03887434399371</v>
      </c>
      <c r="W251" s="98">
        <v>688.00668329967868</v>
      </c>
      <c r="X251" s="98">
        <v>539.09725244178708</v>
      </c>
      <c r="Y251" s="98">
        <v>358.46496415237107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501.7151639514463</v>
      </c>
      <c r="L252" s="98">
        <v>490.04542436819281</v>
      </c>
      <c r="M252" s="98">
        <v>509.18793163540602</v>
      </c>
      <c r="N252" s="98">
        <v>556.54840942949465</v>
      </c>
      <c r="O252" s="98">
        <v>540.27906600831113</v>
      </c>
      <c r="P252" s="98">
        <v>560.56906080243766</v>
      </c>
      <c r="Q252" s="98">
        <v>556.84929904750766</v>
      </c>
      <c r="R252" s="98">
        <v>584.2938688199954</v>
      </c>
      <c r="S252" s="98">
        <v>613.52657206385004</v>
      </c>
      <c r="T252" s="98">
        <v>540.54014431243331</v>
      </c>
      <c r="U252" s="98">
        <v>645.1618914786477</v>
      </c>
      <c r="V252" s="98">
        <v>673.38416865427314</v>
      </c>
      <c r="W252" s="98">
        <v>693.3222531185537</v>
      </c>
      <c r="X252" s="98">
        <v>847.40067454573182</v>
      </c>
      <c r="Y252" s="98">
        <v>793.16808179913448</v>
      </c>
      <c r="DA252" s="63" t="s">
        <v>2500</v>
      </c>
    </row>
    <row r="253" spans="1:105" ht="12" customHeight="1" x14ac:dyDescent="0.25">
      <c r="A253" s="106" t="s">
        <v>122</v>
      </c>
      <c r="B253" s="101">
        <v>746.26387902663225</v>
      </c>
      <c r="C253" s="101">
        <v>647.08900019919326</v>
      </c>
      <c r="D253" s="101">
        <v>491.40715317496483</v>
      </c>
      <c r="E253" s="101">
        <v>1040.7347922406711</v>
      </c>
      <c r="F253" s="101">
        <v>969.34337040577543</v>
      </c>
      <c r="G253" s="101">
        <v>769.7907330159411</v>
      </c>
      <c r="H253" s="101">
        <v>919.27468420743014</v>
      </c>
      <c r="I253" s="101">
        <v>846.62277625545903</v>
      </c>
      <c r="J253" s="101">
        <v>894.226650768735</v>
      </c>
      <c r="K253" s="101">
        <v>946.06598878820876</v>
      </c>
      <c r="L253" s="101">
        <v>1017.2382062682045</v>
      </c>
      <c r="M253" s="101">
        <v>1003.8051378089647</v>
      </c>
      <c r="N253" s="101">
        <v>992.58385759499811</v>
      </c>
      <c r="O253" s="101">
        <v>1068.886077380859</v>
      </c>
      <c r="P253" s="101">
        <v>1070.8433375941115</v>
      </c>
      <c r="Q253" s="101">
        <v>1106.1987906942611</v>
      </c>
      <c r="R253" s="101">
        <v>1127.6113927905815</v>
      </c>
      <c r="S253" s="101">
        <v>1141.9043840932675</v>
      </c>
      <c r="T253" s="101">
        <v>1122.0904307472092</v>
      </c>
      <c r="U253" s="101">
        <v>1217.5261898780211</v>
      </c>
      <c r="V253" s="101">
        <v>1305.2752449631043</v>
      </c>
      <c r="W253" s="101">
        <v>1334.297209607158</v>
      </c>
      <c r="X253" s="101">
        <v>1109.7060121173467</v>
      </c>
      <c r="Y253" s="101">
        <v>852.00982944878797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944.62597235778674</v>
      </c>
      <c r="L254" s="104">
        <v>1016.3867642821042</v>
      </c>
      <c r="M254" s="104">
        <v>1003.5659633328146</v>
      </c>
      <c r="N254" s="104">
        <v>992.54316991890812</v>
      </c>
      <c r="O254" s="104">
        <v>1068.9815539387248</v>
      </c>
      <c r="P254" s="104">
        <v>1069.1291822386784</v>
      </c>
      <c r="Q254" s="104">
        <v>1103.3682026441588</v>
      </c>
      <c r="R254" s="104">
        <v>1124.7353933123584</v>
      </c>
      <c r="S254" s="104">
        <v>1140.3382094930296</v>
      </c>
      <c r="T254" s="104">
        <v>1118.8910682796065</v>
      </c>
      <c r="U254" s="104">
        <v>1215.5762854882685</v>
      </c>
      <c r="V254" s="104">
        <v>1303.6415012196885</v>
      </c>
      <c r="W254" s="104">
        <v>1331.6268970205688</v>
      </c>
      <c r="X254" s="104">
        <v>1111.1096088954425</v>
      </c>
      <c r="Y254" s="104">
        <v>854.64225566906737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451.71388629817056</v>
      </c>
      <c r="L255" s="98">
        <v>509.34974136814219</v>
      </c>
      <c r="M255" s="98">
        <v>482.79934551545807</v>
      </c>
      <c r="N255" s="98">
        <v>459.29479808439766</v>
      </c>
      <c r="O255" s="98">
        <v>510.48189164366198</v>
      </c>
      <c r="P255" s="98">
        <v>500.08963673139482</v>
      </c>
      <c r="Q255" s="98">
        <v>524.47873155010222</v>
      </c>
      <c r="R255" s="98">
        <v>529.64169722883253</v>
      </c>
      <c r="S255" s="98">
        <v>527.1715723005957</v>
      </c>
      <c r="T255" s="98">
        <v>602.28024274668394</v>
      </c>
      <c r="U255" s="98">
        <v>598.71691307099582</v>
      </c>
      <c r="V255" s="98">
        <v>629.99080953529904</v>
      </c>
      <c r="W255" s="98">
        <v>662.50392529049225</v>
      </c>
      <c r="X255" s="98">
        <v>411.43092126529297</v>
      </c>
      <c r="Y255" s="98">
        <v>227.21681498047499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492.91208605961623</v>
      </c>
      <c r="L256" s="98">
        <v>507.03702291396189</v>
      </c>
      <c r="M256" s="98">
        <v>520.76661781735663</v>
      </c>
      <c r="N256" s="98">
        <v>533.24837183451064</v>
      </c>
      <c r="O256" s="98">
        <v>558.49966229506288</v>
      </c>
      <c r="P256" s="98">
        <v>569.03954550728361</v>
      </c>
      <c r="Q256" s="98">
        <v>578.88947109405672</v>
      </c>
      <c r="R256" s="98">
        <v>595.09369608352608</v>
      </c>
      <c r="S256" s="98">
        <v>613.166637192434</v>
      </c>
      <c r="T256" s="98">
        <v>516.61082553292249</v>
      </c>
      <c r="U256" s="98">
        <v>616.85937241727277</v>
      </c>
      <c r="V256" s="98">
        <v>673.65069168438959</v>
      </c>
      <c r="W256" s="98">
        <v>669.12297173007676</v>
      </c>
      <c r="X256" s="98">
        <v>699.67868763014951</v>
      </c>
      <c r="Y256" s="98">
        <v>627.42544068859229</v>
      </c>
      <c r="DA256" s="63" t="s">
        <v>2504</v>
      </c>
    </row>
    <row r="257" spans="1:105" ht="12" customHeight="1" x14ac:dyDescent="0.25">
      <c r="A257" s="121" t="s">
        <v>54</v>
      </c>
      <c r="B257" s="122">
        <v>360.37668623818257</v>
      </c>
      <c r="C257" s="122">
        <v>356.05303116652129</v>
      </c>
      <c r="D257" s="122">
        <v>379.79335886445818</v>
      </c>
      <c r="E257" s="122">
        <v>562.14819907380513</v>
      </c>
      <c r="F257" s="122">
        <v>559.28122478350906</v>
      </c>
      <c r="G257" s="122">
        <v>511.5687263086117</v>
      </c>
      <c r="H257" s="122">
        <v>539.88715648816742</v>
      </c>
      <c r="I257" s="122">
        <v>544.90637597164255</v>
      </c>
      <c r="J257" s="122">
        <v>565.68428265917885</v>
      </c>
      <c r="K257" s="122">
        <v>575.47430584329072</v>
      </c>
      <c r="L257" s="122">
        <v>591.9319308715053</v>
      </c>
      <c r="M257" s="122">
        <v>580.18580566408377</v>
      </c>
      <c r="N257" s="122">
        <v>567.58359371405027</v>
      </c>
      <c r="O257" s="122">
        <v>559.23334727423753</v>
      </c>
      <c r="P257" s="122">
        <v>542.7924890527139</v>
      </c>
      <c r="Q257" s="122">
        <v>545.84112942160777</v>
      </c>
      <c r="R257" s="122">
        <v>533.30151448967388</v>
      </c>
      <c r="S257" s="122">
        <v>515.26566225834949</v>
      </c>
      <c r="T257" s="122">
        <v>621.26505107121</v>
      </c>
      <c r="U257" s="122">
        <v>604.12249988032124</v>
      </c>
      <c r="V257" s="122">
        <v>573.44675627916718</v>
      </c>
      <c r="W257" s="122">
        <v>585.34753153527083</v>
      </c>
      <c r="X257" s="122">
        <v>452.58473400809652</v>
      </c>
      <c r="Y257" s="122">
        <v>380.11433108047623</v>
      </c>
      <c r="DA257" s="130" t="s">
        <v>2505</v>
      </c>
    </row>
    <row r="258" spans="1:105" ht="12" customHeight="1" x14ac:dyDescent="0.25">
      <c r="A258" s="97" t="s">
        <v>202</v>
      </c>
      <c r="B258" s="98">
        <v>360.22562205201484</v>
      </c>
      <c r="C258" s="98">
        <v>350.75857823729518</v>
      </c>
      <c r="D258" s="98">
        <v>398.52055109597154</v>
      </c>
      <c r="E258" s="98">
        <v>536.20782720963587</v>
      </c>
      <c r="F258" s="98">
        <v>553.93824491225382</v>
      </c>
      <c r="G258" s="98">
        <v>521.95808974767965</v>
      </c>
      <c r="H258" s="98">
        <v>530.98244338700488</v>
      </c>
      <c r="I258" s="98">
        <v>551.70749248326149</v>
      </c>
      <c r="J258" s="98">
        <v>569.21637192486094</v>
      </c>
      <c r="K258" s="98">
        <v>571.99082569908512</v>
      </c>
      <c r="L258" s="98">
        <v>559.58259159966485</v>
      </c>
      <c r="M258" s="98">
        <v>597.89928596159166</v>
      </c>
      <c r="N258" s="98">
        <v>566.98506503275587</v>
      </c>
      <c r="O258" s="98">
        <v>557.34027488924494</v>
      </c>
      <c r="P258" s="98">
        <v>544.97266190698588</v>
      </c>
      <c r="Q258" s="98">
        <v>557.29940668163715</v>
      </c>
      <c r="R258" s="98">
        <v>495.90977108414069</v>
      </c>
      <c r="S258" s="98">
        <v>420.99999700278704</v>
      </c>
      <c r="T258" s="98">
        <v>715.00843439620974</v>
      </c>
      <c r="U258" s="98">
        <v>620.18739971871139</v>
      </c>
      <c r="V258" s="98">
        <v>560.13324899375834</v>
      </c>
      <c r="W258" s="98">
        <v>591.92665730463</v>
      </c>
      <c r="X258" s="98">
        <v>439.44723655035642</v>
      </c>
      <c r="Y258" s="98">
        <v>396.29635694158674</v>
      </c>
      <c r="DA258" s="63" t="s">
        <v>2506</v>
      </c>
    </row>
    <row r="259" spans="1:105" ht="12" customHeight="1" x14ac:dyDescent="0.25">
      <c r="A259" s="97" t="s">
        <v>50</v>
      </c>
      <c r="B259" s="98">
        <v>359.13984614477027</v>
      </c>
      <c r="C259" s="98">
        <v>367.91319913191973</v>
      </c>
      <c r="D259" s="98">
        <v>399.28902545890935</v>
      </c>
      <c r="E259" s="98">
        <v>530.8833974533452</v>
      </c>
      <c r="F259" s="98">
        <v>532.77971181831379</v>
      </c>
      <c r="G259" s="98">
        <v>520.54353812929025</v>
      </c>
      <c r="H259" s="98">
        <v>528.81217328407297</v>
      </c>
      <c r="I259" s="98">
        <v>551.37754960160964</v>
      </c>
      <c r="J259" s="98">
        <v>568.55596703334959</v>
      </c>
      <c r="K259" s="98">
        <v>586.70939712812719</v>
      </c>
      <c r="L259" s="98">
        <v>594.53506626154478</v>
      </c>
      <c r="M259" s="98">
        <v>569.22457014317763</v>
      </c>
      <c r="N259" s="98">
        <v>571.00815286850616</v>
      </c>
      <c r="O259" s="98">
        <v>548.22671005447762</v>
      </c>
      <c r="P259" s="98">
        <v>543.2549921962468</v>
      </c>
      <c r="Q259" s="98">
        <v>540.8842099554729</v>
      </c>
      <c r="R259" s="98">
        <v>549.46541550128734</v>
      </c>
      <c r="S259" s="98">
        <v>556.62373478708241</v>
      </c>
      <c r="T259" s="98">
        <v>576.01601253220554</v>
      </c>
      <c r="U259" s="98">
        <v>604.65700262172754</v>
      </c>
      <c r="V259" s="98">
        <v>565.64896159889327</v>
      </c>
      <c r="W259" s="98">
        <v>537.59038876358284</v>
      </c>
      <c r="X259" s="98">
        <v>465.09957014368064</v>
      </c>
      <c r="Y259" s="98">
        <v>379.61469423034754</v>
      </c>
      <c r="DA259" s="63" t="s">
        <v>2507</v>
      </c>
    </row>
    <row r="260" spans="1:105" ht="12" customHeight="1" x14ac:dyDescent="0.25">
      <c r="A260" s="109" t="s">
        <v>120</v>
      </c>
      <c r="B260" s="33">
        <v>367.61136510898768</v>
      </c>
      <c r="C260" s="33">
        <v>319.65632146291506</v>
      </c>
      <c r="D260" s="33">
        <v>252.71444160854119</v>
      </c>
      <c r="E260" s="33">
        <v>683.76264675539971</v>
      </c>
      <c r="F260" s="33">
        <v>618.93029569341866</v>
      </c>
      <c r="G260" s="33">
        <v>478.48720104953134</v>
      </c>
      <c r="H260" s="33">
        <v>573.96900025315733</v>
      </c>
      <c r="I260" s="33">
        <v>521.79036571559675</v>
      </c>
      <c r="J260" s="33">
        <v>555.19395670133315</v>
      </c>
      <c r="K260" s="33">
        <v>560.46412087208103</v>
      </c>
      <c r="L260" s="33">
        <v>626.65174515115223</v>
      </c>
      <c r="M260" s="33">
        <v>576.03925748661879</v>
      </c>
      <c r="N260" s="33">
        <v>563.2627774746544</v>
      </c>
      <c r="O260" s="33">
        <v>577.54024535916847</v>
      </c>
      <c r="P260" s="33">
        <v>539.47304513884274</v>
      </c>
      <c r="Q260" s="33">
        <v>539.33950395612919</v>
      </c>
      <c r="R260" s="33">
        <v>555.09839956863118</v>
      </c>
      <c r="S260" s="33">
        <v>569.20654720420862</v>
      </c>
      <c r="T260" s="33">
        <v>572.78504996383174</v>
      </c>
      <c r="U260" s="33">
        <v>579.75786630766822</v>
      </c>
      <c r="V260" s="33">
        <v>608.92474514932871</v>
      </c>
      <c r="W260" s="33">
        <v>688.85683037806052</v>
      </c>
      <c r="X260" s="33">
        <v>436.26597588832379</v>
      </c>
      <c r="Y260" s="33">
        <v>323.90239964855675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90.692201506822499</v>
      </c>
      <c r="C262" s="117">
        <f t="shared" si="122"/>
        <v>89.884305502182954</v>
      </c>
      <c r="D262" s="117">
        <f t="shared" si="122"/>
        <v>92.379226315597805</v>
      </c>
      <c r="E262" s="117">
        <f t="shared" si="122"/>
        <v>107.56054532363837</v>
      </c>
      <c r="F262" s="117">
        <f t="shared" si="122"/>
        <v>102.03877587561522</v>
      </c>
      <c r="G262" s="117">
        <f t="shared" si="122"/>
        <v>96.662653280862031</v>
      </c>
      <c r="H262" s="117">
        <f t="shared" si="122"/>
        <v>97.448690892016543</v>
      </c>
      <c r="I262" s="117">
        <f t="shared" si="122"/>
        <v>103.06557462737199</v>
      </c>
      <c r="J262" s="117">
        <f t="shared" si="122"/>
        <v>106.00114025638487</v>
      </c>
      <c r="K262" s="117">
        <f t="shared" si="122"/>
        <v>107.92688799589564</v>
      </c>
      <c r="L262" s="117">
        <f t="shared" si="122"/>
        <v>105.46858074731455</v>
      </c>
      <c r="M262" s="117">
        <f t="shared" si="122"/>
        <v>98.141503265634398</v>
      </c>
      <c r="N262" s="117">
        <f t="shared" si="122"/>
        <v>98.170237586566799</v>
      </c>
      <c r="O262" s="117">
        <f t="shared" si="122"/>
        <v>93.443115863408238</v>
      </c>
      <c r="P262" s="117">
        <f t="shared" si="122"/>
        <v>92.2309834700431</v>
      </c>
      <c r="Q262" s="117">
        <f t="shared" si="122"/>
        <v>92.296998400103348</v>
      </c>
      <c r="R262" s="117">
        <f t="shared" ref="R262:V262" si="123">R263+R266+R268+R281</f>
        <v>93.779975912373118</v>
      </c>
      <c r="S262" s="117">
        <f t="shared" si="123"/>
        <v>96.398145717079117</v>
      </c>
      <c r="T262" s="117">
        <f t="shared" si="123"/>
        <v>101.54585138365165</v>
      </c>
      <c r="U262" s="117">
        <f t="shared" si="123"/>
        <v>106.788990428446</v>
      </c>
      <c r="V262" s="117">
        <f t="shared" si="123"/>
        <v>100.93387254153241</v>
      </c>
      <c r="W262" s="117">
        <f t="shared" ref="W262:Y262" si="124">W263+W266+W268+W281</f>
        <v>102.44414167778643</v>
      </c>
      <c r="X262" s="117">
        <f t="shared" si="124"/>
        <v>96.788022884157371</v>
      </c>
      <c r="Y262" s="117">
        <f t="shared" si="124"/>
        <v>83.394180732744914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19.918500343580241</v>
      </c>
      <c r="C268" s="122">
        <v>19.106576249364867</v>
      </c>
      <c r="D268" s="122">
        <v>17.873420249268555</v>
      </c>
      <c r="E268" s="122">
        <v>16.371503263477386</v>
      </c>
      <c r="F268" s="122">
        <v>14.855836626512005</v>
      </c>
      <c r="G268" s="122">
        <v>12.90185239261983</v>
      </c>
      <c r="H268" s="122">
        <v>12.321433924594531</v>
      </c>
      <c r="I268" s="122">
        <v>12.006141481160356</v>
      </c>
      <c r="J268" s="122">
        <v>11.701320271954938</v>
      </c>
      <c r="K268" s="122">
        <v>11.205210946999191</v>
      </c>
      <c r="L268" s="122">
        <v>10.270971572717103</v>
      </c>
      <c r="M268" s="122">
        <v>9.1647576334240721</v>
      </c>
      <c r="N268" s="122">
        <v>8.8432827158522915</v>
      </c>
      <c r="O268" s="122">
        <v>8.0364715504776978</v>
      </c>
      <c r="P268" s="122">
        <v>7.4429564261289602</v>
      </c>
      <c r="Q268" s="122">
        <v>7.1775580562598478</v>
      </c>
      <c r="R268" s="122">
        <v>7.0759574693655551</v>
      </c>
      <c r="S268" s="122">
        <v>6.9713294646042856</v>
      </c>
      <c r="T268" s="122">
        <v>6.6322541477508477</v>
      </c>
      <c r="U268" s="122">
        <v>6.5651450744406992</v>
      </c>
      <c r="V268" s="122">
        <v>6.1269850845662805</v>
      </c>
      <c r="W268" s="122">
        <v>7.5343164082720451</v>
      </c>
      <c r="X268" s="122">
        <v>4.3974266966523121</v>
      </c>
      <c r="Y268" s="122">
        <v>0.87157350206498119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295.52617338518246</v>
      </c>
      <c r="C273" s="101">
        <v>308.80512677046443</v>
      </c>
      <c r="D273" s="101">
        <v>312.2872917668771</v>
      </c>
      <c r="E273" s="101">
        <v>327.29006452381435</v>
      </c>
      <c r="F273" s="101">
        <v>336.15245544922783</v>
      </c>
      <c r="G273" s="101">
        <v>337.43018469056062</v>
      </c>
      <c r="H273" s="101">
        <v>338.60890314306198</v>
      </c>
      <c r="I273" s="101">
        <v>350.4447510180359</v>
      </c>
      <c r="J273" s="101">
        <v>360.56271484071152</v>
      </c>
      <c r="K273" s="101">
        <v>372.53362779189735</v>
      </c>
      <c r="L273" s="101">
        <v>377.97354400586215</v>
      </c>
      <c r="M273" s="101">
        <v>375.34911648642969</v>
      </c>
      <c r="N273" s="101">
        <v>392.13889754693639</v>
      </c>
      <c r="O273" s="101">
        <v>383.88326505199615</v>
      </c>
      <c r="P273" s="101">
        <v>381.32951520192654</v>
      </c>
      <c r="Q273" s="101">
        <v>374.06039291431472</v>
      </c>
      <c r="R273" s="101">
        <v>376.77630022850411</v>
      </c>
      <c r="S273" s="101">
        <v>373.573600695403</v>
      </c>
      <c r="T273" s="101">
        <v>375.78475537403824</v>
      </c>
      <c r="U273" s="101">
        <v>394.43030319541987</v>
      </c>
      <c r="V273" s="101">
        <v>395.25843974507603</v>
      </c>
      <c r="W273" s="101">
        <v>411.931703703062</v>
      </c>
      <c r="X273" s="101">
        <v>402.17037095466128</v>
      </c>
      <c r="Y273" s="101">
        <v>327.64613677422449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174.5199403592448</v>
      </c>
      <c r="L274" s="104">
        <v>186.20141195663922</v>
      </c>
      <c r="M274" s="104">
        <v>178.50283246454933</v>
      </c>
      <c r="N274" s="104">
        <v>180.44343400577904</v>
      </c>
      <c r="O274" s="104">
        <v>179.21263149502232</v>
      </c>
      <c r="P274" s="104">
        <v>173.30772608821349</v>
      </c>
      <c r="Q274" s="104">
        <v>171.79074634758601</v>
      </c>
      <c r="R274" s="104">
        <v>169.92623376234812</v>
      </c>
      <c r="S274" s="104">
        <v>167.21560506439079</v>
      </c>
      <c r="T274" s="104">
        <v>199.48145227959299</v>
      </c>
      <c r="U274" s="104">
        <v>191.19885435002888</v>
      </c>
      <c r="V274" s="104">
        <v>187.89952845741493</v>
      </c>
      <c r="W274" s="104">
        <v>203.87357975333279</v>
      </c>
      <c r="X274" s="104">
        <v>157.31030255695103</v>
      </c>
      <c r="Y274" s="104">
        <v>102.69136560975686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174.5199403592448</v>
      </c>
      <c r="L275" s="98">
        <v>186.20141195663922</v>
      </c>
      <c r="M275" s="98">
        <v>178.50283246454933</v>
      </c>
      <c r="N275" s="98">
        <v>180.44343400577904</v>
      </c>
      <c r="O275" s="98">
        <v>179.21263149502232</v>
      </c>
      <c r="P275" s="98">
        <v>173.30772608821349</v>
      </c>
      <c r="Q275" s="98">
        <v>171.79074634758601</v>
      </c>
      <c r="R275" s="98">
        <v>169.92623376234812</v>
      </c>
      <c r="S275" s="98">
        <v>167.21560506439079</v>
      </c>
      <c r="T275" s="98">
        <v>199.48145227959299</v>
      </c>
      <c r="U275" s="98">
        <v>191.19885435002888</v>
      </c>
      <c r="V275" s="98">
        <v>187.89952845741493</v>
      </c>
      <c r="W275" s="98">
        <v>203.87357975333279</v>
      </c>
      <c r="X275" s="98">
        <v>157.31030255695103</v>
      </c>
      <c r="Y275" s="98">
        <v>102.69136560975686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70.773701163242251</v>
      </c>
      <c r="C281" s="122">
        <v>70.777729252818091</v>
      </c>
      <c r="D281" s="122">
        <v>74.505806066329242</v>
      </c>
      <c r="E281" s="122">
        <v>91.189042060160986</v>
      </c>
      <c r="F281" s="122">
        <v>87.182939249103214</v>
      </c>
      <c r="G281" s="122">
        <v>83.760800888242201</v>
      </c>
      <c r="H281" s="122">
        <v>85.127256967422014</v>
      </c>
      <c r="I281" s="122">
        <v>91.059433146211632</v>
      </c>
      <c r="J281" s="122">
        <v>94.299819984429931</v>
      </c>
      <c r="K281" s="122">
        <v>96.721677048896453</v>
      </c>
      <c r="L281" s="122">
        <v>95.197609174597446</v>
      </c>
      <c r="M281" s="122">
        <v>88.976745632210324</v>
      </c>
      <c r="N281" s="122">
        <v>89.326954870714502</v>
      </c>
      <c r="O281" s="122">
        <v>85.406644312930538</v>
      </c>
      <c r="P281" s="122">
        <v>84.788027043914141</v>
      </c>
      <c r="Q281" s="122">
        <v>85.119440343843493</v>
      </c>
      <c r="R281" s="122">
        <v>86.704018443007556</v>
      </c>
      <c r="S281" s="122">
        <v>89.426816252474836</v>
      </c>
      <c r="T281" s="122">
        <v>94.913597235900809</v>
      </c>
      <c r="U281" s="122">
        <v>100.22384535400531</v>
      </c>
      <c r="V281" s="122">
        <v>94.806887456966123</v>
      </c>
      <c r="W281" s="122">
        <v>94.909825269514386</v>
      </c>
      <c r="X281" s="122">
        <v>92.390596187505054</v>
      </c>
      <c r="Y281" s="122">
        <v>82.522607230679938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140.476095031418</v>
      </c>
      <c r="C283" s="98">
        <v>143.67955233062511</v>
      </c>
      <c r="D283" s="98">
        <v>155.6532671140474</v>
      </c>
      <c r="E283" s="98">
        <v>206.65069282576343</v>
      </c>
      <c r="F283" s="98">
        <v>206.99682298172829</v>
      </c>
      <c r="G283" s="98">
        <v>201.79109764790448</v>
      </c>
      <c r="H283" s="98">
        <v>204.47099485113998</v>
      </c>
      <c r="I283" s="98">
        <v>212.91967082789409</v>
      </c>
      <c r="J283" s="98">
        <v>219.45845172943513</v>
      </c>
      <c r="K283" s="98">
        <v>226.32242319077508</v>
      </c>
      <c r="L283" s="98">
        <v>229.20598948362598</v>
      </c>
      <c r="M283" s="98">
        <v>219.3189698018214</v>
      </c>
      <c r="N283" s="98">
        <v>219.87648051537462</v>
      </c>
      <c r="O283" s="98">
        <v>210.99821801047111</v>
      </c>
      <c r="P283" s="98">
        <v>209.00787177429342</v>
      </c>
      <c r="Q283" s="98">
        <v>207.96844566152444</v>
      </c>
      <c r="R283" s="98">
        <v>210.9291077774121</v>
      </c>
      <c r="S283" s="98">
        <v>212.91904557177176</v>
      </c>
      <c r="T283" s="98">
        <v>219.11551110019053</v>
      </c>
      <c r="U283" s="98">
        <v>229.21300754715526</v>
      </c>
      <c r="V283" s="98">
        <v>213.75061717439007</v>
      </c>
      <c r="W283" s="98">
        <v>202.48431723658655</v>
      </c>
      <c r="X283" s="98">
        <v>174.45834051299681</v>
      </c>
      <c r="Y283" s="98">
        <v>141.90134018568617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245.01753966283957</v>
      </c>
      <c r="C286" s="118">
        <f t="shared" si="129"/>
        <v>264.65313915592719</v>
      </c>
      <c r="D286" s="118">
        <f t="shared" si="129"/>
        <v>256.72669844269745</v>
      </c>
      <c r="E286" s="118">
        <f t="shared" si="129"/>
        <v>252.65413771877644</v>
      </c>
      <c r="F286" s="118">
        <f t="shared" si="129"/>
        <v>250.74495599122329</v>
      </c>
      <c r="G286" s="118">
        <f t="shared" si="129"/>
        <v>244.50467311390244</v>
      </c>
      <c r="H286" s="118">
        <f t="shared" si="129"/>
        <v>252.75594174553632</v>
      </c>
      <c r="I286" s="118">
        <f t="shared" si="129"/>
        <v>241.92406899713771</v>
      </c>
      <c r="J286" s="118">
        <f t="shared" si="129"/>
        <v>239.6546131813069</v>
      </c>
      <c r="K286" s="118">
        <f t="shared" si="129"/>
        <v>233.99975029703626</v>
      </c>
      <c r="L286" s="118">
        <f t="shared" si="129"/>
        <v>247.86030402904248</v>
      </c>
      <c r="M286" s="118">
        <f t="shared" si="129"/>
        <v>236.41860681082508</v>
      </c>
      <c r="N286" s="118">
        <f t="shared" si="129"/>
        <v>231.49532598488344</v>
      </c>
      <c r="O286" s="118">
        <f t="shared" si="129"/>
        <v>225.17772532603237</v>
      </c>
      <c r="P286" s="118">
        <f t="shared" si="129"/>
        <v>202.69774260304061</v>
      </c>
      <c r="Q286" s="118">
        <f t="shared" si="129"/>
        <v>206.14001150354284</v>
      </c>
      <c r="R286" s="118">
        <f t="shared" ref="R286:V286" si="130">R287+R290+R292+R305</f>
        <v>195.11263176672816</v>
      </c>
      <c r="S286" s="118">
        <f t="shared" si="130"/>
        <v>166.16063604091227</v>
      </c>
      <c r="T286" s="118">
        <f t="shared" si="130"/>
        <v>273.78307800644677</v>
      </c>
      <c r="U286" s="118">
        <f t="shared" si="130"/>
        <v>240.13796482664259</v>
      </c>
      <c r="V286" s="118">
        <f t="shared" si="130"/>
        <v>220.76910637797181</v>
      </c>
      <c r="W286" s="118">
        <f t="shared" ref="W286:Y286" si="131">W287+W290+W292+W305</f>
        <v>230.99988181277376</v>
      </c>
      <c r="X286" s="118">
        <f t="shared" si="131"/>
        <v>214.51180285512044</v>
      </c>
      <c r="Y286" s="118">
        <f t="shared" si="131"/>
        <v>190.21044719713373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215.90519101302587</v>
      </c>
      <c r="C287" s="123">
        <f t="shared" si="132"/>
        <v>236.06228262289974</v>
      </c>
      <c r="D287" s="123">
        <f t="shared" si="132"/>
        <v>227.45004874746948</v>
      </c>
      <c r="E287" s="123">
        <f t="shared" si="132"/>
        <v>217.67434482860892</v>
      </c>
      <c r="F287" s="123">
        <f t="shared" si="132"/>
        <v>215.36881842534265</v>
      </c>
      <c r="G287" s="123">
        <f t="shared" si="132"/>
        <v>211.79749902290285</v>
      </c>
      <c r="H287" s="123">
        <f t="shared" si="132"/>
        <v>219.22910802834676</v>
      </c>
      <c r="I287" s="123">
        <f t="shared" si="132"/>
        <v>208.25011861275351</v>
      </c>
      <c r="J287" s="123">
        <f t="shared" si="132"/>
        <v>205.56726419308194</v>
      </c>
      <c r="K287" s="123">
        <f t="shared" si="132"/>
        <v>200.15573450061686</v>
      </c>
      <c r="L287" s="123">
        <f t="shared" si="132"/>
        <v>214.63686603324032</v>
      </c>
      <c r="M287" s="123">
        <f t="shared" si="132"/>
        <v>202.33733787104009</v>
      </c>
      <c r="N287" s="123">
        <f t="shared" si="132"/>
        <v>198.62989164916982</v>
      </c>
      <c r="O287" s="123">
        <f t="shared" si="132"/>
        <v>192.47512521176861</v>
      </c>
      <c r="P287" s="123">
        <f t="shared" si="132"/>
        <v>170.63436485762998</v>
      </c>
      <c r="Q287" s="123">
        <f t="shared" si="132"/>
        <v>173.60619975855693</v>
      </c>
      <c r="R287" s="123">
        <f t="shared" ref="R287:V287" si="133">SUM(R288:R289)</f>
        <v>164.92355218298636</v>
      </c>
      <c r="S287" s="123">
        <f t="shared" si="133"/>
        <v>139.08811298007805</v>
      </c>
      <c r="T287" s="123">
        <f t="shared" si="133"/>
        <v>235.72579075893003</v>
      </c>
      <c r="U287" s="123">
        <f t="shared" si="133"/>
        <v>205.332703609079</v>
      </c>
      <c r="V287" s="123">
        <f t="shared" si="133"/>
        <v>188.42293741507658</v>
      </c>
      <c r="W287" s="123">
        <f t="shared" ref="W287:Y287" si="134">SUM(W288:W289)</f>
        <v>196.73495268910543</v>
      </c>
      <c r="X287" s="123">
        <f t="shared" si="134"/>
        <v>185.24576654260974</v>
      </c>
      <c r="Y287" s="123">
        <f t="shared" si="134"/>
        <v>167.83410766143228</v>
      </c>
      <c r="DA287" s="130" t="s">
        <v>2823</v>
      </c>
    </row>
    <row r="288" spans="1:105" ht="12" customHeight="1" x14ac:dyDescent="0.25">
      <c r="A288" s="97" t="s">
        <v>199</v>
      </c>
      <c r="B288" s="99">
        <v>215.14855793172325</v>
      </c>
      <c r="C288" s="99">
        <v>235.21880368676986</v>
      </c>
      <c r="D288" s="99">
        <v>226.62750606429728</v>
      </c>
      <c r="E288" s="99">
        <v>216.8711359912418</v>
      </c>
      <c r="F288" s="99">
        <v>214.57138122129575</v>
      </c>
      <c r="G288" s="99">
        <v>211.00995379454548</v>
      </c>
      <c r="H288" s="99">
        <v>218.39750307711006</v>
      </c>
      <c r="I288" s="99">
        <v>207.45877974276439</v>
      </c>
      <c r="J288" s="99">
        <v>204.77074357959253</v>
      </c>
      <c r="K288" s="99">
        <v>199.36538320510468</v>
      </c>
      <c r="L288" s="99">
        <v>213.75623465269356</v>
      </c>
      <c r="M288" s="99">
        <v>201.49387979058525</v>
      </c>
      <c r="N288" s="99">
        <v>197.77720690470844</v>
      </c>
      <c r="O288" s="99">
        <v>191.63565579870905</v>
      </c>
      <c r="P288" s="99">
        <v>169.90026970975103</v>
      </c>
      <c r="Q288" s="99">
        <v>172.86168211283538</v>
      </c>
      <c r="R288" s="99">
        <v>164.20769586898427</v>
      </c>
      <c r="S288" s="99">
        <v>138.47602281482909</v>
      </c>
      <c r="T288" s="99">
        <v>234.64725342908349</v>
      </c>
      <c r="U288" s="99">
        <v>204.40180630066382</v>
      </c>
      <c r="V288" s="99">
        <v>187.5656855942938</v>
      </c>
      <c r="W288" s="99">
        <v>195.85678627242947</v>
      </c>
      <c r="X288" s="99">
        <v>184.44895650385831</v>
      </c>
      <c r="Y288" s="99">
        <v>167.12337168284867</v>
      </c>
      <c r="DA288" s="63" t="s">
        <v>2824</v>
      </c>
    </row>
    <row r="289" spans="1:105" ht="12" customHeight="1" x14ac:dyDescent="0.25">
      <c r="A289" s="97" t="s">
        <v>53</v>
      </c>
      <c r="B289" s="99">
        <v>0.75663308130261853</v>
      </c>
      <c r="C289" s="99">
        <v>0.84347893612988301</v>
      </c>
      <c r="D289" s="99">
        <v>0.82254268317219226</v>
      </c>
      <c r="E289" s="99">
        <v>0.80320883736711657</v>
      </c>
      <c r="F289" s="99">
        <v>0.7974372040469101</v>
      </c>
      <c r="G289" s="99">
        <v>0.78754522835737062</v>
      </c>
      <c r="H289" s="99">
        <v>0.8316049512367033</v>
      </c>
      <c r="I289" s="99">
        <v>0.79133886998911207</v>
      </c>
      <c r="J289" s="99">
        <v>0.79652061348939807</v>
      </c>
      <c r="K289" s="99">
        <v>0.79035129551218797</v>
      </c>
      <c r="L289" s="99">
        <v>0.88063138054675683</v>
      </c>
      <c r="M289" s="99">
        <v>0.84345808045484638</v>
      </c>
      <c r="N289" s="99">
        <v>0.85268474446138853</v>
      </c>
      <c r="O289" s="99">
        <v>0.83946941305955747</v>
      </c>
      <c r="P289" s="99">
        <v>0.73409514787895691</v>
      </c>
      <c r="Q289" s="99">
        <v>0.74451764572155776</v>
      </c>
      <c r="R289" s="99">
        <v>0.71585631400207672</v>
      </c>
      <c r="S289" s="99">
        <v>0.6120901652489662</v>
      </c>
      <c r="T289" s="99">
        <v>1.078537329846541</v>
      </c>
      <c r="U289" s="99">
        <v>0.93089730841517082</v>
      </c>
      <c r="V289" s="99">
        <v>0.8572518207827825</v>
      </c>
      <c r="W289" s="99">
        <v>0.87816641667594031</v>
      </c>
      <c r="X289" s="99">
        <v>0.79681003875143219</v>
      </c>
      <c r="Y289" s="99">
        <v>0.71073597858361137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9.3960231358291267E-4</v>
      </c>
      <c r="C290" s="123">
        <f t="shared" si="135"/>
        <v>9.9603106257974746E-4</v>
      </c>
      <c r="D290" s="123">
        <f t="shared" si="135"/>
        <v>1.1353708795116151E-3</v>
      </c>
      <c r="E290" s="123">
        <f t="shared" si="135"/>
        <v>1.2873152157709651E-3</v>
      </c>
      <c r="F290" s="123">
        <f t="shared" si="135"/>
        <v>1.6865904632813926E-3</v>
      </c>
      <c r="G290" s="123">
        <f t="shared" si="135"/>
        <v>1.981414319741324E-3</v>
      </c>
      <c r="H290" s="123">
        <f t="shared" si="135"/>
        <v>2.9292846689079372E-3</v>
      </c>
      <c r="I290" s="123">
        <f t="shared" si="135"/>
        <v>3.7006004149082029E-3</v>
      </c>
      <c r="J290" s="123">
        <f t="shared" si="135"/>
        <v>4.8526710848096266E-3</v>
      </c>
      <c r="K290" s="123">
        <f t="shared" si="135"/>
        <v>6.4339666779368717E-3</v>
      </c>
      <c r="L290" s="123">
        <f t="shared" si="135"/>
        <v>1.2341196553593796E-2</v>
      </c>
      <c r="M290" s="123">
        <f t="shared" si="135"/>
        <v>8.7959724745305078E-3</v>
      </c>
      <c r="N290" s="123">
        <f t="shared" si="135"/>
        <v>1.3302742988007611E-2</v>
      </c>
      <c r="O290" s="123">
        <f t="shared" si="135"/>
        <v>1.6225240407156859E-2</v>
      </c>
      <c r="P290" s="123">
        <f t="shared" si="135"/>
        <v>2.0089752130199794E-2</v>
      </c>
      <c r="Q290" s="123">
        <f t="shared" si="135"/>
        <v>4.5216849145253715E-2</v>
      </c>
      <c r="R290" s="123">
        <f t="shared" si="135"/>
        <v>3.3754040900440804E-2</v>
      </c>
      <c r="S290" s="123">
        <f t="shared" si="135"/>
        <v>4.0534801821109058E-2</v>
      </c>
      <c r="T290" s="123">
        <f t="shared" si="135"/>
        <v>5.3795484279230185E-2</v>
      </c>
      <c r="U290" s="123">
        <f t="shared" si="135"/>
        <v>8.8646546048559774E-2</v>
      </c>
      <c r="V290" s="123">
        <f t="shared" si="135"/>
        <v>6.0667442329871445E-2</v>
      </c>
      <c r="W290" s="123">
        <f t="shared" si="135"/>
        <v>7.6051308585599289E-2</v>
      </c>
      <c r="X290" s="123">
        <f t="shared" si="135"/>
        <v>6.4174043773184294E-2</v>
      </c>
      <c r="Y290" s="123">
        <f t="shared" si="135"/>
        <v>5.7164920840611554E-2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9.3960231358291267E-4</v>
      </c>
      <c r="C291" s="99">
        <f>RES_hhdet_fecs!C86</f>
        <v>9.9603106257974746E-4</v>
      </c>
      <c r="D291" s="99">
        <f>RES_hhdet_fecs!D86</f>
        <v>1.1353708795116151E-3</v>
      </c>
      <c r="E291" s="99">
        <f>RES_hhdet_fecs!E86</f>
        <v>1.2873152157709651E-3</v>
      </c>
      <c r="F291" s="99">
        <f>RES_hhdet_fecs!F86</f>
        <v>1.6865904632813926E-3</v>
      </c>
      <c r="G291" s="99">
        <f>RES_hhdet_fecs!G86</f>
        <v>1.981414319741324E-3</v>
      </c>
      <c r="H291" s="99">
        <f>RES_hhdet_fecs!H86</f>
        <v>2.9292846689079372E-3</v>
      </c>
      <c r="I291" s="99">
        <f>RES_hhdet_fecs!I86</f>
        <v>3.7006004149082029E-3</v>
      </c>
      <c r="J291" s="99">
        <f>RES_hhdet_fecs!J86</f>
        <v>4.8526710848096266E-3</v>
      </c>
      <c r="K291" s="99">
        <f>RES_hhdet_fecs!K86</f>
        <v>6.4339666779368717E-3</v>
      </c>
      <c r="L291" s="99">
        <f>RES_hhdet_fecs!L86</f>
        <v>1.2341196553593796E-2</v>
      </c>
      <c r="M291" s="99">
        <f>RES_hhdet_fecs!M86</f>
        <v>8.7959724745305078E-3</v>
      </c>
      <c r="N291" s="99">
        <f>RES_hhdet_fecs!N86</f>
        <v>1.3302742988007611E-2</v>
      </c>
      <c r="O291" s="99">
        <f>RES_hhdet_fecs!O86</f>
        <v>1.6225240407156859E-2</v>
      </c>
      <c r="P291" s="99">
        <f>RES_hhdet_fecs!P86</f>
        <v>2.0089752130199794E-2</v>
      </c>
      <c r="Q291" s="99">
        <f>RES_hhdet_fecs!Q86</f>
        <v>4.5216849145253715E-2</v>
      </c>
      <c r="R291" s="99">
        <f>RES_hhdet_fecs!R86</f>
        <v>3.3754040900440804E-2</v>
      </c>
      <c r="S291" s="99">
        <f>RES_hhdet_fecs!S86</f>
        <v>4.0534801821109058E-2</v>
      </c>
      <c r="T291" s="99">
        <f>RES_hhdet_fecs!T86</f>
        <v>5.3795484279230185E-2</v>
      </c>
      <c r="U291" s="99">
        <f>RES_hhdet_fecs!U86</f>
        <v>8.8646546048559774E-2</v>
      </c>
      <c r="V291" s="99">
        <f>RES_hhdet_fecs!V86</f>
        <v>6.0667442329871445E-2</v>
      </c>
      <c r="W291" s="99">
        <f>RES_hhdet_fecs!W86</f>
        <v>7.6051308585599289E-2</v>
      </c>
      <c r="X291" s="99">
        <f>RES_hhdet_fecs!X86</f>
        <v>6.4174043773184294E-2</v>
      </c>
      <c r="Y291" s="99">
        <f>RES_hhdet_fecs!Y86</f>
        <v>5.7164920840611554E-2</v>
      </c>
      <c r="DA291" s="63" t="s">
        <v>2827</v>
      </c>
    </row>
    <row r="292" spans="1:105" ht="12" customHeight="1" x14ac:dyDescent="0.25">
      <c r="A292" s="121" t="s">
        <v>55</v>
      </c>
      <c r="B292" s="123">
        <v>20.851545599801845</v>
      </c>
      <c r="C292" s="123">
        <v>20.440817827848331</v>
      </c>
      <c r="D292" s="123">
        <v>20.597879158319941</v>
      </c>
      <c r="E292" s="123">
        <v>22.604069452708572</v>
      </c>
      <c r="F292" s="123">
        <v>23.123737443648242</v>
      </c>
      <c r="G292" s="123">
        <v>21.447955563392632</v>
      </c>
      <c r="H292" s="123">
        <v>21.773539966955322</v>
      </c>
      <c r="I292" s="123">
        <v>21.755341874257407</v>
      </c>
      <c r="J292" s="123">
        <v>21.779015643223097</v>
      </c>
      <c r="K292" s="123">
        <v>21.379863847834311</v>
      </c>
      <c r="L292" s="123">
        <v>20.567840654849128</v>
      </c>
      <c r="M292" s="123">
        <v>21.686049107690138</v>
      </c>
      <c r="N292" s="123">
        <v>20.767621449359229</v>
      </c>
      <c r="O292" s="123">
        <v>20.830565279917291</v>
      </c>
      <c r="P292" s="123">
        <v>20.508903925230577</v>
      </c>
      <c r="Q292" s="123">
        <v>20.89778792139851</v>
      </c>
      <c r="R292" s="123">
        <v>18.921032905495593</v>
      </c>
      <c r="S292" s="123">
        <v>16.290374959991397</v>
      </c>
      <c r="T292" s="123">
        <v>24.918936680686581</v>
      </c>
      <c r="U292" s="123">
        <v>22.096614637964922</v>
      </c>
      <c r="V292" s="123">
        <v>20.430466808227585</v>
      </c>
      <c r="W292" s="123">
        <v>22.120278377547162</v>
      </c>
      <c r="X292" s="123">
        <v>19.676883272523195</v>
      </c>
      <c r="Y292" s="123">
        <v>14.22999385254723</v>
      </c>
      <c r="DA292" s="130" t="s">
        <v>2828</v>
      </c>
    </row>
    <row r="293" spans="1:105" ht="12" customHeight="1" x14ac:dyDescent="0.25">
      <c r="A293" s="97" t="s">
        <v>132</v>
      </c>
      <c r="B293" s="99">
        <v>21.497267099511074</v>
      </c>
      <c r="C293" s="99">
        <v>21.120414184154644</v>
      </c>
      <c r="D293" s="99">
        <v>21.923271393144983</v>
      </c>
      <c r="E293" s="99">
        <v>22.936754727886992</v>
      </c>
      <c r="F293" s="99">
        <v>23.863847885442123</v>
      </c>
      <c r="G293" s="99">
        <v>22.583276320539792</v>
      </c>
      <c r="H293" s="99">
        <v>22.371057638833744</v>
      </c>
      <c r="I293" s="99">
        <v>22.578548968089439</v>
      </c>
      <c r="J293" s="99">
        <v>22.419358302985174</v>
      </c>
      <c r="K293" s="99">
        <v>21.820852012605108</v>
      </c>
      <c r="L293" s="99">
        <v>20.596061711784433</v>
      </c>
      <c r="M293" s="99">
        <v>22.069192576410771</v>
      </c>
      <c r="N293" s="99">
        <v>21.004685297146796</v>
      </c>
      <c r="O293" s="99">
        <v>20.919871622000002</v>
      </c>
      <c r="P293" s="99">
        <v>20.640647407639356</v>
      </c>
      <c r="Q293" s="99">
        <v>21.11852641328818</v>
      </c>
      <c r="R293" s="99">
        <v>18.727479717033784</v>
      </c>
      <c r="S293" s="99">
        <v>15.602345973062599</v>
      </c>
      <c r="T293" s="99">
        <v>26.130941394488143</v>
      </c>
      <c r="U293" s="99">
        <v>22.546133419855838</v>
      </c>
      <c r="V293" s="99">
        <v>20.407036504395098</v>
      </c>
      <c r="W293" s="99">
        <v>22.463185404110831</v>
      </c>
      <c r="X293" s="99">
        <v>20.130501749971302</v>
      </c>
      <c r="Y293" s="99">
        <v>14.354085737357149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15.251219267767004</v>
      </c>
      <c r="L294" s="99">
        <v>15.141912452970168</v>
      </c>
      <c r="M294" s="99">
        <v>16.811791530703321</v>
      </c>
      <c r="N294" s="99">
        <v>16.548586890805183</v>
      </c>
      <c r="O294" s="99">
        <v>16.872286560183976</v>
      </c>
      <c r="P294" s="99">
        <v>16.577911653800417</v>
      </c>
      <c r="Q294" s="99">
        <v>17.064578439183784</v>
      </c>
      <c r="R294" s="99">
        <v>15.35219219855162</v>
      </c>
      <c r="S294" s="99">
        <v>13.097782898101904</v>
      </c>
      <c r="T294" s="99">
        <v>22.500063319214572</v>
      </c>
      <c r="U294" s="99">
        <v>19.417726307263241</v>
      </c>
      <c r="V294" s="99">
        <v>17.676821654224028</v>
      </c>
      <c r="W294" s="99">
        <v>19.621136419047403</v>
      </c>
      <c r="X294" s="99">
        <v>17.128353317822622</v>
      </c>
      <c r="Y294" s="99">
        <v>12.107324465343629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8.7193264043738452</v>
      </c>
      <c r="L295" s="102">
        <v>8.9730420401960078</v>
      </c>
      <c r="M295" s="102">
        <v>9.6129192274789439</v>
      </c>
      <c r="N295" s="102">
        <v>9.1441478059429446</v>
      </c>
      <c r="O295" s="102">
        <v>9.4659309507943643</v>
      </c>
      <c r="P295" s="102">
        <v>9.0913878527263225</v>
      </c>
      <c r="Q295" s="102">
        <v>9.4380199113100662</v>
      </c>
      <c r="R295" s="102">
        <v>8.344328330861698</v>
      </c>
      <c r="S295" s="102">
        <v>6.9675617509617274</v>
      </c>
      <c r="T295" s="102">
        <v>13.722654498178295</v>
      </c>
      <c r="U295" s="102">
        <v>10.789663104995718</v>
      </c>
      <c r="V295" s="102">
        <v>9.5478065704614501</v>
      </c>
      <c r="W295" s="102">
        <v>10.919610955887007</v>
      </c>
      <c r="X295" s="102">
        <v>7.4180390442811284</v>
      </c>
      <c r="Y295" s="102">
        <v>4.0112679709211028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6.5318928633931632</v>
      </c>
      <c r="L296" s="105">
        <v>6.1688704127741651</v>
      </c>
      <c r="M296" s="105">
        <v>7.1988723032243778</v>
      </c>
      <c r="N296" s="105">
        <v>7.4044390848622355</v>
      </c>
      <c r="O296" s="105">
        <v>7.4063556093896148</v>
      </c>
      <c r="P296" s="105">
        <v>7.486523801074096</v>
      </c>
      <c r="Q296" s="105">
        <v>7.6265585278737236</v>
      </c>
      <c r="R296" s="105">
        <v>7.0078638676899221</v>
      </c>
      <c r="S296" s="105">
        <v>6.1302211471401771</v>
      </c>
      <c r="T296" s="105">
        <v>8.7774088210362784</v>
      </c>
      <c r="U296" s="105">
        <v>8.628063202267521</v>
      </c>
      <c r="V296" s="105">
        <v>8.1290150837625763</v>
      </c>
      <c r="W296" s="105">
        <v>8.7015254631603955</v>
      </c>
      <c r="X296" s="105">
        <v>9.7103142735414956</v>
      </c>
      <c r="Y296" s="105">
        <v>8.0960564944225268</v>
      </c>
      <c r="DA296" s="132" t="s">
        <v>2832</v>
      </c>
    </row>
    <row r="297" spans="1:105" ht="12" customHeight="1" x14ac:dyDescent="0.25">
      <c r="A297" s="106" t="s">
        <v>124</v>
      </c>
      <c r="B297" s="102">
        <v>17.513441187889345</v>
      </c>
      <c r="C297" s="102">
        <v>18.287779826670029</v>
      </c>
      <c r="D297" s="102">
        <v>18.479191884913867</v>
      </c>
      <c r="E297" s="102">
        <v>19.350447048635505</v>
      </c>
      <c r="F297" s="102">
        <v>19.856912868570284</v>
      </c>
      <c r="G297" s="102">
        <v>19.91329900960115</v>
      </c>
      <c r="H297" s="102">
        <v>19.963846743741946</v>
      </c>
      <c r="I297" s="102">
        <v>20.640258440170204</v>
      </c>
      <c r="J297" s="102">
        <v>21.213071465190271</v>
      </c>
      <c r="K297" s="102">
        <v>21.892565771087678</v>
      </c>
      <c r="L297" s="102">
        <v>22.186687505313817</v>
      </c>
      <c r="M297" s="102">
        <v>22.006047727401441</v>
      </c>
      <c r="N297" s="102">
        <v>22.955683215770229</v>
      </c>
      <c r="O297" s="102">
        <v>22.444465563022185</v>
      </c>
      <c r="P297" s="102">
        <v>22.265525748934671</v>
      </c>
      <c r="Q297" s="102">
        <v>21.811729011217423</v>
      </c>
      <c r="R297" s="102">
        <v>21.939649656540691</v>
      </c>
      <c r="S297" s="102">
        <v>21.723206867084027</v>
      </c>
      <c r="T297" s="102">
        <v>21.820100599205574</v>
      </c>
      <c r="U297" s="102">
        <v>22.868056858891851</v>
      </c>
      <c r="V297" s="102">
        <v>22.880971165359103</v>
      </c>
      <c r="W297" s="102">
        <v>23.794109717089331</v>
      </c>
      <c r="X297" s="102">
        <v>23.185159223939156</v>
      </c>
      <c r="Y297" s="102">
        <v>18.836019828688404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16.953574468923616</v>
      </c>
      <c r="L298" s="105">
        <v>17.464148662971979</v>
      </c>
      <c r="M298" s="105">
        <v>17.246659074810172</v>
      </c>
      <c r="N298" s="105">
        <v>17.964009497698164</v>
      </c>
      <c r="O298" s="105">
        <v>17.653638377467207</v>
      </c>
      <c r="P298" s="105">
        <v>17.554514433948217</v>
      </c>
      <c r="Q298" s="105">
        <v>17.393190268334902</v>
      </c>
      <c r="R298" s="105">
        <v>17.623539843960639</v>
      </c>
      <c r="S298" s="105">
        <v>17.827796675714524</v>
      </c>
      <c r="T298" s="105">
        <v>18.712775737947087</v>
      </c>
      <c r="U298" s="105">
        <v>19.582100354478708</v>
      </c>
      <c r="V298" s="105">
        <v>19.732236805450402</v>
      </c>
      <c r="W298" s="105">
        <v>20.873473765221153</v>
      </c>
      <c r="X298" s="105">
        <v>20.166339140468615</v>
      </c>
      <c r="Y298" s="105">
        <v>16.261740540147446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10.255958087132363</v>
      </c>
      <c r="L299" s="99">
        <v>10.929845767369601</v>
      </c>
      <c r="M299" s="99">
        <v>10.465301976628558</v>
      </c>
      <c r="N299" s="99">
        <v>10.563099797837861</v>
      </c>
      <c r="O299" s="99">
        <v>10.478007514872518</v>
      </c>
      <c r="P299" s="99">
        <v>10.119299670950147</v>
      </c>
      <c r="Q299" s="99">
        <v>10.017241271589704</v>
      </c>
      <c r="R299" s="99">
        <v>9.8947891200703282</v>
      </c>
      <c r="S299" s="99">
        <v>9.7235435626516544</v>
      </c>
      <c r="T299" s="99">
        <v>11.582974812493044</v>
      </c>
      <c r="U299" s="99">
        <v>11.085218953030516</v>
      </c>
      <c r="V299" s="99">
        <v>10.877247037132348</v>
      </c>
      <c r="W299" s="99">
        <v>11.776200475609336</v>
      </c>
      <c r="X299" s="99">
        <v>9.068953547450981</v>
      </c>
      <c r="Y299" s="99">
        <v>5.9036148507783626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6.697616381791252</v>
      </c>
      <c r="L300" s="99">
        <v>6.5343028956023819</v>
      </c>
      <c r="M300" s="99">
        <v>6.7813570981816191</v>
      </c>
      <c r="N300" s="99">
        <v>7.4009096998603008</v>
      </c>
      <c r="O300" s="99">
        <v>7.1756308625946916</v>
      </c>
      <c r="P300" s="99">
        <v>7.4352147629980729</v>
      </c>
      <c r="Q300" s="99">
        <v>7.3759489967451977</v>
      </c>
      <c r="R300" s="99">
        <v>7.7287507238903164</v>
      </c>
      <c r="S300" s="99">
        <v>8.1042531130628692</v>
      </c>
      <c r="T300" s="99">
        <v>7.129800925454048</v>
      </c>
      <c r="U300" s="99">
        <v>8.4968814014481957</v>
      </c>
      <c r="V300" s="99">
        <v>8.8549897683180561</v>
      </c>
      <c r="W300" s="99">
        <v>9.0972732896118202</v>
      </c>
      <c r="X300" s="99">
        <v>11.097385593017638</v>
      </c>
      <c r="Y300" s="99">
        <v>10.358125689369086</v>
      </c>
      <c r="DA300" s="63" t="s">
        <v>2836</v>
      </c>
    </row>
    <row r="301" spans="1:105" ht="12" customHeight="1" x14ac:dyDescent="0.25">
      <c r="A301" s="106" t="s">
        <v>122</v>
      </c>
      <c r="B301" s="102">
        <v>16.094424495540405</v>
      </c>
      <c r="C301" s="102">
        <v>13.875360389994443</v>
      </c>
      <c r="D301" s="102">
        <v>10.400439291285414</v>
      </c>
      <c r="E301" s="102">
        <v>21.825558663754844</v>
      </c>
      <c r="F301" s="102">
        <v>20.227654468280619</v>
      </c>
      <c r="G301" s="102">
        <v>16.000923994923394</v>
      </c>
      <c r="H301" s="102">
        <v>19.029850530750196</v>
      </c>
      <c r="I301" s="102">
        <v>17.469489404214151</v>
      </c>
      <c r="J301" s="102">
        <v>18.38972996103147</v>
      </c>
      <c r="K301" s="102">
        <v>19.381667159065152</v>
      </c>
      <c r="L301" s="102">
        <v>20.686562456759969</v>
      </c>
      <c r="M301" s="102">
        <v>20.245967329073011</v>
      </c>
      <c r="N301" s="102">
        <v>19.873965545472512</v>
      </c>
      <c r="O301" s="102">
        <v>21.315575526231324</v>
      </c>
      <c r="P301" s="102">
        <v>21.247579076501005</v>
      </c>
      <c r="Q301" s="102">
        <v>21.769147046261597</v>
      </c>
      <c r="R301" s="102">
        <v>21.785827695055655</v>
      </c>
      <c r="S301" s="102">
        <v>21.249296060862907</v>
      </c>
      <c r="T301" s="102">
        <v>20.434859264678742</v>
      </c>
      <c r="U301" s="102">
        <v>21.580549193394745</v>
      </c>
      <c r="V301" s="102">
        <v>22.805281977328679</v>
      </c>
      <c r="W301" s="102">
        <v>23.162540987806079</v>
      </c>
      <c r="X301" s="102">
        <v>18.600159285690893</v>
      </c>
      <c r="Y301" s="102">
        <v>13.824672058183067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15.720673475761288</v>
      </c>
      <c r="L302" s="105">
        <v>17.045419978619766</v>
      </c>
      <c r="M302" s="105">
        <v>16.651062688503163</v>
      </c>
      <c r="N302" s="105">
        <v>16.286713400399641</v>
      </c>
      <c r="O302" s="105">
        <v>17.427709696424341</v>
      </c>
      <c r="P302" s="105">
        <v>17.181805229422562</v>
      </c>
      <c r="Q302" s="105">
        <v>17.58129526023885</v>
      </c>
      <c r="R302" s="105">
        <v>17.701213324122747</v>
      </c>
      <c r="S302" s="105">
        <v>17.711780979104567</v>
      </c>
      <c r="T302" s="105">
        <v>17.491716205785544</v>
      </c>
      <c r="U302" s="105">
        <v>18.616740178672909</v>
      </c>
      <c r="V302" s="105">
        <v>19.791114920087921</v>
      </c>
      <c r="W302" s="105">
        <v>19.940497498933265</v>
      </c>
      <c r="X302" s="105">
        <v>15.981197366830852</v>
      </c>
      <c r="Y302" s="105">
        <v>11.880472032598155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9.1405732524097125</v>
      </c>
      <c r="L303" s="99">
        <v>10.284549817907873</v>
      </c>
      <c r="M303" s="99">
        <v>9.7155008245577505</v>
      </c>
      <c r="N303" s="99">
        <v>9.1956446260045528</v>
      </c>
      <c r="O303" s="99">
        <v>10.010084869458499</v>
      </c>
      <c r="P303" s="99">
        <v>9.6342405753386924</v>
      </c>
      <c r="Q303" s="99">
        <v>9.9134051850494398</v>
      </c>
      <c r="R303" s="99">
        <v>9.8296078190424954</v>
      </c>
      <c r="S303" s="99">
        <v>9.6122823517233229</v>
      </c>
      <c r="T303" s="99">
        <v>10.677546378178375</v>
      </c>
      <c r="U303" s="99">
        <v>10.492607309032081</v>
      </c>
      <c r="V303" s="99">
        <v>10.932620378692979</v>
      </c>
      <c r="W303" s="99">
        <v>11.160749682091103</v>
      </c>
      <c r="X303" s="99">
        <v>6.818348644754133</v>
      </c>
      <c r="Y303" s="99">
        <v>3.6868095233621196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6.580100223351578</v>
      </c>
      <c r="L304" s="99">
        <v>6.7608701607118951</v>
      </c>
      <c r="M304" s="99">
        <v>6.9355618639454129</v>
      </c>
      <c r="N304" s="99">
        <v>7.0910687743950875</v>
      </c>
      <c r="O304" s="99">
        <v>7.4176248269658425</v>
      </c>
      <c r="P304" s="99">
        <v>7.5475646540838675</v>
      </c>
      <c r="Q304" s="99">
        <v>7.6678900751894137</v>
      </c>
      <c r="R304" s="99">
        <v>7.8716055050802547</v>
      </c>
      <c r="S304" s="99">
        <v>8.0994986273812462</v>
      </c>
      <c r="T304" s="99">
        <v>6.8141698276071736</v>
      </c>
      <c r="U304" s="99">
        <v>8.1241328696408299</v>
      </c>
      <c r="V304" s="99">
        <v>8.8584945413949434</v>
      </c>
      <c r="W304" s="99">
        <v>8.7797478168421641</v>
      </c>
      <c r="X304" s="99">
        <v>9.1628487220767187</v>
      </c>
      <c r="Y304" s="99">
        <v>8.1936625092360327</v>
      </c>
      <c r="DA304" s="63" t="s">
        <v>2840</v>
      </c>
    </row>
    <row r="305" spans="1:105" ht="12" customHeight="1" x14ac:dyDescent="0.25">
      <c r="A305" s="121" t="s">
        <v>54</v>
      </c>
      <c r="B305" s="123">
        <v>8.2598634476982458</v>
      </c>
      <c r="C305" s="123">
        <v>8.1490426741165205</v>
      </c>
      <c r="D305" s="123">
        <v>8.6776351660284927</v>
      </c>
      <c r="E305" s="123">
        <v>12.374436122243184</v>
      </c>
      <c r="F305" s="123">
        <v>12.250713531769097</v>
      </c>
      <c r="G305" s="123">
        <v>11.257237113287211</v>
      </c>
      <c r="H305" s="123">
        <v>11.750364465565326</v>
      </c>
      <c r="I305" s="123">
        <v>11.914907909711896</v>
      </c>
      <c r="J305" s="123">
        <v>12.303480673917052</v>
      </c>
      <c r="K305" s="123">
        <v>12.457717981907148</v>
      </c>
      <c r="L305" s="123">
        <v>12.643256144399428</v>
      </c>
      <c r="M305" s="123">
        <v>12.38642385962031</v>
      </c>
      <c r="N305" s="123">
        <v>12.084510143366368</v>
      </c>
      <c r="O305" s="123">
        <v>11.855809593939327</v>
      </c>
      <c r="P305" s="123">
        <v>11.534384068049864</v>
      </c>
      <c r="Q305" s="123">
        <v>11.590806974442165</v>
      </c>
      <c r="R305" s="123">
        <v>11.234292637345765</v>
      </c>
      <c r="S305" s="123">
        <v>10.741613299021701</v>
      </c>
      <c r="T305" s="123">
        <v>13.084555082550921</v>
      </c>
      <c r="U305" s="123">
        <v>12.620000033550085</v>
      </c>
      <c r="V305" s="123">
        <v>11.855034712337773</v>
      </c>
      <c r="W305" s="123">
        <v>12.068599437535594</v>
      </c>
      <c r="X305" s="123">
        <v>9.5249789962143279</v>
      </c>
      <c r="Y305" s="123">
        <v>8.0891807623135783</v>
      </c>
      <c r="DA305" s="130" t="s">
        <v>2841</v>
      </c>
    </row>
    <row r="306" spans="1:105" ht="12" customHeight="1" x14ac:dyDescent="0.25">
      <c r="A306" s="97" t="s">
        <v>202</v>
      </c>
      <c r="B306" s="99">
        <v>8.5457861831873121</v>
      </c>
      <c r="C306" s="99">
        <v>8.3000182678960481</v>
      </c>
      <c r="D306" s="99">
        <v>9.4074013983644882</v>
      </c>
      <c r="E306" s="99">
        <v>12.627709992758682</v>
      </c>
      <c r="F306" s="99">
        <v>13.009273715503054</v>
      </c>
      <c r="G306" s="99">
        <v>12.221447993827363</v>
      </c>
      <c r="H306" s="99">
        <v>12.393507202212607</v>
      </c>
      <c r="I306" s="99">
        <v>12.850098499827114</v>
      </c>
      <c r="J306" s="99">
        <v>13.238654189753968</v>
      </c>
      <c r="K306" s="99">
        <v>13.281202118725886</v>
      </c>
      <c r="L306" s="99">
        <v>12.971640641571945</v>
      </c>
      <c r="M306" s="99">
        <v>13.835389171792057</v>
      </c>
      <c r="N306" s="99">
        <v>13.093458049424452</v>
      </c>
      <c r="O306" s="99">
        <v>12.849168957083462</v>
      </c>
      <c r="P306" s="99">
        <v>12.54444931872607</v>
      </c>
      <c r="Q306" s="99">
        <v>12.805910790921299</v>
      </c>
      <c r="R306" s="99">
        <v>11.36458360844429</v>
      </c>
      <c r="S306" s="99">
        <v>9.6077764911604611</v>
      </c>
      <c r="T306" s="99">
        <v>16.219750454520948</v>
      </c>
      <c r="U306" s="99">
        <v>14.003730797816909</v>
      </c>
      <c r="V306" s="99">
        <v>12.595538056320361</v>
      </c>
      <c r="W306" s="99">
        <v>13.252011132803437</v>
      </c>
      <c r="X306" s="99">
        <v>9.7982710139718208</v>
      </c>
      <c r="Y306" s="99">
        <v>8.7879883190497843</v>
      </c>
      <c r="DA306" s="63" t="s">
        <v>2842</v>
      </c>
    </row>
    <row r="307" spans="1:105" ht="12" customHeight="1" x14ac:dyDescent="0.25">
      <c r="A307" s="97" t="s">
        <v>50</v>
      </c>
      <c r="B307" s="99">
        <v>8.3248796560245655</v>
      </c>
      <c r="C307" s="99">
        <v>8.5088613848372834</v>
      </c>
      <c r="D307" s="99">
        <v>9.2105784204034507</v>
      </c>
      <c r="E307" s="99">
        <v>12.217857254257765</v>
      </c>
      <c r="F307" s="99">
        <v>12.227540841628226</v>
      </c>
      <c r="G307" s="99">
        <v>11.908615907090056</v>
      </c>
      <c r="H307" s="99">
        <v>12.05528728529608</v>
      </c>
      <c r="I307" s="99">
        <v>12.540399078933632</v>
      </c>
      <c r="J307" s="99">
        <v>12.911450986364917</v>
      </c>
      <c r="K307" s="99">
        <v>13.300218196526931</v>
      </c>
      <c r="L307" s="99">
        <v>13.45417356231839</v>
      </c>
      <c r="M307" s="99">
        <v>12.858279145990441</v>
      </c>
      <c r="N307" s="99">
        <v>12.871497484396519</v>
      </c>
      <c r="O307" s="99">
        <v>12.336412313658998</v>
      </c>
      <c r="P307" s="99">
        <v>12.203802656755517</v>
      </c>
      <c r="Q307" s="99">
        <v>12.126788790205739</v>
      </c>
      <c r="R307" s="99">
        <v>12.28238274062503</v>
      </c>
      <c r="S307" s="99">
        <v>12.381186637085104</v>
      </c>
      <c r="T307" s="99">
        <v>12.723034733789566</v>
      </c>
      <c r="U307" s="99">
        <v>13.289182009905012</v>
      </c>
      <c r="V307" s="99">
        <v>12.373731251125953</v>
      </c>
      <c r="W307" s="99">
        <v>11.695953520951221</v>
      </c>
      <c r="X307" s="99">
        <v>10.057539527679481</v>
      </c>
      <c r="Y307" s="99">
        <v>8.1577536172717462</v>
      </c>
      <c r="DA307" s="63" t="s">
        <v>2843</v>
      </c>
    </row>
    <row r="308" spans="1:105" ht="12" customHeight="1" x14ac:dyDescent="0.25">
      <c r="A308" s="109" t="s">
        <v>120</v>
      </c>
      <c r="B308" s="110">
        <v>6.6982496829639118</v>
      </c>
      <c r="C308" s="110">
        <v>5.7983457560796774</v>
      </c>
      <c r="D308" s="110">
        <v>4.5544305597434072</v>
      </c>
      <c r="E308" s="110">
        <v>12.249993354559825</v>
      </c>
      <c r="F308" s="110">
        <v>11.051880274663118</v>
      </c>
      <c r="G308" s="110">
        <v>8.5212280409016703</v>
      </c>
      <c r="H308" s="110">
        <v>10.19194257194431</v>
      </c>
      <c r="I308" s="110">
        <v>9.2441406972946947</v>
      </c>
      <c r="J308" s="110">
        <v>9.8086074519804196</v>
      </c>
      <c r="K308" s="110">
        <v>9.8658773105716087</v>
      </c>
      <c r="L308" s="110">
        <v>10.982775888919996</v>
      </c>
      <c r="M308" s="110">
        <v>10.051200072323118</v>
      </c>
      <c r="N308" s="110">
        <v>9.7920045481973901</v>
      </c>
      <c r="O308" s="110">
        <v>10.005513031924426</v>
      </c>
      <c r="P308" s="110">
        <v>9.3119522323389496</v>
      </c>
      <c r="Q308" s="110">
        <v>9.254830896787773</v>
      </c>
      <c r="R308" s="110">
        <v>9.4109399994730722</v>
      </c>
      <c r="S308" s="110">
        <v>9.484588407012696</v>
      </c>
      <c r="T308" s="110">
        <v>9.3472962435233011</v>
      </c>
      <c r="U308" s="110">
        <v>9.333585803085434</v>
      </c>
      <c r="V308" s="110">
        <v>9.7125021179934006</v>
      </c>
      <c r="W308" s="110">
        <v>10.922135799767776</v>
      </c>
      <c r="X308" s="110">
        <v>6.880036854767809</v>
      </c>
      <c r="Y308" s="110">
        <v>5.076087484353323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108.87674600691005</v>
      </c>
      <c r="C310" s="118">
        <f t="shared" si="136"/>
        <v>119.60024641004709</v>
      </c>
      <c r="D310" s="118">
        <f t="shared" si="136"/>
        <v>118.76826556366309</v>
      </c>
      <c r="E310" s="118">
        <f t="shared" si="136"/>
        <v>120.46393766859197</v>
      </c>
      <c r="F310" s="118">
        <f t="shared" si="136"/>
        <v>122.003610923487</v>
      </c>
      <c r="G310" s="118">
        <f t="shared" si="136"/>
        <v>120.99739048388746</v>
      </c>
      <c r="H310" s="118">
        <f t="shared" si="136"/>
        <v>128.07515879686343</v>
      </c>
      <c r="I310" s="118">
        <f t="shared" si="136"/>
        <v>125.90912614086983</v>
      </c>
      <c r="J310" s="118">
        <f t="shared" si="136"/>
        <v>128.31712818634904</v>
      </c>
      <c r="K310" s="118">
        <f t="shared" si="136"/>
        <v>129.29127853035317</v>
      </c>
      <c r="L310" s="118">
        <f t="shared" si="136"/>
        <v>141.61065336334093</v>
      </c>
      <c r="M310" s="118">
        <f t="shared" si="136"/>
        <v>140.33974420163642</v>
      </c>
      <c r="N310" s="118">
        <f t="shared" si="136"/>
        <v>142.26858284018633</v>
      </c>
      <c r="O310" s="118">
        <f t="shared" si="136"/>
        <v>142.60081454099534</v>
      </c>
      <c r="P310" s="118">
        <f t="shared" si="136"/>
        <v>129.28224260597614</v>
      </c>
      <c r="Q310" s="118">
        <f t="shared" si="136"/>
        <v>132.67556365397081</v>
      </c>
      <c r="R310" s="118">
        <f t="shared" ref="R310:V310" si="137">R311+R314+R316+R329</f>
        <v>127.60909219936327</v>
      </c>
      <c r="S310" s="118">
        <f t="shared" si="137"/>
        <v>111.30188614625648</v>
      </c>
      <c r="T310" s="118">
        <f t="shared" si="137"/>
        <v>188.15068002622908</v>
      </c>
      <c r="U310" s="118">
        <f t="shared" si="137"/>
        <v>167.22781146935756</v>
      </c>
      <c r="V310" s="118">
        <f t="shared" si="137"/>
        <v>155.05111409258635</v>
      </c>
      <c r="W310" s="118">
        <f t="shared" ref="W310:Y310" si="138">W311+W314+W316+W329</f>
        <v>163.44870736765395</v>
      </c>
      <c r="X310" s="118">
        <f t="shared" si="138"/>
        <v>153.04105661744632</v>
      </c>
      <c r="Y310" s="118">
        <f t="shared" si="138"/>
        <v>136.69942507959883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94.300023528187481</v>
      </c>
      <c r="C311" s="123">
        <f t="shared" si="139"/>
        <v>105.12150991281267</v>
      </c>
      <c r="D311" s="123">
        <f t="shared" si="139"/>
        <v>103.7248621761255</v>
      </c>
      <c r="E311" s="123">
        <f t="shared" si="139"/>
        <v>101.55023929146751</v>
      </c>
      <c r="F311" s="123">
        <f t="shared" si="139"/>
        <v>102.66634515832199</v>
      </c>
      <c r="G311" s="123">
        <f t="shared" si="139"/>
        <v>103.00652306374027</v>
      </c>
      <c r="H311" s="123">
        <f t="shared" si="139"/>
        <v>109.21323010206376</v>
      </c>
      <c r="I311" s="123">
        <f t="shared" si="139"/>
        <v>106.69964133916109</v>
      </c>
      <c r="J311" s="123">
        <f t="shared" si="139"/>
        <v>108.43052311953333</v>
      </c>
      <c r="K311" s="123">
        <f t="shared" si="139"/>
        <v>109.02945588747248</v>
      </c>
      <c r="L311" s="123">
        <f t="shared" si="139"/>
        <v>121.11538778101014</v>
      </c>
      <c r="M311" s="123">
        <f t="shared" si="139"/>
        <v>118.79435577512399</v>
      </c>
      <c r="N311" s="123">
        <f t="shared" si="139"/>
        <v>120.96639768585875</v>
      </c>
      <c r="O311" s="123">
        <f t="shared" si="139"/>
        <v>120.94208126068436</v>
      </c>
      <c r="P311" s="123">
        <f t="shared" si="139"/>
        <v>107.900102047556</v>
      </c>
      <c r="Q311" s="123">
        <f t="shared" si="139"/>
        <v>110.71246136233026</v>
      </c>
      <c r="R311" s="123">
        <f t="shared" ref="R311:V311" si="140">SUM(R312:R313)</f>
        <v>106.94161947854415</v>
      </c>
      <c r="S311" s="123">
        <f t="shared" si="140"/>
        <v>92.400066788789488</v>
      </c>
      <c r="T311" s="123">
        <f t="shared" si="140"/>
        <v>160.99444855499195</v>
      </c>
      <c r="U311" s="123">
        <f t="shared" si="140"/>
        <v>142.00630196866328</v>
      </c>
      <c r="V311" s="123">
        <f t="shared" si="140"/>
        <v>131.44315565169006</v>
      </c>
      <c r="W311" s="123">
        <f t="shared" ref="W311:Y311" si="141">SUM(W312:W313)</f>
        <v>138.09671132237213</v>
      </c>
      <c r="X311" s="123">
        <f t="shared" si="141"/>
        <v>131.19224388355795</v>
      </c>
      <c r="Y311" s="123">
        <f t="shared" si="141"/>
        <v>120.07309898021909</v>
      </c>
      <c r="DA311" s="130" t="s">
        <v>2991</v>
      </c>
    </row>
    <row r="312" spans="1:105" ht="12" customHeight="1" x14ac:dyDescent="0.25">
      <c r="A312" s="97" t="s">
        <v>199</v>
      </c>
      <c r="B312" s="99">
        <v>93.543390446884857</v>
      </c>
      <c r="C312" s="99">
        <v>104.27803097668279</v>
      </c>
      <c r="D312" s="99">
        <v>102.90231949295331</v>
      </c>
      <c r="E312" s="99">
        <v>100.74703045410038</v>
      </c>
      <c r="F312" s="99">
        <v>101.86890795427507</v>
      </c>
      <c r="G312" s="99">
        <v>102.2189778353829</v>
      </c>
      <c r="H312" s="99">
        <v>108.38162515082706</v>
      </c>
      <c r="I312" s="99">
        <v>105.90830246917197</v>
      </c>
      <c r="J312" s="99">
        <v>107.63400250604394</v>
      </c>
      <c r="K312" s="99">
        <v>108.2391045919603</v>
      </c>
      <c r="L312" s="99">
        <v>120.23475640046338</v>
      </c>
      <c r="M312" s="99">
        <v>117.95089769466914</v>
      </c>
      <c r="N312" s="99">
        <v>120.11371294139737</v>
      </c>
      <c r="O312" s="99">
        <v>120.1026118476248</v>
      </c>
      <c r="P312" s="99">
        <v>107.16600689967704</v>
      </c>
      <c r="Q312" s="99">
        <v>109.9679437166087</v>
      </c>
      <c r="R312" s="99">
        <v>106.22576316454207</v>
      </c>
      <c r="S312" s="99">
        <v>91.787976623540516</v>
      </c>
      <c r="T312" s="99">
        <v>159.91591122514541</v>
      </c>
      <c r="U312" s="99">
        <v>141.0754046602481</v>
      </c>
      <c r="V312" s="99">
        <v>130.58590383090728</v>
      </c>
      <c r="W312" s="99">
        <v>137.21854490569618</v>
      </c>
      <c r="X312" s="99">
        <v>130.39543384480652</v>
      </c>
      <c r="Y312" s="99">
        <v>119.36236300163547</v>
      </c>
      <c r="DA312" s="63" t="s">
        <v>2992</v>
      </c>
    </row>
    <row r="313" spans="1:105" ht="12" customHeight="1" x14ac:dyDescent="0.25">
      <c r="A313" s="97" t="s">
        <v>53</v>
      </c>
      <c r="B313" s="99">
        <v>0.75663308130261853</v>
      </c>
      <c r="C313" s="99">
        <v>0.84347893612988301</v>
      </c>
      <c r="D313" s="99">
        <v>0.82254268317219226</v>
      </c>
      <c r="E313" s="99">
        <v>0.80320883736711657</v>
      </c>
      <c r="F313" s="99">
        <v>0.7974372040469101</v>
      </c>
      <c r="G313" s="99">
        <v>0.78754522835737062</v>
      </c>
      <c r="H313" s="99">
        <v>0.8316049512367033</v>
      </c>
      <c r="I313" s="99">
        <v>0.79133886998911207</v>
      </c>
      <c r="J313" s="99">
        <v>0.79652061348939807</v>
      </c>
      <c r="K313" s="99">
        <v>0.79035129551218797</v>
      </c>
      <c r="L313" s="99">
        <v>0.88063138054675683</v>
      </c>
      <c r="M313" s="99">
        <v>0.84345808045484638</v>
      </c>
      <c r="N313" s="99">
        <v>0.85268474446138853</v>
      </c>
      <c r="O313" s="99">
        <v>0.83946941305955747</v>
      </c>
      <c r="P313" s="99">
        <v>0.73409514787895691</v>
      </c>
      <c r="Q313" s="99">
        <v>0.74451764572155776</v>
      </c>
      <c r="R313" s="99">
        <v>0.71585631400207672</v>
      </c>
      <c r="S313" s="99">
        <v>0.6120901652489662</v>
      </c>
      <c r="T313" s="99">
        <v>1.078537329846541</v>
      </c>
      <c r="U313" s="99">
        <v>0.93089730841517082</v>
      </c>
      <c r="V313" s="99">
        <v>0.8572518207827825</v>
      </c>
      <c r="W313" s="99">
        <v>0.87816641667594031</v>
      </c>
      <c r="X313" s="99">
        <v>0.79681003875143219</v>
      </c>
      <c r="Y313" s="99">
        <v>0.71073597858361137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1.6769294678581834E-3</v>
      </c>
      <c r="C314" s="123">
        <f t="shared" si="142"/>
        <v>1.845906291668367E-3</v>
      </c>
      <c r="D314" s="123">
        <f t="shared" si="142"/>
        <v>2.2055421323950966E-3</v>
      </c>
      <c r="E314" s="123">
        <f t="shared" si="142"/>
        <v>2.6758036172935709E-3</v>
      </c>
      <c r="F314" s="123">
        <f t="shared" si="142"/>
        <v>3.781008638827175E-3</v>
      </c>
      <c r="G314" s="123">
        <f t="shared" si="142"/>
        <v>4.6845113347547679E-3</v>
      </c>
      <c r="H314" s="123">
        <f t="shared" si="142"/>
        <v>7.3422214001135876E-3</v>
      </c>
      <c r="I314" s="123">
        <f t="shared" si="142"/>
        <v>9.8667037350531287E-3</v>
      </c>
      <c r="J314" s="123">
        <f t="shared" si="142"/>
        <v>1.3465615941178392E-2</v>
      </c>
      <c r="K314" s="123">
        <f t="shared" si="142"/>
        <v>1.8493040323253249E-2</v>
      </c>
      <c r="L314" s="123">
        <f t="shared" si="142"/>
        <v>3.630641695226907E-2</v>
      </c>
      <c r="M314" s="123">
        <f t="shared" si="142"/>
        <v>2.6929863290067094E-2</v>
      </c>
      <c r="N314" s="123">
        <f t="shared" si="142"/>
        <v>4.2138785124486051E-2</v>
      </c>
      <c r="O314" s="123">
        <f t="shared" si="142"/>
        <v>5.3517482871547901E-2</v>
      </c>
      <c r="P314" s="123">
        <f t="shared" si="142"/>
        <v>6.9582727982882703E-2</v>
      </c>
      <c r="Q314" s="123">
        <f t="shared" si="142"/>
        <v>0.16366057013595761</v>
      </c>
      <c r="R314" s="123">
        <f t="shared" si="142"/>
        <v>0.12672746152811984</v>
      </c>
      <c r="S314" s="123">
        <f t="shared" si="142"/>
        <v>0.15500433778703918</v>
      </c>
      <c r="T314" s="123">
        <f t="shared" si="142"/>
        <v>0.20824547858151446</v>
      </c>
      <c r="U314" s="123">
        <f t="shared" si="142"/>
        <v>0.34535190519232756</v>
      </c>
      <c r="V314" s="123">
        <f t="shared" si="142"/>
        <v>0.2372712000714389</v>
      </c>
      <c r="W314" s="123">
        <f t="shared" si="142"/>
        <v>0.29820435103790843</v>
      </c>
      <c r="X314" s="123">
        <f t="shared" si="142"/>
        <v>0.25225431838416856</v>
      </c>
      <c r="Y314" s="123">
        <f t="shared" si="142"/>
        <v>0.22530538428864291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1.6769294678581834E-3</v>
      </c>
      <c r="C315" s="99">
        <f>RES_hhdet_tess!C86</f>
        <v>1.845906291668367E-3</v>
      </c>
      <c r="D315" s="99">
        <f>RES_hhdet_tess!D86</f>
        <v>2.2055421323950966E-3</v>
      </c>
      <c r="E315" s="99">
        <f>RES_hhdet_tess!E86</f>
        <v>2.6758036172935709E-3</v>
      </c>
      <c r="F315" s="99">
        <f>RES_hhdet_tess!F86</f>
        <v>3.781008638827175E-3</v>
      </c>
      <c r="G315" s="99">
        <f>RES_hhdet_tess!G86</f>
        <v>4.6845113347547679E-3</v>
      </c>
      <c r="H315" s="99">
        <f>RES_hhdet_tess!H86</f>
        <v>7.3422214001135876E-3</v>
      </c>
      <c r="I315" s="99">
        <f>RES_hhdet_tess!I86</f>
        <v>9.8667037350531287E-3</v>
      </c>
      <c r="J315" s="99">
        <f>RES_hhdet_tess!J86</f>
        <v>1.3465615941178392E-2</v>
      </c>
      <c r="K315" s="99">
        <f>RES_hhdet_tess!K86</f>
        <v>1.8493040323253249E-2</v>
      </c>
      <c r="L315" s="99">
        <f>RES_hhdet_tess!L86</f>
        <v>3.630641695226907E-2</v>
      </c>
      <c r="M315" s="99">
        <f>RES_hhdet_tess!M86</f>
        <v>2.6929863290067094E-2</v>
      </c>
      <c r="N315" s="99">
        <f>RES_hhdet_tess!N86</f>
        <v>4.2138785124486051E-2</v>
      </c>
      <c r="O315" s="99">
        <f>RES_hhdet_tess!O86</f>
        <v>5.3517482871547901E-2</v>
      </c>
      <c r="P315" s="99">
        <f>RES_hhdet_tess!P86</f>
        <v>6.9582727982882703E-2</v>
      </c>
      <c r="Q315" s="99">
        <f>RES_hhdet_tess!Q86</f>
        <v>0.16366057013595761</v>
      </c>
      <c r="R315" s="99">
        <f>RES_hhdet_tess!R86</f>
        <v>0.12672746152811984</v>
      </c>
      <c r="S315" s="99">
        <f>RES_hhdet_tess!S86</f>
        <v>0.15500433778703918</v>
      </c>
      <c r="T315" s="99">
        <f>RES_hhdet_tess!T86</f>
        <v>0.20824547858151446</v>
      </c>
      <c r="U315" s="99">
        <f>RES_hhdet_tess!U86</f>
        <v>0.34535190519232756</v>
      </c>
      <c r="V315" s="99">
        <f>RES_hhdet_tess!V86</f>
        <v>0.2372712000714389</v>
      </c>
      <c r="W315" s="99">
        <f>RES_hhdet_tess!W86</f>
        <v>0.29820435103790843</v>
      </c>
      <c r="X315" s="99">
        <f>RES_hhdet_tess!X86</f>
        <v>0.25225431838416856</v>
      </c>
      <c r="Y315" s="99">
        <f>RES_hhdet_tess!Y86</f>
        <v>0.22530538428864291</v>
      </c>
      <c r="DA315" s="63" t="s">
        <v>2995</v>
      </c>
    </row>
    <row r="316" spans="1:105" ht="12" customHeight="1" x14ac:dyDescent="0.25">
      <c r="A316" s="121" t="s">
        <v>55</v>
      </c>
      <c r="B316" s="123">
        <v>9.7236790438693905</v>
      </c>
      <c r="C316" s="123">
        <v>9.6870282735846622</v>
      </c>
      <c r="D316" s="123">
        <v>9.9360550985516163</v>
      </c>
      <c r="E316" s="123">
        <v>11.361128388749965</v>
      </c>
      <c r="F316" s="123">
        <v>11.828712068951434</v>
      </c>
      <c r="G316" s="123">
        <v>11.128219994296609</v>
      </c>
      <c r="H316" s="123">
        <v>11.623880359140067</v>
      </c>
      <c r="I316" s="123">
        <v>11.909252279761825</v>
      </c>
      <c r="J316" s="123">
        <v>12.313019047303166</v>
      </c>
      <c r="K316" s="123">
        <v>12.561069995811774</v>
      </c>
      <c r="L316" s="123">
        <v>12.566093856249358</v>
      </c>
      <c r="M316" s="123">
        <v>13.791552862869784</v>
      </c>
      <c r="N316" s="123">
        <v>13.712392197473692</v>
      </c>
      <c r="O316" s="123">
        <v>14.177846649600909</v>
      </c>
      <c r="P316" s="123">
        <v>14.113126020782779</v>
      </c>
      <c r="Q316" s="123">
        <v>14.569305421025764</v>
      </c>
      <c r="R316" s="123">
        <v>13.486496214220729</v>
      </c>
      <c r="S316" s="123">
        <v>11.94051919232165</v>
      </c>
      <c r="T316" s="123">
        <v>18.753412134105144</v>
      </c>
      <c r="U316" s="123">
        <v>16.91977129738256</v>
      </c>
      <c r="V316" s="123">
        <v>15.829872656966897</v>
      </c>
      <c r="W316" s="123">
        <v>17.373284628699786</v>
      </c>
      <c r="X316" s="123">
        <v>15.669601478051227</v>
      </c>
      <c r="Y316" s="123">
        <v>11.43703879497756</v>
      </c>
      <c r="DA316" s="130" t="s">
        <v>2996</v>
      </c>
    </row>
    <row r="317" spans="1:105" ht="12" customHeight="1" x14ac:dyDescent="0.25">
      <c r="A317" s="97" t="s">
        <v>132</v>
      </c>
      <c r="B317" s="99">
        <v>9.7001952946185064</v>
      </c>
      <c r="C317" s="99">
        <v>9.7324289443920584</v>
      </c>
      <c r="D317" s="99">
        <v>10.296277886151735</v>
      </c>
      <c r="E317" s="99">
        <v>10.947965016816743</v>
      </c>
      <c r="F317" s="99">
        <v>11.634974401292752</v>
      </c>
      <c r="G317" s="99">
        <v>11.275836934709202</v>
      </c>
      <c r="H317" s="99">
        <v>11.497927876126548</v>
      </c>
      <c r="I317" s="99">
        <v>12.009527018972999</v>
      </c>
      <c r="J317" s="99">
        <v>12.375708258285121</v>
      </c>
      <c r="K317" s="99">
        <v>12.538010509923353</v>
      </c>
      <c r="L317" s="99">
        <v>12.357759677776988</v>
      </c>
      <c r="M317" s="99">
        <v>13.894087339442434</v>
      </c>
      <c r="N317" s="99">
        <v>13.808759395637866</v>
      </c>
      <c r="O317" s="99">
        <v>14.185577435997985</v>
      </c>
      <c r="P317" s="99">
        <v>14.099599578337022</v>
      </c>
      <c r="Q317" s="99">
        <v>14.567876883924489</v>
      </c>
      <c r="R317" s="99">
        <v>13.181443523064317</v>
      </c>
      <c r="S317" s="99">
        <v>11.290488323388832</v>
      </c>
      <c r="T317" s="99">
        <v>19.494530590419799</v>
      </c>
      <c r="U317" s="99">
        <v>17.067036240210339</v>
      </c>
      <c r="V317" s="99">
        <v>15.61501610098385</v>
      </c>
      <c r="W317" s="99">
        <v>17.334963584183495</v>
      </c>
      <c r="X317" s="99">
        <v>15.775057650520546</v>
      </c>
      <c r="Y317" s="99">
        <v>11.436859046828109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12.517638496209175</v>
      </c>
      <c r="L318" s="99">
        <v>12.341001985877798</v>
      </c>
      <c r="M318" s="99">
        <v>13.879107375149456</v>
      </c>
      <c r="N318" s="99">
        <v>13.798327993567574</v>
      </c>
      <c r="O318" s="99">
        <v>14.168954078439338</v>
      </c>
      <c r="P318" s="99">
        <v>14.06172880100358</v>
      </c>
      <c r="Q318" s="99">
        <v>14.520428657864043</v>
      </c>
      <c r="R318" s="99">
        <v>13.147179272808826</v>
      </c>
      <c r="S318" s="99">
        <v>11.275600580423273</v>
      </c>
      <c r="T318" s="99">
        <v>19.430313232156365</v>
      </c>
      <c r="U318" s="99">
        <v>17.030226822960842</v>
      </c>
      <c r="V318" s="99">
        <v>15.589789937884168</v>
      </c>
      <c r="W318" s="99">
        <v>17.309877533034108</v>
      </c>
      <c r="X318" s="99">
        <v>15.725982798970254</v>
      </c>
      <c r="Y318" s="99">
        <v>11.402171112266574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5.9857456328160108</v>
      </c>
      <c r="L319" s="102">
        <v>6.1721315731036324</v>
      </c>
      <c r="M319" s="102">
        <v>6.6802350719250763</v>
      </c>
      <c r="N319" s="102">
        <v>6.3938889087053363</v>
      </c>
      <c r="O319" s="102">
        <v>6.7625984690497258</v>
      </c>
      <c r="P319" s="102">
        <v>6.5752049999294826</v>
      </c>
      <c r="Q319" s="102">
        <v>6.8938701299903187</v>
      </c>
      <c r="R319" s="102">
        <v>6.1393154051189036</v>
      </c>
      <c r="S319" s="102">
        <v>5.1453794332830949</v>
      </c>
      <c r="T319" s="102">
        <v>10.652904411120089</v>
      </c>
      <c r="U319" s="102">
        <v>8.4021636206933188</v>
      </c>
      <c r="V319" s="102">
        <v>7.4607748541215955</v>
      </c>
      <c r="W319" s="102">
        <v>8.6083520698737157</v>
      </c>
      <c r="X319" s="102">
        <v>6.0156685254287563</v>
      </c>
      <c r="Y319" s="102">
        <v>3.3061146178440493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6.5318928633931632</v>
      </c>
      <c r="L320" s="105">
        <v>6.1688704127741651</v>
      </c>
      <c r="M320" s="105">
        <v>7.1988723032243778</v>
      </c>
      <c r="N320" s="105">
        <v>7.4044390848622355</v>
      </c>
      <c r="O320" s="105">
        <v>7.4063556093896148</v>
      </c>
      <c r="P320" s="105">
        <v>7.486523801074096</v>
      </c>
      <c r="Q320" s="105">
        <v>7.6265585278737236</v>
      </c>
      <c r="R320" s="105">
        <v>7.0078638676899221</v>
      </c>
      <c r="S320" s="105">
        <v>6.1302211471401771</v>
      </c>
      <c r="T320" s="105">
        <v>8.7774088210362784</v>
      </c>
      <c r="U320" s="105">
        <v>8.628063202267521</v>
      </c>
      <c r="V320" s="105">
        <v>8.1290150837625763</v>
      </c>
      <c r="W320" s="105">
        <v>8.7015254631603955</v>
      </c>
      <c r="X320" s="105">
        <v>9.7103142735414956</v>
      </c>
      <c r="Y320" s="105">
        <v>8.0960564944225268</v>
      </c>
      <c r="DA320" s="132" t="s">
        <v>3000</v>
      </c>
    </row>
    <row r="321" spans="1:105" ht="12" customHeight="1" x14ac:dyDescent="0.25">
      <c r="A321" s="106" t="s">
        <v>124</v>
      </c>
      <c r="B321" s="102">
        <v>9.6902533749450779</v>
      </c>
      <c r="C321" s="102">
        <v>10.15449728799882</v>
      </c>
      <c r="D321" s="102">
        <v>10.316726772669055</v>
      </c>
      <c r="E321" s="102">
        <v>10.852530520252309</v>
      </c>
      <c r="F321" s="102">
        <v>11.210858472734037</v>
      </c>
      <c r="G321" s="102">
        <v>11.340700222578278</v>
      </c>
      <c r="H321" s="102">
        <v>11.545632327121377</v>
      </c>
      <c r="I321" s="102">
        <v>12.033402969415516</v>
      </c>
      <c r="J321" s="102">
        <v>12.396752384972867</v>
      </c>
      <c r="K321" s="102">
        <v>12.854222209865457</v>
      </c>
      <c r="L321" s="102">
        <v>13.096932395957912</v>
      </c>
      <c r="M321" s="102">
        <v>13.078587785783196</v>
      </c>
      <c r="N321" s="102">
        <v>13.798688907905525</v>
      </c>
      <c r="O321" s="102">
        <v>13.733718734367326</v>
      </c>
      <c r="P321" s="102">
        <v>13.985990305487995</v>
      </c>
      <c r="Q321" s="102">
        <v>14.057881062769031</v>
      </c>
      <c r="R321" s="102">
        <v>14.586077888695995</v>
      </c>
      <c r="S321" s="102">
        <v>15.041977018492267</v>
      </c>
      <c r="T321" s="102">
        <v>15.675174270859898</v>
      </c>
      <c r="U321" s="102">
        <v>16.76427787099119</v>
      </c>
      <c r="V321" s="102">
        <v>17.038046097982487</v>
      </c>
      <c r="W321" s="102">
        <v>18.124593386674423</v>
      </c>
      <c r="X321" s="102">
        <v>18.071238376081791</v>
      </c>
      <c r="Y321" s="102">
        <v>14.935982101270811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12.834128324621314</v>
      </c>
      <c r="L322" s="105">
        <v>13.079158337055873</v>
      </c>
      <c r="M322" s="105">
        <v>13.065321003125593</v>
      </c>
      <c r="N322" s="105">
        <v>13.789484533007682</v>
      </c>
      <c r="O322" s="105">
        <v>13.720408438069372</v>
      </c>
      <c r="P322" s="105">
        <v>13.958606878566041</v>
      </c>
      <c r="Q322" s="105">
        <v>14.026103895996414</v>
      </c>
      <c r="R322" s="105">
        <v>14.54835383347609</v>
      </c>
      <c r="S322" s="105">
        <v>15.018020361022902</v>
      </c>
      <c r="T322" s="105">
        <v>15.654574395662403</v>
      </c>
      <c r="U322" s="105">
        <v>16.754421080058616</v>
      </c>
      <c r="V322" s="105">
        <v>17.034789835224771</v>
      </c>
      <c r="W322" s="105">
        <v>18.12479951555331</v>
      </c>
      <c r="X322" s="105">
        <v>18.15729274460206</v>
      </c>
      <c r="Y322" s="105">
        <v>15.039384604255355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6.1365119428300607</v>
      </c>
      <c r="L323" s="99">
        <v>6.5448554414534916</v>
      </c>
      <c r="M323" s="99">
        <v>6.2839639049439748</v>
      </c>
      <c r="N323" s="99">
        <v>6.3885748331473806</v>
      </c>
      <c r="O323" s="99">
        <v>6.5447775754746802</v>
      </c>
      <c r="P323" s="99">
        <v>6.5233921155679688</v>
      </c>
      <c r="Q323" s="99">
        <v>6.6501548992512163</v>
      </c>
      <c r="R323" s="99">
        <v>6.8196031095857768</v>
      </c>
      <c r="S323" s="99">
        <v>6.9137672479600356</v>
      </c>
      <c r="T323" s="99">
        <v>8.5247734702083591</v>
      </c>
      <c r="U323" s="99">
        <v>8.2575396786104189</v>
      </c>
      <c r="V323" s="99">
        <v>8.1798000669067132</v>
      </c>
      <c r="W323" s="99">
        <v>9.0275262259414877</v>
      </c>
      <c r="X323" s="99">
        <v>7.0599071515844276</v>
      </c>
      <c r="Y323" s="99">
        <v>4.6812589148862731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6.697616381791252</v>
      </c>
      <c r="L324" s="99">
        <v>6.5343028956023819</v>
      </c>
      <c r="M324" s="99">
        <v>6.7813570981816191</v>
      </c>
      <c r="N324" s="99">
        <v>7.4009096998603008</v>
      </c>
      <c r="O324" s="99">
        <v>7.1756308625946916</v>
      </c>
      <c r="P324" s="99">
        <v>7.4352147629980729</v>
      </c>
      <c r="Q324" s="99">
        <v>7.3759489967451977</v>
      </c>
      <c r="R324" s="99">
        <v>7.7287507238903164</v>
      </c>
      <c r="S324" s="99">
        <v>8.1042531130628692</v>
      </c>
      <c r="T324" s="99">
        <v>7.129800925454048</v>
      </c>
      <c r="U324" s="99">
        <v>8.4968814014481957</v>
      </c>
      <c r="V324" s="99">
        <v>8.8549897683180561</v>
      </c>
      <c r="W324" s="99">
        <v>9.0972732896118202</v>
      </c>
      <c r="X324" s="99">
        <v>11.097385593017638</v>
      </c>
      <c r="Y324" s="99">
        <v>10.358125689369086</v>
      </c>
      <c r="DA324" s="63" t="s">
        <v>3004</v>
      </c>
    </row>
    <row r="325" spans="1:105" ht="12" customHeight="1" x14ac:dyDescent="0.25">
      <c r="A325" s="106" t="s">
        <v>122</v>
      </c>
      <c r="B325" s="102">
        <v>10.046153719544188</v>
      </c>
      <c r="C325" s="102">
        <v>8.7050718480794629</v>
      </c>
      <c r="D325" s="102">
        <v>6.6054437373099208</v>
      </c>
      <c r="E325" s="102">
        <v>13.977519751478786</v>
      </c>
      <c r="F325" s="102">
        <v>13.007233800703514</v>
      </c>
      <c r="G325" s="102">
        <v>10.319622814035172</v>
      </c>
      <c r="H325" s="102">
        <v>12.311841465205019</v>
      </c>
      <c r="I325" s="102">
        <v>11.327064650191637</v>
      </c>
      <c r="J325" s="102">
        <v>11.950943936632461</v>
      </c>
      <c r="K325" s="102">
        <v>12.629450971461274</v>
      </c>
      <c r="L325" s="102">
        <v>13.563931476975815</v>
      </c>
      <c r="M325" s="102">
        <v>13.368661497158449</v>
      </c>
      <c r="N325" s="102">
        <v>13.1992534254654</v>
      </c>
      <c r="O325" s="102">
        <v>14.196241179801481</v>
      </c>
      <c r="P325" s="102">
        <v>14.203335055881565</v>
      </c>
      <c r="Q325" s="102">
        <v>14.652556579272945</v>
      </c>
      <c r="R325" s="102">
        <v>14.9154865956364</v>
      </c>
      <c r="S325" s="102">
        <v>15.083751186973696</v>
      </c>
      <c r="T325" s="102">
        <v>14.800531423546602</v>
      </c>
      <c r="U325" s="102">
        <v>16.035007298463515</v>
      </c>
      <c r="V325" s="102">
        <v>17.16434611476782</v>
      </c>
      <c r="W325" s="102">
        <v>17.507683203249474</v>
      </c>
      <c r="X325" s="102">
        <v>14.532482544880843</v>
      </c>
      <c r="Y325" s="102">
        <v>11.126550733093424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12.610227558801226</v>
      </c>
      <c r="L326" s="105">
        <v>13.552578284886765</v>
      </c>
      <c r="M326" s="105">
        <v>13.365476175137296</v>
      </c>
      <c r="N326" s="105">
        <v>13.198712365942926</v>
      </c>
      <c r="O326" s="105">
        <v>14.197509236586169</v>
      </c>
      <c r="P326" s="105">
        <v>14.180599029054568</v>
      </c>
      <c r="Q326" s="105">
        <v>14.615063000446389</v>
      </c>
      <c r="R326" s="105">
        <v>14.87744429494597</v>
      </c>
      <c r="S326" s="105">
        <v>15.063063125596207</v>
      </c>
      <c r="T326" s="105">
        <v>14.758331380270644</v>
      </c>
      <c r="U326" s="105">
        <v>16.009326757559403</v>
      </c>
      <c r="V326" s="105">
        <v>17.14286241377599</v>
      </c>
      <c r="W326" s="105">
        <v>17.472645292293024</v>
      </c>
      <c r="X326" s="105">
        <v>14.550863760675833</v>
      </c>
      <c r="Y326" s="105">
        <v>11.160928064056863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6.0301273354496479</v>
      </c>
      <c r="L327" s="99">
        <v>6.7917081241748685</v>
      </c>
      <c r="M327" s="99">
        <v>6.4299143111918839</v>
      </c>
      <c r="N327" s="99">
        <v>6.1076435915478413</v>
      </c>
      <c r="O327" s="99">
        <v>6.779884409620327</v>
      </c>
      <c r="P327" s="99">
        <v>6.633034374970701</v>
      </c>
      <c r="Q327" s="99">
        <v>6.9471729252569761</v>
      </c>
      <c r="R327" s="99">
        <v>7.0058387898657184</v>
      </c>
      <c r="S327" s="99">
        <v>6.9635644982149625</v>
      </c>
      <c r="T327" s="99">
        <v>7.944161552663469</v>
      </c>
      <c r="U327" s="99">
        <v>7.8851938879185761</v>
      </c>
      <c r="V327" s="99">
        <v>8.2843678723810488</v>
      </c>
      <c r="W327" s="99">
        <v>8.692897475450863</v>
      </c>
      <c r="X327" s="99">
        <v>5.3880150385991135</v>
      </c>
      <c r="Y327" s="99">
        <v>2.9672655548208278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6.580100223351578</v>
      </c>
      <c r="L328" s="99">
        <v>6.7608701607118951</v>
      </c>
      <c r="M328" s="99">
        <v>6.9355618639454129</v>
      </c>
      <c r="N328" s="99">
        <v>7.0910687743950875</v>
      </c>
      <c r="O328" s="99">
        <v>7.4176248269658425</v>
      </c>
      <c r="P328" s="99">
        <v>7.5475646540838675</v>
      </c>
      <c r="Q328" s="99">
        <v>7.6678900751894137</v>
      </c>
      <c r="R328" s="99">
        <v>7.8716055050802547</v>
      </c>
      <c r="S328" s="99">
        <v>8.0994986273812462</v>
      </c>
      <c r="T328" s="99">
        <v>6.8141698276071736</v>
      </c>
      <c r="U328" s="99">
        <v>8.1241328696408299</v>
      </c>
      <c r="V328" s="99">
        <v>8.8584945413949434</v>
      </c>
      <c r="W328" s="99">
        <v>8.7797478168421641</v>
      </c>
      <c r="X328" s="99">
        <v>9.1628487220767187</v>
      </c>
      <c r="Y328" s="99">
        <v>8.1936625092360327</v>
      </c>
      <c r="DA328" s="63" t="s">
        <v>3008</v>
      </c>
    </row>
    <row r="329" spans="1:105" ht="12" customHeight="1" x14ac:dyDescent="0.25">
      <c r="A329" s="121" t="s">
        <v>54</v>
      </c>
      <c r="B329" s="123">
        <v>4.8513665053853208</v>
      </c>
      <c r="C329" s="123">
        <v>4.7898623173581001</v>
      </c>
      <c r="D329" s="123">
        <v>5.1051427468535735</v>
      </c>
      <c r="E329" s="123">
        <v>7.5498941847572043</v>
      </c>
      <c r="F329" s="123">
        <v>7.5047726875747509</v>
      </c>
      <c r="G329" s="123">
        <v>6.8579629145158085</v>
      </c>
      <c r="H329" s="123">
        <v>7.2307061142595153</v>
      </c>
      <c r="I329" s="123">
        <v>7.2903658182118605</v>
      </c>
      <c r="J329" s="123">
        <v>7.5601204035713625</v>
      </c>
      <c r="K329" s="123">
        <v>7.6822596067456619</v>
      </c>
      <c r="L329" s="123">
        <v>7.8928653091291592</v>
      </c>
      <c r="M329" s="123">
        <v>7.7269057003525754</v>
      </c>
      <c r="N329" s="123">
        <v>7.5476541717293912</v>
      </c>
      <c r="O329" s="123">
        <v>7.4273691478385429</v>
      </c>
      <c r="P329" s="123">
        <v>7.1994318096544845</v>
      </c>
      <c r="Q329" s="123">
        <v>7.2301363004788239</v>
      </c>
      <c r="R329" s="123">
        <v>7.0542490450702751</v>
      </c>
      <c r="S329" s="123">
        <v>6.8062958273583094</v>
      </c>
      <c r="T329" s="123">
        <v>8.1945738585504788</v>
      </c>
      <c r="U329" s="123">
        <v>7.9563862981193747</v>
      </c>
      <c r="V329" s="123">
        <v>7.5408145838579479</v>
      </c>
      <c r="W329" s="123">
        <v>7.6805070655441368</v>
      </c>
      <c r="X329" s="123">
        <v>5.9269569374529913</v>
      </c>
      <c r="Y329" s="123">
        <v>4.9639819201135227</v>
      </c>
      <c r="DA329" s="130" t="s">
        <v>3009</v>
      </c>
    </row>
    <row r="330" spans="1:105" ht="12" customHeight="1" x14ac:dyDescent="0.25">
      <c r="A330" s="97" t="s">
        <v>202</v>
      </c>
      <c r="B330" s="99">
        <v>4.8493328895579833</v>
      </c>
      <c r="C330" s="99">
        <v>4.7186378132620632</v>
      </c>
      <c r="D330" s="99">
        <v>5.3568717130353196</v>
      </c>
      <c r="E330" s="99">
        <v>7.2015037371663224</v>
      </c>
      <c r="F330" s="99">
        <v>7.4330773621620674</v>
      </c>
      <c r="G330" s="99">
        <v>6.9972401328177964</v>
      </c>
      <c r="H330" s="99">
        <v>7.1114453341270023</v>
      </c>
      <c r="I330" s="99">
        <v>7.3813587475083295</v>
      </c>
      <c r="J330" s="99">
        <v>7.6073252154130362</v>
      </c>
      <c r="K330" s="99">
        <v>7.6357570982391945</v>
      </c>
      <c r="L330" s="99">
        <v>7.4615167631298984</v>
      </c>
      <c r="M330" s="99">
        <v>7.9628135604685841</v>
      </c>
      <c r="N330" s="99">
        <v>7.5396950137334553</v>
      </c>
      <c r="O330" s="99">
        <v>7.4022266067231897</v>
      </c>
      <c r="P330" s="99">
        <v>7.228348948550388</v>
      </c>
      <c r="Q330" s="99">
        <v>7.3819110603736577</v>
      </c>
      <c r="R330" s="99">
        <v>6.5596495304516029</v>
      </c>
      <c r="S330" s="99">
        <v>5.5611129031167996</v>
      </c>
      <c r="T330" s="99">
        <v>9.4310623381174228</v>
      </c>
      <c r="U330" s="99">
        <v>8.1679635013855147</v>
      </c>
      <c r="V330" s="99">
        <v>7.3657422012857188</v>
      </c>
      <c r="W330" s="99">
        <v>7.7668335967659079</v>
      </c>
      <c r="X330" s="99">
        <v>5.7549109627504276</v>
      </c>
      <c r="Y330" s="99">
        <v>5.1753059277536222</v>
      </c>
      <c r="DA330" s="63" t="s">
        <v>3010</v>
      </c>
    </row>
    <row r="331" spans="1:105" ht="12" customHeight="1" x14ac:dyDescent="0.25">
      <c r="A331" s="97" t="s">
        <v>50</v>
      </c>
      <c r="B331" s="99">
        <v>4.8347162479440495</v>
      </c>
      <c r="C331" s="99">
        <v>4.9494131893978084</v>
      </c>
      <c r="D331" s="99">
        <v>5.3672014653296323</v>
      </c>
      <c r="E331" s="99">
        <v>7.1299943356946134</v>
      </c>
      <c r="F331" s="99">
        <v>7.1491594077662031</v>
      </c>
      <c r="G331" s="99">
        <v>6.9782770061826271</v>
      </c>
      <c r="H331" s="99">
        <v>7.0823789169798701</v>
      </c>
      <c r="I331" s="99">
        <v>7.3769444032972382</v>
      </c>
      <c r="J331" s="99">
        <v>7.5984991959389525</v>
      </c>
      <c r="K331" s="99">
        <v>7.8322417815868501</v>
      </c>
      <c r="L331" s="99">
        <v>7.9275757140650089</v>
      </c>
      <c r="M331" s="99">
        <v>7.5809241330640535</v>
      </c>
      <c r="N331" s="99">
        <v>7.5931935221875815</v>
      </c>
      <c r="O331" s="99">
        <v>7.2811862384931763</v>
      </c>
      <c r="P331" s="99">
        <v>7.2055663084008232</v>
      </c>
      <c r="Q331" s="99">
        <v>7.164477629047032</v>
      </c>
      <c r="R331" s="99">
        <v>7.2680571445745423</v>
      </c>
      <c r="S331" s="99">
        <v>7.3526067832371398</v>
      </c>
      <c r="T331" s="99">
        <v>7.5977326428778333</v>
      </c>
      <c r="U331" s="99">
        <v>7.9634257814838829</v>
      </c>
      <c r="V331" s="99">
        <v>7.438273723345497</v>
      </c>
      <c r="W331" s="99">
        <v>7.0538723695267196</v>
      </c>
      <c r="X331" s="99">
        <v>6.0908486670701034</v>
      </c>
      <c r="Y331" s="99">
        <v>4.9574570719616222</v>
      </c>
      <c r="DA331" s="63" t="s">
        <v>3011</v>
      </c>
    </row>
    <row r="332" spans="1:105" ht="12" customHeight="1" x14ac:dyDescent="0.25">
      <c r="A332" s="109" t="s">
        <v>120</v>
      </c>
      <c r="B332" s="110">
        <v>4.9487592616077514</v>
      </c>
      <c r="C332" s="110">
        <v>4.3002295575583638</v>
      </c>
      <c r="D332" s="110">
        <v>3.3969611855783537</v>
      </c>
      <c r="E332" s="110">
        <v>9.1832289759146182</v>
      </c>
      <c r="F332" s="110">
        <v>8.3051798858982426</v>
      </c>
      <c r="G332" s="110">
        <v>6.4144802274104853</v>
      </c>
      <c r="H332" s="110">
        <v>7.6871640854025109</v>
      </c>
      <c r="I332" s="110">
        <v>6.9810940268447483</v>
      </c>
      <c r="J332" s="110">
        <v>7.4199218339006441</v>
      </c>
      <c r="K332" s="110">
        <v>7.4818820459697237</v>
      </c>
      <c r="L332" s="110">
        <v>8.3558219488626566</v>
      </c>
      <c r="M332" s="110">
        <v>7.6716820350432053</v>
      </c>
      <c r="N332" s="110">
        <v>7.4901965089714677</v>
      </c>
      <c r="O332" s="110">
        <v>7.6705093158764166</v>
      </c>
      <c r="P332" s="110">
        <v>7.1554037315475174</v>
      </c>
      <c r="Q332" s="110">
        <v>7.1440166664749061</v>
      </c>
      <c r="R332" s="110">
        <v>7.3425674757817978</v>
      </c>
      <c r="S332" s="110">
        <v>7.5188168568441371</v>
      </c>
      <c r="T332" s="110">
        <v>7.5551157898050603</v>
      </c>
      <c r="U332" s="110">
        <v>7.6355003242406347</v>
      </c>
      <c r="V332" s="110">
        <v>8.0073495026601087</v>
      </c>
      <c r="W332" s="110">
        <v>9.0386812411939434</v>
      </c>
      <c r="X332" s="110">
        <v>5.713249824992424</v>
      </c>
      <c r="Y332" s="110">
        <v>4.2299001228564936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1.2208922649315319</v>
      </c>
      <c r="C334" s="118">
        <f t="shared" si="143"/>
        <v>1.2091834927967646</v>
      </c>
      <c r="D334" s="118">
        <f t="shared" si="143"/>
        <v>1.2417519321429953</v>
      </c>
      <c r="E334" s="118">
        <f t="shared" si="143"/>
        <v>1.4445847856245346</v>
      </c>
      <c r="F334" s="118">
        <f t="shared" si="143"/>
        <v>1.3692178180329615</v>
      </c>
      <c r="G334" s="118">
        <f t="shared" si="143"/>
        <v>1.2958354514793811</v>
      </c>
      <c r="H334" s="118">
        <f t="shared" si="143"/>
        <v>1.3051298527693955</v>
      </c>
      <c r="I334" s="118">
        <f t="shared" si="143"/>
        <v>1.3789263173108093</v>
      </c>
      <c r="J334" s="118">
        <f t="shared" si="143"/>
        <v>1.4166583867011067</v>
      </c>
      <c r="K334" s="118">
        <f t="shared" si="143"/>
        <v>1.4407634949359727</v>
      </c>
      <c r="L334" s="118">
        <f t="shared" si="143"/>
        <v>1.406326063468051</v>
      </c>
      <c r="M334" s="118">
        <f t="shared" si="143"/>
        <v>1.3070470418634468</v>
      </c>
      <c r="N334" s="118">
        <f t="shared" si="143"/>
        <v>1.3054552870554095</v>
      </c>
      <c r="O334" s="118">
        <f t="shared" si="143"/>
        <v>1.2410499467254377</v>
      </c>
      <c r="P334" s="118">
        <f t="shared" si="143"/>
        <v>1.2233232581916937</v>
      </c>
      <c r="Q334" s="118">
        <f t="shared" si="143"/>
        <v>1.2225533082582809</v>
      </c>
      <c r="R334" s="118">
        <f t="shared" ref="R334:V334" si="144">R335+R338+R340+R353</f>
        <v>1.240475205024719</v>
      </c>
      <c r="S334" s="118">
        <f t="shared" si="144"/>
        <v>1.273351486461491</v>
      </c>
      <c r="T334" s="118">
        <f t="shared" si="144"/>
        <v>1.3394041363793776</v>
      </c>
      <c r="U334" s="118">
        <f t="shared" si="144"/>
        <v>1.4064274388111822</v>
      </c>
      <c r="V334" s="118">
        <f t="shared" si="144"/>
        <v>1.3272786178180318</v>
      </c>
      <c r="W334" s="118">
        <f t="shared" ref="W334:Y334" si="145">W335+W338+W340+W353</f>
        <v>1.3441979535065867</v>
      </c>
      <c r="X334" s="118">
        <f t="shared" si="145"/>
        <v>1.267516114861605</v>
      </c>
      <c r="Y334" s="118">
        <f t="shared" si="145"/>
        <v>1.0890597158579161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0.2681415005311541</v>
      </c>
      <c r="C340" s="123">
        <v>0.25703437853267525</v>
      </c>
      <c r="D340" s="123">
        <v>0.24025265217863759</v>
      </c>
      <c r="E340" s="123">
        <v>0.21987639111591906</v>
      </c>
      <c r="F340" s="123">
        <v>0.19934457304350994</v>
      </c>
      <c r="G340" s="123">
        <v>0.17295901935914407</v>
      </c>
      <c r="H340" s="123">
        <v>0.16502090583990936</v>
      </c>
      <c r="I340" s="123">
        <v>0.1606315641045501</v>
      </c>
      <c r="J340" s="123">
        <v>0.15638297341562937</v>
      </c>
      <c r="K340" s="123">
        <v>0.14958328906979435</v>
      </c>
      <c r="L340" s="123">
        <v>0.13695391478205024</v>
      </c>
      <c r="M340" s="123">
        <v>0.12205610221539075</v>
      </c>
      <c r="N340" s="123">
        <v>0.11759684462569536</v>
      </c>
      <c r="O340" s="123">
        <v>0.10673512433125605</v>
      </c>
      <c r="P340" s="123">
        <v>9.8721073583133381E-2</v>
      </c>
      <c r="Q340" s="123">
        <v>9.5072943855198322E-2</v>
      </c>
      <c r="R340" s="123">
        <v>9.3597270709037797E-2</v>
      </c>
      <c r="S340" s="123">
        <v>9.2086343262450368E-2</v>
      </c>
      <c r="T340" s="123">
        <v>8.7480369881924369E-2</v>
      </c>
      <c r="U340" s="123">
        <v>8.6463971008849672E-2</v>
      </c>
      <c r="V340" s="123">
        <v>8.0569744226236584E-2</v>
      </c>
      <c r="W340" s="123">
        <v>9.8859852122382602E-2</v>
      </c>
      <c r="X340" s="123">
        <v>5.7587798942856414E-2</v>
      </c>
      <c r="Y340" s="123">
        <v>1.1382036278407533E-2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3.9783533002409444</v>
      </c>
      <c r="C345" s="102">
        <v>4.1542520654263644</v>
      </c>
      <c r="D345" s="102">
        <v>4.1977332285770341</v>
      </c>
      <c r="E345" s="102">
        <v>4.3956475515680422</v>
      </c>
      <c r="F345" s="102">
        <v>4.5106963272244265</v>
      </c>
      <c r="G345" s="102">
        <v>4.5235050030209978</v>
      </c>
      <c r="H345" s="102">
        <v>4.5349874263084216</v>
      </c>
      <c r="I345" s="102">
        <v>4.6886411072690635</v>
      </c>
      <c r="J345" s="102">
        <v>4.8187613140326224</v>
      </c>
      <c r="K345" s="102">
        <v>4.9731152405602792</v>
      </c>
      <c r="L345" s="102">
        <v>5.039927933707089</v>
      </c>
      <c r="M345" s="102">
        <v>4.9988938017565117</v>
      </c>
      <c r="N345" s="102">
        <v>5.2146129992943671</v>
      </c>
      <c r="O345" s="102">
        <v>5.0984847972961207</v>
      </c>
      <c r="P345" s="102">
        <v>5.057836829128</v>
      </c>
      <c r="Q345" s="102">
        <v>4.9547523621881497</v>
      </c>
      <c r="R345" s="102">
        <v>4.9838108159797843</v>
      </c>
      <c r="S345" s="102">
        <v>4.9346436719268088</v>
      </c>
      <c r="T345" s="102">
        <v>4.9566540521155389</v>
      </c>
      <c r="U345" s="102">
        <v>5.194707796065873</v>
      </c>
      <c r="V345" s="102">
        <v>5.1976414099229755</v>
      </c>
      <c r="W345" s="102">
        <v>5.4050699633340127</v>
      </c>
      <c r="X345" s="102">
        <v>5.2667407693100188</v>
      </c>
      <c r="Y345" s="102">
        <v>4.278790264284857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2.3297434390729874</v>
      </c>
      <c r="L346" s="105">
        <v>2.4828237645156785</v>
      </c>
      <c r="M346" s="105">
        <v>2.3772979970109436</v>
      </c>
      <c r="N346" s="105">
        <v>2.3995137500768489</v>
      </c>
      <c r="O346" s="105">
        <v>2.3801841870784415</v>
      </c>
      <c r="P346" s="105">
        <v>2.2987001132530356</v>
      </c>
      <c r="Q346" s="105">
        <v>2.2755165272543181</v>
      </c>
      <c r="R346" s="105">
        <v>2.247700296515176</v>
      </c>
      <c r="S346" s="105">
        <v>2.2088001556919501</v>
      </c>
      <c r="T346" s="105">
        <v>2.6311885584059205</v>
      </c>
      <c r="U346" s="105">
        <v>2.5181183373704128</v>
      </c>
      <c r="V346" s="105">
        <v>2.470875436954985</v>
      </c>
      <c r="W346" s="105">
        <v>2.6750817000394171</v>
      </c>
      <c r="X346" s="105">
        <v>2.060103487838965</v>
      </c>
      <c r="Y346" s="105">
        <v>1.341065149502813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2.3297434390729874</v>
      </c>
      <c r="L347" s="99">
        <v>2.4828237645156785</v>
      </c>
      <c r="M347" s="99">
        <v>2.3772979970109436</v>
      </c>
      <c r="N347" s="99">
        <v>2.3995137500768489</v>
      </c>
      <c r="O347" s="99">
        <v>2.3801841870784415</v>
      </c>
      <c r="P347" s="99">
        <v>2.2987001132530356</v>
      </c>
      <c r="Q347" s="99">
        <v>2.2755165272543181</v>
      </c>
      <c r="R347" s="99">
        <v>2.247700296515176</v>
      </c>
      <c r="S347" s="99">
        <v>2.2088001556919501</v>
      </c>
      <c r="T347" s="99">
        <v>2.6311885584059205</v>
      </c>
      <c r="U347" s="99">
        <v>2.5181183373704128</v>
      </c>
      <c r="V347" s="99">
        <v>2.470875436954985</v>
      </c>
      <c r="W347" s="99">
        <v>2.6750817000394171</v>
      </c>
      <c r="X347" s="99">
        <v>2.060103487838965</v>
      </c>
      <c r="Y347" s="99">
        <v>1.341065149502813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0.95275076440037787</v>
      </c>
      <c r="C353" s="123">
        <v>0.95214911426408944</v>
      </c>
      <c r="D353" s="123">
        <v>1.0014992799643576</v>
      </c>
      <c r="E353" s="123">
        <v>1.2247083945086157</v>
      </c>
      <c r="F353" s="123">
        <v>1.1698732449894516</v>
      </c>
      <c r="G353" s="123">
        <v>1.1228764321202369</v>
      </c>
      <c r="H353" s="123">
        <v>1.1401089469294863</v>
      </c>
      <c r="I353" s="123">
        <v>1.2182947532062591</v>
      </c>
      <c r="J353" s="123">
        <v>1.2602754132854772</v>
      </c>
      <c r="K353" s="123">
        <v>1.2911802058661783</v>
      </c>
      <c r="L353" s="123">
        <v>1.2693721486860008</v>
      </c>
      <c r="M353" s="123">
        <v>1.184990939648056</v>
      </c>
      <c r="N353" s="123">
        <v>1.1878584424297141</v>
      </c>
      <c r="O353" s="123">
        <v>1.1343148223941817</v>
      </c>
      <c r="P353" s="123">
        <v>1.1246021846085603</v>
      </c>
      <c r="Q353" s="123">
        <v>1.1274803644030826</v>
      </c>
      <c r="R353" s="123">
        <v>1.1468779343156812</v>
      </c>
      <c r="S353" s="123">
        <v>1.1812651431990406</v>
      </c>
      <c r="T353" s="123">
        <v>1.2519237664974532</v>
      </c>
      <c r="U353" s="123">
        <v>1.3199634678023324</v>
      </c>
      <c r="V353" s="123">
        <v>1.2467088735917953</v>
      </c>
      <c r="W353" s="123">
        <v>1.245338101384204</v>
      </c>
      <c r="X353" s="123">
        <v>1.2099283159187486</v>
      </c>
      <c r="Y353" s="123">
        <v>1.0776776795795084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1.8910796626625406</v>
      </c>
      <c r="C355" s="99">
        <v>1.9328729521796375</v>
      </c>
      <c r="D355" s="99">
        <v>2.0922749939788488</v>
      </c>
      <c r="E355" s="99">
        <v>2.7754084538771941</v>
      </c>
      <c r="F355" s="99">
        <v>2.777608177584268</v>
      </c>
      <c r="G355" s="99">
        <v>2.7051611894545773</v>
      </c>
      <c r="H355" s="99">
        <v>2.7384790597278581</v>
      </c>
      <c r="I355" s="99">
        <v>2.8486770547705635</v>
      </c>
      <c r="J355" s="99">
        <v>2.9329652060626548</v>
      </c>
      <c r="K355" s="99">
        <v>3.0212775655230582</v>
      </c>
      <c r="L355" s="99">
        <v>3.0562500664162453</v>
      </c>
      <c r="M355" s="99">
        <v>2.9208866908031896</v>
      </c>
      <c r="N355" s="99">
        <v>2.9238893685555136</v>
      </c>
      <c r="O355" s="99">
        <v>2.8023394211707786</v>
      </c>
      <c r="P355" s="99">
        <v>2.7722158115085844</v>
      </c>
      <c r="Q355" s="99">
        <v>2.7547213415831364</v>
      </c>
      <c r="R355" s="99">
        <v>2.7900660633603827</v>
      </c>
      <c r="S355" s="99">
        <v>2.8125103564802525</v>
      </c>
      <c r="T355" s="99">
        <v>2.8901645701276379</v>
      </c>
      <c r="U355" s="99">
        <v>3.0187705853700231</v>
      </c>
      <c r="V355" s="99">
        <v>2.810816791005772</v>
      </c>
      <c r="W355" s="99">
        <v>2.6568528018192796</v>
      </c>
      <c r="X355" s="99">
        <v>2.2846706791076716</v>
      </c>
      <c r="Y355" s="99">
        <v>1.8531153116994497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69.308825975862888</v>
      </c>
      <c r="D360" s="117">
        <f t="shared" si="150"/>
        <v>79.254154384576537</v>
      </c>
      <c r="E360" s="117">
        <f t="shared" si="150"/>
        <v>72.361355480751826</v>
      </c>
      <c r="F360" s="117">
        <f t="shared" si="150"/>
        <v>62.422038679477033</v>
      </c>
      <c r="G360" s="117">
        <f t="shared" si="150"/>
        <v>49.154985353327781</v>
      </c>
      <c r="H360" s="117">
        <f t="shared" si="150"/>
        <v>52.243482579746136</v>
      </c>
      <c r="I360" s="117">
        <f t="shared" si="150"/>
        <v>59.858164113754697</v>
      </c>
      <c r="J360" s="117">
        <f t="shared" si="150"/>
        <v>55.072305164504996</v>
      </c>
      <c r="K360" s="117">
        <f t="shared" si="150"/>
        <v>60.564069478080654</v>
      </c>
      <c r="L360" s="117">
        <f t="shared" si="150"/>
        <v>68.881035726506951</v>
      </c>
      <c r="M360" s="117">
        <f t="shared" si="150"/>
        <v>84.495528574210539</v>
      </c>
      <c r="N360" s="117">
        <f t="shared" si="150"/>
        <v>80.456004153550211</v>
      </c>
      <c r="O360" s="117">
        <f t="shared" si="150"/>
        <v>62.421408287210951</v>
      </c>
      <c r="P360" s="117">
        <f t="shared" si="150"/>
        <v>51.905665478511864</v>
      </c>
      <c r="Q360" s="117">
        <f t="shared" si="150"/>
        <v>53.614221017138895</v>
      </c>
      <c r="R360" s="117">
        <f t="shared" ref="R360:V360" si="151">R361+R364+R366+R379</f>
        <v>109.11749283495229</v>
      </c>
      <c r="S360" s="117">
        <f t="shared" si="151"/>
        <v>123.01358178083447</v>
      </c>
      <c r="T360" s="117">
        <f t="shared" si="151"/>
        <v>336.79111374869956</v>
      </c>
      <c r="U360" s="117">
        <f t="shared" si="151"/>
        <v>117.04026843837363</v>
      </c>
      <c r="V360" s="117">
        <f t="shared" si="151"/>
        <v>52.775394194442484</v>
      </c>
      <c r="W360" s="117">
        <f t="shared" ref="W360:Y360" si="152">W361+W364+W366+W379</f>
        <v>22.761716518342311</v>
      </c>
      <c r="X360" s="117">
        <f t="shared" si="152"/>
        <v>66.015109685207491</v>
      </c>
      <c r="Y360" s="117">
        <f t="shared" si="152"/>
        <v>87.11121023219485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61.495423961444011</v>
      </c>
      <c r="D361" s="122">
        <f t="shared" si="153"/>
        <v>70.710806402232137</v>
      </c>
      <c r="E361" s="122">
        <f t="shared" si="153"/>
        <v>61.103458689453561</v>
      </c>
      <c r="F361" s="122">
        <f t="shared" si="153"/>
        <v>52.843329633559833</v>
      </c>
      <c r="G361" s="122">
        <f t="shared" si="153"/>
        <v>41.939641595256873</v>
      </c>
      <c r="H361" s="122">
        <f t="shared" si="153"/>
        <v>44.516679823377288</v>
      </c>
      <c r="I361" s="122">
        <f t="shared" si="153"/>
        <v>50.525139437508095</v>
      </c>
      <c r="J361" s="122">
        <f t="shared" si="153"/>
        <v>46.312402378047089</v>
      </c>
      <c r="K361" s="122">
        <f t="shared" si="153"/>
        <v>50.743292601031285</v>
      </c>
      <c r="L361" s="122">
        <f t="shared" si="153"/>
        <v>58.14130936589256</v>
      </c>
      <c r="M361" s="122">
        <f t="shared" si="153"/>
        <v>70.422704417688706</v>
      </c>
      <c r="N361" s="122">
        <f t="shared" si="153"/>
        <v>66.951059970124959</v>
      </c>
      <c r="O361" s="122">
        <f t="shared" si="153"/>
        <v>51.687342080351733</v>
      </c>
      <c r="P361" s="122">
        <f t="shared" si="153"/>
        <v>42.052194474124725</v>
      </c>
      <c r="Q361" s="122">
        <f t="shared" si="153"/>
        <v>43.205643155340802</v>
      </c>
      <c r="R361" s="122">
        <f t="shared" ref="R361:V361" si="154">SUM(R362:R363)</f>
        <v>87.387043842085021</v>
      </c>
      <c r="S361" s="122">
        <f t="shared" si="154"/>
        <v>96.161888701542992</v>
      </c>
      <c r="T361" s="122">
        <f t="shared" si="154"/>
        <v>273.5756917060308</v>
      </c>
      <c r="U361" s="122">
        <f t="shared" si="154"/>
        <v>92.890583973288315</v>
      </c>
      <c r="V361" s="122">
        <f t="shared" si="154"/>
        <v>41.080884186455883</v>
      </c>
      <c r="W361" s="122">
        <f t="shared" ref="W361:Y361" si="155">SUM(W362:W363)</f>
        <v>17.19366899939963</v>
      </c>
      <c r="X361" s="122">
        <f t="shared" si="155"/>
        <v>48.470842208484584</v>
      </c>
      <c r="Y361" s="122">
        <f t="shared" si="155"/>
        <v>63.54682576377575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61.222755516005051</v>
      </c>
      <c r="D362" s="98">
        <v>70.394860104114315</v>
      </c>
      <c r="E362" s="98">
        <v>60.825847250226523</v>
      </c>
      <c r="F362" s="98">
        <v>52.603036295719157</v>
      </c>
      <c r="G362" s="98">
        <v>41.748354434992152</v>
      </c>
      <c r="H362" s="98">
        <v>44.310666577733834</v>
      </c>
      <c r="I362" s="98">
        <v>50.293198368433941</v>
      </c>
      <c r="J362" s="98">
        <v>46.097994137342887</v>
      </c>
      <c r="K362" s="98">
        <v>50.507344940788975</v>
      </c>
      <c r="L362" s="98">
        <v>57.865419195377441</v>
      </c>
      <c r="M362" s="98">
        <v>70.091282623492802</v>
      </c>
      <c r="N362" s="98">
        <v>66.634060433756375</v>
      </c>
      <c r="O362" s="98">
        <v>51.443761875580343</v>
      </c>
      <c r="P362" s="98">
        <v>41.856167140128946</v>
      </c>
      <c r="Q362" s="98">
        <v>43.004403019566368</v>
      </c>
      <c r="R362" s="98">
        <v>86.975348237945724</v>
      </c>
      <c r="S362" s="98">
        <v>95.705550256199288</v>
      </c>
      <c r="T362" s="98">
        <v>272.23946180869302</v>
      </c>
      <c r="U362" s="98">
        <v>92.439499263197646</v>
      </c>
      <c r="V362" s="98">
        <v>40.879777322585717</v>
      </c>
      <c r="W362" s="98">
        <v>17.110739598649729</v>
      </c>
      <c r="X362" s="98">
        <v>48.245428302257224</v>
      </c>
      <c r="Y362" s="98">
        <v>63.256251333614536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0.27266844543895757</v>
      </c>
      <c r="D363" s="98">
        <v>0.31594629811781688</v>
      </c>
      <c r="E363" s="98">
        <v>0.27761143922703513</v>
      </c>
      <c r="F363" s="98">
        <v>0.24029333784067869</v>
      </c>
      <c r="G363" s="98">
        <v>0.19128716026472198</v>
      </c>
      <c r="H363" s="98">
        <v>0.2060132456434558</v>
      </c>
      <c r="I363" s="98">
        <v>0.23194106907415654</v>
      </c>
      <c r="J363" s="98">
        <v>0.21440824070420453</v>
      </c>
      <c r="K363" s="98">
        <v>0.23594766024231087</v>
      </c>
      <c r="L363" s="98">
        <v>0.27589017051511583</v>
      </c>
      <c r="M363" s="98">
        <v>0.33142179419590567</v>
      </c>
      <c r="N363" s="98">
        <v>0.31699953636857897</v>
      </c>
      <c r="O363" s="98">
        <v>0.24358020477139367</v>
      </c>
      <c r="P363" s="98">
        <v>0.19602733399577599</v>
      </c>
      <c r="Q363" s="98">
        <v>0.20124013577443628</v>
      </c>
      <c r="R363" s="98">
        <v>0.41169560413930018</v>
      </c>
      <c r="S363" s="98">
        <v>0.45633844534369761</v>
      </c>
      <c r="T363" s="98">
        <v>1.3362298973377982</v>
      </c>
      <c r="U363" s="98">
        <v>0.45108471009067069</v>
      </c>
      <c r="V363" s="98">
        <v>0.20110686387016785</v>
      </c>
      <c r="W363" s="98">
        <v>8.2929400749901142E-2</v>
      </c>
      <c r="X363" s="98">
        <v>0.22541390622736177</v>
      </c>
      <c r="Y363" s="98">
        <v>0.29057443016121598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1.2411236250624768E-4</v>
      </c>
      <c r="D364" s="122">
        <f t="shared" si="156"/>
        <v>2.7170798205861151E-4</v>
      </c>
      <c r="E364" s="122">
        <f t="shared" si="156"/>
        <v>8.4568926372757315E-4</v>
      </c>
      <c r="F364" s="122">
        <f t="shared" si="156"/>
        <v>1.7456084270726646E-3</v>
      </c>
      <c r="G364" s="122">
        <f t="shared" si="156"/>
        <v>7.213091329628811E-4</v>
      </c>
      <c r="H364" s="122">
        <f t="shared" si="156"/>
        <v>1.8291235385332024E-3</v>
      </c>
      <c r="I364" s="122">
        <f t="shared" si="156"/>
        <v>5.5423400453169635E-3</v>
      </c>
      <c r="J364" s="122">
        <f t="shared" si="156"/>
        <v>6.6814379160268509E-3</v>
      </c>
      <c r="K364" s="122">
        <f t="shared" si="156"/>
        <v>9.7986243352270602E-3</v>
      </c>
      <c r="L364" s="122">
        <f t="shared" si="156"/>
        <v>1.0364471188551581E-2</v>
      </c>
      <c r="M364" s="122">
        <f t="shared" si="156"/>
        <v>1.7444216117286922E-2</v>
      </c>
      <c r="N364" s="122">
        <f t="shared" si="156"/>
        <v>1.6576083238022267E-2</v>
      </c>
      <c r="O364" s="122">
        <f t="shared" si="156"/>
        <v>2.3148829619647895E-2</v>
      </c>
      <c r="P364" s="122">
        <f t="shared" si="156"/>
        <v>2.8975922369439112E-2</v>
      </c>
      <c r="Q364" s="122">
        <f t="shared" si="156"/>
        <v>7.0566930000254116E-2</v>
      </c>
      <c r="R364" s="122">
        <f t="shared" si="156"/>
        <v>0.11343274469928824</v>
      </c>
      <c r="S364" s="122">
        <f t="shared" si="156"/>
        <v>0.12759242293051332</v>
      </c>
      <c r="T364" s="122">
        <f t="shared" si="156"/>
        <v>0.24657420390310494</v>
      </c>
      <c r="U364" s="122">
        <f t="shared" si="156"/>
        <v>0.10477772142373346</v>
      </c>
      <c r="V364" s="122">
        <f t="shared" si="156"/>
        <v>3.2032426338291155E-2</v>
      </c>
      <c r="W364" s="122">
        <f t="shared" si="156"/>
        <v>6.0722924989943788E-3</v>
      </c>
      <c r="X364" s="122">
        <f t="shared" si="156"/>
        <v>1.2776684171892918E-2</v>
      </c>
      <c r="Y364" s="122">
        <f t="shared" si="156"/>
        <v>9.7713965662166429E-3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1.2411236250624768E-4</v>
      </c>
      <c r="D365" s="98">
        <v>2.7170798205861151E-4</v>
      </c>
      <c r="E365" s="98">
        <v>8.4568926372757315E-4</v>
      </c>
      <c r="F365" s="98">
        <v>1.7456084270726646E-3</v>
      </c>
      <c r="G365" s="98">
        <v>7.213091329628811E-4</v>
      </c>
      <c r="H365" s="98">
        <v>1.8291235385332024E-3</v>
      </c>
      <c r="I365" s="98">
        <v>5.5423400453169635E-3</v>
      </c>
      <c r="J365" s="98">
        <v>6.6814379160268509E-3</v>
      </c>
      <c r="K365" s="98">
        <v>9.7986243352270602E-3</v>
      </c>
      <c r="L365" s="98">
        <v>1.0364471188551581E-2</v>
      </c>
      <c r="M365" s="98">
        <v>1.7444216117286922E-2</v>
      </c>
      <c r="N365" s="98">
        <v>1.6576083238022267E-2</v>
      </c>
      <c r="O365" s="98">
        <v>2.3148829619647895E-2</v>
      </c>
      <c r="P365" s="98">
        <v>2.8975922369439112E-2</v>
      </c>
      <c r="Q365" s="98">
        <v>7.0566930000254116E-2</v>
      </c>
      <c r="R365" s="98">
        <v>0.11343274469928824</v>
      </c>
      <c r="S365" s="98">
        <v>0.12759242293051332</v>
      </c>
      <c r="T365" s="98">
        <v>0.24657420390310494</v>
      </c>
      <c r="U365" s="98">
        <v>0.10477772142373346</v>
      </c>
      <c r="V365" s="98">
        <v>3.2032426338291155E-2</v>
      </c>
      <c r="W365" s="98">
        <v>6.0722924989943788E-3</v>
      </c>
      <c r="X365" s="98">
        <v>1.2776684171892918E-2</v>
      </c>
      <c r="Y365" s="98">
        <v>9.7713965662166429E-3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5.3045659853234124</v>
      </c>
      <c r="D366" s="122">
        <v>5.6354156515638225</v>
      </c>
      <c r="E366" s="122">
        <v>6.9932566246477128</v>
      </c>
      <c r="F366" s="122">
        <v>5.9165477318187438</v>
      </c>
      <c r="G366" s="122">
        <v>4.3786393423698282</v>
      </c>
      <c r="H366" s="122">
        <v>4.6748228823280513</v>
      </c>
      <c r="I366" s="122">
        <v>5.5926320345596228</v>
      </c>
      <c r="J366" s="122">
        <v>5.2688070087498389</v>
      </c>
      <c r="K366" s="122">
        <v>5.8240251255172311</v>
      </c>
      <c r="L366" s="122">
        <v>6.3925278760750306</v>
      </c>
      <c r="M366" s="122">
        <v>8.6028858674951572</v>
      </c>
      <c r="N366" s="122">
        <v>8.1310679753267454</v>
      </c>
      <c r="O366" s="122">
        <v>6.472635703391151</v>
      </c>
      <c r="P366" s="122">
        <v>5.9183580465952881</v>
      </c>
      <c r="Q366" s="122">
        <v>6.312596549211845</v>
      </c>
      <c r="R366" s="122">
        <v>12.97884947284868</v>
      </c>
      <c r="S366" s="122">
        <v>15.336750473477785</v>
      </c>
      <c r="T366" s="122">
        <v>39.783693724404621</v>
      </c>
      <c r="U366" s="122">
        <v>14.628519481527841</v>
      </c>
      <c r="V366" s="122">
        <v>6.9902802788944429</v>
      </c>
      <c r="W366" s="122">
        <v>3.3842528421318647</v>
      </c>
      <c r="X366" s="122">
        <v>10.991874349670207</v>
      </c>
      <c r="Y366" s="122">
        <v>13.955956334434404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4.3970417376457611</v>
      </c>
      <c r="D367" s="98">
        <v>3.6390342577879715</v>
      </c>
      <c r="E367" s="98">
        <v>2.5277012801967182</v>
      </c>
      <c r="F367" s="98">
        <v>3.3898533012380341</v>
      </c>
      <c r="G367" s="98">
        <v>3.2331061574854174</v>
      </c>
      <c r="H367" s="98">
        <v>3.288675836187871</v>
      </c>
      <c r="I367" s="98">
        <v>4.5020576665062944</v>
      </c>
      <c r="J367" s="98">
        <v>3.9123923312852273</v>
      </c>
      <c r="K367" s="98">
        <v>3.8053205650542576</v>
      </c>
      <c r="L367" s="98">
        <v>3.8886304355458456</v>
      </c>
      <c r="M367" s="98">
        <v>6.2435446797782213</v>
      </c>
      <c r="N367" s="98">
        <v>6.2917213912694034</v>
      </c>
      <c r="O367" s="98">
        <v>4.815725295615076</v>
      </c>
      <c r="P367" s="98">
        <v>2.8219967613133337</v>
      </c>
      <c r="Q367" s="98">
        <v>3.3210892588145735</v>
      </c>
      <c r="R367" s="98">
        <v>9.4930970560633128</v>
      </c>
      <c r="S367" s="98">
        <v>11.317108212476453</v>
      </c>
      <c r="T367" s="98">
        <v>33.601454428689145</v>
      </c>
      <c r="U367" s="98">
        <v>12.099574552389431</v>
      </c>
      <c r="V367" s="98">
        <v>5.9569856262337026</v>
      </c>
      <c r="W367" s="98">
        <v>0.36118455534740268</v>
      </c>
      <c r="X367" s="98">
        <v>10.3073676623409</v>
      </c>
      <c r="Y367" s="98">
        <v>13.21269694093044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3.3943767566055646E-2</v>
      </c>
      <c r="L368" s="98">
        <v>3.3880570705636919E-3</v>
      </c>
      <c r="M368" s="98">
        <v>1.6076595589952124E-2</v>
      </c>
      <c r="N368" s="98">
        <v>1.1345025222728573E-2</v>
      </c>
      <c r="O368" s="98">
        <v>5.4327252568982826E-2</v>
      </c>
      <c r="P368" s="98">
        <v>8.5642098824130181E-2</v>
      </c>
      <c r="Q368" s="98">
        <v>7.8977719878501496E-2</v>
      </c>
      <c r="R368" s="98">
        <v>5.3172256678630764E-2</v>
      </c>
      <c r="S368" s="98">
        <v>1.2565886598558569E-2</v>
      </c>
      <c r="T368" s="98">
        <v>0.91368186748792346</v>
      </c>
      <c r="U368" s="98">
        <v>5.2527654483615793E-2</v>
      </c>
      <c r="V368" s="98">
        <v>3.8871710641269624E-2</v>
      </c>
      <c r="W368" s="98">
        <v>1.055867608684039E-2</v>
      </c>
      <c r="X368" s="98">
        <v>0.68450668732930664</v>
      </c>
      <c r="Y368" s="98">
        <v>0.74325939350396308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1.9406106725391746E-2</v>
      </c>
      <c r="L369" s="101">
        <v>1.9926797500546571E-3</v>
      </c>
      <c r="M369" s="101">
        <v>9.0879372329750411E-3</v>
      </c>
      <c r="N369" s="101">
        <v>6.1677302035063226E-3</v>
      </c>
      <c r="O369" s="101">
        <v>3.0116181669560354E-2</v>
      </c>
      <c r="P369" s="101">
        <v>4.6423251147018528E-2</v>
      </c>
      <c r="Q369" s="101">
        <v>4.3126686676695565E-2</v>
      </c>
      <c r="R369" s="101">
        <v>2.8374980529827506E-2</v>
      </c>
      <c r="S369" s="101">
        <v>6.5069826565101012E-3</v>
      </c>
      <c r="T369" s="101">
        <v>0.55133875070309712</v>
      </c>
      <c r="U369" s="101">
        <v>2.8635781634283757E-2</v>
      </c>
      <c r="V369" s="101">
        <v>2.0471245888097889E-2</v>
      </c>
      <c r="W369" s="101">
        <v>5.7259466990280897E-3</v>
      </c>
      <c r="X369" s="101">
        <v>0.29028171800889269</v>
      </c>
      <c r="Y369" s="101">
        <v>0.24170864263647113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1.45376608406639E-2</v>
      </c>
      <c r="L370" s="104">
        <v>1.3953773205090346E-3</v>
      </c>
      <c r="M370" s="104">
        <v>6.9886583569770825E-3</v>
      </c>
      <c r="N370" s="104">
        <v>5.1772950192222498E-3</v>
      </c>
      <c r="O370" s="104">
        <v>2.4211070899422475E-2</v>
      </c>
      <c r="P370" s="104">
        <v>3.9218847677111646E-2</v>
      </c>
      <c r="Q370" s="104">
        <v>3.5851033201805931E-2</v>
      </c>
      <c r="R370" s="104">
        <v>2.4797276148803261E-2</v>
      </c>
      <c r="S370" s="104">
        <v>6.0589039420484679E-3</v>
      </c>
      <c r="T370" s="104">
        <v>0.36234311678482628</v>
      </c>
      <c r="U370" s="104">
        <v>2.389187284933204E-2</v>
      </c>
      <c r="V370" s="104">
        <v>1.8400464753171735E-2</v>
      </c>
      <c r="W370" s="104">
        <v>4.8327293878123005E-3</v>
      </c>
      <c r="X370" s="104">
        <v>0.3942249693204139</v>
      </c>
      <c r="Y370" s="104">
        <v>0.5015507508674919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0.36024789745172353</v>
      </c>
      <c r="D371" s="101">
        <v>0.47636130914199071</v>
      </c>
      <c r="E371" s="101">
        <v>0.27105819693199373</v>
      </c>
      <c r="F371" s="101">
        <v>0.33723345625721435</v>
      </c>
      <c r="G371" s="101">
        <v>0.30770950137517822</v>
      </c>
      <c r="H371" s="101">
        <v>0.59727016083914686</v>
      </c>
      <c r="I371" s="101">
        <v>0.31091560600892493</v>
      </c>
      <c r="J371" s="101">
        <v>0.15001651465466015</v>
      </c>
      <c r="K371" s="101">
        <v>0.24034835978234922</v>
      </c>
      <c r="L371" s="101">
        <v>0.19472556809858457</v>
      </c>
      <c r="M371" s="101">
        <v>0.19415706474266176</v>
      </c>
      <c r="N371" s="101">
        <v>0.25644591377081449</v>
      </c>
      <c r="O371" s="101">
        <v>0.22627371370598526</v>
      </c>
      <c r="P371" s="101">
        <v>0.43681783437329053</v>
      </c>
      <c r="Q371" s="101">
        <v>0.31480200833539168</v>
      </c>
      <c r="R371" s="101">
        <v>0.38772745225307725</v>
      </c>
      <c r="S371" s="101">
        <v>0.49193349338194392</v>
      </c>
      <c r="T371" s="101">
        <v>0.64675493481614454</v>
      </c>
      <c r="U371" s="101">
        <v>0.27695279799574379</v>
      </c>
      <c r="V371" s="101">
        <v>0.13834942115021198</v>
      </c>
      <c r="W371" s="101">
        <v>0.2604872585444592</v>
      </c>
      <c r="X371" s="101">
        <v>0</v>
      </c>
      <c r="Y371" s="101">
        <v>0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1.8202133899060471E-3</v>
      </c>
      <c r="L372" s="104">
        <v>2.1880539497726533E-4</v>
      </c>
      <c r="M372" s="104">
        <v>2.1346101061115775E-4</v>
      </c>
      <c r="N372" s="104">
        <v>4.3816866662907931E-4</v>
      </c>
      <c r="O372" s="104">
        <v>1.4964076241855955E-3</v>
      </c>
      <c r="P372" s="104">
        <v>3.4904583389303526E-3</v>
      </c>
      <c r="Q372" s="104">
        <v>2.9134516090382253E-3</v>
      </c>
      <c r="R372" s="104">
        <v>4.1358639905019843E-3</v>
      </c>
      <c r="S372" s="104">
        <v>3.220309630651526E-3</v>
      </c>
      <c r="T372" s="104">
        <v>1.1155536993429522E-2</v>
      </c>
      <c r="U372" s="104">
        <v>4.5673585937331465E-3</v>
      </c>
      <c r="V372" s="104">
        <v>2.1062260000297029E-3</v>
      </c>
      <c r="W372" s="104">
        <v>3.8146368164142194E-3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1.1011266249918313E-3</v>
      </c>
      <c r="L373" s="98">
        <v>1.3653989435365347E-4</v>
      </c>
      <c r="M373" s="98">
        <v>1.2839411842387101E-4</v>
      </c>
      <c r="N373" s="98">
        <v>2.5309553162704084E-4</v>
      </c>
      <c r="O373" s="98">
        <v>8.7013881990600996E-4</v>
      </c>
      <c r="P373" s="98">
        <v>1.9575183077322755E-3</v>
      </c>
      <c r="Q373" s="98">
        <v>1.6252471804034797E-3</v>
      </c>
      <c r="R373" s="98">
        <v>2.2598375769716369E-3</v>
      </c>
      <c r="S373" s="98">
        <v>1.7146162492679947E-3</v>
      </c>
      <c r="T373" s="98">
        <v>6.8061100274465249E-3</v>
      </c>
      <c r="U373" s="98">
        <v>2.538400584040442E-3</v>
      </c>
      <c r="V373" s="98">
        <v>1.1374293064984862E-3</v>
      </c>
      <c r="W373" s="98">
        <v>2.1203331913949093E-3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7.1908676491421581E-4</v>
      </c>
      <c r="L374" s="98">
        <v>8.2265500623611873E-5</v>
      </c>
      <c r="M374" s="98">
        <v>8.5066892187286738E-5</v>
      </c>
      <c r="N374" s="98">
        <v>1.8507313500203847E-4</v>
      </c>
      <c r="O374" s="98">
        <v>6.2626880427958567E-4</v>
      </c>
      <c r="P374" s="98">
        <v>1.5329400311980769E-3</v>
      </c>
      <c r="Q374" s="98">
        <v>1.2882044286347458E-3</v>
      </c>
      <c r="R374" s="98">
        <v>1.8760264135303474E-3</v>
      </c>
      <c r="S374" s="98">
        <v>1.5056933813835313E-3</v>
      </c>
      <c r="T374" s="98">
        <v>4.3494269659829967E-3</v>
      </c>
      <c r="U374" s="98">
        <v>2.0289580096927049E-3</v>
      </c>
      <c r="V374" s="98">
        <v>9.6879669353121657E-4</v>
      </c>
      <c r="W374" s="98">
        <v>1.69430362501931E-3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0.54727635022592713</v>
      </c>
      <c r="D375" s="101">
        <v>1.5200200846338603</v>
      </c>
      <c r="E375" s="101">
        <v>4.1944971475190007</v>
      </c>
      <c r="F375" s="101">
        <v>2.1894609743234947</v>
      </c>
      <c r="G375" s="101">
        <v>0.83782368350923275</v>
      </c>
      <c r="H375" s="101">
        <v>0.78887688530103384</v>
      </c>
      <c r="I375" s="101">
        <v>0.77965876204440265</v>
      </c>
      <c r="J375" s="101">
        <v>1.2063981628099514</v>
      </c>
      <c r="K375" s="101">
        <v>0.88274482079251781</v>
      </c>
      <c r="L375" s="101">
        <v>2.0838983909699516</v>
      </c>
      <c r="M375" s="101">
        <v>1.9434059264897967</v>
      </c>
      <c r="N375" s="101">
        <v>1.3562998841768248</v>
      </c>
      <c r="O375" s="101">
        <v>0.23034014667274194</v>
      </c>
      <c r="P375" s="101">
        <v>0.43244037626762838</v>
      </c>
      <c r="Q375" s="101">
        <v>0.57626226643920986</v>
      </c>
      <c r="R375" s="101">
        <v>1.2016608070447587</v>
      </c>
      <c r="S375" s="101">
        <v>2.2930896204715032</v>
      </c>
      <c r="T375" s="101">
        <v>0.11156891276937461</v>
      </c>
      <c r="U375" s="101">
        <v>0.4931067770824839</v>
      </c>
      <c r="V375" s="101">
        <v>0</v>
      </c>
      <c r="W375" s="101">
        <v>1.7310667847112299E-2</v>
      </c>
      <c r="X375" s="101">
        <v>0</v>
      </c>
      <c r="Y375" s="101">
        <v>0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0.85984739893214412</v>
      </c>
      <c r="L376" s="104">
        <v>0.22166661899510806</v>
      </c>
      <c r="M376" s="104">
        <v>0.20548813988391379</v>
      </c>
      <c r="N376" s="104">
        <v>0.21481759222034486</v>
      </c>
      <c r="O376" s="104">
        <v>1.1444728872041798</v>
      </c>
      <c r="P376" s="104">
        <v>2.1379705174779753</v>
      </c>
      <c r="Q376" s="104">
        <v>2.0185518441351302</v>
      </c>
      <c r="R376" s="104">
        <v>1.8390560368183979</v>
      </c>
      <c r="S376" s="104">
        <v>1.2188329509186753</v>
      </c>
      <c r="T376" s="104">
        <v>4.4990780436486073</v>
      </c>
      <c r="U376" s="104">
        <v>1.7017903409828328</v>
      </c>
      <c r="V376" s="104">
        <v>0.85396729486922851</v>
      </c>
      <c r="W376" s="104">
        <v>2.7308970474896359</v>
      </c>
      <c r="X376" s="104">
        <v>0</v>
      </c>
      <c r="Y376" s="104">
        <v>0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0.4999466560991348</v>
      </c>
      <c r="L377" s="98">
        <v>0.13354622480683787</v>
      </c>
      <c r="M377" s="98">
        <v>0.11936963559777497</v>
      </c>
      <c r="N377" s="98">
        <v>0.12014393517496809</v>
      </c>
      <c r="O377" s="98">
        <v>0.65062734201376149</v>
      </c>
      <c r="P377" s="98">
        <v>1.1801315275179305</v>
      </c>
      <c r="Q377" s="98">
        <v>1.1164071905756012</v>
      </c>
      <c r="R377" s="98">
        <v>1.0011622662158182</v>
      </c>
      <c r="S377" s="98">
        <v>0.6480598522552854</v>
      </c>
      <c r="T377" s="98">
        <v>2.7102538772592095</v>
      </c>
      <c r="U377" s="98">
        <v>0.94259011743219878</v>
      </c>
      <c r="V377" s="98">
        <v>0.46189648152119311</v>
      </c>
      <c r="W377" s="98">
        <v>1.5063910363099628</v>
      </c>
      <c r="X377" s="98">
        <v>0</v>
      </c>
      <c r="Y377" s="98">
        <v>0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0.35990074283300932</v>
      </c>
      <c r="L378" s="98">
        <v>8.8120394188270196E-2</v>
      </c>
      <c r="M378" s="98">
        <v>8.6118504286138819E-2</v>
      </c>
      <c r="N378" s="98">
        <v>9.467365704537678E-2</v>
      </c>
      <c r="O378" s="98">
        <v>0.49384554519041829</v>
      </c>
      <c r="P378" s="98">
        <v>0.95783898996004502</v>
      </c>
      <c r="Q378" s="98">
        <v>0.90214465355952922</v>
      </c>
      <c r="R378" s="98">
        <v>0.83789377060257986</v>
      </c>
      <c r="S378" s="98">
        <v>0.57077309866338977</v>
      </c>
      <c r="T378" s="98">
        <v>1.7888241663893978</v>
      </c>
      <c r="U378" s="98">
        <v>0.75920022355063399</v>
      </c>
      <c r="V378" s="98">
        <v>0.39207081334803534</v>
      </c>
      <c r="W378" s="98">
        <v>1.2245060111796733</v>
      </c>
      <c r="X378" s="98">
        <v>0</v>
      </c>
      <c r="Y378" s="98">
        <v>0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2.5087119167329659</v>
      </c>
      <c r="D379" s="122">
        <v>2.9076606227985096</v>
      </c>
      <c r="E379" s="122">
        <v>4.2637944773868179</v>
      </c>
      <c r="F379" s="122">
        <v>3.6604157056713804</v>
      </c>
      <c r="G379" s="122">
        <v>2.8359831065681145</v>
      </c>
      <c r="H379" s="122">
        <v>3.0501507505022638</v>
      </c>
      <c r="I379" s="122">
        <v>3.7348503016416665</v>
      </c>
      <c r="J379" s="122">
        <v>3.4844143397920377</v>
      </c>
      <c r="K379" s="122">
        <v>3.9869531271969088</v>
      </c>
      <c r="L379" s="122">
        <v>4.3368340133508116</v>
      </c>
      <c r="M379" s="122">
        <v>5.4524940729093831</v>
      </c>
      <c r="N379" s="122">
        <v>5.3573001248604815</v>
      </c>
      <c r="O379" s="122">
        <v>4.2382816738484221</v>
      </c>
      <c r="P379" s="122">
        <v>3.9061370354224101</v>
      </c>
      <c r="Q379" s="122">
        <v>4.0254143825859918</v>
      </c>
      <c r="R379" s="122">
        <v>8.6381667753193039</v>
      </c>
      <c r="S379" s="122">
        <v>11.387350182883186</v>
      </c>
      <c r="T379" s="122">
        <v>23.18515411436108</v>
      </c>
      <c r="U379" s="122">
        <v>9.4163872621337461</v>
      </c>
      <c r="V379" s="122">
        <v>4.6721973027538617</v>
      </c>
      <c r="W379" s="122">
        <v>2.1777223843118216</v>
      </c>
      <c r="X379" s="122">
        <v>6.539616442880817</v>
      </c>
      <c r="Y379" s="122">
        <v>9.5986567374184766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0.1896454892026006</v>
      </c>
      <c r="D380" s="98">
        <v>0.3338521071942141</v>
      </c>
      <c r="E380" s="98">
        <v>0.42415451559077921</v>
      </c>
      <c r="F380" s="98">
        <v>0.61244898686632143</v>
      </c>
      <c r="G380" s="98">
        <v>0.54228082826630419</v>
      </c>
      <c r="H380" s="98">
        <v>0.53327485359090887</v>
      </c>
      <c r="I380" s="98">
        <v>0.58952457577474304</v>
      </c>
      <c r="J380" s="98">
        <v>0.8452175354403797</v>
      </c>
      <c r="K380" s="98">
        <v>0.89188113183462714</v>
      </c>
      <c r="L380" s="98">
        <v>0.85606207174751747</v>
      </c>
      <c r="M380" s="98">
        <v>1.458795191056099</v>
      </c>
      <c r="N380" s="98">
        <v>1.5062270636013346</v>
      </c>
      <c r="O380" s="98">
        <v>1.2347626208652918</v>
      </c>
      <c r="P380" s="98">
        <v>0.81665143278598484</v>
      </c>
      <c r="Q380" s="98">
        <v>0.70805081804687997</v>
      </c>
      <c r="R380" s="98">
        <v>1.7030840142297174</v>
      </c>
      <c r="S380" s="98">
        <v>2.2185929906918038</v>
      </c>
      <c r="T380" s="98">
        <v>7.82704685328663</v>
      </c>
      <c r="U380" s="98">
        <v>2.9331320735910102</v>
      </c>
      <c r="V380" s="98">
        <v>1.1811000169799963</v>
      </c>
      <c r="W380" s="98">
        <v>0.3232343617744724</v>
      </c>
      <c r="X380" s="98">
        <v>0.51252156550772421</v>
      </c>
      <c r="Y380" s="98">
        <v>1.2467541679979581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1.915276761904064</v>
      </c>
      <c r="D381" s="98">
        <v>1.9773692855834355</v>
      </c>
      <c r="E381" s="98">
        <v>1.4493254372663078</v>
      </c>
      <c r="F381" s="98">
        <v>1.8297007019321445</v>
      </c>
      <c r="G381" s="98">
        <v>1.8745021717248198</v>
      </c>
      <c r="H381" s="98">
        <v>2.0226432557869747</v>
      </c>
      <c r="I381" s="98">
        <v>2.6177448567448716</v>
      </c>
      <c r="J381" s="98">
        <v>1.7050221959722855</v>
      </c>
      <c r="K381" s="98">
        <v>1.9675577317251298</v>
      </c>
      <c r="L381" s="98">
        <v>1.7811632273776854</v>
      </c>
      <c r="M381" s="98">
        <v>2.2760036515218931</v>
      </c>
      <c r="N381" s="98">
        <v>2.7860740563315609</v>
      </c>
      <c r="O381" s="98">
        <v>2.2314230319082733</v>
      </c>
      <c r="P381" s="98">
        <v>2.3746889368314856</v>
      </c>
      <c r="Q381" s="98">
        <v>2.4075785029585557</v>
      </c>
      <c r="R381" s="98">
        <v>4.5912948812597572</v>
      </c>
      <c r="S381" s="98">
        <v>6.3579306670046085</v>
      </c>
      <c r="T381" s="98">
        <v>11.354542860787101</v>
      </c>
      <c r="U381" s="98">
        <v>4.8875200521646311</v>
      </c>
      <c r="V381" s="98">
        <v>2.8197640947176619</v>
      </c>
      <c r="W381" s="98">
        <v>1.8544880225373495</v>
      </c>
      <c r="X381" s="98">
        <v>6.0270948773730932</v>
      </c>
      <c r="Y381" s="98">
        <v>8.3519025694205187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0.4037896656263012</v>
      </c>
      <c r="D382" s="33">
        <v>0.59643923002085975</v>
      </c>
      <c r="E382" s="33">
        <v>2.3903145245297308</v>
      </c>
      <c r="F382" s="33">
        <v>1.2182660168729147</v>
      </c>
      <c r="G382" s="33">
        <v>0.41920010657699036</v>
      </c>
      <c r="H382" s="33">
        <v>0.49423264112437998</v>
      </c>
      <c r="I382" s="33">
        <v>0.52758086912205215</v>
      </c>
      <c r="J382" s="33">
        <v>0.93417460837937272</v>
      </c>
      <c r="K382" s="33">
        <v>1.127514263637152</v>
      </c>
      <c r="L382" s="33">
        <v>1.6996087142256087</v>
      </c>
      <c r="M382" s="33">
        <v>1.7176952303313915</v>
      </c>
      <c r="N382" s="33">
        <v>1.0649990049275857</v>
      </c>
      <c r="O382" s="33">
        <v>0.77209602107485653</v>
      </c>
      <c r="P382" s="33">
        <v>0.71479666580494006</v>
      </c>
      <c r="Q382" s="33">
        <v>0.90978506158055639</v>
      </c>
      <c r="R382" s="33">
        <v>2.3437878798298293</v>
      </c>
      <c r="S382" s="33">
        <v>2.8108265251867719</v>
      </c>
      <c r="T382" s="33">
        <v>4.0035644002873498</v>
      </c>
      <c r="U382" s="33">
        <v>1.5957351363781049</v>
      </c>
      <c r="V382" s="33">
        <v>0.67133319105620382</v>
      </c>
      <c r="W382" s="33">
        <v>0</v>
      </c>
      <c r="X382" s="33">
        <v>0</v>
      </c>
      <c r="Y382" s="33">
        <v>0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38.601721207011899</v>
      </c>
      <c r="D384" s="117">
        <f t="shared" si="157"/>
        <v>45.038363772451824</v>
      </c>
      <c r="E384" s="117">
        <f t="shared" si="157"/>
        <v>42.389743701281148</v>
      </c>
      <c r="F384" s="117">
        <f t="shared" si="157"/>
        <v>36.991958162986698</v>
      </c>
      <c r="G384" s="117">
        <f t="shared" si="157"/>
        <v>29.513346331638061</v>
      </c>
      <c r="H384" s="117">
        <f t="shared" si="157"/>
        <v>31.915103594577559</v>
      </c>
      <c r="I384" s="117">
        <f t="shared" si="157"/>
        <v>37.227785510932883</v>
      </c>
      <c r="J384" s="117">
        <f t="shared" si="157"/>
        <v>34.92164435288997</v>
      </c>
      <c r="K384" s="117">
        <f t="shared" si="157"/>
        <v>39.170878986295214</v>
      </c>
      <c r="L384" s="117">
        <f t="shared" si="157"/>
        <v>45.223856100304353</v>
      </c>
      <c r="M384" s="117">
        <f t="shared" si="157"/>
        <v>56.292510352625726</v>
      </c>
      <c r="N384" s="117">
        <f t="shared" si="157"/>
        <v>54.192470771947292</v>
      </c>
      <c r="O384" s="117">
        <f t="shared" si="157"/>
        <v>42.641170272633047</v>
      </c>
      <c r="P384" s="117">
        <f t="shared" si="157"/>
        <v>35.934502019576961</v>
      </c>
      <c r="Q384" s="117">
        <f t="shared" si="157"/>
        <v>37.68667439314725</v>
      </c>
      <c r="R384" s="117">
        <f t="shared" ref="R384:V384" si="158">R385+R388+R390+R403</f>
        <v>77.629633447936996</v>
      </c>
      <c r="S384" s="117">
        <f t="shared" si="158"/>
        <v>88.81332078957918</v>
      </c>
      <c r="T384" s="117">
        <f t="shared" si="158"/>
        <v>247.27006046075226</v>
      </c>
      <c r="U384" s="117">
        <f t="shared" si="158"/>
        <v>87.252209860373654</v>
      </c>
      <c r="V384" s="117">
        <f t="shared" si="158"/>
        <v>39.777544123487793</v>
      </c>
      <c r="W384" s="117">
        <f t="shared" ref="W384:Y384" si="159">W385+W388+W390+W403</f>
        <v>17.361702376559478</v>
      </c>
      <c r="X384" s="117">
        <f t="shared" si="159"/>
        <v>50.464109605663978</v>
      </c>
      <c r="Y384" s="117">
        <f t="shared" si="159"/>
        <v>66.877712483474468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33.982257839938384</v>
      </c>
      <c r="D385" s="122">
        <f t="shared" si="160"/>
        <v>39.841684690382422</v>
      </c>
      <c r="E385" s="122">
        <f t="shared" si="160"/>
        <v>35.098602968518918</v>
      </c>
      <c r="F385" s="122">
        <f t="shared" si="160"/>
        <v>30.936653866660009</v>
      </c>
      <c r="G385" s="122">
        <f t="shared" si="160"/>
        <v>25.019293592449149</v>
      </c>
      <c r="H385" s="122">
        <f t="shared" si="160"/>
        <v>27.055360802111945</v>
      </c>
      <c r="I385" s="122">
        <f t="shared" si="160"/>
        <v>31.273617182958045</v>
      </c>
      <c r="J385" s="122">
        <f t="shared" si="160"/>
        <v>29.187440107606378</v>
      </c>
      <c r="K385" s="122">
        <f t="shared" si="160"/>
        <v>32.549127407288061</v>
      </c>
      <c r="L385" s="122">
        <f t="shared" si="160"/>
        <v>37.943849975186232</v>
      </c>
      <c r="M385" s="122">
        <f t="shared" si="160"/>
        <v>46.678121229340718</v>
      </c>
      <c r="N385" s="122">
        <f t="shared" si="160"/>
        <v>44.971241987935898</v>
      </c>
      <c r="O385" s="122">
        <f t="shared" si="160"/>
        <v>35.092519704307527</v>
      </c>
      <c r="P385" s="122">
        <f t="shared" si="160"/>
        <v>28.812844497566626</v>
      </c>
      <c r="Q385" s="122">
        <f t="shared" si="160"/>
        <v>29.925134594875441</v>
      </c>
      <c r="R385" s="122">
        <f t="shared" ref="R385:V385" si="161">SUM(R386:R387)</f>
        <v>61.503117005023242</v>
      </c>
      <c r="S385" s="122">
        <f t="shared" si="161"/>
        <v>68.888058037820628</v>
      </c>
      <c r="T385" s="122">
        <f t="shared" si="161"/>
        <v>199.46050035672042</v>
      </c>
      <c r="U385" s="122">
        <f t="shared" si="161"/>
        <v>68.811963441636607</v>
      </c>
      <c r="V385" s="122">
        <f t="shared" si="161"/>
        <v>30.835887623046382</v>
      </c>
      <c r="W385" s="122">
        <f t="shared" ref="W385:Y385" si="162">SUM(W386:W387)</f>
        <v>13.041124436124404</v>
      </c>
      <c r="X385" s="122">
        <f t="shared" si="162"/>
        <v>37.11368421871849</v>
      </c>
      <c r="Y385" s="122">
        <f t="shared" si="162"/>
        <v>49.090201376042927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33.709589394499424</v>
      </c>
      <c r="D386" s="98">
        <v>39.525738392264607</v>
      </c>
      <c r="E386" s="98">
        <v>34.820991529291881</v>
      </c>
      <c r="F386" s="98">
        <v>30.69636052881933</v>
      </c>
      <c r="G386" s="98">
        <v>24.828006432184427</v>
      </c>
      <c r="H386" s="98">
        <v>26.849347556468491</v>
      </c>
      <c r="I386" s="98">
        <v>31.041676113883888</v>
      </c>
      <c r="J386" s="98">
        <v>28.973031866902172</v>
      </c>
      <c r="K386" s="98">
        <v>32.313179747045751</v>
      </c>
      <c r="L386" s="98">
        <v>37.667959804671113</v>
      </c>
      <c r="M386" s="98">
        <v>46.346699435144814</v>
      </c>
      <c r="N386" s="98">
        <v>44.65424245156732</v>
      </c>
      <c r="O386" s="98">
        <v>34.848939499536137</v>
      </c>
      <c r="P386" s="98">
        <v>28.61681716357085</v>
      </c>
      <c r="Q386" s="98">
        <v>29.723894459101004</v>
      </c>
      <c r="R386" s="98">
        <v>61.091421400883945</v>
      </c>
      <c r="S386" s="98">
        <v>68.431719592476924</v>
      </c>
      <c r="T386" s="98">
        <v>198.12427045938261</v>
      </c>
      <c r="U386" s="98">
        <v>68.360878731545938</v>
      </c>
      <c r="V386" s="98">
        <v>30.634780759176213</v>
      </c>
      <c r="W386" s="98">
        <v>12.958195035374503</v>
      </c>
      <c r="X386" s="98">
        <v>36.88827031249113</v>
      </c>
      <c r="Y386" s="98">
        <v>48.799626945881712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0.27266844543895757</v>
      </c>
      <c r="D387" s="98">
        <v>0.31594629811781688</v>
      </c>
      <c r="E387" s="98">
        <v>0.27761143922703513</v>
      </c>
      <c r="F387" s="98">
        <v>0.24029333784067869</v>
      </c>
      <c r="G387" s="98">
        <v>0.19128716026472198</v>
      </c>
      <c r="H387" s="98">
        <v>0.2060132456434558</v>
      </c>
      <c r="I387" s="98">
        <v>0.23194106907415654</v>
      </c>
      <c r="J387" s="98">
        <v>0.21440824070420453</v>
      </c>
      <c r="K387" s="98">
        <v>0.23594766024231087</v>
      </c>
      <c r="L387" s="98">
        <v>0.27589017051511583</v>
      </c>
      <c r="M387" s="98">
        <v>0.33142179419590567</v>
      </c>
      <c r="N387" s="98">
        <v>0.31699953636857897</v>
      </c>
      <c r="O387" s="98">
        <v>0.24358020477139367</v>
      </c>
      <c r="P387" s="98">
        <v>0.19602733399577599</v>
      </c>
      <c r="Q387" s="98">
        <v>0.20124013577443628</v>
      </c>
      <c r="R387" s="98">
        <v>0.41169560413930018</v>
      </c>
      <c r="S387" s="98">
        <v>0.45633844534369761</v>
      </c>
      <c r="T387" s="98">
        <v>1.3362298973377982</v>
      </c>
      <c r="U387" s="98">
        <v>0.45108471009067069</v>
      </c>
      <c r="V387" s="98">
        <v>0.20110686387016785</v>
      </c>
      <c r="W387" s="98">
        <v>8.2929400749901142E-2</v>
      </c>
      <c r="X387" s="98">
        <v>0.22541390622736177</v>
      </c>
      <c r="Y387" s="98">
        <v>0.29057443016121598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2.8133058542138817E-4</v>
      </c>
      <c r="D388" s="122">
        <f t="shared" si="163"/>
        <v>6.4156462957795039E-4</v>
      </c>
      <c r="E388" s="122">
        <f t="shared" si="163"/>
        <v>2.077970575475362E-3</v>
      </c>
      <c r="F388" s="122">
        <f t="shared" si="163"/>
        <v>4.4579466103979891E-3</v>
      </c>
      <c r="G388" s="122">
        <f t="shared" si="163"/>
        <v>1.9127757482601945E-3</v>
      </c>
      <c r="H388" s="122">
        <f t="shared" si="163"/>
        <v>5.0320253924516353E-3</v>
      </c>
      <c r="I388" s="122">
        <f t="shared" si="163"/>
        <v>1.5804896242580194E-2</v>
      </c>
      <c r="J388" s="122">
        <f t="shared" si="163"/>
        <v>1.973801872303331E-2</v>
      </c>
      <c r="K388" s="122">
        <f t="shared" si="163"/>
        <v>2.9973526006370554E-2</v>
      </c>
      <c r="L388" s="122">
        <f t="shared" si="163"/>
        <v>3.2815009540492122E-2</v>
      </c>
      <c r="M388" s="122">
        <f t="shared" si="163"/>
        <v>5.7372196037863754E-2</v>
      </c>
      <c r="N388" s="122">
        <f t="shared" si="163"/>
        <v>5.6876897837239156E-2</v>
      </c>
      <c r="O388" s="122">
        <f t="shared" si="163"/>
        <v>8.3172698943880533E-2</v>
      </c>
      <c r="P388" s="122">
        <f t="shared" si="163"/>
        <v>0.10889833229446751</v>
      </c>
      <c r="Q388" s="122">
        <f t="shared" si="163"/>
        <v>0.27415855035108622</v>
      </c>
      <c r="R388" s="122">
        <f t="shared" si="163"/>
        <v>0.44381367544739214</v>
      </c>
      <c r="S388" s="122">
        <f t="shared" si="163"/>
        <v>0.49960408529551886</v>
      </c>
      <c r="T388" s="122">
        <f t="shared" si="163"/>
        <v>0.96632882346460136</v>
      </c>
      <c r="U388" s="122">
        <f t="shared" si="163"/>
        <v>0.41102085617891604</v>
      </c>
      <c r="V388" s="122">
        <f t="shared" si="163"/>
        <v>0.12600155055640069</v>
      </c>
      <c r="W388" s="122">
        <f t="shared" si="163"/>
        <v>2.4100469304019094E-2</v>
      </c>
      <c r="X388" s="122">
        <f t="shared" si="163"/>
        <v>5.1260825664404396E-2</v>
      </c>
      <c r="Y388" s="122">
        <f t="shared" si="163"/>
        <v>3.9678533693872399E-2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2.8133058542138817E-4</v>
      </c>
      <c r="D389" s="98">
        <v>6.4156462957795039E-4</v>
      </c>
      <c r="E389" s="98">
        <v>2.077970575475362E-3</v>
      </c>
      <c r="F389" s="98">
        <v>4.4579466103979891E-3</v>
      </c>
      <c r="G389" s="98">
        <v>1.9127757482601945E-3</v>
      </c>
      <c r="H389" s="98">
        <v>5.0320253924516353E-3</v>
      </c>
      <c r="I389" s="98">
        <v>1.5804896242580194E-2</v>
      </c>
      <c r="J389" s="98">
        <v>1.973801872303331E-2</v>
      </c>
      <c r="K389" s="98">
        <v>2.9973526006370554E-2</v>
      </c>
      <c r="L389" s="98">
        <v>3.2815009540492122E-2</v>
      </c>
      <c r="M389" s="98">
        <v>5.7372196037863754E-2</v>
      </c>
      <c r="N389" s="98">
        <v>5.6876897837239156E-2</v>
      </c>
      <c r="O389" s="98">
        <v>8.3172698943880533E-2</v>
      </c>
      <c r="P389" s="98">
        <v>0.10889833229446751</v>
      </c>
      <c r="Q389" s="98">
        <v>0.27415855035108622</v>
      </c>
      <c r="R389" s="98">
        <v>0.44381367544739214</v>
      </c>
      <c r="S389" s="98">
        <v>0.49960408529551886</v>
      </c>
      <c r="T389" s="98">
        <v>0.96632882346460136</v>
      </c>
      <c r="U389" s="98">
        <v>0.41102085617891604</v>
      </c>
      <c r="V389" s="98">
        <v>0.12600155055640069</v>
      </c>
      <c r="W389" s="98">
        <v>2.4100469304019094E-2</v>
      </c>
      <c r="X389" s="98">
        <v>5.1260825664404396E-2</v>
      </c>
      <c r="Y389" s="98">
        <v>3.9678533693872399E-2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3.0827469124275226</v>
      </c>
      <c r="D390" s="122">
        <v>3.3941276195959245</v>
      </c>
      <c r="E390" s="122">
        <v>4.3914337483512398</v>
      </c>
      <c r="F390" s="122">
        <v>3.7028938516337062</v>
      </c>
      <c r="G390" s="122">
        <v>2.7602941946643655</v>
      </c>
      <c r="H390" s="122">
        <v>2.9825036991520837</v>
      </c>
      <c r="I390" s="122">
        <v>3.6562396338877154</v>
      </c>
      <c r="J390" s="122">
        <v>3.5118380642709304</v>
      </c>
      <c r="K390" s="122">
        <v>4.0574441403355372</v>
      </c>
      <c r="L390" s="122">
        <v>4.4029013303393558</v>
      </c>
      <c r="M390" s="122">
        <v>6.0540410129950262</v>
      </c>
      <c r="N390" s="122">
        <v>5.8292066383890759</v>
      </c>
      <c r="O390" s="122">
        <v>4.8360525471500573</v>
      </c>
      <c r="P390" s="122">
        <v>4.5785855211577253</v>
      </c>
      <c r="Q390" s="122">
        <v>4.9326402099576834</v>
      </c>
      <c r="R390" s="122">
        <v>10.080707184233445</v>
      </c>
      <c r="S390" s="122">
        <v>12.025201737496394</v>
      </c>
      <c r="T390" s="122">
        <v>32.067603147306578</v>
      </c>
      <c r="U390" s="122">
        <v>11.978656686551354</v>
      </c>
      <c r="V390" s="122">
        <v>5.8189842429019247</v>
      </c>
      <c r="W390" s="122">
        <v>2.9719509282116281</v>
      </c>
      <c r="X390" s="122">
        <v>9.310523523063214</v>
      </c>
      <c r="Y390" s="122">
        <v>11.902252820979893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2.5232805537095899</v>
      </c>
      <c r="D391" s="98">
        <v>2.1383067424046818</v>
      </c>
      <c r="E391" s="98">
        <v>1.5203561504611047</v>
      </c>
      <c r="F391" s="98">
        <v>2.0863530875523701</v>
      </c>
      <c r="G391" s="98">
        <v>2.0354528485234846</v>
      </c>
      <c r="H391" s="98">
        <v>2.1170806380525127</v>
      </c>
      <c r="I391" s="98">
        <v>2.9623419434254656</v>
      </c>
      <c r="J391" s="98">
        <v>2.630166199726153</v>
      </c>
      <c r="K391" s="98">
        <v>2.6123211699372315</v>
      </c>
      <c r="L391" s="98">
        <v>2.7244594708818264</v>
      </c>
      <c r="M391" s="98">
        <v>4.4554029771262904</v>
      </c>
      <c r="N391" s="98">
        <v>4.5605786513997186</v>
      </c>
      <c r="O391" s="98">
        <v>3.5349627197423148</v>
      </c>
      <c r="P391" s="98">
        <v>2.0938466727060758</v>
      </c>
      <c r="Q391" s="98">
        <v>2.4955749687406121</v>
      </c>
      <c r="R391" s="98">
        <v>7.2679279985217953</v>
      </c>
      <c r="S391" s="98">
        <v>8.8448638253684138</v>
      </c>
      <c r="T391" s="98">
        <v>26.801634314958488</v>
      </c>
      <c r="U391" s="98">
        <v>9.8308047237536922</v>
      </c>
      <c r="V391" s="98">
        <v>4.914248058491415</v>
      </c>
      <c r="W391" s="98">
        <v>0.30157752496710249</v>
      </c>
      <c r="X391" s="98">
        <v>8.6720709548131936</v>
      </c>
      <c r="Y391" s="98">
        <v>11.19588824869502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2.7859792986468894E-2</v>
      </c>
      <c r="L392" s="98">
        <v>2.7914923042947791E-3</v>
      </c>
      <c r="M392" s="98">
        <v>1.3473824185112412E-2</v>
      </c>
      <c r="N392" s="98">
        <v>9.6479981773017025E-3</v>
      </c>
      <c r="O392" s="98">
        <v>4.6317726268618617E-2</v>
      </c>
      <c r="P392" s="98">
        <v>7.3663667488012397E-2</v>
      </c>
      <c r="Q392" s="98">
        <v>6.8257834515389595E-2</v>
      </c>
      <c r="R392" s="98">
        <v>4.6521199777976016E-2</v>
      </c>
      <c r="S392" s="98">
        <v>1.1144423531533051E-2</v>
      </c>
      <c r="T392" s="98">
        <v>0.80210918736878167</v>
      </c>
      <c r="U392" s="98">
        <v>4.7158209706036042E-2</v>
      </c>
      <c r="V392" s="98">
        <v>3.5288331649719902E-2</v>
      </c>
      <c r="W392" s="98">
        <v>9.6137113207897945E-3</v>
      </c>
      <c r="X392" s="98">
        <v>0.63845256825002072</v>
      </c>
      <c r="Y392" s="98">
        <v>0.70636457228487193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1.3322132145804993E-2</v>
      </c>
      <c r="L393" s="101">
        <v>1.3961149837857444E-3</v>
      </c>
      <c r="M393" s="101">
        <v>6.4851658281353296E-3</v>
      </c>
      <c r="N393" s="101">
        <v>4.4707031580794535E-3</v>
      </c>
      <c r="O393" s="101">
        <v>2.2106655369196145E-2</v>
      </c>
      <c r="P393" s="101">
        <v>3.4444819810900744E-2</v>
      </c>
      <c r="Q393" s="101">
        <v>3.2406801313583665E-2</v>
      </c>
      <c r="R393" s="101">
        <v>2.1723923629172758E-2</v>
      </c>
      <c r="S393" s="101">
        <v>5.0855195894845837E-3</v>
      </c>
      <c r="T393" s="101">
        <v>0.43976607058395539</v>
      </c>
      <c r="U393" s="101">
        <v>2.3266336856703998E-2</v>
      </c>
      <c r="V393" s="101">
        <v>1.6887866896548167E-2</v>
      </c>
      <c r="W393" s="101">
        <v>4.7809819329774931E-3</v>
      </c>
      <c r="X393" s="101">
        <v>0.2442275989296068</v>
      </c>
      <c r="Y393" s="101">
        <v>0.20481382141738005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1.45376608406639E-2</v>
      </c>
      <c r="L394" s="104">
        <v>1.3953773205090346E-3</v>
      </c>
      <c r="M394" s="104">
        <v>6.9886583569770825E-3</v>
      </c>
      <c r="N394" s="104">
        <v>5.1772950192222498E-3</v>
      </c>
      <c r="O394" s="104">
        <v>2.4211070899422475E-2</v>
      </c>
      <c r="P394" s="104">
        <v>3.9218847677111646E-2</v>
      </c>
      <c r="Q394" s="104">
        <v>3.5851033201805931E-2</v>
      </c>
      <c r="R394" s="104">
        <v>2.4797276148803261E-2</v>
      </c>
      <c r="S394" s="104">
        <v>6.0589039420484679E-3</v>
      </c>
      <c r="T394" s="104">
        <v>0.36234311678482628</v>
      </c>
      <c r="U394" s="104">
        <v>2.389187284933204E-2</v>
      </c>
      <c r="V394" s="104">
        <v>1.8400464753171735E-2</v>
      </c>
      <c r="W394" s="104">
        <v>4.8327293878123005E-3</v>
      </c>
      <c r="X394" s="104">
        <v>0.3942249693204139</v>
      </c>
      <c r="Y394" s="104">
        <v>0.5015507508674919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0.20709665224712495</v>
      </c>
      <c r="D395" s="101">
        <v>0.27482251366534516</v>
      </c>
      <c r="E395" s="101">
        <v>0.15701117538847162</v>
      </c>
      <c r="F395" s="101">
        <v>0.19614299741298888</v>
      </c>
      <c r="G395" s="101">
        <v>0.17978144761774742</v>
      </c>
      <c r="H395" s="101">
        <v>0.35067232518069963</v>
      </c>
      <c r="I395" s="101">
        <v>0.18352821135022737</v>
      </c>
      <c r="J395" s="101">
        <v>8.9103240414606821E-2</v>
      </c>
      <c r="K395" s="101">
        <v>0.14380914661639327</v>
      </c>
      <c r="L395" s="101">
        <v>0.11751192979678214</v>
      </c>
      <c r="M395" s="101">
        <v>0.11920259284655452</v>
      </c>
      <c r="N395" s="101">
        <v>0.16187268415897174</v>
      </c>
      <c r="O395" s="101">
        <v>0.14853922098957298</v>
      </c>
      <c r="P395" s="101">
        <v>0.30012326426811547</v>
      </c>
      <c r="Q395" s="101">
        <v>0.22496591234235527</v>
      </c>
      <c r="R395" s="101">
        <v>0.28401290514183419</v>
      </c>
      <c r="S395" s="101">
        <v>0.36853416653745663</v>
      </c>
      <c r="T395" s="101">
        <v>0.49417215607240234</v>
      </c>
      <c r="U395" s="101">
        <v>0.21513435559766092</v>
      </c>
      <c r="V395" s="101">
        <v>0.10885295052414279</v>
      </c>
      <c r="W395" s="101">
        <v>0.20655282095761426</v>
      </c>
      <c r="X395" s="101">
        <v>0</v>
      </c>
      <c r="Y395" s="101">
        <v>0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1.3779307878152352E-3</v>
      </c>
      <c r="L396" s="104">
        <v>1.6466385558243973E-4</v>
      </c>
      <c r="M396" s="104">
        <v>1.6389437056237613E-4</v>
      </c>
      <c r="N396" s="104">
        <v>3.4483100538762479E-4</v>
      </c>
      <c r="O396" s="104">
        <v>1.19747851461107E-3</v>
      </c>
      <c r="P396" s="104">
        <v>2.877886913287035E-3</v>
      </c>
      <c r="Q396" s="104">
        <v>2.4496494164055046E-3</v>
      </c>
      <c r="R396" s="104">
        <v>3.5313722799495961E-3</v>
      </c>
      <c r="S396" s="104">
        <v>2.7902057775845129E-3</v>
      </c>
      <c r="T396" s="104">
        <v>9.5498357849514524E-3</v>
      </c>
      <c r="U396" s="104">
        <v>4.0007639558621282E-3</v>
      </c>
      <c r="V396" s="104">
        <v>1.8637229967685906E-3</v>
      </c>
      <c r="W396" s="104">
        <v>3.3756173464654197E-3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6.5884402290101952E-4</v>
      </c>
      <c r="L397" s="98">
        <v>8.2398354958827853E-5</v>
      </c>
      <c r="M397" s="98">
        <v>7.8827478375089401E-5</v>
      </c>
      <c r="N397" s="98">
        <v>1.5975787038558631E-4</v>
      </c>
      <c r="O397" s="98">
        <v>5.7120971033148432E-4</v>
      </c>
      <c r="P397" s="98">
        <v>1.3449468820889579E-3</v>
      </c>
      <c r="Q397" s="98">
        <v>1.1614449877707588E-3</v>
      </c>
      <c r="R397" s="98">
        <v>1.6553458664192485E-3</v>
      </c>
      <c r="S397" s="98">
        <v>1.2845123962009813E-3</v>
      </c>
      <c r="T397" s="98">
        <v>5.2004088189684557E-3</v>
      </c>
      <c r="U397" s="98">
        <v>1.9718059461694228E-3</v>
      </c>
      <c r="V397" s="98">
        <v>8.94926303237374E-4</v>
      </c>
      <c r="W397" s="98">
        <v>1.6813137214461095E-3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7.1908676491421581E-4</v>
      </c>
      <c r="L398" s="98">
        <v>8.2265500623611873E-5</v>
      </c>
      <c r="M398" s="98">
        <v>8.5066892187286738E-5</v>
      </c>
      <c r="N398" s="98">
        <v>1.8507313500203847E-4</v>
      </c>
      <c r="O398" s="98">
        <v>6.2626880427958567E-4</v>
      </c>
      <c r="P398" s="98">
        <v>1.5329400311980769E-3</v>
      </c>
      <c r="Q398" s="98">
        <v>1.2882044286347458E-3</v>
      </c>
      <c r="R398" s="98">
        <v>1.8760264135303474E-3</v>
      </c>
      <c r="S398" s="98">
        <v>1.5056933813835313E-3</v>
      </c>
      <c r="T398" s="98">
        <v>4.3494269659829967E-3</v>
      </c>
      <c r="U398" s="98">
        <v>2.0289580096927049E-3</v>
      </c>
      <c r="V398" s="98">
        <v>9.6879669353121657E-4</v>
      </c>
      <c r="W398" s="98">
        <v>1.69430362501931E-3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0.35236970647080768</v>
      </c>
      <c r="D399" s="101">
        <v>0.98099836352589753</v>
      </c>
      <c r="E399" s="101">
        <v>2.7140664225016633</v>
      </c>
      <c r="F399" s="101">
        <v>1.4203977666683474</v>
      </c>
      <c r="G399" s="101">
        <v>0.54505989852313341</v>
      </c>
      <c r="H399" s="101">
        <v>0.51475073591887155</v>
      </c>
      <c r="I399" s="101">
        <v>0.51036947911202235</v>
      </c>
      <c r="J399" s="101">
        <v>0.79256862413017037</v>
      </c>
      <c r="K399" s="101">
        <v>0.58235556207421157</v>
      </c>
      <c r="L399" s="101">
        <v>1.3813310467004694</v>
      </c>
      <c r="M399" s="101">
        <v>1.2998393147724903</v>
      </c>
      <c r="N399" s="101">
        <v>0.92054497982139349</v>
      </c>
      <c r="O399" s="101">
        <v>0.15980335595383247</v>
      </c>
      <c r="P399" s="101">
        <v>0.30845636851866182</v>
      </c>
      <c r="Q399" s="101">
        <v>0.42189654467119619</v>
      </c>
      <c r="R399" s="101">
        <v>0.8950827847852284</v>
      </c>
      <c r="S399" s="101">
        <v>1.7363723976458008</v>
      </c>
      <c r="T399" s="101">
        <v>8.5849148944529316E-2</v>
      </c>
      <c r="U399" s="101">
        <v>0.3854870344812058</v>
      </c>
      <c r="V399" s="101">
        <v>0</v>
      </c>
      <c r="W399" s="101">
        <v>1.393219479015533E-2</v>
      </c>
      <c r="X399" s="101">
        <v>0</v>
      </c>
      <c r="Y399" s="101">
        <v>0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0.68972053793341681</v>
      </c>
      <c r="L400" s="104">
        <v>0.17664272680040066</v>
      </c>
      <c r="M400" s="104">
        <v>0.16595840969401621</v>
      </c>
      <c r="N400" s="104">
        <v>0.17621749382630275</v>
      </c>
      <c r="O400" s="104">
        <v>0.94523204568110741</v>
      </c>
      <c r="P400" s="104">
        <v>1.7996176612635733</v>
      </c>
      <c r="Q400" s="104">
        <v>1.719495300271725</v>
      </c>
      <c r="R400" s="104">
        <v>1.5836309237266615</v>
      </c>
      <c r="S400" s="104">
        <v>1.0614967186356068</v>
      </c>
      <c r="T400" s="104">
        <v>3.8742885041774247</v>
      </c>
      <c r="U400" s="104">
        <v>1.4960715990568965</v>
      </c>
      <c r="V400" s="104">
        <v>0.75873117923987932</v>
      </c>
      <c r="W400" s="104">
        <v>2.4368990588295008</v>
      </c>
      <c r="X400" s="104">
        <v>0</v>
      </c>
      <c r="Y400" s="104">
        <v>0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0.32981979510040754</v>
      </c>
      <c r="L401" s="98">
        <v>8.8522332612130453E-2</v>
      </c>
      <c r="M401" s="98">
        <v>7.9839905407877387E-2</v>
      </c>
      <c r="N401" s="98">
        <v>8.1543836780925971E-2</v>
      </c>
      <c r="O401" s="98">
        <v>0.45138650049068907</v>
      </c>
      <c r="P401" s="98">
        <v>0.84177867130352835</v>
      </c>
      <c r="Q401" s="98">
        <v>0.81735064671219571</v>
      </c>
      <c r="R401" s="98">
        <v>0.74573715312408162</v>
      </c>
      <c r="S401" s="98">
        <v>0.49072361997221703</v>
      </c>
      <c r="T401" s="98">
        <v>2.0854643377880269</v>
      </c>
      <c r="U401" s="98">
        <v>0.73687137550626247</v>
      </c>
      <c r="V401" s="98">
        <v>0.36666036589184398</v>
      </c>
      <c r="W401" s="98">
        <v>1.2123930476498272</v>
      </c>
      <c r="X401" s="98">
        <v>0</v>
      </c>
      <c r="Y401" s="98">
        <v>0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0.35990074283300932</v>
      </c>
      <c r="L402" s="98">
        <v>8.8120394188270196E-2</v>
      </c>
      <c r="M402" s="98">
        <v>8.6118504286138819E-2</v>
      </c>
      <c r="N402" s="98">
        <v>9.467365704537678E-2</v>
      </c>
      <c r="O402" s="98">
        <v>0.49384554519041829</v>
      </c>
      <c r="P402" s="98">
        <v>0.95783898996004502</v>
      </c>
      <c r="Q402" s="98">
        <v>0.90214465355952922</v>
      </c>
      <c r="R402" s="98">
        <v>0.83789377060257986</v>
      </c>
      <c r="S402" s="98">
        <v>0.57077309866338977</v>
      </c>
      <c r="T402" s="98">
        <v>1.7888241663893978</v>
      </c>
      <c r="U402" s="98">
        <v>0.75920022355063399</v>
      </c>
      <c r="V402" s="98">
        <v>0.39207081334803534</v>
      </c>
      <c r="W402" s="98">
        <v>1.2245060111796733</v>
      </c>
      <c r="X402" s="98">
        <v>0</v>
      </c>
      <c r="Y402" s="98">
        <v>0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1.5364351240605703</v>
      </c>
      <c r="D403" s="122">
        <v>1.8019098978438981</v>
      </c>
      <c r="E403" s="122">
        <v>2.8976290138355152</v>
      </c>
      <c r="F403" s="122">
        <v>2.3479524980825834</v>
      </c>
      <c r="G403" s="122">
        <v>1.7318457687762905</v>
      </c>
      <c r="H403" s="122">
        <v>1.8722070679210789</v>
      </c>
      <c r="I403" s="122">
        <v>2.2821237978445423</v>
      </c>
      <c r="J403" s="122">
        <v>2.2026281622896242</v>
      </c>
      <c r="K403" s="122">
        <v>2.5343339126652413</v>
      </c>
      <c r="L403" s="122">
        <v>2.8442897852382738</v>
      </c>
      <c r="M403" s="122">
        <v>3.5029759142521173</v>
      </c>
      <c r="N403" s="122">
        <v>3.3351452477850811</v>
      </c>
      <c r="O403" s="122">
        <v>2.62942532223158</v>
      </c>
      <c r="P403" s="122">
        <v>2.4341736685581372</v>
      </c>
      <c r="Q403" s="122">
        <v>2.5547410379630437</v>
      </c>
      <c r="R403" s="122">
        <v>5.6019955832329256</v>
      </c>
      <c r="S403" s="122">
        <v>7.4004569289666478</v>
      </c>
      <c r="T403" s="122">
        <v>14.77562813326066</v>
      </c>
      <c r="U403" s="122">
        <v>6.050568876006766</v>
      </c>
      <c r="V403" s="122">
        <v>2.9966707069830867</v>
      </c>
      <c r="W403" s="122">
        <v>1.3245265429194308</v>
      </c>
      <c r="X403" s="122">
        <v>3.9886410382178608</v>
      </c>
      <c r="Y403" s="122">
        <v>5.845579752757768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0.10875627111983548</v>
      </c>
      <c r="D404" s="98">
        <v>0.19155029068155466</v>
      </c>
      <c r="E404" s="98">
        <v>0.24348353701582862</v>
      </c>
      <c r="F404" s="98">
        <v>0.35174840401349899</v>
      </c>
      <c r="G404" s="98">
        <v>0.31160404274446613</v>
      </c>
      <c r="H404" s="98">
        <v>0.30658186649559227</v>
      </c>
      <c r="I404" s="98">
        <v>0.33908900741791509</v>
      </c>
      <c r="J404" s="98">
        <v>0.48640346553648051</v>
      </c>
      <c r="K404" s="98">
        <v>0.51351300181634918</v>
      </c>
      <c r="L404" s="98">
        <v>0.49313516606233515</v>
      </c>
      <c r="M404" s="98">
        <v>0.84065770628064984</v>
      </c>
      <c r="N404" s="98">
        <v>0.86817455185754888</v>
      </c>
      <c r="O404" s="98">
        <v>0.71179493576353747</v>
      </c>
      <c r="P404" s="98">
        <v>0.47093510336760247</v>
      </c>
      <c r="Q404" s="98">
        <v>0.40889388110184099</v>
      </c>
      <c r="R404" s="98">
        <v>0.98721436114703132</v>
      </c>
      <c r="S404" s="98">
        <v>1.2928283656885291</v>
      </c>
      <c r="T404" s="98">
        <v>4.587304757736324</v>
      </c>
      <c r="U404" s="98">
        <v>1.7280458029135755</v>
      </c>
      <c r="V404" s="98">
        <v>0.69840861940313992</v>
      </c>
      <c r="W404" s="98">
        <v>0.19147275019604668</v>
      </c>
      <c r="X404" s="98">
        <v>0.30379671383188905</v>
      </c>
      <c r="Y404" s="98">
        <v>0.73906033411058059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1.1242389742691457</v>
      </c>
      <c r="D405" s="98">
        <v>1.1614057741379178</v>
      </c>
      <c r="E405" s="98">
        <v>0.85178711921577144</v>
      </c>
      <c r="F405" s="98">
        <v>1.0760042881503482</v>
      </c>
      <c r="G405" s="98">
        <v>1.1030331000565976</v>
      </c>
      <c r="H405" s="98">
        <v>1.1909413966170628</v>
      </c>
      <c r="I405" s="98">
        <v>1.5422926110137543</v>
      </c>
      <c r="J405" s="98">
        <v>1.00516588462362</v>
      </c>
      <c r="K405" s="98">
        <v>1.1606554685921613</v>
      </c>
      <c r="L405" s="98">
        <v>1.0513506597364513</v>
      </c>
      <c r="M405" s="98">
        <v>1.3440649974808085</v>
      </c>
      <c r="N405" s="98">
        <v>1.6457112877041671</v>
      </c>
      <c r="O405" s="98">
        <v>1.3182896107810427</v>
      </c>
      <c r="P405" s="98">
        <v>1.4035410791505289</v>
      </c>
      <c r="Q405" s="98">
        <v>1.425506613873192</v>
      </c>
      <c r="R405" s="98">
        <v>2.731121863618478</v>
      </c>
      <c r="S405" s="98">
        <v>3.8067224414239256</v>
      </c>
      <c r="T405" s="98">
        <v>6.8468145806063587</v>
      </c>
      <c r="U405" s="98">
        <v>2.9661987371947371</v>
      </c>
      <c r="V405" s="98">
        <v>1.7190767452891573</v>
      </c>
      <c r="W405" s="98">
        <v>1.1330537927233841</v>
      </c>
      <c r="X405" s="98">
        <v>3.6848443243859719</v>
      </c>
      <c r="Y405" s="98">
        <v>5.1065194186471876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0.30343987867158911</v>
      </c>
      <c r="D406" s="33">
        <v>0.4489538330244256</v>
      </c>
      <c r="E406" s="33">
        <v>1.8023583576039151</v>
      </c>
      <c r="F406" s="33">
        <v>0.92019980591873629</v>
      </c>
      <c r="G406" s="33">
        <v>0.31720862597522675</v>
      </c>
      <c r="H406" s="33">
        <v>0.37468380480842389</v>
      </c>
      <c r="I406" s="33">
        <v>0.40074217941287277</v>
      </c>
      <c r="J406" s="33">
        <v>0.71105881212952338</v>
      </c>
      <c r="K406" s="33">
        <v>0.86016544225673064</v>
      </c>
      <c r="L406" s="33">
        <v>1.2998039594394875</v>
      </c>
      <c r="M406" s="33">
        <v>1.318253210490659</v>
      </c>
      <c r="N406" s="33">
        <v>0.82125940822336518</v>
      </c>
      <c r="O406" s="33">
        <v>0.59934077568699984</v>
      </c>
      <c r="P406" s="33">
        <v>0.5596974860400058</v>
      </c>
      <c r="Q406" s="33">
        <v>0.72034054298801065</v>
      </c>
      <c r="R406" s="33">
        <v>1.8836593584674159</v>
      </c>
      <c r="S406" s="33">
        <v>2.3009061218541924</v>
      </c>
      <c r="T406" s="33">
        <v>3.3415087949179778</v>
      </c>
      <c r="U406" s="33">
        <v>1.3563243358984525</v>
      </c>
      <c r="V406" s="33">
        <v>0.57918534229078944</v>
      </c>
      <c r="W406" s="33">
        <v>0</v>
      </c>
      <c r="X406" s="33">
        <v>0</v>
      </c>
      <c r="Y406" s="33">
        <v>0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0.55695246115487695</v>
      </c>
      <c r="D408" s="119">
        <f t="shared" si="164"/>
        <v>0.56827763947749133</v>
      </c>
      <c r="E408" s="119">
        <f t="shared" si="164"/>
        <v>0.58580637993378737</v>
      </c>
      <c r="F408" s="119">
        <f t="shared" si="164"/>
        <v>0.59261054181411776</v>
      </c>
      <c r="G408" s="119">
        <f t="shared" si="164"/>
        <v>0.60041410081795532</v>
      </c>
      <c r="H408" s="119">
        <f t="shared" si="164"/>
        <v>0.61089157955466156</v>
      </c>
      <c r="I408" s="119">
        <f t="shared" si="164"/>
        <v>0.62193329952761411</v>
      </c>
      <c r="J408" s="119">
        <f t="shared" si="164"/>
        <v>0.63410536836212805</v>
      </c>
      <c r="K408" s="119">
        <f t="shared" si="164"/>
        <v>0.6467676185542971</v>
      </c>
      <c r="L408" s="119">
        <f t="shared" si="164"/>
        <v>0.65655017557904127</v>
      </c>
      <c r="M408" s="119">
        <f t="shared" si="164"/>
        <v>0.66621880829096503</v>
      </c>
      <c r="N408" s="119">
        <f t="shared" si="164"/>
        <v>0.6735665205112723</v>
      </c>
      <c r="O408" s="119">
        <f t="shared" si="164"/>
        <v>0.68311772263185988</v>
      </c>
      <c r="P408" s="119">
        <f t="shared" si="164"/>
        <v>0.69230404211758512</v>
      </c>
      <c r="Q408" s="119">
        <f t="shared" si="164"/>
        <v>0.70292309909902306</v>
      </c>
      <c r="R408" s="119">
        <f t="shared" ref="R408:V408" si="165">IF(R384=0,"",R384/R360)</f>
        <v>0.71143160854471932</v>
      </c>
      <c r="S408" s="119">
        <f t="shared" si="165"/>
        <v>0.72197979689602299</v>
      </c>
      <c r="T408" s="119">
        <f t="shared" si="165"/>
        <v>0.7341941350782063</v>
      </c>
      <c r="U408" s="119">
        <f t="shared" si="165"/>
        <v>0.74548880504589254</v>
      </c>
      <c r="V408" s="119">
        <f t="shared" si="165"/>
        <v>0.75371382309213653</v>
      </c>
      <c r="W408" s="119">
        <f t="shared" ref="W408:Y408" si="166">IF(W384=0,"",W384/W360)</f>
        <v>0.7627589229735251</v>
      </c>
      <c r="X408" s="119">
        <f t="shared" si="166"/>
        <v>0.76443271618121478</v>
      </c>
      <c r="Y408" s="119">
        <f t="shared" si="166"/>
        <v>0.76772796871047921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0.55259815529110512</v>
      </c>
      <c r="D409" s="124">
        <f t="shared" si="167"/>
        <v>0.56344548616439949</v>
      </c>
      <c r="E409" s="124">
        <f t="shared" si="167"/>
        <v>0.57441270463756788</v>
      </c>
      <c r="F409" s="124">
        <f t="shared" si="167"/>
        <v>0.58544104016891296</v>
      </c>
      <c r="G409" s="124">
        <f t="shared" si="167"/>
        <v>0.59655477826683867</v>
      </c>
      <c r="H409" s="124">
        <f t="shared" si="167"/>
        <v>0.6077578316589598</v>
      </c>
      <c r="I409" s="124">
        <f t="shared" si="167"/>
        <v>0.61897141761753571</v>
      </c>
      <c r="J409" s="124">
        <f t="shared" si="167"/>
        <v>0.63022945493844107</v>
      </c>
      <c r="K409" s="124">
        <f t="shared" si="167"/>
        <v>0.64144689354719853</v>
      </c>
      <c r="L409" s="124">
        <f t="shared" si="167"/>
        <v>0.65261430107119733</v>
      </c>
      <c r="M409" s="124">
        <f t="shared" si="167"/>
        <v>0.66282772885978736</v>
      </c>
      <c r="N409" s="124">
        <f t="shared" si="167"/>
        <v>0.67170321139057487</v>
      </c>
      <c r="O409" s="124">
        <f t="shared" si="167"/>
        <v>0.67893836850333011</v>
      </c>
      <c r="P409" s="124">
        <f t="shared" si="167"/>
        <v>0.68516863050501564</v>
      </c>
      <c r="Q409" s="124">
        <f t="shared" si="167"/>
        <v>0.69262097285030899</v>
      </c>
      <c r="R409" s="124">
        <f t="shared" ref="R409:V409" si="168">IF(R385=0,"",R385/R361)</f>
        <v>0.70380132226653658</v>
      </c>
      <c r="S409" s="124">
        <f t="shared" si="168"/>
        <v>0.71637588412627828</v>
      </c>
      <c r="T409" s="124">
        <f t="shared" si="168"/>
        <v>0.72908707317114108</v>
      </c>
      <c r="U409" s="124">
        <f t="shared" si="168"/>
        <v>0.74078513126178891</v>
      </c>
      <c r="V409" s="124">
        <f t="shared" si="168"/>
        <v>0.75061401996826504</v>
      </c>
      <c r="W409" s="124">
        <f t="shared" ref="W409:Y409" si="169">IF(W385=0,"",W385/W361)</f>
        <v>0.75848409298677177</v>
      </c>
      <c r="X409" s="124">
        <f t="shared" si="169"/>
        <v>0.76569092938562389</v>
      </c>
      <c r="Y409" s="124">
        <f t="shared" si="169"/>
        <v>0.7725043821783828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0.55060555687806234</v>
      </c>
      <c r="D410" s="111">
        <f t="shared" si="170"/>
        <v>0.56148614165588029</v>
      </c>
      <c r="E410" s="111">
        <f t="shared" si="170"/>
        <v>0.57247030832212864</v>
      </c>
      <c r="F410" s="111">
        <f t="shared" si="170"/>
        <v>0.58354731381384928</v>
      </c>
      <c r="G410" s="111">
        <f t="shared" si="170"/>
        <v>0.59470622898071346</v>
      </c>
      <c r="H410" s="111">
        <f t="shared" si="170"/>
        <v>0.60593418312421243</v>
      </c>
      <c r="I410" s="111">
        <f t="shared" si="170"/>
        <v>0.61721419835901525</v>
      </c>
      <c r="J410" s="111">
        <f t="shared" si="170"/>
        <v>0.62850960023511759</v>
      </c>
      <c r="K410" s="111">
        <f t="shared" si="170"/>
        <v>0.63977189426463221</v>
      </c>
      <c r="L410" s="111">
        <f t="shared" si="170"/>
        <v>0.65095803898851223</v>
      </c>
      <c r="M410" s="111">
        <f t="shared" si="170"/>
        <v>0.66123343303765691</v>
      </c>
      <c r="N410" s="111">
        <f t="shared" si="170"/>
        <v>0.67014139857137955</v>
      </c>
      <c r="O410" s="111">
        <f t="shared" si="170"/>
        <v>0.6774181791724383</v>
      </c>
      <c r="P410" s="111">
        <f t="shared" si="170"/>
        <v>0.68369416310302633</v>
      </c>
      <c r="Q410" s="111">
        <f t="shared" si="170"/>
        <v>0.69118258531753296</v>
      </c>
      <c r="R410" s="111">
        <f t="shared" ref="R410:V410" si="171">IF(R386=0,"",R386/R362)</f>
        <v>0.70239927334066021</v>
      </c>
      <c r="S410" s="111">
        <f t="shared" si="171"/>
        <v>0.71502352172145089</v>
      </c>
      <c r="T410" s="111">
        <f t="shared" si="171"/>
        <v>0.7277573542905682</v>
      </c>
      <c r="U410" s="111">
        <f t="shared" si="171"/>
        <v>0.73952021891535735</v>
      </c>
      <c r="V410" s="111">
        <f t="shared" si="171"/>
        <v>0.74938717296414348</v>
      </c>
      <c r="W410" s="111">
        <f t="shared" ref="W410:Y410" si="172">IF(W386=0,"",W386/W362)</f>
        <v>0.75731355507257447</v>
      </c>
      <c r="X410" s="111">
        <f t="shared" si="172"/>
        <v>0.76459618269707152</v>
      </c>
      <c r="Y410" s="111">
        <f t="shared" si="172"/>
        <v>0.77145935645967478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2.2667410380430577</v>
      </c>
      <c r="D412" s="124">
        <f t="shared" si="176"/>
        <v>2.3612284950817353</v>
      </c>
      <c r="E412" s="124">
        <f t="shared" si="176"/>
        <v>2.4571325007913911</v>
      </c>
      <c r="F412" s="124">
        <f t="shared" si="176"/>
        <v>2.5538067651711778</v>
      </c>
      <c r="G412" s="124">
        <f t="shared" si="176"/>
        <v>2.6518113536192072</v>
      </c>
      <c r="H412" s="124">
        <f t="shared" si="176"/>
        <v>2.751058245353335</v>
      </c>
      <c r="I412" s="124">
        <f t="shared" si="176"/>
        <v>2.8516648407263725</v>
      </c>
      <c r="J412" s="124">
        <f t="shared" si="176"/>
        <v>2.9541573192931225</v>
      </c>
      <c r="K412" s="124">
        <f t="shared" si="176"/>
        <v>3.0589524591337431</v>
      </c>
      <c r="L412" s="124">
        <f t="shared" si="176"/>
        <v>3.1661055295072869</v>
      </c>
      <c r="M412" s="124">
        <f t="shared" si="176"/>
        <v>3.2888950499190894</v>
      </c>
      <c r="N412" s="124">
        <f t="shared" si="176"/>
        <v>3.4312628031919363</v>
      </c>
      <c r="O412" s="124">
        <f t="shared" si="176"/>
        <v>3.5929548193350791</v>
      </c>
      <c r="P412" s="124">
        <f t="shared" si="176"/>
        <v>3.7582352308246971</v>
      </c>
      <c r="Q412" s="124">
        <f t="shared" si="176"/>
        <v>3.8850854125310392</v>
      </c>
      <c r="R412" s="124">
        <f t="shared" ref="R412:V412" si="177">IF(R388=0,"",R388/R364)</f>
        <v>3.9125710712894084</v>
      </c>
      <c r="S412" s="124">
        <f t="shared" si="177"/>
        <v>3.9156250333736717</v>
      </c>
      <c r="T412" s="124">
        <f t="shared" si="177"/>
        <v>3.9190183245784089</v>
      </c>
      <c r="U412" s="124">
        <f t="shared" si="177"/>
        <v>3.9227886481392287</v>
      </c>
      <c r="V412" s="124">
        <f t="shared" si="177"/>
        <v>3.9335624852676254</v>
      </c>
      <c r="W412" s="124">
        <f t="shared" ref="W412:Y412" si="178">IF(W388=0,"",W388/W364)</f>
        <v>3.9689243079134164</v>
      </c>
      <c r="X412" s="124">
        <f t="shared" si="178"/>
        <v>4.0120601695056139</v>
      </c>
      <c r="Y412" s="124">
        <f t="shared" si="178"/>
        <v>4.0606819531873128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2.2667410380430577</v>
      </c>
      <c r="D413" s="111">
        <f t="shared" si="179"/>
        <v>2.3612284950817353</v>
      </c>
      <c r="E413" s="111">
        <f t="shared" si="179"/>
        <v>2.4571325007913911</v>
      </c>
      <c r="F413" s="111">
        <f t="shared" si="179"/>
        <v>2.5538067651711778</v>
      </c>
      <c r="G413" s="111">
        <f t="shared" si="179"/>
        <v>2.6518113536192072</v>
      </c>
      <c r="H413" s="111">
        <f t="shared" si="179"/>
        <v>2.751058245353335</v>
      </c>
      <c r="I413" s="111">
        <f t="shared" si="179"/>
        <v>2.8516648407263725</v>
      </c>
      <c r="J413" s="111">
        <f t="shared" si="179"/>
        <v>2.9541573192931225</v>
      </c>
      <c r="K413" s="111">
        <f t="shared" si="179"/>
        <v>3.0589524591337431</v>
      </c>
      <c r="L413" s="111">
        <f t="shared" si="179"/>
        <v>3.1661055295072869</v>
      </c>
      <c r="M413" s="111">
        <f t="shared" si="179"/>
        <v>3.2888950499190894</v>
      </c>
      <c r="N413" s="111">
        <f t="shared" si="179"/>
        <v>3.4312628031919363</v>
      </c>
      <c r="O413" s="111">
        <f t="shared" si="179"/>
        <v>3.5929548193350791</v>
      </c>
      <c r="P413" s="111">
        <f t="shared" si="179"/>
        <v>3.7582352308246971</v>
      </c>
      <c r="Q413" s="111">
        <f t="shared" si="179"/>
        <v>3.8850854125310392</v>
      </c>
      <c r="R413" s="111">
        <f t="shared" ref="R413:V413" si="180">IF(R389=0,"",R389/R365)</f>
        <v>3.9125710712894084</v>
      </c>
      <c r="S413" s="111">
        <f t="shared" si="180"/>
        <v>3.9156250333736717</v>
      </c>
      <c r="T413" s="111">
        <f t="shared" si="180"/>
        <v>3.9190183245784089</v>
      </c>
      <c r="U413" s="111">
        <f t="shared" si="180"/>
        <v>3.9227886481392287</v>
      </c>
      <c r="V413" s="111">
        <f t="shared" si="180"/>
        <v>3.9335624852676254</v>
      </c>
      <c r="W413" s="111">
        <f t="shared" ref="W413:Y413" si="181">IF(W389=0,"",W389/W365)</f>
        <v>3.9689243079134164</v>
      </c>
      <c r="X413" s="111">
        <f t="shared" si="181"/>
        <v>4.0120601695056139</v>
      </c>
      <c r="Y413" s="111">
        <f t="shared" si="181"/>
        <v>4.0606819531873128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0.5811496964986046</v>
      </c>
      <c r="D414" s="124">
        <f t="shared" si="182"/>
        <v>0.6022852313749133</v>
      </c>
      <c r="E414" s="124">
        <f t="shared" si="182"/>
        <v>0.62795260978606793</v>
      </c>
      <c r="F414" s="124">
        <f t="shared" si="182"/>
        <v>0.62585379506360184</v>
      </c>
      <c r="G414" s="124">
        <f t="shared" si="182"/>
        <v>0.63039998931961039</v>
      </c>
      <c r="H414" s="124">
        <f t="shared" si="182"/>
        <v>0.63799287678398708</v>
      </c>
      <c r="I414" s="124">
        <f t="shared" si="182"/>
        <v>0.65376009208079722</v>
      </c>
      <c r="J414" s="124">
        <f t="shared" si="182"/>
        <v>0.66653382035797992</v>
      </c>
      <c r="K414" s="124">
        <f t="shared" si="182"/>
        <v>0.69667352954202721</v>
      </c>
      <c r="L414" s="124">
        <f t="shared" si="182"/>
        <v>0.68875747054899161</v>
      </c>
      <c r="M414" s="124">
        <f t="shared" si="182"/>
        <v>0.70372211211930669</v>
      </c>
      <c r="N414" s="124">
        <f t="shared" si="182"/>
        <v>0.71690541218908332</v>
      </c>
      <c r="O414" s="124">
        <f t="shared" si="182"/>
        <v>0.74715351964213694</v>
      </c>
      <c r="P414" s="124">
        <f t="shared" si="182"/>
        <v>0.77362428651840243</v>
      </c>
      <c r="Q414" s="124">
        <f t="shared" si="182"/>
        <v>0.78139639869326749</v>
      </c>
      <c r="R414" s="124">
        <f t="shared" ref="R414:V414" si="183">IF(R390=0,"",R390/R366)</f>
        <v>0.77670268118310082</v>
      </c>
      <c r="S414" s="124">
        <f t="shared" si="183"/>
        <v>0.78407755008415025</v>
      </c>
      <c r="T414" s="124">
        <f t="shared" si="183"/>
        <v>0.80604891464955297</v>
      </c>
      <c r="U414" s="124">
        <f t="shared" si="183"/>
        <v>0.8188563922464881</v>
      </c>
      <c r="V414" s="124">
        <f t="shared" si="183"/>
        <v>0.83243933157745054</v>
      </c>
      <c r="W414" s="124">
        <f t="shared" ref="W414:Y414" si="184">IF(W390=0,"",W390/W366)</f>
        <v>0.87817047568451989</v>
      </c>
      <c r="X414" s="124">
        <f t="shared" si="184"/>
        <v>0.84703693172607641</v>
      </c>
      <c r="Y414" s="124">
        <f t="shared" si="184"/>
        <v>0.85284394245435691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0.57385867687046122</v>
      </c>
      <c r="D415" s="111">
        <f t="shared" si="185"/>
        <v>0.58760280638426199</v>
      </c>
      <c r="E415" s="111">
        <f t="shared" si="185"/>
        <v>0.60147777839586447</v>
      </c>
      <c r="F415" s="111">
        <f t="shared" si="185"/>
        <v>0.615470022490471</v>
      </c>
      <c r="G415" s="111">
        <f t="shared" si="185"/>
        <v>0.6295657331915695</v>
      </c>
      <c r="H415" s="111">
        <f t="shared" si="185"/>
        <v>0.6437486524991668</v>
      </c>
      <c r="I415" s="111">
        <f t="shared" si="185"/>
        <v>0.65799733429987683</v>
      </c>
      <c r="J415" s="111">
        <f t="shared" si="185"/>
        <v>0.67226545218744438</v>
      </c>
      <c r="K415" s="111">
        <f t="shared" si="185"/>
        <v>0.68649174892838083</v>
      </c>
      <c r="L415" s="111">
        <f t="shared" si="185"/>
        <v>0.70062185544237632</v>
      </c>
      <c r="M415" s="111">
        <f t="shared" si="185"/>
        <v>0.7136015205523526</v>
      </c>
      <c r="N415" s="111">
        <f t="shared" si="185"/>
        <v>0.72485387826106307</v>
      </c>
      <c r="O415" s="111">
        <f t="shared" si="185"/>
        <v>0.73404575692077989</v>
      </c>
      <c r="P415" s="111">
        <f t="shared" si="185"/>
        <v>0.74197344993819803</v>
      </c>
      <c r="Q415" s="111">
        <f t="shared" si="185"/>
        <v>0.75143266990402435</v>
      </c>
      <c r="R415" s="111">
        <f t="shared" ref="R415:V415" si="186">IF(R391=0,"",R391/R367)</f>
        <v>0.76560135808152463</v>
      </c>
      <c r="S415" s="111">
        <f t="shared" si="186"/>
        <v>0.78154804737286743</v>
      </c>
      <c r="T415" s="111">
        <f t="shared" si="186"/>
        <v>0.79763316114302107</v>
      </c>
      <c r="U415" s="111">
        <f t="shared" si="186"/>
        <v>0.81249176830042336</v>
      </c>
      <c r="V415" s="111">
        <f t="shared" si="186"/>
        <v>0.82495550045475641</v>
      </c>
      <c r="W415" s="111">
        <f t="shared" ref="W415:Y415" si="187">IF(W391=0,"",W391/W367)</f>
        <v>0.8349679422948536</v>
      </c>
      <c r="X415" s="111">
        <f t="shared" si="187"/>
        <v>0.84134681510368137</v>
      </c>
      <c r="Y415" s="111">
        <f t="shared" si="187"/>
        <v>0.84735828716484618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>
        <f t="shared" si="188"/>
        <v>0.82076313220837538</v>
      </c>
      <c r="L416" s="111">
        <f t="shared" si="188"/>
        <v>0.82392127586869168</v>
      </c>
      <c r="M416" s="111">
        <f t="shared" si="188"/>
        <v>0.83810183006242656</v>
      </c>
      <c r="N416" s="111">
        <f t="shared" si="188"/>
        <v>0.85041663529958011</v>
      </c>
      <c r="O416" s="111">
        <f t="shared" si="188"/>
        <v>0.85256890562993237</v>
      </c>
      <c r="P416" s="111">
        <f t="shared" si="188"/>
        <v>0.860133841877042</v>
      </c>
      <c r="Q416" s="111">
        <f t="shared" si="188"/>
        <v>0.86426696820820781</v>
      </c>
      <c r="R416" s="111">
        <f t="shared" ref="R416:V416" si="189">IF(R392=0,"",R392/R368)</f>
        <v>0.87491490269346195</v>
      </c>
      <c r="S416" s="111">
        <f t="shared" si="189"/>
        <v>0.88687920618441884</v>
      </c>
      <c r="T416" s="111">
        <f t="shared" si="189"/>
        <v>0.87788673050292698</v>
      </c>
      <c r="U416" s="111">
        <f t="shared" si="189"/>
        <v>0.8977787066571844</v>
      </c>
      <c r="V416" s="111">
        <f t="shared" si="189"/>
        <v>0.90781524835325123</v>
      </c>
      <c r="W416" s="111">
        <f t="shared" ref="W416:Y416" si="190">IF(W392=0,"",W392/W368)</f>
        <v>0.91050347995537673</v>
      </c>
      <c r="X416" s="111">
        <f t="shared" si="190"/>
        <v>0.93271925617122575</v>
      </c>
      <c r="Y416" s="111">
        <f t="shared" si="190"/>
        <v>0.95036077371971428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>
        <f t="shared" si="191"/>
        <v>0.68649174892838083</v>
      </c>
      <c r="L417" s="112">
        <f t="shared" si="191"/>
        <v>0.70062185544237632</v>
      </c>
      <c r="M417" s="112">
        <f t="shared" si="191"/>
        <v>0.7136015205523526</v>
      </c>
      <c r="N417" s="112">
        <f t="shared" si="191"/>
        <v>0.72485387826106307</v>
      </c>
      <c r="O417" s="112">
        <f t="shared" si="191"/>
        <v>0.73404575692077989</v>
      </c>
      <c r="P417" s="112">
        <f t="shared" si="191"/>
        <v>0.74197344993819803</v>
      </c>
      <c r="Q417" s="112">
        <f t="shared" si="191"/>
        <v>0.75143266990402435</v>
      </c>
      <c r="R417" s="112">
        <f t="shared" ref="R417:V417" si="192">IF(R393=0,"",R393/R369)</f>
        <v>0.76560135808152463</v>
      </c>
      <c r="S417" s="112">
        <f t="shared" si="192"/>
        <v>0.78154804737286754</v>
      </c>
      <c r="T417" s="112">
        <f t="shared" si="192"/>
        <v>0.79763316114302107</v>
      </c>
      <c r="U417" s="112">
        <f t="shared" si="192"/>
        <v>0.81249176830042347</v>
      </c>
      <c r="V417" s="112">
        <f t="shared" si="192"/>
        <v>0.8249555004547563</v>
      </c>
      <c r="W417" s="112">
        <f t="shared" ref="W417:Y417" si="193">IF(W393=0,"",W393/W369)</f>
        <v>0.83496794229485349</v>
      </c>
      <c r="X417" s="112">
        <f t="shared" si="193"/>
        <v>0.84134681510368137</v>
      </c>
      <c r="Y417" s="112">
        <f t="shared" si="193"/>
        <v>0.84735828716484607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0.57487261886067709</v>
      </c>
      <c r="D419" s="112">
        <f t="shared" si="197"/>
        <v>0.57692030899895741</v>
      </c>
      <c r="E419" s="112">
        <f t="shared" si="197"/>
        <v>0.57925263712967301</v>
      </c>
      <c r="F419" s="112">
        <f t="shared" si="197"/>
        <v>0.58162377953208444</v>
      </c>
      <c r="G419" s="112">
        <f t="shared" si="197"/>
        <v>0.58425705678339424</v>
      </c>
      <c r="H419" s="112">
        <f t="shared" si="197"/>
        <v>0.58712513728798277</v>
      </c>
      <c r="I419" s="112">
        <f t="shared" si="197"/>
        <v>0.5902830472425985</v>
      </c>
      <c r="J419" s="112">
        <f t="shared" si="197"/>
        <v>0.59395620955281869</v>
      </c>
      <c r="K419" s="112">
        <f t="shared" si="197"/>
        <v>0.59833629298166058</v>
      </c>
      <c r="L419" s="112">
        <f t="shared" si="197"/>
        <v>0.60347457678125171</v>
      </c>
      <c r="M419" s="112">
        <f t="shared" si="197"/>
        <v>0.61394929411683863</v>
      </c>
      <c r="N419" s="112">
        <f t="shared" si="197"/>
        <v>0.63121568902687697</v>
      </c>
      <c r="O419" s="112">
        <f t="shared" si="197"/>
        <v>0.65645813893602045</v>
      </c>
      <c r="P419" s="112">
        <f t="shared" si="197"/>
        <v>0.68706733253853314</v>
      </c>
      <c r="Q419" s="112">
        <f t="shared" si="197"/>
        <v>0.71462667449908845</v>
      </c>
      <c r="R419" s="112">
        <f t="shared" ref="R419:V419" si="198">IF(R395=0,"",R395/R371)</f>
        <v>0.73250656741337328</v>
      </c>
      <c r="S419" s="112">
        <f t="shared" si="198"/>
        <v>0.74915445176106688</v>
      </c>
      <c r="T419" s="112">
        <f t="shared" si="198"/>
        <v>0.76407945184505244</v>
      </c>
      <c r="U419" s="112">
        <f t="shared" si="198"/>
        <v>0.77679069196826489</v>
      </c>
      <c r="V419" s="112">
        <f t="shared" si="198"/>
        <v>0.78679729643361795</v>
      </c>
      <c r="W419" s="112">
        <f t="shared" ref="W419:Y419" si="199">IF(W395=0,"",W395/W371)</f>
        <v>0.79294788586506026</v>
      </c>
      <c r="X419" s="112" t="str">
        <f t="shared" si="199"/>
        <v/>
      </c>
      <c r="Y419" s="112" t="str">
        <f t="shared" si="199"/>
        <v/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>
        <f t="shared" si="200"/>
        <v>0.75701607045444219</v>
      </c>
      <c r="L420" s="113">
        <f t="shared" si="200"/>
        <v>0.75255848056008345</v>
      </c>
      <c r="M420" s="113">
        <f t="shared" si="200"/>
        <v>0.76779534629360202</v>
      </c>
      <c r="N420" s="113">
        <f t="shared" si="200"/>
        <v>0.78698234641121156</v>
      </c>
      <c r="O420" s="113">
        <f t="shared" si="200"/>
        <v>0.80023550752943096</v>
      </c>
      <c r="P420" s="113">
        <f t="shared" si="200"/>
        <v>0.82450114965960619</v>
      </c>
      <c r="Q420" s="113">
        <f t="shared" si="200"/>
        <v>0.84080662565532405</v>
      </c>
      <c r="R420" s="113">
        <f t="shared" ref="R420:V420" si="201">IF(R396=0,"",R396/R372)</f>
        <v>0.85384149190094161</v>
      </c>
      <c r="S420" s="113">
        <f t="shared" si="201"/>
        <v>0.86644021774390823</v>
      </c>
      <c r="T420" s="113">
        <f t="shared" si="201"/>
        <v>0.85606240117138166</v>
      </c>
      <c r="U420" s="113">
        <f t="shared" si="201"/>
        <v>0.87594697761449247</v>
      </c>
      <c r="V420" s="113">
        <f t="shared" si="201"/>
        <v>0.88486373102521165</v>
      </c>
      <c r="W420" s="113">
        <f t="shared" ref="W420:Y420" si="202">IF(W396=0,"",W396/W372)</f>
        <v>0.88491185633722258</v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>
        <f t="shared" si="203"/>
        <v>0.59833629298166058</v>
      </c>
      <c r="L421" s="111">
        <f t="shared" si="203"/>
        <v>0.60347457678125171</v>
      </c>
      <c r="M421" s="111">
        <f t="shared" si="203"/>
        <v>0.61394929411683863</v>
      </c>
      <c r="N421" s="111">
        <f t="shared" si="203"/>
        <v>0.63121568902687697</v>
      </c>
      <c r="O421" s="111">
        <f t="shared" si="203"/>
        <v>0.65645813893602045</v>
      </c>
      <c r="P421" s="111">
        <f t="shared" si="203"/>
        <v>0.68706733253853314</v>
      </c>
      <c r="Q421" s="111">
        <f t="shared" si="203"/>
        <v>0.71462667449908845</v>
      </c>
      <c r="R421" s="111">
        <f t="shared" ref="R421:V421" si="204">IF(R397=0,"",R397/R373)</f>
        <v>0.73250656741337328</v>
      </c>
      <c r="S421" s="111">
        <f t="shared" si="204"/>
        <v>0.74915445176106688</v>
      </c>
      <c r="T421" s="111">
        <f t="shared" si="204"/>
        <v>0.76407945184505244</v>
      </c>
      <c r="U421" s="111">
        <f t="shared" si="204"/>
        <v>0.776790691968265</v>
      </c>
      <c r="V421" s="111">
        <f t="shared" si="204"/>
        <v>0.78679729643361795</v>
      </c>
      <c r="W421" s="111">
        <f t="shared" ref="W421:Y421" si="205">IF(W397=0,"",W397/W373)</f>
        <v>0.79294788586506026</v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0.64386064978934698</v>
      </c>
      <c r="D423" s="112">
        <f t="shared" si="209"/>
        <v>0.64538513236961514</v>
      </c>
      <c r="E423" s="112">
        <f t="shared" si="209"/>
        <v>0.64705406322829517</v>
      </c>
      <c r="F423" s="112">
        <f t="shared" si="209"/>
        <v>0.64874313053569066</v>
      </c>
      <c r="G423" s="112">
        <f t="shared" si="209"/>
        <v>0.65056635334077051</v>
      </c>
      <c r="H423" s="112">
        <f t="shared" si="209"/>
        <v>0.65251086133984482</v>
      </c>
      <c r="I423" s="112">
        <f t="shared" si="209"/>
        <v>0.6546062251307786</v>
      </c>
      <c r="J423" s="112">
        <f t="shared" si="209"/>
        <v>0.65697101385177326</v>
      </c>
      <c r="K423" s="112">
        <f t="shared" si="209"/>
        <v>0.65970997320763625</v>
      </c>
      <c r="L423" s="112">
        <f t="shared" si="209"/>
        <v>0.66285911668540043</v>
      </c>
      <c r="M423" s="112">
        <f t="shared" si="209"/>
        <v>0.6688460177335549</v>
      </c>
      <c r="N423" s="112">
        <f t="shared" si="209"/>
        <v>0.67871787836957398</v>
      </c>
      <c r="O423" s="112">
        <f t="shared" si="209"/>
        <v>0.69377118258448744</v>
      </c>
      <c r="P423" s="112">
        <f t="shared" si="209"/>
        <v>0.71329224893598875</v>
      </c>
      <c r="Q423" s="112">
        <f t="shared" si="209"/>
        <v>0.73212592467340087</v>
      </c>
      <c r="R423" s="112">
        <f t="shared" ref="R423:V423" si="210">IF(R399=0,"",R399/R375)</f>
        <v>0.74487141424417691</v>
      </c>
      <c r="S423" s="112">
        <f t="shared" si="210"/>
        <v>0.75721959671544337</v>
      </c>
      <c r="T423" s="112">
        <f t="shared" si="210"/>
        <v>0.76947195068566354</v>
      </c>
      <c r="U423" s="112">
        <f t="shared" si="210"/>
        <v>0.78175164568205457</v>
      </c>
      <c r="V423" s="112" t="str">
        <f t="shared" si="210"/>
        <v/>
      </c>
      <c r="W423" s="112">
        <f t="shared" ref="W423:Y423" si="211">IF(W399=0,"",W399/W375)</f>
        <v>0.80483288762769756</v>
      </c>
      <c r="X423" s="112" t="str">
        <f t="shared" si="211"/>
        <v/>
      </c>
      <c r="Y423" s="112" t="str">
        <f t="shared" si="211"/>
        <v/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>
        <f t="shared" si="212"/>
        <v>0.80214296023921206</v>
      </c>
      <c r="L424" s="113">
        <f t="shared" si="212"/>
        <v>0.79688465318406365</v>
      </c>
      <c r="M424" s="113">
        <f t="shared" si="212"/>
        <v>0.80763011328912182</v>
      </c>
      <c r="N424" s="113">
        <f t="shared" si="212"/>
        <v>0.82031221002398713</v>
      </c>
      <c r="O424" s="113">
        <f t="shared" si="212"/>
        <v>0.8259103874362671</v>
      </c>
      <c r="P424" s="113">
        <f t="shared" si="212"/>
        <v>0.84174110285976489</v>
      </c>
      <c r="Q424" s="113">
        <f t="shared" si="212"/>
        <v>0.85184599309038844</v>
      </c>
      <c r="R424" s="113">
        <f t="shared" ref="R424:V424" si="213">IF(R400=0,"",R400/R376)</f>
        <v>0.8611107503099108</v>
      </c>
      <c r="S424" s="113">
        <f t="shared" si="213"/>
        <v>0.87091239027917744</v>
      </c>
      <c r="T424" s="113">
        <f t="shared" si="213"/>
        <v>0.86112942842740769</v>
      </c>
      <c r="U424" s="113">
        <f t="shared" si="213"/>
        <v>0.87911628302748046</v>
      </c>
      <c r="V424" s="113">
        <f t="shared" si="213"/>
        <v>0.88847802930915165</v>
      </c>
      <c r="W424" s="113">
        <f t="shared" ref="W424:Y424" si="214">IF(W400=0,"",W400/W376)</f>
        <v>0.89234380368516952</v>
      </c>
      <c r="X424" s="113" t="str">
        <f t="shared" si="214"/>
        <v/>
      </c>
      <c r="Y424" s="113" t="str">
        <f t="shared" si="214"/>
        <v/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>
        <f t="shared" si="215"/>
        <v>0.65970997320763625</v>
      </c>
      <c r="L425" s="111">
        <f t="shared" si="215"/>
        <v>0.66285911668540043</v>
      </c>
      <c r="M425" s="111">
        <f t="shared" si="215"/>
        <v>0.6688460177335549</v>
      </c>
      <c r="N425" s="111">
        <f t="shared" si="215"/>
        <v>0.67871787836957398</v>
      </c>
      <c r="O425" s="111">
        <f t="shared" si="215"/>
        <v>0.69377118258448744</v>
      </c>
      <c r="P425" s="111">
        <f t="shared" si="215"/>
        <v>0.71329224893598875</v>
      </c>
      <c r="Q425" s="111">
        <f t="shared" si="215"/>
        <v>0.73212592467340087</v>
      </c>
      <c r="R425" s="111">
        <f t="shared" ref="R425:V425" si="216">IF(R401=0,"",R401/R377)</f>
        <v>0.74487141424417691</v>
      </c>
      <c r="S425" s="111">
        <f t="shared" si="216"/>
        <v>0.75721959671544337</v>
      </c>
      <c r="T425" s="111">
        <f t="shared" si="216"/>
        <v>0.76947195068566354</v>
      </c>
      <c r="U425" s="111">
        <f t="shared" si="216"/>
        <v>0.78175164568205457</v>
      </c>
      <c r="V425" s="111">
        <f t="shared" si="216"/>
        <v>0.79381502254422465</v>
      </c>
      <c r="W425" s="111">
        <f t="shared" ref="W425:Y425" si="217">IF(W401=0,"",W401/W377)</f>
        <v>0.80483288762769756</v>
      </c>
      <c r="X425" s="111" t="str">
        <f t="shared" si="217"/>
        <v/>
      </c>
      <c r="Y425" s="111" t="str">
        <f t="shared" si="217"/>
        <v/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 t="str">
        <f t="shared" si="220"/>
        <v/>
      </c>
      <c r="Y426" s="111" t="str">
        <f t="shared" si="220"/>
        <v/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0.61243983966936788</v>
      </c>
      <c r="D427" s="124">
        <f t="shared" si="221"/>
        <v>0.61971121516569228</v>
      </c>
      <c r="E427" s="124">
        <f t="shared" si="221"/>
        <v>0.67958927879924591</v>
      </c>
      <c r="F427" s="124">
        <f t="shared" si="221"/>
        <v>0.64144422024108061</v>
      </c>
      <c r="G427" s="124">
        <f t="shared" si="221"/>
        <v>0.61066857724411316</v>
      </c>
      <c r="H427" s="124">
        <f t="shared" si="221"/>
        <v>0.61380804460657734</v>
      </c>
      <c r="I427" s="124">
        <f t="shared" si="221"/>
        <v>0.61103487784809651</v>
      </c>
      <c r="J427" s="124">
        <f t="shared" si="221"/>
        <v>0.63213726827363614</v>
      </c>
      <c r="K427" s="124">
        <f t="shared" si="221"/>
        <v>0.63565681155801435</v>
      </c>
      <c r="L427" s="124">
        <f t="shared" si="221"/>
        <v>0.65584474215112087</v>
      </c>
      <c r="M427" s="124">
        <f t="shared" si="221"/>
        <v>0.64245386925894865</v>
      </c>
      <c r="N427" s="124">
        <f t="shared" si="221"/>
        <v>0.62254217050644278</v>
      </c>
      <c r="O427" s="124">
        <f t="shared" si="221"/>
        <v>0.62039890799518826</v>
      </c>
      <c r="P427" s="124">
        <f t="shared" si="221"/>
        <v>0.62316648045987089</v>
      </c>
      <c r="Q427" s="124">
        <f t="shared" si="221"/>
        <v>0.63465293138885159</v>
      </c>
      <c r="R427" s="124">
        <f t="shared" ref="R427:V427" si="222">IF(R403=0,"",R403/R379)</f>
        <v>0.64851671991779203</v>
      </c>
      <c r="S427" s="124">
        <f t="shared" si="222"/>
        <v>0.64988402131433454</v>
      </c>
      <c r="T427" s="124">
        <f t="shared" si="222"/>
        <v>0.63728832943614178</v>
      </c>
      <c r="U427" s="124">
        <f t="shared" si="222"/>
        <v>0.64255735321528307</v>
      </c>
      <c r="V427" s="124">
        <f t="shared" si="222"/>
        <v>0.64138359594035232</v>
      </c>
      <c r="W427" s="124">
        <f t="shared" ref="W427:Y427" si="223">IF(W403=0,"",W403/W379)</f>
        <v>0.60821643404193237</v>
      </c>
      <c r="X427" s="124">
        <f t="shared" si="223"/>
        <v>0.60991972129496841</v>
      </c>
      <c r="Y427" s="124">
        <f t="shared" si="223"/>
        <v>0.6089997707668745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0.57347143650566779</v>
      </c>
      <c r="D428" s="111">
        <f t="shared" si="224"/>
        <v>0.57375792021022887</v>
      </c>
      <c r="E428" s="111">
        <f t="shared" si="224"/>
        <v>0.57404442972084146</v>
      </c>
      <c r="F428" s="111">
        <f t="shared" si="224"/>
        <v>0.57433094275046082</v>
      </c>
      <c r="G428" s="111">
        <f t="shared" si="224"/>
        <v>0.57461747954593567</v>
      </c>
      <c r="H428" s="111">
        <f t="shared" si="224"/>
        <v>0.57490403762930931</v>
      </c>
      <c r="I428" s="111">
        <f t="shared" si="224"/>
        <v>0.57519062198940585</v>
      </c>
      <c r="J428" s="111">
        <f t="shared" si="224"/>
        <v>0.5754772530636767</v>
      </c>
      <c r="K428" s="111">
        <f t="shared" si="224"/>
        <v>0.57576394822933075</v>
      </c>
      <c r="L428" s="111">
        <f t="shared" si="224"/>
        <v>0.57605071213548387</v>
      </c>
      <c r="M428" s="111">
        <f t="shared" si="224"/>
        <v>0.57626849295551441</v>
      </c>
      <c r="N428" s="111">
        <f t="shared" si="224"/>
        <v>0.5763902221898568</v>
      </c>
      <c r="O428" s="111">
        <f t="shared" si="224"/>
        <v>0.57646297655554946</v>
      </c>
      <c r="P428" s="111">
        <f t="shared" si="224"/>
        <v>0.57666598558582061</v>
      </c>
      <c r="Q428" s="111">
        <f t="shared" si="224"/>
        <v>0.57749227976284634</v>
      </c>
      <c r="R428" s="111">
        <f t="shared" ref="R428:V428" si="225">IF(R404=0,"",R404/R380)</f>
        <v>0.57966274881250379</v>
      </c>
      <c r="S428" s="111">
        <f t="shared" si="225"/>
        <v>0.58272444342546947</v>
      </c>
      <c r="T428" s="111">
        <f t="shared" si="225"/>
        <v>0.58608372272744014</v>
      </c>
      <c r="U428" s="111">
        <f t="shared" si="225"/>
        <v>0.58914694584412042</v>
      </c>
      <c r="V428" s="111">
        <f t="shared" si="225"/>
        <v>0.59132047190121118</v>
      </c>
      <c r="W428" s="111">
        <f t="shared" ref="W428:Y428" si="226">IF(W404=0,"",W404/W380)</f>
        <v>0.59236508502657692</v>
      </c>
      <c r="X428" s="111">
        <f t="shared" si="226"/>
        <v>0.59274913345536195</v>
      </c>
      <c r="Y428" s="111">
        <f t="shared" si="226"/>
        <v>0.59278753829824049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0.5869851274922212</v>
      </c>
      <c r="D429" s="111">
        <f t="shared" si="227"/>
        <v>0.58734895024691236</v>
      </c>
      <c r="E429" s="111">
        <f t="shared" si="227"/>
        <v>0.58771280577424856</v>
      </c>
      <c r="F429" s="111">
        <f t="shared" si="227"/>
        <v>0.5880766657705816</v>
      </c>
      <c r="G429" s="111">
        <f t="shared" si="227"/>
        <v>0.58844055594859279</v>
      </c>
      <c r="H429" s="111">
        <f t="shared" si="227"/>
        <v>0.58880447316137741</v>
      </c>
      <c r="I429" s="111">
        <f t="shared" si="227"/>
        <v>0.58916842374454059</v>
      </c>
      <c r="J429" s="111">
        <f t="shared" si="227"/>
        <v>0.58953243365282182</v>
      </c>
      <c r="K429" s="111">
        <f t="shared" si="227"/>
        <v>0.58989652495457567</v>
      </c>
      <c r="L429" s="111">
        <f t="shared" si="227"/>
        <v>0.59026070355399185</v>
      </c>
      <c r="M429" s="111">
        <f t="shared" si="227"/>
        <v>0.5905372764152087</v>
      </c>
      <c r="N429" s="111">
        <f t="shared" si="227"/>
        <v>0.59069186763509229</v>
      </c>
      <c r="O429" s="111">
        <f t="shared" si="227"/>
        <v>0.59078426274630003</v>
      </c>
      <c r="P429" s="111">
        <f t="shared" si="227"/>
        <v>0.5910420760300733</v>
      </c>
      <c r="Q429" s="111">
        <f t="shared" si="227"/>
        <v>0.59209143632137295</v>
      </c>
      <c r="R429" s="111">
        <f t="shared" ref="R429:V429" si="228">IF(R405=0,"",R405/R381)</f>
        <v>0.59484784450810835</v>
      </c>
      <c r="S429" s="111">
        <f t="shared" si="228"/>
        <v>0.59873607322889766</v>
      </c>
      <c r="T429" s="111">
        <f t="shared" si="228"/>
        <v>0.60300222250706581</v>
      </c>
      <c r="U429" s="111">
        <f t="shared" si="228"/>
        <v>0.60689239236594827</v>
      </c>
      <c r="V429" s="111">
        <f t="shared" si="228"/>
        <v>0.6096526828288753</v>
      </c>
      <c r="W429" s="111">
        <f t="shared" ref="W429:Y429" si="229">IF(W405=0,"",W405/W381)</f>
        <v>0.61097929938264905</v>
      </c>
      <c r="X429" s="111">
        <f t="shared" si="229"/>
        <v>0.61137984374853738</v>
      </c>
      <c r="Y429" s="111">
        <f t="shared" si="229"/>
        <v>0.61141989818512621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0.75148005138005758</v>
      </c>
      <c r="D430" s="45">
        <f t="shared" si="230"/>
        <v>0.75272351385861047</v>
      </c>
      <c r="E430" s="45">
        <f t="shared" si="230"/>
        <v>0.75402560588067802</v>
      </c>
      <c r="F430" s="45">
        <f t="shared" si="230"/>
        <v>0.75533569284049751</v>
      </c>
      <c r="G430" s="45">
        <f t="shared" si="230"/>
        <v>0.75669977416136025</v>
      </c>
      <c r="H430" s="45">
        <f t="shared" si="230"/>
        <v>0.758112220099461</v>
      </c>
      <c r="I430" s="45">
        <f t="shared" si="230"/>
        <v>0.75958436491404291</v>
      </c>
      <c r="J430" s="45">
        <f t="shared" si="230"/>
        <v>0.76116264106459108</v>
      </c>
      <c r="K430" s="45">
        <f t="shared" si="230"/>
        <v>0.76288652835485771</v>
      </c>
      <c r="L430" s="45">
        <f t="shared" si="230"/>
        <v>0.76476658925093599</v>
      </c>
      <c r="M430" s="45">
        <f t="shared" si="230"/>
        <v>0.767454660880866</v>
      </c>
      <c r="N430" s="45">
        <f t="shared" si="230"/>
        <v>0.77113631507966196</v>
      </c>
      <c r="O430" s="45">
        <f t="shared" si="230"/>
        <v>0.7762516051470395</v>
      </c>
      <c r="P430" s="45">
        <f t="shared" si="230"/>
        <v>0.78301636369515593</v>
      </c>
      <c r="Q430" s="45">
        <f t="shared" si="230"/>
        <v>0.79177002723761314</v>
      </c>
      <c r="R430" s="45">
        <f t="shared" ref="R430:V430" si="231">IF(R406=0,"",R406/R382)</f>
        <v>0.80368167046080086</v>
      </c>
      <c r="S430" s="45">
        <f t="shared" si="231"/>
        <v>0.81858702457680255</v>
      </c>
      <c r="T430" s="45">
        <f t="shared" si="231"/>
        <v>0.83463345679618539</v>
      </c>
      <c r="U430" s="45">
        <f t="shared" si="231"/>
        <v>0.84996833432956087</v>
      </c>
      <c r="V430" s="45">
        <f t="shared" si="231"/>
        <v>0.86273902438751937</v>
      </c>
      <c r="W430" s="45" t="str">
        <f t="shared" ref="W430:Y430" si="232">IF(W406=0,"",W406/W382)</f>
        <v/>
      </c>
      <c r="X430" s="45" t="str">
        <f t="shared" si="232"/>
        <v/>
      </c>
      <c r="Y430" s="45" t="str">
        <f t="shared" si="232"/>
        <v/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6.0116421522320032</v>
      </c>
      <c r="D432" s="117">
        <f t="shared" si="233"/>
        <v>6.4824392092717389</v>
      </c>
      <c r="E432" s="117">
        <f t="shared" si="233"/>
        <v>4.545031287986375</v>
      </c>
      <c r="F432" s="117">
        <f t="shared" si="233"/>
        <v>5.7247600780430492</v>
      </c>
      <c r="G432" s="117">
        <f t="shared" si="233"/>
        <v>5.7651212985820308</v>
      </c>
      <c r="H432" s="117">
        <f t="shared" si="233"/>
        <v>6.921472753912786</v>
      </c>
      <c r="I432" s="117">
        <f t="shared" si="233"/>
        <v>7.7371425596637442</v>
      </c>
      <c r="J432" s="117">
        <f t="shared" si="233"/>
        <v>4.9007726024749783</v>
      </c>
      <c r="K432" s="117">
        <f t="shared" si="233"/>
        <v>5.8359116665734057</v>
      </c>
      <c r="L432" s="117">
        <f t="shared" si="233"/>
        <v>5.2204036335758586</v>
      </c>
      <c r="M432" s="117">
        <f t="shared" si="233"/>
        <v>6.526184668278769</v>
      </c>
      <c r="N432" s="117">
        <f t="shared" si="233"/>
        <v>8.0386133131249569</v>
      </c>
      <c r="O432" s="117">
        <f t="shared" si="233"/>
        <v>6.4952160618335952</v>
      </c>
      <c r="P432" s="117">
        <f t="shared" si="233"/>
        <v>7.4328091533058434</v>
      </c>
      <c r="Q432" s="117">
        <f t="shared" si="233"/>
        <v>7.1964712723452413</v>
      </c>
      <c r="R432" s="117">
        <f t="shared" ref="R432:V432" si="234">R433+R436+R438+R451</f>
        <v>13.159903914362765</v>
      </c>
      <c r="S432" s="117">
        <f t="shared" si="234"/>
        <v>18.1009859038939</v>
      </c>
      <c r="T432" s="117">
        <f t="shared" si="234"/>
        <v>31.723859071651685</v>
      </c>
      <c r="U432" s="117">
        <f t="shared" si="234"/>
        <v>13.650576146613153</v>
      </c>
      <c r="V432" s="117">
        <f t="shared" si="234"/>
        <v>7.8179586619285768</v>
      </c>
      <c r="W432" s="117">
        <f t="shared" ref="W432:Y432" si="235">W433+W436+W438+W451</f>
        <v>5.5930930841564406</v>
      </c>
      <c r="X432" s="117">
        <f t="shared" si="235"/>
        <v>15.922805965361558</v>
      </c>
      <c r="Y432" s="117">
        <f t="shared" si="235"/>
        <v>22.064647522597046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0.95172840103910294</v>
      </c>
      <c r="D438" s="122">
        <v>1.2584850328719985</v>
      </c>
      <c r="E438" s="122">
        <v>0.71610073557528398</v>
      </c>
      <c r="F438" s="122">
        <v>0.89092722086901199</v>
      </c>
      <c r="G438" s="122">
        <v>0.81292874656564329</v>
      </c>
      <c r="H438" s="122">
        <v>1.5779105976322458</v>
      </c>
      <c r="I438" s="122">
        <v>0.82139886077928348</v>
      </c>
      <c r="J438" s="122">
        <v>0.39632424958391882</v>
      </c>
      <c r="K438" s="122">
        <v>0.63787834781455133</v>
      </c>
      <c r="L438" s="122">
        <v>0.51480051313299013</v>
      </c>
      <c r="M438" s="122">
        <v>0.51327708062970345</v>
      </c>
      <c r="N438" s="122">
        <v>0.67816561706504885</v>
      </c>
      <c r="O438" s="122">
        <v>0.60008471138765851</v>
      </c>
      <c r="P438" s="122">
        <v>1.1591877920076961</v>
      </c>
      <c r="Q438" s="122">
        <v>0.83595992667131835</v>
      </c>
      <c r="R438" s="122">
        <v>1.0302960333731432</v>
      </c>
      <c r="S438" s="122">
        <v>1.3041545263098977</v>
      </c>
      <c r="T438" s="122">
        <v>1.7266238403897742</v>
      </c>
      <c r="U438" s="122">
        <v>0.73837963638493365</v>
      </c>
      <c r="V438" s="122">
        <v>0.36850623720555009</v>
      </c>
      <c r="W438" s="122">
        <v>0.69377532846527434</v>
      </c>
      <c r="X438" s="122">
        <v>0</v>
      </c>
      <c r="Y438" s="122">
        <v>0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0.95172840103910294</v>
      </c>
      <c r="D443" s="101">
        <v>1.2584850328719985</v>
      </c>
      <c r="E443" s="101">
        <v>0.71610073557528398</v>
      </c>
      <c r="F443" s="101">
        <v>0.89092722086901199</v>
      </c>
      <c r="G443" s="101">
        <v>0.81292874656564329</v>
      </c>
      <c r="H443" s="101">
        <v>1.5779105976322458</v>
      </c>
      <c r="I443" s="101">
        <v>0.82139886077928348</v>
      </c>
      <c r="J443" s="101">
        <v>0.39632424958391882</v>
      </c>
      <c r="K443" s="101">
        <v>0.63496931353688291</v>
      </c>
      <c r="L443" s="101">
        <v>0.51443979237306214</v>
      </c>
      <c r="M443" s="101">
        <v>0.51293787995734763</v>
      </c>
      <c r="N443" s="101">
        <v>0.67749697137043285</v>
      </c>
      <c r="O443" s="101">
        <v>0.59778591704740236</v>
      </c>
      <c r="P443" s="101">
        <v>1.1540162815500328</v>
      </c>
      <c r="Q443" s="101">
        <v>0.83166623360262804</v>
      </c>
      <c r="R443" s="101">
        <v>1.0243258344657991</v>
      </c>
      <c r="S443" s="101">
        <v>1.2996247317077512</v>
      </c>
      <c r="T443" s="101">
        <v>1.708642977046676</v>
      </c>
      <c r="U443" s="101">
        <v>0.7316735100032542</v>
      </c>
      <c r="V443" s="101">
        <v>0.3655012959336475</v>
      </c>
      <c r="W443" s="101">
        <v>0.68817368212065733</v>
      </c>
      <c r="X443" s="101">
        <v>0</v>
      </c>
      <c r="Y443" s="101">
        <v>0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2.9090342776684698E-3</v>
      </c>
      <c r="L444" s="104">
        <v>3.6072075992800207E-4</v>
      </c>
      <c r="M444" s="104">
        <v>3.3920067235576693E-4</v>
      </c>
      <c r="N444" s="104">
        <v>6.6864569461595584E-4</v>
      </c>
      <c r="O444" s="104">
        <v>2.2987943402561469E-3</v>
      </c>
      <c r="P444" s="104">
        <v>5.1715104576633133E-3</v>
      </c>
      <c r="Q444" s="104">
        <v>4.2936930686902856E-3</v>
      </c>
      <c r="R444" s="104">
        <v>5.9701989073441212E-3</v>
      </c>
      <c r="S444" s="104">
        <v>4.5297946021466374E-3</v>
      </c>
      <c r="T444" s="104">
        <v>1.7980863343098175E-2</v>
      </c>
      <c r="U444" s="104">
        <v>6.706126381679391E-3</v>
      </c>
      <c r="V444" s="104">
        <v>3.0049412719026017E-3</v>
      </c>
      <c r="W444" s="104">
        <v>5.6016463446170233E-3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2.9090342776684698E-3</v>
      </c>
      <c r="L445" s="98">
        <v>3.6072075992800207E-4</v>
      </c>
      <c r="M445" s="98">
        <v>3.3920067235576693E-4</v>
      </c>
      <c r="N445" s="98">
        <v>6.6864569461595584E-4</v>
      </c>
      <c r="O445" s="98">
        <v>2.2987943402561469E-3</v>
      </c>
      <c r="P445" s="98">
        <v>5.1715104576633133E-3</v>
      </c>
      <c r="Q445" s="98">
        <v>4.2936930686902856E-3</v>
      </c>
      <c r="R445" s="98">
        <v>5.9701989073441212E-3</v>
      </c>
      <c r="S445" s="98">
        <v>4.5297946021466374E-3</v>
      </c>
      <c r="T445" s="98">
        <v>1.7980863343098175E-2</v>
      </c>
      <c r="U445" s="98">
        <v>6.706126381679391E-3</v>
      </c>
      <c r="V445" s="98">
        <v>3.0049412719026017E-3</v>
      </c>
      <c r="W445" s="98">
        <v>5.6016463446170233E-3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5.0599137511928998</v>
      </c>
      <c r="D451" s="122">
        <v>5.2239541763997401</v>
      </c>
      <c r="E451" s="122">
        <v>3.8289305524110908</v>
      </c>
      <c r="F451" s="122">
        <v>4.8338328571740368</v>
      </c>
      <c r="G451" s="122">
        <v>4.9521925520163874</v>
      </c>
      <c r="H451" s="122">
        <v>5.34356215628054</v>
      </c>
      <c r="I451" s="122">
        <v>6.9157436988844605</v>
      </c>
      <c r="J451" s="122">
        <v>4.5044483528910595</v>
      </c>
      <c r="K451" s="122">
        <v>5.1980333187588545</v>
      </c>
      <c r="L451" s="122">
        <v>4.7056031204428681</v>
      </c>
      <c r="M451" s="122">
        <v>6.0129075876490656</v>
      </c>
      <c r="N451" s="122">
        <v>7.3604476960599072</v>
      </c>
      <c r="O451" s="122">
        <v>5.8951313504459364</v>
      </c>
      <c r="P451" s="122">
        <v>6.2736213612981473</v>
      </c>
      <c r="Q451" s="122">
        <v>6.3605113456739231</v>
      </c>
      <c r="R451" s="122">
        <v>12.129607880989621</v>
      </c>
      <c r="S451" s="122">
        <v>16.796831377584002</v>
      </c>
      <c r="T451" s="122">
        <v>29.997235231261911</v>
      </c>
      <c r="U451" s="122">
        <v>12.912196510228219</v>
      </c>
      <c r="V451" s="122">
        <v>7.4494524247230265</v>
      </c>
      <c r="W451" s="122">
        <v>4.8993177556911665</v>
      </c>
      <c r="X451" s="122">
        <v>15.922805965361558</v>
      </c>
      <c r="Y451" s="122">
        <v>22.064647522597046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5.0599137511928998</v>
      </c>
      <c r="D453" s="98">
        <v>5.2239541763997401</v>
      </c>
      <c r="E453" s="98">
        <v>3.8289305524110908</v>
      </c>
      <c r="F453" s="98">
        <v>4.8338328571740368</v>
      </c>
      <c r="G453" s="98">
        <v>4.9521925520163874</v>
      </c>
      <c r="H453" s="98">
        <v>5.34356215628054</v>
      </c>
      <c r="I453" s="98">
        <v>6.9157436988844605</v>
      </c>
      <c r="J453" s="98">
        <v>4.5044483528910595</v>
      </c>
      <c r="K453" s="98">
        <v>5.1980333187588545</v>
      </c>
      <c r="L453" s="98">
        <v>4.7056031204428681</v>
      </c>
      <c r="M453" s="98">
        <v>6.0129075876490656</v>
      </c>
      <c r="N453" s="98">
        <v>7.3604476960599072</v>
      </c>
      <c r="O453" s="98">
        <v>5.8951313504459364</v>
      </c>
      <c r="P453" s="98">
        <v>6.2736213612981473</v>
      </c>
      <c r="Q453" s="98">
        <v>6.3605113456739231</v>
      </c>
      <c r="R453" s="98">
        <v>12.129607880989621</v>
      </c>
      <c r="S453" s="98">
        <v>16.796831377584002</v>
      </c>
      <c r="T453" s="98">
        <v>29.997235231261911</v>
      </c>
      <c r="U453" s="98">
        <v>12.912196510228219</v>
      </c>
      <c r="V453" s="98">
        <v>7.4494524247230265</v>
      </c>
      <c r="W453" s="98">
        <v>4.8993177556911665</v>
      </c>
      <c r="X453" s="98">
        <v>15.922805965361558</v>
      </c>
      <c r="Y453" s="98">
        <v>22.064647522597046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16062.124304544985</v>
      </c>
      <c r="D456" s="117">
        <f t="shared" si="240"/>
        <v>15341.896760808684</v>
      </c>
      <c r="E456" s="117">
        <f t="shared" si="240"/>
        <v>15414.080704821576</v>
      </c>
      <c r="F456" s="117">
        <f t="shared" si="240"/>
        <v>15072.840915254503</v>
      </c>
      <c r="G456" s="117">
        <f t="shared" si="240"/>
        <v>14547.484023187573</v>
      </c>
      <c r="H456" s="117">
        <f t="shared" si="240"/>
        <v>15002.634692275058</v>
      </c>
      <c r="I456" s="117">
        <f t="shared" si="240"/>
        <v>14320.841962579809</v>
      </c>
      <c r="J456" s="117">
        <f t="shared" si="240"/>
        <v>14109.593978569701</v>
      </c>
      <c r="K456" s="117">
        <f t="shared" si="240"/>
        <v>13731.019904284422</v>
      </c>
      <c r="L456" s="117">
        <f t="shared" si="240"/>
        <v>14581.645591380753</v>
      </c>
      <c r="M456" s="117">
        <f t="shared" si="240"/>
        <v>13953.01580788988</v>
      </c>
      <c r="N456" s="117">
        <f t="shared" si="240"/>
        <v>13703.112417342112</v>
      </c>
      <c r="O456" s="117">
        <f t="shared" si="240"/>
        <v>13226.223917436662</v>
      </c>
      <c r="P456" s="117">
        <f t="shared" si="240"/>
        <v>11572.625989975515</v>
      </c>
      <c r="Q456" s="117">
        <f t="shared" si="240"/>
        <v>11395.606309361354</v>
      </c>
      <c r="R456" s="117">
        <f t="shared" ref="R456:V456" si="241">R457+R460+R462+R475</f>
        <v>10538.069169521816</v>
      </c>
      <c r="S456" s="117">
        <f t="shared" si="241"/>
        <v>8816.8464536653773</v>
      </c>
      <c r="T456" s="117">
        <f t="shared" si="241"/>
        <v>13953.875116306177</v>
      </c>
      <c r="U456" s="117">
        <f t="shared" si="241"/>
        <v>11667.409436748687</v>
      </c>
      <c r="V456" s="117">
        <f t="shared" si="241"/>
        <v>10077.130007246438</v>
      </c>
      <c r="W456" s="117">
        <f t="shared" ref="W456:Y456" si="242">W457+W460+W462+W475</f>
        <v>9362.6215996435276</v>
      </c>
      <c r="X456" s="117">
        <f t="shared" si="242"/>
        <v>7663.6859847572214</v>
      </c>
      <c r="Y456" s="117">
        <f t="shared" si="242"/>
        <v>5687.3105358911043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14251.390496405105</v>
      </c>
      <c r="D457" s="122">
        <f t="shared" si="243"/>
        <v>13688.088657566865</v>
      </c>
      <c r="E457" s="122">
        <f t="shared" si="243"/>
        <v>13015.975686545869</v>
      </c>
      <c r="F457" s="122">
        <f t="shared" si="243"/>
        <v>12759.902077034732</v>
      </c>
      <c r="G457" s="122">
        <f t="shared" si="243"/>
        <v>12412.093334168956</v>
      </c>
      <c r="H457" s="122">
        <f t="shared" si="243"/>
        <v>12783.747409710804</v>
      </c>
      <c r="I457" s="122">
        <f t="shared" si="243"/>
        <v>12087.950703713544</v>
      </c>
      <c r="J457" s="122">
        <f t="shared" si="243"/>
        <v>11865.295846514686</v>
      </c>
      <c r="K457" s="122">
        <f t="shared" si="243"/>
        <v>11504.464061251025</v>
      </c>
      <c r="L457" s="122">
        <f t="shared" si="243"/>
        <v>12308.118750688602</v>
      </c>
      <c r="M457" s="122">
        <f t="shared" si="243"/>
        <v>11629.125523622986</v>
      </c>
      <c r="N457" s="122">
        <f t="shared" si="243"/>
        <v>11402.976208958953</v>
      </c>
      <c r="O457" s="122">
        <f t="shared" si="243"/>
        <v>10951.825324196378</v>
      </c>
      <c r="P457" s="122">
        <f t="shared" si="243"/>
        <v>9375.7456767070616</v>
      </c>
      <c r="Q457" s="122">
        <f t="shared" si="243"/>
        <v>9183.2817935305939</v>
      </c>
      <c r="R457" s="122">
        <f t="shared" ref="R457:V457" si="244">SUM(R458:R459)</f>
        <v>8439.4416385724508</v>
      </c>
      <c r="S457" s="122">
        <f t="shared" si="244"/>
        <v>6892.2845355931113</v>
      </c>
      <c r="T457" s="122">
        <f t="shared" si="244"/>
        <v>11334.743943901854</v>
      </c>
      <c r="U457" s="122">
        <f t="shared" si="244"/>
        <v>9259.996499458648</v>
      </c>
      <c r="V457" s="122">
        <f t="shared" si="244"/>
        <v>7844.1367815144476</v>
      </c>
      <c r="W457" s="122">
        <f t="shared" ref="W457:Y457" si="245">SUM(W458:W459)</f>
        <v>7072.305668211704</v>
      </c>
      <c r="X457" s="122">
        <f t="shared" si="245"/>
        <v>5626.9741256792777</v>
      </c>
      <c r="Y457" s="122">
        <f t="shared" si="245"/>
        <v>4148.840668444609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14188.200355713749</v>
      </c>
      <c r="D458" s="98">
        <v>13626.928261303441</v>
      </c>
      <c r="E458" s="98">
        <v>12956.84018389535</v>
      </c>
      <c r="F458" s="98">
        <v>12701.879248384972</v>
      </c>
      <c r="G458" s="98">
        <v>12355.481641829116</v>
      </c>
      <c r="H458" s="98">
        <v>12724.587083608101</v>
      </c>
      <c r="I458" s="98">
        <v>12032.459670134058</v>
      </c>
      <c r="J458" s="98">
        <v>11810.36418507507</v>
      </c>
      <c r="K458" s="98">
        <v>11450.970264564707</v>
      </c>
      <c r="L458" s="98">
        <v>12249.714682774029</v>
      </c>
      <c r="M458" s="98">
        <v>11574.396786948675</v>
      </c>
      <c r="N458" s="98">
        <v>11348.985455517934</v>
      </c>
      <c r="O458" s="98">
        <v>10900.214083460856</v>
      </c>
      <c r="P458" s="98">
        <v>9332.0404087130646</v>
      </c>
      <c r="Q458" s="98">
        <v>9140.5085643868788</v>
      </c>
      <c r="R458" s="98">
        <v>8399.6819571456581</v>
      </c>
      <c r="S458" s="98">
        <v>6859.5770414672343</v>
      </c>
      <c r="T458" s="98">
        <v>11279.381482266246</v>
      </c>
      <c r="U458" s="98">
        <v>9215.0291555392669</v>
      </c>
      <c r="V458" s="98">
        <v>7805.736689132329</v>
      </c>
      <c r="W458" s="98">
        <v>7038.1941547816496</v>
      </c>
      <c r="X458" s="98">
        <v>5600.8058529586597</v>
      </c>
      <c r="Y458" s="98">
        <v>4129.8696655884733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63.190140691357335</v>
      </c>
      <c r="D459" s="98">
        <v>61.160396263423337</v>
      </c>
      <c r="E459" s="98">
        <v>59.135502650519598</v>
      </c>
      <c r="F459" s="98">
        <v>58.022828649761088</v>
      </c>
      <c r="G459" s="98">
        <v>56.611692339840616</v>
      </c>
      <c r="H459" s="98">
        <v>59.160326102703543</v>
      </c>
      <c r="I459" s="98">
        <v>55.49103357948696</v>
      </c>
      <c r="J459" s="98">
        <v>54.93166143961534</v>
      </c>
      <c r="K459" s="98">
        <v>53.493796686318404</v>
      </c>
      <c r="L459" s="98">
        <v>58.404067914572742</v>
      </c>
      <c r="M459" s="98">
        <v>54.728736674311108</v>
      </c>
      <c r="N459" s="98">
        <v>53.990753441019471</v>
      </c>
      <c r="O459" s="98">
        <v>51.611240735521577</v>
      </c>
      <c r="P459" s="98">
        <v>43.705267993997182</v>
      </c>
      <c r="Q459" s="98">
        <v>42.773229143715739</v>
      </c>
      <c r="R459" s="98">
        <v>39.759681426792504</v>
      </c>
      <c r="S459" s="98">
        <v>32.707494125877147</v>
      </c>
      <c r="T459" s="98">
        <v>55.362461635608554</v>
      </c>
      <c r="U459" s="98">
        <v>44.967343919380276</v>
      </c>
      <c r="V459" s="98">
        <v>38.400092382118146</v>
      </c>
      <c r="W459" s="98">
        <v>34.111513430054124</v>
      </c>
      <c r="X459" s="98">
        <v>26.168272720617853</v>
      </c>
      <c r="Y459" s="98">
        <v>18.971002856136064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2.8762688824080597E-2</v>
      </c>
      <c r="D460" s="122">
        <f t="shared" si="246"/>
        <v>5.2596811387367499E-2</v>
      </c>
      <c r="E460" s="122">
        <f t="shared" si="246"/>
        <v>0.18014480900327262</v>
      </c>
      <c r="F460" s="122">
        <f t="shared" si="246"/>
        <v>0.42150622886087308</v>
      </c>
      <c r="G460" s="122">
        <f t="shared" si="246"/>
        <v>0.21347240797919198</v>
      </c>
      <c r="H460" s="122">
        <f t="shared" si="246"/>
        <v>0.52526498810195665</v>
      </c>
      <c r="I460" s="122">
        <f t="shared" si="246"/>
        <v>1.3259841337770524</v>
      </c>
      <c r="J460" s="122">
        <f t="shared" si="246"/>
        <v>1.7117928132218416</v>
      </c>
      <c r="K460" s="122">
        <f t="shared" si="246"/>
        <v>2.2215334428658737</v>
      </c>
      <c r="L460" s="122">
        <f t="shared" si="246"/>
        <v>2.1940878794796843</v>
      </c>
      <c r="M460" s="122">
        <f t="shared" si="246"/>
        <v>2.8806189788727052</v>
      </c>
      <c r="N460" s="122">
        <f t="shared" si="246"/>
        <v>2.8232067257073248</v>
      </c>
      <c r="O460" s="122">
        <f t="shared" si="246"/>
        <v>4.9049134323805754</v>
      </c>
      <c r="P460" s="122">
        <f t="shared" si="246"/>
        <v>6.4603258469907194</v>
      </c>
      <c r="Q460" s="122">
        <f t="shared" si="246"/>
        <v>14.99887413240776</v>
      </c>
      <c r="R460" s="122">
        <f t="shared" si="246"/>
        <v>10.954816488845431</v>
      </c>
      <c r="S460" s="122">
        <f t="shared" si="246"/>
        <v>9.1450292345258628</v>
      </c>
      <c r="T460" s="122">
        <f t="shared" si="246"/>
        <v>10.216022655318133</v>
      </c>
      <c r="U460" s="122">
        <f t="shared" si="246"/>
        <v>10.444991215514678</v>
      </c>
      <c r="V460" s="122">
        <f t="shared" si="246"/>
        <v>6.1163905942458481</v>
      </c>
      <c r="W460" s="122">
        <f t="shared" si="246"/>
        <v>2.4977280103029154</v>
      </c>
      <c r="X460" s="122">
        <f t="shared" si="246"/>
        <v>1.4832436980975896</v>
      </c>
      <c r="Y460" s="122">
        <f t="shared" si="246"/>
        <v>0.63795424829117153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2.8762688824080597E-2</v>
      </c>
      <c r="D461" s="98">
        <f>RES_hhdet_in_fech!D86</f>
        <v>5.2596811387367499E-2</v>
      </c>
      <c r="E461" s="98">
        <f>RES_hhdet_in_fech!E86</f>
        <v>0.18014480900327262</v>
      </c>
      <c r="F461" s="98">
        <f>RES_hhdet_in_fech!F86</f>
        <v>0.42150622886087308</v>
      </c>
      <c r="G461" s="98">
        <f>RES_hhdet_in_fech!G86</f>
        <v>0.21347240797919198</v>
      </c>
      <c r="H461" s="98">
        <f>RES_hhdet_in_fech!H86</f>
        <v>0.52526498810195665</v>
      </c>
      <c r="I461" s="98">
        <f>RES_hhdet_in_fech!I86</f>
        <v>1.3259841337770524</v>
      </c>
      <c r="J461" s="98">
        <f>RES_hhdet_in_fech!J86</f>
        <v>1.7117928132218416</v>
      </c>
      <c r="K461" s="98">
        <f>RES_hhdet_in_fech!K86</f>
        <v>2.2215334428658737</v>
      </c>
      <c r="L461" s="98">
        <f>RES_hhdet_in_fech!L86</f>
        <v>2.1940878794796843</v>
      </c>
      <c r="M461" s="98">
        <f>RES_hhdet_in_fech!M86</f>
        <v>2.8806189788727052</v>
      </c>
      <c r="N461" s="98">
        <f>RES_hhdet_in_fech!N86</f>
        <v>2.8232067257073248</v>
      </c>
      <c r="O461" s="98">
        <f>RES_hhdet_in_fech!O86</f>
        <v>4.9049134323805754</v>
      </c>
      <c r="P461" s="98">
        <f>RES_hhdet_in_fech!P86</f>
        <v>6.4603258469907194</v>
      </c>
      <c r="Q461" s="98">
        <f>RES_hhdet_in_fech!Q86</f>
        <v>14.99887413240776</v>
      </c>
      <c r="R461" s="98">
        <f>RES_hhdet_in_fech!R86</f>
        <v>10.954816488845431</v>
      </c>
      <c r="S461" s="98">
        <f>RES_hhdet_in_fech!S86</f>
        <v>9.1450292345258628</v>
      </c>
      <c r="T461" s="98">
        <f>RES_hhdet_in_fech!T86</f>
        <v>10.216022655318133</v>
      </c>
      <c r="U461" s="98">
        <f>RES_hhdet_in_fech!U86</f>
        <v>10.444991215514678</v>
      </c>
      <c r="V461" s="98">
        <f>RES_hhdet_in_fech!V86</f>
        <v>6.1163905942458481</v>
      </c>
      <c r="W461" s="98">
        <f>RES_hhdet_in_fech!W86</f>
        <v>2.4977280103029154</v>
      </c>
      <c r="X461" s="98">
        <f>RES_hhdet_in_fech!X86</f>
        <v>1.4832436980975896</v>
      </c>
      <c r="Y461" s="98">
        <f>RES_hhdet_in_fech!Y86</f>
        <v>0.63795424829117153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1229.3181573671147</v>
      </c>
      <c r="D462" s="122">
        <v>1090.8950553053023</v>
      </c>
      <c r="E462" s="122">
        <v>1489.6711274365425</v>
      </c>
      <c r="F462" s="122">
        <v>1428.6489934609251</v>
      </c>
      <c r="G462" s="122">
        <v>1295.864202146757</v>
      </c>
      <c r="H462" s="122">
        <v>1342.4575945449328</v>
      </c>
      <c r="I462" s="122">
        <v>1338.0163041683654</v>
      </c>
      <c r="J462" s="122">
        <v>1349.8749947517431</v>
      </c>
      <c r="K462" s="122">
        <v>1320.4166366408447</v>
      </c>
      <c r="L462" s="122">
        <v>1353.2545633032257</v>
      </c>
      <c r="M462" s="122">
        <v>1420.6219492100965</v>
      </c>
      <c r="N462" s="122">
        <v>1384.8679127328519</v>
      </c>
      <c r="O462" s="122">
        <v>1371.4610339316262</v>
      </c>
      <c r="P462" s="122">
        <v>1319.5273293695379</v>
      </c>
      <c r="Q462" s="122">
        <v>1341.7310500819444</v>
      </c>
      <c r="R462" s="122">
        <v>1253.4380137616267</v>
      </c>
      <c r="S462" s="122">
        <v>1099.2426369939335</v>
      </c>
      <c r="T462" s="122">
        <v>1648.3115831551813</v>
      </c>
      <c r="U462" s="122">
        <v>1458.2752459621033</v>
      </c>
      <c r="V462" s="122">
        <v>1334.7501090750375</v>
      </c>
      <c r="W462" s="122">
        <v>1392.0513741951472</v>
      </c>
      <c r="X462" s="122">
        <v>1276.0453447925704</v>
      </c>
      <c r="Y462" s="122">
        <v>911.15549063891297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1258.2450521337582</v>
      </c>
      <c r="D463" s="98">
        <v>1298.2597140425814</v>
      </c>
      <c r="E463" s="98">
        <v>1346.5173089358661</v>
      </c>
      <c r="F463" s="98">
        <v>1396.1326543451496</v>
      </c>
      <c r="G463" s="98">
        <v>1320.3534170782852</v>
      </c>
      <c r="H463" s="98">
        <v>1314.0241170462409</v>
      </c>
      <c r="I463" s="98">
        <v>1340.0284252928675</v>
      </c>
      <c r="J463" s="98">
        <v>1348.501061372983</v>
      </c>
      <c r="K463" s="98">
        <v>1334.5358594650809</v>
      </c>
      <c r="L463" s="98">
        <v>1285.3058593019434</v>
      </c>
      <c r="M463" s="98">
        <v>1414.9503999731228</v>
      </c>
      <c r="N463" s="98">
        <v>1380.8257808813248</v>
      </c>
      <c r="O463" s="98">
        <v>1395.8797993171829</v>
      </c>
      <c r="P463" s="98">
        <v>1366.9230459839264</v>
      </c>
      <c r="Q463" s="98">
        <v>1388.4631562302643</v>
      </c>
      <c r="R463" s="98">
        <v>1229.4785937550539</v>
      </c>
      <c r="S463" s="98">
        <v>1028.3617879105943</v>
      </c>
      <c r="T463" s="98">
        <v>1735.410377362655</v>
      </c>
      <c r="U463" s="98">
        <v>1483.3349360602226</v>
      </c>
      <c r="V463" s="98">
        <v>1327.6813942449928</v>
      </c>
      <c r="W463" s="98">
        <v>1437.5689181007162</v>
      </c>
      <c r="X463" s="98">
        <v>1284.1835936133423</v>
      </c>
      <c r="Y463" s="98">
        <v>916.57967195164315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1118.3173280261392</v>
      </c>
      <c r="L464" s="98">
        <v>1094.5306591848814</v>
      </c>
      <c r="M464" s="98">
        <v>1206.2632691041497</v>
      </c>
      <c r="N464" s="98">
        <v>1178.0593155386903</v>
      </c>
      <c r="O464" s="98">
        <v>1203.4779950043244</v>
      </c>
      <c r="P464" s="98">
        <v>1182.9187759199929</v>
      </c>
      <c r="Q464" s="98">
        <v>1211.7557812493039</v>
      </c>
      <c r="R464" s="98">
        <v>1079.2204976832038</v>
      </c>
      <c r="S464" s="98">
        <v>907.70969652941699</v>
      </c>
      <c r="T464" s="98">
        <v>1581.2678748340104</v>
      </c>
      <c r="U464" s="98">
        <v>1345.5872723446071</v>
      </c>
      <c r="V464" s="98">
        <v>1208.7646918662185</v>
      </c>
      <c r="W464" s="98">
        <v>1320.4021816124059</v>
      </c>
      <c r="X464" s="98">
        <v>1164.8833441088434</v>
      </c>
      <c r="Y464" s="98">
        <v>824.42601301393336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639.35700061276486</v>
      </c>
      <c r="L465" s="101">
        <v>643.74626369821283</v>
      </c>
      <c r="M465" s="101">
        <v>681.888451738708</v>
      </c>
      <c r="N465" s="101">
        <v>640.45269881052263</v>
      </c>
      <c r="O465" s="101">
        <v>667.14512917521324</v>
      </c>
      <c r="P465" s="101">
        <v>641.21426465537468</v>
      </c>
      <c r="Q465" s="101">
        <v>661.6930950527302</v>
      </c>
      <c r="R465" s="101">
        <v>575.9180166874238</v>
      </c>
      <c r="S465" s="101">
        <v>470.03856083982907</v>
      </c>
      <c r="T465" s="101">
        <v>954.17703432693736</v>
      </c>
      <c r="U465" s="101">
        <v>733.55537534519851</v>
      </c>
      <c r="V465" s="101">
        <v>636.57911678764299</v>
      </c>
      <c r="W465" s="101">
        <v>716.05118397523313</v>
      </c>
      <c r="X465" s="101">
        <v>493.99712912546414</v>
      </c>
      <c r="Y465" s="101">
        <v>268.10410241889929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478.96032741337439</v>
      </c>
      <c r="L466" s="104">
        <v>450.7843954866687</v>
      </c>
      <c r="M466" s="104">
        <v>524.37481736544169</v>
      </c>
      <c r="N466" s="104">
        <v>537.60661672816764</v>
      </c>
      <c r="O466" s="104">
        <v>536.33286582911126</v>
      </c>
      <c r="P466" s="104">
        <v>541.70451126461808</v>
      </c>
      <c r="Q466" s="104">
        <v>550.06268619657385</v>
      </c>
      <c r="R466" s="104">
        <v>503.30248099578</v>
      </c>
      <c r="S466" s="104">
        <v>437.67113568958808</v>
      </c>
      <c r="T466" s="104">
        <v>627.09084050707281</v>
      </c>
      <c r="U466" s="104">
        <v>612.0318969994089</v>
      </c>
      <c r="V466" s="104">
        <v>572.18557507857565</v>
      </c>
      <c r="W466" s="104">
        <v>604.35099763717267</v>
      </c>
      <c r="X466" s="104">
        <v>670.88621498337932</v>
      </c>
      <c r="Y466" s="104">
        <v>556.32191059503396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1310.5045503170297</v>
      </c>
      <c r="D467" s="101">
        <v>1325.0614746044851</v>
      </c>
      <c r="E467" s="101">
        <v>1386.2826870356582</v>
      </c>
      <c r="F467" s="101">
        <v>1424.1194975567912</v>
      </c>
      <c r="G467" s="101">
        <v>1432.0374153634743</v>
      </c>
      <c r="H467" s="101">
        <v>1449.2493157853698</v>
      </c>
      <c r="I467" s="101">
        <v>1499.7712558622134</v>
      </c>
      <c r="J467" s="101">
        <v>1531.7752988882332</v>
      </c>
      <c r="K467" s="101">
        <v>1573.0171211416555</v>
      </c>
      <c r="L467" s="101">
        <v>1584.785414266297</v>
      </c>
      <c r="M467" s="101">
        <v>1550.8562245584862</v>
      </c>
      <c r="N467" s="101">
        <v>1587.26236144469</v>
      </c>
      <c r="O467" s="101">
        <v>1514.1330784813626</v>
      </c>
      <c r="P467" s="101">
        <v>1472.5192503656142</v>
      </c>
      <c r="Q467" s="101">
        <v>1420.1502548256808</v>
      </c>
      <c r="R467" s="101">
        <v>1434.2462689895956</v>
      </c>
      <c r="S467" s="101">
        <v>1441.1049188997499</v>
      </c>
      <c r="T467" s="101">
        <v>1466.8018509968333</v>
      </c>
      <c r="U467" s="101">
        <v>1534.5216963747023</v>
      </c>
      <c r="V467" s="101">
        <v>1529.4712623355183</v>
      </c>
      <c r="W467" s="101">
        <v>1596.136362946291</v>
      </c>
      <c r="X467" s="101">
        <v>0</v>
      </c>
      <c r="Y467" s="101">
        <v>0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1245.2401014474899</v>
      </c>
      <c r="L468" s="104">
        <v>1272.353371792798</v>
      </c>
      <c r="M468" s="104">
        <v>1241.2757767038822</v>
      </c>
      <c r="N468" s="104">
        <v>1273.9753982240481</v>
      </c>
      <c r="O468" s="104">
        <v>1243.0871906627483</v>
      </c>
      <c r="P468" s="104">
        <v>1230.122135810909</v>
      </c>
      <c r="Q468" s="104">
        <v>1210.1229361826629</v>
      </c>
      <c r="R468" s="104">
        <v>1233.3358515266173</v>
      </c>
      <c r="S468" s="104">
        <v>1248.4067001492415</v>
      </c>
      <c r="T468" s="104">
        <v>1310.4938912483367</v>
      </c>
      <c r="U468" s="104">
        <v>1362.009755002987</v>
      </c>
      <c r="V468" s="104">
        <v>1360.8560211303025</v>
      </c>
      <c r="W468" s="104">
        <v>1431.1040701579795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753.30015580323516</v>
      </c>
      <c r="L469" s="98">
        <v>793.97948566649495</v>
      </c>
      <c r="M469" s="98">
        <v>746.61179863480993</v>
      </c>
      <c r="N469" s="98">
        <v>735.87525820562132</v>
      </c>
      <c r="O469" s="98">
        <v>722.83674825049263</v>
      </c>
      <c r="P469" s="98">
        <v>689.87690663413218</v>
      </c>
      <c r="Q469" s="98">
        <v>675.05802528901677</v>
      </c>
      <c r="R469" s="98">
        <v>673.89515436359318</v>
      </c>
      <c r="S469" s="98">
        <v>664.69956596622592</v>
      </c>
      <c r="T469" s="98">
        <v>799.54605675962716</v>
      </c>
      <c r="U469" s="98">
        <v>756.96407159975229</v>
      </c>
      <c r="V469" s="98">
        <v>734.90571303207753</v>
      </c>
      <c r="W469" s="98">
        <v>795.46693599750949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491.93994564425469</v>
      </c>
      <c r="L470" s="98">
        <v>478.37388612630303</v>
      </c>
      <c r="M470" s="98">
        <v>494.66397806907236</v>
      </c>
      <c r="N470" s="98">
        <v>538.10014001842683</v>
      </c>
      <c r="O470" s="98">
        <v>520.25044241225578</v>
      </c>
      <c r="P470" s="98">
        <v>540.24522917677689</v>
      </c>
      <c r="Q470" s="98">
        <v>535.06491089364613</v>
      </c>
      <c r="R470" s="98">
        <v>559.44069716302408</v>
      </c>
      <c r="S470" s="98">
        <v>583.70713418301568</v>
      </c>
      <c r="T470" s="98">
        <v>510.94783448870965</v>
      </c>
      <c r="U470" s="98">
        <v>605.04568340323476</v>
      </c>
      <c r="V470" s="98">
        <v>625.95030809822492</v>
      </c>
      <c r="W470" s="98">
        <v>635.63713416047028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1003.1243424944889</v>
      </c>
      <c r="D471" s="101">
        <v>758.73786790384963</v>
      </c>
      <c r="E471" s="101">
        <v>1599.8819922484006</v>
      </c>
      <c r="F471" s="101">
        <v>1482.8459778349779</v>
      </c>
      <c r="G471" s="101">
        <v>1171.1405575976414</v>
      </c>
      <c r="H471" s="101">
        <v>1390.3073459692412</v>
      </c>
      <c r="I471" s="101">
        <v>1272.2648242705773</v>
      </c>
      <c r="J471" s="101">
        <v>1334.5772504023337</v>
      </c>
      <c r="K471" s="101">
        <v>1401.1631316796754</v>
      </c>
      <c r="L471" s="101">
        <v>1494.7414756988119</v>
      </c>
      <c r="M471" s="101">
        <v>1456.5838064752425</v>
      </c>
      <c r="N471" s="101">
        <v>1413.2934013956162</v>
      </c>
      <c r="O471" s="101">
        <v>1480.8490358231004</v>
      </c>
      <c r="P471" s="101">
        <v>1435.2972534225223</v>
      </c>
      <c r="Q471" s="101">
        <v>1436.9490048644964</v>
      </c>
      <c r="R471" s="101">
        <v>1434.1010965552123</v>
      </c>
      <c r="S471" s="101">
        <v>1424.4542402565742</v>
      </c>
      <c r="T471" s="101">
        <v>1370.1652117294898</v>
      </c>
      <c r="U471" s="101">
        <v>1455.9105908782146</v>
      </c>
      <c r="V471" s="101">
        <v>0</v>
      </c>
      <c r="W471" s="101">
        <v>1513.7072711422256</v>
      </c>
      <c r="X471" s="101">
        <v>0</v>
      </c>
      <c r="Y471" s="101">
        <v>0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1154.6040006443639</v>
      </c>
      <c r="L472" s="104">
        <v>1244.8009555350588</v>
      </c>
      <c r="M472" s="104">
        <v>1206.9833670959179</v>
      </c>
      <c r="N472" s="104">
        <v>1169.6294932221961</v>
      </c>
      <c r="O472" s="104">
        <v>1246.3919541328412</v>
      </c>
      <c r="P472" s="104">
        <v>1223.4106041265918</v>
      </c>
      <c r="Q472" s="104">
        <v>1244.0123971857117</v>
      </c>
      <c r="R472" s="104">
        <v>1248.9472530334581</v>
      </c>
      <c r="S472" s="104">
        <v>1244.296630897489</v>
      </c>
      <c r="T472" s="104">
        <v>1227.5490357216024</v>
      </c>
      <c r="U472" s="104">
        <v>1296.2943192055504</v>
      </c>
      <c r="V472" s="104">
        <v>1363.6742605147776</v>
      </c>
      <c r="W472" s="104">
        <v>1369.1569022849708</v>
      </c>
      <c r="X472" s="104">
        <v>0</v>
      </c>
      <c r="Y472" s="104">
        <v>0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671.32890086975385</v>
      </c>
      <c r="L473" s="98">
        <v>749.94813834066849</v>
      </c>
      <c r="M473" s="98">
        <v>701.14588990006212</v>
      </c>
      <c r="N473" s="98">
        <v>654.15447850415683</v>
      </c>
      <c r="O473" s="98">
        <v>708.56784227175251</v>
      </c>
      <c r="P473" s="98">
        <v>675.30651766549545</v>
      </c>
      <c r="Q473" s="98">
        <v>688.03007929596959</v>
      </c>
      <c r="R473" s="98">
        <v>679.91341057459647</v>
      </c>
      <c r="S473" s="98">
        <v>661.59902402817488</v>
      </c>
      <c r="T473" s="98">
        <v>739.47806668679425</v>
      </c>
      <c r="U473" s="98">
        <v>717.99338916272404</v>
      </c>
      <c r="V473" s="98">
        <v>737.58836744356381</v>
      </c>
      <c r="W473" s="98">
        <v>755.24109808530716</v>
      </c>
      <c r="X473" s="98">
        <v>0</v>
      </c>
      <c r="Y473" s="98">
        <v>0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483.27509977461017</v>
      </c>
      <c r="L474" s="98">
        <v>494.85281719439035</v>
      </c>
      <c r="M474" s="98">
        <v>505.8374771958558</v>
      </c>
      <c r="N474" s="98">
        <v>515.47501471803935</v>
      </c>
      <c r="O474" s="98">
        <v>537.82411186108857</v>
      </c>
      <c r="P474" s="98">
        <v>548.10408646109636</v>
      </c>
      <c r="Q474" s="98">
        <v>555.98231788974215</v>
      </c>
      <c r="R474" s="98">
        <v>569.0338424588615</v>
      </c>
      <c r="S474" s="98">
        <v>582.69760686931386</v>
      </c>
      <c r="T474" s="98">
        <v>488.07096903480812</v>
      </c>
      <c r="U474" s="98">
        <v>578.30093004282639</v>
      </c>
      <c r="V474" s="98">
        <v>626.08589307121395</v>
      </c>
      <c r="W474" s="98">
        <v>613.91580419966374</v>
      </c>
      <c r="X474" s="98">
        <v>0</v>
      </c>
      <c r="Y474" s="98">
        <v>0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581.38688808393908</v>
      </c>
      <c r="D475" s="122">
        <v>562.86045112512977</v>
      </c>
      <c r="E475" s="122">
        <v>908.25374603016076</v>
      </c>
      <c r="F475" s="122">
        <v>883.86833852998393</v>
      </c>
      <c r="G475" s="122">
        <v>839.31301446388204</v>
      </c>
      <c r="H475" s="122">
        <v>875.90442303121893</v>
      </c>
      <c r="I475" s="122">
        <v>893.54897056412301</v>
      </c>
      <c r="J475" s="122">
        <v>892.7113444900516</v>
      </c>
      <c r="K475" s="122">
        <v>903.91767294968622</v>
      </c>
      <c r="L475" s="122">
        <v>918.07818950944591</v>
      </c>
      <c r="M475" s="122">
        <v>900.38771607792535</v>
      </c>
      <c r="N475" s="122">
        <v>912.4450889246001</v>
      </c>
      <c r="O475" s="122">
        <v>898.03264587627802</v>
      </c>
      <c r="P475" s="122">
        <v>870.89265805192633</v>
      </c>
      <c r="Q475" s="122">
        <v>855.5945916164095</v>
      </c>
      <c r="R475" s="122">
        <v>834.23470069889311</v>
      </c>
      <c r="S475" s="122">
        <v>816.17425184380568</v>
      </c>
      <c r="T475" s="122">
        <v>960.6035665938233</v>
      </c>
      <c r="U475" s="122">
        <v>938.69270011241997</v>
      </c>
      <c r="V475" s="122">
        <v>892.12672606270792</v>
      </c>
      <c r="W475" s="122">
        <v>895.76682922637349</v>
      </c>
      <c r="X475" s="122">
        <v>759.18327058727596</v>
      </c>
      <c r="Y475" s="122">
        <v>626.67642255929184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611.64088725076112</v>
      </c>
      <c r="D476" s="98">
        <v>694.579607633043</v>
      </c>
      <c r="E476" s="98">
        <v>934.08767587971261</v>
      </c>
      <c r="F476" s="98">
        <v>964.49312352814059</v>
      </c>
      <c r="G476" s="98">
        <v>908.35748707145592</v>
      </c>
      <c r="H476" s="98">
        <v>923.60186854240817</v>
      </c>
      <c r="I476" s="98">
        <v>959.17330949360121</v>
      </c>
      <c r="J476" s="98">
        <v>989.12054107180677</v>
      </c>
      <c r="K476" s="98">
        <v>993.44675445232383</v>
      </c>
      <c r="L476" s="98">
        <v>971.41202989790497</v>
      </c>
      <c r="M476" s="98">
        <v>1037.5359633061664</v>
      </c>
      <c r="N476" s="98">
        <v>983.68265665338731</v>
      </c>
      <c r="O476" s="98">
        <v>966.8275284900925</v>
      </c>
      <c r="P476" s="98">
        <v>945.04041425880632</v>
      </c>
      <c r="Q476" s="98">
        <v>965.0335185614922</v>
      </c>
      <c r="R476" s="98">
        <v>855.51430051363218</v>
      </c>
      <c r="S476" s="98">
        <v>722.46840123608888</v>
      </c>
      <c r="T476" s="98">
        <v>1219.9766119912017</v>
      </c>
      <c r="U476" s="98">
        <v>1052.6871166753108</v>
      </c>
      <c r="V476" s="98">
        <v>947.25834063011916</v>
      </c>
      <c r="W476" s="98">
        <v>999.2598690688767</v>
      </c>
      <c r="X476" s="98">
        <v>741.37136901179497</v>
      </c>
      <c r="Y476" s="98">
        <v>668.53017537997391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626.78453320232609</v>
      </c>
      <c r="D477" s="98">
        <v>679.81567906276916</v>
      </c>
      <c r="E477" s="98">
        <v>903.3041176531168</v>
      </c>
      <c r="F477" s="98">
        <v>905.96982133305698</v>
      </c>
      <c r="G477" s="98">
        <v>884.61533262293676</v>
      </c>
      <c r="H477" s="98">
        <v>898.11167779484254</v>
      </c>
      <c r="I477" s="98">
        <v>935.85726488404475</v>
      </c>
      <c r="J477" s="98">
        <v>964.41846890509601</v>
      </c>
      <c r="K477" s="98">
        <v>994.59714086857298</v>
      </c>
      <c r="L477" s="98">
        <v>1007.2414827580706</v>
      </c>
      <c r="M477" s="98">
        <v>963.90963428861357</v>
      </c>
      <c r="N477" s="98">
        <v>966.67684820955435</v>
      </c>
      <c r="O477" s="98">
        <v>927.96430884263805</v>
      </c>
      <c r="P477" s="98">
        <v>919.14774637568405</v>
      </c>
      <c r="Q477" s="98">
        <v>913.51466475508141</v>
      </c>
      <c r="R477" s="98">
        <v>923.70750028631437</v>
      </c>
      <c r="S477" s="98">
        <v>929.66460461500424</v>
      </c>
      <c r="T477" s="98">
        <v>955.2469145757666</v>
      </c>
      <c r="U477" s="98">
        <v>996.31666210956075</v>
      </c>
      <c r="V477" s="98">
        <v>927.82165572404608</v>
      </c>
      <c r="W477" s="98">
        <v>879.88314711608086</v>
      </c>
      <c r="X477" s="98">
        <v>760.73749388273495</v>
      </c>
      <c r="Y477" s="98">
        <v>620.87396134335154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425.36900464075023</v>
      </c>
      <c r="D478" s="33">
        <v>335.73342263891385</v>
      </c>
      <c r="E478" s="33">
        <v>906.81621608431533</v>
      </c>
      <c r="F478" s="33">
        <v>819.41089446717922</v>
      </c>
      <c r="G478" s="33">
        <v>632.33427230744462</v>
      </c>
      <c r="H478" s="33">
        <v>757.10295261809006</v>
      </c>
      <c r="I478" s="33">
        <v>686.94195117436925</v>
      </c>
      <c r="J478" s="33">
        <v>729.40253074535769</v>
      </c>
      <c r="K478" s="33">
        <v>734.6624957196525</v>
      </c>
      <c r="L478" s="33">
        <v>819.4026176861845</v>
      </c>
      <c r="M478" s="33">
        <v>750.58408900071697</v>
      </c>
      <c r="N478" s="33">
        <v>730.4321771131581</v>
      </c>
      <c r="O478" s="33">
        <v>744.01166004644801</v>
      </c>
      <c r="P478" s="33">
        <v>688.96777915725613</v>
      </c>
      <c r="Q478" s="33">
        <v>681.18201675026523</v>
      </c>
      <c r="R478" s="33">
        <v>690.69436316789347</v>
      </c>
      <c r="S478" s="33">
        <v>695.35251612188711</v>
      </c>
      <c r="T478" s="33">
        <v>686.27137493687087</v>
      </c>
      <c r="U478" s="33">
        <v>682.09348853562778</v>
      </c>
      <c r="V478" s="33">
        <v>705.80410522361683</v>
      </c>
      <c r="W478" s="33">
        <v>0</v>
      </c>
      <c r="X478" s="33">
        <v>0</v>
      </c>
      <c r="Y478" s="33">
        <v>0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8945.8396627918919</v>
      </c>
      <c r="D480" s="117">
        <f t="shared" si="247"/>
        <v>8718.4568763397328</v>
      </c>
      <c r="E480" s="117">
        <f t="shared" si="247"/>
        <v>9029.6668176987696</v>
      </c>
      <c r="F480" s="117">
        <f t="shared" si="247"/>
        <v>8932.3244214669721</v>
      </c>
      <c r="G480" s="117">
        <f t="shared" si="247"/>
        <v>8734.5145389457375</v>
      </c>
      <c r="H480" s="117">
        <f t="shared" si="247"/>
        <v>9164.983204645474</v>
      </c>
      <c r="I480" s="117">
        <f t="shared" si="247"/>
        <v>8906.6084938007734</v>
      </c>
      <c r="J480" s="117">
        <f t="shared" si="247"/>
        <v>8946.9692872210071</v>
      </c>
      <c r="K480" s="117">
        <f t="shared" si="247"/>
        <v>8880.7790438156862</v>
      </c>
      <c r="L480" s="117">
        <f t="shared" si="247"/>
        <v>9573.5819732523869</v>
      </c>
      <c r="M480" s="117">
        <f t="shared" si="247"/>
        <v>9295.7615635973925</v>
      </c>
      <c r="N480" s="117">
        <f t="shared" si="247"/>
        <v>9229.9577511239386</v>
      </c>
      <c r="O480" s="117">
        <f t="shared" si="247"/>
        <v>9035.0679614983674</v>
      </c>
      <c r="P480" s="117">
        <f t="shared" si="247"/>
        <v>8011.7757507750703</v>
      </c>
      <c r="Q480" s="117">
        <f t="shared" si="247"/>
        <v>8010.2349030886671</v>
      </c>
      <c r="R480" s="117">
        <f t="shared" ref="R480:V480" si="248">R481+R484+R486+R499</f>
        <v>7497.1155002284213</v>
      </c>
      <c r="S480" s="117">
        <f t="shared" si="248"/>
        <v>6365.5850118807484</v>
      </c>
      <c r="T480" s="117">
        <f t="shared" si="248"/>
        <v>10244.853272005717</v>
      </c>
      <c r="U480" s="117">
        <f t="shared" si="248"/>
        <v>8697.9231189829479</v>
      </c>
      <c r="V480" s="117">
        <f t="shared" si="248"/>
        <v>7595.2721835582042</v>
      </c>
      <c r="W480" s="117">
        <f t="shared" ref="W480:Y480" si="249">W481+W484+W486+W499</f>
        <v>7141.4231675527608</v>
      </c>
      <c r="X480" s="117">
        <f t="shared" si="249"/>
        <v>5858.3722932878682</v>
      </c>
      <c r="Y480" s="117">
        <f t="shared" si="249"/>
        <v>4366.3073651453851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7875.2920986466479</v>
      </c>
      <c r="D481" s="122">
        <f t="shared" si="250"/>
        <v>7712.4917683241674</v>
      </c>
      <c r="E481" s="122">
        <f t="shared" si="250"/>
        <v>7476.5417976056369</v>
      </c>
      <c r="F481" s="122">
        <f t="shared" si="250"/>
        <v>7470.1703444326859</v>
      </c>
      <c r="G481" s="122">
        <f t="shared" si="250"/>
        <v>7404.4935867924669</v>
      </c>
      <c r="H481" s="122">
        <f t="shared" si="250"/>
        <v>7769.4226062016824</v>
      </c>
      <c r="I481" s="122">
        <f t="shared" si="250"/>
        <v>7482.0959831684604</v>
      </c>
      <c r="J481" s="122">
        <f t="shared" si="250"/>
        <v>7477.8589340322997</v>
      </c>
      <c r="K481" s="122">
        <f t="shared" si="250"/>
        <v>7379.5027340148581</v>
      </c>
      <c r="L481" s="122">
        <f t="shared" si="250"/>
        <v>8032.4543159819405</v>
      </c>
      <c r="M481" s="122">
        <f t="shared" si="250"/>
        <v>7708.1068594484086</v>
      </c>
      <c r="N481" s="122">
        <f t="shared" si="250"/>
        <v>7659.4157389680522</v>
      </c>
      <c r="O481" s="122">
        <f t="shared" si="250"/>
        <v>7435.6144177433425</v>
      </c>
      <c r="P481" s="122">
        <f t="shared" si="250"/>
        <v>6423.9668252727006</v>
      </c>
      <c r="Q481" s="122">
        <f t="shared" si="250"/>
        <v>6360.5335697936907</v>
      </c>
      <c r="R481" s="122">
        <f t="shared" ref="R481:V481" si="251">SUM(R482:R483)</f>
        <v>5939.6901844185577</v>
      </c>
      <c r="S481" s="122">
        <f t="shared" si="251"/>
        <v>4937.4664278353894</v>
      </c>
      <c r="T481" s="122">
        <f t="shared" si="251"/>
        <v>8264.0152872037197</v>
      </c>
      <c r="U481" s="122">
        <f t="shared" si="251"/>
        <v>6859.6677223351799</v>
      </c>
      <c r="V481" s="122">
        <f t="shared" si="251"/>
        <v>5887.9190427534886</v>
      </c>
      <c r="W481" s="122">
        <f t="shared" ref="W481:Y481" si="252">SUM(W482:W483)</f>
        <v>5364.2313500787586</v>
      </c>
      <c r="X481" s="122">
        <f t="shared" si="252"/>
        <v>4308.5230479202246</v>
      </c>
      <c r="Y481" s="122">
        <f t="shared" si="252"/>
        <v>3204.9975973333517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7812.1019579552903</v>
      </c>
      <c r="D482" s="98">
        <v>7651.3313720607439</v>
      </c>
      <c r="E482" s="98">
        <v>7417.4062949551171</v>
      </c>
      <c r="F482" s="98">
        <v>7412.1475157829245</v>
      </c>
      <c r="G482" s="98">
        <v>7347.8818944526265</v>
      </c>
      <c r="H482" s="98">
        <v>7710.2622800989784</v>
      </c>
      <c r="I482" s="98">
        <v>7426.6049495889738</v>
      </c>
      <c r="J482" s="98">
        <v>7422.9272725926839</v>
      </c>
      <c r="K482" s="98">
        <v>7326.00893732854</v>
      </c>
      <c r="L482" s="98">
        <v>7974.0502480673676</v>
      </c>
      <c r="M482" s="98">
        <v>7653.3781227740974</v>
      </c>
      <c r="N482" s="98">
        <v>7605.4249855270327</v>
      </c>
      <c r="O482" s="98">
        <v>7384.0031770078213</v>
      </c>
      <c r="P482" s="98">
        <v>6380.2615572787035</v>
      </c>
      <c r="Q482" s="98">
        <v>6317.7603406499748</v>
      </c>
      <c r="R482" s="98">
        <v>5899.930502991765</v>
      </c>
      <c r="S482" s="98">
        <v>4904.7589337095123</v>
      </c>
      <c r="T482" s="98">
        <v>8208.6528255681114</v>
      </c>
      <c r="U482" s="98">
        <v>6814.7003784157996</v>
      </c>
      <c r="V482" s="98">
        <v>5849.51895037137</v>
      </c>
      <c r="W482" s="98">
        <v>5330.1198366487042</v>
      </c>
      <c r="X482" s="98">
        <v>4282.3547751996066</v>
      </c>
      <c r="Y482" s="98">
        <v>3186.0265944772154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63.190140691357335</v>
      </c>
      <c r="D483" s="98">
        <v>61.160396263423337</v>
      </c>
      <c r="E483" s="98">
        <v>59.135502650519598</v>
      </c>
      <c r="F483" s="98">
        <v>58.022828649761088</v>
      </c>
      <c r="G483" s="98">
        <v>56.611692339840616</v>
      </c>
      <c r="H483" s="98">
        <v>59.160326102703543</v>
      </c>
      <c r="I483" s="98">
        <v>55.49103357948696</v>
      </c>
      <c r="J483" s="98">
        <v>54.93166143961534</v>
      </c>
      <c r="K483" s="98">
        <v>53.493796686318404</v>
      </c>
      <c r="L483" s="98">
        <v>58.404067914572742</v>
      </c>
      <c r="M483" s="98">
        <v>54.728736674311108</v>
      </c>
      <c r="N483" s="98">
        <v>53.990753441019471</v>
      </c>
      <c r="O483" s="98">
        <v>51.611240735521577</v>
      </c>
      <c r="P483" s="98">
        <v>43.705267993997182</v>
      </c>
      <c r="Q483" s="98">
        <v>42.773229143715739</v>
      </c>
      <c r="R483" s="98">
        <v>39.759681426792504</v>
      </c>
      <c r="S483" s="98">
        <v>32.707494125877147</v>
      </c>
      <c r="T483" s="98">
        <v>55.362461635608554</v>
      </c>
      <c r="U483" s="98">
        <v>44.967343919380276</v>
      </c>
      <c r="V483" s="98">
        <v>38.400092382118146</v>
      </c>
      <c r="W483" s="98">
        <v>34.111513430054124</v>
      </c>
      <c r="X483" s="98">
        <v>26.168272720617853</v>
      </c>
      <c r="Y483" s="98">
        <v>18.971002856136064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6.5197567122005903E-2</v>
      </c>
      <c r="D484" s="122">
        <f t="shared" si="253"/>
        <v>0.12419308979829162</v>
      </c>
      <c r="E484" s="122">
        <f t="shared" si="253"/>
        <v>0.44263966505079883</v>
      </c>
      <c r="F484" s="122">
        <f t="shared" si="253"/>
        <v>1.0764454588266881</v>
      </c>
      <c r="G484" s="122">
        <f t="shared" si="253"/>
        <v>0.56608855516365275</v>
      </c>
      <c r="H484" s="122">
        <f t="shared" si="253"/>
        <v>1.4450345765133095</v>
      </c>
      <c r="I484" s="122">
        <f t="shared" si="253"/>
        <v>3.7812623336530344</v>
      </c>
      <c r="J484" s="122">
        <f t="shared" si="253"/>
        <v>5.0569052682926685</v>
      </c>
      <c r="K484" s="122">
        <f t="shared" si="253"/>
        <v>6.7955651881024144</v>
      </c>
      <c r="L484" s="122">
        <f t="shared" si="253"/>
        <v>6.9467137674455453</v>
      </c>
      <c r="M484" s="122">
        <f t="shared" si="253"/>
        <v>9.4740535003174227</v>
      </c>
      <c r="N484" s="122">
        <f t="shared" si="253"/>
        <v>9.6871642236408437</v>
      </c>
      <c r="O484" s="122">
        <f t="shared" si="253"/>
        <v>17.623132355293155</v>
      </c>
      <c r="P484" s="122">
        <f t="shared" si="253"/>
        <v>24.279424200767924</v>
      </c>
      <c r="Q484" s="122">
        <f t="shared" si="253"/>
        <v>58.271907096206526</v>
      </c>
      <c r="R484" s="122">
        <f t="shared" si="253"/>
        <v>42.861498085540845</v>
      </c>
      <c r="S484" s="122">
        <f t="shared" si="253"/>
        <v>35.808505401643529</v>
      </c>
      <c r="T484" s="122">
        <f t="shared" si="253"/>
        <v>40.036779990499937</v>
      </c>
      <c r="U484" s="122">
        <f t="shared" si="253"/>
        <v>40.973492970134949</v>
      </c>
      <c r="V484" s="122">
        <f t="shared" si="253"/>
        <v>24.059204586769226</v>
      </c>
      <c r="W484" s="122">
        <f t="shared" si="253"/>
        <v>9.9132934146474518</v>
      </c>
      <c r="X484" s="122">
        <f t="shared" si="253"/>
        <v>5.9508629628075491</v>
      </c>
      <c r="Y484" s="122">
        <f t="shared" si="253"/>
        <v>2.5905293029951384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6.5197567122005903E-2</v>
      </c>
      <c r="D485" s="98">
        <f>RES_hhdet_in_tesh!D86</f>
        <v>0.12419308979829162</v>
      </c>
      <c r="E485" s="98">
        <f>RES_hhdet_in_tesh!E86</f>
        <v>0.44263966505079883</v>
      </c>
      <c r="F485" s="98">
        <f>RES_hhdet_in_tesh!F86</f>
        <v>1.0764454588266881</v>
      </c>
      <c r="G485" s="98">
        <f>RES_hhdet_in_tesh!G86</f>
        <v>0.56608855516365275</v>
      </c>
      <c r="H485" s="98">
        <f>RES_hhdet_in_tesh!H86</f>
        <v>1.4450345765133095</v>
      </c>
      <c r="I485" s="98">
        <f>RES_hhdet_in_tesh!I86</f>
        <v>3.7812623336530344</v>
      </c>
      <c r="J485" s="98">
        <f>RES_hhdet_in_tesh!J86</f>
        <v>5.0569052682926685</v>
      </c>
      <c r="K485" s="98">
        <f>RES_hhdet_in_tesh!K86</f>
        <v>6.7955651881024144</v>
      </c>
      <c r="L485" s="98">
        <f>RES_hhdet_in_tesh!L86</f>
        <v>6.9467137674455453</v>
      </c>
      <c r="M485" s="98">
        <f>RES_hhdet_in_tesh!M86</f>
        <v>9.4740535003174227</v>
      </c>
      <c r="N485" s="98">
        <f>RES_hhdet_in_tesh!N86</f>
        <v>9.6871642236408437</v>
      </c>
      <c r="O485" s="98">
        <f>RES_hhdet_in_tesh!O86</f>
        <v>17.623132355293155</v>
      </c>
      <c r="P485" s="98">
        <f>RES_hhdet_in_tesh!P86</f>
        <v>24.279424200767924</v>
      </c>
      <c r="Q485" s="98">
        <f>RES_hhdet_in_tesh!Q86</f>
        <v>58.271907096206526</v>
      </c>
      <c r="R485" s="98">
        <f>RES_hhdet_in_tesh!R86</f>
        <v>42.861498085540845</v>
      </c>
      <c r="S485" s="98">
        <f>RES_hhdet_in_tesh!S86</f>
        <v>35.808505401643529</v>
      </c>
      <c r="T485" s="98">
        <f>RES_hhdet_in_tesh!T86</f>
        <v>40.036779990499937</v>
      </c>
      <c r="U485" s="98">
        <f>RES_hhdet_in_tesh!U86</f>
        <v>40.973492970134949</v>
      </c>
      <c r="V485" s="98">
        <f>RES_hhdet_in_tesh!V86</f>
        <v>24.059204586769226</v>
      </c>
      <c r="W485" s="98">
        <f>RES_hhdet_in_tesh!W86</f>
        <v>9.9132934146474518</v>
      </c>
      <c r="X485" s="98">
        <f>RES_hhdet_in_tesh!X86</f>
        <v>5.9508629628075491</v>
      </c>
      <c r="Y485" s="98">
        <f>RES_hhdet_in_tesh!Y86</f>
        <v>2.5905293029951384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714.41787405412242</v>
      </c>
      <c r="D486" s="122">
        <v>657.02998079030272</v>
      </c>
      <c r="E486" s="122">
        <v>935.44287219673095</v>
      </c>
      <c r="F486" s="122">
        <v>894.12539437131477</v>
      </c>
      <c r="G486" s="122">
        <v>816.91277919298091</v>
      </c>
      <c r="H486" s="122">
        <v>856.47838270423313</v>
      </c>
      <c r="I486" s="122">
        <v>874.7416622187186</v>
      </c>
      <c r="J486" s="122">
        <v>899.73733725758734</v>
      </c>
      <c r="K486" s="122">
        <v>919.89931871458964</v>
      </c>
      <c r="L486" s="122">
        <v>932.0641900296099</v>
      </c>
      <c r="M486" s="122">
        <v>999.72307862117555</v>
      </c>
      <c r="N486" s="122">
        <v>992.81930180518066</v>
      </c>
      <c r="O486" s="122">
        <v>1024.6919385540587</v>
      </c>
      <c r="P486" s="122">
        <v>1020.8183887250416</v>
      </c>
      <c r="Q486" s="122">
        <v>1048.4238105489676</v>
      </c>
      <c r="R486" s="122">
        <v>973.54866598547608</v>
      </c>
      <c r="S486" s="122">
        <v>861.89147376224435</v>
      </c>
      <c r="T486" s="122">
        <v>1328.6197626065202</v>
      </c>
      <c r="U486" s="122">
        <v>1194.1180068108879</v>
      </c>
      <c r="V486" s="122">
        <v>1111.0984886213532</v>
      </c>
      <c r="W486" s="122">
        <v>1222.4584174542417</v>
      </c>
      <c r="X486" s="122">
        <v>1080.8575335964422</v>
      </c>
      <c r="Y486" s="122">
        <v>777.07344082542443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722.05484079628286</v>
      </c>
      <c r="D487" s="98">
        <v>762.86105138705011</v>
      </c>
      <c r="E487" s="98">
        <v>809.90023955032291</v>
      </c>
      <c r="F487" s="98">
        <v>859.27779616949022</v>
      </c>
      <c r="G487" s="98">
        <v>831.24926709488477</v>
      </c>
      <c r="H487" s="98">
        <v>845.90125469992518</v>
      </c>
      <c r="I487" s="98">
        <v>881.73513172876824</v>
      </c>
      <c r="J487" s="98">
        <v>906.55067579915715</v>
      </c>
      <c r="K487" s="98">
        <v>916.14785617182326</v>
      </c>
      <c r="L487" s="98">
        <v>900.51337595508551</v>
      </c>
      <c r="M487" s="98">
        <v>1009.7107569269799</v>
      </c>
      <c r="N487" s="98">
        <v>1000.8969224746892</v>
      </c>
      <c r="O487" s="98">
        <v>1024.639643860208</v>
      </c>
      <c r="P487" s="98">
        <v>1014.2206082287239</v>
      </c>
      <c r="Q487" s="98">
        <v>1043.3365765494759</v>
      </c>
      <c r="R487" s="98">
        <v>941.29048111103225</v>
      </c>
      <c r="S487" s="98">
        <v>803.71414733439576</v>
      </c>
      <c r="T487" s="98">
        <v>1384.2208651761778</v>
      </c>
      <c r="U487" s="98">
        <v>1205.1974251813658</v>
      </c>
      <c r="V487" s="98">
        <v>1095.2780690338468</v>
      </c>
      <c r="W487" s="98">
        <v>1200.3239614535942</v>
      </c>
      <c r="X487" s="98">
        <v>1080.4437764949857</v>
      </c>
      <c r="Y487" s="98">
        <v>776.67138087506089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917.87363295363525</v>
      </c>
      <c r="L488" s="98">
        <v>901.80709719300785</v>
      </c>
      <c r="M488" s="98">
        <v>1010.9714533732732</v>
      </c>
      <c r="N488" s="98">
        <v>1001.8412393037391</v>
      </c>
      <c r="O488" s="98">
        <v>1026.0479171505419</v>
      </c>
      <c r="P488" s="98">
        <v>1017.4684713605513</v>
      </c>
      <c r="Q488" s="98">
        <v>1047.280495269104</v>
      </c>
      <c r="R488" s="98">
        <v>944.22609671528994</v>
      </c>
      <c r="S488" s="98">
        <v>805.02885510390911</v>
      </c>
      <c r="T488" s="98">
        <v>1388.1740846873411</v>
      </c>
      <c r="U488" s="98">
        <v>1208.03960105991</v>
      </c>
      <c r="V488" s="98">
        <v>1097.3350189471723</v>
      </c>
      <c r="W488" s="98">
        <v>1202.2307812987667</v>
      </c>
      <c r="X488" s="98">
        <v>1086.5091262434507</v>
      </c>
      <c r="Y488" s="98">
        <v>783.50214360258087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438.91330554026086</v>
      </c>
      <c r="L489" s="101">
        <v>451.02270170633909</v>
      </c>
      <c r="M489" s="101">
        <v>486.59663600783153</v>
      </c>
      <c r="N489" s="101">
        <v>464.23462257557179</v>
      </c>
      <c r="O489" s="101">
        <v>489.71505132143085</v>
      </c>
      <c r="P489" s="101">
        <v>475.7639600959331</v>
      </c>
      <c r="Q489" s="101">
        <v>497.21780907253032</v>
      </c>
      <c r="R489" s="101">
        <v>440.92361571950988</v>
      </c>
      <c r="S489" s="101">
        <v>367.3577194143212</v>
      </c>
      <c r="T489" s="101">
        <v>761.08324418026814</v>
      </c>
      <c r="U489" s="101">
        <v>596.00770406050106</v>
      </c>
      <c r="V489" s="101">
        <v>525.14944386859668</v>
      </c>
      <c r="W489" s="101">
        <v>597.87978366159405</v>
      </c>
      <c r="X489" s="101">
        <v>415.62291126007125</v>
      </c>
      <c r="Y489" s="101">
        <v>227.18023300754697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478.96032741337439</v>
      </c>
      <c r="L490" s="104">
        <v>450.7843954866687</v>
      </c>
      <c r="M490" s="104">
        <v>524.37481736544169</v>
      </c>
      <c r="N490" s="104">
        <v>537.60661672816764</v>
      </c>
      <c r="O490" s="104">
        <v>536.33286582911126</v>
      </c>
      <c r="P490" s="104">
        <v>541.70451126461808</v>
      </c>
      <c r="Q490" s="104">
        <v>550.06268619657385</v>
      </c>
      <c r="R490" s="104">
        <v>503.30248099578</v>
      </c>
      <c r="S490" s="104">
        <v>437.67113568958808</v>
      </c>
      <c r="T490" s="104">
        <v>627.09084050707281</v>
      </c>
      <c r="U490" s="104">
        <v>612.0318969994089</v>
      </c>
      <c r="V490" s="104">
        <v>572.18557507857565</v>
      </c>
      <c r="W490" s="104">
        <v>604.35099763717267</v>
      </c>
      <c r="X490" s="104">
        <v>670.88621498337932</v>
      </c>
      <c r="Y490" s="104">
        <v>556.32191059503396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753.37318286958487</v>
      </c>
      <c r="D491" s="101">
        <v>764.45487537143367</v>
      </c>
      <c r="E491" s="101">
        <v>803.00790227261427</v>
      </c>
      <c r="F491" s="101">
        <v>828.30176467431397</v>
      </c>
      <c r="G491" s="101">
        <v>836.67796550396258</v>
      </c>
      <c r="H491" s="101">
        <v>850.89070349500025</v>
      </c>
      <c r="I491" s="101">
        <v>885.28954707720629</v>
      </c>
      <c r="J491" s="101">
        <v>909.80745041429088</v>
      </c>
      <c r="K491" s="101">
        <v>941.19323306058175</v>
      </c>
      <c r="L491" s="101">
        <v>956.37770716345426</v>
      </c>
      <c r="M491" s="101">
        <v>952.14708434438808</v>
      </c>
      <c r="N491" s="101">
        <v>1001.9049051457378</v>
      </c>
      <c r="O491" s="101">
        <v>993.9649828013429</v>
      </c>
      <c r="P491" s="101">
        <v>1011.7198734603428</v>
      </c>
      <c r="Q491" s="101">
        <v>1014.8772538951092</v>
      </c>
      <c r="R491" s="101">
        <v>1050.5948113230063</v>
      </c>
      <c r="S491" s="101">
        <v>1079.6101654485192</v>
      </c>
      <c r="T491" s="101">
        <v>1120.7531542749687</v>
      </c>
      <c r="U491" s="101">
        <v>1192.0021703672207</v>
      </c>
      <c r="V491" s="101">
        <v>1203.383854178499</v>
      </c>
      <c r="W491" s="101">
        <v>1265.652954550608</v>
      </c>
      <c r="X491" s="101">
        <v>0</v>
      </c>
      <c r="Y491" s="101">
        <v>0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942.6667683700698</v>
      </c>
      <c r="L492" s="104">
        <v>957.520320211887</v>
      </c>
      <c r="M492" s="104">
        <v>953.04576482021719</v>
      </c>
      <c r="N492" s="104">
        <v>1002.5961481645191</v>
      </c>
      <c r="O492" s="104">
        <v>994.76250892333883</v>
      </c>
      <c r="P492" s="104">
        <v>1014.2371151978249</v>
      </c>
      <c r="Q492" s="104">
        <v>1017.4793825998578</v>
      </c>
      <c r="R492" s="104">
        <v>1053.0733234824052</v>
      </c>
      <c r="S492" s="104">
        <v>1081.6697731102629</v>
      </c>
      <c r="T492" s="104">
        <v>1121.8645472624787</v>
      </c>
      <c r="U492" s="104">
        <v>1193.0483283763217</v>
      </c>
      <c r="V492" s="104">
        <v>1204.1721362454837</v>
      </c>
      <c r="W492" s="104">
        <v>1266.4009593352525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450.72682272581505</v>
      </c>
      <c r="L493" s="98">
        <v>479.14643408558402</v>
      </c>
      <c r="M493" s="98">
        <v>458.38178675114489</v>
      </c>
      <c r="N493" s="98">
        <v>464.49600814609221</v>
      </c>
      <c r="O493" s="98">
        <v>474.51206651108305</v>
      </c>
      <c r="P493" s="98">
        <v>473.99188602104795</v>
      </c>
      <c r="Q493" s="98">
        <v>482.41447170621166</v>
      </c>
      <c r="R493" s="98">
        <v>493.63262631938107</v>
      </c>
      <c r="S493" s="98">
        <v>497.9626389272471</v>
      </c>
      <c r="T493" s="98">
        <v>610.91671277376906</v>
      </c>
      <c r="U493" s="98">
        <v>588.00264497308683</v>
      </c>
      <c r="V493" s="98">
        <v>578.22182814725898</v>
      </c>
      <c r="W493" s="98">
        <v>630.76382517478237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491.93994564425469</v>
      </c>
      <c r="L494" s="98">
        <v>478.37388612630303</v>
      </c>
      <c r="M494" s="98">
        <v>494.66397806907236</v>
      </c>
      <c r="N494" s="98">
        <v>538.10014001842683</v>
      </c>
      <c r="O494" s="98">
        <v>520.25044241225578</v>
      </c>
      <c r="P494" s="98">
        <v>540.24522917677689</v>
      </c>
      <c r="Q494" s="98">
        <v>535.06491089364613</v>
      </c>
      <c r="R494" s="98">
        <v>559.44069716302408</v>
      </c>
      <c r="S494" s="98">
        <v>583.70713418301568</v>
      </c>
      <c r="T494" s="98">
        <v>510.94783448870965</v>
      </c>
      <c r="U494" s="98">
        <v>605.04568340323476</v>
      </c>
      <c r="V494" s="98">
        <v>625.95030809822492</v>
      </c>
      <c r="W494" s="98">
        <v>635.63713416047028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645.8722909780131</v>
      </c>
      <c r="D495" s="101">
        <v>489.67813931096566</v>
      </c>
      <c r="E495" s="101">
        <v>1035.2101437701074</v>
      </c>
      <c r="F495" s="101">
        <v>961.98614176292108</v>
      </c>
      <c r="G495" s="101">
        <v>761.90464180577419</v>
      </c>
      <c r="H495" s="101">
        <v>907.19064384550325</v>
      </c>
      <c r="I495" s="101">
        <v>832.83247398243577</v>
      </c>
      <c r="J495" s="101">
        <v>876.77856926033303</v>
      </c>
      <c r="K495" s="101">
        <v>924.36129205992643</v>
      </c>
      <c r="L495" s="101">
        <v>990.80301425474636</v>
      </c>
      <c r="M495" s="101">
        <v>974.23027845614888</v>
      </c>
      <c r="N495" s="101">
        <v>959.22749890895136</v>
      </c>
      <c r="O495" s="101">
        <v>1027.3703868120904</v>
      </c>
      <c r="P495" s="101">
        <v>1023.7864057853986</v>
      </c>
      <c r="Q495" s="101">
        <v>1052.0276188949424</v>
      </c>
      <c r="R495" s="101">
        <v>1068.2209119602057</v>
      </c>
      <c r="S495" s="101">
        <v>1078.6246653466862</v>
      </c>
      <c r="T495" s="101">
        <v>1054.3036982311257</v>
      </c>
      <c r="U495" s="101">
        <v>1138.1605003849766</v>
      </c>
      <c r="V495" s="101">
        <v>0</v>
      </c>
      <c r="W495" s="101">
        <v>1218.2813940564397</v>
      </c>
      <c r="X495" s="101">
        <v>0</v>
      </c>
      <c r="Y495" s="101">
        <v>0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926.15747098090719</v>
      </c>
      <c r="L496" s="104">
        <v>991.9627777347464</v>
      </c>
      <c r="M496" s="104">
        <v>974.79611350576181</v>
      </c>
      <c r="N496" s="104">
        <v>959.46135449433552</v>
      </c>
      <c r="O496" s="104">
        <v>1029.4080617353009</v>
      </c>
      <c r="P496" s="104">
        <v>1029.7949911678486</v>
      </c>
      <c r="Q496" s="104">
        <v>1059.7069758974174</v>
      </c>
      <c r="R496" s="104">
        <v>1075.4819061571429</v>
      </c>
      <c r="S496" s="104">
        <v>1083.6733530312592</v>
      </c>
      <c r="T496" s="104">
        <v>1057.078599497559</v>
      </c>
      <c r="U496" s="104">
        <v>1139.5934436096218</v>
      </c>
      <c r="V496" s="104">
        <v>1211.5946196017844</v>
      </c>
      <c r="W496" s="104">
        <v>1221.7586780267748</v>
      </c>
      <c r="X496" s="104">
        <v>0</v>
      </c>
      <c r="Y496" s="104">
        <v>0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442.88237120629714</v>
      </c>
      <c r="L497" s="98">
        <v>497.10996054035598</v>
      </c>
      <c r="M497" s="98">
        <v>468.95863630990601</v>
      </c>
      <c r="N497" s="98">
        <v>443.9863397762964</v>
      </c>
      <c r="O497" s="98">
        <v>491.58394987421235</v>
      </c>
      <c r="P497" s="98">
        <v>481.69090470675235</v>
      </c>
      <c r="Q497" s="98">
        <v>503.72465800767503</v>
      </c>
      <c r="R497" s="98">
        <v>506.44806369828143</v>
      </c>
      <c r="S497" s="98">
        <v>500.97574616194561</v>
      </c>
      <c r="T497" s="98">
        <v>569.00763046275085</v>
      </c>
      <c r="U497" s="98">
        <v>561.29251356679549</v>
      </c>
      <c r="V497" s="98">
        <v>585.50872653057047</v>
      </c>
      <c r="W497" s="98">
        <v>607.84287382711091</v>
      </c>
      <c r="X497" s="98">
        <v>0</v>
      </c>
      <c r="Y497" s="98">
        <v>0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483.27509977461017</v>
      </c>
      <c r="L498" s="98">
        <v>494.85281719439035</v>
      </c>
      <c r="M498" s="98">
        <v>505.8374771958558</v>
      </c>
      <c r="N498" s="98">
        <v>515.47501471803935</v>
      </c>
      <c r="O498" s="98">
        <v>537.82411186108857</v>
      </c>
      <c r="P498" s="98">
        <v>548.10408646109636</v>
      </c>
      <c r="Q498" s="98">
        <v>555.98231788974215</v>
      </c>
      <c r="R498" s="98">
        <v>569.0338424588615</v>
      </c>
      <c r="S498" s="98">
        <v>582.69760686931386</v>
      </c>
      <c r="T498" s="98">
        <v>488.07096903480812</v>
      </c>
      <c r="U498" s="98">
        <v>578.30093004282639</v>
      </c>
      <c r="V498" s="98">
        <v>626.08589307121395</v>
      </c>
      <c r="W498" s="98">
        <v>613.91580419966374</v>
      </c>
      <c r="X498" s="98">
        <v>0</v>
      </c>
      <c r="Y498" s="98">
        <v>0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356.06449252400029</v>
      </c>
      <c r="D499" s="122">
        <v>348.81093413546392</v>
      </c>
      <c r="E499" s="122">
        <v>617.23950823135044</v>
      </c>
      <c r="F499" s="122">
        <v>566.95223720414515</v>
      </c>
      <c r="G499" s="122">
        <v>512.54208440512662</v>
      </c>
      <c r="H499" s="122">
        <v>537.63718116304472</v>
      </c>
      <c r="I499" s="122">
        <v>545.98958607994132</v>
      </c>
      <c r="J499" s="122">
        <v>564.31611066282608</v>
      </c>
      <c r="K499" s="122">
        <v>574.58142589813747</v>
      </c>
      <c r="L499" s="122">
        <v>602.11675347339042</v>
      </c>
      <c r="M499" s="122">
        <v>578.45757202749087</v>
      </c>
      <c r="N499" s="122">
        <v>568.03554612706489</v>
      </c>
      <c r="O499" s="122">
        <v>557.1384728456726</v>
      </c>
      <c r="P499" s="122">
        <v>542.71111257656071</v>
      </c>
      <c r="Q499" s="122">
        <v>543.00561564980171</v>
      </c>
      <c r="R499" s="122">
        <v>541.01515173884718</v>
      </c>
      <c r="S499" s="122">
        <v>530.41860488147086</v>
      </c>
      <c r="T499" s="122">
        <v>612.18144220497709</v>
      </c>
      <c r="U499" s="122">
        <v>603.16389686674404</v>
      </c>
      <c r="V499" s="122">
        <v>572.19544759659323</v>
      </c>
      <c r="W499" s="122">
        <v>544.82010660511355</v>
      </c>
      <c r="X499" s="122">
        <v>463.040848808394</v>
      </c>
      <c r="Y499" s="122">
        <v>381.64579768361375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350.75857823729524</v>
      </c>
      <c r="D500" s="98">
        <v>398.52055109597148</v>
      </c>
      <c r="E500" s="98">
        <v>536.20782720963587</v>
      </c>
      <c r="F500" s="98">
        <v>553.93824491225371</v>
      </c>
      <c r="G500" s="98">
        <v>521.95808974767988</v>
      </c>
      <c r="H500" s="98">
        <v>530.98244338700488</v>
      </c>
      <c r="I500" s="98">
        <v>551.70749248326138</v>
      </c>
      <c r="J500" s="98">
        <v>569.21637192486094</v>
      </c>
      <c r="K500" s="98">
        <v>571.99082569908444</v>
      </c>
      <c r="L500" s="98">
        <v>559.58259159966417</v>
      </c>
      <c r="M500" s="98">
        <v>597.89928596159234</v>
      </c>
      <c r="N500" s="98">
        <v>566.98506503275462</v>
      </c>
      <c r="O500" s="98">
        <v>557.34027488924403</v>
      </c>
      <c r="P500" s="98">
        <v>544.97266190698679</v>
      </c>
      <c r="Q500" s="98">
        <v>557.29940668163727</v>
      </c>
      <c r="R500" s="98">
        <v>495.90977108413847</v>
      </c>
      <c r="S500" s="98">
        <v>420.99999700278863</v>
      </c>
      <c r="T500" s="98">
        <v>715.00843439621326</v>
      </c>
      <c r="U500" s="98">
        <v>620.18739971871264</v>
      </c>
      <c r="V500" s="98">
        <v>560.13324899376028</v>
      </c>
      <c r="W500" s="98">
        <v>591.92665730463125</v>
      </c>
      <c r="X500" s="98">
        <v>439.44723655035693</v>
      </c>
      <c r="Y500" s="98">
        <v>396.29635694158566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367.91319913191973</v>
      </c>
      <c r="D501" s="98">
        <v>399.28902545890929</v>
      </c>
      <c r="E501" s="98">
        <v>530.88339745334531</v>
      </c>
      <c r="F501" s="98">
        <v>532.77971181831356</v>
      </c>
      <c r="G501" s="98">
        <v>520.54353812929037</v>
      </c>
      <c r="H501" s="98">
        <v>528.81217328407297</v>
      </c>
      <c r="I501" s="98">
        <v>551.37754960160964</v>
      </c>
      <c r="J501" s="98">
        <v>568.55596703334959</v>
      </c>
      <c r="K501" s="98">
        <v>586.70939712812776</v>
      </c>
      <c r="L501" s="98">
        <v>594.53506626154478</v>
      </c>
      <c r="M501" s="98">
        <v>569.22457014317774</v>
      </c>
      <c r="N501" s="98">
        <v>571.00815286850639</v>
      </c>
      <c r="O501" s="98">
        <v>548.22671005447785</v>
      </c>
      <c r="P501" s="98">
        <v>543.2549921962476</v>
      </c>
      <c r="Q501" s="98">
        <v>540.88420995547369</v>
      </c>
      <c r="R501" s="98">
        <v>549.465415501287</v>
      </c>
      <c r="S501" s="98">
        <v>556.62373478708344</v>
      </c>
      <c r="T501" s="98">
        <v>576.01601253220451</v>
      </c>
      <c r="U501" s="98">
        <v>604.65700262172743</v>
      </c>
      <c r="V501" s="98">
        <v>565.64896159889372</v>
      </c>
      <c r="W501" s="98">
        <v>537.59038876358352</v>
      </c>
      <c r="X501" s="98">
        <v>465.09957014368035</v>
      </c>
      <c r="Y501" s="98">
        <v>379.61469423034799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319.656321462915</v>
      </c>
      <c r="D502" s="33">
        <v>252.71444160854119</v>
      </c>
      <c r="E502" s="33">
        <v>683.7626467553996</v>
      </c>
      <c r="F502" s="33">
        <v>618.93029569341877</v>
      </c>
      <c r="G502" s="33">
        <v>478.48720104953145</v>
      </c>
      <c r="H502" s="33">
        <v>573.96900025315722</v>
      </c>
      <c r="I502" s="33">
        <v>521.79036571559686</v>
      </c>
      <c r="J502" s="33">
        <v>555.19395670133315</v>
      </c>
      <c r="K502" s="33">
        <v>560.46412087208114</v>
      </c>
      <c r="L502" s="33">
        <v>626.651745151152</v>
      </c>
      <c r="M502" s="33">
        <v>576.03925748661902</v>
      </c>
      <c r="N502" s="33">
        <v>563.26277747465565</v>
      </c>
      <c r="O502" s="33">
        <v>577.54024535916881</v>
      </c>
      <c r="P502" s="33">
        <v>539.47304513884194</v>
      </c>
      <c r="Q502" s="33">
        <v>539.33950395612976</v>
      </c>
      <c r="R502" s="33">
        <v>555.09839956863163</v>
      </c>
      <c r="S502" s="33">
        <v>569.20654720420862</v>
      </c>
      <c r="T502" s="33">
        <v>572.78504996383163</v>
      </c>
      <c r="U502" s="33">
        <v>579.75786630766697</v>
      </c>
      <c r="V502" s="33">
        <v>608.9247451493294</v>
      </c>
      <c r="W502" s="33">
        <v>0</v>
      </c>
      <c r="X502" s="33">
        <v>0</v>
      </c>
      <c r="Y502" s="33">
        <v>0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119.79200845353105</v>
      </c>
      <c r="D504" s="117">
        <f t="shared" si="254"/>
        <v>107.89858701495929</v>
      </c>
      <c r="E504" s="117">
        <f t="shared" si="254"/>
        <v>83.24690528758677</v>
      </c>
      <c r="F504" s="117">
        <f t="shared" si="254"/>
        <v>118.85973087872787</v>
      </c>
      <c r="G504" s="117">
        <f t="shared" si="254"/>
        <v>146.70639739883529</v>
      </c>
      <c r="H504" s="117">
        <f t="shared" si="254"/>
        <v>170.90478169616003</v>
      </c>
      <c r="I504" s="117">
        <f t="shared" si="254"/>
        <v>159.16443931751544</v>
      </c>
      <c r="J504" s="117">
        <f t="shared" si="254"/>
        <v>107.96080104143672</v>
      </c>
      <c r="K504" s="117">
        <f t="shared" si="254"/>
        <v>113.76711438433838</v>
      </c>
      <c r="L504" s="117">
        <f t="shared" si="254"/>
        <v>95.023547154535251</v>
      </c>
      <c r="M504" s="117">
        <f t="shared" si="254"/>
        <v>92.664631514153029</v>
      </c>
      <c r="N504" s="117">
        <f t="shared" si="254"/>
        <v>117.72323403908611</v>
      </c>
      <c r="O504" s="117">
        <f t="shared" si="254"/>
        <v>118.33581223279396</v>
      </c>
      <c r="P504" s="117">
        <f t="shared" si="254"/>
        <v>142.49198001084761</v>
      </c>
      <c r="Q504" s="117">
        <f t="shared" si="254"/>
        <v>131.52167100435406</v>
      </c>
      <c r="R504" s="117">
        <f t="shared" ref="R504:V504" si="255">R505+R508+R510+R523</f>
        <v>109.2797441902176</v>
      </c>
      <c r="S504" s="117">
        <f t="shared" si="255"/>
        <v>111.55337879796319</v>
      </c>
      <c r="T504" s="117">
        <f t="shared" si="255"/>
        <v>113.01614905362871</v>
      </c>
      <c r="U504" s="117">
        <f t="shared" si="255"/>
        <v>117.00660992254019</v>
      </c>
      <c r="V504" s="117">
        <f t="shared" si="255"/>
        <v>128.35684412439377</v>
      </c>
      <c r="W504" s="117">
        <f t="shared" ref="W504:Y504" si="256">W505+W508+W510+W523</f>
        <v>197.81753852148404</v>
      </c>
      <c r="X504" s="117">
        <f t="shared" si="256"/>
        <v>158.94037757021349</v>
      </c>
      <c r="Y504" s="117">
        <f t="shared" si="256"/>
        <v>123.86544692533174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18.964777639070281</v>
      </c>
      <c r="D510" s="122">
        <v>20.947170107225464</v>
      </c>
      <c r="E510" s="122">
        <v>13.116118753324981</v>
      </c>
      <c r="F510" s="122">
        <v>18.497783009488664</v>
      </c>
      <c r="G510" s="122">
        <v>20.68678898047289</v>
      </c>
      <c r="H510" s="122">
        <v>38.961717514808903</v>
      </c>
      <c r="I510" s="122">
        <v>16.897386615771811</v>
      </c>
      <c r="J510" s="122">
        <v>8.7307628669850388</v>
      </c>
      <c r="K510" s="122">
        <v>12.435002979015367</v>
      </c>
      <c r="L510" s="122">
        <v>9.3705725205320558</v>
      </c>
      <c r="M510" s="122">
        <v>7.2879689985475018</v>
      </c>
      <c r="N510" s="122">
        <v>9.9315449748850231</v>
      </c>
      <c r="O510" s="122">
        <v>10.932894464867703</v>
      </c>
      <c r="P510" s="122">
        <v>22.222414201784716</v>
      </c>
      <c r="Q510" s="122">
        <v>15.277883046792009</v>
      </c>
      <c r="R510" s="122">
        <v>8.5555705953393293</v>
      </c>
      <c r="S510" s="122">
        <v>8.0372883917461007</v>
      </c>
      <c r="T510" s="122">
        <v>6.1510920491830277</v>
      </c>
      <c r="U510" s="122">
        <v>6.3290587269955312</v>
      </c>
      <c r="V510" s="122">
        <v>6.0502107638659961</v>
      </c>
      <c r="W510" s="122">
        <v>24.537572627335159</v>
      </c>
      <c r="X510" s="122">
        <v>0</v>
      </c>
      <c r="Y510" s="122">
        <v>0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297.69421365001654</v>
      </c>
      <c r="D515" s="101">
        <v>301.0009645711549</v>
      </c>
      <c r="E515" s="101">
        <v>314.90797518702021</v>
      </c>
      <c r="F515" s="101">
        <v>323.5029850650007</v>
      </c>
      <c r="G515" s="101">
        <v>325.30161927396688</v>
      </c>
      <c r="H515" s="101">
        <v>329.21147457380471</v>
      </c>
      <c r="I515" s="101">
        <v>340.6880384816605</v>
      </c>
      <c r="J515" s="101">
        <v>347.95807689545114</v>
      </c>
      <c r="K515" s="101">
        <v>357.32656923853847</v>
      </c>
      <c r="L515" s="101">
        <v>359.99985470473212</v>
      </c>
      <c r="M515" s="101">
        <v>352.29249997070582</v>
      </c>
      <c r="N515" s="101">
        <v>360.56251802577589</v>
      </c>
      <c r="O515" s="101">
        <v>343.95047010782645</v>
      </c>
      <c r="P515" s="101">
        <v>334.497472913053</v>
      </c>
      <c r="Q515" s="101">
        <v>322.60133188620171</v>
      </c>
      <c r="R515" s="101">
        <v>325.80338246367654</v>
      </c>
      <c r="S515" s="101">
        <v>327.36139337726729</v>
      </c>
      <c r="T515" s="101">
        <v>333.19870847244073</v>
      </c>
      <c r="U515" s="101">
        <v>348.58194854847744</v>
      </c>
      <c r="V515" s="101">
        <v>347.4346919521364</v>
      </c>
      <c r="W515" s="101">
        <v>362.5783362068795</v>
      </c>
      <c r="X515" s="101">
        <v>0</v>
      </c>
      <c r="Y515" s="101">
        <v>0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171.11966339226294</v>
      </c>
      <c r="L516" s="104">
        <v>180.36037996400103</v>
      </c>
      <c r="M516" s="104">
        <v>169.60033617788346</v>
      </c>
      <c r="N516" s="104">
        <v>167.16142365398895</v>
      </c>
      <c r="O516" s="104">
        <v>164.19959573258191</v>
      </c>
      <c r="P516" s="104">
        <v>156.71243811100948</v>
      </c>
      <c r="Q516" s="104">
        <v>153.34618102465305</v>
      </c>
      <c r="R516" s="104">
        <v>153.08202326523386</v>
      </c>
      <c r="S516" s="104">
        <v>150.99315340488792</v>
      </c>
      <c r="T516" s="104">
        <v>181.62488225351692</v>
      </c>
      <c r="U516" s="104">
        <v>171.95195850459976</v>
      </c>
      <c r="V516" s="104">
        <v>166.94118177236678</v>
      </c>
      <c r="W516" s="104">
        <v>180.69826918119432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171.11966339226294</v>
      </c>
      <c r="L517" s="98">
        <v>180.36037996400103</v>
      </c>
      <c r="M517" s="98">
        <v>169.60033617788346</v>
      </c>
      <c r="N517" s="98">
        <v>167.16142365398895</v>
      </c>
      <c r="O517" s="98">
        <v>164.19959573258191</v>
      </c>
      <c r="P517" s="98">
        <v>156.71243811100948</v>
      </c>
      <c r="Q517" s="98">
        <v>153.34618102465305</v>
      </c>
      <c r="R517" s="98">
        <v>153.08202326523386</v>
      </c>
      <c r="S517" s="98">
        <v>150.99315340488792</v>
      </c>
      <c r="T517" s="98">
        <v>181.62488225351692</v>
      </c>
      <c r="U517" s="98">
        <v>171.95195850459976</v>
      </c>
      <c r="V517" s="98">
        <v>166.94118177236678</v>
      </c>
      <c r="W517" s="98">
        <v>180.69826918119432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100.82723081446078</v>
      </c>
      <c r="D523" s="122">
        <v>86.951416907733829</v>
      </c>
      <c r="E523" s="122">
        <v>70.130786534261787</v>
      </c>
      <c r="F523" s="122">
        <v>100.3619478692392</v>
      </c>
      <c r="G523" s="122">
        <v>126.01960841836241</v>
      </c>
      <c r="H523" s="122">
        <v>131.94306418135113</v>
      </c>
      <c r="I523" s="122">
        <v>142.26705270174364</v>
      </c>
      <c r="J523" s="122">
        <v>99.230038174451678</v>
      </c>
      <c r="K523" s="122">
        <v>101.33211140532302</v>
      </c>
      <c r="L523" s="122">
        <v>85.652974634003201</v>
      </c>
      <c r="M523" s="122">
        <v>85.376662515605531</v>
      </c>
      <c r="N523" s="122">
        <v>107.79168906420108</v>
      </c>
      <c r="O523" s="122">
        <v>107.40291776792625</v>
      </c>
      <c r="P523" s="122">
        <v>120.2695658090629</v>
      </c>
      <c r="Q523" s="122">
        <v>116.24378795756206</v>
      </c>
      <c r="R523" s="122">
        <v>100.72417359487827</v>
      </c>
      <c r="S523" s="122">
        <v>103.51609040621709</v>
      </c>
      <c r="T523" s="122">
        <v>106.86505700444567</v>
      </c>
      <c r="U523" s="122">
        <v>110.67755119554467</v>
      </c>
      <c r="V523" s="122">
        <v>122.30663336052778</v>
      </c>
      <c r="W523" s="122">
        <v>173.27996589414889</v>
      </c>
      <c r="X523" s="122">
        <v>158.94037757021349</v>
      </c>
      <c r="Y523" s="122">
        <v>123.86544692533174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142.38037456224041</v>
      </c>
      <c r="D525" s="98">
        <v>154.42692965589868</v>
      </c>
      <c r="E525" s="98">
        <v>205.19456336608204</v>
      </c>
      <c r="F525" s="98">
        <v>205.80010461401724</v>
      </c>
      <c r="G525" s="98">
        <v>200.94921895862635</v>
      </c>
      <c r="H525" s="98">
        <v>204.01504872787646</v>
      </c>
      <c r="I525" s="98">
        <v>212.5893362910596</v>
      </c>
      <c r="J525" s="98">
        <v>219.07729939648166</v>
      </c>
      <c r="K525" s="98">
        <v>225.93268651970507</v>
      </c>
      <c r="L525" s="98">
        <v>228.80497522332337</v>
      </c>
      <c r="M525" s="98">
        <v>218.9617125250015</v>
      </c>
      <c r="N525" s="98">
        <v>219.5903128392824</v>
      </c>
      <c r="O525" s="98">
        <v>210.79637239669373</v>
      </c>
      <c r="P525" s="98">
        <v>208.79360206670043</v>
      </c>
      <c r="Q525" s="98">
        <v>207.51399124576437</v>
      </c>
      <c r="R525" s="98">
        <v>209.82939576503918</v>
      </c>
      <c r="S525" s="98">
        <v>211.18261158434444</v>
      </c>
      <c r="T525" s="98">
        <v>216.99388911503118</v>
      </c>
      <c r="U525" s="98">
        <v>226.32329296480788</v>
      </c>
      <c r="V525" s="98">
        <v>210.76396731427434</v>
      </c>
      <c r="W525" s="98">
        <v>199.87425569888896</v>
      </c>
      <c r="X525" s="98">
        <v>172.80912911040207</v>
      </c>
      <c r="Y525" s="98">
        <v>141.03772905875576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211.41317723200291</v>
      </c>
      <c r="D528" s="118">
        <f t="shared" si="261"/>
        <v>201.16844647563025</v>
      </c>
      <c r="E528" s="118">
        <f t="shared" si="261"/>
        <v>201.69295092383842</v>
      </c>
      <c r="F528" s="118">
        <f t="shared" si="261"/>
        <v>196.99885157354421</v>
      </c>
      <c r="G528" s="118">
        <f t="shared" si="261"/>
        <v>189.67903632869164</v>
      </c>
      <c r="H528" s="118">
        <f t="shared" si="261"/>
        <v>194.37519995471806</v>
      </c>
      <c r="I528" s="118">
        <f t="shared" si="261"/>
        <v>185.01607854816766</v>
      </c>
      <c r="J528" s="118">
        <f t="shared" si="261"/>
        <v>181.8941029314359</v>
      </c>
      <c r="K528" s="118">
        <f t="shared" si="261"/>
        <v>176.76387979645665</v>
      </c>
      <c r="L528" s="118">
        <f t="shared" si="261"/>
        <v>187.37895397445385</v>
      </c>
      <c r="M528" s="118">
        <f t="shared" si="261"/>
        <v>178.97808104037981</v>
      </c>
      <c r="N528" s="118">
        <f t="shared" si="261"/>
        <v>175.56150472736792</v>
      </c>
      <c r="O528" s="118">
        <f t="shared" si="261"/>
        <v>169.37167662997896</v>
      </c>
      <c r="P528" s="118">
        <f t="shared" si="261"/>
        <v>148.0681069753488</v>
      </c>
      <c r="Q528" s="118">
        <f t="shared" si="261"/>
        <v>145.65526324281555</v>
      </c>
      <c r="R528" s="118">
        <f t="shared" ref="R528:V528" si="262">R529+R532+R534+R547</f>
        <v>134.60021880830826</v>
      </c>
      <c r="S528" s="118">
        <f t="shared" si="262"/>
        <v>112.48545053330395</v>
      </c>
      <c r="T528" s="118">
        <f t="shared" si="262"/>
        <v>177.83406230088394</v>
      </c>
      <c r="U528" s="118">
        <f t="shared" si="262"/>
        <v>148.544347170767</v>
      </c>
      <c r="V528" s="118">
        <f t="shared" si="262"/>
        <v>128.20317751083195</v>
      </c>
      <c r="W528" s="118">
        <f t="shared" ref="W528:Y528" si="263">W529+W532+W534+W547</f>
        <v>119.05677901431345</v>
      </c>
      <c r="X528" s="118">
        <f t="shared" si="263"/>
        <v>97.269884045338358</v>
      </c>
      <c r="Y528" s="118">
        <f t="shared" si="263"/>
        <v>71.991468712188436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187.57990460616887</v>
      </c>
      <c r="D529" s="123">
        <f t="shared" si="264"/>
        <v>179.48312215850657</v>
      </c>
      <c r="E529" s="123">
        <f t="shared" si="264"/>
        <v>170.31379267082659</v>
      </c>
      <c r="F529" s="123">
        <f t="shared" si="264"/>
        <v>166.76922880694258</v>
      </c>
      <c r="G529" s="123">
        <f t="shared" si="264"/>
        <v>161.83650029753247</v>
      </c>
      <c r="H529" s="123">
        <f t="shared" si="264"/>
        <v>165.6271388259961</v>
      </c>
      <c r="I529" s="123">
        <f t="shared" si="264"/>
        <v>156.16855787728826</v>
      </c>
      <c r="J529" s="123">
        <f t="shared" si="264"/>
        <v>152.96169027229953</v>
      </c>
      <c r="K529" s="123">
        <f t="shared" si="264"/>
        <v>148.10070312483532</v>
      </c>
      <c r="L529" s="123">
        <f t="shared" si="264"/>
        <v>158.16338440296761</v>
      </c>
      <c r="M529" s="123">
        <f t="shared" si="264"/>
        <v>149.16908280278861</v>
      </c>
      <c r="N529" s="123">
        <f t="shared" si="264"/>
        <v>146.09262484642949</v>
      </c>
      <c r="O529" s="123">
        <f t="shared" si="264"/>
        <v>140.24630377475884</v>
      </c>
      <c r="P529" s="123">
        <f t="shared" si="264"/>
        <v>119.95971485079181</v>
      </c>
      <c r="Q529" s="123">
        <f t="shared" si="264"/>
        <v>117.37798680977922</v>
      </c>
      <c r="R529" s="123">
        <f t="shared" ref="R529:V529" si="265">SUM(R530:R531)</f>
        <v>107.79495492942804</v>
      </c>
      <c r="S529" s="123">
        <f t="shared" si="265"/>
        <v>87.931862629592615</v>
      </c>
      <c r="T529" s="123">
        <f t="shared" si="265"/>
        <v>144.45475137790967</v>
      </c>
      <c r="U529" s="123">
        <f t="shared" si="265"/>
        <v>117.89421998710483</v>
      </c>
      <c r="V529" s="123">
        <f t="shared" si="265"/>
        <v>99.794610121789361</v>
      </c>
      <c r="W529" s="123">
        <f t="shared" ref="W529:Y529" si="266">SUM(W530:W531)</f>
        <v>89.932709989477274</v>
      </c>
      <c r="X529" s="123">
        <f t="shared" si="266"/>
        <v>71.419304212042505</v>
      </c>
      <c r="Y529" s="123">
        <f t="shared" si="266"/>
        <v>52.517113544141438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186.7481822162782</v>
      </c>
      <c r="D530" s="99">
        <v>178.68116513233386</v>
      </c>
      <c r="E530" s="99">
        <v>169.54000575077907</v>
      </c>
      <c r="F530" s="99">
        <v>166.01088267476234</v>
      </c>
      <c r="G530" s="99">
        <v>161.09836226412122</v>
      </c>
      <c r="H530" s="99">
        <v>164.86065344183086</v>
      </c>
      <c r="I530" s="99">
        <v>155.45164937049179</v>
      </c>
      <c r="J530" s="99">
        <v>152.2535376992866</v>
      </c>
      <c r="K530" s="99">
        <v>147.41206010245023</v>
      </c>
      <c r="L530" s="99">
        <v>157.41287287221456</v>
      </c>
      <c r="M530" s="99">
        <v>148.46706652167799</v>
      </c>
      <c r="N530" s="99">
        <v>145.40090623340302</v>
      </c>
      <c r="O530" s="99">
        <v>139.58538328597106</v>
      </c>
      <c r="P530" s="99">
        <v>119.40051970335276</v>
      </c>
      <c r="Q530" s="99">
        <v>116.83127206889218</v>
      </c>
      <c r="R530" s="99">
        <v>107.28711409694679</v>
      </c>
      <c r="S530" s="99">
        <v>87.514579961475462</v>
      </c>
      <c r="T530" s="99">
        <v>143.74918884638521</v>
      </c>
      <c r="U530" s="99">
        <v>117.32171545791013</v>
      </c>
      <c r="V530" s="99">
        <v>99.306076793693279</v>
      </c>
      <c r="W530" s="99">
        <v>89.498941853804638</v>
      </c>
      <c r="X530" s="99">
        <v>71.087168362757453</v>
      </c>
      <c r="Y530" s="99">
        <v>52.276973613336274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0.83172238989066738</v>
      </c>
      <c r="D531" s="99">
        <v>0.8019570261727067</v>
      </c>
      <c r="E531" s="99">
        <v>0.77378692004751826</v>
      </c>
      <c r="F531" s="99">
        <v>0.75834613218025015</v>
      </c>
      <c r="G531" s="99">
        <v>0.73813803341125606</v>
      </c>
      <c r="H531" s="99">
        <v>0.76648538416524803</v>
      </c>
      <c r="I531" s="99">
        <v>0.71690850679647333</v>
      </c>
      <c r="J531" s="99">
        <v>0.70815257301295154</v>
      </c>
      <c r="K531" s="99">
        <v>0.68864302238510644</v>
      </c>
      <c r="L531" s="99">
        <v>0.750511530753048</v>
      </c>
      <c r="M531" s="99">
        <v>0.70201628111061376</v>
      </c>
      <c r="N531" s="99">
        <v>0.69171861302647064</v>
      </c>
      <c r="O531" s="99">
        <v>0.66092048878777165</v>
      </c>
      <c r="P531" s="99">
        <v>0.55919514743906062</v>
      </c>
      <c r="Q531" s="99">
        <v>0.54671474088703775</v>
      </c>
      <c r="R531" s="99">
        <v>0.5078408324812449</v>
      </c>
      <c r="S531" s="99">
        <v>0.41728266811714576</v>
      </c>
      <c r="T531" s="99">
        <v>0.70556253152445658</v>
      </c>
      <c r="U531" s="99">
        <v>0.57250452919470829</v>
      </c>
      <c r="V531" s="99">
        <v>0.48853332809608607</v>
      </c>
      <c r="W531" s="99">
        <v>0.43376813567263739</v>
      </c>
      <c r="X531" s="99">
        <v>0.33213584928505197</v>
      </c>
      <c r="Y531" s="99">
        <v>0.24013993080516169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3.7858077267610593E-4</v>
      </c>
      <c r="D532" s="123">
        <f t="shared" si="267"/>
        <v>6.8966823342192366E-4</v>
      </c>
      <c r="E532" s="123">
        <f t="shared" si="267"/>
        <v>2.3571913769801357E-3</v>
      </c>
      <c r="F532" s="123">
        <f t="shared" si="267"/>
        <v>5.5089975064123763E-3</v>
      </c>
      <c r="G532" s="123">
        <f t="shared" si="267"/>
        <v>2.7833844370420691E-3</v>
      </c>
      <c r="H532" s="123">
        <f t="shared" si="267"/>
        <v>6.8053704689684611E-3</v>
      </c>
      <c r="I532" s="123">
        <f t="shared" si="267"/>
        <v>1.7130863205498621E-2</v>
      </c>
      <c r="J532" s="123">
        <f t="shared" si="267"/>
        <v>2.2067610070026212E-2</v>
      </c>
      <c r="K532" s="123">
        <f t="shared" si="267"/>
        <v>2.8598521682721017E-2</v>
      </c>
      <c r="L532" s="123">
        <f t="shared" si="267"/>
        <v>2.8194752725847923E-2</v>
      </c>
      <c r="M532" s="123">
        <f t="shared" si="267"/>
        <v>3.695026682013805E-2</v>
      </c>
      <c r="N532" s="123">
        <f t="shared" si="267"/>
        <v>3.6170353553717692E-2</v>
      </c>
      <c r="O532" s="123">
        <f t="shared" si="267"/>
        <v>6.2811080241276365E-2</v>
      </c>
      <c r="P532" s="123">
        <f t="shared" si="267"/>
        <v>8.2657835778710456E-2</v>
      </c>
      <c r="Q532" s="123">
        <f t="shared" si="267"/>
        <v>0.19171116488176962</v>
      </c>
      <c r="R532" s="123">
        <f t="shared" si="267"/>
        <v>0.13992323192070744</v>
      </c>
      <c r="S532" s="123">
        <f t="shared" si="267"/>
        <v>0.11667241104762904</v>
      </c>
      <c r="T532" s="123">
        <f t="shared" si="267"/>
        <v>0.13019729603499647</v>
      </c>
      <c r="U532" s="123">
        <f t="shared" si="267"/>
        <v>0.13298105373984265</v>
      </c>
      <c r="V532" s="123">
        <f t="shared" si="267"/>
        <v>7.7813892300269014E-2</v>
      </c>
      <c r="W532" s="123">
        <f t="shared" si="267"/>
        <v>3.1761558298139182E-2</v>
      </c>
      <c r="X532" s="123">
        <f t="shared" si="267"/>
        <v>1.8825789941274831E-2</v>
      </c>
      <c r="Y532" s="123">
        <f t="shared" si="267"/>
        <v>8.0753922290381051E-3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3.7858077267610593E-4</v>
      </c>
      <c r="D533" s="99">
        <f>RES_hhdet_in_fecs!D86</f>
        <v>6.8966823342192366E-4</v>
      </c>
      <c r="E533" s="99">
        <f>RES_hhdet_in_fecs!E86</f>
        <v>2.3571913769801357E-3</v>
      </c>
      <c r="F533" s="99">
        <f>RES_hhdet_in_fecs!F86</f>
        <v>5.5089975064123763E-3</v>
      </c>
      <c r="G533" s="99">
        <f>RES_hhdet_in_fecs!G86</f>
        <v>2.7833844370420691E-3</v>
      </c>
      <c r="H533" s="99">
        <f>RES_hhdet_in_fecs!H86</f>
        <v>6.8053704689684611E-3</v>
      </c>
      <c r="I533" s="99">
        <f>RES_hhdet_in_fecs!I86</f>
        <v>1.7130863205498621E-2</v>
      </c>
      <c r="J533" s="99">
        <f>RES_hhdet_in_fecs!J86</f>
        <v>2.2067610070026212E-2</v>
      </c>
      <c r="K533" s="99">
        <f>RES_hhdet_in_fecs!K86</f>
        <v>2.8598521682721017E-2</v>
      </c>
      <c r="L533" s="99">
        <f>RES_hhdet_in_fecs!L86</f>
        <v>2.8194752725847923E-2</v>
      </c>
      <c r="M533" s="99">
        <f>RES_hhdet_in_fecs!M86</f>
        <v>3.695026682013805E-2</v>
      </c>
      <c r="N533" s="99">
        <f>RES_hhdet_in_fecs!N86</f>
        <v>3.6170353553717692E-2</v>
      </c>
      <c r="O533" s="99">
        <f>RES_hhdet_in_fecs!O86</f>
        <v>6.2811080241276365E-2</v>
      </c>
      <c r="P533" s="99">
        <f>RES_hhdet_in_fecs!P86</f>
        <v>8.2657835778710456E-2</v>
      </c>
      <c r="Q533" s="99">
        <f>RES_hhdet_in_fecs!Q86</f>
        <v>0.19171116488176962</v>
      </c>
      <c r="R533" s="99">
        <f>RES_hhdet_in_fecs!R86</f>
        <v>0.13992323192070744</v>
      </c>
      <c r="S533" s="99">
        <f>RES_hhdet_in_fecs!S86</f>
        <v>0.11667241104762904</v>
      </c>
      <c r="T533" s="99">
        <f>RES_hhdet_in_fecs!T86</f>
        <v>0.13019729603499647</v>
      </c>
      <c r="U533" s="99">
        <f>RES_hhdet_in_fecs!U86</f>
        <v>0.13298105373984265</v>
      </c>
      <c r="V533" s="99">
        <f>RES_hhdet_in_fecs!V86</f>
        <v>7.7813892300269014E-2</v>
      </c>
      <c r="W533" s="99">
        <f>RES_hhdet_in_fecs!W86</f>
        <v>3.1761558298139182E-2</v>
      </c>
      <c r="X533" s="99">
        <f>RES_hhdet_in_fecs!X86</f>
        <v>1.8825789941274831E-2</v>
      </c>
      <c r="Y533" s="99">
        <f>RES_hhdet_in_fecs!Y86</f>
        <v>8.0753922290381051E-3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16.180553241294039</v>
      </c>
      <c r="D534" s="123">
        <v>14.304206772158388</v>
      </c>
      <c r="E534" s="123">
        <v>19.492318183122912</v>
      </c>
      <c r="F534" s="123">
        <v>18.672141011497569</v>
      </c>
      <c r="G534" s="123">
        <v>16.896273794441854</v>
      </c>
      <c r="H534" s="123">
        <v>17.39297588208029</v>
      </c>
      <c r="I534" s="123">
        <v>17.286311117572577</v>
      </c>
      <c r="J534" s="123">
        <v>17.401939532269594</v>
      </c>
      <c r="K534" s="123">
        <v>16.998152305321227</v>
      </c>
      <c r="L534" s="123">
        <v>17.389767358136965</v>
      </c>
      <c r="M534" s="123">
        <v>18.222597455217734</v>
      </c>
      <c r="N534" s="123">
        <v>17.742647597368734</v>
      </c>
      <c r="O534" s="123">
        <v>17.562582956383423</v>
      </c>
      <c r="P534" s="123">
        <v>16.882936848665789</v>
      </c>
      <c r="Q534" s="123">
        <v>17.149608717194919</v>
      </c>
      <c r="R534" s="123">
        <v>16.009861787861265</v>
      </c>
      <c r="S534" s="123">
        <v>14.024152957350854</v>
      </c>
      <c r="T534" s="123">
        <v>21.006777137309111</v>
      </c>
      <c r="U534" s="123">
        <v>18.566121775451691</v>
      </c>
      <c r="V534" s="123">
        <v>16.98094646425103</v>
      </c>
      <c r="W534" s="123">
        <v>17.701575469036698</v>
      </c>
      <c r="X534" s="123">
        <v>16.195964053255654</v>
      </c>
      <c r="Y534" s="123">
        <v>11.533645223399486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16.561295328337991</v>
      </c>
      <c r="D535" s="99">
        <v>17.023246464739973</v>
      </c>
      <c r="E535" s="99">
        <v>17.619153208685912</v>
      </c>
      <c r="F535" s="99">
        <v>18.247159317655047</v>
      </c>
      <c r="G535" s="99">
        <v>17.215579227687531</v>
      </c>
      <c r="H535" s="99">
        <v>17.024589729409254</v>
      </c>
      <c r="I535" s="99">
        <v>17.312306429928658</v>
      </c>
      <c r="J535" s="99">
        <v>17.384227443615824</v>
      </c>
      <c r="K535" s="99">
        <v>17.179913647415265</v>
      </c>
      <c r="L535" s="99">
        <v>16.516604106438809</v>
      </c>
      <c r="M535" s="99">
        <v>18.149847376458016</v>
      </c>
      <c r="N535" s="99">
        <v>17.690860621640326</v>
      </c>
      <c r="O535" s="99">
        <v>17.875283486814741</v>
      </c>
      <c r="P535" s="99">
        <v>17.489350124607789</v>
      </c>
      <c r="Q535" s="99">
        <v>17.746924650909921</v>
      </c>
      <c r="R535" s="99">
        <v>15.703833888107862</v>
      </c>
      <c r="S535" s="99">
        <v>13.119854092079366</v>
      </c>
      <c r="T535" s="99">
        <v>22.116800859488155</v>
      </c>
      <c r="U535" s="99">
        <v>18.885170774812444</v>
      </c>
      <c r="V535" s="99">
        <v>16.891016920672847</v>
      </c>
      <c r="W535" s="99">
        <v>18.280384738253129</v>
      </c>
      <c r="X535" s="99">
        <v>16.299257236288344</v>
      </c>
      <c r="Y535" s="99">
        <v>11.602305933378366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14.396462252875082</v>
      </c>
      <c r="L536" s="99">
        <v>14.06507987906817</v>
      </c>
      <c r="M536" s="99">
        <v>15.472976459445853</v>
      </c>
      <c r="N536" s="99">
        <v>15.093057678802959</v>
      </c>
      <c r="O536" s="99">
        <v>15.411434667489926</v>
      </c>
      <c r="P536" s="99">
        <v>15.135073405793246</v>
      </c>
      <c r="Q536" s="99">
        <v>15.48830334362108</v>
      </c>
      <c r="R536" s="99">
        <v>13.784623425200209</v>
      </c>
      <c r="S536" s="99">
        <v>11.580573020539889</v>
      </c>
      <c r="T536" s="99">
        <v>20.152343877508979</v>
      </c>
      <c r="U536" s="99">
        <v>17.131427847399035</v>
      </c>
      <c r="V536" s="99">
        <v>15.378135862960406</v>
      </c>
      <c r="W536" s="99">
        <v>16.790471458574263</v>
      </c>
      <c r="X536" s="99">
        <v>14.785061396458387</v>
      </c>
      <c r="Y536" s="99">
        <v>10.43580074392886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8.2306503661883319</v>
      </c>
      <c r="L537" s="102">
        <v>8.2723517562404272</v>
      </c>
      <c r="M537" s="102">
        <v>8.7467174305628639</v>
      </c>
      <c r="N537" s="102">
        <v>8.2053504405014568</v>
      </c>
      <c r="O537" s="102">
        <v>8.5432917051225203</v>
      </c>
      <c r="P537" s="102">
        <v>8.2041346895124629</v>
      </c>
      <c r="Q537" s="102">
        <v>8.4575650763474091</v>
      </c>
      <c r="R537" s="102">
        <v>7.3560620845015494</v>
      </c>
      <c r="S537" s="102">
        <v>5.9967585419516505</v>
      </c>
      <c r="T537" s="102">
        <v>12.160434055359936</v>
      </c>
      <c r="U537" s="102">
        <v>9.3393057760579019</v>
      </c>
      <c r="V537" s="102">
        <v>8.0986814152966407</v>
      </c>
      <c r="W537" s="102">
        <v>9.10543555201704</v>
      </c>
      <c r="X537" s="102">
        <v>6.2699650748132978</v>
      </c>
      <c r="Y537" s="102">
        <v>3.3937320600123306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6.1658118866867504</v>
      </c>
      <c r="L538" s="105">
        <v>5.7927281228277456</v>
      </c>
      <c r="M538" s="105">
        <v>6.7262590288829891</v>
      </c>
      <c r="N538" s="105">
        <v>6.8877072383015019</v>
      </c>
      <c r="O538" s="105">
        <v>6.8681429623674077</v>
      </c>
      <c r="P538" s="105">
        <v>6.9309387162807816</v>
      </c>
      <c r="Q538" s="105">
        <v>7.0307382672736738</v>
      </c>
      <c r="R538" s="105">
        <v>6.4285613406986606</v>
      </c>
      <c r="S538" s="105">
        <v>5.5838144785882404</v>
      </c>
      <c r="T538" s="105">
        <v>7.9919098221490419</v>
      </c>
      <c r="U538" s="105">
        <v>7.7921220713411383</v>
      </c>
      <c r="V538" s="105">
        <v>7.2794544476637677</v>
      </c>
      <c r="W538" s="105">
        <v>7.6850359065572222</v>
      </c>
      <c r="X538" s="105">
        <v>8.5150963216450908</v>
      </c>
      <c r="Y538" s="105">
        <v>7.0420686839165283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17.249146221656584</v>
      </c>
      <c r="D539" s="102">
        <v>17.374680750807073</v>
      </c>
      <c r="E539" s="102">
        <v>18.139482419823388</v>
      </c>
      <c r="F539" s="102">
        <v>18.612941455399394</v>
      </c>
      <c r="G539" s="102">
        <v>18.671783828723974</v>
      </c>
      <c r="H539" s="102">
        <v>18.776577002509267</v>
      </c>
      <c r="I539" s="102">
        <v>19.376081183211429</v>
      </c>
      <c r="J539" s="102">
        <v>19.746910811678177</v>
      </c>
      <c r="K539" s="102">
        <v>20.249960400428272</v>
      </c>
      <c r="L539" s="102">
        <v>20.365015137572769</v>
      </c>
      <c r="M539" s="102">
        <v>19.893138147528774</v>
      </c>
      <c r="N539" s="102">
        <v>20.335684338375664</v>
      </c>
      <c r="O539" s="102">
        <v>19.38960505614984</v>
      </c>
      <c r="P539" s="102">
        <v>18.840420322514671</v>
      </c>
      <c r="Q539" s="102">
        <v>18.151939756032053</v>
      </c>
      <c r="R539" s="102">
        <v>18.319282073924676</v>
      </c>
      <c r="S539" s="102">
        <v>18.385636737589834</v>
      </c>
      <c r="T539" s="102">
        <v>18.69354065297621</v>
      </c>
      <c r="U539" s="102">
        <v>19.536858189736982</v>
      </c>
      <c r="V539" s="102">
        <v>19.458226261039982</v>
      </c>
      <c r="W539" s="102">
        <v>20.296756866393252</v>
      </c>
      <c r="X539" s="102">
        <v>0</v>
      </c>
      <c r="Y539" s="102">
        <v>0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16.030380346423556</v>
      </c>
      <c r="L540" s="105">
        <v>16.350160371016695</v>
      </c>
      <c r="M540" s="105">
        <v>15.922088788199067</v>
      </c>
      <c r="N540" s="105">
        <v>16.321915130376158</v>
      </c>
      <c r="O540" s="105">
        <v>15.918660004102279</v>
      </c>
      <c r="P540" s="105">
        <v>15.739025538004064</v>
      </c>
      <c r="Q540" s="105">
        <v>15.46743280180349</v>
      </c>
      <c r="R540" s="105">
        <v>15.753101712383875</v>
      </c>
      <c r="S540" s="105">
        <v>15.927190164086792</v>
      </c>
      <c r="T540" s="105">
        <v>16.701486172027376</v>
      </c>
      <c r="U540" s="105">
        <v>17.340511704328641</v>
      </c>
      <c r="V540" s="105">
        <v>17.313070876151698</v>
      </c>
      <c r="W540" s="105">
        <v>18.19817656987977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9.6974776177774729</v>
      </c>
      <c r="L541" s="99">
        <v>10.202898196161344</v>
      </c>
      <c r="M541" s="99">
        <v>9.5769365448725328</v>
      </c>
      <c r="N541" s="99">
        <v>9.4278849714988695</v>
      </c>
      <c r="O541" s="99">
        <v>9.256464486401601</v>
      </c>
      <c r="P541" s="99">
        <v>8.8267578767177906</v>
      </c>
      <c r="Q541" s="99">
        <v>8.6283916544987633</v>
      </c>
      <c r="R541" s="99">
        <v>8.6075004606668628</v>
      </c>
      <c r="S541" s="99">
        <v>8.4802463715265457</v>
      </c>
      <c r="T541" s="99">
        <v>10.18975174172669</v>
      </c>
      <c r="U541" s="99">
        <v>9.6373350448602206</v>
      </c>
      <c r="V541" s="99">
        <v>9.3496112001953513</v>
      </c>
      <c r="W541" s="99">
        <v>10.115300528204015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6.3329027286460819</v>
      </c>
      <c r="L542" s="99">
        <v>6.1472621748553493</v>
      </c>
      <c r="M542" s="99">
        <v>6.3451522433265355</v>
      </c>
      <c r="N542" s="99">
        <v>6.8940301588772872</v>
      </c>
      <c r="O542" s="99">
        <v>6.6621955177006793</v>
      </c>
      <c r="P542" s="99">
        <v>6.9122676612862755</v>
      </c>
      <c r="Q542" s="99">
        <v>6.8390411473047266</v>
      </c>
      <c r="R542" s="99">
        <v>7.1456012517170127</v>
      </c>
      <c r="S542" s="99">
        <v>7.4469437925602477</v>
      </c>
      <c r="T542" s="99">
        <v>6.5117344303006854</v>
      </c>
      <c r="U542" s="99">
        <v>7.703176659468423</v>
      </c>
      <c r="V542" s="99">
        <v>7.9634596759563454</v>
      </c>
      <c r="W542" s="99">
        <v>8.0828760416757568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13.203341001757458</v>
      </c>
      <c r="D543" s="102">
        <v>9.9488427375132407</v>
      </c>
      <c r="E543" s="102">
        <v>20.934425239226403</v>
      </c>
      <c r="F543" s="102">
        <v>19.380484165947788</v>
      </c>
      <c r="G543" s="102">
        <v>15.270050272369559</v>
      </c>
      <c r="H543" s="102">
        <v>18.012920657891733</v>
      </c>
      <c r="I543" s="102">
        <v>16.436844235582353</v>
      </c>
      <c r="J543" s="102">
        <v>17.204728365914519</v>
      </c>
      <c r="K543" s="102">
        <v>18.037628166730148</v>
      </c>
      <c r="L543" s="102">
        <v>19.207920836056577</v>
      </c>
      <c r="M543" s="102">
        <v>18.683887279050971</v>
      </c>
      <c r="N543" s="102">
        <v>18.106829208834604</v>
      </c>
      <c r="O543" s="102">
        <v>18.963378028296361</v>
      </c>
      <c r="P543" s="102">
        <v>18.364176587516244</v>
      </c>
      <c r="Q543" s="102">
        <v>18.366656401432827</v>
      </c>
      <c r="R543" s="102">
        <v>18.317427821393345</v>
      </c>
      <c r="S543" s="102">
        <v>18.173207146272151</v>
      </c>
      <c r="T543" s="102">
        <v>17.461962615708668</v>
      </c>
      <c r="U543" s="102">
        <v>18.536016022531602</v>
      </c>
      <c r="V543" s="102">
        <v>0</v>
      </c>
      <c r="W543" s="102">
        <v>19.248573719950507</v>
      </c>
      <c r="X543" s="102">
        <v>0</v>
      </c>
      <c r="Y543" s="102">
        <v>0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14.863592377338732</v>
      </c>
      <c r="L544" s="105">
        <v>15.996102737021282</v>
      </c>
      <c r="M544" s="105">
        <v>15.482213298169622</v>
      </c>
      <c r="N544" s="105">
        <v>14.985056500282735</v>
      </c>
      <c r="O544" s="105">
        <v>15.960979968839698</v>
      </c>
      <c r="P544" s="105">
        <v>15.653153602605588</v>
      </c>
      <c r="Q544" s="105">
        <v>15.900597850643514</v>
      </c>
      <c r="R544" s="105">
        <v>15.952502382935792</v>
      </c>
      <c r="S544" s="105">
        <v>15.874753843012575</v>
      </c>
      <c r="T544" s="105">
        <v>15.644401994167557</v>
      </c>
      <c r="U544" s="105">
        <v>16.503851556033297</v>
      </c>
      <c r="V544" s="105">
        <v>17.348925057234613</v>
      </c>
      <c r="W544" s="105">
        <v>17.4104452493808</v>
      </c>
      <c r="X544" s="105">
        <v>0</v>
      </c>
      <c r="Y544" s="105">
        <v>0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8.6422350243772925</v>
      </c>
      <c r="L545" s="99">
        <v>9.6370808642083485</v>
      </c>
      <c r="M545" s="99">
        <v>8.9937363815429077</v>
      </c>
      <c r="N545" s="99">
        <v>8.3808948706422335</v>
      </c>
      <c r="O545" s="99">
        <v>9.073740487142171</v>
      </c>
      <c r="P545" s="99">
        <v>8.6403343359977036</v>
      </c>
      <c r="Q545" s="99">
        <v>8.7941966050989411</v>
      </c>
      <c r="R545" s="99">
        <v>8.6843701974103222</v>
      </c>
      <c r="S545" s="99">
        <v>8.4406896140586767</v>
      </c>
      <c r="T545" s="99">
        <v>9.4242199736791079</v>
      </c>
      <c r="U545" s="99">
        <v>9.1411773834024412</v>
      </c>
      <c r="V545" s="99">
        <v>9.3837404432902289</v>
      </c>
      <c r="W545" s="99">
        <v>9.6037815434827909</v>
      </c>
      <c r="X545" s="99">
        <v>0</v>
      </c>
      <c r="Y545" s="99">
        <v>0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6.2213573529614425</v>
      </c>
      <c r="L546" s="99">
        <v>6.3590218728129342</v>
      </c>
      <c r="M546" s="99">
        <v>6.4884769166267153</v>
      </c>
      <c r="N546" s="99">
        <v>6.6041616296405028</v>
      </c>
      <c r="O546" s="99">
        <v>6.8872394816975264</v>
      </c>
      <c r="P546" s="99">
        <v>7.0128192666078846</v>
      </c>
      <c r="Q546" s="99">
        <v>7.106401245544574</v>
      </c>
      <c r="R546" s="99">
        <v>7.2681321855254684</v>
      </c>
      <c r="S546" s="99">
        <v>7.4340642289538952</v>
      </c>
      <c r="T546" s="99">
        <v>6.2201820204884486</v>
      </c>
      <c r="U546" s="99">
        <v>7.3626741726308547</v>
      </c>
      <c r="V546" s="99">
        <v>7.9651846139443849</v>
      </c>
      <c r="W546" s="99">
        <v>7.8066637058980088</v>
      </c>
      <c r="X546" s="99">
        <v>0</v>
      </c>
      <c r="Y546" s="99">
        <v>0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7.6523408037673253</v>
      </c>
      <c r="D547" s="123">
        <v>7.3804278767318685</v>
      </c>
      <c r="E547" s="123">
        <v>11.884482878511964</v>
      </c>
      <c r="F547" s="123">
        <v>11.551972757597664</v>
      </c>
      <c r="G547" s="123">
        <v>10.943478852280274</v>
      </c>
      <c r="H547" s="123">
        <v>11.348279876172677</v>
      </c>
      <c r="I547" s="123">
        <v>11.544078690101303</v>
      </c>
      <c r="J547" s="123">
        <v>11.508405516796767</v>
      </c>
      <c r="K547" s="123">
        <v>11.636425844617401</v>
      </c>
      <c r="L547" s="123">
        <v>11.797607460623434</v>
      </c>
      <c r="M547" s="123">
        <v>11.549450515553319</v>
      </c>
      <c r="N547" s="123">
        <v>11.690061930015945</v>
      </c>
      <c r="O547" s="123">
        <v>11.499978818595388</v>
      </c>
      <c r="P547" s="123">
        <v>11.142797440112494</v>
      </c>
      <c r="Q547" s="123">
        <v>10.935956550959645</v>
      </c>
      <c r="R547" s="123">
        <v>10.655478859098229</v>
      </c>
      <c r="S547" s="123">
        <v>10.412762535312844</v>
      </c>
      <c r="T547" s="123">
        <v>12.24233648963015</v>
      </c>
      <c r="U547" s="123">
        <v>11.951024354470631</v>
      </c>
      <c r="V547" s="123">
        <v>11.349807032491297</v>
      </c>
      <c r="W547" s="123">
        <v>11.390731997501328</v>
      </c>
      <c r="X547" s="123">
        <v>9.6357899900989263</v>
      </c>
      <c r="Y547" s="123">
        <v>7.93263455241848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8.0505505278710263</v>
      </c>
      <c r="D548" s="99">
        <v>9.1075766445078674</v>
      </c>
      <c r="E548" s="99">
        <v>12.222519356009171</v>
      </c>
      <c r="F548" s="99">
        <v>12.605721692008983</v>
      </c>
      <c r="G548" s="99">
        <v>11.843723114941287</v>
      </c>
      <c r="H548" s="99">
        <v>11.966251365763135</v>
      </c>
      <c r="I548" s="99">
        <v>12.39190299245543</v>
      </c>
      <c r="J548" s="99">
        <v>12.751266534145225</v>
      </c>
      <c r="K548" s="99">
        <v>12.788962794628045</v>
      </c>
      <c r="L548" s="99">
        <v>12.482964895818348</v>
      </c>
      <c r="M548" s="99">
        <v>13.308678086490499</v>
      </c>
      <c r="N548" s="99">
        <v>12.602743239391751</v>
      </c>
      <c r="O548" s="99">
        <v>12.380948677006991</v>
      </c>
      <c r="P548" s="99">
        <v>12.091494642245578</v>
      </c>
      <c r="Q548" s="99">
        <v>12.33477248759853</v>
      </c>
      <c r="R548" s="99">
        <v>10.927278061128622</v>
      </c>
      <c r="S548" s="99">
        <v>9.2172619809356569</v>
      </c>
      <c r="T548" s="99">
        <v>15.547895836400162</v>
      </c>
      <c r="U548" s="99">
        <v>13.402351341943335</v>
      </c>
      <c r="V548" s="99">
        <v>12.051201989563596</v>
      </c>
      <c r="W548" s="99">
        <v>12.706768093045078</v>
      </c>
      <c r="X548" s="99">
        <v>9.4097158001699519</v>
      </c>
      <c r="Y548" s="99">
        <v>8.4624303350934085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8.2498744930448602</v>
      </c>
      <c r="D549" s="99">
        <v>8.9139867240003703</v>
      </c>
      <c r="E549" s="99">
        <v>11.81971708595775</v>
      </c>
      <c r="F549" s="99">
        <v>11.840834476152086</v>
      </c>
      <c r="G549" s="99">
        <v>11.534158315352299</v>
      </c>
      <c r="H549" s="99">
        <v>11.635998645153123</v>
      </c>
      <c r="I549" s="99">
        <v>12.09067467416337</v>
      </c>
      <c r="J549" s="99">
        <v>12.4328192943355</v>
      </c>
      <c r="K549" s="99">
        <v>12.803772092671366</v>
      </c>
      <c r="L549" s="99">
        <v>12.943385179409887</v>
      </c>
      <c r="M549" s="99">
        <v>12.364258667560444</v>
      </c>
      <c r="N549" s="99">
        <v>12.384868261169556</v>
      </c>
      <c r="O549" s="99">
        <v>11.8832761204241</v>
      </c>
      <c r="P549" s="99">
        <v>11.760206106582512</v>
      </c>
      <c r="Q549" s="99">
        <v>11.67627376366697</v>
      </c>
      <c r="R549" s="99">
        <v>11.798293373610028</v>
      </c>
      <c r="S549" s="99">
        <v>11.860674045368089</v>
      </c>
      <c r="T549" s="99">
        <v>12.174069059918809</v>
      </c>
      <c r="U549" s="99">
        <v>12.684667402026495</v>
      </c>
      <c r="V549" s="99">
        <v>11.803924762471803</v>
      </c>
      <c r="W549" s="99">
        <v>11.188752240996941</v>
      </c>
      <c r="X549" s="99">
        <v>9.6555166751471582</v>
      </c>
      <c r="Y549" s="99">
        <v>7.8591854761908175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5.5987994528014671</v>
      </c>
      <c r="D550" s="110">
        <v>4.4022569122448232</v>
      </c>
      <c r="E550" s="110">
        <v>11.86567282669173</v>
      </c>
      <c r="F550" s="110">
        <v>10.709527559168786</v>
      </c>
      <c r="G550" s="110">
        <v>8.2447628206846311</v>
      </c>
      <c r="H550" s="110">
        <v>9.8090795930146353</v>
      </c>
      <c r="I550" s="110">
        <v>8.8748487224848347</v>
      </c>
      <c r="J550" s="110">
        <v>9.4031067943809958</v>
      </c>
      <c r="K550" s="110">
        <v>9.4575489650141282</v>
      </c>
      <c r="L550" s="110">
        <v>10.529593825591519</v>
      </c>
      <c r="M550" s="110">
        <v>9.6278898955182903</v>
      </c>
      <c r="N550" s="110">
        <v>9.3581493174487314</v>
      </c>
      <c r="O550" s="110">
        <v>9.5276250486120091</v>
      </c>
      <c r="P550" s="110">
        <v>8.8151258768055047</v>
      </c>
      <c r="Q550" s="110">
        <v>8.7066666987719348</v>
      </c>
      <c r="R550" s="110">
        <v>8.8220727076782079</v>
      </c>
      <c r="S550" s="110">
        <v>8.8713171388983678</v>
      </c>
      <c r="T550" s="110">
        <v>8.746131481657077</v>
      </c>
      <c r="U550" s="110">
        <v>8.684115571090361</v>
      </c>
      <c r="V550" s="110">
        <v>8.9793749733097403</v>
      </c>
      <c r="W550" s="110">
        <v>0</v>
      </c>
      <c r="X550" s="110">
        <v>0</v>
      </c>
      <c r="Y550" s="110">
        <v>0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117.7470893799362</v>
      </c>
      <c r="D552" s="118">
        <f t="shared" si="268"/>
        <v>114.31952990052524</v>
      </c>
      <c r="E552" s="118">
        <f t="shared" si="268"/>
        <v>118.15301743885682</v>
      </c>
      <c r="F552" s="118">
        <f t="shared" si="268"/>
        <v>116.74359616775699</v>
      </c>
      <c r="G552" s="118">
        <f t="shared" si="268"/>
        <v>113.88596804130769</v>
      </c>
      <c r="H552" s="118">
        <f t="shared" si="268"/>
        <v>118.74217292659085</v>
      </c>
      <c r="I552" s="118">
        <f t="shared" si="268"/>
        <v>115.06766019712211</v>
      </c>
      <c r="J552" s="118">
        <f t="shared" si="268"/>
        <v>115.34002714223702</v>
      </c>
      <c r="K552" s="118">
        <f t="shared" si="268"/>
        <v>114.32515358237234</v>
      </c>
      <c r="L552" s="118">
        <f t="shared" si="268"/>
        <v>123.02368513174476</v>
      </c>
      <c r="M552" s="118">
        <f t="shared" si="268"/>
        <v>119.23856386092558</v>
      </c>
      <c r="N552" s="118">
        <f t="shared" si="268"/>
        <v>118.25235187493651</v>
      </c>
      <c r="O552" s="118">
        <f t="shared" si="268"/>
        <v>115.70079401781098</v>
      </c>
      <c r="P552" s="118">
        <f t="shared" si="268"/>
        <v>102.50814896773298</v>
      </c>
      <c r="Q552" s="118">
        <f t="shared" si="268"/>
        <v>102.38444903872394</v>
      </c>
      <c r="R552" s="118">
        <f t="shared" ref="R552:V552" si="269">R553+R556+R558+R571</f>
        <v>95.758850177265941</v>
      </c>
      <c r="S552" s="118">
        <f t="shared" si="269"/>
        <v>81.212222729792401</v>
      </c>
      <c r="T552" s="118">
        <f t="shared" si="269"/>
        <v>130.5647255584413</v>
      </c>
      <c r="U552" s="118">
        <f t="shared" si="269"/>
        <v>110.73814786865729</v>
      </c>
      <c r="V552" s="118">
        <f t="shared" si="269"/>
        <v>96.628507054248999</v>
      </c>
      <c r="W552" s="118">
        <f t="shared" ref="W552:Y552" si="270">W553+W556+W558+W571</f>
        <v>90.811620533654732</v>
      </c>
      <c r="X552" s="118">
        <f t="shared" si="270"/>
        <v>74.356281663409774</v>
      </c>
      <c r="Y552" s="118">
        <f t="shared" si="270"/>
        <v>55.26986403889245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103.65630925505039</v>
      </c>
      <c r="D553" s="123">
        <f t="shared" si="271"/>
        <v>101.12895502290407</v>
      </c>
      <c r="E553" s="123">
        <f t="shared" si="271"/>
        <v>97.830406285131474</v>
      </c>
      <c r="F553" s="123">
        <f t="shared" si="271"/>
        <v>97.633550780903889</v>
      </c>
      <c r="G553" s="123">
        <f t="shared" si="271"/>
        <v>96.54433755047566</v>
      </c>
      <c r="H553" s="123">
        <f t="shared" si="271"/>
        <v>100.6611907567649</v>
      </c>
      <c r="I553" s="123">
        <f t="shared" si="271"/>
        <v>96.663873656591278</v>
      </c>
      <c r="J553" s="123">
        <f t="shared" si="271"/>
        <v>96.400962686773994</v>
      </c>
      <c r="K553" s="123">
        <f t="shared" si="271"/>
        <v>94.998735951581523</v>
      </c>
      <c r="L553" s="123">
        <f t="shared" si="271"/>
        <v>103.21968656719781</v>
      </c>
      <c r="M553" s="123">
        <f t="shared" si="271"/>
        <v>98.873404370269924</v>
      </c>
      <c r="N553" s="123">
        <f t="shared" si="271"/>
        <v>98.130885269825185</v>
      </c>
      <c r="O553" s="123">
        <f t="shared" si="271"/>
        <v>95.218596673457185</v>
      </c>
      <c r="P553" s="123">
        <f t="shared" si="271"/>
        <v>82.192633540089247</v>
      </c>
      <c r="Q553" s="123">
        <f t="shared" si="271"/>
        <v>81.298455415400014</v>
      </c>
      <c r="R553" s="123">
        <f t="shared" ref="R553:V553" si="272">SUM(R554:R555)</f>
        <v>75.866231812993178</v>
      </c>
      <c r="S553" s="123">
        <f t="shared" si="272"/>
        <v>62.992265834144838</v>
      </c>
      <c r="T553" s="123">
        <f t="shared" si="272"/>
        <v>105.32009188778501</v>
      </c>
      <c r="U553" s="123">
        <f t="shared" si="272"/>
        <v>87.334285228153675</v>
      </c>
      <c r="V553" s="123">
        <f t="shared" si="272"/>
        <v>74.90723347468203</v>
      </c>
      <c r="W553" s="123">
        <f t="shared" ref="W553:Y553" si="273">SUM(W554:W555)</f>
        <v>68.212529966211051</v>
      </c>
      <c r="X553" s="123">
        <f t="shared" si="273"/>
        <v>54.685113418193424</v>
      </c>
      <c r="Y553" s="123">
        <f t="shared" si="273"/>
        <v>40.569700352208962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102.82458686515972</v>
      </c>
      <c r="D554" s="99">
        <v>100.32699799673136</v>
      </c>
      <c r="E554" s="99">
        <v>97.056619365083961</v>
      </c>
      <c r="F554" s="99">
        <v>96.875204648723638</v>
      </c>
      <c r="G554" s="99">
        <v>95.8061995170644</v>
      </c>
      <c r="H554" s="99">
        <v>99.894705372599645</v>
      </c>
      <c r="I554" s="99">
        <v>95.946965149794806</v>
      </c>
      <c r="J554" s="99">
        <v>95.692810113761041</v>
      </c>
      <c r="K554" s="99">
        <v>94.310092929196415</v>
      </c>
      <c r="L554" s="99">
        <v>102.46917503644477</v>
      </c>
      <c r="M554" s="99">
        <v>98.171388089159308</v>
      </c>
      <c r="N554" s="99">
        <v>97.439166656798719</v>
      </c>
      <c r="O554" s="99">
        <v>94.557676184669418</v>
      </c>
      <c r="P554" s="99">
        <v>81.633438392650191</v>
      </c>
      <c r="Q554" s="99">
        <v>80.751740674512973</v>
      </c>
      <c r="R554" s="99">
        <v>75.358390980511928</v>
      </c>
      <c r="S554" s="99">
        <v>62.574983166027693</v>
      </c>
      <c r="T554" s="99">
        <v>104.61452935626056</v>
      </c>
      <c r="U554" s="99">
        <v>86.761780698958972</v>
      </c>
      <c r="V554" s="99">
        <v>74.418700146585948</v>
      </c>
      <c r="W554" s="99">
        <v>67.778761830538414</v>
      </c>
      <c r="X554" s="99">
        <v>54.352977568908372</v>
      </c>
      <c r="Y554" s="99">
        <v>40.329560421403798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0.83172238989066738</v>
      </c>
      <c r="D555" s="99">
        <v>0.8019570261727067</v>
      </c>
      <c r="E555" s="99">
        <v>0.77378692004751826</v>
      </c>
      <c r="F555" s="99">
        <v>0.75834613218025015</v>
      </c>
      <c r="G555" s="99">
        <v>0.73813803341125606</v>
      </c>
      <c r="H555" s="99">
        <v>0.76648538416524803</v>
      </c>
      <c r="I555" s="99">
        <v>0.71690850679647333</v>
      </c>
      <c r="J555" s="99">
        <v>0.70815257301295154</v>
      </c>
      <c r="K555" s="99">
        <v>0.68864302238510644</v>
      </c>
      <c r="L555" s="99">
        <v>0.750511530753048</v>
      </c>
      <c r="M555" s="99">
        <v>0.70201628111061376</v>
      </c>
      <c r="N555" s="99">
        <v>0.69171861302647064</v>
      </c>
      <c r="O555" s="99">
        <v>0.66092048878777165</v>
      </c>
      <c r="P555" s="99">
        <v>0.55919514743906062</v>
      </c>
      <c r="Q555" s="99">
        <v>0.54671474088703775</v>
      </c>
      <c r="R555" s="99">
        <v>0.5078408324812449</v>
      </c>
      <c r="S555" s="99">
        <v>0.41728266811714576</v>
      </c>
      <c r="T555" s="99">
        <v>0.70556253152445658</v>
      </c>
      <c r="U555" s="99">
        <v>0.57250452919470829</v>
      </c>
      <c r="V555" s="99">
        <v>0.48853332809608607</v>
      </c>
      <c r="W555" s="99">
        <v>0.43376813567263739</v>
      </c>
      <c r="X555" s="99">
        <v>0.33213584928505197</v>
      </c>
      <c r="Y555" s="99">
        <v>0.24013993080516169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8.5814457363897912E-4</v>
      </c>
      <c r="D556" s="123">
        <f t="shared" si="274"/>
        <v>1.6284642849085276E-3</v>
      </c>
      <c r="E556" s="123">
        <f t="shared" si="274"/>
        <v>5.7919315429631052E-3</v>
      </c>
      <c r="F556" s="123">
        <f t="shared" si="274"/>
        <v>1.4068915101187072E-2</v>
      </c>
      <c r="G556" s="123">
        <f t="shared" si="274"/>
        <v>7.3810104516351645E-3</v>
      </c>
      <c r="H556" s="123">
        <f t="shared" si="274"/>
        <v>1.872197054133978E-2</v>
      </c>
      <c r="I556" s="123">
        <f t="shared" si="274"/>
        <v>4.8851480294413496E-2</v>
      </c>
      <c r="J556" s="123">
        <f t="shared" si="274"/>
        <v>6.5191191807674548E-2</v>
      </c>
      <c r="K556" s="123">
        <f t="shared" si="274"/>
        <v>8.7481518228949118E-2</v>
      </c>
      <c r="L556" s="123">
        <f t="shared" si="274"/>
        <v>8.9267562508397749E-2</v>
      </c>
      <c r="M556" s="123">
        <f t="shared" si="274"/>
        <v>0.12152554963794161</v>
      </c>
      <c r="N556" s="123">
        <f t="shared" si="274"/>
        <v>0.1241099887271728</v>
      </c>
      <c r="O556" s="123">
        <f t="shared" si="274"/>
        <v>0.22567737346053629</v>
      </c>
      <c r="P556" s="123">
        <f t="shared" si="274"/>
        <v>0.31064759052727181</v>
      </c>
      <c r="Q556" s="123">
        <f t="shared" si="274"/>
        <v>0.74481425010149582</v>
      </c>
      <c r="R556" s="123">
        <f t="shared" si="274"/>
        <v>0.54745958941427875</v>
      </c>
      <c r="S556" s="123">
        <f t="shared" si="274"/>
        <v>0.45684541340215917</v>
      </c>
      <c r="T556" s="123">
        <f t="shared" si="274"/>
        <v>0.51024558897171102</v>
      </c>
      <c r="U556" s="123">
        <f t="shared" si="274"/>
        <v>0.52165656802824756</v>
      </c>
      <c r="V556" s="123">
        <f t="shared" si="274"/>
        <v>0.30608580758499349</v>
      </c>
      <c r="W556" s="123">
        <f t="shared" si="274"/>
        <v>0.12605922078669365</v>
      </c>
      <c r="X556" s="123">
        <f t="shared" si="274"/>
        <v>7.5530201982868181E-2</v>
      </c>
      <c r="Y556" s="123">
        <f t="shared" si="274"/>
        <v>3.2791599489364102E-2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8.5814457363897912E-4</v>
      </c>
      <c r="D557" s="99">
        <f>RES_hhdet_in_tess!D86</f>
        <v>1.6284642849085276E-3</v>
      </c>
      <c r="E557" s="99">
        <f>RES_hhdet_in_tess!E86</f>
        <v>5.7919315429631052E-3</v>
      </c>
      <c r="F557" s="99">
        <f>RES_hhdet_in_tess!F86</f>
        <v>1.4068915101187072E-2</v>
      </c>
      <c r="G557" s="99">
        <f>RES_hhdet_in_tess!G86</f>
        <v>7.3810104516351645E-3</v>
      </c>
      <c r="H557" s="99">
        <f>RES_hhdet_in_tess!H86</f>
        <v>1.872197054133978E-2</v>
      </c>
      <c r="I557" s="99">
        <f>RES_hhdet_in_tess!I86</f>
        <v>4.8851480294413496E-2</v>
      </c>
      <c r="J557" s="99">
        <f>RES_hhdet_in_tess!J86</f>
        <v>6.5191191807674548E-2</v>
      </c>
      <c r="K557" s="99">
        <f>RES_hhdet_in_tess!K86</f>
        <v>8.7481518228949118E-2</v>
      </c>
      <c r="L557" s="99">
        <f>RES_hhdet_in_tess!L86</f>
        <v>8.9267562508397749E-2</v>
      </c>
      <c r="M557" s="99">
        <f>RES_hhdet_in_tess!M86</f>
        <v>0.12152554963794161</v>
      </c>
      <c r="N557" s="99">
        <f>RES_hhdet_in_tess!N86</f>
        <v>0.1241099887271728</v>
      </c>
      <c r="O557" s="99">
        <f>RES_hhdet_in_tess!O86</f>
        <v>0.22567737346053629</v>
      </c>
      <c r="P557" s="99">
        <f>RES_hhdet_in_tess!P86</f>
        <v>0.31064759052727181</v>
      </c>
      <c r="Q557" s="99">
        <f>RES_hhdet_in_tess!Q86</f>
        <v>0.74481425010149582</v>
      </c>
      <c r="R557" s="99">
        <f>RES_hhdet_in_tess!R86</f>
        <v>0.54745958941427875</v>
      </c>
      <c r="S557" s="99">
        <f>RES_hhdet_in_tess!S86</f>
        <v>0.45684541340215917</v>
      </c>
      <c r="T557" s="99">
        <f>RES_hhdet_in_tess!T86</f>
        <v>0.51024558897171102</v>
      </c>
      <c r="U557" s="99">
        <f>RES_hhdet_in_tess!U86</f>
        <v>0.52165656802824756</v>
      </c>
      <c r="V557" s="99">
        <f>RES_hhdet_in_tess!V86</f>
        <v>0.30608580758499349</v>
      </c>
      <c r="W557" s="99">
        <f>RES_hhdet_in_tess!W86</f>
        <v>0.12605922078669365</v>
      </c>
      <c r="X557" s="99">
        <f>RES_hhdet_in_tess!X86</f>
        <v>7.5530201982868181E-2</v>
      </c>
      <c r="Y557" s="99">
        <f>RES_hhdet_in_tess!Y86</f>
        <v>3.2791599489364102E-2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9.4033236053575404</v>
      </c>
      <c r="D558" s="123">
        <v>8.6152124854040135</v>
      </c>
      <c r="E558" s="123">
        <v>12.240252073872458</v>
      </c>
      <c r="F558" s="123">
        <v>11.686030314008473</v>
      </c>
      <c r="G558" s="123">
        <v>10.651410819557356</v>
      </c>
      <c r="H558" s="123">
        <v>11.09659471884291</v>
      </c>
      <c r="I558" s="123">
        <v>11.301100347961558</v>
      </c>
      <c r="J558" s="123">
        <v>11.598981238082208</v>
      </c>
      <c r="K558" s="123">
        <v>11.842162762241085</v>
      </c>
      <c r="L558" s="123">
        <v>11.977332179025835</v>
      </c>
      <c r="M558" s="123">
        <v>12.823644769485728</v>
      </c>
      <c r="N558" s="123">
        <v>12.71980008911728</v>
      </c>
      <c r="O558" s="123">
        <v>13.121945669868882</v>
      </c>
      <c r="P558" s="123">
        <v>13.061049973884314</v>
      </c>
      <c r="Q558" s="123">
        <v>13.400642490614779</v>
      </c>
      <c r="R558" s="123">
        <v>12.43490257600272</v>
      </c>
      <c r="S558" s="123">
        <v>10.996023492805049</v>
      </c>
      <c r="T558" s="123">
        <v>16.93248991181305</v>
      </c>
      <c r="U558" s="123">
        <v>15.202987495055334</v>
      </c>
      <c r="V558" s="123">
        <v>14.135607724253596</v>
      </c>
      <c r="W558" s="123">
        <v>15.545000950009381</v>
      </c>
      <c r="X558" s="123">
        <v>13.7185796980155</v>
      </c>
      <c r="Y558" s="123">
        <v>9.836399463193878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9.5038430243809895</v>
      </c>
      <c r="D559" s="99">
        <v>10.002907396452171</v>
      </c>
      <c r="E559" s="99">
        <v>10.597529129176772</v>
      </c>
      <c r="F559" s="99">
        <v>11.23057955562436</v>
      </c>
      <c r="G559" s="99">
        <v>10.838338758796654</v>
      </c>
      <c r="H559" s="99">
        <v>10.959556697658362</v>
      </c>
      <c r="I559" s="99">
        <v>11.39145148147567</v>
      </c>
      <c r="J559" s="99">
        <v>11.686815523311772</v>
      </c>
      <c r="K559" s="99">
        <v>11.793868966252663</v>
      </c>
      <c r="L559" s="99">
        <v>11.571893814660331</v>
      </c>
      <c r="M559" s="99">
        <v>12.951758685633568</v>
      </c>
      <c r="N559" s="99">
        <v>12.823288931371913</v>
      </c>
      <c r="O559" s="99">
        <v>13.121275997252447</v>
      </c>
      <c r="P559" s="99">
        <v>12.976633449132295</v>
      </c>
      <c r="Q559" s="99">
        <v>13.335618973018786</v>
      </c>
      <c r="R559" s="99">
        <v>12.022876551822048</v>
      </c>
      <c r="S559" s="99">
        <v>10.253796347481552</v>
      </c>
      <c r="T559" s="99">
        <v>17.641093783924227</v>
      </c>
      <c r="U559" s="99">
        <v>15.344045797482842</v>
      </c>
      <c r="V559" s="99">
        <v>13.934337316983427</v>
      </c>
      <c r="W559" s="99">
        <v>15.263535229257464</v>
      </c>
      <c r="X559" s="99">
        <v>13.71332816430683</v>
      </c>
      <c r="Y559" s="99">
        <v>9.8313100828700239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11.816085451389398</v>
      </c>
      <c r="L560" s="99">
        <v>11.588518559156913</v>
      </c>
      <c r="M560" s="99">
        <v>12.967929887174416</v>
      </c>
      <c r="N560" s="99">
        <v>12.835387327590102</v>
      </c>
      <c r="O560" s="99">
        <v>13.139309988649087</v>
      </c>
      <c r="P560" s="99">
        <v>13.018188835615993</v>
      </c>
      <c r="Q560" s="99">
        <v>13.386028973480437</v>
      </c>
      <c r="R560" s="99">
        <v>12.060372462725059</v>
      </c>
      <c r="S560" s="99">
        <v>10.270569407617115</v>
      </c>
      <c r="T560" s="99">
        <v>17.691475278597039</v>
      </c>
      <c r="U560" s="99">
        <v>15.380231136028781</v>
      </c>
      <c r="V560" s="99">
        <v>13.960506227643441</v>
      </c>
      <c r="W560" s="99">
        <v>15.287782693123296</v>
      </c>
      <c r="X560" s="99">
        <v>13.790311468150575</v>
      </c>
      <c r="Y560" s="99">
        <v>9.9177756693850014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5.6502735647026467</v>
      </c>
      <c r="L561" s="102">
        <v>5.7957904363291677</v>
      </c>
      <c r="M561" s="102">
        <v>6.2416708582914255</v>
      </c>
      <c r="N561" s="102">
        <v>5.9476800892886024</v>
      </c>
      <c r="O561" s="102">
        <v>6.271167026281681</v>
      </c>
      <c r="P561" s="102">
        <v>6.0872501193352093</v>
      </c>
      <c r="Q561" s="102">
        <v>6.3552907062067652</v>
      </c>
      <c r="R561" s="102">
        <v>5.6318111220263978</v>
      </c>
      <c r="S561" s="102">
        <v>4.6867549290288766</v>
      </c>
      <c r="T561" s="102">
        <v>9.6995654564479956</v>
      </c>
      <c r="U561" s="102">
        <v>7.5881090646876421</v>
      </c>
      <c r="V561" s="102">
        <v>6.681051779979672</v>
      </c>
      <c r="W561" s="102">
        <v>7.6027467865660725</v>
      </c>
      <c r="X561" s="102">
        <v>5.2752151465054835</v>
      </c>
      <c r="Y561" s="102">
        <v>2.8757069854684731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6.1658118866867504</v>
      </c>
      <c r="L562" s="105">
        <v>5.7927281228277456</v>
      </c>
      <c r="M562" s="105">
        <v>6.7262590288829891</v>
      </c>
      <c r="N562" s="105">
        <v>6.8877072383015019</v>
      </c>
      <c r="O562" s="105">
        <v>6.8681429623674077</v>
      </c>
      <c r="P562" s="105">
        <v>6.9309387162807816</v>
      </c>
      <c r="Q562" s="105">
        <v>7.0307382672736738</v>
      </c>
      <c r="R562" s="105">
        <v>6.4285613406986606</v>
      </c>
      <c r="S562" s="105">
        <v>5.5838144785882404</v>
      </c>
      <c r="T562" s="105">
        <v>7.9919098221490419</v>
      </c>
      <c r="U562" s="105">
        <v>7.7921220713411383</v>
      </c>
      <c r="V562" s="105">
        <v>7.2794544476637677</v>
      </c>
      <c r="W562" s="105">
        <v>7.6850359065572222</v>
      </c>
      <c r="X562" s="105">
        <v>8.5150963216450908</v>
      </c>
      <c r="Y562" s="105">
        <v>7.0420686839165283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9.9160618615544731</v>
      </c>
      <c r="D563" s="102">
        <v>10.023806187513854</v>
      </c>
      <c r="E563" s="102">
        <v>10.507343027850041</v>
      </c>
      <c r="F563" s="102">
        <v>10.825729357498812</v>
      </c>
      <c r="G563" s="102">
        <v>10.909121464666047</v>
      </c>
      <c r="H563" s="102">
        <v>11.024200350396633</v>
      </c>
      <c r="I563" s="102">
        <v>11.437372244446017</v>
      </c>
      <c r="J563" s="102">
        <v>11.728800296081943</v>
      </c>
      <c r="K563" s="102">
        <v>12.116286239017674</v>
      </c>
      <c r="L563" s="102">
        <v>12.28976889129051</v>
      </c>
      <c r="M563" s="102">
        <v>12.213378123444047</v>
      </c>
      <c r="N563" s="102">
        <v>12.836203001480863</v>
      </c>
      <c r="O563" s="102">
        <v>12.728464049864577</v>
      </c>
      <c r="P563" s="102">
        <v>12.944637334894924</v>
      </c>
      <c r="Q563" s="102">
        <v>12.971860343560982</v>
      </c>
      <c r="R563" s="102">
        <v>13.418994429447904</v>
      </c>
      <c r="S563" s="102">
        <v>13.773681610427246</v>
      </c>
      <c r="T563" s="102">
        <v>14.283350295169267</v>
      </c>
      <c r="U563" s="102">
        <v>15.176049592091655</v>
      </c>
      <c r="V563" s="102">
        <v>15.309679815579889</v>
      </c>
      <c r="W563" s="102">
        <v>16.094270447123677</v>
      </c>
      <c r="X563" s="102">
        <v>0</v>
      </c>
      <c r="Y563" s="102">
        <v>0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12.135255537739679</v>
      </c>
      <c r="L564" s="105">
        <v>12.304451845726014</v>
      </c>
      <c r="M564" s="105">
        <v>12.224905674852783</v>
      </c>
      <c r="N564" s="105">
        <v>12.845059067228085</v>
      </c>
      <c r="O564" s="105">
        <v>12.738676967571239</v>
      </c>
      <c r="P564" s="105">
        <v>12.976844650606257</v>
      </c>
      <c r="Q564" s="105">
        <v>13.005119981634866</v>
      </c>
      <c r="R564" s="105">
        <v>13.450651868169127</v>
      </c>
      <c r="S564" s="105">
        <v>13.799958113819995</v>
      </c>
      <c r="T564" s="105">
        <v>14.297514355556382</v>
      </c>
      <c r="U564" s="105">
        <v>15.189368817695405</v>
      </c>
      <c r="V564" s="105">
        <v>15.31970849097552</v>
      </c>
      <c r="W564" s="105">
        <v>16.103782210404855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5.8023528090935974</v>
      </c>
      <c r="L565" s="99">
        <v>6.1571896708706646</v>
      </c>
      <c r="M565" s="99">
        <v>5.8797534315262476</v>
      </c>
      <c r="N565" s="99">
        <v>5.9510289083507972</v>
      </c>
      <c r="O565" s="99">
        <v>6.0764814498705597</v>
      </c>
      <c r="P565" s="99">
        <v>6.0645769893199795</v>
      </c>
      <c r="Q565" s="99">
        <v>6.1660788343301398</v>
      </c>
      <c r="R565" s="99">
        <v>6.3050506164521147</v>
      </c>
      <c r="S565" s="99">
        <v>6.3530143212597459</v>
      </c>
      <c r="T565" s="99">
        <v>7.7857799252556976</v>
      </c>
      <c r="U565" s="99">
        <v>7.4861921582269799</v>
      </c>
      <c r="V565" s="99">
        <v>7.3562488150191783</v>
      </c>
      <c r="W565" s="99">
        <v>8.0209061687291019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6.3329027286460819</v>
      </c>
      <c r="L566" s="99">
        <v>6.1472621748553493</v>
      </c>
      <c r="M566" s="99">
        <v>6.3451522433265355</v>
      </c>
      <c r="N566" s="99">
        <v>6.8940301588772872</v>
      </c>
      <c r="O566" s="99">
        <v>6.6621955177006793</v>
      </c>
      <c r="P566" s="99">
        <v>6.9122676612862755</v>
      </c>
      <c r="Q566" s="99">
        <v>6.8390411473047266</v>
      </c>
      <c r="R566" s="99">
        <v>7.1456012517170127</v>
      </c>
      <c r="S566" s="99">
        <v>7.4469437925602477</v>
      </c>
      <c r="T566" s="99">
        <v>6.5117344303006854</v>
      </c>
      <c r="U566" s="99">
        <v>7.703176659468423</v>
      </c>
      <c r="V566" s="99">
        <v>7.9634596759563454</v>
      </c>
      <c r="W566" s="99">
        <v>8.0828760416757568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8.5011117167818835</v>
      </c>
      <c r="D567" s="102">
        <v>6.4208351870744682</v>
      </c>
      <c r="E567" s="102">
        <v>13.54570491239042</v>
      </c>
      <c r="F567" s="102">
        <v>12.572955969114354</v>
      </c>
      <c r="G567" s="102">
        <v>9.9341809210257033</v>
      </c>
      <c r="H567" s="102">
        <v>11.75362637372722</v>
      </c>
      <c r="I567" s="102">
        <v>10.75966055811716</v>
      </c>
      <c r="J567" s="102">
        <v>11.303007837599223</v>
      </c>
      <c r="K567" s="102">
        <v>11.89960319460285</v>
      </c>
      <c r="L567" s="102">
        <v>12.73214543875156</v>
      </c>
      <c r="M567" s="102">
        <v>12.496643602375865</v>
      </c>
      <c r="N567" s="102">
        <v>12.289428704620455</v>
      </c>
      <c r="O567" s="102">
        <v>13.156245200487852</v>
      </c>
      <c r="P567" s="102">
        <v>13.099024817967091</v>
      </c>
      <c r="Q567" s="102">
        <v>13.446705301057643</v>
      </c>
      <c r="R567" s="102">
        <v>13.64412836663689</v>
      </c>
      <c r="S567" s="102">
        <v>13.761108586326412</v>
      </c>
      <c r="T567" s="102">
        <v>13.43649043670948</v>
      </c>
      <c r="U567" s="102">
        <v>14.490561030003009</v>
      </c>
      <c r="V567" s="102">
        <v>0</v>
      </c>
      <c r="W567" s="102">
        <v>15.49188516974238</v>
      </c>
      <c r="X567" s="102">
        <v>0</v>
      </c>
      <c r="Y567" s="102">
        <v>0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11.922725989347478</v>
      </c>
      <c r="L568" s="105">
        <v>12.747048781887855</v>
      </c>
      <c r="M568" s="105">
        <v>12.503901679967081</v>
      </c>
      <c r="N568" s="105">
        <v>12.292424815081242</v>
      </c>
      <c r="O568" s="105">
        <v>13.182339149926893</v>
      </c>
      <c r="P568" s="105">
        <v>13.175902776690529</v>
      </c>
      <c r="Q568" s="105">
        <v>13.544860566812321</v>
      </c>
      <c r="R568" s="105">
        <v>13.736871296290477</v>
      </c>
      <c r="S568" s="105">
        <v>13.825519814511637</v>
      </c>
      <c r="T568" s="105">
        <v>13.471854947326106</v>
      </c>
      <c r="U568" s="105">
        <v>14.508804635577292</v>
      </c>
      <c r="V568" s="105">
        <v>15.414138745483971</v>
      </c>
      <c r="W568" s="105">
        <v>15.53610293768485</v>
      </c>
      <c r="X568" s="105">
        <v>0</v>
      </c>
      <c r="Y568" s="105">
        <v>0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5.7013686363860376</v>
      </c>
      <c r="L569" s="99">
        <v>6.3880269090749202</v>
      </c>
      <c r="M569" s="99">
        <v>6.0154247633403646</v>
      </c>
      <c r="N569" s="99">
        <v>5.6882631854407419</v>
      </c>
      <c r="O569" s="99">
        <v>6.2950996682293674</v>
      </c>
      <c r="P569" s="99">
        <v>6.1630835100826458</v>
      </c>
      <c r="Q569" s="99">
        <v>6.4384593212677448</v>
      </c>
      <c r="R569" s="99">
        <v>6.468739110765009</v>
      </c>
      <c r="S569" s="99">
        <v>6.3914555855577442</v>
      </c>
      <c r="T569" s="99">
        <v>7.2516729268376565</v>
      </c>
      <c r="U569" s="99">
        <v>7.1461304629464379</v>
      </c>
      <c r="V569" s="99">
        <v>7.448954131539586</v>
      </c>
      <c r="W569" s="99">
        <v>7.7294392317868406</v>
      </c>
      <c r="X569" s="99">
        <v>0</v>
      </c>
      <c r="Y569" s="99">
        <v>0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6.2213573529614425</v>
      </c>
      <c r="L570" s="99">
        <v>6.3590218728129342</v>
      </c>
      <c r="M570" s="99">
        <v>6.4884769166267153</v>
      </c>
      <c r="N570" s="99">
        <v>6.6041616296405028</v>
      </c>
      <c r="O570" s="99">
        <v>6.8872394816975264</v>
      </c>
      <c r="P570" s="99">
        <v>7.0128192666078846</v>
      </c>
      <c r="Q570" s="99">
        <v>7.106401245544574</v>
      </c>
      <c r="R570" s="99">
        <v>7.2681321855254684</v>
      </c>
      <c r="S570" s="99">
        <v>7.4340642289538952</v>
      </c>
      <c r="T570" s="99">
        <v>6.2201820204884486</v>
      </c>
      <c r="U570" s="99">
        <v>7.3626741726308547</v>
      </c>
      <c r="V570" s="99">
        <v>7.9651846139443849</v>
      </c>
      <c r="W570" s="99">
        <v>7.8066637058980088</v>
      </c>
      <c r="X570" s="99">
        <v>0</v>
      </c>
      <c r="Y570" s="99">
        <v>0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4.6865983749546212</v>
      </c>
      <c r="D571" s="123">
        <v>4.5737339279322562</v>
      </c>
      <c r="E571" s="123">
        <v>8.0765671483099322</v>
      </c>
      <c r="F571" s="123">
        <v>7.4099461577434402</v>
      </c>
      <c r="G571" s="123">
        <v>6.6828386608230357</v>
      </c>
      <c r="H571" s="123">
        <v>6.9656654804417215</v>
      </c>
      <c r="I571" s="123">
        <v>7.053834712274865</v>
      </c>
      <c r="J571" s="123">
        <v>7.2748920255731511</v>
      </c>
      <c r="K571" s="123">
        <v>7.3967733503207702</v>
      </c>
      <c r="L571" s="123">
        <v>7.7373988230127164</v>
      </c>
      <c r="M571" s="123">
        <v>7.4199891715319897</v>
      </c>
      <c r="N571" s="123">
        <v>7.2775565272668636</v>
      </c>
      <c r="O571" s="123">
        <v>7.134574301024375</v>
      </c>
      <c r="P571" s="123">
        <v>6.9438178632321614</v>
      </c>
      <c r="Q571" s="123">
        <v>6.9405368826076552</v>
      </c>
      <c r="R571" s="123">
        <v>6.9102561988557616</v>
      </c>
      <c r="S571" s="123">
        <v>6.7670879894403564</v>
      </c>
      <c r="T571" s="123">
        <v>7.8018981698715164</v>
      </c>
      <c r="U571" s="123">
        <v>7.6792185774200359</v>
      </c>
      <c r="V571" s="123">
        <v>7.2795800477283672</v>
      </c>
      <c r="W571" s="123">
        <v>6.9280303966475953</v>
      </c>
      <c r="X571" s="123">
        <v>5.8770583452179839</v>
      </c>
      <c r="Y571" s="123">
        <v>4.8309726240002426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4.6167607758796612</v>
      </c>
      <c r="D572" s="99">
        <v>5.2255442337080877</v>
      </c>
      <c r="E572" s="99">
        <v>7.0162691534722308</v>
      </c>
      <c r="F572" s="99">
        <v>7.2398560234214546</v>
      </c>
      <c r="G572" s="99">
        <v>6.8056103247475006</v>
      </c>
      <c r="H572" s="99">
        <v>6.8794462254644611</v>
      </c>
      <c r="I572" s="99">
        <v>7.1277063898628183</v>
      </c>
      <c r="J572" s="99">
        <v>7.3380638381526833</v>
      </c>
      <c r="K572" s="99">
        <v>7.3634237123930584</v>
      </c>
      <c r="L572" s="99">
        <v>7.1908208177984072</v>
      </c>
      <c r="M572" s="99">
        <v>7.6693718641319579</v>
      </c>
      <c r="N572" s="99">
        <v>7.2640979759547282</v>
      </c>
      <c r="O572" s="99">
        <v>7.1371585269289426</v>
      </c>
      <c r="P572" s="99">
        <v>6.9727536750762162</v>
      </c>
      <c r="Q572" s="99">
        <v>7.1232358842193104</v>
      </c>
      <c r="R572" s="99">
        <v>6.3341360379523843</v>
      </c>
      <c r="S572" s="99">
        <v>5.3711238577474711</v>
      </c>
      <c r="T572" s="99">
        <v>9.1123686723758741</v>
      </c>
      <c r="U572" s="99">
        <v>7.8959543602357662</v>
      </c>
      <c r="V572" s="99">
        <v>7.1261224474455602</v>
      </c>
      <c r="W572" s="99">
        <v>7.5270457618496414</v>
      </c>
      <c r="X572" s="99">
        <v>5.5776008866119682</v>
      </c>
      <c r="Y572" s="99">
        <v>5.0164232463603762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4.842553631094761</v>
      </c>
      <c r="D573" s="99">
        <v>5.2356207448565302</v>
      </c>
      <c r="E573" s="99">
        <v>6.9465990920460561</v>
      </c>
      <c r="F573" s="99">
        <v>6.9633184586768682</v>
      </c>
      <c r="G573" s="99">
        <v>6.7871665314849929</v>
      </c>
      <c r="H573" s="99">
        <v>6.8513280519658855</v>
      </c>
      <c r="I573" s="99">
        <v>7.1234437397848698</v>
      </c>
      <c r="J573" s="99">
        <v>7.3295502157553667</v>
      </c>
      <c r="K573" s="99">
        <v>7.5529006637772138</v>
      </c>
      <c r="L573" s="99">
        <v>7.639971642368792</v>
      </c>
      <c r="M573" s="99">
        <v>7.3015556384342819</v>
      </c>
      <c r="N573" s="99">
        <v>7.3156409636048245</v>
      </c>
      <c r="O573" s="99">
        <v>7.0204525218154652</v>
      </c>
      <c r="P573" s="99">
        <v>6.9507766317760735</v>
      </c>
      <c r="Q573" s="99">
        <v>6.9134217036111396</v>
      </c>
      <c r="R573" s="99">
        <v>7.0181893821662227</v>
      </c>
      <c r="S573" s="99">
        <v>7.1014134037715948</v>
      </c>
      <c r="T573" s="99">
        <v>7.3409907000855474</v>
      </c>
      <c r="U573" s="99">
        <v>7.6982281459822177</v>
      </c>
      <c r="V573" s="99">
        <v>7.196294399351129</v>
      </c>
      <c r="W573" s="99">
        <v>6.836096005170357</v>
      </c>
      <c r="X573" s="99">
        <v>5.903188276162866</v>
      </c>
      <c r="Y573" s="99">
        <v>4.8052623836706125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4.2073861004578852</v>
      </c>
      <c r="D574" s="110">
        <v>3.3136822918932798</v>
      </c>
      <c r="E574" s="110">
        <v>8.9470211423281274</v>
      </c>
      <c r="F574" s="110">
        <v>8.0892884188991587</v>
      </c>
      <c r="G574" s="110">
        <v>6.2388101644260399</v>
      </c>
      <c r="H574" s="110">
        <v>7.4363831073926416</v>
      </c>
      <c r="I574" s="110">
        <v>6.7411963305768499</v>
      </c>
      <c r="J574" s="110">
        <v>7.157293601823441</v>
      </c>
      <c r="K574" s="110">
        <v>7.2150366966657051</v>
      </c>
      <c r="L574" s="110">
        <v>8.0526815561953402</v>
      </c>
      <c r="M574" s="110">
        <v>7.3889689747633067</v>
      </c>
      <c r="N574" s="110">
        <v>7.2164087806226673</v>
      </c>
      <c r="O574" s="110">
        <v>7.3958342372242134</v>
      </c>
      <c r="P574" s="110">
        <v>6.9023878095713194</v>
      </c>
      <c r="Q574" s="110">
        <v>6.8936777292354741</v>
      </c>
      <c r="R574" s="110">
        <v>7.0901381306334628</v>
      </c>
      <c r="S574" s="110">
        <v>7.2619451008080071</v>
      </c>
      <c r="T574" s="110">
        <v>7.299813952129389</v>
      </c>
      <c r="U574" s="110">
        <v>7.381223247085078</v>
      </c>
      <c r="V574" s="110">
        <v>7.7468572040829544</v>
      </c>
      <c r="W574" s="110">
        <v>0</v>
      </c>
      <c r="X574" s="110">
        <v>0</v>
      </c>
      <c r="Y574" s="110">
        <v>0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1.5767284970517721</v>
      </c>
      <c r="D576" s="118">
        <f t="shared" si="275"/>
        <v>1.4148049269998373</v>
      </c>
      <c r="E576" s="118">
        <f t="shared" si="275"/>
        <v>1.0892841619467193</v>
      </c>
      <c r="F576" s="118">
        <f t="shared" si="275"/>
        <v>1.5534716124916097</v>
      </c>
      <c r="G576" s="118">
        <f t="shared" si="275"/>
        <v>1.9128481624390063</v>
      </c>
      <c r="H576" s="118">
        <f t="shared" si="275"/>
        <v>2.2142544824152472</v>
      </c>
      <c r="I576" s="118">
        <f t="shared" si="275"/>
        <v>2.0563023098636046</v>
      </c>
      <c r="J576" s="118">
        <f t="shared" si="275"/>
        <v>1.3917787490566773</v>
      </c>
      <c r="K576" s="118">
        <f t="shared" si="275"/>
        <v>1.4645610211043487</v>
      </c>
      <c r="L576" s="118">
        <f t="shared" si="275"/>
        <v>1.2210839138268339</v>
      </c>
      <c r="M576" s="118">
        <f t="shared" si="275"/>
        <v>1.1886274735916866</v>
      </c>
      <c r="N576" s="118">
        <f t="shared" si="275"/>
        <v>1.5082462640471281</v>
      </c>
      <c r="O576" s="118">
        <f t="shared" si="275"/>
        <v>1.515378466927022</v>
      </c>
      <c r="P576" s="118">
        <f t="shared" si="275"/>
        <v>1.8231400338740307</v>
      </c>
      <c r="Q576" s="118">
        <f t="shared" si="275"/>
        <v>1.6810710279221446</v>
      </c>
      <c r="R576" s="118">
        <f t="shared" ref="R576:V576" si="276">R577+R580+R582+R595</f>
        <v>1.3958038462929059</v>
      </c>
      <c r="S576" s="118">
        <f t="shared" si="276"/>
        <v>1.4231995689779355</v>
      </c>
      <c r="T576" s="118">
        <f t="shared" si="276"/>
        <v>1.4403254095575779</v>
      </c>
      <c r="U576" s="118">
        <f t="shared" si="276"/>
        <v>1.4896769141283974</v>
      </c>
      <c r="V576" s="118">
        <f t="shared" si="276"/>
        <v>1.6329803485889884</v>
      </c>
      <c r="W576" s="118">
        <f t="shared" ref="W576:Y576" si="277">W577+W580+W582+W595</f>
        <v>2.5154833737811706</v>
      </c>
      <c r="X576" s="118">
        <f t="shared" si="277"/>
        <v>2.0173206635979781</v>
      </c>
      <c r="Y576" s="118">
        <f t="shared" si="277"/>
        <v>1.567921320731799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0.24961853240295112</v>
      </c>
      <c r="D582" s="123">
        <v>0.27466679865138066</v>
      </c>
      <c r="E582" s="123">
        <v>0.1716241627824171</v>
      </c>
      <c r="F582" s="123">
        <v>0.24176212235066613</v>
      </c>
      <c r="G582" s="123">
        <v>0.26972706705137323</v>
      </c>
      <c r="H582" s="123">
        <v>0.5047907776105286</v>
      </c>
      <c r="I582" s="123">
        <v>0.21830338031320701</v>
      </c>
      <c r="J582" s="123">
        <v>0.11255279790540929</v>
      </c>
      <c r="K582" s="123">
        <v>0.16007983290195391</v>
      </c>
      <c r="L582" s="123">
        <v>0.120414946724322</v>
      </c>
      <c r="M582" s="123">
        <v>9.3484213305644728E-2</v>
      </c>
      <c r="N582" s="123">
        <v>0.12724094548416001</v>
      </c>
      <c r="O582" s="123">
        <v>0.1400038799805936</v>
      </c>
      <c r="P582" s="123">
        <v>0.28432879504881775</v>
      </c>
      <c r="Q582" s="123">
        <v>0.19527737415299948</v>
      </c>
      <c r="R582" s="123">
        <v>0.10927824211793979</v>
      </c>
      <c r="S582" s="123">
        <v>0.10253983786184762</v>
      </c>
      <c r="T582" s="123">
        <v>7.8392108111574724E-2</v>
      </c>
      <c r="U582" s="123">
        <v>8.0578803881333913E-2</v>
      </c>
      <c r="V582" s="123">
        <v>7.6971939826129668E-2</v>
      </c>
      <c r="W582" s="123">
        <v>0.31202418369140716</v>
      </c>
      <c r="X582" s="123">
        <v>0</v>
      </c>
      <c r="Y582" s="123">
        <v>0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3.9183160557115104</v>
      </c>
      <c r="D587" s="102">
        <v>3.9468324793533358</v>
      </c>
      <c r="E587" s="102">
        <v>4.1205648264870822</v>
      </c>
      <c r="F587" s="102">
        <v>4.228115781008527</v>
      </c>
      <c r="G587" s="102">
        <v>4.2414824145329391</v>
      </c>
      <c r="H587" s="102">
        <v>4.2652872318900066</v>
      </c>
      <c r="I587" s="102">
        <v>4.4014706015783096</v>
      </c>
      <c r="J587" s="102">
        <v>4.4857082599808153</v>
      </c>
      <c r="K587" s="102">
        <v>4.5999810045612861</v>
      </c>
      <c r="L587" s="102">
        <v>4.626116838651031</v>
      </c>
      <c r="M587" s="102">
        <v>4.5189252615926376</v>
      </c>
      <c r="N587" s="102">
        <v>4.6194540543054172</v>
      </c>
      <c r="O587" s="102">
        <v>4.4045426845549986</v>
      </c>
      <c r="P587" s="102">
        <v>4.2797898804624337</v>
      </c>
      <c r="Q587" s="102">
        <v>4.1233946349802419</v>
      </c>
      <c r="R587" s="102">
        <v>4.161408115912729</v>
      </c>
      <c r="S587" s="102">
        <v>4.176481241310908</v>
      </c>
      <c r="T587" s="102">
        <v>4.2464246947300772</v>
      </c>
      <c r="U587" s="102">
        <v>4.4379927063806539</v>
      </c>
      <c r="V587" s="102">
        <v>4.4201306774578439</v>
      </c>
      <c r="W587" s="102">
        <v>4.6106112897698921</v>
      </c>
      <c r="X587" s="102">
        <v>0</v>
      </c>
      <c r="Y587" s="102">
        <v>0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2.2028790156543314</v>
      </c>
      <c r="L588" s="105">
        <v>2.3176903542400114</v>
      </c>
      <c r="M588" s="105">
        <v>2.1754969055332447</v>
      </c>
      <c r="N588" s="105">
        <v>2.1416383501256835</v>
      </c>
      <c r="O588" s="105">
        <v>2.1026984727309874</v>
      </c>
      <c r="P588" s="105">
        <v>2.0050863192752133</v>
      </c>
      <c r="Q588" s="105">
        <v>1.9600254482359389</v>
      </c>
      <c r="R588" s="105">
        <v>1.955279804645085</v>
      </c>
      <c r="S588" s="105">
        <v>1.9263727657559706</v>
      </c>
      <c r="T588" s="105">
        <v>2.3147040056506354</v>
      </c>
      <c r="U588" s="105">
        <v>2.189217028790448</v>
      </c>
      <c r="V588" s="105">
        <v>2.1238576802363767</v>
      </c>
      <c r="W588" s="105">
        <v>2.2977916679868251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2.2028790156543314</v>
      </c>
      <c r="L589" s="99">
        <v>2.3176903542400114</v>
      </c>
      <c r="M589" s="99">
        <v>2.1754969055332447</v>
      </c>
      <c r="N589" s="99">
        <v>2.1416383501256835</v>
      </c>
      <c r="O589" s="99">
        <v>2.1026984727309874</v>
      </c>
      <c r="P589" s="99">
        <v>2.0050863192752133</v>
      </c>
      <c r="Q589" s="99">
        <v>1.9600254482359389</v>
      </c>
      <c r="R589" s="99">
        <v>1.955279804645085</v>
      </c>
      <c r="S589" s="99">
        <v>1.9263727657559706</v>
      </c>
      <c r="T589" s="99">
        <v>2.3147040056506354</v>
      </c>
      <c r="U589" s="99">
        <v>2.189217028790448</v>
      </c>
      <c r="V589" s="99">
        <v>2.1238576802363767</v>
      </c>
      <c r="W589" s="99">
        <v>2.2977916679868251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1.3271099646488209</v>
      </c>
      <c r="D595" s="123">
        <v>1.1401381283484566</v>
      </c>
      <c r="E595" s="123">
        <v>0.91765999916430208</v>
      </c>
      <c r="F595" s="123">
        <v>1.3117094901409436</v>
      </c>
      <c r="G595" s="123">
        <v>1.6431210953876332</v>
      </c>
      <c r="H595" s="123">
        <v>1.7094637048047188</v>
      </c>
      <c r="I595" s="123">
        <v>1.8379989295503976</v>
      </c>
      <c r="J595" s="123">
        <v>1.279225951151268</v>
      </c>
      <c r="K595" s="123">
        <v>1.3044811882023948</v>
      </c>
      <c r="L595" s="123">
        <v>1.1006689671025118</v>
      </c>
      <c r="M595" s="123">
        <v>1.0951432602860418</v>
      </c>
      <c r="N595" s="123">
        <v>1.381005318562968</v>
      </c>
      <c r="O595" s="123">
        <v>1.3753745869464284</v>
      </c>
      <c r="P595" s="123">
        <v>1.5388112388252129</v>
      </c>
      <c r="Q595" s="123">
        <v>1.4857936537691452</v>
      </c>
      <c r="R595" s="123">
        <v>1.2865256041749662</v>
      </c>
      <c r="S595" s="123">
        <v>1.3206597311160879</v>
      </c>
      <c r="T595" s="123">
        <v>1.3619333014460031</v>
      </c>
      <c r="U595" s="123">
        <v>1.4090981102470634</v>
      </c>
      <c r="V595" s="123">
        <v>1.5560084087628587</v>
      </c>
      <c r="W595" s="123">
        <v>2.2034591900897635</v>
      </c>
      <c r="X595" s="123">
        <v>2.0173206635979781</v>
      </c>
      <c r="Y595" s="123">
        <v>1.567921320731799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1.8740414898400706</v>
      </c>
      <c r="D597" s="99">
        <v>2.0249012242239246</v>
      </c>
      <c r="E597" s="99">
        <v>2.6849669332461628</v>
      </c>
      <c r="F597" s="99">
        <v>2.6897639596027081</v>
      </c>
      <c r="G597" s="99">
        <v>2.6200994029154288</v>
      </c>
      <c r="H597" s="99">
        <v>2.6432334522329839</v>
      </c>
      <c r="I597" s="99">
        <v>2.7465176589829507</v>
      </c>
      <c r="J597" s="99">
        <v>2.8242392309012527</v>
      </c>
      <c r="K597" s="99">
        <v>2.908504868571228</v>
      </c>
      <c r="L597" s="99">
        <v>2.9402193773547509</v>
      </c>
      <c r="M597" s="99">
        <v>2.8086649989230308</v>
      </c>
      <c r="N597" s="99">
        <v>2.8133466742072768</v>
      </c>
      <c r="O597" s="99">
        <v>2.6994050035155395</v>
      </c>
      <c r="P597" s="99">
        <v>2.6714484191712842</v>
      </c>
      <c r="Q597" s="99">
        <v>2.6523823481545898</v>
      </c>
      <c r="R597" s="99">
        <v>2.6801003227492539</v>
      </c>
      <c r="S597" s="99">
        <v>2.6942707161458164</v>
      </c>
      <c r="T597" s="99">
        <v>2.7654615276511572</v>
      </c>
      <c r="U597" s="99">
        <v>2.8814490470443395</v>
      </c>
      <c r="V597" s="99">
        <v>2.6813795490430952</v>
      </c>
      <c r="W597" s="99">
        <v>2.5416369590648653</v>
      </c>
      <c r="X597" s="99">
        <v>2.1933471679264285</v>
      </c>
      <c r="Y597" s="99">
        <v>1.7852925727715063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2481</v>
      </c>
      <c r="C5" s="120">
        <v>3098</v>
      </c>
      <c r="D5" s="120">
        <v>4631</v>
      </c>
      <c r="E5" s="120">
        <v>5898</v>
      </c>
      <c r="F5" s="120">
        <v>7145</v>
      </c>
      <c r="G5" s="120">
        <v>8533</v>
      </c>
      <c r="H5" s="120">
        <v>9263</v>
      </c>
      <c r="I5" s="120">
        <v>9462</v>
      </c>
      <c r="J5" s="120">
        <v>9678</v>
      </c>
      <c r="K5" s="120">
        <v>9912</v>
      </c>
      <c r="L5" s="120">
        <v>9854</v>
      </c>
      <c r="M5" s="120">
        <v>10322</v>
      </c>
      <c r="N5" s="120">
        <v>11339</v>
      </c>
      <c r="O5" s="120">
        <v>12826</v>
      </c>
      <c r="P5" s="120">
        <v>14455</v>
      </c>
      <c r="Q5" s="120">
        <v>15665</v>
      </c>
      <c r="R5" s="120">
        <v>15996</v>
      </c>
      <c r="S5" s="120">
        <v>16060</v>
      </c>
      <c r="T5" s="120">
        <v>16256</v>
      </c>
      <c r="U5" s="120">
        <v>16653</v>
      </c>
      <c r="V5" s="120">
        <v>17445</v>
      </c>
      <c r="W5" s="120">
        <v>18672</v>
      </c>
      <c r="X5" s="120">
        <v>20587</v>
      </c>
      <c r="Y5" s="120">
        <v>22274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2481</v>
      </c>
      <c r="C7" s="52">
        <v>3098</v>
      </c>
      <c r="D7" s="52">
        <v>4631</v>
      </c>
      <c r="E7" s="52">
        <v>5898</v>
      </c>
      <c r="F7" s="52">
        <v>7145</v>
      </c>
      <c r="G7" s="52">
        <v>8533</v>
      </c>
      <c r="H7" s="52">
        <v>9263</v>
      </c>
      <c r="I7" s="52">
        <v>9462</v>
      </c>
      <c r="J7" s="52">
        <v>9678</v>
      </c>
      <c r="K7" s="52">
        <v>9912</v>
      </c>
      <c r="L7" s="52">
        <v>9854</v>
      </c>
      <c r="M7" s="52">
        <v>10322</v>
      </c>
      <c r="N7" s="52">
        <v>11339</v>
      </c>
      <c r="O7" s="52">
        <v>12826</v>
      </c>
      <c r="P7" s="52">
        <v>14455</v>
      </c>
      <c r="Q7" s="52">
        <v>15665</v>
      </c>
      <c r="R7" s="52">
        <v>15996</v>
      </c>
      <c r="S7" s="52">
        <v>16060</v>
      </c>
      <c r="T7" s="52">
        <v>16256</v>
      </c>
      <c r="U7" s="52">
        <v>16653</v>
      </c>
      <c r="V7" s="52">
        <v>17445</v>
      </c>
      <c r="W7" s="52">
        <v>18672</v>
      </c>
      <c r="X7" s="52">
        <v>20587</v>
      </c>
      <c r="Y7" s="52">
        <v>22274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</v>
      </c>
      <c r="C9" s="52">
        <v>2</v>
      </c>
      <c r="D9" s="52">
        <v>1</v>
      </c>
      <c r="E9" s="52">
        <v>4</v>
      </c>
      <c r="F9" s="52">
        <v>9</v>
      </c>
      <c r="G9" s="52">
        <v>11</v>
      </c>
      <c r="H9" s="52">
        <v>15</v>
      </c>
      <c r="I9" s="52">
        <v>23</v>
      </c>
      <c r="J9" s="52">
        <v>29</v>
      </c>
      <c r="K9" s="52">
        <v>34</v>
      </c>
      <c r="L9" s="52">
        <v>32</v>
      </c>
      <c r="M9" s="52">
        <v>39</v>
      </c>
      <c r="N9" s="52">
        <v>45</v>
      </c>
      <c r="O9" s="52">
        <v>70</v>
      </c>
      <c r="P9" s="52">
        <v>164</v>
      </c>
      <c r="Q9" s="52">
        <v>303</v>
      </c>
      <c r="R9" s="52">
        <v>451</v>
      </c>
      <c r="S9" s="52">
        <v>524</v>
      </c>
      <c r="T9" s="52">
        <v>585</v>
      </c>
      <c r="U9" s="52">
        <v>628</v>
      </c>
      <c r="V9" s="52">
        <v>679</v>
      </c>
      <c r="W9" s="52">
        <v>674</v>
      </c>
      <c r="X9" s="52">
        <v>668</v>
      </c>
      <c r="Y9" s="52">
        <v>659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2467</v>
      </c>
      <c r="C11" s="52">
        <v>3085</v>
      </c>
      <c r="D11" s="52">
        <v>4520</v>
      </c>
      <c r="E11" s="52">
        <v>5674</v>
      </c>
      <c r="F11" s="52">
        <v>6876</v>
      </c>
      <c r="G11" s="52">
        <v>8277</v>
      </c>
      <c r="H11" s="52">
        <v>8988</v>
      </c>
      <c r="I11" s="52">
        <v>9183</v>
      </c>
      <c r="J11" s="52">
        <v>9330</v>
      </c>
      <c r="K11" s="52">
        <v>9461</v>
      </c>
      <c r="L11" s="52">
        <v>9308</v>
      </c>
      <c r="M11" s="52">
        <v>9685</v>
      </c>
      <c r="N11" s="52">
        <v>10578</v>
      </c>
      <c r="O11" s="52">
        <v>11852</v>
      </c>
      <c r="P11" s="52">
        <v>13312</v>
      </c>
      <c r="Q11" s="52">
        <v>14400</v>
      </c>
      <c r="R11" s="52">
        <v>14830</v>
      </c>
      <c r="S11" s="52">
        <v>14790</v>
      </c>
      <c r="T11" s="52">
        <v>14708</v>
      </c>
      <c r="U11" s="52">
        <v>14706</v>
      </c>
      <c r="V11" s="52">
        <v>15161</v>
      </c>
      <c r="W11" s="52">
        <v>16351</v>
      </c>
      <c r="X11" s="52">
        <v>18420</v>
      </c>
      <c r="Y11" s="52">
        <v>20623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11</v>
      </c>
      <c r="L12" s="52">
        <v>12</v>
      </c>
      <c r="M12" s="52">
        <v>15</v>
      </c>
      <c r="N12" s="52">
        <v>19</v>
      </c>
      <c r="O12" s="52">
        <v>36</v>
      </c>
      <c r="P12" s="52">
        <v>64</v>
      </c>
      <c r="Q12" s="52">
        <v>91</v>
      </c>
      <c r="R12" s="52">
        <v>109</v>
      </c>
      <c r="S12" s="52">
        <v>111</v>
      </c>
      <c r="T12" s="52">
        <v>141</v>
      </c>
      <c r="U12" s="52">
        <v>164</v>
      </c>
      <c r="V12" s="52">
        <v>179</v>
      </c>
      <c r="W12" s="52">
        <v>204</v>
      </c>
      <c r="X12" s="52">
        <v>383</v>
      </c>
      <c r="Y12" s="52">
        <v>662</v>
      </c>
      <c r="DA12" s="63" t="s">
        <v>1107</v>
      </c>
    </row>
    <row r="13" spans="1:105" ht="12" customHeight="1" x14ac:dyDescent="0.25">
      <c r="A13" s="97" t="s">
        <v>122</v>
      </c>
      <c r="B13" s="52">
        <v>14</v>
      </c>
      <c r="C13" s="52">
        <v>13</v>
      </c>
      <c r="D13" s="52">
        <v>111</v>
      </c>
      <c r="E13" s="52">
        <v>224</v>
      </c>
      <c r="F13" s="52">
        <v>269</v>
      </c>
      <c r="G13" s="52">
        <v>256</v>
      </c>
      <c r="H13" s="52">
        <v>275</v>
      </c>
      <c r="I13" s="52">
        <v>279</v>
      </c>
      <c r="J13" s="52">
        <v>348</v>
      </c>
      <c r="K13" s="52">
        <v>360</v>
      </c>
      <c r="L13" s="52">
        <v>436</v>
      </c>
      <c r="M13" s="52">
        <v>510</v>
      </c>
      <c r="N13" s="52">
        <v>609</v>
      </c>
      <c r="O13" s="52">
        <v>610</v>
      </c>
      <c r="P13" s="52">
        <v>578</v>
      </c>
      <c r="Q13" s="52">
        <v>539</v>
      </c>
      <c r="R13" s="52">
        <v>443</v>
      </c>
      <c r="S13" s="52">
        <v>504</v>
      </c>
      <c r="T13" s="52">
        <v>398</v>
      </c>
      <c r="U13" s="52">
        <v>418</v>
      </c>
      <c r="V13" s="52">
        <v>345</v>
      </c>
      <c r="W13" s="52">
        <v>304</v>
      </c>
      <c r="X13" s="52">
        <v>232</v>
      </c>
      <c r="Y13" s="52">
        <v>66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80</v>
      </c>
      <c r="L14" s="52">
        <v>98</v>
      </c>
      <c r="M14" s="52">
        <v>112</v>
      </c>
      <c r="N14" s="52">
        <v>133</v>
      </c>
      <c r="O14" s="52">
        <v>328</v>
      </c>
      <c r="P14" s="52">
        <v>501</v>
      </c>
      <c r="Q14" s="52">
        <v>635</v>
      </c>
      <c r="R14" s="52">
        <v>614</v>
      </c>
      <c r="S14" s="52">
        <v>655</v>
      </c>
      <c r="T14" s="52">
        <v>1009</v>
      </c>
      <c r="U14" s="52">
        <v>1365</v>
      </c>
      <c r="V14" s="52">
        <v>1760</v>
      </c>
      <c r="W14" s="52">
        <v>1813</v>
      </c>
      <c r="X14" s="52">
        <v>1552</v>
      </c>
      <c r="Y14" s="52">
        <v>923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2089</v>
      </c>
      <c r="C16" s="52">
        <v>2529</v>
      </c>
      <c r="D16" s="52">
        <v>3394</v>
      </c>
      <c r="E16" s="52">
        <v>3689</v>
      </c>
      <c r="F16" s="52">
        <v>4295</v>
      </c>
      <c r="G16" s="52">
        <v>5343</v>
      </c>
      <c r="H16" s="52">
        <v>5934</v>
      </c>
      <c r="I16" s="52">
        <v>6185</v>
      </c>
      <c r="J16" s="52">
        <v>6268</v>
      </c>
      <c r="K16" s="52">
        <v>6310</v>
      </c>
      <c r="L16" s="52">
        <v>6058</v>
      </c>
      <c r="M16" s="52">
        <v>6176</v>
      </c>
      <c r="N16" s="52">
        <v>6832</v>
      </c>
      <c r="O16" s="52">
        <v>7846</v>
      </c>
      <c r="P16" s="52">
        <v>9073</v>
      </c>
      <c r="Q16" s="52">
        <v>9962</v>
      </c>
      <c r="R16" s="52">
        <v>10212</v>
      </c>
      <c r="S16" s="52">
        <v>10372</v>
      </c>
      <c r="T16" s="52">
        <v>10698</v>
      </c>
      <c r="U16" s="52">
        <v>11086</v>
      </c>
      <c r="V16" s="52">
        <v>11931</v>
      </c>
      <c r="W16" s="52">
        <v>14241</v>
      </c>
      <c r="X16" s="52">
        <v>17520</v>
      </c>
      <c r="Y16" s="52">
        <v>20324</v>
      </c>
      <c r="DA16" s="63" t="s">
        <v>1110</v>
      </c>
    </row>
    <row r="17" spans="1:105" ht="12" customHeight="1" x14ac:dyDescent="0.25">
      <c r="A17" s="109" t="s">
        <v>120</v>
      </c>
      <c r="B17" s="36">
        <v>392</v>
      </c>
      <c r="C17" s="36">
        <v>569</v>
      </c>
      <c r="D17" s="36">
        <v>1237</v>
      </c>
      <c r="E17" s="36">
        <v>2209</v>
      </c>
      <c r="F17" s="36">
        <v>2850</v>
      </c>
      <c r="G17" s="36">
        <v>3190</v>
      </c>
      <c r="H17" s="36">
        <v>3329</v>
      </c>
      <c r="I17" s="36">
        <v>3277</v>
      </c>
      <c r="J17" s="36">
        <v>3410</v>
      </c>
      <c r="K17" s="36">
        <v>3602</v>
      </c>
      <c r="L17" s="36">
        <v>3796</v>
      </c>
      <c r="M17" s="36">
        <v>4146</v>
      </c>
      <c r="N17" s="36">
        <v>4507</v>
      </c>
      <c r="O17" s="36">
        <v>4980</v>
      </c>
      <c r="P17" s="36">
        <v>5382</v>
      </c>
      <c r="Q17" s="36">
        <v>5703</v>
      </c>
      <c r="R17" s="36">
        <v>5784</v>
      </c>
      <c r="S17" s="36">
        <v>5688</v>
      </c>
      <c r="T17" s="36">
        <v>5558</v>
      </c>
      <c r="U17" s="36">
        <v>5567</v>
      </c>
      <c r="V17" s="36">
        <v>5514</v>
      </c>
      <c r="W17" s="36">
        <v>4431</v>
      </c>
      <c r="X17" s="36">
        <v>3067</v>
      </c>
      <c r="Y17" s="36">
        <v>1950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194</v>
      </c>
      <c r="D21" s="52">
        <v>194</v>
      </c>
      <c r="E21" s="52">
        <v>195</v>
      </c>
      <c r="F21" s="52">
        <v>200</v>
      </c>
      <c r="G21" s="52">
        <v>213</v>
      </c>
      <c r="H21" s="52">
        <v>231</v>
      </c>
      <c r="I21" s="52">
        <v>260</v>
      </c>
      <c r="J21" s="52">
        <v>302</v>
      </c>
      <c r="K21" s="52">
        <v>355</v>
      </c>
      <c r="L21" s="52">
        <v>420</v>
      </c>
      <c r="M21" s="52">
        <v>501</v>
      </c>
      <c r="N21" s="52">
        <v>595</v>
      </c>
      <c r="O21" s="52">
        <v>671</v>
      </c>
      <c r="P21" s="52">
        <v>641</v>
      </c>
      <c r="Q21" s="52">
        <v>795</v>
      </c>
      <c r="R21" s="52">
        <v>970</v>
      </c>
      <c r="S21" s="52">
        <v>1180</v>
      </c>
      <c r="T21" s="52">
        <v>1245</v>
      </c>
      <c r="U21" s="52">
        <v>1144</v>
      </c>
      <c r="V21" s="52">
        <v>1092</v>
      </c>
      <c r="W21" s="52">
        <v>1024</v>
      </c>
      <c r="X21" s="52">
        <v>942</v>
      </c>
      <c r="Y21" s="52">
        <v>962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1</v>
      </c>
      <c r="E23" s="52">
        <v>0</v>
      </c>
      <c r="F23" s="52">
        <v>0</v>
      </c>
      <c r="G23" s="52">
        <v>1</v>
      </c>
      <c r="H23" s="52">
        <v>0</v>
      </c>
      <c r="I23" s="52">
        <v>0</v>
      </c>
      <c r="J23" s="52">
        <v>0</v>
      </c>
      <c r="K23" s="52">
        <v>0</v>
      </c>
      <c r="L23" s="52">
        <v>5</v>
      </c>
      <c r="M23" s="52">
        <v>2</v>
      </c>
      <c r="N23" s="52">
        <v>6</v>
      </c>
      <c r="O23" s="52">
        <v>5</v>
      </c>
      <c r="P23" s="52">
        <v>5</v>
      </c>
      <c r="Q23" s="52">
        <v>6</v>
      </c>
      <c r="R23" s="52">
        <v>8</v>
      </c>
      <c r="S23" s="52">
        <v>17</v>
      </c>
      <c r="T23" s="52">
        <v>23</v>
      </c>
      <c r="U23" s="52">
        <v>41</v>
      </c>
      <c r="V23" s="52">
        <v>61</v>
      </c>
      <c r="W23" s="52">
        <v>88</v>
      </c>
      <c r="X23" s="52">
        <v>122</v>
      </c>
      <c r="Y23" s="52">
        <v>121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193</v>
      </c>
      <c r="D25" s="52">
        <v>192</v>
      </c>
      <c r="E25" s="52">
        <v>195</v>
      </c>
      <c r="F25" s="52">
        <v>199</v>
      </c>
      <c r="G25" s="52">
        <v>212</v>
      </c>
      <c r="H25" s="52">
        <v>229</v>
      </c>
      <c r="I25" s="52">
        <v>257</v>
      </c>
      <c r="J25" s="52">
        <v>299</v>
      </c>
      <c r="K25" s="52">
        <v>346</v>
      </c>
      <c r="L25" s="52">
        <v>413</v>
      </c>
      <c r="M25" s="52">
        <v>494</v>
      </c>
      <c r="N25" s="52">
        <v>589</v>
      </c>
      <c r="O25" s="52">
        <v>665</v>
      </c>
      <c r="P25" s="52">
        <v>633</v>
      </c>
      <c r="Q25" s="52">
        <v>781</v>
      </c>
      <c r="R25" s="52">
        <v>952</v>
      </c>
      <c r="S25" s="52">
        <v>1162</v>
      </c>
      <c r="T25" s="52">
        <v>1220</v>
      </c>
      <c r="U25" s="52">
        <v>1125</v>
      </c>
      <c r="V25" s="52">
        <v>1063</v>
      </c>
      <c r="W25" s="52">
        <v>998</v>
      </c>
      <c r="X25" s="52">
        <v>907</v>
      </c>
      <c r="Y25" s="52">
        <v>937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0</v>
      </c>
      <c r="T26" s="52">
        <v>1</v>
      </c>
      <c r="U26" s="52">
        <v>3</v>
      </c>
      <c r="V26" s="52">
        <v>1</v>
      </c>
      <c r="W26" s="52">
        <v>3</v>
      </c>
      <c r="X26" s="52">
        <v>5</v>
      </c>
      <c r="Y26" s="52">
        <v>8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2</v>
      </c>
      <c r="D27" s="52">
        <v>2</v>
      </c>
      <c r="E27" s="52">
        <v>3</v>
      </c>
      <c r="F27" s="52">
        <v>4</v>
      </c>
      <c r="G27" s="52">
        <v>13</v>
      </c>
      <c r="H27" s="52">
        <v>9</v>
      </c>
      <c r="I27" s="52">
        <v>24</v>
      </c>
      <c r="J27" s="52">
        <v>34</v>
      </c>
      <c r="K27" s="52">
        <v>53</v>
      </c>
      <c r="L27" s="52">
        <v>75</v>
      </c>
      <c r="M27" s="52">
        <v>62</v>
      </c>
      <c r="N27" s="52">
        <v>37</v>
      </c>
      <c r="O27" s="52">
        <v>33</v>
      </c>
      <c r="P27" s="52">
        <v>62</v>
      </c>
      <c r="Q27" s="52">
        <v>77</v>
      </c>
      <c r="R27" s="52">
        <v>106</v>
      </c>
      <c r="S27" s="52">
        <v>103</v>
      </c>
      <c r="T27" s="52">
        <v>113</v>
      </c>
      <c r="U27" s="52">
        <v>92</v>
      </c>
      <c r="V27" s="52">
        <v>73</v>
      </c>
      <c r="W27" s="52">
        <v>41</v>
      </c>
      <c r="X27" s="52">
        <v>72</v>
      </c>
      <c r="Y27" s="52">
        <v>166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</v>
      </c>
      <c r="N28" s="52">
        <v>3</v>
      </c>
      <c r="O28" s="52">
        <v>7</v>
      </c>
      <c r="P28" s="52">
        <v>12</v>
      </c>
      <c r="Q28" s="52">
        <v>18</v>
      </c>
      <c r="R28" s="52">
        <v>40</v>
      </c>
      <c r="S28" s="52">
        <v>57</v>
      </c>
      <c r="T28" s="52">
        <v>57</v>
      </c>
      <c r="U28" s="52">
        <v>82</v>
      </c>
      <c r="V28" s="52">
        <v>116</v>
      </c>
      <c r="W28" s="52">
        <v>172</v>
      </c>
      <c r="X28" s="52">
        <v>261</v>
      </c>
      <c r="Y28" s="52">
        <v>629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326</v>
      </c>
      <c r="D30" s="52">
        <v>328</v>
      </c>
      <c r="E30" s="52">
        <v>338</v>
      </c>
      <c r="F30" s="52">
        <v>375</v>
      </c>
      <c r="G30" s="52">
        <v>435</v>
      </c>
      <c r="H30" s="52">
        <v>544</v>
      </c>
      <c r="I30" s="52">
        <v>509</v>
      </c>
      <c r="J30" s="52">
        <v>658</v>
      </c>
      <c r="K30" s="52">
        <v>940</v>
      </c>
      <c r="L30" s="52">
        <v>1034</v>
      </c>
      <c r="M30" s="52">
        <v>982</v>
      </c>
      <c r="N30" s="52">
        <v>1124</v>
      </c>
      <c r="O30" s="52">
        <v>1123</v>
      </c>
      <c r="P30" s="52">
        <v>869</v>
      </c>
      <c r="Q30" s="52">
        <v>868</v>
      </c>
      <c r="R30" s="52">
        <v>993</v>
      </c>
      <c r="S30" s="52">
        <v>1213</v>
      </c>
      <c r="T30" s="52">
        <v>1416</v>
      </c>
      <c r="U30" s="52">
        <v>1678</v>
      </c>
      <c r="V30" s="52">
        <v>1917</v>
      </c>
      <c r="W30" s="52">
        <v>1907</v>
      </c>
      <c r="X30" s="52">
        <v>1750</v>
      </c>
      <c r="Y30" s="52">
        <v>1638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61</v>
      </c>
      <c r="D31" s="36">
        <v>61</v>
      </c>
      <c r="E31" s="36">
        <v>67</v>
      </c>
      <c r="F31" s="36">
        <v>82</v>
      </c>
      <c r="G31" s="36">
        <v>121</v>
      </c>
      <c r="H31" s="36">
        <v>188</v>
      </c>
      <c r="I31" s="36">
        <v>263</v>
      </c>
      <c r="J31" s="36">
        <v>407</v>
      </c>
      <c r="K31" s="36">
        <v>573</v>
      </c>
      <c r="L31" s="36">
        <v>727</v>
      </c>
      <c r="M31" s="36">
        <v>708</v>
      </c>
      <c r="N31" s="36">
        <v>536</v>
      </c>
      <c r="O31" s="36">
        <v>450</v>
      </c>
      <c r="P31" s="36">
        <v>437</v>
      </c>
      <c r="Q31" s="36">
        <v>561</v>
      </c>
      <c r="R31" s="36">
        <v>760</v>
      </c>
      <c r="S31" s="36">
        <v>898</v>
      </c>
      <c r="T31" s="36">
        <v>979</v>
      </c>
      <c r="U31" s="36">
        <v>974</v>
      </c>
      <c r="V31" s="36">
        <v>907</v>
      </c>
      <c r="W31" s="36">
        <v>1083</v>
      </c>
      <c r="X31" s="36">
        <v>1364</v>
      </c>
      <c r="Y31" s="36">
        <v>1117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811</v>
      </c>
      <c r="D35" s="52">
        <v>1727</v>
      </c>
      <c r="E35" s="52">
        <v>1462</v>
      </c>
      <c r="F35" s="52">
        <v>1447</v>
      </c>
      <c r="G35" s="52">
        <v>1601</v>
      </c>
      <c r="H35" s="52">
        <v>961</v>
      </c>
      <c r="I35" s="52">
        <v>459</v>
      </c>
      <c r="J35" s="52">
        <v>518</v>
      </c>
      <c r="K35" s="52">
        <v>589</v>
      </c>
      <c r="L35" s="52">
        <v>362</v>
      </c>
      <c r="M35" s="52">
        <v>969</v>
      </c>
      <c r="N35" s="52">
        <v>1612</v>
      </c>
      <c r="O35" s="52">
        <v>2158</v>
      </c>
      <c r="P35" s="52">
        <v>2270</v>
      </c>
      <c r="Q35" s="52">
        <v>2005</v>
      </c>
      <c r="R35" s="52">
        <v>1301</v>
      </c>
      <c r="S35" s="52">
        <v>1244</v>
      </c>
      <c r="T35" s="52">
        <v>1441</v>
      </c>
      <c r="U35" s="52">
        <v>1541</v>
      </c>
      <c r="V35" s="52">
        <v>1884</v>
      </c>
      <c r="W35" s="52">
        <v>2251</v>
      </c>
      <c r="X35" s="52">
        <v>2857</v>
      </c>
      <c r="Y35" s="52">
        <v>2649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3</v>
      </c>
      <c r="F37" s="52">
        <v>5</v>
      </c>
      <c r="G37" s="52">
        <v>3</v>
      </c>
      <c r="H37" s="52">
        <v>4</v>
      </c>
      <c r="I37" s="52">
        <v>8</v>
      </c>
      <c r="J37" s="52">
        <v>6</v>
      </c>
      <c r="K37" s="52">
        <v>5</v>
      </c>
      <c r="L37" s="52">
        <v>3</v>
      </c>
      <c r="M37" s="52">
        <v>9</v>
      </c>
      <c r="N37" s="52">
        <v>12</v>
      </c>
      <c r="O37" s="52">
        <v>30</v>
      </c>
      <c r="P37" s="52">
        <v>99</v>
      </c>
      <c r="Q37" s="52">
        <v>145</v>
      </c>
      <c r="R37" s="52">
        <v>156</v>
      </c>
      <c r="S37" s="52">
        <v>90</v>
      </c>
      <c r="T37" s="52">
        <v>84</v>
      </c>
      <c r="U37" s="52">
        <v>84</v>
      </c>
      <c r="V37" s="52">
        <v>112</v>
      </c>
      <c r="W37" s="52">
        <v>83</v>
      </c>
      <c r="X37" s="52">
        <v>116</v>
      </c>
      <c r="Y37" s="52">
        <v>112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811</v>
      </c>
      <c r="D39" s="52">
        <v>1627</v>
      </c>
      <c r="E39" s="52">
        <v>1349</v>
      </c>
      <c r="F39" s="52">
        <v>1401</v>
      </c>
      <c r="G39" s="52">
        <v>1613</v>
      </c>
      <c r="H39" s="52">
        <v>940</v>
      </c>
      <c r="I39" s="52">
        <v>452</v>
      </c>
      <c r="J39" s="52">
        <v>446</v>
      </c>
      <c r="K39" s="52">
        <v>477</v>
      </c>
      <c r="L39" s="52">
        <v>260</v>
      </c>
      <c r="M39" s="52">
        <v>871</v>
      </c>
      <c r="N39" s="52">
        <v>1482</v>
      </c>
      <c r="O39" s="52">
        <v>1939</v>
      </c>
      <c r="P39" s="52">
        <v>2093</v>
      </c>
      <c r="Q39" s="52">
        <v>1869</v>
      </c>
      <c r="R39" s="52">
        <v>1382</v>
      </c>
      <c r="S39" s="52">
        <v>1122</v>
      </c>
      <c r="T39" s="52">
        <v>1138</v>
      </c>
      <c r="U39" s="52">
        <v>1123</v>
      </c>
      <c r="V39" s="52">
        <v>1518</v>
      </c>
      <c r="W39" s="52">
        <v>2188</v>
      </c>
      <c r="X39" s="52">
        <v>2976</v>
      </c>
      <c r="Y39" s="52">
        <v>3140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11</v>
      </c>
      <c r="L40" s="52">
        <v>1</v>
      </c>
      <c r="M40" s="52">
        <v>3</v>
      </c>
      <c r="N40" s="52">
        <v>4</v>
      </c>
      <c r="O40" s="52">
        <v>17</v>
      </c>
      <c r="P40" s="52">
        <v>28</v>
      </c>
      <c r="Q40" s="52">
        <v>27</v>
      </c>
      <c r="R40" s="52">
        <v>19</v>
      </c>
      <c r="S40" s="52">
        <v>2</v>
      </c>
      <c r="T40" s="52">
        <v>31</v>
      </c>
      <c r="U40" s="52">
        <v>26</v>
      </c>
      <c r="V40" s="52">
        <v>16</v>
      </c>
      <c r="W40" s="52">
        <v>28</v>
      </c>
      <c r="X40" s="52">
        <v>184</v>
      </c>
      <c r="Y40" s="52">
        <v>287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1</v>
      </c>
      <c r="D41" s="52">
        <v>100</v>
      </c>
      <c r="E41" s="52">
        <v>116</v>
      </c>
      <c r="F41" s="52">
        <v>49</v>
      </c>
      <c r="G41" s="52">
        <v>0</v>
      </c>
      <c r="H41" s="52">
        <v>28</v>
      </c>
      <c r="I41" s="52">
        <v>28</v>
      </c>
      <c r="J41" s="52">
        <v>103</v>
      </c>
      <c r="K41" s="52">
        <v>65</v>
      </c>
      <c r="L41" s="52">
        <v>151</v>
      </c>
      <c r="M41" s="52">
        <v>136</v>
      </c>
      <c r="N41" s="52">
        <v>136</v>
      </c>
      <c r="O41" s="52">
        <v>34</v>
      </c>
      <c r="P41" s="52">
        <v>30</v>
      </c>
      <c r="Q41" s="52">
        <v>38</v>
      </c>
      <c r="R41" s="52">
        <v>10</v>
      </c>
      <c r="S41" s="52">
        <v>164</v>
      </c>
      <c r="T41" s="52">
        <v>7</v>
      </c>
      <c r="U41" s="52">
        <v>112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80</v>
      </c>
      <c r="L42" s="52">
        <v>18</v>
      </c>
      <c r="M42" s="52">
        <v>15</v>
      </c>
      <c r="N42" s="52">
        <v>24</v>
      </c>
      <c r="O42" s="52">
        <v>202</v>
      </c>
      <c r="P42" s="52">
        <v>185</v>
      </c>
      <c r="Q42" s="52">
        <v>152</v>
      </c>
      <c r="R42" s="52">
        <v>19</v>
      </c>
      <c r="S42" s="52">
        <v>98</v>
      </c>
      <c r="T42" s="52">
        <v>411</v>
      </c>
      <c r="U42" s="52">
        <v>438</v>
      </c>
      <c r="V42" s="52">
        <v>511</v>
      </c>
      <c r="W42" s="52">
        <v>225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766</v>
      </c>
      <c r="D44" s="52">
        <v>1193</v>
      </c>
      <c r="E44" s="52">
        <v>633</v>
      </c>
      <c r="F44" s="52">
        <v>981</v>
      </c>
      <c r="G44" s="52">
        <v>1483</v>
      </c>
      <c r="H44" s="52">
        <v>1135</v>
      </c>
      <c r="I44" s="52">
        <v>760</v>
      </c>
      <c r="J44" s="52">
        <v>741</v>
      </c>
      <c r="K44" s="52">
        <v>982</v>
      </c>
      <c r="L44" s="52">
        <v>782</v>
      </c>
      <c r="M44" s="52">
        <v>1100</v>
      </c>
      <c r="N44" s="52">
        <v>1780</v>
      </c>
      <c r="O44" s="52">
        <v>2137</v>
      </c>
      <c r="P44" s="52">
        <v>2096</v>
      </c>
      <c r="Q44" s="52">
        <v>1757</v>
      </c>
      <c r="R44" s="52">
        <v>1243</v>
      </c>
      <c r="S44" s="52">
        <v>1373</v>
      </c>
      <c r="T44" s="52">
        <v>1742</v>
      </c>
      <c r="U44" s="52">
        <v>2066</v>
      </c>
      <c r="V44" s="52">
        <v>2762</v>
      </c>
      <c r="W44" s="52">
        <v>4217</v>
      </c>
      <c r="X44" s="52">
        <v>5029</v>
      </c>
      <c r="Y44" s="52">
        <v>4442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238</v>
      </c>
      <c r="D45" s="36">
        <v>729</v>
      </c>
      <c r="E45" s="36">
        <v>1039</v>
      </c>
      <c r="F45" s="36">
        <v>723</v>
      </c>
      <c r="G45" s="36">
        <v>461</v>
      </c>
      <c r="H45" s="36">
        <v>327</v>
      </c>
      <c r="I45" s="36">
        <v>211</v>
      </c>
      <c r="J45" s="36">
        <v>540</v>
      </c>
      <c r="K45" s="36">
        <v>765</v>
      </c>
      <c r="L45" s="36">
        <v>921</v>
      </c>
      <c r="M45" s="36">
        <v>1058</v>
      </c>
      <c r="N45" s="36">
        <v>897</v>
      </c>
      <c r="O45" s="36">
        <v>923</v>
      </c>
      <c r="P45" s="36">
        <v>839</v>
      </c>
      <c r="Q45" s="36">
        <v>882</v>
      </c>
      <c r="R45" s="36">
        <v>841</v>
      </c>
      <c r="S45" s="36">
        <v>802</v>
      </c>
      <c r="T45" s="36">
        <v>849</v>
      </c>
      <c r="U45" s="36">
        <v>983</v>
      </c>
      <c r="V45" s="36">
        <v>854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293</v>
      </c>
      <c r="D49" s="52">
        <v>627</v>
      </c>
      <c r="E49" s="52">
        <v>530</v>
      </c>
      <c r="F49" s="52">
        <v>524</v>
      </c>
      <c r="G49" s="52">
        <v>580</v>
      </c>
      <c r="H49" s="52">
        <v>300</v>
      </c>
      <c r="I49" s="52">
        <v>142</v>
      </c>
      <c r="J49" s="52">
        <v>150</v>
      </c>
      <c r="K49" s="52">
        <v>169</v>
      </c>
      <c r="L49" s="52">
        <v>96</v>
      </c>
      <c r="M49" s="52">
        <v>250</v>
      </c>
      <c r="N49" s="52">
        <v>470</v>
      </c>
      <c r="O49" s="52">
        <v>561</v>
      </c>
      <c r="P49" s="52">
        <v>1321</v>
      </c>
      <c r="Q49" s="52">
        <v>940</v>
      </c>
      <c r="R49" s="52">
        <v>516</v>
      </c>
      <c r="S49" s="52">
        <v>386</v>
      </c>
      <c r="T49" s="52">
        <v>462</v>
      </c>
      <c r="U49" s="52">
        <v>508</v>
      </c>
      <c r="V49" s="52">
        <v>623</v>
      </c>
      <c r="W49" s="52">
        <v>824</v>
      </c>
      <c r="X49" s="52">
        <v>1280</v>
      </c>
      <c r="Y49" s="52">
        <v>1405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</v>
      </c>
      <c r="F51" s="52">
        <v>2</v>
      </c>
      <c r="G51" s="52">
        <v>1</v>
      </c>
      <c r="H51" s="52">
        <v>1</v>
      </c>
      <c r="I51" s="52">
        <v>1</v>
      </c>
      <c r="J51" s="52">
        <v>2</v>
      </c>
      <c r="K51" s="52">
        <v>3</v>
      </c>
      <c r="L51" s="52">
        <v>1</v>
      </c>
      <c r="M51" s="52">
        <v>6</v>
      </c>
      <c r="N51" s="52">
        <v>8</v>
      </c>
      <c r="O51" s="52">
        <v>18</v>
      </c>
      <c r="P51" s="52">
        <v>66</v>
      </c>
      <c r="Q51" s="52">
        <v>67</v>
      </c>
      <c r="R51" s="52">
        <v>50</v>
      </c>
      <c r="S51" s="52">
        <v>32</v>
      </c>
      <c r="T51" s="52">
        <v>38</v>
      </c>
      <c r="U51" s="52">
        <v>33</v>
      </c>
      <c r="V51" s="52">
        <v>43</v>
      </c>
      <c r="W51" s="52">
        <v>21</v>
      </c>
      <c r="X51" s="52">
        <v>24</v>
      </c>
      <c r="Y51" s="52">
        <v>13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293</v>
      </c>
      <c r="D53" s="52">
        <v>591</v>
      </c>
      <c r="E53" s="52">
        <v>488</v>
      </c>
      <c r="F53" s="52">
        <v>506</v>
      </c>
      <c r="G53" s="52">
        <v>580</v>
      </c>
      <c r="H53" s="52">
        <v>291</v>
      </c>
      <c r="I53" s="52">
        <v>133</v>
      </c>
      <c r="J53" s="52">
        <v>120</v>
      </c>
      <c r="K53" s="52">
        <v>124</v>
      </c>
      <c r="L53" s="52">
        <v>51</v>
      </c>
      <c r="M53" s="52">
        <v>210</v>
      </c>
      <c r="N53" s="52">
        <v>422</v>
      </c>
      <c r="O53" s="52">
        <v>495</v>
      </c>
      <c r="P53" s="52">
        <v>1179</v>
      </c>
      <c r="Q53" s="52">
        <v>838</v>
      </c>
      <c r="R53" s="52">
        <v>496</v>
      </c>
      <c r="S53" s="52">
        <v>305</v>
      </c>
      <c r="T53" s="52">
        <v>320</v>
      </c>
      <c r="U53" s="52">
        <v>319</v>
      </c>
      <c r="V53" s="52">
        <v>448</v>
      </c>
      <c r="W53" s="52">
        <v>732</v>
      </c>
      <c r="X53" s="52">
        <v>1203</v>
      </c>
      <c r="Y53" s="52">
        <v>1284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3</v>
      </c>
      <c r="L54" s="52">
        <v>0</v>
      </c>
      <c r="M54" s="52">
        <v>1</v>
      </c>
      <c r="N54" s="52">
        <v>1</v>
      </c>
      <c r="O54" s="52">
        <v>5</v>
      </c>
      <c r="P54" s="52">
        <v>17</v>
      </c>
      <c r="Q54" s="52">
        <v>13</v>
      </c>
      <c r="R54" s="52">
        <v>8</v>
      </c>
      <c r="S54" s="52">
        <v>1</v>
      </c>
      <c r="T54" s="52">
        <v>10</v>
      </c>
      <c r="U54" s="52">
        <v>8</v>
      </c>
      <c r="V54" s="52">
        <v>6</v>
      </c>
      <c r="W54" s="52">
        <v>10</v>
      </c>
      <c r="X54" s="52">
        <v>77</v>
      </c>
      <c r="Y54" s="52">
        <v>121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36</v>
      </c>
      <c r="E55" s="52">
        <v>42</v>
      </c>
      <c r="F55" s="52">
        <v>18</v>
      </c>
      <c r="G55" s="52">
        <v>0</v>
      </c>
      <c r="H55" s="52">
        <v>9</v>
      </c>
      <c r="I55" s="52">
        <v>9</v>
      </c>
      <c r="J55" s="52">
        <v>30</v>
      </c>
      <c r="K55" s="52">
        <v>19</v>
      </c>
      <c r="L55" s="52">
        <v>40</v>
      </c>
      <c r="M55" s="52">
        <v>35</v>
      </c>
      <c r="N55" s="52">
        <v>39</v>
      </c>
      <c r="O55" s="52">
        <v>9</v>
      </c>
      <c r="P55" s="52">
        <v>18</v>
      </c>
      <c r="Q55" s="52">
        <v>18</v>
      </c>
      <c r="R55" s="52">
        <v>4</v>
      </c>
      <c r="S55" s="52">
        <v>50</v>
      </c>
      <c r="T55" s="52">
        <v>3</v>
      </c>
      <c r="U55" s="52">
        <v>37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23</v>
      </c>
      <c r="L56" s="52">
        <v>5</v>
      </c>
      <c r="M56" s="52">
        <v>4</v>
      </c>
      <c r="N56" s="52">
        <v>8</v>
      </c>
      <c r="O56" s="52">
        <v>52</v>
      </c>
      <c r="P56" s="52">
        <v>107</v>
      </c>
      <c r="Q56" s="52">
        <v>71</v>
      </c>
      <c r="R56" s="52">
        <v>8</v>
      </c>
      <c r="S56" s="52">
        <v>30</v>
      </c>
      <c r="T56" s="52">
        <v>129</v>
      </c>
      <c r="U56" s="52">
        <v>144</v>
      </c>
      <c r="V56" s="52">
        <v>169</v>
      </c>
      <c r="W56" s="52">
        <v>82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224</v>
      </c>
      <c r="D58" s="52">
        <v>389</v>
      </c>
      <c r="E58" s="52">
        <v>201</v>
      </c>
      <c r="F58" s="52">
        <v>302</v>
      </c>
      <c r="G58" s="52">
        <v>442</v>
      </c>
      <c r="H58" s="52">
        <v>233</v>
      </c>
      <c r="I58" s="52">
        <v>111</v>
      </c>
      <c r="J58" s="52">
        <v>87</v>
      </c>
      <c r="K58" s="52">
        <v>95</v>
      </c>
      <c r="L58" s="52">
        <v>44</v>
      </c>
      <c r="M58" s="52">
        <v>127</v>
      </c>
      <c r="N58" s="52">
        <v>312</v>
      </c>
      <c r="O58" s="52">
        <v>392</v>
      </c>
      <c r="P58" s="52">
        <v>943</v>
      </c>
      <c r="Q58" s="52">
        <v>624</v>
      </c>
      <c r="R58" s="52">
        <v>307</v>
      </c>
      <c r="S58" s="52">
        <v>243</v>
      </c>
      <c r="T58" s="52">
        <v>310</v>
      </c>
      <c r="U58" s="52">
        <v>344</v>
      </c>
      <c r="V58" s="52">
        <v>474</v>
      </c>
      <c r="W58" s="52">
        <v>824</v>
      </c>
      <c r="X58" s="52">
        <v>1280</v>
      </c>
      <c r="Y58" s="52">
        <v>1405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69</v>
      </c>
      <c r="D59" s="36">
        <v>238</v>
      </c>
      <c r="E59" s="36">
        <v>329</v>
      </c>
      <c r="F59" s="36">
        <v>222</v>
      </c>
      <c r="G59" s="36">
        <v>138</v>
      </c>
      <c r="H59" s="36">
        <v>67</v>
      </c>
      <c r="I59" s="36">
        <v>31</v>
      </c>
      <c r="J59" s="36">
        <v>63</v>
      </c>
      <c r="K59" s="36">
        <v>74</v>
      </c>
      <c r="L59" s="36">
        <v>52</v>
      </c>
      <c r="M59" s="36">
        <v>123</v>
      </c>
      <c r="N59" s="36">
        <v>158</v>
      </c>
      <c r="O59" s="36">
        <v>169</v>
      </c>
      <c r="P59" s="36">
        <v>378</v>
      </c>
      <c r="Q59" s="36">
        <v>316</v>
      </c>
      <c r="R59" s="36">
        <v>209</v>
      </c>
      <c r="S59" s="36">
        <v>143</v>
      </c>
      <c r="T59" s="36">
        <v>152</v>
      </c>
      <c r="U59" s="36">
        <v>164</v>
      </c>
      <c r="V59" s="36">
        <v>149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518</v>
      </c>
      <c r="D63" s="52">
        <v>1100</v>
      </c>
      <c r="E63" s="52">
        <v>932</v>
      </c>
      <c r="F63" s="52">
        <v>923</v>
      </c>
      <c r="G63" s="52">
        <v>1021</v>
      </c>
      <c r="H63" s="52">
        <v>661</v>
      </c>
      <c r="I63" s="52">
        <v>317</v>
      </c>
      <c r="J63" s="52">
        <v>368</v>
      </c>
      <c r="K63" s="52">
        <v>420</v>
      </c>
      <c r="L63" s="52">
        <v>266</v>
      </c>
      <c r="M63" s="52">
        <v>719</v>
      </c>
      <c r="N63" s="52">
        <v>1142</v>
      </c>
      <c r="O63" s="52">
        <v>1597</v>
      </c>
      <c r="P63" s="52">
        <v>949</v>
      </c>
      <c r="Q63" s="52">
        <v>1065</v>
      </c>
      <c r="R63" s="52">
        <v>785</v>
      </c>
      <c r="S63" s="52">
        <v>858</v>
      </c>
      <c r="T63" s="52">
        <v>979</v>
      </c>
      <c r="U63" s="52">
        <v>1033</v>
      </c>
      <c r="V63" s="52">
        <v>1261</v>
      </c>
      <c r="W63" s="52">
        <v>1427</v>
      </c>
      <c r="X63" s="52">
        <v>1577</v>
      </c>
      <c r="Y63" s="52">
        <v>1244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2</v>
      </c>
      <c r="F65" s="52">
        <v>3</v>
      </c>
      <c r="G65" s="52">
        <v>2</v>
      </c>
      <c r="H65" s="52">
        <v>3</v>
      </c>
      <c r="I65" s="52">
        <v>7</v>
      </c>
      <c r="J65" s="52">
        <v>4</v>
      </c>
      <c r="K65" s="52">
        <v>2</v>
      </c>
      <c r="L65" s="52">
        <v>2</v>
      </c>
      <c r="M65" s="52">
        <v>3</v>
      </c>
      <c r="N65" s="52">
        <v>4</v>
      </c>
      <c r="O65" s="52">
        <v>12</v>
      </c>
      <c r="P65" s="52">
        <v>33</v>
      </c>
      <c r="Q65" s="52">
        <v>78</v>
      </c>
      <c r="R65" s="52">
        <v>106</v>
      </c>
      <c r="S65" s="52">
        <v>58</v>
      </c>
      <c r="T65" s="52">
        <v>46</v>
      </c>
      <c r="U65" s="52">
        <v>51</v>
      </c>
      <c r="V65" s="52">
        <v>69</v>
      </c>
      <c r="W65" s="52">
        <v>62</v>
      </c>
      <c r="X65" s="52">
        <v>92</v>
      </c>
      <c r="Y65" s="52">
        <v>99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518</v>
      </c>
      <c r="D67" s="52">
        <f t="shared" si="0"/>
        <v>1036</v>
      </c>
      <c r="E67" s="52">
        <f t="shared" si="0"/>
        <v>861</v>
      </c>
      <c r="F67" s="52">
        <f t="shared" si="0"/>
        <v>895</v>
      </c>
      <c r="G67" s="52">
        <f t="shared" si="0"/>
        <v>1033</v>
      </c>
      <c r="H67" s="52">
        <f t="shared" si="0"/>
        <v>649</v>
      </c>
      <c r="I67" s="52">
        <f t="shared" si="0"/>
        <v>319</v>
      </c>
      <c r="J67" s="52">
        <f t="shared" si="0"/>
        <v>326</v>
      </c>
      <c r="K67" s="52">
        <f t="shared" si="0"/>
        <v>353</v>
      </c>
      <c r="L67" s="52">
        <f t="shared" si="0"/>
        <v>209</v>
      </c>
      <c r="M67" s="52">
        <f t="shared" si="0"/>
        <v>661</v>
      </c>
      <c r="N67" s="52">
        <f t="shared" si="0"/>
        <v>1060</v>
      </c>
      <c r="O67" s="52">
        <f t="shared" si="0"/>
        <v>1444</v>
      </c>
      <c r="P67" s="52">
        <f t="shared" si="0"/>
        <v>914</v>
      </c>
      <c r="Q67" s="52">
        <f t="shared" si="0"/>
        <v>1031</v>
      </c>
      <c r="R67" s="52">
        <f t="shared" ref="R67:V67" si="1">R39-R53</f>
        <v>886</v>
      </c>
      <c r="S67" s="52">
        <f t="shared" si="1"/>
        <v>817</v>
      </c>
      <c r="T67" s="52">
        <f t="shared" si="1"/>
        <v>818</v>
      </c>
      <c r="U67" s="52">
        <f t="shared" si="1"/>
        <v>804</v>
      </c>
      <c r="V67" s="52">
        <f t="shared" si="1"/>
        <v>1070</v>
      </c>
      <c r="W67" s="52">
        <f t="shared" ref="W67:Y67" si="2">W39-W53</f>
        <v>1456</v>
      </c>
      <c r="X67" s="52">
        <f t="shared" si="2"/>
        <v>1773</v>
      </c>
      <c r="Y67" s="52">
        <f t="shared" si="2"/>
        <v>1856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8</v>
      </c>
      <c r="L68" s="52">
        <f t="shared" si="3"/>
        <v>1</v>
      </c>
      <c r="M68" s="52">
        <f t="shared" si="3"/>
        <v>2</v>
      </c>
      <c r="N68" s="52">
        <f t="shared" si="3"/>
        <v>3</v>
      </c>
      <c r="O68" s="52">
        <f t="shared" si="3"/>
        <v>12</v>
      </c>
      <c r="P68" s="52">
        <f t="shared" si="3"/>
        <v>11</v>
      </c>
      <c r="Q68" s="52">
        <f t="shared" si="3"/>
        <v>14</v>
      </c>
      <c r="R68" s="52">
        <f t="shared" ref="R68:V68" si="4">R40-R54</f>
        <v>11</v>
      </c>
      <c r="S68" s="52">
        <f t="shared" si="4"/>
        <v>1</v>
      </c>
      <c r="T68" s="52">
        <f t="shared" si="4"/>
        <v>21</v>
      </c>
      <c r="U68" s="52">
        <f t="shared" si="4"/>
        <v>18</v>
      </c>
      <c r="V68" s="52">
        <f t="shared" si="4"/>
        <v>10</v>
      </c>
      <c r="W68" s="52">
        <f t="shared" ref="W68:Y68" si="5">W40-W54</f>
        <v>18</v>
      </c>
      <c r="X68" s="52">
        <f t="shared" si="5"/>
        <v>107</v>
      </c>
      <c r="Y68" s="52">
        <f t="shared" si="5"/>
        <v>166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</v>
      </c>
      <c r="D69" s="52">
        <f t="shared" si="6"/>
        <v>64</v>
      </c>
      <c r="E69" s="52">
        <f t="shared" si="6"/>
        <v>74</v>
      </c>
      <c r="F69" s="52">
        <f t="shared" si="6"/>
        <v>31</v>
      </c>
      <c r="G69" s="52">
        <f t="shared" si="6"/>
        <v>0</v>
      </c>
      <c r="H69" s="52">
        <f t="shared" si="6"/>
        <v>19</v>
      </c>
      <c r="I69" s="52">
        <f t="shared" si="6"/>
        <v>19</v>
      </c>
      <c r="J69" s="52">
        <f t="shared" si="6"/>
        <v>73</v>
      </c>
      <c r="K69" s="52">
        <f t="shared" si="6"/>
        <v>46</v>
      </c>
      <c r="L69" s="52">
        <f t="shared" si="6"/>
        <v>111</v>
      </c>
      <c r="M69" s="52">
        <f t="shared" si="6"/>
        <v>101</v>
      </c>
      <c r="N69" s="52">
        <f t="shared" si="6"/>
        <v>97</v>
      </c>
      <c r="O69" s="52">
        <f t="shared" si="6"/>
        <v>25</v>
      </c>
      <c r="P69" s="52">
        <f t="shared" si="6"/>
        <v>12</v>
      </c>
      <c r="Q69" s="52">
        <f t="shared" si="6"/>
        <v>20</v>
      </c>
      <c r="R69" s="52">
        <f t="shared" ref="R69:V69" si="7">R41-R55</f>
        <v>6</v>
      </c>
      <c r="S69" s="52">
        <f t="shared" si="7"/>
        <v>114</v>
      </c>
      <c r="T69" s="52">
        <f t="shared" si="7"/>
        <v>4</v>
      </c>
      <c r="U69" s="52">
        <f t="shared" si="7"/>
        <v>75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57</v>
      </c>
      <c r="L70" s="52">
        <f t="shared" si="9"/>
        <v>13</v>
      </c>
      <c r="M70" s="52">
        <f t="shared" si="9"/>
        <v>11</v>
      </c>
      <c r="N70" s="52">
        <f t="shared" si="9"/>
        <v>16</v>
      </c>
      <c r="O70" s="52">
        <f t="shared" si="9"/>
        <v>150</v>
      </c>
      <c r="P70" s="52">
        <f t="shared" si="9"/>
        <v>78</v>
      </c>
      <c r="Q70" s="52">
        <f t="shared" si="9"/>
        <v>81</v>
      </c>
      <c r="R70" s="52">
        <f t="shared" ref="R70:V70" si="10">R42-R56</f>
        <v>11</v>
      </c>
      <c r="S70" s="52">
        <f t="shared" si="10"/>
        <v>68</v>
      </c>
      <c r="T70" s="52">
        <f t="shared" si="10"/>
        <v>282</v>
      </c>
      <c r="U70" s="52">
        <f t="shared" si="10"/>
        <v>294</v>
      </c>
      <c r="V70" s="52">
        <f t="shared" si="10"/>
        <v>342</v>
      </c>
      <c r="W70" s="52">
        <f t="shared" ref="W70:Y70" si="11">W42-W56</f>
        <v>143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542</v>
      </c>
      <c r="D72" s="52">
        <v>804</v>
      </c>
      <c r="E72" s="52">
        <v>432</v>
      </c>
      <c r="F72" s="52">
        <v>679</v>
      </c>
      <c r="G72" s="52">
        <v>1041</v>
      </c>
      <c r="H72" s="52">
        <v>902</v>
      </c>
      <c r="I72" s="52">
        <v>649</v>
      </c>
      <c r="J72" s="52">
        <v>654</v>
      </c>
      <c r="K72" s="52">
        <v>887</v>
      </c>
      <c r="L72" s="52">
        <v>738</v>
      </c>
      <c r="M72" s="52">
        <v>973</v>
      </c>
      <c r="N72" s="52">
        <v>1468</v>
      </c>
      <c r="O72" s="52">
        <v>1745</v>
      </c>
      <c r="P72" s="52">
        <v>1153</v>
      </c>
      <c r="Q72" s="52">
        <v>1133</v>
      </c>
      <c r="R72" s="52">
        <v>936</v>
      </c>
      <c r="S72" s="52">
        <v>1130</v>
      </c>
      <c r="T72" s="52">
        <v>1432</v>
      </c>
      <c r="U72" s="52">
        <v>1722</v>
      </c>
      <c r="V72" s="52">
        <v>2288</v>
      </c>
      <c r="W72" s="52">
        <v>3393</v>
      </c>
      <c r="X72" s="52">
        <v>3749</v>
      </c>
      <c r="Y72" s="52">
        <v>3037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169</v>
      </c>
      <c r="D73" s="36">
        <v>491</v>
      </c>
      <c r="E73" s="36">
        <v>710</v>
      </c>
      <c r="F73" s="36">
        <v>501</v>
      </c>
      <c r="G73" s="36">
        <v>323</v>
      </c>
      <c r="H73" s="36">
        <v>260</v>
      </c>
      <c r="I73" s="36">
        <v>180</v>
      </c>
      <c r="J73" s="36">
        <v>477</v>
      </c>
      <c r="K73" s="36">
        <v>691</v>
      </c>
      <c r="L73" s="36">
        <v>869</v>
      </c>
      <c r="M73" s="36">
        <v>935</v>
      </c>
      <c r="N73" s="36">
        <v>739</v>
      </c>
      <c r="O73" s="36">
        <v>754</v>
      </c>
      <c r="P73" s="36">
        <v>461</v>
      </c>
      <c r="Q73" s="36">
        <v>566</v>
      </c>
      <c r="R73" s="36">
        <v>632</v>
      </c>
      <c r="S73" s="36">
        <v>659</v>
      </c>
      <c r="T73" s="36">
        <v>697</v>
      </c>
      <c r="U73" s="36">
        <v>819</v>
      </c>
      <c r="V73" s="36">
        <v>705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91</v>
      </c>
      <c r="K79" s="52">
        <f>RES_hhdet_numvin!K107</f>
        <v>194</v>
      </c>
      <c r="L79" s="52">
        <f>RES_hhdet_numvin!L107</f>
        <v>168</v>
      </c>
      <c r="M79" s="52">
        <f>RES_hhdet_numvin!M107</f>
        <v>561</v>
      </c>
      <c r="N79" s="52">
        <f>RES_hhdet_numvin!N107</f>
        <v>1088</v>
      </c>
      <c r="O79" s="52">
        <f>RES_hhdet_numvin!O107</f>
        <v>1632</v>
      </c>
      <c r="P79" s="52">
        <f>RES_hhdet_numvin!P107</f>
        <v>1866</v>
      </c>
      <c r="Q79" s="52">
        <f>RES_hhdet_numvin!Q107</f>
        <v>1757</v>
      </c>
      <c r="R79" s="52">
        <f>RES_hhdet_numvin!R107</f>
        <v>1192</v>
      </c>
      <c r="S79" s="52">
        <f>RES_hhdet_numvin!S107</f>
        <v>1180</v>
      </c>
      <c r="T79" s="52">
        <f>RES_hhdet_numvin!T107</f>
        <v>1398</v>
      </c>
      <c r="U79" s="52">
        <f>RES_hhdet_numvin!U107</f>
        <v>1518</v>
      </c>
      <c r="V79" s="52">
        <f>RES_hhdet_numvin!V107</f>
        <v>1874</v>
      </c>
      <c r="W79" s="52">
        <f>RES_hhdet_numvin!W107</f>
        <v>2249</v>
      </c>
      <c r="X79" s="52">
        <f>RES_hhdet_numvin!X107</f>
        <v>2857</v>
      </c>
      <c r="Y79" s="52">
        <f>RES_hhdet_numvin!Y107</f>
        <v>2649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50</v>
      </c>
      <c r="S82" s="138">
        <f>RES_hhdet_numvin!S110</f>
        <v>54</v>
      </c>
      <c r="T82" s="138">
        <f>RES_hhdet_numvin!T110</f>
        <v>64</v>
      </c>
      <c r="U82" s="138">
        <f>RES_hhdet_numvin!U110</f>
        <v>74</v>
      </c>
      <c r="V82" s="138">
        <f>RES_hhdet_numvin!V110</f>
        <v>106</v>
      </c>
      <c r="W82" s="138">
        <f>RES_hhdet_numvin!W110</f>
        <v>83</v>
      </c>
      <c r="X82" s="138">
        <f>RES_hhdet_numvin!X110</f>
        <v>116</v>
      </c>
      <c r="Y82" s="138">
        <f>RES_hhdet_numvin!Y110</f>
        <v>112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49</v>
      </c>
      <c r="K84" s="138">
        <f>RES_hhdet_numvin!K112</f>
        <v>114</v>
      </c>
      <c r="L84" s="138">
        <f>RES_hhdet_numvin!L112</f>
        <v>72</v>
      </c>
      <c r="M84" s="138">
        <f>RES_hhdet_numvin!M112</f>
        <v>442</v>
      </c>
      <c r="N84" s="138">
        <f>RES_hhdet_numvin!N112</f>
        <v>954</v>
      </c>
      <c r="O84" s="138">
        <f>RES_hhdet_numvin!O112</f>
        <v>1425</v>
      </c>
      <c r="P84" s="138">
        <f>RES_hhdet_numvin!P112</f>
        <v>1684</v>
      </c>
      <c r="Q84" s="138">
        <f>RES_hhdet_numvin!Q112</f>
        <v>1607</v>
      </c>
      <c r="R84" s="138">
        <f>RES_hhdet_numvin!R112</f>
        <v>1232</v>
      </c>
      <c r="S84" s="138">
        <f>RES_hhdet_numvin!S112</f>
        <v>1038</v>
      </c>
      <c r="T84" s="138">
        <f>RES_hhdet_numvin!T112</f>
        <v>1090</v>
      </c>
      <c r="U84" s="138">
        <f>RES_hhdet_numvin!U112</f>
        <v>1105</v>
      </c>
      <c r="V84" s="138">
        <f>RES_hhdet_numvin!V112</f>
        <v>1509</v>
      </c>
      <c r="W84" s="138">
        <f>RES_hhdet_numvin!W112</f>
        <v>2186</v>
      </c>
      <c r="X84" s="138">
        <f>RES_hhdet_numvin!X112</f>
        <v>2976</v>
      </c>
      <c r="Y84" s="138">
        <f>RES_hhdet_numvin!Y112</f>
        <v>3140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3</v>
      </c>
      <c r="L85" s="138">
        <f>RES_hhdet_numvin!L113</f>
        <v>0</v>
      </c>
      <c r="M85" s="138">
        <f>RES_hhdet_numvin!M113</f>
        <v>2</v>
      </c>
      <c r="N85" s="138">
        <f>RES_hhdet_numvin!N113</f>
        <v>3</v>
      </c>
      <c r="O85" s="138">
        <f>RES_hhdet_numvin!O113</f>
        <v>13</v>
      </c>
      <c r="P85" s="138">
        <f>RES_hhdet_numvin!P113</f>
        <v>25</v>
      </c>
      <c r="Q85" s="138">
        <f>RES_hhdet_numvin!Q113</f>
        <v>24</v>
      </c>
      <c r="R85" s="138">
        <f>RES_hhdet_numvin!R113</f>
        <v>18</v>
      </c>
      <c r="S85" s="138">
        <f>RES_hhdet_numvin!S113</f>
        <v>2</v>
      </c>
      <c r="T85" s="138">
        <f>RES_hhdet_numvin!T113</f>
        <v>31</v>
      </c>
      <c r="U85" s="138">
        <f>RES_hhdet_numvin!U113</f>
        <v>26</v>
      </c>
      <c r="V85" s="138">
        <f>RES_hhdet_numvin!V113</f>
        <v>16</v>
      </c>
      <c r="W85" s="138">
        <f>RES_hhdet_numvin!W113</f>
        <v>28</v>
      </c>
      <c r="X85" s="138">
        <f>RES_hhdet_numvin!X113</f>
        <v>184</v>
      </c>
      <c r="Y85" s="138">
        <f>RES_hhdet_numvin!Y113</f>
        <v>287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66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260</v>
      </c>
      <c r="V89" s="138">
        <f>RES_hhdet_numvin!V117</f>
        <v>453</v>
      </c>
      <c r="W89" s="138">
        <f>RES_hhdet_numvin!W117</f>
        <v>210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374</v>
      </c>
      <c r="S93" s="138">
        <f>RES_hhdet_numvin!S121</f>
        <v>764</v>
      </c>
      <c r="T93" s="138">
        <f>RES_hhdet_numvin!T121</f>
        <v>1260</v>
      </c>
      <c r="U93" s="138">
        <f>RES_hhdet_numvin!U121</f>
        <v>1764</v>
      </c>
      <c r="V93" s="138">
        <f>RES_hhdet_numvin!V121</f>
        <v>2581</v>
      </c>
      <c r="W93" s="138">
        <f>RES_hhdet_numvin!W121</f>
        <v>4129</v>
      </c>
      <c r="X93" s="138">
        <f>RES_hhdet_numvin!X121</f>
        <v>5010</v>
      </c>
      <c r="Y93" s="138">
        <f>RES_hhdet_numvin!Y121</f>
        <v>4442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185</v>
      </c>
      <c r="S94" s="39">
        <f>RES_hhdet_numvin!S122</f>
        <v>332</v>
      </c>
      <c r="T94" s="39">
        <f>RES_hhdet_numvin!T122</f>
        <v>426</v>
      </c>
      <c r="U94" s="39">
        <f>RES_hhdet_numvin!U122</f>
        <v>535</v>
      </c>
      <c r="V94" s="39">
        <f>RES_hhdet_numvin!V122</f>
        <v>472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2.5239958953422574</v>
      </c>
      <c r="C98" s="117">
        <f t="shared" si="12"/>
        <v>2.5543668804846891</v>
      </c>
      <c r="D98" s="117">
        <f t="shared" si="12"/>
        <v>5.3197032241924189</v>
      </c>
      <c r="E98" s="117">
        <f t="shared" si="12"/>
        <v>6.263141229384849</v>
      </c>
      <c r="F98" s="117">
        <f t="shared" si="12"/>
        <v>6.5109274722292483</v>
      </c>
      <c r="G98" s="117">
        <f t="shared" si="12"/>
        <v>9.8515228864734201</v>
      </c>
      <c r="H98" s="117">
        <f t="shared" si="12"/>
        <v>11.127920294921559</v>
      </c>
      <c r="I98" s="117">
        <f t="shared" si="12"/>
        <v>9.2737266261036524</v>
      </c>
      <c r="J98" s="117">
        <f t="shared" si="12"/>
        <v>10.403735450607835</v>
      </c>
      <c r="K98" s="117">
        <f t="shared" si="12"/>
        <v>11.838384382020536</v>
      </c>
      <c r="L98" s="117">
        <f t="shared" si="12"/>
        <v>11.401007272955352</v>
      </c>
      <c r="M98" s="117">
        <f t="shared" si="12"/>
        <v>11.157783142445581</v>
      </c>
      <c r="N98" s="117">
        <f t="shared" si="12"/>
        <v>13.159403935052859</v>
      </c>
      <c r="O98" s="117">
        <f t="shared" si="12"/>
        <v>14.504905138932104</v>
      </c>
      <c r="P98" s="117">
        <f t="shared" si="12"/>
        <v>15.738949413036226</v>
      </c>
      <c r="Q98" s="117">
        <f t="shared" si="12"/>
        <v>17.421635897416131</v>
      </c>
      <c r="R98" s="117">
        <f t="shared" ref="R98:V98" si="13">R99+R102+R104+R113</f>
        <v>18.194150220642939</v>
      </c>
      <c r="S98" s="117">
        <f t="shared" si="13"/>
        <v>18.39030315912354</v>
      </c>
      <c r="T98" s="117">
        <f t="shared" si="13"/>
        <v>19.21534756452342</v>
      </c>
      <c r="U98" s="117">
        <f t="shared" si="13"/>
        <v>20.413801168301546</v>
      </c>
      <c r="V98" s="117">
        <f t="shared" si="13"/>
        <v>20.886601447654492</v>
      </c>
      <c r="W98" s="117">
        <f t="shared" ref="W98:Y98" si="14">W99+W102+W104+W113</f>
        <v>23.059994802423663</v>
      </c>
      <c r="X98" s="117">
        <f t="shared" si="14"/>
        <v>25.169434680644855</v>
      </c>
      <c r="Y98" s="117">
        <f t="shared" si="14"/>
        <v>25.915498420364838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2.1888236981518694</v>
      </c>
      <c r="C99" s="122">
        <f t="shared" si="15"/>
        <v>2.2082618798831333</v>
      </c>
      <c r="D99" s="122">
        <f t="shared" si="15"/>
        <v>4.6683442706752682</v>
      </c>
      <c r="E99" s="122">
        <f t="shared" si="15"/>
        <v>5.2597178372865772</v>
      </c>
      <c r="F99" s="122">
        <f t="shared" si="15"/>
        <v>5.3945216268010885</v>
      </c>
      <c r="G99" s="122">
        <f t="shared" si="15"/>
        <v>8.4217196524912943</v>
      </c>
      <c r="H99" s="122">
        <f t="shared" si="15"/>
        <v>9.5209896602456165</v>
      </c>
      <c r="I99" s="122">
        <f t="shared" si="15"/>
        <v>7.7656314032566032</v>
      </c>
      <c r="J99" s="122">
        <f t="shared" si="15"/>
        <v>8.7388101422952538</v>
      </c>
      <c r="K99" s="122">
        <f t="shared" si="15"/>
        <v>10.000941092526141</v>
      </c>
      <c r="L99" s="122">
        <f t="shared" si="15"/>
        <v>9.6743476808907136</v>
      </c>
      <c r="M99" s="122">
        <f t="shared" si="15"/>
        <v>9.3472131950952893</v>
      </c>
      <c r="N99" s="122">
        <f t="shared" si="15"/>
        <v>11.116181453067288</v>
      </c>
      <c r="O99" s="122">
        <f t="shared" si="15"/>
        <v>12.202228871856462</v>
      </c>
      <c r="P99" s="122">
        <f t="shared" si="15"/>
        <v>13.094058311364279</v>
      </c>
      <c r="Q99" s="122">
        <f t="shared" si="15"/>
        <v>14.513487141642543</v>
      </c>
      <c r="R99" s="122">
        <f t="shared" ref="R99:V99" si="16">SUM(R100:R101)</f>
        <v>15.209888859597571</v>
      </c>
      <c r="S99" s="122">
        <f t="shared" si="16"/>
        <v>15.39081965862799</v>
      </c>
      <c r="T99" s="122">
        <f t="shared" si="16"/>
        <v>16.127120569755444</v>
      </c>
      <c r="U99" s="122">
        <f t="shared" si="16"/>
        <v>17.131207667795113</v>
      </c>
      <c r="V99" s="122">
        <f t="shared" si="16"/>
        <v>17.544535385712763</v>
      </c>
      <c r="W99" s="122">
        <f t="shared" ref="W99:Y99" si="17">SUM(W100:W101)</f>
        <v>19.476689726343537</v>
      </c>
      <c r="X99" s="122">
        <f t="shared" si="17"/>
        <v>21.609660727884368</v>
      </c>
      <c r="Y99" s="122">
        <f t="shared" si="17"/>
        <v>22.714840851953522</v>
      </c>
      <c r="DA99" s="130" t="s">
        <v>1670</v>
      </c>
    </row>
    <row r="100" spans="1:105" ht="12" customHeight="1" x14ac:dyDescent="0.25">
      <c r="A100" s="97" t="s">
        <v>197</v>
      </c>
      <c r="B100" s="98">
        <v>2.1826122683427363</v>
      </c>
      <c r="C100" s="98">
        <v>2.2018842057785069</v>
      </c>
      <c r="D100" s="98">
        <v>4.6547200491601837</v>
      </c>
      <c r="E100" s="98">
        <v>5.2442218288837061</v>
      </c>
      <c r="F100" s="98">
        <v>5.3787696085535819</v>
      </c>
      <c r="G100" s="98">
        <v>8.3973118057860567</v>
      </c>
      <c r="H100" s="98">
        <v>9.4933640867008542</v>
      </c>
      <c r="I100" s="98">
        <v>7.7436123424946404</v>
      </c>
      <c r="J100" s="98">
        <v>8.71417372571368</v>
      </c>
      <c r="K100" s="98">
        <v>9.9729986006228533</v>
      </c>
      <c r="L100" s="98">
        <v>9.6471365722344231</v>
      </c>
      <c r="M100" s="98">
        <v>9.3213684569748807</v>
      </c>
      <c r="N100" s="98">
        <v>11.085377788785197</v>
      </c>
      <c r="O100" s="98">
        <v>12.168582243933121</v>
      </c>
      <c r="P100" s="98">
        <v>13.058383469103742</v>
      </c>
      <c r="Q100" s="98">
        <v>14.474112576221437</v>
      </c>
      <c r="R100" s="98">
        <v>15.168560495259053</v>
      </c>
      <c r="S100" s="98">
        <v>15.34914599199513</v>
      </c>
      <c r="T100" s="98">
        <v>16.082621501940025</v>
      </c>
      <c r="U100" s="98">
        <v>17.084637138605483</v>
      </c>
      <c r="V100" s="98">
        <v>17.496767531899913</v>
      </c>
      <c r="W100" s="98">
        <v>19.424679508411469</v>
      </c>
      <c r="X100" s="98">
        <v>21.554263238709041</v>
      </c>
      <c r="Y100" s="98">
        <v>22.657870569422741</v>
      </c>
      <c r="DA100" s="63" t="s">
        <v>1671</v>
      </c>
    </row>
    <row r="101" spans="1:105" ht="12" customHeight="1" x14ac:dyDescent="0.25">
      <c r="A101" s="97" t="s">
        <v>53</v>
      </c>
      <c r="B101" s="98">
        <v>6.2114298091331009E-3</v>
      </c>
      <c r="C101" s="98">
        <v>6.3776741046264167E-3</v>
      </c>
      <c r="D101" s="98">
        <v>1.3624221515084654E-2</v>
      </c>
      <c r="E101" s="98">
        <v>1.549600840287089E-2</v>
      </c>
      <c r="F101" s="98">
        <v>1.5752018247506681E-2</v>
      </c>
      <c r="G101" s="98">
        <v>2.440784670523808E-2</v>
      </c>
      <c r="H101" s="98">
        <v>2.7625573544762524E-2</v>
      </c>
      <c r="I101" s="98">
        <v>2.2019060761963097E-2</v>
      </c>
      <c r="J101" s="98">
        <v>2.463641658157377E-2</v>
      </c>
      <c r="K101" s="98">
        <v>2.7942491903287375E-2</v>
      </c>
      <c r="L101" s="98">
        <v>2.7211108656289958E-2</v>
      </c>
      <c r="M101" s="98">
        <v>2.5844738120408935E-2</v>
      </c>
      <c r="N101" s="98">
        <v>3.0803664282091144E-2</v>
      </c>
      <c r="O101" s="98">
        <v>3.3646627923341665E-2</v>
      </c>
      <c r="P101" s="98">
        <v>3.5674842260536396E-2</v>
      </c>
      <c r="Q101" s="98">
        <v>3.9374565421106719E-2</v>
      </c>
      <c r="R101" s="98">
        <v>4.1328364338517665E-2</v>
      </c>
      <c r="S101" s="98">
        <v>4.1673666632860845E-2</v>
      </c>
      <c r="T101" s="98">
        <v>4.4499067815419159E-2</v>
      </c>
      <c r="U101" s="98">
        <v>4.6570529189631275E-2</v>
      </c>
      <c r="V101" s="98">
        <v>4.7767853812849058E-2</v>
      </c>
      <c r="W101" s="98">
        <v>5.201021793206765E-2</v>
      </c>
      <c r="X101" s="98">
        <v>5.5397489175325512E-2</v>
      </c>
      <c r="Y101" s="98">
        <v>5.697028253078109E-2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1.7839020354226652E-5</v>
      </c>
      <c r="C102" s="122">
        <f t="shared" si="18"/>
        <v>1.9506544616338453E-5</v>
      </c>
      <c r="D102" s="122">
        <f t="shared" si="18"/>
        <v>1.154913779612175E-5</v>
      </c>
      <c r="E102" s="122">
        <f t="shared" si="18"/>
        <v>3.9640302537056015E-5</v>
      </c>
      <c r="F102" s="122">
        <f t="shared" si="18"/>
        <v>9.5428547719466118E-5</v>
      </c>
      <c r="G102" s="122">
        <f t="shared" si="18"/>
        <v>1.2556543941782795E-4</v>
      </c>
      <c r="H102" s="122">
        <f t="shared" si="18"/>
        <v>2.4157708276435666E-4</v>
      </c>
      <c r="I102" s="122">
        <f t="shared" si="18"/>
        <v>3.2180067537062478E-4</v>
      </c>
      <c r="J102" s="122">
        <f t="shared" si="18"/>
        <v>3.7627563631360589E-4</v>
      </c>
      <c r="K102" s="122">
        <f t="shared" si="18"/>
        <v>4.5595049993095628E-4</v>
      </c>
      <c r="L102" s="122">
        <f t="shared" si="18"/>
        <v>7.4428438612314822E-4</v>
      </c>
      <c r="M102" s="122">
        <f t="shared" si="18"/>
        <v>5.0906462339224997E-4</v>
      </c>
      <c r="N102" s="122">
        <f t="shared" si="18"/>
        <v>7.1068935918602752E-4</v>
      </c>
      <c r="O102" s="122">
        <f t="shared" si="18"/>
        <v>1.0171031280290922E-3</v>
      </c>
      <c r="P102" s="122">
        <f t="shared" si="18"/>
        <v>1.9864260721074146E-3</v>
      </c>
      <c r="Q102" s="122">
        <f t="shared" si="18"/>
        <v>6.0069447206973362E-3</v>
      </c>
      <c r="R102" s="122">
        <f t="shared" si="18"/>
        <v>4.7586496510899209E-3</v>
      </c>
      <c r="S102" s="122">
        <f t="shared" si="18"/>
        <v>5.6348731050129977E-3</v>
      </c>
      <c r="T102" s="122">
        <f t="shared" si="18"/>
        <v>7.11691760396787E-3</v>
      </c>
      <c r="U102" s="122">
        <f t="shared" si="18"/>
        <v>1.0366474093367413E-2</v>
      </c>
      <c r="V102" s="122">
        <f t="shared" si="18"/>
        <v>6.3926044069115336E-3</v>
      </c>
      <c r="W102" s="122">
        <f t="shared" si="18"/>
        <v>7.5395800125637085E-3</v>
      </c>
      <c r="X102" s="122">
        <f t="shared" si="18"/>
        <v>6.3202480043781156E-3</v>
      </c>
      <c r="Y102" s="122">
        <f t="shared" si="18"/>
        <v>5.9002468476214579E-3</v>
      </c>
      <c r="DA102" s="130" t="s">
        <v>1673</v>
      </c>
    </row>
    <row r="103" spans="1:105" ht="12" customHeight="1" x14ac:dyDescent="0.25">
      <c r="A103" s="97" t="s">
        <v>53</v>
      </c>
      <c r="B103" s="98">
        <v>1.7839020354226652E-5</v>
      </c>
      <c r="C103" s="98">
        <v>1.9506544616338453E-5</v>
      </c>
      <c r="D103" s="98">
        <v>1.154913779612175E-5</v>
      </c>
      <c r="E103" s="98">
        <v>3.9640302537056015E-5</v>
      </c>
      <c r="F103" s="98">
        <v>9.5428547719466118E-5</v>
      </c>
      <c r="G103" s="98">
        <v>1.2556543941782795E-4</v>
      </c>
      <c r="H103" s="98">
        <v>2.4157708276435666E-4</v>
      </c>
      <c r="I103" s="98">
        <v>3.2180067537062478E-4</v>
      </c>
      <c r="J103" s="98">
        <v>3.7627563631360589E-4</v>
      </c>
      <c r="K103" s="98">
        <v>4.5595049993095628E-4</v>
      </c>
      <c r="L103" s="98">
        <v>7.4428438612314822E-4</v>
      </c>
      <c r="M103" s="98">
        <v>5.0906462339224997E-4</v>
      </c>
      <c r="N103" s="98">
        <v>7.1068935918602752E-4</v>
      </c>
      <c r="O103" s="98">
        <v>1.0171031280290922E-3</v>
      </c>
      <c r="P103" s="98">
        <v>1.9864260721074146E-3</v>
      </c>
      <c r="Q103" s="98">
        <v>6.0069447206973362E-3</v>
      </c>
      <c r="R103" s="98">
        <v>4.7586496510899209E-3</v>
      </c>
      <c r="S103" s="98">
        <v>5.6348731050129977E-3</v>
      </c>
      <c r="T103" s="98">
        <v>7.11691760396787E-3</v>
      </c>
      <c r="U103" s="98">
        <v>1.0366474093367413E-2</v>
      </c>
      <c r="V103" s="98">
        <v>6.3926044069115336E-3</v>
      </c>
      <c r="W103" s="98">
        <v>7.5395800125637085E-3</v>
      </c>
      <c r="X103" s="98">
        <v>6.3202480043781156E-3</v>
      </c>
      <c r="Y103" s="98">
        <v>5.9002468476214579E-3</v>
      </c>
      <c r="DA103" s="63" t="s">
        <v>1674</v>
      </c>
    </row>
    <row r="104" spans="1:105" ht="12" customHeight="1" x14ac:dyDescent="0.25">
      <c r="A104" s="121" t="s">
        <v>55</v>
      </c>
      <c r="B104" s="122">
        <v>0.20730498977852904</v>
      </c>
      <c r="C104" s="122">
        <v>0.18775007123546797</v>
      </c>
      <c r="D104" s="122">
        <v>0.41610735745188021</v>
      </c>
      <c r="E104" s="122">
        <v>0.54296117498496721</v>
      </c>
      <c r="F104" s="122">
        <v>0.5792977558663146</v>
      </c>
      <c r="G104" s="122">
        <v>0.84831933481803945</v>
      </c>
      <c r="H104" s="122">
        <v>0.92998363259559202</v>
      </c>
      <c r="I104" s="122">
        <v>0.81455329094751783</v>
      </c>
      <c r="J104" s="122">
        <v>0.92854889571147448</v>
      </c>
      <c r="K104" s="122">
        <v>1.0673496824253734</v>
      </c>
      <c r="L104" s="122">
        <v>0.93124347151345455</v>
      </c>
      <c r="M104" s="122">
        <v>1.0281406997273137</v>
      </c>
      <c r="N104" s="122">
        <v>1.188690203382613</v>
      </c>
      <c r="O104" s="122">
        <v>1.3530353021902239</v>
      </c>
      <c r="P104" s="122">
        <v>1.6013039943279703</v>
      </c>
      <c r="Q104" s="122">
        <v>1.7765820812736721</v>
      </c>
      <c r="R104" s="122">
        <v>1.809756180669956</v>
      </c>
      <c r="S104" s="122">
        <v>1.8023401912865282</v>
      </c>
      <c r="T104" s="122">
        <v>1.8461851299386347</v>
      </c>
      <c r="U104" s="122">
        <v>1.9642757926725967</v>
      </c>
      <c r="V104" s="122">
        <v>2.0187348285272213</v>
      </c>
      <c r="W104" s="122">
        <v>2.1707143539817881</v>
      </c>
      <c r="X104" s="122">
        <v>2.262835928522406</v>
      </c>
      <c r="Y104" s="122">
        <v>2.0414230560577336</v>
      </c>
      <c r="DA104" s="130" t="s">
        <v>1675</v>
      </c>
    </row>
    <row r="105" spans="1:105" ht="12" customHeight="1" x14ac:dyDescent="0.25">
      <c r="A105" s="97" t="s">
        <v>130</v>
      </c>
      <c r="B105" s="98">
        <v>0.20586580560395262</v>
      </c>
      <c r="C105" s="98">
        <v>0.1865938681681821</v>
      </c>
      <c r="D105" s="98">
        <v>0.4088225131785953</v>
      </c>
      <c r="E105" s="98">
        <v>0.51192606449548528</v>
      </c>
      <c r="F105" s="98">
        <v>0.54461818164418152</v>
      </c>
      <c r="G105" s="98">
        <v>0.82212069636355456</v>
      </c>
      <c r="H105" s="98">
        <v>0.89640375508763004</v>
      </c>
      <c r="I105" s="98">
        <v>0.7832148286145616</v>
      </c>
      <c r="J105" s="98">
        <v>0.88745998021924799</v>
      </c>
      <c r="K105" s="98">
        <v>1.0133886547350623</v>
      </c>
      <c r="L105" s="98">
        <v>0.86152660542170856</v>
      </c>
      <c r="M105" s="98">
        <v>0.94828169148145436</v>
      </c>
      <c r="N105" s="98">
        <v>1.0949031466319641</v>
      </c>
      <c r="O105" s="98">
        <v>1.2289092984281704</v>
      </c>
      <c r="P105" s="98">
        <v>1.4602629658098585</v>
      </c>
      <c r="Q105" s="98">
        <v>1.6193455752055232</v>
      </c>
      <c r="R105" s="98">
        <v>1.6644396009213169</v>
      </c>
      <c r="S105" s="98">
        <v>1.6449249415200957</v>
      </c>
      <c r="T105" s="98">
        <v>1.6622377968729256</v>
      </c>
      <c r="U105" s="98">
        <v>1.7222859046767196</v>
      </c>
      <c r="V105" s="98">
        <v>1.7233415983120528</v>
      </c>
      <c r="W105" s="98">
        <v>1.86694955045244</v>
      </c>
      <c r="X105" s="98">
        <v>2.0318219724045092</v>
      </c>
      <c r="Y105" s="98">
        <v>1.9066186815441051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1.0539237950965138E-3</v>
      </c>
      <c r="L106" s="98">
        <v>9.9971836632290682E-4</v>
      </c>
      <c r="M106" s="98">
        <v>1.3238172157781212E-3</v>
      </c>
      <c r="N106" s="98">
        <v>1.7800102195802722E-3</v>
      </c>
      <c r="O106" s="98">
        <v>3.3975956536213756E-3</v>
      </c>
      <c r="P106" s="98">
        <v>6.3874004815626193E-3</v>
      </c>
      <c r="Q106" s="98">
        <v>9.3561639634902188E-3</v>
      </c>
      <c r="R106" s="98">
        <v>1.1225437021050163E-2</v>
      </c>
      <c r="S106" s="98">
        <v>1.1384285993667122E-2</v>
      </c>
      <c r="T106" s="98">
        <v>1.4891763775662363E-2</v>
      </c>
      <c r="U106" s="98">
        <v>1.7914040551006281E-2</v>
      </c>
      <c r="V106" s="98">
        <v>1.9039689813353605E-2</v>
      </c>
      <c r="W106" s="98">
        <v>2.1937872648916473E-2</v>
      </c>
      <c r="X106" s="98">
        <v>3.9182967840850048E-2</v>
      </c>
      <c r="Y106" s="98">
        <v>5.6391669158028471E-2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5.4309717862239366E-4</v>
      </c>
      <c r="L107" s="101">
        <v>5.3716628196488747E-4</v>
      </c>
      <c r="M107" s="101">
        <v>6.8519118252967359E-4</v>
      </c>
      <c r="N107" s="101">
        <v>8.8845409272854956E-4</v>
      </c>
      <c r="O107" s="101">
        <v>1.7345969336416476E-3</v>
      </c>
      <c r="P107" s="101">
        <v>3.193633874018166E-3</v>
      </c>
      <c r="Q107" s="101">
        <v>4.7361735945313068E-3</v>
      </c>
      <c r="R107" s="101">
        <v>5.6069545504898325E-3</v>
      </c>
      <c r="S107" s="101">
        <v>5.5851283936146374E-3</v>
      </c>
      <c r="T107" s="101">
        <v>8.5370898370748585E-3</v>
      </c>
      <c r="U107" s="101">
        <v>9.3280315243287979E-3</v>
      </c>
      <c r="V107" s="101">
        <v>9.641514671957346E-3</v>
      </c>
      <c r="W107" s="101">
        <v>1.1466383956371827E-2</v>
      </c>
      <c r="X107" s="101">
        <v>1.5806448387743213E-2</v>
      </c>
      <c r="Y107" s="101">
        <v>1.7969906384795727E-2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5.1082661647412016E-4</v>
      </c>
      <c r="L108" s="104">
        <v>4.6255208435801935E-4</v>
      </c>
      <c r="M108" s="104">
        <v>6.386260332484475E-4</v>
      </c>
      <c r="N108" s="104">
        <v>8.9155612685172265E-4</v>
      </c>
      <c r="O108" s="104">
        <v>1.6629987199797277E-3</v>
      </c>
      <c r="P108" s="104">
        <v>3.1937666075444538E-3</v>
      </c>
      <c r="Q108" s="104">
        <v>4.6199903689589129E-3</v>
      </c>
      <c r="R108" s="104">
        <v>5.6184824705603304E-3</v>
      </c>
      <c r="S108" s="104">
        <v>5.7991576000524852E-3</v>
      </c>
      <c r="T108" s="104">
        <v>6.3546739385875045E-3</v>
      </c>
      <c r="U108" s="104">
        <v>8.5860090266774852E-3</v>
      </c>
      <c r="V108" s="104">
        <v>9.398175141396261E-3</v>
      </c>
      <c r="W108" s="104">
        <v>1.0471488692544644E-2</v>
      </c>
      <c r="X108" s="104">
        <v>2.3376519453106835E-2</v>
      </c>
      <c r="Y108" s="104">
        <v>3.8421762773232747E-2</v>
      </c>
      <c r="DA108" s="132" t="s">
        <v>1679</v>
      </c>
    </row>
    <row r="109" spans="1:105" ht="12" customHeight="1" x14ac:dyDescent="0.25">
      <c r="A109" s="106" t="s">
        <v>122</v>
      </c>
      <c r="B109" s="101">
        <v>1.4391841745764282E-3</v>
      </c>
      <c r="C109" s="101">
        <v>1.1562030672858711E-3</v>
      </c>
      <c r="D109" s="101">
        <v>7.2848442732849081E-3</v>
      </c>
      <c r="E109" s="101">
        <v>3.1035110489481939E-2</v>
      </c>
      <c r="F109" s="101">
        <v>3.4679574222133108E-2</v>
      </c>
      <c r="G109" s="101">
        <v>2.6198638454484856E-2</v>
      </c>
      <c r="H109" s="101">
        <v>3.3579877507961944E-2</v>
      </c>
      <c r="I109" s="101">
        <v>3.1338462332956278E-2</v>
      </c>
      <c r="J109" s="101">
        <v>4.1088915492226513E-2</v>
      </c>
      <c r="K109" s="101">
        <v>4.4807393647969346E-2</v>
      </c>
      <c r="L109" s="101">
        <v>5.7946052664099454E-2</v>
      </c>
      <c r="M109" s="101">
        <v>6.6492431214648803E-2</v>
      </c>
      <c r="N109" s="101">
        <v>7.8011463967170971E-2</v>
      </c>
      <c r="O109" s="101">
        <v>8.3908619404669108E-2</v>
      </c>
      <c r="P109" s="101">
        <v>7.9240652436437464E-2</v>
      </c>
      <c r="Q109" s="101">
        <v>7.5693164695569165E-2</v>
      </c>
      <c r="R109" s="101">
        <v>6.3113662257226311E-2</v>
      </c>
      <c r="S109" s="101">
        <v>7.0049339354795057E-2</v>
      </c>
      <c r="T109" s="101">
        <v>5.3430463255940003E-2</v>
      </c>
      <c r="U109" s="101">
        <v>5.8679434244687093E-2</v>
      </c>
      <c r="V109" s="101">
        <v>5.1032349009448322E-2</v>
      </c>
      <c r="W109" s="101">
        <v>4.5706354985081896E-2</v>
      </c>
      <c r="X109" s="101">
        <v>2.8957248811158416E-2</v>
      </c>
      <c r="Y109" s="101">
        <v>6.2011816206485482E-3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8.0997102472450053E-3</v>
      </c>
      <c r="L110" s="104">
        <v>1.0771095061323586E-2</v>
      </c>
      <c r="M110" s="104">
        <v>1.204275981543242E-2</v>
      </c>
      <c r="N110" s="104">
        <v>1.3995582563897713E-2</v>
      </c>
      <c r="O110" s="104">
        <v>3.6819788703762929E-2</v>
      </c>
      <c r="P110" s="104">
        <v>5.5412975600111498E-2</v>
      </c>
      <c r="Q110" s="104">
        <v>7.2187177409089337E-2</v>
      </c>
      <c r="R110" s="104">
        <v>7.0977480470362786E-2</v>
      </c>
      <c r="S110" s="104">
        <v>7.5981624417970434E-2</v>
      </c>
      <c r="T110" s="104">
        <v>0.11562510603410689</v>
      </c>
      <c r="U110" s="104">
        <v>0.16539641320018367</v>
      </c>
      <c r="V110" s="104">
        <v>0.22532119139236662</v>
      </c>
      <c r="W110" s="104">
        <v>0.23612057589534957</v>
      </c>
      <c r="X110" s="104">
        <v>0.16287373946588835</v>
      </c>
      <c r="Y110" s="104">
        <v>7.2211523734951613E-2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4.7094671199925352E-3</v>
      </c>
      <c r="L111" s="98">
        <v>6.4992304544609939E-3</v>
      </c>
      <c r="M111" s="98">
        <v>7.0284206209774618E-3</v>
      </c>
      <c r="N111" s="98">
        <v>7.9004165032318663E-3</v>
      </c>
      <c r="O111" s="98">
        <v>2.1082282688198485E-2</v>
      </c>
      <c r="P111" s="98">
        <v>3.0966056104753534E-2</v>
      </c>
      <c r="Q111" s="98">
        <v>4.0637772558270197E-2</v>
      </c>
      <c r="R111" s="98">
        <v>3.9557168184495735E-2</v>
      </c>
      <c r="S111" s="98">
        <v>4.1432607549289173E-2</v>
      </c>
      <c r="T111" s="98">
        <v>7.0779836977814925E-2</v>
      </c>
      <c r="U111" s="98">
        <v>9.3065609884216333E-2</v>
      </c>
      <c r="V111" s="98">
        <v>0.12366311252292776</v>
      </c>
      <c r="W111" s="98">
        <v>0.13219130656382802</v>
      </c>
      <c r="X111" s="98">
        <v>6.9774046068414419E-2</v>
      </c>
      <c r="Y111" s="98">
        <v>2.2642956039601567E-2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3.390243127252471E-3</v>
      </c>
      <c r="L112" s="98">
        <v>4.2718646068625925E-3</v>
      </c>
      <c r="M112" s="98">
        <v>5.0143391944549569E-3</v>
      </c>
      <c r="N112" s="98">
        <v>6.0951660606658456E-3</v>
      </c>
      <c r="O112" s="98">
        <v>1.573750601556444E-2</v>
      </c>
      <c r="P112" s="98">
        <v>2.4446919495357964E-2</v>
      </c>
      <c r="Q112" s="98">
        <v>3.154940485081914E-2</v>
      </c>
      <c r="R112" s="98">
        <v>3.1420312285867051E-2</v>
      </c>
      <c r="S112" s="98">
        <v>3.4549016868681254E-2</v>
      </c>
      <c r="T112" s="98">
        <v>4.4845269056291971E-2</v>
      </c>
      <c r="U112" s="98">
        <v>7.2330803315967321E-2</v>
      </c>
      <c r="V112" s="98">
        <v>0.10165807886943884</v>
      </c>
      <c r="W112" s="98">
        <v>0.10392926933152155</v>
      </c>
      <c r="X112" s="98">
        <v>9.3099693397473912E-2</v>
      </c>
      <c r="Y112" s="98">
        <v>4.9568567695350049E-2</v>
      </c>
      <c r="DA112" s="63" t="s">
        <v>1683</v>
      </c>
    </row>
    <row r="113" spans="1:105" ht="12" customHeight="1" x14ac:dyDescent="0.25">
      <c r="A113" s="121" t="s">
        <v>54</v>
      </c>
      <c r="B113" s="122">
        <v>0.12784936839150451</v>
      </c>
      <c r="C113" s="122">
        <v>0.15833542282147126</v>
      </c>
      <c r="D113" s="122">
        <v>0.23524004692747466</v>
      </c>
      <c r="E113" s="122">
        <v>0.46042257681076748</v>
      </c>
      <c r="F113" s="122">
        <v>0.5370126610141257</v>
      </c>
      <c r="G113" s="122">
        <v>0.5813583337246665</v>
      </c>
      <c r="H113" s="122">
        <v>0.67670542499758657</v>
      </c>
      <c r="I113" s="122">
        <v>0.69322013122416093</v>
      </c>
      <c r="J113" s="122">
        <v>0.73600013696479394</v>
      </c>
      <c r="K113" s="122">
        <v>0.76963765656909033</v>
      </c>
      <c r="L113" s="122">
        <v>0.79467183616506243</v>
      </c>
      <c r="M113" s="122">
        <v>0.78192018299958632</v>
      </c>
      <c r="N113" s="122">
        <v>0.85382158924377227</v>
      </c>
      <c r="O113" s="122">
        <v>0.94862386175738878</v>
      </c>
      <c r="P113" s="122">
        <v>1.0416006812718674</v>
      </c>
      <c r="Q113" s="122">
        <v>1.1255597297792177</v>
      </c>
      <c r="R113" s="122">
        <v>1.1697465307243204</v>
      </c>
      <c r="S113" s="122">
        <v>1.1915084361040096</v>
      </c>
      <c r="T113" s="122">
        <v>1.2349249472253678</v>
      </c>
      <c r="U113" s="122">
        <v>1.3079512337404697</v>
      </c>
      <c r="V113" s="122">
        <v>1.3169386290075935</v>
      </c>
      <c r="W113" s="122">
        <v>1.4050511420857783</v>
      </c>
      <c r="X113" s="122">
        <v>1.2906177762337021</v>
      </c>
      <c r="Y113" s="122">
        <v>1.1533342655059597</v>
      </c>
      <c r="DA113" s="130" t="s">
        <v>1684</v>
      </c>
    </row>
    <row r="114" spans="1:105" ht="12" customHeight="1" x14ac:dyDescent="0.25">
      <c r="A114" s="97" t="s">
        <v>50</v>
      </c>
      <c r="B114" s="98">
        <v>0.11107831712309026</v>
      </c>
      <c r="C114" s="98">
        <v>0.13731660973168217</v>
      </c>
      <c r="D114" s="98">
        <v>0.19937236851899842</v>
      </c>
      <c r="E114" s="98">
        <v>0.28768815456201569</v>
      </c>
      <c r="F114" s="98">
        <v>0.33559562809288551</v>
      </c>
      <c r="G114" s="98">
        <v>0.40725688353843331</v>
      </c>
      <c r="H114" s="98">
        <v>0.45897297644314794</v>
      </c>
      <c r="I114" s="98">
        <v>0.49851106258283062</v>
      </c>
      <c r="J114" s="98">
        <v>0.52074038295671476</v>
      </c>
      <c r="K114" s="98">
        <v>0.54064561343551831</v>
      </c>
      <c r="L114" s="98">
        <v>0.52567676055955004</v>
      </c>
      <c r="M114" s="98">
        <v>0.51277851208358582</v>
      </c>
      <c r="N114" s="98">
        <v>0.56858207544254069</v>
      </c>
      <c r="O114" s="98">
        <v>0.62651857056219662</v>
      </c>
      <c r="P114" s="98">
        <v>0.71761750538694735</v>
      </c>
      <c r="Q114" s="98">
        <v>0.78405205405599787</v>
      </c>
      <c r="R114" s="98">
        <v>0.81571988928638473</v>
      </c>
      <c r="S114" s="98">
        <v>0.83778440769667584</v>
      </c>
      <c r="T114" s="98">
        <v>0.89136843960201106</v>
      </c>
      <c r="U114" s="98">
        <v>0.96513336763296964</v>
      </c>
      <c r="V114" s="98">
        <v>0.96569612466720689</v>
      </c>
      <c r="W114" s="98">
        <v>1.0881704442794</v>
      </c>
      <c r="X114" s="98">
        <v>1.1527243711562853</v>
      </c>
      <c r="Y114" s="98">
        <v>1.0886456583889887</v>
      </c>
      <c r="DA114" s="63" t="s">
        <v>1685</v>
      </c>
    </row>
    <row r="115" spans="1:105" ht="12" customHeight="1" x14ac:dyDescent="0.25">
      <c r="A115" s="109" t="s">
        <v>120</v>
      </c>
      <c r="B115" s="33">
        <v>1.6771051268414272E-2</v>
      </c>
      <c r="C115" s="33">
        <v>2.101881308978909E-2</v>
      </c>
      <c r="D115" s="33">
        <v>3.5867678408476232E-2</v>
      </c>
      <c r="E115" s="33">
        <v>0.17273442224875182</v>
      </c>
      <c r="F115" s="33">
        <v>0.20141703292124025</v>
      </c>
      <c r="G115" s="33">
        <v>0.17410145018623321</v>
      </c>
      <c r="H115" s="33">
        <v>0.2177324485544386</v>
      </c>
      <c r="I115" s="33">
        <v>0.19470906864133028</v>
      </c>
      <c r="J115" s="33">
        <v>0.21525975400807923</v>
      </c>
      <c r="K115" s="33">
        <v>0.22899204313357208</v>
      </c>
      <c r="L115" s="33">
        <v>0.26899507560551233</v>
      </c>
      <c r="M115" s="33">
        <v>0.26914167091600044</v>
      </c>
      <c r="N115" s="33">
        <v>0.28523951380123158</v>
      </c>
      <c r="O115" s="33">
        <v>0.32210529119519221</v>
      </c>
      <c r="P115" s="33">
        <v>0.32398317588492015</v>
      </c>
      <c r="Q115" s="33">
        <v>0.34150767572321983</v>
      </c>
      <c r="R115" s="33">
        <v>0.35402664143793561</v>
      </c>
      <c r="S115" s="33">
        <v>0.35372402840733369</v>
      </c>
      <c r="T115" s="33">
        <v>0.34355650762335666</v>
      </c>
      <c r="U115" s="33">
        <v>0.34281786610750009</v>
      </c>
      <c r="V115" s="33">
        <v>0.35124250434038651</v>
      </c>
      <c r="W115" s="33">
        <v>0.31688069780637823</v>
      </c>
      <c r="X115" s="33">
        <v>0.13789340507741685</v>
      </c>
      <c r="Y115" s="33">
        <v>6.4688607116971039E-2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1.778131090601935</v>
      </c>
      <c r="C117" s="117">
        <f t="shared" si="19"/>
        <v>1.8256094802095</v>
      </c>
      <c r="D117" s="117">
        <f t="shared" si="19"/>
        <v>3.8968541560061203</v>
      </c>
      <c r="E117" s="117">
        <f t="shared" si="19"/>
        <v>4.6342629147846086</v>
      </c>
      <c r="F117" s="117">
        <f t="shared" si="19"/>
        <v>4.8545145278951107</v>
      </c>
      <c r="G117" s="117">
        <f t="shared" si="19"/>
        <v>7.4222603737555701</v>
      </c>
      <c r="H117" s="117">
        <f t="shared" si="19"/>
        <v>8.4234091246677654</v>
      </c>
      <c r="I117" s="117">
        <f t="shared" si="19"/>
        <v>7.024500761742404</v>
      </c>
      <c r="J117" s="117">
        <f t="shared" si="19"/>
        <v>7.9155810917255449</v>
      </c>
      <c r="K117" s="117">
        <f t="shared" si="19"/>
        <v>9.0543442149008531</v>
      </c>
      <c r="L117" s="117">
        <f t="shared" si="19"/>
        <v>8.7402628389782304</v>
      </c>
      <c r="M117" s="117">
        <f t="shared" si="19"/>
        <v>8.6137132025508496</v>
      </c>
      <c r="N117" s="117">
        <f t="shared" si="19"/>
        <v>10.25570675878568</v>
      </c>
      <c r="O117" s="117">
        <f t="shared" si="19"/>
        <v>11.418880559711855</v>
      </c>
      <c r="P117" s="117">
        <f t="shared" si="19"/>
        <v>12.490739972555401</v>
      </c>
      <c r="Q117" s="117">
        <f t="shared" si="19"/>
        <v>13.939822591951001</v>
      </c>
      <c r="R117" s="117">
        <f t="shared" ref="R117:V117" si="20">R118+R121+R123+R132</f>
        <v>14.641504920881736</v>
      </c>
      <c r="S117" s="117">
        <f t="shared" si="20"/>
        <v>14.897231820359787</v>
      </c>
      <c r="T117" s="117">
        <f t="shared" si="20"/>
        <v>15.680019143148717</v>
      </c>
      <c r="U117" s="117">
        <f t="shared" si="20"/>
        <v>16.778423177948458</v>
      </c>
      <c r="V117" s="117">
        <f t="shared" si="20"/>
        <v>17.276156480637539</v>
      </c>
      <c r="W117" s="117">
        <f t="shared" ref="W117:Y117" si="21">W118+W121+W123+W132</f>
        <v>19.182665519187143</v>
      </c>
      <c r="X117" s="117">
        <f t="shared" si="21"/>
        <v>21.055187787896422</v>
      </c>
      <c r="Y117" s="117">
        <f t="shared" si="21"/>
        <v>21.775776671610924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1.5420633988212267</v>
      </c>
      <c r="C118" s="122">
        <f t="shared" si="22"/>
        <v>1.5833021694402474</v>
      </c>
      <c r="D118" s="122">
        <f t="shared" si="22"/>
        <v>3.4224783122991371</v>
      </c>
      <c r="E118" s="122">
        <f t="shared" si="22"/>
        <v>3.9028457432451775</v>
      </c>
      <c r="F118" s="122">
        <f t="shared" si="22"/>
        <v>4.040246709004184</v>
      </c>
      <c r="G118" s="122">
        <f t="shared" si="22"/>
        <v>6.3604125650018846</v>
      </c>
      <c r="H118" s="122">
        <f t="shared" si="22"/>
        <v>7.2284113602393658</v>
      </c>
      <c r="I118" s="122">
        <f t="shared" si="22"/>
        <v>5.9158312711924967</v>
      </c>
      <c r="J118" s="122">
        <f t="shared" si="22"/>
        <v>6.6828850021753867</v>
      </c>
      <c r="K118" s="122">
        <f t="shared" si="22"/>
        <v>7.6814260019667824</v>
      </c>
      <c r="L118" s="122">
        <f t="shared" si="22"/>
        <v>7.4576095544719596</v>
      </c>
      <c r="M118" s="122">
        <f t="shared" si="22"/>
        <v>7.2542064851368622</v>
      </c>
      <c r="N118" s="122">
        <f t="shared" si="22"/>
        <v>8.7091399735810153</v>
      </c>
      <c r="O118" s="122">
        <f t="shared" si="22"/>
        <v>9.661270530813189</v>
      </c>
      <c r="P118" s="122">
        <f t="shared" si="22"/>
        <v>10.451573661054843</v>
      </c>
      <c r="Q118" s="122">
        <f t="shared" si="22"/>
        <v>11.670905447131204</v>
      </c>
      <c r="R118" s="122">
        <f t="shared" ref="R118:V118" si="23">SUM(R119:R120)</f>
        <v>12.306742404364849</v>
      </c>
      <c r="S118" s="122">
        <f t="shared" si="23"/>
        <v>12.540294804119625</v>
      </c>
      <c r="T118" s="122">
        <f t="shared" si="23"/>
        <v>13.24035011802396</v>
      </c>
      <c r="U118" s="122">
        <f t="shared" si="23"/>
        <v>14.161889568739353</v>
      </c>
      <c r="V118" s="122">
        <f t="shared" si="23"/>
        <v>14.600803993223154</v>
      </c>
      <c r="W118" s="122">
        <f t="shared" ref="W118:Y118" si="24">SUM(W119:W120)</f>
        <v>16.305800591471428</v>
      </c>
      <c r="X118" s="122">
        <f t="shared" si="24"/>
        <v>18.186644043871301</v>
      </c>
      <c r="Y118" s="122">
        <f t="shared" si="24"/>
        <v>19.192367247508955</v>
      </c>
      <c r="DA118" s="130" t="s">
        <v>1838</v>
      </c>
    </row>
    <row r="119" spans="1:105" ht="12" customHeight="1" x14ac:dyDescent="0.25">
      <c r="A119" s="97" t="s">
        <v>197</v>
      </c>
      <c r="B119" s="98">
        <v>1.5358519690120935</v>
      </c>
      <c r="C119" s="98">
        <v>1.576924495335621</v>
      </c>
      <c r="D119" s="98">
        <v>3.4088540907840525</v>
      </c>
      <c r="E119" s="98">
        <v>3.8873497348423065</v>
      </c>
      <c r="F119" s="98">
        <v>4.0244946907566774</v>
      </c>
      <c r="G119" s="98">
        <v>6.3360047182966461</v>
      </c>
      <c r="H119" s="98">
        <v>7.2007857866946035</v>
      </c>
      <c r="I119" s="98">
        <v>5.8938122104305339</v>
      </c>
      <c r="J119" s="98">
        <v>6.6582485855938129</v>
      </c>
      <c r="K119" s="98">
        <v>7.653483510063495</v>
      </c>
      <c r="L119" s="98">
        <v>7.43039844581567</v>
      </c>
      <c r="M119" s="98">
        <v>7.2283617470164536</v>
      </c>
      <c r="N119" s="98">
        <v>8.6783363092989241</v>
      </c>
      <c r="O119" s="98">
        <v>9.627623902889848</v>
      </c>
      <c r="P119" s="98">
        <v>10.415898818794306</v>
      </c>
      <c r="Q119" s="98">
        <v>11.631530881710098</v>
      </c>
      <c r="R119" s="98">
        <v>12.265414040026331</v>
      </c>
      <c r="S119" s="98">
        <v>12.498621137486765</v>
      </c>
      <c r="T119" s="98">
        <v>13.195851050208541</v>
      </c>
      <c r="U119" s="98">
        <v>14.115319039549721</v>
      </c>
      <c r="V119" s="98">
        <v>14.553036139410306</v>
      </c>
      <c r="W119" s="98">
        <v>16.25379037353936</v>
      </c>
      <c r="X119" s="98">
        <v>18.131246554695974</v>
      </c>
      <c r="Y119" s="98">
        <v>19.135396964978174</v>
      </c>
      <c r="DA119" s="63" t="s">
        <v>1839</v>
      </c>
    </row>
    <row r="120" spans="1:105" ht="12" customHeight="1" x14ac:dyDescent="0.25">
      <c r="A120" s="97" t="s">
        <v>53</v>
      </c>
      <c r="B120" s="98">
        <v>6.2114298091331009E-3</v>
      </c>
      <c r="C120" s="98">
        <v>6.3776741046264167E-3</v>
      </c>
      <c r="D120" s="98">
        <v>1.3624221515084654E-2</v>
      </c>
      <c r="E120" s="98">
        <v>1.549600840287089E-2</v>
      </c>
      <c r="F120" s="98">
        <v>1.5752018247506681E-2</v>
      </c>
      <c r="G120" s="98">
        <v>2.440784670523808E-2</v>
      </c>
      <c r="H120" s="98">
        <v>2.7625573544762524E-2</v>
      </c>
      <c r="I120" s="98">
        <v>2.2019060761963097E-2</v>
      </c>
      <c r="J120" s="98">
        <v>2.463641658157377E-2</v>
      </c>
      <c r="K120" s="98">
        <v>2.7942491903287375E-2</v>
      </c>
      <c r="L120" s="98">
        <v>2.7211108656289958E-2</v>
      </c>
      <c r="M120" s="98">
        <v>2.5844738120408935E-2</v>
      </c>
      <c r="N120" s="98">
        <v>3.0803664282091144E-2</v>
      </c>
      <c r="O120" s="98">
        <v>3.3646627923341665E-2</v>
      </c>
      <c r="P120" s="98">
        <v>3.5674842260536396E-2</v>
      </c>
      <c r="Q120" s="98">
        <v>3.9374565421106719E-2</v>
      </c>
      <c r="R120" s="98">
        <v>4.1328364338517665E-2</v>
      </c>
      <c r="S120" s="98">
        <v>4.1673666632860845E-2</v>
      </c>
      <c r="T120" s="98">
        <v>4.4499067815419159E-2</v>
      </c>
      <c r="U120" s="98">
        <v>4.6570529189631275E-2</v>
      </c>
      <c r="V120" s="98">
        <v>4.7767853812849058E-2</v>
      </c>
      <c r="W120" s="98">
        <v>5.201021793206765E-2</v>
      </c>
      <c r="X120" s="98">
        <v>5.5397489175325512E-2</v>
      </c>
      <c r="Y120" s="98">
        <v>5.697028253078109E-2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3.1837702480374801E-5</v>
      </c>
      <c r="C121" s="122">
        <f t="shared" si="25"/>
        <v>3.4813770688253897E-5</v>
      </c>
      <c r="D121" s="122">
        <f t="shared" si="25"/>
        <v>2.0612007036062158E-5</v>
      </c>
      <c r="E121" s="122">
        <f t="shared" si="25"/>
        <v>8.9035599937683059E-5</v>
      </c>
      <c r="F121" s="122">
        <f t="shared" si="25"/>
        <v>2.2966269093990511E-4</v>
      </c>
      <c r="G121" s="122">
        <f t="shared" si="25"/>
        <v>3.2040077476555508E-4</v>
      </c>
      <c r="H121" s="122">
        <f t="shared" si="25"/>
        <v>6.2839543760053514E-4</v>
      </c>
      <c r="I121" s="122">
        <f t="shared" si="25"/>
        <v>8.6310061992986645E-4</v>
      </c>
      <c r="J121" s="122">
        <f t="shared" si="25"/>
        <v>1.0283637974207956E-3</v>
      </c>
      <c r="K121" s="122">
        <f t="shared" si="25"/>
        <v>1.2651618785306164E-3</v>
      </c>
      <c r="L121" s="122">
        <f t="shared" si="25"/>
        <v>2.1277041958380556E-3</v>
      </c>
      <c r="M121" s="122">
        <f t="shared" si="25"/>
        <v>1.5032671918826478E-3</v>
      </c>
      <c r="N121" s="122">
        <f t="shared" si="25"/>
        <v>2.2152404090541459E-3</v>
      </c>
      <c r="O121" s="122">
        <f t="shared" si="25"/>
        <v>3.3817667198728411E-3</v>
      </c>
      <c r="P121" s="122">
        <f t="shared" si="25"/>
        <v>7.1249303152443122E-3</v>
      </c>
      <c r="Q121" s="122">
        <f t="shared" si="25"/>
        <v>2.2464515411034537E-2</v>
      </c>
      <c r="R121" s="122">
        <f t="shared" si="25"/>
        <v>1.8127502852178498E-2</v>
      </c>
      <c r="S121" s="122">
        <f t="shared" si="25"/>
        <v>2.1639276813045647E-2</v>
      </c>
      <c r="T121" s="122">
        <f t="shared" si="25"/>
        <v>2.7442941896971971E-2</v>
      </c>
      <c r="U121" s="122">
        <f t="shared" si="25"/>
        <v>4.017050154737406E-2</v>
      </c>
      <c r="V121" s="122">
        <f t="shared" si="25"/>
        <v>2.4884629810964818E-2</v>
      </c>
      <c r="W121" s="122">
        <f t="shared" si="25"/>
        <v>2.9489542637644309E-2</v>
      </c>
      <c r="X121" s="122">
        <f t="shared" si="25"/>
        <v>2.4881056238135808E-2</v>
      </c>
      <c r="Y121" s="122">
        <f t="shared" si="25"/>
        <v>2.3370678415115306E-2</v>
      </c>
      <c r="DA121" s="130" t="s">
        <v>1841</v>
      </c>
    </row>
    <row r="122" spans="1:105" ht="12" customHeight="1" x14ac:dyDescent="0.25">
      <c r="A122" s="97" t="s">
        <v>53</v>
      </c>
      <c r="B122" s="98">
        <v>3.1837702480374801E-5</v>
      </c>
      <c r="C122" s="98">
        <v>3.4813770688253897E-5</v>
      </c>
      <c r="D122" s="98">
        <v>2.0612007036062158E-5</v>
      </c>
      <c r="E122" s="98">
        <v>8.9035599937683059E-5</v>
      </c>
      <c r="F122" s="98">
        <v>2.2966269093990511E-4</v>
      </c>
      <c r="G122" s="98">
        <v>3.2040077476555508E-4</v>
      </c>
      <c r="H122" s="98">
        <v>6.2839543760053514E-4</v>
      </c>
      <c r="I122" s="98">
        <v>8.6310061992986645E-4</v>
      </c>
      <c r="J122" s="98">
        <v>1.0283637974207956E-3</v>
      </c>
      <c r="K122" s="98">
        <v>1.2651618785306164E-3</v>
      </c>
      <c r="L122" s="98">
        <v>2.1277041958380556E-3</v>
      </c>
      <c r="M122" s="98">
        <v>1.5032671918826478E-3</v>
      </c>
      <c r="N122" s="98">
        <v>2.2152404090541459E-3</v>
      </c>
      <c r="O122" s="98">
        <v>3.3817667198728411E-3</v>
      </c>
      <c r="P122" s="98">
        <v>7.1249303152443122E-3</v>
      </c>
      <c r="Q122" s="98">
        <v>2.2464515411034537E-2</v>
      </c>
      <c r="R122" s="98">
        <v>1.8127502852178498E-2</v>
      </c>
      <c r="S122" s="98">
        <v>2.1639276813045647E-2</v>
      </c>
      <c r="T122" s="98">
        <v>2.7442941896971971E-2</v>
      </c>
      <c r="U122" s="98">
        <v>4.017050154737406E-2</v>
      </c>
      <c r="V122" s="98">
        <v>2.4884629810964818E-2</v>
      </c>
      <c r="W122" s="98">
        <v>2.9489542637644309E-2</v>
      </c>
      <c r="X122" s="98">
        <v>2.4881056238135808E-2</v>
      </c>
      <c r="Y122" s="98">
        <v>2.3370678415115306E-2</v>
      </c>
      <c r="DA122" s="63" t="s">
        <v>1842</v>
      </c>
    </row>
    <row r="123" spans="1:105" ht="12" customHeight="1" x14ac:dyDescent="0.25">
      <c r="A123" s="121" t="s">
        <v>55</v>
      </c>
      <c r="B123" s="122">
        <v>0.1591358718151884</v>
      </c>
      <c r="C123" s="122">
        <v>0.14662873710888036</v>
      </c>
      <c r="D123" s="122">
        <v>0.33095069888160622</v>
      </c>
      <c r="E123" s="122">
        <v>0.43305981780638281</v>
      </c>
      <c r="F123" s="122">
        <v>0.46560821596044255</v>
      </c>
      <c r="G123" s="122">
        <v>0.69113718479983122</v>
      </c>
      <c r="H123" s="122">
        <v>0.76025808454449928</v>
      </c>
      <c r="I123" s="122">
        <v>0.66755039915302405</v>
      </c>
      <c r="J123" s="122">
        <v>0.76245704701528438</v>
      </c>
      <c r="K123" s="122">
        <v>0.87974178198763708</v>
      </c>
      <c r="L123" s="122">
        <v>0.76629828400723399</v>
      </c>
      <c r="M123" s="122">
        <v>0.85036890965944156</v>
      </c>
      <c r="N123" s="122">
        <v>0.99063245292322055</v>
      </c>
      <c r="O123" s="122">
        <v>1.1370711522066439</v>
      </c>
      <c r="P123" s="122">
        <v>1.3585765081729491</v>
      </c>
      <c r="Q123" s="122">
        <v>1.5186674453470057</v>
      </c>
      <c r="R123" s="122">
        <v>1.55809417392231</v>
      </c>
      <c r="S123" s="122">
        <v>1.5604956570789512</v>
      </c>
      <c r="T123" s="122">
        <v>1.6086354890946393</v>
      </c>
      <c r="U123" s="122">
        <v>1.7224732045835478</v>
      </c>
      <c r="V123" s="122">
        <v>1.7814765587564885</v>
      </c>
      <c r="W123" s="122">
        <v>1.9266402740043511</v>
      </c>
      <c r="X123" s="122">
        <v>2.0279643028371375</v>
      </c>
      <c r="Y123" s="122">
        <v>1.842334642088205</v>
      </c>
      <c r="DA123" s="130" t="s">
        <v>1843</v>
      </c>
    </row>
    <row r="124" spans="1:105" ht="12" customHeight="1" x14ac:dyDescent="0.25">
      <c r="A124" s="97" t="s">
        <v>130</v>
      </c>
      <c r="B124" s="98">
        <v>0.15823753180604197</v>
      </c>
      <c r="C124" s="98">
        <v>0.1459053350353684</v>
      </c>
      <c r="D124" s="98">
        <v>0.32626361928980829</v>
      </c>
      <c r="E124" s="98">
        <v>0.41302497360699203</v>
      </c>
      <c r="F124" s="98">
        <v>0.44319487185719758</v>
      </c>
      <c r="G124" s="98">
        <v>0.67419274583464328</v>
      </c>
      <c r="H124" s="98">
        <v>0.73851955612692455</v>
      </c>
      <c r="I124" s="98">
        <v>0.64723769025397371</v>
      </c>
      <c r="J124" s="98">
        <v>0.73571130862356571</v>
      </c>
      <c r="K124" s="98">
        <v>0.84300092860622422</v>
      </c>
      <c r="L124" s="98">
        <v>0.71870636504315555</v>
      </c>
      <c r="M124" s="98">
        <v>0.79548375175373098</v>
      </c>
      <c r="N124" s="98">
        <v>0.92568114248596034</v>
      </c>
      <c r="O124" s="98">
        <v>1.0477360749639089</v>
      </c>
      <c r="P124" s="98">
        <v>1.2534805494682937</v>
      </c>
      <c r="Q124" s="98">
        <v>1.398543693988854</v>
      </c>
      <c r="R124" s="98">
        <v>1.4451555734334005</v>
      </c>
      <c r="S124" s="98">
        <v>1.4359854054451713</v>
      </c>
      <c r="T124" s="98">
        <v>1.4591317277522939</v>
      </c>
      <c r="U124" s="98">
        <v>1.5193024048191552</v>
      </c>
      <c r="V124" s="98">
        <v>1.5280671199163884</v>
      </c>
      <c r="W124" s="98">
        <v>1.6642384662183105</v>
      </c>
      <c r="X124" s="98">
        <v>1.8202103654856785</v>
      </c>
      <c r="Y124" s="98">
        <v>1.7152099326210868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9.7818216012248598E-4</v>
      </c>
      <c r="L125" s="98">
        <v>9.2502107702548966E-4</v>
      </c>
      <c r="M125" s="98">
        <v>1.2297985868018522E-3</v>
      </c>
      <c r="N125" s="98">
        <v>1.6604000680858907E-3</v>
      </c>
      <c r="O125" s="98">
        <v>3.1761169887727248E-3</v>
      </c>
      <c r="P125" s="98">
        <v>5.9972530235975017E-3</v>
      </c>
      <c r="Q125" s="98">
        <v>8.7941326026702987E-3</v>
      </c>
      <c r="R125" s="98">
        <v>1.0573224350713915E-2</v>
      </c>
      <c r="S125" s="98">
        <v>1.0735970800052824E-2</v>
      </c>
      <c r="T125" s="98">
        <v>1.3933727734865389E-2</v>
      </c>
      <c r="U125" s="98">
        <v>1.6893386392620544E-2</v>
      </c>
      <c r="V125" s="98">
        <v>1.8000534797685423E-2</v>
      </c>
      <c r="W125" s="98">
        <v>2.073123189794111E-2</v>
      </c>
      <c r="X125" s="98">
        <v>3.7659790537519812E-2</v>
      </c>
      <c r="Y125" s="98">
        <v>5.4757520421173669E-2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4.6735554364836583E-4</v>
      </c>
      <c r="L126" s="101">
        <v>4.6246899266747031E-4</v>
      </c>
      <c r="M126" s="101">
        <v>5.9117255355340477E-4</v>
      </c>
      <c r="N126" s="101">
        <v>7.6884394123416804E-4</v>
      </c>
      <c r="O126" s="101">
        <v>1.5131182687929971E-3</v>
      </c>
      <c r="P126" s="101">
        <v>2.8034864160530479E-3</v>
      </c>
      <c r="Q126" s="101">
        <v>4.1741422337113849E-3</v>
      </c>
      <c r="R126" s="101">
        <v>4.9547418801535858E-3</v>
      </c>
      <c r="S126" s="101">
        <v>4.9368132000003383E-3</v>
      </c>
      <c r="T126" s="101">
        <v>7.5790537962778844E-3</v>
      </c>
      <c r="U126" s="101">
        <v>8.30737736594306E-3</v>
      </c>
      <c r="V126" s="101">
        <v>8.6023596562891623E-3</v>
      </c>
      <c r="W126" s="101">
        <v>1.0259743205396465E-2</v>
      </c>
      <c r="X126" s="101">
        <v>1.4283271084412977E-2</v>
      </c>
      <c r="Y126" s="101">
        <v>1.6335757647940922E-2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5.1082661647412016E-4</v>
      </c>
      <c r="L127" s="104">
        <v>4.6255208435801935E-4</v>
      </c>
      <c r="M127" s="104">
        <v>6.386260332484475E-4</v>
      </c>
      <c r="N127" s="104">
        <v>8.9155612685172265E-4</v>
      </c>
      <c r="O127" s="104">
        <v>1.6629987199797277E-3</v>
      </c>
      <c r="P127" s="104">
        <v>3.1937666075444538E-3</v>
      </c>
      <c r="Q127" s="104">
        <v>4.6199903689589129E-3</v>
      </c>
      <c r="R127" s="104">
        <v>5.6184824705603304E-3</v>
      </c>
      <c r="S127" s="104">
        <v>5.7991576000524852E-3</v>
      </c>
      <c r="T127" s="104">
        <v>6.3546739385875045E-3</v>
      </c>
      <c r="U127" s="104">
        <v>8.5860090266774852E-3</v>
      </c>
      <c r="V127" s="104">
        <v>9.398175141396261E-3</v>
      </c>
      <c r="W127" s="104">
        <v>1.0471488692544644E-2</v>
      </c>
      <c r="X127" s="104">
        <v>2.3376519453106835E-2</v>
      </c>
      <c r="Y127" s="104">
        <v>3.8421762773232747E-2</v>
      </c>
      <c r="DA127" s="132" t="s">
        <v>1847</v>
      </c>
    </row>
    <row r="128" spans="1:105" ht="12" customHeight="1" x14ac:dyDescent="0.25">
      <c r="A128" s="106" t="s">
        <v>122</v>
      </c>
      <c r="B128" s="101">
        <v>8.9834000914641883E-4</v>
      </c>
      <c r="C128" s="101">
        <v>7.2340207351195677E-4</v>
      </c>
      <c r="D128" s="101">
        <v>4.6870795917979043E-3</v>
      </c>
      <c r="E128" s="101">
        <v>2.0034844199390767E-2</v>
      </c>
      <c r="F128" s="101">
        <v>2.2413344103244959E-2</v>
      </c>
      <c r="G128" s="101">
        <v>1.6944438965187929E-2</v>
      </c>
      <c r="H128" s="101">
        <v>2.1738528417574777E-2</v>
      </c>
      <c r="I128" s="101">
        <v>2.0312708899050305E-2</v>
      </c>
      <c r="J128" s="101">
        <v>2.6745738391718687E-2</v>
      </c>
      <c r="K128" s="101">
        <v>2.9265545666485385E-2</v>
      </c>
      <c r="L128" s="101">
        <v>3.8103683665993787E-2</v>
      </c>
      <c r="M128" s="101">
        <v>4.3992258858952686E-2</v>
      </c>
      <c r="N128" s="101">
        <v>5.194588661931674E-2</v>
      </c>
      <c r="O128" s="101">
        <v>5.6037001779526766E-2</v>
      </c>
      <c r="P128" s="101">
        <v>5.3167073592067529E-2</v>
      </c>
      <c r="Q128" s="101">
        <v>5.1196187655150882E-2</v>
      </c>
      <c r="R128" s="101">
        <v>4.2980547279444357E-2</v>
      </c>
      <c r="S128" s="101">
        <v>4.952165904045755E-2</v>
      </c>
      <c r="T128" s="101">
        <v>3.8442818067775088E-2</v>
      </c>
      <c r="U128" s="101">
        <v>4.3743128974565074E-2</v>
      </c>
      <c r="V128" s="101">
        <v>3.8681294044569901E-2</v>
      </c>
      <c r="W128" s="101">
        <v>3.4840118294159034E-2</v>
      </c>
      <c r="X128" s="101">
        <v>2.2249192054028925E-2</v>
      </c>
      <c r="Y128" s="101">
        <v>4.847783937115312E-3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6.4971255548049896E-3</v>
      </c>
      <c r="L129" s="104">
        <v>8.5632142210591115E-3</v>
      </c>
      <c r="M129" s="104">
        <v>9.6631004599560949E-3</v>
      </c>
      <c r="N129" s="104">
        <v>1.1345023749857609E-2</v>
      </c>
      <c r="O129" s="104">
        <v>3.012195847443544E-2</v>
      </c>
      <c r="P129" s="104">
        <v>4.5931632088990398E-2</v>
      </c>
      <c r="Q129" s="104">
        <v>6.0133431100330509E-2</v>
      </c>
      <c r="R129" s="104">
        <v>5.9384828858751015E-2</v>
      </c>
      <c r="S129" s="104">
        <v>6.4252621793269682E-2</v>
      </c>
      <c r="T129" s="104">
        <v>9.7127215539704659E-2</v>
      </c>
      <c r="U129" s="104">
        <v>0.14253428439720689</v>
      </c>
      <c r="V129" s="104">
        <v>0.1967276099978445</v>
      </c>
      <c r="W129" s="104">
        <v>0.20683045759394042</v>
      </c>
      <c r="X129" s="104">
        <v>0.1478449547599103</v>
      </c>
      <c r="Y129" s="104">
        <v>6.7519405108829325E-2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3.106882427552519E-3</v>
      </c>
      <c r="L130" s="98">
        <v>4.2913496141965199E-3</v>
      </c>
      <c r="M130" s="98">
        <v>4.648761265501138E-3</v>
      </c>
      <c r="N130" s="98">
        <v>5.2498576891917628E-3</v>
      </c>
      <c r="O130" s="98">
        <v>1.4384452458871001E-2</v>
      </c>
      <c r="P130" s="98">
        <v>2.1484712593632434E-2</v>
      </c>
      <c r="Q130" s="98">
        <v>2.8584026249511365E-2</v>
      </c>
      <c r="R130" s="98">
        <v>2.7964516572883964E-2</v>
      </c>
      <c r="S130" s="98">
        <v>2.9703604924588428E-2</v>
      </c>
      <c r="T130" s="98">
        <v>5.2281946483412681E-2</v>
      </c>
      <c r="U130" s="98">
        <v>7.0203481081239583E-2</v>
      </c>
      <c r="V130" s="98">
        <v>9.5069531128405674E-2</v>
      </c>
      <c r="W130" s="98">
        <v>0.10290118826241888</v>
      </c>
      <c r="X130" s="98">
        <v>5.4745261362436383E-2</v>
      </c>
      <c r="Y130" s="98">
        <v>1.7950837413479279E-2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3.390243127252471E-3</v>
      </c>
      <c r="L131" s="98">
        <v>4.2718646068625925E-3</v>
      </c>
      <c r="M131" s="98">
        <v>5.0143391944549569E-3</v>
      </c>
      <c r="N131" s="98">
        <v>6.0951660606658456E-3</v>
      </c>
      <c r="O131" s="98">
        <v>1.573750601556444E-2</v>
      </c>
      <c r="P131" s="98">
        <v>2.4446919495357964E-2</v>
      </c>
      <c r="Q131" s="98">
        <v>3.154940485081914E-2</v>
      </c>
      <c r="R131" s="98">
        <v>3.1420312285867051E-2</v>
      </c>
      <c r="S131" s="98">
        <v>3.4549016868681254E-2</v>
      </c>
      <c r="T131" s="98">
        <v>4.4845269056291971E-2</v>
      </c>
      <c r="U131" s="98">
        <v>7.2330803315967321E-2</v>
      </c>
      <c r="V131" s="98">
        <v>0.10165807886943884</v>
      </c>
      <c r="W131" s="98">
        <v>0.10392926933152155</v>
      </c>
      <c r="X131" s="98">
        <v>9.3099693397473912E-2</v>
      </c>
      <c r="Y131" s="98">
        <v>4.9568567695350049E-2</v>
      </c>
      <c r="DA131" s="63" t="s">
        <v>1851</v>
      </c>
    </row>
    <row r="132" spans="1:105" ht="12" customHeight="1" x14ac:dyDescent="0.25">
      <c r="A132" s="121" t="s">
        <v>54</v>
      </c>
      <c r="B132" s="122">
        <v>7.6899982263039401E-2</v>
      </c>
      <c r="C132" s="122">
        <v>9.5643759889683891E-2</v>
      </c>
      <c r="D132" s="122">
        <v>0.14340453281834081</v>
      </c>
      <c r="E132" s="122">
        <v>0.29826831813310989</v>
      </c>
      <c r="F132" s="122">
        <v>0.34842994023954427</v>
      </c>
      <c r="G132" s="122">
        <v>0.37039022317908887</v>
      </c>
      <c r="H132" s="122">
        <v>0.43411128444629832</v>
      </c>
      <c r="I132" s="122">
        <v>0.44025599077695304</v>
      </c>
      <c r="J132" s="122">
        <v>0.46921067873745315</v>
      </c>
      <c r="K132" s="122">
        <v>0.49191126906790394</v>
      </c>
      <c r="L132" s="122">
        <v>0.51422729630319941</v>
      </c>
      <c r="M132" s="122">
        <v>0.50763454056266433</v>
      </c>
      <c r="N132" s="122">
        <v>0.55371909187239055</v>
      </c>
      <c r="O132" s="122">
        <v>0.6171571099721489</v>
      </c>
      <c r="P132" s="122">
        <v>0.67346487301236513</v>
      </c>
      <c r="Q132" s="122">
        <v>0.72778518406175641</v>
      </c>
      <c r="R132" s="122">
        <v>0.75854083974239828</v>
      </c>
      <c r="S132" s="122">
        <v>0.77480208234816506</v>
      </c>
      <c r="T132" s="122">
        <v>0.80359059413314571</v>
      </c>
      <c r="U132" s="122">
        <v>0.85388990307818358</v>
      </c>
      <c r="V132" s="122">
        <v>0.86899129884693327</v>
      </c>
      <c r="W132" s="122">
        <v>0.92073511107371653</v>
      </c>
      <c r="X132" s="122">
        <v>0.81569838494984792</v>
      </c>
      <c r="Y132" s="122">
        <v>0.71770410359864778</v>
      </c>
      <c r="DA132" s="130" t="s">
        <v>1852</v>
      </c>
    </row>
    <row r="133" spans="1:105" ht="12" customHeight="1" x14ac:dyDescent="0.25">
      <c r="A133" s="97" t="s">
        <v>50</v>
      </c>
      <c r="B133" s="98">
        <v>6.4509298245608346E-2</v>
      </c>
      <c r="C133" s="98">
        <v>8.0004512519744192E-2</v>
      </c>
      <c r="D133" s="98">
        <v>0.11652510338843837</v>
      </c>
      <c r="E133" s="98">
        <v>0.16839457035300001</v>
      </c>
      <c r="F133" s="98">
        <v>0.19675742581768335</v>
      </c>
      <c r="G133" s="98">
        <v>0.23914566846300933</v>
      </c>
      <c r="H133" s="98">
        <v>0.26981697646325786</v>
      </c>
      <c r="I133" s="98">
        <v>0.29323045092742511</v>
      </c>
      <c r="J133" s="98">
        <v>0.30642380063327895</v>
      </c>
      <c r="K133" s="98">
        <v>0.31832642268946587</v>
      </c>
      <c r="L133" s="98">
        <v>0.30968989092110361</v>
      </c>
      <c r="M133" s="98">
        <v>0.30228125066244765</v>
      </c>
      <c r="N133" s="98">
        <v>0.33543660364554007</v>
      </c>
      <c r="O133" s="98">
        <v>0.3698526884855915</v>
      </c>
      <c r="P133" s="98">
        <v>0.42381363234708191</v>
      </c>
      <c r="Q133" s="98">
        <v>0.46330941526882385</v>
      </c>
      <c r="R133" s="98">
        <v>0.48247126595865297</v>
      </c>
      <c r="S133" s="98">
        <v>0.49641456381871152</v>
      </c>
      <c r="T133" s="98">
        <v>0.52985548599049848</v>
      </c>
      <c r="U133" s="98">
        <v>0.57637382038387652</v>
      </c>
      <c r="V133" s="98">
        <v>0.5802887154631492</v>
      </c>
      <c r="W133" s="98">
        <v>0.65828243563045041</v>
      </c>
      <c r="X133" s="98">
        <v>0.70064870755952269</v>
      </c>
      <c r="Y133" s="98">
        <v>0.66339544673581985</v>
      </c>
      <c r="DA133" s="63" t="s">
        <v>1853</v>
      </c>
    </row>
    <row r="134" spans="1:105" ht="12" customHeight="1" x14ac:dyDescent="0.25">
      <c r="A134" s="109" t="s">
        <v>120</v>
      </c>
      <c r="B134" s="33">
        <v>1.2390684017431054E-2</v>
      </c>
      <c r="C134" s="33">
        <v>1.5639247369939695E-2</v>
      </c>
      <c r="D134" s="33">
        <v>2.6879429429902443E-2</v>
      </c>
      <c r="E134" s="33">
        <v>0.12987374778010988</v>
      </c>
      <c r="F134" s="33">
        <v>0.15167251442186092</v>
      </c>
      <c r="G134" s="33">
        <v>0.13124455471607951</v>
      </c>
      <c r="H134" s="33">
        <v>0.16429430798304043</v>
      </c>
      <c r="I134" s="33">
        <v>0.14702553984952793</v>
      </c>
      <c r="J134" s="33">
        <v>0.16278687810417422</v>
      </c>
      <c r="K134" s="33">
        <v>0.1735848463784381</v>
      </c>
      <c r="L134" s="33">
        <v>0.20453740538209583</v>
      </c>
      <c r="M134" s="33">
        <v>0.20535328990021665</v>
      </c>
      <c r="N134" s="33">
        <v>0.21828248822685045</v>
      </c>
      <c r="O134" s="33">
        <v>0.24730442148655746</v>
      </c>
      <c r="P134" s="33">
        <v>0.24965124066528319</v>
      </c>
      <c r="Q134" s="33">
        <v>0.2644757687929325</v>
      </c>
      <c r="R134" s="33">
        <v>0.27606957378374536</v>
      </c>
      <c r="S134" s="33">
        <v>0.27838751852945354</v>
      </c>
      <c r="T134" s="33">
        <v>0.27373510814264723</v>
      </c>
      <c r="U134" s="33">
        <v>0.27751608269430705</v>
      </c>
      <c r="V134" s="33">
        <v>0.28870258338378413</v>
      </c>
      <c r="W134" s="33">
        <v>0.26245267544326611</v>
      </c>
      <c r="X134" s="33">
        <v>0.11504967739032522</v>
      </c>
      <c r="Y134" s="33">
        <v>5.4308656862827966E-2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0.70449048426872263</v>
      </c>
      <c r="C136" s="119">
        <f t="shared" si="26"/>
        <v>0.71470135874259855</v>
      </c>
      <c r="D136" s="119">
        <f t="shared" si="26"/>
        <v>0.73253224696528052</v>
      </c>
      <c r="E136" s="119">
        <f t="shared" si="26"/>
        <v>0.73992629976823543</v>
      </c>
      <c r="F136" s="119">
        <f t="shared" si="26"/>
        <v>0.74559493230432106</v>
      </c>
      <c r="G136" s="119">
        <f t="shared" si="26"/>
        <v>0.75341248853480958</v>
      </c>
      <c r="H136" s="119">
        <f t="shared" si="26"/>
        <v>0.75696166951446897</v>
      </c>
      <c r="I136" s="119">
        <f t="shared" si="26"/>
        <v>0.75746256547716906</v>
      </c>
      <c r="J136" s="119">
        <f t="shared" si="26"/>
        <v>0.76084028946190474</v>
      </c>
      <c r="K136" s="119">
        <f t="shared" si="26"/>
        <v>0.76482938234815856</v>
      </c>
      <c r="L136" s="119">
        <f t="shared" si="26"/>
        <v>0.76662198608637433</v>
      </c>
      <c r="M136" s="119">
        <f t="shared" si="26"/>
        <v>0.77199145140070202</v>
      </c>
      <c r="N136" s="119">
        <f t="shared" si="26"/>
        <v>0.77934432360324712</v>
      </c>
      <c r="O136" s="119">
        <f t="shared" si="26"/>
        <v>0.78724269137499159</v>
      </c>
      <c r="P136" s="119">
        <f t="shared" si="26"/>
        <v>0.79361967846529813</v>
      </c>
      <c r="Q136" s="119">
        <f t="shared" si="26"/>
        <v>0.8001442960944023</v>
      </c>
      <c r="R136" s="119">
        <f t="shared" ref="R136:V136" si="27">IF(R117=0,"",R117/R98)</f>
        <v>0.80473694804770823</v>
      </c>
      <c r="S136" s="119">
        <f t="shared" si="27"/>
        <v>0.81005906707792252</v>
      </c>
      <c r="T136" s="119">
        <f t="shared" si="27"/>
        <v>0.81601537991944273</v>
      </c>
      <c r="U136" s="119">
        <f t="shared" si="27"/>
        <v>0.82191567555786293</v>
      </c>
      <c r="V136" s="119">
        <f t="shared" si="27"/>
        <v>0.82714062045635495</v>
      </c>
      <c r="W136" s="119">
        <f t="shared" ref="W136:Y136" si="28">IF(W117=0,"",W117/W98)</f>
        <v>0.83185905649774894</v>
      </c>
      <c r="X136" s="119">
        <f t="shared" si="28"/>
        <v>0.83653796976567518</v>
      </c>
      <c r="Y136" s="119">
        <f t="shared" si="28"/>
        <v>0.84026077053949888</v>
      </c>
      <c r="DA136" s="129" t="s">
        <v>2005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0.70451695133018988</v>
      </c>
      <c r="C137" s="124">
        <f t="shared" si="29"/>
        <v>0.71699021925970108</v>
      </c>
      <c r="D137" s="124">
        <f t="shared" si="29"/>
        <v>0.73312466130611254</v>
      </c>
      <c r="E137" s="124">
        <f t="shared" si="29"/>
        <v>0.74202568730542529</v>
      </c>
      <c r="F137" s="124">
        <f t="shared" si="29"/>
        <v>0.7489536586397969</v>
      </c>
      <c r="G137" s="124">
        <f t="shared" si="29"/>
        <v>0.75523917055590439</v>
      </c>
      <c r="H137" s="124">
        <f t="shared" si="29"/>
        <v>0.75920798343277396</v>
      </c>
      <c r="I137" s="124">
        <f t="shared" si="29"/>
        <v>0.76179655767741272</v>
      </c>
      <c r="J137" s="124">
        <f t="shared" si="29"/>
        <v>0.76473626195752586</v>
      </c>
      <c r="K137" s="124">
        <f t="shared" si="29"/>
        <v>0.76807031767312695</v>
      </c>
      <c r="L137" s="124">
        <f t="shared" si="29"/>
        <v>0.77086433116339481</v>
      </c>
      <c r="M137" s="124">
        <f t="shared" si="29"/>
        <v>0.77608227540410879</v>
      </c>
      <c r="N137" s="124">
        <f t="shared" si="29"/>
        <v>0.78346507839505464</v>
      </c>
      <c r="O137" s="124">
        <f t="shared" si="29"/>
        <v>0.79176276992281258</v>
      </c>
      <c r="P137" s="124">
        <f t="shared" si="29"/>
        <v>0.79819208166989486</v>
      </c>
      <c r="Q137" s="124">
        <f t="shared" si="29"/>
        <v>0.80414205994951304</v>
      </c>
      <c r="R137" s="124">
        <f t="shared" ref="R137:V137" si="30">IF(R118=0,"",R118/R99)</f>
        <v>0.80912770092985842</v>
      </c>
      <c r="S137" s="124">
        <f t="shared" si="30"/>
        <v>0.81479057530828913</v>
      </c>
      <c r="T137" s="124">
        <f t="shared" si="30"/>
        <v>0.8209990159591608</v>
      </c>
      <c r="U137" s="124">
        <f t="shared" si="30"/>
        <v>0.82667199203721231</v>
      </c>
      <c r="V137" s="124">
        <f t="shared" si="30"/>
        <v>0.83221377324777657</v>
      </c>
      <c r="W137" s="124">
        <f t="shared" ref="W137:Y137" si="31">IF(W118=0,"",W118/W99)</f>
        <v>0.83719568471724082</v>
      </c>
      <c r="X137" s="124">
        <f t="shared" si="31"/>
        <v>0.84159785166843815</v>
      </c>
      <c r="Y137" s="124">
        <f t="shared" si="31"/>
        <v>0.8449263357202158</v>
      </c>
      <c r="DA137" s="130" t="s">
        <v>2006</v>
      </c>
    </row>
    <row r="138" spans="1:105" ht="12" customHeight="1" x14ac:dyDescent="0.25">
      <c r="A138" s="97" t="s">
        <v>197</v>
      </c>
      <c r="B138" s="111">
        <f t="shared" ref="B138:Q138" si="32">IF(B119=0,"",B119/B100)</f>
        <v>0.70367604511738147</v>
      </c>
      <c r="C138" s="111">
        <f t="shared" si="32"/>
        <v>0.71617049216176987</v>
      </c>
      <c r="D138" s="111">
        <f t="shared" si="32"/>
        <v>0.73234352544984671</v>
      </c>
      <c r="E138" s="111">
        <f t="shared" si="32"/>
        <v>0.74126340602753915</v>
      </c>
      <c r="F138" s="111">
        <f t="shared" si="32"/>
        <v>0.74821845582616697</v>
      </c>
      <c r="G138" s="111">
        <f t="shared" si="32"/>
        <v>0.75452774231045061</v>
      </c>
      <c r="H138" s="111">
        <f t="shared" si="32"/>
        <v>0.75850728160548508</v>
      </c>
      <c r="I138" s="111">
        <f t="shared" si="32"/>
        <v>0.76111922314176894</v>
      </c>
      <c r="J138" s="111">
        <f t="shared" si="32"/>
        <v>0.76407113229183532</v>
      </c>
      <c r="K138" s="111">
        <f t="shared" si="32"/>
        <v>0.76742049373049193</v>
      </c>
      <c r="L138" s="111">
        <f t="shared" si="32"/>
        <v>0.77021802170824638</v>
      </c>
      <c r="M138" s="111">
        <f t="shared" si="32"/>
        <v>0.77546143362755959</v>
      </c>
      <c r="N138" s="111">
        <f t="shared" si="32"/>
        <v>0.78286337864629052</v>
      </c>
      <c r="O138" s="111">
        <f t="shared" si="32"/>
        <v>0.79118698545920441</v>
      </c>
      <c r="P138" s="111">
        <f t="shared" si="32"/>
        <v>0.7976407526581234</v>
      </c>
      <c r="Q138" s="111">
        <f t="shared" si="32"/>
        <v>0.80360925897583335</v>
      </c>
      <c r="R138" s="111">
        <f t="shared" ref="R138:V138" si="33">IF(R119=0,"",R119/R100)</f>
        <v>0.80860764894993808</v>
      </c>
      <c r="S138" s="111">
        <f t="shared" si="33"/>
        <v>0.81428772284823092</v>
      </c>
      <c r="T138" s="111">
        <f t="shared" si="33"/>
        <v>0.82050373744210436</v>
      </c>
      <c r="U138" s="111">
        <f t="shared" si="33"/>
        <v>0.82619952212235692</v>
      </c>
      <c r="V138" s="111">
        <f t="shared" si="33"/>
        <v>0.83175570075314609</v>
      </c>
      <c r="W138" s="111">
        <f t="shared" ref="W138:Y138" si="34">IF(W119=0,"",W119/W100)</f>
        <v>0.83675977081119823</v>
      </c>
      <c r="X138" s="111">
        <f t="shared" si="34"/>
        <v>0.84119073586028614</v>
      </c>
      <c r="Y138" s="111">
        <f t="shared" si="34"/>
        <v>0.84453642306536003</v>
      </c>
      <c r="DA138" s="63" t="s">
        <v>2007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2008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1.78472258275278</v>
      </c>
      <c r="D140" s="124">
        <f t="shared" si="38"/>
        <v>1.78472258275278</v>
      </c>
      <c r="E140" s="124">
        <f t="shared" si="38"/>
        <v>2.2460878005270519</v>
      </c>
      <c r="F140" s="124">
        <f t="shared" si="38"/>
        <v>2.4066455628671068</v>
      </c>
      <c r="G140" s="124">
        <f t="shared" si="38"/>
        <v>2.5516637081912217</v>
      </c>
      <c r="H140" s="124">
        <f t="shared" si="38"/>
        <v>2.6012212351015749</v>
      </c>
      <c r="I140" s="124">
        <f t="shared" si="38"/>
        <v>2.6820969811073727</v>
      </c>
      <c r="J140" s="124">
        <f t="shared" si="38"/>
        <v>2.7330065998844226</v>
      </c>
      <c r="K140" s="124">
        <f t="shared" si="38"/>
        <v>2.7747790137793413</v>
      </c>
      <c r="L140" s="124">
        <f t="shared" si="38"/>
        <v>2.8587247502542783</v>
      </c>
      <c r="M140" s="124">
        <f t="shared" si="38"/>
        <v>2.95299874083832</v>
      </c>
      <c r="N140" s="124">
        <f t="shared" si="38"/>
        <v>3.1170305006273384</v>
      </c>
      <c r="O140" s="124">
        <f t="shared" si="38"/>
        <v>3.3249005205852757</v>
      </c>
      <c r="P140" s="124">
        <f t="shared" si="38"/>
        <v>3.586808698944139</v>
      </c>
      <c r="Q140" s="124">
        <f t="shared" si="38"/>
        <v>3.7397573068437806</v>
      </c>
      <c r="R140" s="124">
        <f t="shared" ref="R140:V140" si="39">IF(R121=0,"",R121/R102)</f>
        <v>3.8093795890240787</v>
      </c>
      <c r="S140" s="124">
        <f t="shared" si="39"/>
        <v>3.8402420799493289</v>
      </c>
      <c r="T140" s="124">
        <f t="shared" si="39"/>
        <v>3.8560151211631006</v>
      </c>
      <c r="U140" s="124">
        <f t="shared" si="39"/>
        <v>3.8750399784508796</v>
      </c>
      <c r="V140" s="124">
        <f t="shared" si="39"/>
        <v>3.8927216869637893</v>
      </c>
      <c r="W140" s="124">
        <f t="shared" ref="W140:Y140" si="40">IF(W121=0,"",W121/W102)</f>
        <v>3.9112977895988776</v>
      </c>
      <c r="X140" s="124">
        <f t="shared" si="40"/>
        <v>3.9367215053745337</v>
      </c>
      <c r="Y140" s="124">
        <f t="shared" si="40"/>
        <v>3.9609662135638666</v>
      </c>
      <c r="DA140" s="130" t="s">
        <v>2009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1.78472258275278</v>
      </c>
      <c r="D141" s="111">
        <f t="shared" si="41"/>
        <v>1.78472258275278</v>
      </c>
      <c r="E141" s="111">
        <f t="shared" si="41"/>
        <v>2.2460878005270519</v>
      </c>
      <c r="F141" s="111">
        <f t="shared" si="41"/>
        <v>2.4066455628671068</v>
      </c>
      <c r="G141" s="111">
        <f t="shared" si="41"/>
        <v>2.5516637081912217</v>
      </c>
      <c r="H141" s="111">
        <f t="shared" si="41"/>
        <v>2.6012212351015749</v>
      </c>
      <c r="I141" s="111">
        <f t="shared" si="41"/>
        <v>2.6820969811073727</v>
      </c>
      <c r="J141" s="111">
        <f t="shared" si="41"/>
        <v>2.7330065998844226</v>
      </c>
      <c r="K141" s="111">
        <f t="shared" si="41"/>
        <v>2.7747790137793413</v>
      </c>
      <c r="L141" s="111">
        <f t="shared" si="41"/>
        <v>2.8587247502542783</v>
      </c>
      <c r="M141" s="111">
        <f t="shared" si="41"/>
        <v>2.95299874083832</v>
      </c>
      <c r="N141" s="111">
        <f t="shared" si="41"/>
        <v>3.1170305006273384</v>
      </c>
      <c r="O141" s="111">
        <f t="shared" si="41"/>
        <v>3.3249005205852757</v>
      </c>
      <c r="P141" s="111">
        <f t="shared" si="41"/>
        <v>3.586808698944139</v>
      </c>
      <c r="Q141" s="111">
        <f t="shared" si="41"/>
        <v>3.7397573068437806</v>
      </c>
      <c r="R141" s="111">
        <f t="shared" ref="R141:V141" si="42">IF(R122=0,"",R122/R103)</f>
        <v>3.8093795890240787</v>
      </c>
      <c r="S141" s="111">
        <f t="shared" si="42"/>
        <v>3.8402420799493289</v>
      </c>
      <c r="T141" s="111">
        <f t="shared" si="42"/>
        <v>3.8560151211631006</v>
      </c>
      <c r="U141" s="111">
        <f t="shared" si="42"/>
        <v>3.8750399784508796</v>
      </c>
      <c r="V141" s="111">
        <f t="shared" si="42"/>
        <v>3.8927216869637893</v>
      </c>
      <c r="W141" s="111">
        <f t="shared" ref="W141:Y141" si="43">IF(W122=0,"",W122/W103)</f>
        <v>3.9112977895988776</v>
      </c>
      <c r="X141" s="111">
        <f t="shared" si="43"/>
        <v>3.9367215053745337</v>
      </c>
      <c r="Y141" s="111">
        <f t="shared" si="43"/>
        <v>3.9609662135638666</v>
      </c>
      <c r="DA141" s="63" t="s">
        <v>2010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0.76764129983170526</v>
      </c>
      <c r="C142" s="124">
        <f t="shared" si="44"/>
        <v>0.7809783300959976</v>
      </c>
      <c r="D142" s="124">
        <f t="shared" si="44"/>
        <v>0.7953493081887606</v>
      </c>
      <c r="E142" s="124">
        <f t="shared" si="44"/>
        <v>0.79758892119380875</v>
      </c>
      <c r="F142" s="124">
        <f t="shared" si="44"/>
        <v>0.80374593418568607</v>
      </c>
      <c r="G142" s="124">
        <f t="shared" si="44"/>
        <v>0.81471346512227838</v>
      </c>
      <c r="H142" s="124">
        <f t="shared" si="44"/>
        <v>0.81749619874772705</v>
      </c>
      <c r="I142" s="124">
        <f t="shared" si="44"/>
        <v>0.81952943603788686</v>
      </c>
      <c r="J142" s="124">
        <f t="shared" si="44"/>
        <v>0.82112751470246825</v>
      </c>
      <c r="K142" s="124">
        <f t="shared" si="44"/>
        <v>0.82423014357260238</v>
      </c>
      <c r="L142" s="124">
        <f t="shared" si="44"/>
        <v>0.82287640928300732</v>
      </c>
      <c r="M142" s="124">
        <f t="shared" si="44"/>
        <v>0.82709390833859486</v>
      </c>
      <c r="N142" s="124">
        <f t="shared" si="44"/>
        <v>0.83338152371762919</v>
      </c>
      <c r="O142" s="124">
        <f t="shared" si="44"/>
        <v>0.84038542849991538</v>
      </c>
      <c r="P142" s="124">
        <f t="shared" si="44"/>
        <v>0.84841885924546867</v>
      </c>
      <c r="Q142" s="124">
        <f t="shared" si="44"/>
        <v>0.85482537584654605</v>
      </c>
      <c r="R142" s="124">
        <f t="shared" ref="R142:V142" si="45">IF(R123=0,"",R123/R104)</f>
        <v>0.86094148513725044</v>
      </c>
      <c r="S142" s="124">
        <f t="shared" si="45"/>
        <v>0.86581637840803738</v>
      </c>
      <c r="T142" s="124">
        <f t="shared" si="45"/>
        <v>0.87132945824783492</v>
      </c>
      <c r="U142" s="124">
        <f t="shared" si="45"/>
        <v>0.87689987883012499</v>
      </c>
      <c r="V142" s="124">
        <f t="shared" si="45"/>
        <v>0.88247180044749818</v>
      </c>
      <c r="W142" s="124">
        <f t="shared" ref="W142:Y142" si="46">IF(W123=0,"",W123/W104)</f>
        <v>0.88756048001906529</v>
      </c>
      <c r="X142" s="124">
        <f t="shared" si="46"/>
        <v>0.89620474788968207</v>
      </c>
      <c r="Y142" s="124">
        <f t="shared" si="46"/>
        <v>0.90247567089107172</v>
      </c>
      <c r="DA142" s="130" t="s">
        <v>2011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0.76864407540541935</v>
      </c>
      <c r="C143" s="111">
        <f t="shared" si="47"/>
        <v>0.78194067397681033</v>
      </c>
      <c r="D143" s="111">
        <f t="shared" si="47"/>
        <v>0.7980568798746146</v>
      </c>
      <c r="E143" s="111">
        <f t="shared" si="47"/>
        <v>0.80680590861111456</v>
      </c>
      <c r="F143" s="111">
        <f t="shared" si="47"/>
        <v>0.81377171529457415</v>
      </c>
      <c r="G143" s="111">
        <f t="shared" si="47"/>
        <v>0.82006540988052778</v>
      </c>
      <c r="H143" s="111">
        <f t="shared" si="47"/>
        <v>0.82386932443709904</v>
      </c>
      <c r="I143" s="111">
        <f t="shared" si="47"/>
        <v>0.82638589899897641</v>
      </c>
      <c r="J143" s="111">
        <f t="shared" si="47"/>
        <v>0.82900787080202465</v>
      </c>
      <c r="K143" s="111">
        <f t="shared" si="47"/>
        <v>0.83186339679973642</v>
      </c>
      <c r="L143" s="111">
        <f t="shared" si="47"/>
        <v>0.83422422536951835</v>
      </c>
      <c r="M143" s="111">
        <f t="shared" si="47"/>
        <v>0.83886861773212706</v>
      </c>
      <c r="N143" s="111">
        <f t="shared" si="47"/>
        <v>0.84544568652802921</v>
      </c>
      <c r="O143" s="111">
        <f t="shared" si="47"/>
        <v>0.85257396644651462</v>
      </c>
      <c r="P143" s="111">
        <f t="shared" si="47"/>
        <v>0.85839371319885271</v>
      </c>
      <c r="Q143" s="111">
        <f t="shared" si="47"/>
        <v>0.86364746067951215</v>
      </c>
      <c r="R143" s="111">
        <f t="shared" ref="R143:V143" si="48">IF(R124=0,"",R124/R105)</f>
        <v>0.86825353868861554</v>
      </c>
      <c r="S143" s="111">
        <f t="shared" si="48"/>
        <v>0.87297928871949571</v>
      </c>
      <c r="T143" s="111">
        <f t="shared" si="48"/>
        <v>0.87781166479144945</v>
      </c>
      <c r="U143" s="111">
        <f t="shared" si="48"/>
        <v>0.88214297097457506</v>
      </c>
      <c r="V143" s="111">
        <f t="shared" si="48"/>
        <v>0.88668846699520965</v>
      </c>
      <c r="W143" s="111">
        <f t="shared" ref="W143:Y143" si="49">IF(W124=0,"",W124/W105)</f>
        <v>0.89142123086025327</v>
      </c>
      <c r="X143" s="111">
        <f t="shared" si="49"/>
        <v>0.89585130498987353</v>
      </c>
      <c r="Y143" s="111">
        <f t="shared" si="49"/>
        <v>0.8996082694584725</v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0.92813367026494387</v>
      </c>
      <c r="L144" s="111">
        <f t="shared" si="50"/>
        <v>0.92528166750385565</v>
      </c>
      <c r="M144" s="111">
        <f t="shared" si="50"/>
        <v>0.92897914617237687</v>
      </c>
      <c r="N144" s="111">
        <f t="shared" si="50"/>
        <v>0.9328036714740966</v>
      </c>
      <c r="O144" s="111">
        <f t="shared" si="50"/>
        <v>0.93481311862034422</v>
      </c>
      <c r="P144" s="111">
        <f t="shared" si="50"/>
        <v>0.93891921148653712</v>
      </c>
      <c r="Q144" s="111">
        <f t="shared" si="50"/>
        <v>0.93992929548764981</v>
      </c>
      <c r="R144" s="111">
        <f t="shared" ref="R144:V144" si="51">IF(R125=0,"",R125/R106)</f>
        <v>0.94189868339974603</v>
      </c>
      <c r="S144" s="111">
        <f t="shared" si="51"/>
        <v>0.94305174747235399</v>
      </c>
      <c r="T144" s="111">
        <f t="shared" si="51"/>
        <v>0.9356667178428727</v>
      </c>
      <c r="U144" s="111">
        <f t="shared" si="51"/>
        <v>0.9430249052144517</v>
      </c>
      <c r="V144" s="111">
        <f t="shared" si="51"/>
        <v>0.94542164153644115</v>
      </c>
      <c r="W144" s="111">
        <f t="shared" ref="W144:Y144" si="52">IF(W125=0,"",W125/W106)</f>
        <v>0.94499736732517858</v>
      </c>
      <c r="X144" s="111">
        <f t="shared" si="52"/>
        <v>0.96112654586255575</v>
      </c>
      <c r="Y144" s="111">
        <f t="shared" si="52"/>
        <v>0.97102145119564798</v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0.86053760182265704</v>
      </c>
      <c r="L145" s="112">
        <f t="shared" si="53"/>
        <v>0.86094196191134009</v>
      </c>
      <c r="M145" s="112">
        <f t="shared" si="53"/>
        <v>0.86278482360330555</v>
      </c>
      <c r="N145" s="112">
        <f t="shared" si="53"/>
        <v>0.86537272721987879</v>
      </c>
      <c r="O145" s="112">
        <f t="shared" si="53"/>
        <v>0.87231692818476636</v>
      </c>
      <c r="P145" s="112">
        <f t="shared" si="53"/>
        <v>0.87783588433878856</v>
      </c>
      <c r="Q145" s="112">
        <f t="shared" si="53"/>
        <v>0.88133218734446739</v>
      </c>
      <c r="R145" s="112">
        <f t="shared" ref="R145:V145" si="54">IF(R126=0,"",R126/R107)</f>
        <v>0.88367791026961895</v>
      </c>
      <c r="S145" s="112">
        <f t="shared" si="54"/>
        <v>0.88392116565207268</v>
      </c>
      <c r="T145" s="112">
        <f t="shared" si="54"/>
        <v>0.88777955262501551</v>
      </c>
      <c r="U145" s="112">
        <f t="shared" si="54"/>
        <v>0.8905820423394013</v>
      </c>
      <c r="V145" s="112">
        <f t="shared" si="54"/>
        <v>0.89222077121444421</v>
      </c>
      <c r="W145" s="112">
        <f t="shared" ref="W145:Y145" si="55">IF(W126=0,"",W126/W107)</f>
        <v>0.8947671074362693</v>
      </c>
      <c r="X145" s="112">
        <f t="shared" si="55"/>
        <v>0.90363570196380405</v>
      </c>
      <c r="Y145" s="112">
        <f t="shared" si="55"/>
        <v>0.90906192264655028</v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2015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0.62420086672424169</v>
      </c>
      <c r="C147" s="112">
        <f t="shared" si="59"/>
        <v>0.62567043279871848</v>
      </c>
      <c r="D147" s="112">
        <f t="shared" si="59"/>
        <v>0.64340148065847258</v>
      </c>
      <c r="E147" s="112">
        <f t="shared" si="59"/>
        <v>0.64555414443202142</v>
      </c>
      <c r="F147" s="112">
        <f t="shared" si="59"/>
        <v>0.64629813387213886</v>
      </c>
      <c r="G147" s="112">
        <f t="shared" si="59"/>
        <v>0.64676792248672255</v>
      </c>
      <c r="H147" s="112">
        <f t="shared" si="59"/>
        <v>0.64736771039204866</v>
      </c>
      <c r="I147" s="112">
        <f t="shared" si="59"/>
        <v>0.64817184338010658</v>
      </c>
      <c r="J147" s="112">
        <f t="shared" si="59"/>
        <v>0.65092344422618387</v>
      </c>
      <c r="K147" s="112">
        <f t="shared" si="59"/>
        <v>0.65314099490836353</v>
      </c>
      <c r="L147" s="112">
        <f t="shared" si="59"/>
        <v>0.6575716880470267</v>
      </c>
      <c r="M147" s="112">
        <f t="shared" si="59"/>
        <v>0.66161302956329326</v>
      </c>
      <c r="N147" s="112">
        <f t="shared" si="59"/>
        <v>0.66587503909908385</v>
      </c>
      <c r="O147" s="112">
        <f t="shared" si="59"/>
        <v>0.66783367641022795</v>
      </c>
      <c r="P147" s="112">
        <f t="shared" si="59"/>
        <v>0.6709570398188639</v>
      </c>
      <c r="Q147" s="112">
        <f t="shared" si="59"/>
        <v>0.67636473994788249</v>
      </c>
      <c r="R147" s="112">
        <f t="shared" ref="R147:V147" si="60">IF(R128=0,"",R128/R109)</f>
        <v>0.68100227022594029</v>
      </c>
      <c r="S147" s="112">
        <f t="shared" si="60"/>
        <v>0.70695397696234896</v>
      </c>
      <c r="T147" s="112">
        <f t="shared" si="60"/>
        <v>0.71949250905102902</v>
      </c>
      <c r="U147" s="112">
        <f t="shared" si="60"/>
        <v>0.74545928292629426</v>
      </c>
      <c r="V147" s="112">
        <f t="shared" si="60"/>
        <v>0.75797596613489804</v>
      </c>
      <c r="W147" s="112">
        <f t="shared" ref="W147:Y147" si="61">IF(W128=0,"",W128/W109)</f>
        <v>0.76225982810334592</v>
      </c>
      <c r="X147" s="112">
        <f t="shared" si="61"/>
        <v>0.76834619887837541</v>
      </c>
      <c r="Y147" s="112">
        <f t="shared" si="61"/>
        <v>0.78175164568205446</v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0.80214296023921217</v>
      </c>
      <c r="L148" s="113">
        <f t="shared" si="62"/>
        <v>0.79501797842334121</v>
      </c>
      <c r="M148" s="113">
        <f t="shared" si="62"/>
        <v>0.80239916830136682</v>
      </c>
      <c r="N148" s="113">
        <f t="shared" si="62"/>
        <v>0.81061461343686048</v>
      </c>
      <c r="O148" s="113">
        <f t="shared" si="62"/>
        <v>0.81809156257751747</v>
      </c>
      <c r="P148" s="113">
        <f t="shared" si="62"/>
        <v>0.82889669055956594</v>
      </c>
      <c r="Q148" s="113">
        <f t="shared" si="62"/>
        <v>0.83302094996110621</v>
      </c>
      <c r="R148" s="113">
        <f t="shared" ref="R148:V148" si="63">IF(R129=0,"",R129/R110)</f>
        <v>0.83667141275249446</v>
      </c>
      <c r="S148" s="113">
        <f t="shared" si="63"/>
        <v>0.84563369479730788</v>
      </c>
      <c r="T148" s="113">
        <f t="shared" si="63"/>
        <v>0.84001839108414955</v>
      </c>
      <c r="U148" s="113">
        <f t="shared" si="63"/>
        <v>0.86177373281181047</v>
      </c>
      <c r="V148" s="113">
        <f t="shared" si="63"/>
        <v>0.87309857001097502</v>
      </c>
      <c r="W148" s="113">
        <f t="shared" ref="W148:Y148" si="64">IF(W129=0,"",W129/W110)</f>
        <v>0.87595270683063742</v>
      </c>
      <c r="X148" s="113">
        <f t="shared" si="64"/>
        <v>0.90772739205680475</v>
      </c>
      <c r="Y148" s="113">
        <f t="shared" si="64"/>
        <v>0.93502257834435887</v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0.65970997320763625</v>
      </c>
      <c r="L149" s="111">
        <f t="shared" si="65"/>
        <v>0.66028580526037339</v>
      </c>
      <c r="M149" s="111">
        <f t="shared" si="65"/>
        <v>0.66142331488046624</v>
      </c>
      <c r="N149" s="111">
        <f t="shared" si="65"/>
        <v>0.66450391407138787</v>
      </c>
      <c r="O149" s="111">
        <f t="shared" si="65"/>
        <v>0.6823005208502958</v>
      </c>
      <c r="P149" s="111">
        <f t="shared" si="65"/>
        <v>0.6938149475978751</v>
      </c>
      <c r="Q149" s="111">
        <f t="shared" si="65"/>
        <v>0.70338565452929158</v>
      </c>
      <c r="R149" s="111">
        <f t="shared" ref="R149:V149" si="66">IF(R130=0,"",R130/R111)</f>
        <v>0.70693929460412031</v>
      </c>
      <c r="S149" s="111">
        <f t="shared" si="66"/>
        <v>0.71691372282693877</v>
      </c>
      <c r="T149" s="111">
        <f t="shared" si="66"/>
        <v>0.73865593247692585</v>
      </c>
      <c r="U149" s="111">
        <f t="shared" si="66"/>
        <v>0.75434396409780469</v>
      </c>
      <c r="V149" s="111">
        <f t="shared" si="66"/>
        <v>0.76877841086831211</v>
      </c>
      <c r="W149" s="111">
        <f t="shared" ref="W149:Y149" si="67">IF(W130=0,"",W130/W111)</f>
        <v>0.7784262894226972</v>
      </c>
      <c r="X149" s="111">
        <f t="shared" si="67"/>
        <v>0.78460780830680077</v>
      </c>
      <c r="Y149" s="111">
        <f t="shared" si="67"/>
        <v>0.79277800045559543</v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2019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0.6014889493044171</v>
      </c>
      <c r="C151" s="124">
        <f t="shared" si="71"/>
        <v>0.60405788032363161</v>
      </c>
      <c r="D151" s="124">
        <f t="shared" si="71"/>
        <v>0.60960935304758268</v>
      </c>
      <c r="E151" s="124">
        <f t="shared" si="71"/>
        <v>0.64781427574455674</v>
      </c>
      <c r="F151" s="124">
        <f t="shared" si="71"/>
        <v>0.64883002866552353</v>
      </c>
      <c r="G151" s="124">
        <f t="shared" si="71"/>
        <v>0.63711174622037337</v>
      </c>
      <c r="H151" s="124">
        <f t="shared" si="71"/>
        <v>0.64150702567198503</v>
      </c>
      <c r="I151" s="124">
        <f t="shared" si="71"/>
        <v>0.63508829439142622</v>
      </c>
      <c r="J151" s="124">
        <f t="shared" si="71"/>
        <v>0.63751439051688319</v>
      </c>
      <c r="K151" s="124">
        <f t="shared" si="71"/>
        <v>0.63914657094711047</v>
      </c>
      <c r="L151" s="124">
        <f t="shared" si="71"/>
        <v>0.64709389826216079</v>
      </c>
      <c r="M151" s="124">
        <f t="shared" si="71"/>
        <v>0.6492152928132473</v>
      </c>
      <c r="N151" s="124">
        <f t="shared" si="71"/>
        <v>0.64851849478626822</v>
      </c>
      <c r="O151" s="124">
        <f t="shared" si="71"/>
        <v>0.65058147370320663</v>
      </c>
      <c r="P151" s="124">
        <f t="shared" si="71"/>
        <v>0.64656723552639894</v>
      </c>
      <c r="Q151" s="124">
        <f t="shared" si="71"/>
        <v>0.6465984565781453</v>
      </c>
      <c r="R151" s="124">
        <f t="shared" ref="R151:V151" si="72">IF(R132=0,"",R132/R113)</f>
        <v>0.64846598798861244</v>
      </c>
      <c r="S151" s="124">
        <f t="shared" si="72"/>
        <v>0.65026990902524395</v>
      </c>
      <c r="T151" s="124">
        <f t="shared" si="72"/>
        <v>0.65072018825002675</v>
      </c>
      <c r="U151" s="124">
        <f t="shared" si="72"/>
        <v>0.65284536689967809</v>
      </c>
      <c r="V151" s="124">
        <f t="shared" si="72"/>
        <v>0.65985709562015027</v>
      </c>
      <c r="W151" s="124">
        <f t="shared" ref="W151:Y151" si="73">IF(W132=0,"",W132/W113)</f>
        <v>0.65530362809918674</v>
      </c>
      <c r="X151" s="124">
        <f t="shared" si="73"/>
        <v>0.63202165658234599</v>
      </c>
      <c r="Y151" s="124">
        <f t="shared" si="73"/>
        <v>0.62228629206971142</v>
      </c>
      <c r="DA151" s="130" t="s">
        <v>2020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0.5807550916901546</v>
      </c>
      <c r="C152" s="111">
        <f t="shared" si="74"/>
        <v>0.58262807883236922</v>
      </c>
      <c r="D152" s="111">
        <f t="shared" si="74"/>
        <v>0.5844596432997412</v>
      </c>
      <c r="E152" s="111">
        <f t="shared" si="74"/>
        <v>0.5853371704141539</v>
      </c>
      <c r="F152" s="111">
        <f t="shared" si="74"/>
        <v>0.58629317353092936</v>
      </c>
      <c r="G152" s="111">
        <f t="shared" si="74"/>
        <v>0.58721086893658581</v>
      </c>
      <c r="H152" s="111">
        <f t="shared" si="74"/>
        <v>0.58787116085619817</v>
      </c>
      <c r="I152" s="111">
        <f t="shared" si="74"/>
        <v>0.58821252513067968</v>
      </c>
      <c r="J152" s="111">
        <f t="shared" si="74"/>
        <v>0.58843871276783555</v>
      </c>
      <c r="K152" s="111">
        <f t="shared" si="74"/>
        <v>0.58878943022707431</v>
      </c>
      <c r="L152" s="111">
        <f t="shared" si="74"/>
        <v>0.5891260830923134</v>
      </c>
      <c r="M152" s="111">
        <f t="shared" si="74"/>
        <v>0.58949671942020476</v>
      </c>
      <c r="N152" s="111">
        <f t="shared" si="74"/>
        <v>0.58995282850670583</v>
      </c>
      <c r="O152" s="111">
        <f t="shared" si="74"/>
        <v>0.59032996923572434</v>
      </c>
      <c r="P152" s="111">
        <f t="shared" si="74"/>
        <v>0.59058430036284704</v>
      </c>
      <c r="Q152" s="111">
        <f t="shared" si="74"/>
        <v>0.59091665262793103</v>
      </c>
      <c r="R152" s="111">
        <f t="shared" ref="R152:V152" si="75">IF(R133=0,"",R133/R114)</f>
        <v>0.59146684087932777</v>
      </c>
      <c r="S152" s="111">
        <f t="shared" si="75"/>
        <v>0.5925325886447399</v>
      </c>
      <c r="T152" s="111">
        <f t="shared" si="75"/>
        <v>0.59442926454415945</v>
      </c>
      <c r="U152" s="111">
        <f t="shared" si="75"/>
        <v>0.59719603498680984</v>
      </c>
      <c r="V152" s="111">
        <f t="shared" si="75"/>
        <v>0.60090198214591084</v>
      </c>
      <c r="W152" s="111">
        <f t="shared" ref="W152:Y152" si="76">IF(W133=0,"",W133/W114)</f>
        <v>0.60494423377430839</v>
      </c>
      <c r="X152" s="111">
        <f t="shared" si="76"/>
        <v>0.60781980939355829</v>
      </c>
      <c r="Y152" s="111">
        <f t="shared" si="76"/>
        <v>0.60937683590961345</v>
      </c>
      <c r="DA152" s="63" t="s">
        <v>2021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0.73881379402655722</v>
      </c>
      <c r="C153" s="45">
        <f t="shared" si="77"/>
        <v>0.74405949104410751</v>
      </c>
      <c r="D153" s="45">
        <f t="shared" si="77"/>
        <v>0.74940533155751476</v>
      </c>
      <c r="E153" s="45">
        <f t="shared" si="77"/>
        <v>0.75186952368463633</v>
      </c>
      <c r="F153" s="45">
        <f t="shared" si="77"/>
        <v>0.75302725008946569</v>
      </c>
      <c r="G153" s="45">
        <f t="shared" si="77"/>
        <v>0.75383952618251915</v>
      </c>
      <c r="H153" s="45">
        <f t="shared" si="77"/>
        <v>0.7545696981493446</v>
      </c>
      <c r="I153" s="45">
        <f t="shared" si="77"/>
        <v>0.75510370870481003</v>
      </c>
      <c r="J153" s="45">
        <f t="shared" si="77"/>
        <v>0.75623461921295532</v>
      </c>
      <c r="K153" s="45">
        <f t="shared" si="77"/>
        <v>0.7580387685225608</v>
      </c>
      <c r="L153" s="45">
        <f t="shared" si="77"/>
        <v>0.76037602146313932</v>
      </c>
      <c r="M153" s="45">
        <f t="shared" si="77"/>
        <v>0.76299329346256362</v>
      </c>
      <c r="N153" s="45">
        <f t="shared" si="77"/>
        <v>0.76526034320392244</v>
      </c>
      <c r="O153" s="45">
        <f t="shared" si="77"/>
        <v>0.76777509791571152</v>
      </c>
      <c r="P153" s="45">
        <f t="shared" si="77"/>
        <v>0.77056853333013842</v>
      </c>
      <c r="Q153" s="45">
        <f t="shared" si="77"/>
        <v>0.77443579630485659</v>
      </c>
      <c r="R153" s="45">
        <f t="shared" ref="R153:V153" si="78">IF(R134=0,"",R134/R115)</f>
        <v>0.77979886672495835</v>
      </c>
      <c r="S153" s="45">
        <f t="shared" si="78"/>
        <v>0.78701896442521058</v>
      </c>
      <c r="T153" s="45">
        <f t="shared" si="78"/>
        <v>0.79676880533069361</v>
      </c>
      <c r="U153" s="45">
        <f t="shared" si="78"/>
        <v>0.80951464357836056</v>
      </c>
      <c r="V153" s="45">
        <f t="shared" si="78"/>
        <v>0.82194660331884151</v>
      </c>
      <c r="W153" s="45">
        <f t="shared" ref="W153:Y153" si="79">IF(W134=0,"",W134/W115)</f>
        <v>0.82823812639932726</v>
      </c>
      <c r="X153" s="45">
        <f t="shared" si="79"/>
        <v>0.83433777942994025</v>
      </c>
      <c r="Y153" s="45">
        <f t="shared" si="79"/>
        <v>0.83953974715557145</v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0.29345456252063218</v>
      </c>
      <c r="C155" s="117">
        <f t="shared" si="80"/>
        <v>0.36277274160512701</v>
      </c>
      <c r="D155" s="117">
        <f t="shared" si="80"/>
        <v>0.52671603871718131</v>
      </c>
      <c r="E155" s="117">
        <f t="shared" si="80"/>
        <v>0.76003493504327613</v>
      </c>
      <c r="F155" s="117">
        <f t="shared" si="80"/>
        <v>0.8866002904662541</v>
      </c>
      <c r="G155" s="117">
        <f t="shared" si="80"/>
        <v>1.0759200687191879</v>
      </c>
      <c r="H155" s="117">
        <f t="shared" si="80"/>
        <v>1.2125473044542405</v>
      </c>
      <c r="I155" s="117">
        <f t="shared" si="80"/>
        <v>1.317001819714553</v>
      </c>
      <c r="J155" s="117">
        <f t="shared" si="80"/>
        <v>1.3757288121141626</v>
      </c>
      <c r="K155" s="117">
        <f t="shared" si="80"/>
        <v>1.4283158592833838</v>
      </c>
      <c r="L155" s="117">
        <f t="shared" si="80"/>
        <v>1.3887700839608672</v>
      </c>
      <c r="M155" s="117">
        <f t="shared" si="80"/>
        <v>1.3546945779410728</v>
      </c>
      <c r="N155" s="117">
        <f t="shared" si="80"/>
        <v>1.5021203825150455</v>
      </c>
      <c r="O155" s="117">
        <f t="shared" si="80"/>
        <v>1.6551811172260071</v>
      </c>
      <c r="P155" s="117">
        <f t="shared" si="80"/>
        <v>1.8958527330506192</v>
      </c>
      <c r="Q155" s="117">
        <f t="shared" si="80"/>
        <v>2.0713642272905628</v>
      </c>
      <c r="R155" s="117">
        <f t="shared" ref="R155:V155" si="81">R156+R159+R161+R170</f>
        <v>2.1550265564849331</v>
      </c>
      <c r="S155" s="117">
        <f t="shared" si="81"/>
        <v>2.2133181633891437</v>
      </c>
      <c r="T155" s="117">
        <f t="shared" si="81"/>
        <v>2.354880252626117</v>
      </c>
      <c r="U155" s="117">
        <f t="shared" si="81"/>
        <v>2.549757662055208</v>
      </c>
      <c r="V155" s="117">
        <f t="shared" si="81"/>
        <v>2.5512443934314541</v>
      </c>
      <c r="W155" s="117">
        <f t="shared" ref="W155:Y155" si="82">W156+W159+W161+W170</f>
        <v>2.8748057221647745</v>
      </c>
      <c r="X155" s="117">
        <f t="shared" si="82"/>
        <v>3.0453488566061528</v>
      </c>
      <c r="Y155" s="117">
        <f t="shared" si="82"/>
        <v>2.8760611764446447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0.29345456252063218</v>
      </c>
      <c r="C170" s="122">
        <v>0.36277274160512701</v>
      </c>
      <c r="D170" s="122">
        <v>0.52671603871718131</v>
      </c>
      <c r="E170" s="122">
        <v>0.76003493504327613</v>
      </c>
      <c r="F170" s="122">
        <v>0.8866002904662541</v>
      </c>
      <c r="G170" s="122">
        <v>1.0759200687191879</v>
      </c>
      <c r="H170" s="122">
        <v>1.2125473044542405</v>
      </c>
      <c r="I170" s="122">
        <v>1.317001819714553</v>
      </c>
      <c r="J170" s="122">
        <v>1.3757288121141626</v>
      </c>
      <c r="K170" s="122">
        <v>1.4283158592833838</v>
      </c>
      <c r="L170" s="122">
        <v>1.3887700839608672</v>
      </c>
      <c r="M170" s="122">
        <v>1.3546945779410728</v>
      </c>
      <c r="N170" s="122">
        <v>1.5021203825150455</v>
      </c>
      <c r="O170" s="122">
        <v>1.6551811172260071</v>
      </c>
      <c r="P170" s="122">
        <v>1.8958527330506192</v>
      </c>
      <c r="Q170" s="122">
        <v>2.0713642272905628</v>
      </c>
      <c r="R170" s="122">
        <v>2.1550265564849331</v>
      </c>
      <c r="S170" s="122">
        <v>2.2133181633891437</v>
      </c>
      <c r="T170" s="122">
        <v>2.354880252626117</v>
      </c>
      <c r="U170" s="122">
        <v>2.549757662055208</v>
      </c>
      <c r="V170" s="122">
        <v>2.5512443934314541</v>
      </c>
      <c r="W170" s="122">
        <v>2.8748057221647745</v>
      </c>
      <c r="X170" s="122">
        <v>3.0453488566061528</v>
      </c>
      <c r="Y170" s="122">
        <v>2.8760611764446447</v>
      </c>
      <c r="DA170" s="130" t="s">
        <v>2188</v>
      </c>
    </row>
    <row r="171" spans="1:105" ht="12" customHeight="1" x14ac:dyDescent="0.25">
      <c r="A171" s="97" t="s">
        <v>50</v>
      </c>
      <c r="B171" s="98">
        <v>0.29345456252063218</v>
      </c>
      <c r="C171" s="98">
        <v>0.36277274160512701</v>
      </c>
      <c r="D171" s="98">
        <v>0.52671603871718131</v>
      </c>
      <c r="E171" s="98">
        <v>0.76003493504327613</v>
      </c>
      <c r="F171" s="98">
        <v>0.8866002904662541</v>
      </c>
      <c r="G171" s="98">
        <v>1.0759200687191879</v>
      </c>
      <c r="H171" s="98">
        <v>1.2125473044542405</v>
      </c>
      <c r="I171" s="98">
        <v>1.317001819714553</v>
      </c>
      <c r="J171" s="98">
        <v>1.3757288121141626</v>
      </c>
      <c r="K171" s="98">
        <v>1.4283158592833838</v>
      </c>
      <c r="L171" s="98">
        <v>1.3887700839608672</v>
      </c>
      <c r="M171" s="98">
        <v>1.3546945779410728</v>
      </c>
      <c r="N171" s="98">
        <v>1.5021203825150455</v>
      </c>
      <c r="O171" s="98">
        <v>1.6551811172260071</v>
      </c>
      <c r="P171" s="98">
        <v>1.8958527330506192</v>
      </c>
      <c r="Q171" s="98">
        <v>2.0713642272905628</v>
      </c>
      <c r="R171" s="98">
        <v>2.1550265564849331</v>
      </c>
      <c r="S171" s="98">
        <v>2.2133181633891437</v>
      </c>
      <c r="T171" s="98">
        <v>2.354880252626117</v>
      </c>
      <c r="U171" s="98">
        <v>2.549757662055208</v>
      </c>
      <c r="V171" s="98">
        <v>2.5512443934314541</v>
      </c>
      <c r="W171" s="98">
        <v>2.8748057221647745</v>
      </c>
      <c r="X171" s="98">
        <v>3.0453488566061528</v>
      </c>
      <c r="Y171" s="98">
        <v>2.8760611764446447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11831.548675062657</v>
      </c>
      <c r="C174" s="117">
        <f t="shared" si="87"/>
        <v>9589.1823176361941</v>
      </c>
      <c r="D174" s="117">
        <f t="shared" si="87"/>
        <v>13359.565643998669</v>
      </c>
      <c r="E174" s="117">
        <f t="shared" si="87"/>
        <v>12350.005509960291</v>
      </c>
      <c r="F174" s="117">
        <f t="shared" si="87"/>
        <v>10597.912736462722</v>
      </c>
      <c r="G174" s="117">
        <f t="shared" si="87"/>
        <v>13427.072678974084</v>
      </c>
      <c r="H174" s="117">
        <f t="shared" si="87"/>
        <v>13971.468533945561</v>
      </c>
      <c r="I174" s="117">
        <f t="shared" si="87"/>
        <v>11398.588106276207</v>
      </c>
      <c r="J174" s="117">
        <f t="shared" si="87"/>
        <v>12502.112346618014</v>
      </c>
      <c r="K174" s="117">
        <f t="shared" si="87"/>
        <v>13890.275460340883</v>
      </c>
      <c r="L174" s="117">
        <f t="shared" si="87"/>
        <v>13455.826525722627</v>
      </c>
      <c r="M174" s="117">
        <f t="shared" si="87"/>
        <v>12571.693271327467</v>
      </c>
      <c r="N174" s="117">
        <f t="shared" si="87"/>
        <v>13497.122124055448</v>
      </c>
      <c r="O174" s="117">
        <f t="shared" si="87"/>
        <v>13152.350441741804</v>
      </c>
      <c r="P174" s="117">
        <f t="shared" si="87"/>
        <v>12663.021907548342</v>
      </c>
      <c r="Q174" s="117">
        <f t="shared" si="87"/>
        <v>12934.160580079768</v>
      </c>
      <c r="R174" s="117">
        <f t="shared" ref="R174:V174" si="88">R175+R178+R180+R189</f>
        <v>13228.179986626488</v>
      </c>
      <c r="S174" s="117">
        <f t="shared" si="88"/>
        <v>13317.510942752602</v>
      </c>
      <c r="T174" s="117">
        <f t="shared" si="88"/>
        <v>13747.200552128894</v>
      </c>
      <c r="U174" s="117">
        <f t="shared" si="88"/>
        <v>14256.440736644872</v>
      </c>
      <c r="V174" s="117">
        <f t="shared" si="88"/>
        <v>13924.400965102992</v>
      </c>
      <c r="W174" s="117">
        <f t="shared" ref="W174:Y174" si="89">W175+W178+W180+W189</f>
        <v>14363.096591269668</v>
      </c>
      <c r="X174" s="117">
        <f t="shared" si="89"/>
        <v>14218.707210176306</v>
      </c>
      <c r="Y174" s="117">
        <f t="shared" si="89"/>
        <v>13531.348057324369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10260.386783356002</v>
      </c>
      <c r="C175" s="122">
        <f t="shared" si="90"/>
        <v>8289.8920797420396</v>
      </c>
      <c r="D175" s="122">
        <f t="shared" si="90"/>
        <v>11723.784035403451</v>
      </c>
      <c r="E175" s="122">
        <f t="shared" si="90"/>
        <v>10371.400211536604</v>
      </c>
      <c r="F175" s="122">
        <f t="shared" si="90"/>
        <v>8780.7258949890347</v>
      </c>
      <c r="G175" s="122">
        <f t="shared" si="90"/>
        <v>11478.33113306853</v>
      </c>
      <c r="H175" s="122">
        <f t="shared" si="90"/>
        <v>11953.914471408456</v>
      </c>
      <c r="I175" s="122">
        <f t="shared" si="90"/>
        <v>9544.9474973445685</v>
      </c>
      <c r="J175" s="122">
        <f t="shared" si="90"/>
        <v>10501.380652499878</v>
      </c>
      <c r="K175" s="122">
        <f t="shared" si="90"/>
        <v>11734.356830718221</v>
      </c>
      <c r="L175" s="122">
        <f t="shared" si="90"/>
        <v>11417.968695835092</v>
      </c>
      <c r="M175" s="122">
        <f t="shared" si="90"/>
        <v>10531.688573818854</v>
      </c>
      <c r="N175" s="122">
        <f t="shared" si="90"/>
        <v>11401.463118367805</v>
      </c>
      <c r="O175" s="122">
        <f t="shared" si="90"/>
        <v>11064.39433803919</v>
      </c>
      <c r="P175" s="122">
        <f t="shared" si="90"/>
        <v>10535.032733390975</v>
      </c>
      <c r="Q175" s="122">
        <f t="shared" si="90"/>
        <v>10775.094507328615</v>
      </c>
      <c r="R175" s="122">
        <f t="shared" ref="R175:V175" si="91">SUM(R176:R177)</f>
        <v>11058.452577964474</v>
      </c>
      <c r="S175" s="122">
        <f t="shared" si="91"/>
        <v>11145.406764000219</v>
      </c>
      <c r="T175" s="122">
        <f t="shared" si="91"/>
        <v>11537.796027697823</v>
      </c>
      <c r="U175" s="122">
        <f t="shared" si="91"/>
        <v>11963.967163661635</v>
      </c>
      <c r="V175" s="122">
        <f t="shared" si="91"/>
        <v>11696.356923808507</v>
      </c>
      <c r="W175" s="122">
        <f t="shared" ref="W175:Y175" si="92">SUM(W176:W177)</f>
        <v>12131.207236363289</v>
      </c>
      <c r="X175" s="122">
        <f t="shared" si="92"/>
        <v>12207.72109900885</v>
      </c>
      <c r="Y175" s="122">
        <f t="shared" si="92"/>
        <v>11860.177745722342</v>
      </c>
      <c r="DA175" s="130" t="s">
        <v>2342</v>
      </c>
    </row>
    <row r="176" spans="1:105" ht="12" customHeight="1" x14ac:dyDescent="0.25">
      <c r="A176" s="97" t="s">
        <v>197</v>
      </c>
      <c r="B176" s="98">
        <v>10231.269923750915</v>
      </c>
      <c r="C176" s="98">
        <v>8265.950068819895</v>
      </c>
      <c r="D176" s="98">
        <v>11689.569028661832</v>
      </c>
      <c r="E176" s="98">
        <v>10340.844331962953</v>
      </c>
      <c r="F176" s="98">
        <v>8755.0861508017006</v>
      </c>
      <c r="G176" s="98">
        <v>11445.064608143894</v>
      </c>
      <c r="H176" s="98">
        <v>11919.229658677636</v>
      </c>
      <c r="I176" s="98">
        <v>9517.8832744887623</v>
      </c>
      <c r="J176" s="98">
        <v>10471.775204592903</v>
      </c>
      <c r="K176" s="98">
        <v>11701.571199076248</v>
      </c>
      <c r="L176" s="98">
        <v>11385.853291565491</v>
      </c>
      <c r="M176" s="98">
        <v>10502.56880009861</v>
      </c>
      <c r="N176" s="98">
        <v>11369.868919972821</v>
      </c>
      <c r="O176" s="98">
        <v>11033.885193898503</v>
      </c>
      <c r="P176" s="98">
        <v>10506.329972028814</v>
      </c>
      <c r="Q176" s="98">
        <v>10745.862065844576</v>
      </c>
      <c r="R176" s="98">
        <v>11028.404511119203</v>
      </c>
      <c r="S176" s="98">
        <v>11115.228386482151</v>
      </c>
      <c r="T176" s="98">
        <v>11505.960141951433</v>
      </c>
      <c r="U176" s="98">
        <v>11931.443579053732</v>
      </c>
      <c r="V176" s="98">
        <v>11664.511687933275</v>
      </c>
      <c r="W176" s="98">
        <v>12098.812268788848</v>
      </c>
      <c r="X176" s="98">
        <v>12176.425971058734</v>
      </c>
      <c r="Y176" s="98">
        <v>11830.431656747169</v>
      </c>
      <c r="DA176" s="63" t="s">
        <v>2343</v>
      </c>
    </row>
    <row r="177" spans="1:105" ht="12" customHeight="1" x14ac:dyDescent="0.25">
      <c r="A177" s="97" t="s">
        <v>53</v>
      </c>
      <c r="B177" s="98">
        <v>29.116859605085839</v>
      </c>
      <c r="C177" s="98">
        <v>23.942010922145005</v>
      </c>
      <c r="D177" s="98">
        <v>34.215006741618339</v>
      </c>
      <c r="E177" s="98">
        <v>30.555879573650127</v>
      </c>
      <c r="F177" s="98">
        <v>25.639744187334177</v>
      </c>
      <c r="G177" s="98">
        <v>33.266524924635988</v>
      </c>
      <c r="H177" s="98">
        <v>34.684812730820276</v>
      </c>
      <c r="I177" s="98">
        <v>27.064222855805411</v>
      </c>
      <c r="J177" s="98">
        <v>29.605447906974881</v>
      </c>
      <c r="K177" s="98">
        <v>32.785631641972579</v>
      </c>
      <c r="L177" s="98">
        <v>32.115404269601406</v>
      </c>
      <c r="M177" s="98">
        <v>29.119773720243742</v>
      </c>
      <c r="N177" s="98">
        <v>31.594198394983689</v>
      </c>
      <c r="O177" s="98">
        <v>30.509144140687944</v>
      </c>
      <c r="P177" s="98">
        <v>28.70276136216107</v>
      </c>
      <c r="Q177" s="98">
        <v>29.232441484039011</v>
      </c>
      <c r="R177" s="98">
        <v>30.048066845271347</v>
      </c>
      <c r="S177" s="98">
        <v>30.178377518067972</v>
      </c>
      <c r="T177" s="98">
        <v>31.835885746390552</v>
      </c>
      <c r="U177" s="98">
        <v>32.523584607903182</v>
      </c>
      <c r="V177" s="98">
        <v>31.845235875232706</v>
      </c>
      <c r="W177" s="98">
        <v>32.394967574440159</v>
      </c>
      <c r="X177" s="98">
        <v>31.295127950115887</v>
      </c>
      <c r="Y177" s="98">
        <v>29.746088975172128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8.3622654864835125E-2</v>
      </c>
      <c r="C178" s="122">
        <f t="shared" si="93"/>
        <v>7.3228248511302843E-2</v>
      </c>
      <c r="D178" s="122">
        <f t="shared" si="93"/>
        <v>2.9003772958085927E-2</v>
      </c>
      <c r="E178" s="122">
        <f t="shared" si="93"/>
        <v>7.8164923449637408E-2</v>
      </c>
      <c r="F178" s="122">
        <f t="shared" si="93"/>
        <v>0.1553301623481303</v>
      </c>
      <c r="G178" s="122">
        <f t="shared" si="93"/>
        <v>0.17113864530989556</v>
      </c>
      <c r="H178" s="122">
        <f t="shared" si="93"/>
        <v>0.30330794262652144</v>
      </c>
      <c r="I178" s="122">
        <f t="shared" si="93"/>
        <v>0.39553390980346292</v>
      </c>
      <c r="J178" s="122">
        <f t="shared" si="93"/>
        <v>0.45216838709725526</v>
      </c>
      <c r="K178" s="122">
        <f t="shared" si="93"/>
        <v>0.53497823993109583</v>
      </c>
      <c r="L178" s="122">
        <f t="shared" si="93"/>
        <v>0.87842778674773825</v>
      </c>
      <c r="M178" s="122">
        <f t="shared" si="93"/>
        <v>0.57357310308582332</v>
      </c>
      <c r="N178" s="122">
        <f t="shared" si="93"/>
        <v>0.72892823417704378</v>
      </c>
      <c r="O178" s="122">
        <f t="shared" si="93"/>
        <v>0.92226020419291621</v>
      </c>
      <c r="P178" s="122">
        <f t="shared" si="93"/>
        <v>1.5982106688764601</v>
      </c>
      <c r="Q178" s="122">
        <f t="shared" si="93"/>
        <v>4.4596723333361012</v>
      </c>
      <c r="R178" s="122">
        <f t="shared" si="93"/>
        <v>3.4598084172402963</v>
      </c>
      <c r="S178" s="122">
        <f t="shared" si="93"/>
        <v>4.0805463394334476</v>
      </c>
      <c r="T178" s="122">
        <f t="shared" si="93"/>
        <v>5.0916431923072301</v>
      </c>
      <c r="U178" s="122">
        <f t="shared" si="93"/>
        <v>7.2396621453109367</v>
      </c>
      <c r="V178" s="122">
        <f t="shared" si="93"/>
        <v>4.2617362712743549</v>
      </c>
      <c r="W178" s="122">
        <f t="shared" si="93"/>
        <v>4.6960858797191483</v>
      </c>
      <c r="X178" s="122">
        <f t="shared" si="93"/>
        <v>3.5704320343380527</v>
      </c>
      <c r="Y178" s="122">
        <f t="shared" si="93"/>
        <v>3.0807161191450816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8.3622654864835125E-2</v>
      </c>
      <c r="C179" s="98">
        <f>RES_hhdet_fech!C110</f>
        <v>7.3228248511302843E-2</v>
      </c>
      <c r="D179" s="98">
        <f>RES_hhdet_fech!D110</f>
        <v>2.9003772958085927E-2</v>
      </c>
      <c r="E179" s="98">
        <f>RES_hhdet_fech!E110</f>
        <v>7.8164923449637408E-2</v>
      </c>
      <c r="F179" s="98">
        <f>RES_hhdet_fech!F110</f>
        <v>0.1553301623481303</v>
      </c>
      <c r="G179" s="98">
        <f>RES_hhdet_fech!G110</f>
        <v>0.17113864530989556</v>
      </c>
      <c r="H179" s="98">
        <f>RES_hhdet_fech!H110</f>
        <v>0.30330794262652144</v>
      </c>
      <c r="I179" s="98">
        <f>RES_hhdet_fech!I110</f>
        <v>0.39553390980346292</v>
      </c>
      <c r="J179" s="98">
        <f>RES_hhdet_fech!J110</f>
        <v>0.45216838709725526</v>
      </c>
      <c r="K179" s="98">
        <f>RES_hhdet_fech!K110</f>
        <v>0.53497823993109583</v>
      </c>
      <c r="L179" s="98">
        <f>RES_hhdet_fech!L110</f>
        <v>0.87842778674773825</v>
      </c>
      <c r="M179" s="98">
        <f>RES_hhdet_fech!M110</f>
        <v>0.57357310308582332</v>
      </c>
      <c r="N179" s="98">
        <f>RES_hhdet_fech!N110</f>
        <v>0.72892823417704378</v>
      </c>
      <c r="O179" s="98">
        <f>RES_hhdet_fech!O110</f>
        <v>0.92226020419291621</v>
      </c>
      <c r="P179" s="98">
        <f>RES_hhdet_fech!P110</f>
        <v>1.5982106688764601</v>
      </c>
      <c r="Q179" s="98">
        <f>RES_hhdet_fech!Q110</f>
        <v>4.4596723333361012</v>
      </c>
      <c r="R179" s="98">
        <f>RES_hhdet_fech!R110</f>
        <v>3.4598084172402963</v>
      </c>
      <c r="S179" s="98">
        <f>RES_hhdet_fech!S110</f>
        <v>4.0805463394334476</v>
      </c>
      <c r="T179" s="98">
        <f>RES_hhdet_fech!T110</f>
        <v>5.0916431923072301</v>
      </c>
      <c r="U179" s="98">
        <f>RES_hhdet_fech!U110</f>
        <v>7.2396621453109367</v>
      </c>
      <c r="V179" s="98">
        <f>RES_hhdet_fech!V110</f>
        <v>4.2617362712743549</v>
      </c>
      <c r="W179" s="98">
        <f>RES_hhdet_fech!W110</f>
        <v>4.6960858797191483</v>
      </c>
      <c r="X179" s="98">
        <f>RES_hhdet_fech!X110</f>
        <v>3.5704320343380527</v>
      </c>
      <c r="Y179" s="98">
        <f>RES_hhdet_fech!Y110</f>
        <v>3.0807161191450816</v>
      </c>
      <c r="DA179" s="63" t="s">
        <v>2346</v>
      </c>
    </row>
    <row r="180" spans="1:105" ht="12" customHeight="1" x14ac:dyDescent="0.25">
      <c r="A180" s="121" t="s">
        <v>55</v>
      </c>
      <c r="B180" s="122">
        <v>971.76825115852193</v>
      </c>
      <c r="C180" s="122">
        <v>704.82031261087559</v>
      </c>
      <c r="D180" s="122">
        <v>1044.9856547539121</v>
      </c>
      <c r="E180" s="122">
        <v>1070.6406349737485</v>
      </c>
      <c r="F180" s="122">
        <v>942.92972718337842</v>
      </c>
      <c r="G180" s="122">
        <v>1156.2116329466539</v>
      </c>
      <c r="H180" s="122">
        <v>1167.6249214171148</v>
      </c>
      <c r="I180" s="122">
        <v>1001.1894709067462</v>
      </c>
      <c r="J180" s="122">
        <v>1115.8321613065145</v>
      </c>
      <c r="K180" s="122">
        <v>1252.3483461064461</v>
      </c>
      <c r="L180" s="122">
        <v>1099.082765750099</v>
      </c>
      <c r="M180" s="122">
        <v>1158.4263067069035</v>
      </c>
      <c r="N180" s="122">
        <v>1219.1963193702964</v>
      </c>
      <c r="O180" s="122">
        <v>1226.8673448052632</v>
      </c>
      <c r="P180" s="122">
        <v>1288.3545800092907</v>
      </c>
      <c r="Q180" s="122">
        <v>1318.9690140576322</v>
      </c>
      <c r="R180" s="122">
        <v>1315.7954726926475</v>
      </c>
      <c r="S180" s="122">
        <v>1305.1815955580523</v>
      </c>
      <c r="T180" s="122">
        <v>1320.8128113426626</v>
      </c>
      <c r="U180" s="122">
        <v>1371.7965212743832</v>
      </c>
      <c r="V180" s="122">
        <v>1345.8232190181477</v>
      </c>
      <c r="W180" s="122">
        <v>1352.046269109265</v>
      </c>
      <c r="X180" s="122">
        <v>1278.3203890180978</v>
      </c>
      <c r="Y180" s="122">
        <v>1065.8952205239939</v>
      </c>
      <c r="DA180" s="130" t="s">
        <v>2347</v>
      </c>
    </row>
    <row r="181" spans="1:105" ht="12" customHeight="1" x14ac:dyDescent="0.25">
      <c r="A181" s="97" t="s">
        <v>130</v>
      </c>
      <c r="B181" s="98">
        <v>970.49830529954147</v>
      </c>
      <c r="C181" s="98">
        <v>703.43166508783077</v>
      </c>
      <c r="D181" s="98">
        <v>1051.9039443068725</v>
      </c>
      <c r="E181" s="98">
        <v>1049.2950528872918</v>
      </c>
      <c r="F181" s="98">
        <v>921.16193317653153</v>
      </c>
      <c r="G181" s="98">
        <v>1155.1605290211598</v>
      </c>
      <c r="H181" s="98">
        <v>1159.8993849209101</v>
      </c>
      <c r="I181" s="98">
        <v>991.91859488046953</v>
      </c>
      <c r="J181" s="98">
        <v>1106.2336087834785</v>
      </c>
      <c r="K181" s="98">
        <v>1245.7150464611325</v>
      </c>
      <c r="L181" s="98">
        <v>1076.4454685275539</v>
      </c>
      <c r="M181" s="98">
        <v>1138.721329058267</v>
      </c>
      <c r="N181" s="98">
        <v>1203.7931173501363</v>
      </c>
      <c r="O181" s="98">
        <v>1205.8905788659822</v>
      </c>
      <c r="P181" s="98">
        <v>1275.7555808570203</v>
      </c>
      <c r="Q181" s="98">
        <v>1307.8464610861276</v>
      </c>
      <c r="R181" s="98">
        <v>1305.2887767171217</v>
      </c>
      <c r="S181" s="98">
        <v>1293.4737707828747</v>
      </c>
      <c r="T181" s="98">
        <v>1314.3748692978056</v>
      </c>
      <c r="U181" s="98">
        <v>1362.0416885210288</v>
      </c>
      <c r="V181" s="98">
        <v>1321.9749876900717</v>
      </c>
      <c r="W181" s="98">
        <v>1327.907973320401</v>
      </c>
      <c r="X181" s="98">
        <v>1282.8495949546386</v>
      </c>
      <c r="Y181" s="98">
        <v>1075.20609350521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1114.2848851793142</v>
      </c>
      <c r="L182" s="98">
        <v>968.89371669461707</v>
      </c>
      <c r="M182" s="98">
        <v>1026.3996146333034</v>
      </c>
      <c r="N182" s="98">
        <v>1089.5536238799243</v>
      </c>
      <c r="O182" s="98">
        <v>1097.6121514337945</v>
      </c>
      <c r="P182" s="98">
        <v>1160.7104312589572</v>
      </c>
      <c r="Q182" s="98">
        <v>1195.7383175317721</v>
      </c>
      <c r="R182" s="98">
        <v>1197.7232344478293</v>
      </c>
      <c r="S182" s="98">
        <v>1192.7860009580957</v>
      </c>
      <c r="T182" s="98">
        <v>1228.3064731273282</v>
      </c>
      <c r="U182" s="98">
        <v>1270.3676317573356</v>
      </c>
      <c r="V182" s="98">
        <v>1237.0480029569969</v>
      </c>
      <c r="W182" s="98">
        <v>1250.6738181710716</v>
      </c>
      <c r="X182" s="98">
        <v>1189.8117910942196</v>
      </c>
      <c r="Y182" s="98">
        <v>990.68748082759987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574.20183521622175</v>
      </c>
      <c r="L183" s="101">
        <v>520.60365493763686</v>
      </c>
      <c r="M183" s="101">
        <v>531.25156352134024</v>
      </c>
      <c r="N183" s="101">
        <v>543.82742623331751</v>
      </c>
      <c r="O183" s="101">
        <v>560.37117606256561</v>
      </c>
      <c r="P183" s="101">
        <v>580.3431555442387</v>
      </c>
      <c r="Q183" s="101">
        <v>605.29339455383627</v>
      </c>
      <c r="R183" s="101">
        <v>598.24661855226384</v>
      </c>
      <c r="S183" s="101">
        <v>585.18056952917334</v>
      </c>
      <c r="T183" s="101">
        <v>704.15854471759303</v>
      </c>
      <c r="U183" s="101">
        <v>661.49394285331664</v>
      </c>
      <c r="V183" s="101">
        <v>626.42913762493811</v>
      </c>
      <c r="W183" s="101">
        <v>653.69630104217833</v>
      </c>
      <c r="X183" s="101">
        <v>479.97126566436958</v>
      </c>
      <c r="Y183" s="101">
        <v>315.6948810501122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540.08304996309244</v>
      </c>
      <c r="L184" s="104">
        <v>448.29006175698038</v>
      </c>
      <c r="M184" s="104">
        <v>495.14805111196296</v>
      </c>
      <c r="N184" s="104">
        <v>545.72619764660703</v>
      </c>
      <c r="O184" s="104">
        <v>537.24097537122873</v>
      </c>
      <c r="P184" s="104">
        <v>580.36727571471874</v>
      </c>
      <c r="Q184" s="104">
        <v>590.44492297793579</v>
      </c>
      <c r="R184" s="104">
        <v>599.4766158955656</v>
      </c>
      <c r="S184" s="104">
        <v>607.60543142892266</v>
      </c>
      <c r="T184" s="104">
        <v>524.1479284097353</v>
      </c>
      <c r="U184" s="104">
        <v>608.87368890401922</v>
      </c>
      <c r="V184" s="104">
        <v>610.6188653320587</v>
      </c>
      <c r="W184" s="104">
        <v>596.97751712889317</v>
      </c>
      <c r="X184" s="104">
        <v>709.84052542984978</v>
      </c>
      <c r="Y184" s="104">
        <v>674.99259977748773</v>
      </c>
      <c r="DA184" s="132" t="s">
        <v>2351</v>
      </c>
    </row>
    <row r="185" spans="1:105" ht="12" customHeight="1" x14ac:dyDescent="0.25">
      <c r="A185" s="106" t="s">
        <v>122</v>
      </c>
      <c r="B185" s="101">
        <v>1195.5508535945614</v>
      </c>
      <c r="C185" s="101">
        <v>1034.3570517334369</v>
      </c>
      <c r="D185" s="101">
        <v>763.26791800273406</v>
      </c>
      <c r="E185" s="101">
        <v>1611.3318526458702</v>
      </c>
      <c r="F185" s="101">
        <v>1499.3436736186175</v>
      </c>
      <c r="G185" s="101">
        <v>1190.1959579127299</v>
      </c>
      <c r="H185" s="101">
        <v>1420.1235469730814</v>
      </c>
      <c r="I185" s="101">
        <v>1306.330885061941</v>
      </c>
      <c r="J185" s="101">
        <v>1373.1726642948115</v>
      </c>
      <c r="K185" s="101">
        <v>1447.527744794121</v>
      </c>
      <c r="L185" s="101">
        <v>1545.6710836776986</v>
      </c>
      <c r="M185" s="101">
        <v>1516.2881863262069</v>
      </c>
      <c r="N185" s="101">
        <v>1489.7755762531992</v>
      </c>
      <c r="O185" s="101">
        <v>1599.7659732398388</v>
      </c>
      <c r="P185" s="101">
        <v>1594.4096675359303</v>
      </c>
      <c r="Q185" s="101">
        <v>1633.2309933385332</v>
      </c>
      <c r="R185" s="101">
        <v>1656.9117202066409</v>
      </c>
      <c r="S185" s="101">
        <v>1616.4163029687827</v>
      </c>
      <c r="T185" s="101">
        <v>1561.2972051924178</v>
      </c>
      <c r="U185" s="101">
        <v>1632.6359336500261</v>
      </c>
      <c r="V185" s="101">
        <v>1720.3078811011133</v>
      </c>
      <c r="W185" s="101">
        <v>1748.5687778832316</v>
      </c>
      <c r="X185" s="101">
        <v>1451.6069123869499</v>
      </c>
      <c r="Y185" s="101">
        <v>1092.7233673961002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1177.4953771932426</v>
      </c>
      <c r="L186" s="104">
        <v>1278.243220032585</v>
      </c>
      <c r="M186" s="104">
        <v>1250.5115772632055</v>
      </c>
      <c r="N186" s="104">
        <v>1223.824249760379</v>
      </c>
      <c r="O186" s="104">
        <v>1305.5309226364723</v>
      </c>
      <c r="P186" s="104">
        <v>1286.3331461662608</v>
      </c>
      <c r="Q186" s="104">
        <v>1322.1053122326125</v>
      </c>
      <c r="R186" s="104">
        <v>1344.4105828506827</v>
      </c>
      <c r="S186" s="104">
        <v>1349.108842719078</v>
      </c>
      <c r="T186" s="104">
        <v>1332.7254540898543</v>
      </c>
      <c r="U186" s="104">
        <v>1409.2016743722606</v>
      </c>
      <c r="V186" s="104">
        <v>1488.9121908484226</v>
      </c>
      <c r="W186" s="104">
        <v>1514.6620505586959</v>
      </c>
      <c r="X186" s="104">
        <v>1220.5036017965731</v>
      </c>
      <c r="Y186" s="104">
        <v>909.88084619446067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684.63878256891485</v>
      </c>
      <c r="L187" s="98">
        <v>771.28622638144236</v>
      </c>
      <c r="M187" s="98">
        <v>729.82617698185607</v>
      </c>
      <c r="N187" s="98">
        <v>690.84093182395941</v>
      </c>
      <c r="O187" s="98">
        <v>747.52118190167187</v>
      </c>
      <c r="P187" s="98">
        <v>718.83279939777174</v>
      </c>
      <c r="Q187" s="98">
        <v>744.27920449241321</v>
      </c>
      <c r="R187" s="98">
        <v>749.26688271284274</v>
      </c>
      <c r="S187" s="98">
        <v>735.6659935850887</v>
      </c>
      <c r="T187" s="98">
        <v>815.82706050742081</v>
      </c>
      <c r="U187" s="98">
        <v>792.9326322003194</v>
      </c>
      <c r="V187" s="98">
        <v>817.16022650093748</v>
      </c>
      <c r="W187" s="98">
        <v>847.97843096377267</v>
      </c>
      <c r="X187" s="98">
        <v>522.8557704740075</v>
      </c>
      <c r="Y187" s="98">
        <v>285.30615248165361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492.85659462432807</v>
      </c>
      <c r="L188" s="98">
        <v>506.95699365114228</v>
      </c>
      <c r="M188" s="98">
        <v>520.68540028134953</v>
      </c>
      <c r="N188" s="98">
        <v>532.98331793641955</v>
      </c>
      <c r="O188" s="98">
        <v>558.00974073480006</v>
      </c>
      <c r="P188" s="98">
        <v>567.50034676848929</v>
      </c>
      <c r="Q188" s="98">
        <v>577.8261077401994</v>
      </c>
      <c r="R188" s="98">
        <v>595.14370013784014</v>
      </c>
      <c r="S188" s="98">
        <v>613.44284913398928</v>
      </c>
      <c r="T188" s="98">
        <v>516.89839358243364</v>
      </c>
      <c r="U188" s="98">
        <v>616.26904217194135</v>
      </c>
      <c r="V188" s="98">
        <v>671.751964347485</v>
      </c>
      <c r="W188" s="98">
        <v>666.68361959492313</v>
      </c>
      <c r="X188" s="98">
        <v>697.64783132256537</v>
      </c>
      <c r="Y188" s="98">
        <v>624.57469371280717</v>
      </c>
      <c r="DA188" s="63" t="s">
        <v>2355</v>
      </c>
    </row>
    <row r="189" spans="1:105" ht="12" customHeight="1" x14ac:dyDescent="0.25">
      <c r="A189" s="121" t="s">
        <v>54</v>
      </c>
      <c r="B189" s="122">
        <v>599.31001789326785</v>
      </c>
      <c r="C189" s="122">
        <v>594.39669703476784</v>
      </c>
      <c r="D189" s="122">
        <v>590.7669500683503</v>
      </c>
      <c r="E189" s="122">
        <v>907.88649852648803</v>
      </c>
      <c r="F189" s="122">
        <v>874.10178412796108</v>
      </c>
      <c r="G189" s="122">
        <v>792.35877431359086</v>
      </c>
      <c r="H189" s="122">
        <v>849.62583317736494</v>
      </c>
      <c r="I189" s="122">
        <v>852.055604115091</v>
      </c>
      <c r="J189" s="122">
        <v>884.44736442452506</v>
      </c>
      <c r="K189" s="122">
        <v>903.03530527628322</v>
      </c>
      <c r="L189" s="122">
        <v>937.89663635068757</v>
      </c>
      <c r="M189" s="122">
        <v>881.00481769862336</v>
      </c>
      <c r="N189" s="122">
        <v>875.73375808317053</v>
      </c>
      <c r="O189" s="122">
        <v>860.166498693157</v>
      </c>
      <c r="P189" s="122">
        <v>838.03638347919866</v>
      </c>
      <c r="Q189" s="122">
        <v>835.63738636018536</v>
      </c>
      <c r="R189" s="122">
        <v>850.47212755212843</v>
      </c>
      <c r="S189" s="122">
        <v>862.84203685489604</v>
      </c>
      <c r="T189" s="122">
        <v>883.50006989610165</v>
      </c>
      <c r="U189" s="122">
        <v>913.43738956354196</v>
      </c>
      <c r="V189" s="122">
        <v>877.95908600506232</v>
      </c>
      <c r="W189" s="122">
        <v>875.14699991739508</v>
      </c>
      <c r="X189" s="122">
        <v>729.09529011502184</v>
      </c>
      <c r="Y189" s="122">
        <v>602.19437495888985</v>
      </c>
      <c r="DA189" s="130" t="s">
        <v>2356</v>
      </c>
    </row>
    <row r="190" spans="1:105" ht="12" customHeight="1" x14ac:dyDescent="0.25">
      <c r="A190" s="97" t="s">
        <v>50</v>
      </c>
      <c r="B190" s="98">
        <v>618.40154530471034</v>
      </c>
      <c r="C190" s="98">
        <v>631.47179564233431</v>
      </c>
      <c r="D190" s="98">
        <v>683.17638358160036</v>
      </c>
      <c r="E190" s="98">
        <v>906.97024601687247</v>
      </c>
      <c r="F190" s="98">
        <v>908.72576361356425</v>
      </c>
      <c r="G190" s="98">
        <v>886.46781874452154</v>
      </c>
      <c r="H190" s="98">
        <v>899.53753219309249</v>
      </c>
      <c r="I190" s="98">
        <v>937.37811767798223</v>
      </c>
      <c r="J190" s="98">
        <v>966.21101687724843</v>
      </c>
      <c r="K190" s="98">
        <v>996.4672716727539</v>
      </c>
      <c r="L190" s="98">
        <v>1009.1813676638441</v>
      </c>
      <c r="M190" s="98">
        <v>965.61109059781472</v>
      </c>
      <c r="N190" s="98">
        <v>967.88781285081211</v>
      </c>
      <c r="O190" s="98">
        <v>928.67843176629447</v>
      </c>
      <c r="P190" s="98">
        <v>919.86019923401273</v>
      </c>
      <c r="Q190" s="98">
        <v>915.33079589151328</v>
      </c>
      <c r="R190" s="98">
        <v>928.98769216614312</v>
      </c>
      <c r="S190" s="98">
        <v>939.39767272583299</v>
      </c>
      <c r="T190" s="98">
        <v>969.02364484683005</v>
      </c>
      <c r="U190" s="98">
        <v>1012.4933308291032</v>
      </c>
      <c r="V190" s="98">
        <v>941.33315982563192</v>
      </c>
      <c r="W190" s="98">
        <v>888.66106783016801</v>
      </c>
      <c r="X190" s="98">
        <v>765.19317560203194</v>
      </c>
      <c r="Y190" s="98">
        <v>622.9555701172967</v>
      </c>
      <c r="DA190" s="63" t="s">
        <v>2357</v>
      </c>
    </row>
    <row r="191" spans="1:105" ht="12" customHeight="1" x14ac:dyDescent="0.25">
      <c r="A191" s="109" t="s">
        <v>120</v>
      </c>
      <c r="B191" s="33">
        <v>497.56970982565809</v>
      </c>
      <c r="C191" s="33">
        <v>429.61124118496855</v>
      </c>
      <c r="D191" s="33">
        <v>337.21996757524545</v>
      </c>
      <c r="E191" s="33">
        <v>909.41662777409852</v>
      </c>
      <c r="F191" s="33">
        <v>821.92283960492068</v>
      </c>
      <c r="G191" s="33">
        <v>634.73350020874364</v>
      </c>
      <c r="H191" s="33">
        <v>760.6573675842958</v>
      </c>
      <c r="I191" s="33">
        <v>691.01814717689081</v>
      </c>
      <c r="J191" s="33">
        <v>734.15570061993003</v>
      </c>
      <c r="K191" s="33">
        <v>739.36076114476487</v>
      </c>
      <c r="L191" s="33">
        <v>824.13401720023933</v>
      </c>
      <c r="M191" s="33">
        <v>754.97289743200326</v>
      </c>
      <c r="N191" s="33">
        <v>736.04072454145182</v>
      </c>
      <c r="O191" s="33">
        <v>752.22581056226613</v>
      </c>
      <c r="P191" s="33">
        <v>700.09742392077692</v>
      </c>
      <c r="Q191" s="33">
        <v>696.42894418043954</v>
      </c>
      <c r="R191" s="33">
        <v>711.8481742605793</v>
      </c>
      <c r="S191" s="33">
        <v>723.24375006633102</v>
      </c>
      <c r="T191" s="33">
        <v>718.8848837099024</v>
      </c>
      <c r="U191" s="33">
        <v>716.17959095207937</v>
      </c>
      <c r="V191" s="33">
        <v>740.83248557829074</v>
      </c>
      <c r="W191" s="33">
        <v>831.71349932028409</v>
      </c>
      <c r="X191" s="33">
        <v>522.88891459092201</v>
      </c>
      <c r="Y191" s="33">
        <v>385.80948757455042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8335.2134557438549</v>
      </c>
      <c r="C193" s="117">
        <f t="shared" si="94"/>
        <v>6853.4016316450889</v>
      </c>
      <c r="D193" s="117">
        <f t="shared" si="94"/>
        <v>9786.3126396785101</v>
      </c>
      <c r="E193" s="117">
        <f t="shared" si="94"/>
        <v>9138.0938791022363</v>
      </c>
      <c r="F193" s="117">
        <f t="shared" si="94"/>
        <v>7901.7500293100265</v>
      </c>
      <c r="G193" s="117">
        <f t="shared" si="94"/>
        <v>10116.124240803618</v>
      </c>
      <c r="H193" s="117">
        <f t="shared" si="94"/>
        <v>10575.866147024301</v>
      </c>
      <c r="I193" s="117">
        <f t="shared" si="94"/>
        <v>8634.0037897975235</v>
      </c>
      <c r="J193" s="117">
        <f t="shared" si="94"/>
        <v>9512.1107766861023</v>
      </c>
      <c r="K193" s="117">
        <f t="shared" si="94"/>
        <v>10623.6908009783</v>
      </c>
      <c r="L193" s="117">
        <f t="shared" si="94"/>
        <v>10315.532455583199</v>
      </c>
      <c r="M193" s="117">
        <f t="shared" si="94"/>
        <v>9705.239735096533</v>
      </c>
      <c r="N193" s="117">
        <f t="shared" si="94"/>
        <v>10518.905512362418</v>
      </c>
      <c r="O193" s="117">
        <f t="shared" si="94"/>
        <v>10354.091759663877</v>
      </c>
      <c r="P193" s="117">
        <f t="shared" si="94"/>
        <v>10049.623374667543</v>
      </c>
      <c r="Q193" s="117">
        <f t="shared" si="94"/>
        <v>10349.194812919894</v>
      </c>
      <c r="R193" s="117">
        <f t="shared" ref="R193:V193" si="95">R194+R197+R199+R208</f>
        <v>10645.205190663575</v>
      </c>
      <c r="S193" s="117">
        <f t="shared" si="95"/>
        <v>10787.970490086198</v>
      </c>
      <c r="T193" s="117">
        <f t="shared" si="95"/>
        <v>11217.927081374231</v>
      </c>
      <c r="U193" s="117">
        <f t="shared" si="95"/>
        <v>11717.592119110104</v>
      </c>
      <c r="V193" s="117">
        <f t="shared" si="95"/>
        <v>11517.437653758363</v>
      </c>
      <c r="W193" s="117">
        <f t="shared" ref="W193:Y193" si="96">W194+W197+W199+W208</f>
        <v>11948.071978799617</v>
      </c>
      <c r="X193" s="117">
        <f t="shared" si="96"/>
        <v>11894.488462293455</v>
      </c>
      <c r="Y193" s="117">
        <f t="shared" si="96"/>
        <v>11369.860945085526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7228.6164160785438</v>
      </c>
      <c r="C194" s="122">
        <f t="shared" si="97"/>
        <v>5943.7715398935052</v>
      </c>
      <c r="D194" s="122">
        <f t="shared" si="97"/>
        <v>8594.9952001811635</v>
      </c>
      <c r="E194" s="122">
        <f t="shared" si="97"/>
        <v>7695.8453702850811</v>
      </c>
      <c r="F194" s="122">
        <f t="shared" si="97"/>
        <v>6576.3567845652433</v>
      </c>
      <c r="G194" s="122">
        <f t="shared" si="97"/>
        <v>8668.885284304688</v>
      </c>
      <c r="H194" s="122">
        <f t="shared" si="97"/>
        <v>9075.5072999658678</v>
      </c>
      <c r="I194" s="122">
        <f t="shared" si="97"/>
        <v>7271.3081466887279</v>
      </c>
      <c r="J194" s="122">
        <f t="shared" si="97"/>
        <v>8030.786585585839</v>
      </c>
      <c r="K194" s="122">
        <f t="shared" si="97"/>
        <v>9012.8111786595709</v>
      </c>
      <c r="L194" s="122">
        <f t="shared" si="97"/>
        <v>8801.7048019594986</v>
      </c>
      <c r="M194" s="122">
        <f t="shared" si="97"/>
        <v>8173.4568322167906</v>
      </c>
      <c r="N194" s="122">
        <f t="shared" si="97"/>
        <v>8932.6481958503573</v>
      </c>
      <c r="O194" s="122">
        <f t="shared" si="97"/>
        <v>8760.3755086041947</v>
      </c>
      <c r="P194" s="122">
        <f t="shared" si="97"/>
        <v>8408.979707925826</v>
      </c>
      <c r="Q194" s="122">
        <f t="shared" si="97"/>
        <v>8664.7066932739162</v>
      </c>
      <c r="R194" s="122">
        <f t="shared" ref="R194:V194" si="98">SUM(R195:R196)</f>
        <v>8947.7003102502604</v>
      </c>
      <c r="S194" s="122">
        <f t="shared" si="98"/>
        <v>9081.1723892846367</v>
      </c>
      <c r="T194" s="122">
        <f t="shared" si="98"/>
        <v>9472.5191850774245</v>
      </c>
      <c r="U194" s="122">
        <f t="shared" si="98"/>
        <v>9890.276567851959</v>
      </c>
      <c r="V194" s="122">
        <f t="shared" si="98"/>
        <v>9733.8693288154373</v>
      </c>
      <c r="W194" s="122">
        <f t="shared" ref="W194:Y194" si="99">SUM(W195:W196)</f>
        <v>10156.194348693913</v>
      </c>
      <c r="X194" s="122">
        <f t="shared" si="99"/>
        <v>10273.991850693312</v>
      </c>
      <c r="Y194" s="122">
        <f t="shared" si="99"/>
        <v>10020.976523683628</v>
      </c>
      <c r="DA194" s="130" t="s">
        <v>2510</v>
      </c>
    </row>
    <row r="195" spans="1:105" ht="12" customHeight="1" x14ac:dyDescent="0.25">
      <c r="A195" s="97" t="s">
        <v>197</v>
      </c>
      <c r="B195" s="98">
        <v>7199.4995564734581</v>
      </c>
      <c r="C195" s="98">
        <v>5919.8295289713606</v>
      </c>
      <c r="D195" s="98">
        <v>8560.7801934395447</v>
      </c>
      <c r="E195" s="98">
        <v>7665.2894907114314</v>
      </c>
      <c r="F195" s="98">
        <v>6550.7170403779091</v>
      </c>
      <c r="G195" s="98">
        <v>8635.6187593800514</v>
      </c>
      <c r="H195" s="98">
        <v>9040.8224872350474</v>
      </c>
      <c r="I195" s="98">
        <v>7244.2439238329225</v>
      </c>
      <c r="J195" s="98">
        <v>8001.1811376788637</v>
      </c>
      <c r="K195" s="98">
        <v>8980.025547017598</v>
      </c>
      <c r="L195" s="98">
        <v>8769.5893976898969</v>
      </c>
      <c r="M195" s="98">
        <v>8144.3370584965469</v>
      </c>
      <c r="N195" s="98">
        <v>8901.053997455374</v>
      </c>
      <c r="O195" s="98">
        <v>8729.8663644635071</v>
      </c>
      <c r="P195" s="98">
        <v>8380.2769465636648</v>
      </c>
      <c r="Q195" s="98">
        <v>8635.4742517898776</v>
      </c>
      <c r="R195" s="98">
        <v>8917.6522434049893</v>
      </c>
      <c r="S195" s="98">
        <v>9050.9940117665683</v>
      </c>
      <c r="T195" s="98">
        <v>9440.6832993310345</v>
      </c>
      <c r="U195" s="98">
        <v>9857.7529832440559</v>
      </c>
      <c r="V195" s="98">
        <v>9702.0240929402044</v>
      </c>
      <c r="W195" s="98">
        <v>10123.799381119472</v>
      </c>
      <c r="X195" s="98">
        <v>10242.696722743196</v>
      </c>
      <c r="Y195" s="98">
        <v>9991.2304347084555</v>
      </c>
      <c r="DA195" s="63" t="s">
        <v>2511</v>
      </c>
    </row>
    <row r="196" spans="1:105" ht="12" customHeight="1" x14ac:dyDescent="0.25">
      <c r="A196" s="97" t="s">
        <v>53</v>
      </c>
      <c r="B196" s="98">
        <v>29.116859605085839</v>
      </c>
      <c r="C196" s="98">
        <v>23.942010922145005</v>
      </c>
      <c r="D196" s="98">
        <v>34.215006741618339</v>
      </c>
      <c r="E196" s="98">
        <v>30.555879573650127</v>
      </c>
      <c r="F196" s="98">
        <v>25.639744187334177</v>
      </c>
      <c r="G196" s="98">
        <v>33.266524924635988</v>
      </c>
      <c r="H196" s="98">
        <v>34.684812730820276</v>
      </c>
      <c r="I196" s="98">
        <v>27.064222855805411</v>
      </c>
      <c r="J196" s="98">
        <v>29.605447906974881</v>
      </c>
      <c r="K196" s="98">
        <v>32.785631641972579</v>
      </c>
      <c r="L196" s="98">
        <v>32.115404269601406</v>
      </c>
      <c r="M196" s="98">
        <v>29.119773720243742</v>
      </c>
      <c r="N196" s="98">
        <v>31.594198394983689</v>
      </c>
      <c r="O196" s="98">
        <v>30.509144140687944</v>
      </c>
      <c r="P196" s="98">
        <v>28.70276136216107</v>
      </c>
      <c r="Q196" s="98">
        <v>29.232441484039011</v>
      </c>
      <c r="R196" s="98">
        <v>30.048066845271347</v>
      </c>
      <c r="S196" s="98">
        <v>30.178377518067972</v>
      </c>
      <c r="T196" s="98">
        <v>31.835885746390552</v>
      </c>
      <c r="U196" s="98">
        <v>32.523584607903182</v>
      </c>
      <c r="V196" s="98">
        <v>31.845235875232706</v>
      </c>
      <c r="W196" s="98">
        <v>32.394967574440159</v>
      </c>
      <c r="X196" s="98">
        <v>31.295127950115887</v>
      </c>
      <c r="Y196" s="98">
        <v>29.746088975172128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0.14924324056701288</v>
      </c>
      <c r="C197" s="122">
        <f t="shared" si="100"/>
        <v>0.13069210881355484</v>
      </c>
      <c r="D197" s="122">
        <f t="shared" si="100"/>
        <v>5.1763688583330365E-2</v>
      </c>
      <c r="E197" s="122">
        <f t="shared" si="100"/>
        <v>0.17556528098936147</v>
      </c>
      <c r="F197" s="122">
        <f t="shared" si="100"/>
        <v>0.37382464599455512</v>
      </c>
      <c r="G197" s="122">
        <f t="shared" si="100"/>
        <v>0.43668827030627039</v>
      </c>
      <c r="H197" s="122">
        <f t="shared" si="100"/>
        <v>0.78897106113507764</v>
      </c>
      <c r="I197" s="122">
        <f t="shared" si="100"/>
        <v>1.0608603054094639</v>
      </c>
      <c r="J197" s="122">
        <f t="shared" si="100"/>
        <v>1.2357791861958931</v>
      </c>
      <c r="K197" s="122">
        <f t="shared" si="100"/>
        <v>1.4844463929894138</v>
      </c>
      <c r="L197" s="122">
        <f t="shared" si="100"/>
        <v>2.5111832552868467</v>
      </c>
      <c r="M197" s="122">
        <f t="shared" si="100"/>
        <v>1.6937606511911636</v>
      </c>
      <c r="N197" s="122">
        <f t="shared" si="100"/>
        <v>2.2720915386982727</v>
      </c>
      <c r="O197" s="122">
        <f t="shared" si="100"/>
        <v>3.0664234330361095</v>
      </c>
      <c r="P197" s="122">
        <f t="shared" si="100"/>
        <v>5.732475929871419</v>
      </c>
      <c r="Q197" s="122">
        <f t="shared" si="100"/>
        <v>16.678092194722737</v>
      </c>
      <c r="R197" s="122">
        <f t="shared" si="100"/>
        <v>13.179723566568889</v>
      </c>
      <c r="S197" s="122">
        <f t="shared" si="100"/>
        <v>15.670285761875522</v>
      </c>
      <c r="T197" s="122">
        <f t="shared" si="100"/>
        <v>19.633453141103839</v>
      </c>
      <c r="U197" s="122">
        <f t="shared" si="100"/>
        <v>28.053980243557334</v>
      </c>
      <c r="V197" s="122">
        <f t="shared" si="100"/>
        <v>16.589753207309879</v>
      </c>
      <c r="W197" s="122">
        <f t="shared" si="100"/>
        <v>18.367790321112</v>
      </c>
      <c r="X197" s="122">
        <f t="shared" si="100"/>
        <v>14.055796573056758</v>
      </c>
      <c r="Y197" s="122">
        <f t="shared" si="100"/>
        <v>12.202612461515265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0.14924324056701288</v>
      </c>
      <c r="C198" s="98">
        <f>RES_hhdet_tesh!C110</f>
        <v>0.13069210881355484</v>
      </c>
      <c r="D198" s="98">
        <f>RES_hhdet_tesh!D110</f>
        <v>5.1763688583330365E-2</v>
      </c>
      <c r="E198" s="98">
        <f>RES_hhdet_tesh!E110</f>
        <v>0.17556528098936147</v>
      </c>
      <c r="F198" s="98">
        <f>RES_hhdet_tesh!F110</f>
        <v>0.37382464599455512</v>
      </c>
      <c r="G198" s="98">
        <f>RES_hhdet_tesh!G110</f>
        <v>0.43668827030627039</v>
      </c>
      <c r="H198" s="98">
        <f>RES_hhdet_tesh!H110</f>
        <v>0.78897106113507764</v>
      </c>
      <c r="I198" s="98">
        <f>RES_hhdet_tesh!I110</f>
        <v>1.0608603054094639</v>
      </c>
      <c r="J198" s="98">
        <f>RES_hhdet_tesh!J110</f>
        <v>1.2357791861958931</v>
      </c>
      <c r="K198" s="98">
        <f>RES_hhdet_tesh!K110</f>
        <v>1.4844463929894138</v>
      </c>
      <c r="L198" s="98">
        <f>RES_hhdet_tesh!L110</f>
        <v>2.5111832552868467</v>
      </c>
      <c r="M198" s="98">
        <f>RES_hhdet_tesh!M110</f>
        <v>1.6937606511911636</v>
      </c>
      <c r="N198" s="98">
        <f>RES_hhdet_tesh!N110</f>
        <v>2.2720915386982727</v>
      </c>
      <c r="O198" s="98">
        <f>RES_hhdet_tesh!O110</f>
        <v>3.0664234330361095</v>
      </c>
      <c r="P198" s="98">
        <f>RES_hhdet_tesh!P110</f>
        <v>5.732475929871419</v>
      </c>
      <c r="Q198" s="98">
        <f>RES_hhdet_tesh!Q110</f>
        <v>16.678092194722737</v>
      </c>
      <c r="R198" s="98">
        <f>RES_hhdet_tesh!R110</f>
        <v>13.179723566568889</v>
      </c>
      <c r="S198" s="98">
        <f>RES_hhdet_tesh!S110</f>
        <v>15.670285761875522</v>
      </c>
      <c r="T198" s="98">
        <f>RES_hhdet_tesh!T110</f>
        <v>19.633453141103839</v>
      </c>
      <c r="U198" s="98">
        <f>RES_hhdet_tesh!U110</f>
        <v>28.053980243557334</v>
      </c>
      <c r="V198" s="98">
        <f>RES_hhdet_tesh!V110</f>
        <v>16.589753207309879</v>
      </c>
      <c r="W198" s="98">
        <f>RES_hhdet_tesh!W110</f>
        <v>18.367790321112</v>
      </c>
      <c r="X198" s="98">
        <f>RES_hhdet_tesh!X110</f>
        <v>14.055796573056758</v>
      </c>
      <c r="Y198" s="98">
        <f>RES_hhdet_tesh!Y110</f>
        <v>12.202612461515265</v>
      </c>
      <c r="DA198" s="63" t="s">
        <v>2514</v>
      </c>
    </row>
    <row r="199" spans="1:105" ht="12" customHeight="1" x14ac:dyDescent="0.25">
      <c r="A199" s="121" t="s">
        <v>55</v>
      </c>
      <c r="B199" s="122">
        <v>745.96944345451072</v>
      </c>
      <c r="C199" s="122">
        <v>550.44939076058063</v>
      </c>
      <c r="D199" s="122">
        <v>831.12861757570295</v>
      </c>
      <c r="E199" s="122">
        <v>853.93110903496654</v>
      </c>
      <c r="F199" s="122">
        <v>757.87593444645859</v>
      </c>
      <c r="G199" s="122">
        <v>941.9811858926563</v>
      </c>
      <c r="H199" s="122">
        <v>954.52893482160493</v>
      </c>
      <c r="I199" s="122">
        <v>820.50424245927604</v>
      </c>
      <c r="J199" s="122">
        <v>916.24048943870196</v>
      </c>
      <c r="K199" s="122">
        <v>1032.2232571142272</v>
      </c>
      <c r="L199" s="122">
        <v>904.40927978527816</v>
      </c>
      <c r="M199" s="122">
        <v>958.12734153645681</v>
      </c>
      <c r="N199" s="122">
        <v>1016.0556863477428</v>
      </c>
      <c r="O199" s="122">
        <v>1031.0414392767245</v>
      </c>
      <c r="P199" s="122">
        <v>1093.0643230751573</v>
      </c>
      <c r="Q199" s="122">
        <v>1127.4881831717637</v>
      </c>
      <c r="R199" s="122">
        <v>1132.8229083968783</v>
      </c>
      <c r="S199" s="122">
        <v>1130.0476022308969</v>
      </c>
      <c r="T199" s="122">
        <v>1150.8631113540018</v>
      </c>
      <c r="U199" s="122">
        <v>1202.9282032850936</v>
      </c>
      <c r="V199" s="122">
        <v>1187.6510391709924</v>
      </c>
      <c r="W199" s="122">
        <v>1200.0228356186055</v>
      </c>
      <c r="X199" s="122">
        <v>1145.6368019622048</v>
      </c>
      <c r="Y199" s="122">
        <v>961.94450424197828</v>
      </c>
      <c r="DA199" s="130" t="s">
        <v>2515</v>
      </c>
    </row>
    <row r="200" spans="1:105" ht="12" customHeight="1" x14ac:dyDescent="0.25">
      <c r="A200" s="97" t="s">
        <v>130</v>
      </c>
      <c r="B200" s="98">
        <v>745.96777255949257</v>
      </c>
      <c r="C200" s="98">
        <v>550.0418302954082</v>
      </c>
      <c r="D200" s="98">
        <v>839.47917972134303</v>
      </c>
      <c r="E200" s="98">
        <v>846.57744854587918</v>
      </c>
      <c r="F200" s="98">
        <v>749.61552642513209</v>
      </c>
      <c r="G200" s="98">
        <v>947.30719270954467</v>
      </c>
      <c r="H200" s="98">
        <v>955.60552266979664</v>
      </c>
      <c r="I200" s="98">
        <v>819.70753976409821</v>
      </c>
      <c r="J200" s="98">
        <v>917.07636862723143</v>
      </c>
      <c r="K200" s="98">
        <v>1036.2647499936993</v>
      </c>
      <c r="L200" s="98">
        <v>897.99688713492674</v>
      </c>
      <c r="M200" s="98">
        <v>955.23758728919881</v>
      </c>
      <c r="N200" s="98">
        <v>1017.7416985358025</v>
      </c>
      <c r="O200" s="98">
        <v>1028.1109139242542</v>
      </c>
      <c r="P200" s="98">
        <v>1095.1005701860167</v>
      </c>
      <c r="Q200" s="98">
        <v>1129.5182750757203</v>
      </c>
      <c r="R200" s="98">
        <v>1133.3215993951753</v>
      </c>
      <c r="S200" s="98">
        <v>1129.1758123953578</v>
      </c>
      <c r="T200" s="98">
        <v>1153.7735921783503</v>
      </c>
      <c r="U200" s="98">
        <v>1201.515501703167</v>
      </c>
      <c r="V200" s="98">
        <v>1172.1799752409206</v>
      </c>
      <c r="W200" s="98">
        <v>1183.7253600464162</v>
      </c>
      <c r="X200" s="98">
        <v>1149.2424837458436</v>
      </c>
      <c r="Y200" s="98">
        <v>967.26429308942625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1034.2053202022284</v>
      </c>
      <c r="L201" s="98">
        <v>896.49959381720373</v>
      </c>
      <c r="M201" s="98">
        <v>953.5038376337028</v>
      </c>
      <c r="N201" s="98">
        <v>1016.3396206231006</v>
      </c>
      <c r="O201" s="98">
        <v>1026.0622383174109</v>
      </c>
      <c r="P201" s="98">
        <v>1089.8133228818585</v>
      </c>
      <c r="Q201" s="98">
        <v>1123.9094743852261</v>
      </c>
      <c r="R201" s="98">
        <v>1128.1339376036958</v>
      </c>
      <c r="S201" s="98">
        <v>1124.8589225640931</v>
      </c>
      <c r="T201" s="98">
        <v>1149.2854862162019</v>
      </c>
      <c r="U201" s="98">
        <v>1197.988315525469</v>
      </c>
      <c r="V201" s="98">
        <v>1169.5319536149802</v>
      </c>
      <c r="W201" s="98">
        <v>1181.8834655541916</v>
      </c>
      <c r="X201" s="98">
        <v>1143.5596970009278</v>
      </c>
      <c r="Y201" s="98">
        <v>961.97879531457659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494.12227023913596</v>
      </c>
      <c r="L202" s="101">
        <v>448.20953206022324</v>
      </c>
      <c r="M202" s="101">
        <v>458.35578652173984</v>
      </c>
      <c r="N202" s="101">
        <v>470.61342297649344</v>
      </c>
      <c r="O202" s="101">
        <v>488.82126294618206</v>
      </c>
      <c r="P202" s="101">
        <v>509.4460471671398</v>
      </c>
      <c r="Q202" s="101">
        <v>533.46455140729017</v>
      </c>
      <c r="R202" s="101">
        <v>528.65732170813033</v>
      </c>
      <c r="S202" s="101">
        <v>517.25349113517063</v>
      </c>
      <c r="T202" s="101">
        <v>625.1375578064667</v>
      </c>
      <c r="U202" s="101">
        <v>589.11462662144993</v>
      </c>
      <c r="V202" s="101">
        <v>558.91308828292154</v>
      </c>
      <c r="W202" s="101">
        <v>584.90594842529856</v>
      </c>
      <c r="X202" s="101">
        <v>433.71917157107811</v>
      </c>
      <c r="Y202" s="101">
        <v>286.98619553708903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540.08304996309244</v>
      </c>
      <c r="L203" s="104">
        <v>448.29006175698038</v>
      </c>
      <c r="M203" s="104">
        <v>495.14805111196296</v>
      </c>
      <c r="N203" s="104">
        <v>545.72619764660703</v>
      </c>
      <c r="O203" s="104">
        <v>537.24097537122873</v>
      </c>
      <c r="P203" s="104">
        <v>580.36727571471874</v>
      </c>
      <c r="Q203" s="104">
        <v>590.44492297793579</v>
      </c>
      <c r="R203" s="104">
        <v>599.4766158955656</v>
      </c>
      <c r="S203" s="104">
        <v>607.60543142892266</v>
      </c>
      <c r="T203" s="104">
        <v>524.1479284097353</v>
      </c>
      <c r="U203" s="104">
        <v>608.87368890401922</v>
      </c>
      <c r="V203" s="104">
        <v>610.6188653320587</v>
      </c>
      <c r="W203" s="104">
        <v>596.97751712889317</v>
      </c>
      <c r="X203" s="104">
        <v>709.84052542984978</v>
      </c>
      <c r="Y203" s="104">
        <v>674.99259977748773</v>
      </c>
      <c r="DA203" s="132" t="s">
        <v>2519</v>
      </c>
    </row>
    <row r="204" spans="1:105" ht="12" customHeight="1" x14ac:dyDescent="0.25">
      <c r="A204" s="106" t="s">
        <v>122</v>
      </c>
      <c r="B204" s="101">
        <v>746.26387902663214</v>
      </c>
      <c r="C204" s="101">
        <v>647.16662422646596</v>
      </c>
      <c r="D204" s="101">
        <v>491.08770858206873</v>
      </c>
      <c r="E204" s="101">
        <v>1040.2019555308689</v>
      </c>
      <c r="F204" s="101">
        <v>969.02301829270971</v>
      </c>
      <c r="G204" s="101">
        <v>769.78056705131098</v>
      </c>
      <c r="H204" s="101">
        <v>919.34212907779875</v>
      </c>
      <c r="I204" s="101">
        <v>846.72689783496435</v>
      </c>
      <c r="J204" s="101">
        <v>893.8302801600239</v>
      </c>
      <c r="K204" s="101">
        <v>945.43971139229188</v>
      </c>
      <c r="L204" s="101">
        <v>1016.3895436594215</v>
      </c>
      <c r="M204" s="101">
        <v>1003.1960206463133</v>
      </c>
      <c r="N204" s="101">
        <v>992.00437008645918</v>
      </c>
      <c r="O204" s="101">
        <v>1068.3775913047477</v>
      </c>
      <c r="P204" s="101">
        <v>1069.7803907884866</v>
      </c>
      <c r="Q204" s="101">
        <v>1104.6598560842388</v>
      </c>
      <c r="R204" s="101">
        <v>1128.3606430246905</v>
      </c>
      <c r="S204" s="101">
        <v>1142.7319338105581</v>
      </c>
      <c r="T204" s="101">
        <v>1123.3416435382521</v>
      </c>
      <c r="U204" s="101">
        <v>1217.0636123784493</v>
      </c>
      <c r="V204" s="101">
        <v>1303.9520282270953</v>
      </c>
      <c r="W204" s="101">
        <v>1332.8637360561497</v>
      </c>
      <c r="X204" s="101">
        <v>1115.3366533980879</v>
      </c>
      <c r="Y204" s="101">
        <v>854.2382907371375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944.51962752977545</v>
      </c>
      <c r="L205" s="104">
        <v>1016.2263407236476</v>
      </c>
      <c r="M205" s="104">
        <v>1003.4094495472266</v>
      </c>
      <c r="N205" s="104">
        <v>992.04982113416543</v>
      </c>
      <c r="O205" s="104">
        <v>1068.0438324929396</v>
      </c>
      <c r="P205" s="104">
        <v>1066.2372878142878</v>
      </c>
      <c r="Q205" s="104">
        <v>1101.3414231446359</v>
      </c>
      <c r="R205" s="104">
        <v>1124.8299016730853</v>
      </c>
      <c r="S205" s="104">
        <v>1140.8518953522539</v>
      </c>
      <c r="T205" s="104">
        <v>1119.5138917014519</v>
      </c>
      <c r="U205" s="104">
        <v>1214.4129872084368</v>
      </c>
      <c r="V205" s="104">
        <v>1299.9671047016654</v>
      </c>
      <c r="W205" s="104">
        <v>1326.7723231205334</v>
      </c>
      <c r="X205" s="104">
        <v>1107.8845514547402</v>
      </c>
      <c r="Y205" s="104">
        <v>850.75913479489179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451.66303290544749</v>
      </c>
      <c r="L206" s="98">
        <v>509.2693470725053</v>
      </c>
      <c r="M206" s="98">
        <v>482.72404926587711</v>
      </c>
      <c r="N206" s="98">
        <v>459.06650319774582</v>
      </c>
      <c r="O206" s="98">
        <v>510.03409175813948</v>
      </c>
      <c r="P206" s="98">
        <v>498.73694104579886</v>
      </c>
      <c r="Q206" s="98">
        <v>523.51531540443648</v>
      </c>
      <c r="R206" s="98">
        <v>529.68620153524512</v>
      </c>
      <c r="S206" s="98">
        <v>527.40904621826473</v>
      </c>
      <c r="T206" s="98">
        <v>602.6154981190183</v>
      </c>
      <c r="U206" s="98">
        <v>598.14394503649544</v>
      </c>
      <c r="V206" s="98">
        <v>628.21514035418079</v>
      </c>
      <c r="W206" s="98">
        <v>660.08870352561041</v>
      </c>
      <c r="X206" s="98">
        <v>410.2367201321747</v>
      </c>
      <c r="Y206" s="98">
        <v>226.18444108208453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492.85659462432807</v>
      </c>
      <c r="L207" s="98">
        <v>506.95699365114228</v>
      </c>
      <c r="M207" s="98">
        <v>520.68540028134953</v>
      </c>
      <c r="N207" s="98">
        <v>532.98331793641955</v>
      </c>
      <c r="O207" s="98">
        <v>558.00974073480006</v>
      </c>
      <c r="P207" s="98">
        <v>567.50034676848929</v>
      </c>
      <c r="Q207" s="98">
        <v>577.8261077401994</v>
      </c>
      <c r="R207" s="98">
        <v>595.14370013784014</v>
      </c>
      <c r="S207" s="98">
        <v>613.44284913398928</v>
      </c>
      <c r="T207" s="98">
        <v>516.89839358243364</v>
      </c>
      <c r="U207" s="98">
        <v>616.26904217194135</v>
      </c>
      <c r="V207" s="98">
        <v>671.751964347485</v>
      </c>
      <c r="W207" s="98">
        <v>666.68361959492313</v>
      </c>
      <c r="X207" s="98">
        <v>697.64783132256537</v>
      </c>
      <c r="Y207" s="98">
        <v>624.57469371280717</v>
      </c>
      <c r="DA207" s="63" t="s">
        <v>2523</v>
      </c>
    </row>
    <row r="208" spans="1:105" ht="12" customHeight="1" x14ac:dyDescent="0.25">
      <c r="A208" s="121" t="s">
        <v>54</v>
      </c>
      <c r="B208" s="122">
        <v>360.478352970233</v>
      </c>
      <c r="C208" s="122">
        <v>359.05000888218967</v>
      </c>
      <c r="D208" s="122">
        <v>360.1370582330606</v>
      </c>
      <c r="E208" s="122">
        <v>588.14183450119845</v>
      </c>
      <c r="F208" s="122">
        <v>567.14348565233024</v>
      </c>
      <c r="G208" s="122">
        <v>504.82108233596665</v>
      </c>
      <c r="H208" s="122">
        <v>545.04094117569355</v>
      </c>
      <c r="I208" s="122">
        <v>541.13054034410948</v>
      </c>
      <c r="J208" s="122">
        <v>563.84792247536473</v>
      </c>
      <c r="K208" s="122">
        <v>577.17191881151348</v>
      </c>
      <c r="L208" s="122">
        <v>606.90719058313471</v>
      </c>
      <c r="M208" s="122">
        <v>571.96180069209322</v>
      </c>
      <c r="N208" s="122">
        <v>567.92953862561967</v>
      </c>
      <c r="O208" s="122">
        <v>559.60838834992137</v>
      </c>
      <c r="P208" s="122">
        <v>541.8468677366867</v>
      </c>
      <c r="Q208" s="122">
        <v>540.32184427949107</v>
      </c>
      <c r="R208" s="122">
        <v>551.50224844986826</v>
      </c>
      <c r="S208" s="122">
        <v>561.0802128087895</v>
      </c>
      <c r="T208" s="122">
        <v>574.91133180170311</v>
      </c>
      <c r="U208" s="122">
        <v>596.33336772949463</v>
      </c>
      <c r="V208" s="122">
        <v>579.32753256462217</v>
      </c>
      <c r="W208" s="122">
        <v>573.48700416598774</v>
      </c>
      <c r="X208" s="122">
        <v>460.80401306488227</v>
      </c>
      <c r="Y208" s="122">
        <v>374.73730469840501</v>
      </c>
      <c r="DA208" s="130" t="s">
        <v>2524</v>
      </c>
    </row>
    <row r="209" spans="1:105" ht="12" customHeight="1" x14ac:dyDescent="0.25">
      <c r="A209" s="97" t="s">
        <v>50</v>
      </c>
      <c r="B209" s="98">
        <v>359.13984614477027</v>
      </c>
      <c r="C209" s="98">
        <v>367.91319913191973</v>
      </c>
      <c r="D209" s="98">
        <v>399.28902545890929</v>
      </c>
      <c r="E209" s="98">
        <v>530.8833974533452</v>
      </c>
      <c r="F209" s="98">
        <v>532.77971181831379</v>
      </c>
      <c r="G209" s="98">
        <v>520.54353812929048</v>
      </c>
      <c r="H209" s="98">
        <v>528.81217328407297</v>
      </c>
      <c r="I209" s="98">
        <v>551.37754960160942</v>
      </c>
      <c r="J209" s="98">
        <v>568.55596703334948</v>
      </c>
      <c r="K209" s="98">
        <v>586.7093971281281</v>
      </c>
      <c r="L209" s="98">
        <v>594.53506626154422</v>
      </c>
      <c r="M209" s="98">
        <v>569.22457014317786</v>
      </c>
      <c r="N209" s="98">
        <v>571.0081528685057</v>
      </c>
      <c r="O209" s="98">
        <v>548.22671005447728</v>
      </c>
      <c r="P209" s="98">
        <v>543.25499219624851</v>
      </c>
      <c r="Q209" s="98">
        <v>540.8842099554729</v>
      </c>
      <c r="R209" s="98">
        <v>549.46541550128609</v>
      </c>
      <c r="S209" s="98">
        <v>556.62373478708196</v>
      </c>
      <c r="T209" s="98">
        <v>576.01601253220201</v>
      </c>
      <c r="U209" s="98">
        <v>604.65700262172857</v>
      </c>
      <c r="V209" s="98">
        <v>565.64896159889577</v>
      </c>
      <c r="W209" s="98">
        <v>537.59038876357965</v>
      </c>
      <c r="X209" s="98">
        <v>465.09957014367859</v>
      </c>
      <c r="Y209" s="98">
        <v>379.6146942303476</v>
      </c>
      <c r="DA209" s="63" t="s">
        <v>2525</v>
      </c>
    </row>
    <row r="210" spans="1:105" ht="12" customHeight="1" x14ac:dyDescent="0.25">
      <c r="A210" s="109" t="s">
        <v>120</v>
      </c>
      <c r="B210" s="33">
        <v>367.61136510898768</v>
      </c>
      <c r="C210" s="33">
        <v>319.656321462915</v>
      </c>
      <c r="D210" s="33">
        <v>252.71444160854116</v>
      </c>
      <c r="E210" s="33">
        <v>683.7626467553996</v>
      </c>
      <c r="F210" s="33">
        <v>618.93029569341843</v>
      </c>
      <c r="G210" s="33">
        <v>478.48720104953122</v>
      </c>
      <c r="H210" s="33">
        <v>573.96900025315711</v>
      </c>
      <c r="I210" s="33">
        <v>521.79036571559652</v>
      </c>
      <c r="J210" s="33">
        <v>555.19395670133326</v>
      </c>
      <c r="K210" s="33">
        <v>560.4641208720808</v>
      </c>
      <c r="L210" s="33">
        <v>626.65174515115234</v>
      </c>
      <c r="M210" s="33">
        <v>576.03925748661834</v>
      </c>
      <c r="N210" s="33">
        <v>563.26277747465519</v>
      </c>
      <c r="O210" s="33">
        <v>577.54024535916926</v>
      </c>
      <c r="P210" s="33">
        <v>539.47304513884114</v>
      </c>
      <c r="Q210" s="33">
        <v>539.33950395612919</v>
      </c>
      <c r="R210" s="33">
        <v>555.09839956863038</v>
      </c>
      <c r="S210" s="33">
        <v>569.20654720420964</v>
      </c>
      <c r="T210" s="33">
        <v>572.78504996383356</v>
      </c>
      <c r="U210" s="33">
        <v>579.75786630766868</v>
      </c>
      <c r="V210" s="33">
        <v>608.92474514933065</v>
      </c>
      <c r="W210" s="33">
        <v>688.85683037806018</v>
      </c>
      <c r="X210" s="33">
        <v>436.26597588832163</v>
      </c>
      <c r="Y210" s="33">
        <v>323.90239964855857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118.28075877494243</v>
      </c>
      <c r="C212" s="117">
        <f t="shared" si="101"/>
        <v>117.09901278409522</v>
      </c>
      <c r="D212" s="117">
        <f t="shared" si="101"/>
        <v>113.73699821144058</v>
      </c>
      <c r="E212" s="117">
        <f t="shared" si="101"/>
        <v>128.86316294392611</v>
      </c>
      <c r="F212" s="117">
        <f t="shared" si="101"/>
        <v>124.08681462088931</v>
      </c>
      <c r="G212" s="117">
        <f t="shared" si="101"/>
        <v>126.08930841663987</v>
      </c>
      <c r="H212" s="117">
        <f t="shared" si="101"/>
        <v>130.90222438240747</v>
      </c>
      <c r="I212" s="117">
        <f t="shared" si="101"/>
        <v>139.18852459464733</v>
      </c>
      <c r="J212" s="117">
        <f t="shared" si="101"/>
        <v>142.15011491156878</v>
      </c>
      <c r="K212" s="117">
        <f t="shared" si="101"/>
        <v>144.09966296240756</v>
      </c>
      <c r="L212" s="117">
        <f t="shared" si="101"/>
        <v>140.93465434959074</v>
      </c>
      <c r="M212" s="117">
        <f t="shared" si="101"/>
        <v>131.24341968039846</v>
      </c>
      <c r="N212" s="117">
        <f t="shared" si="101"/>
        <v>132.4737968529011</v>
      </c>
      <c r="O212" s="117">
        <f t="shared" si="101"/>
        <v>129.04889421690373</v>
      </c>
      <c r="P212" s="117">
        <f t="shared" si="101"/>
        <v>131.15549865448767</v>
      </c>
      <c r="Q212" s="117">
        <f t="shared" si="101"/>
        <v>132.22880480629192</v>
      </c>
      <c r="R212" s="117">
        <f t="shared" ref="R212:V212" si="102">R213+R216+R218+R227</f>
        <v>134.72284049043091</v>
      </c>
      <c r="S212" s="117">
        <f t="shared" si="102"/>
        <v>137.81557679882587</v>
      </c>
      <c r="T212" s="117">
        <f t="shared" si="102"/>
        <v>144.86222026489401</v>
      </c>
      <c r="U212" s="117">
        <f t="shared" si="102"/>
        <v>153.11101075212923</v>
      </c>
      <c r="V212" s="117">
        <f t="shared" si="102"/>
        <v>146.24502111960183</v>
      </c>
      <c r="W212" s="117">
        <f t="shared" ref="W212:Y212" si="103">W213+W216+W218+W227</f>
        <v>153.96345984172956</v>
      </c>
      <c r="X212" s="117">
        <f t="shared" si="103"/>
        <v>147.9258200129282</v>
      </c>
      <c r="Y212" s="117">
        <f t="shared" si="103"/>
        <v>129.12189891553581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118.28075877494243</v>
      </c>
      <c r="C227" s="122">
        <v>117.09901278409522</v>
      </c>
      <c r="D227" s="122">
        <v>113.73699821144058</v>
      </c>
      <c r="E227" s="122">
        <v>128.86316294392611</v>
      </c>
      <c r="F227" s="122">
        <v>124.08681462088931</v>
      </c>
      <c r="G227" s="122">
        <v>126.08930841663987</v>
      </c>
      <c r="H227" s="122">
        <v>130.90222438240747</v>
      </c>
      <c r="I227" s="122">
        <v>139.18852459464733</v>
      </c>
      <c r="J227" s="122">
        <v>142.15011491156878</v>
      </c>
      <c r="K227" s="122">
        <v>144.09966296240756</v>
      </c>
      <c r="L227" s="122">
        <v>140.93465434959074</v>
      </c>
      <c r="M227" s="122">
        <v>131.24341968039846</v>
      </c>
      <c r="N227" s="122">
        <v>132.4737968529011</v>
      </c>
      <c r="O227" s="122">
        <v>129.04889421690373</v>
      </c>
      <c r="P227" s="122">
        <v>131.15549865448767</v>
      </c>
      <c r="Q227" s="122">
        <v>132.22880480629192</v>
      </c>
      <c r="R227" s="122">
        <v>134.72284049043091</v>
      </c>
      <c r="S227" s="122">
        <v>137.81557679882587</v>
      </c>
      <c r="T227" s="122">
        <v>144.86222026489401</v>
      </c>
      <c r="U227" s="122">
        <v>153.11101075212923</v>
      </c>
      <c r="V227" s="122">
        <v>146.24502111960183</v>
      </c>
      <c r="W227" s="122">
        <v>153.96345984172956</v>
      </c>
      <c r="X227" s="122">
        <v>147.9258200129282</v>
      </c>
      <c r="Y227" s="122">
        <v>129.12189891553581</v>
      </c>
      <c r="DA227" s="130" t="s">
        <v>2692</v>
      </c>
    </row>
    <row r="228" spans="1:105" ht="12" customHeight="1" x14ac:dyDescent="0.25">
      <c r="A228" s="97" t="s">
        <v>50</v>
      </c>
      <c r="B228" s="98">
        <v>140.476095031418</v>
      </c>
      <c r="C228" s="98">
        <v>143.44513309811271</v>
      </c>
      <c r="D228" s="98">
        <v>155.19034729439639</v>
      </c>
      <c r="E228" s="98">
        <v>206.02736108519278</v>
      </c>
      <c r="F228" s="98">
        <v>206.4261444624573</v>
      </c>
      <c r="G228" s="98">
        <v>201.37002970600562</v>
      </c>
      <c r="H228" s="98">
        <v>204.3389458129829</v>
      </c>
      <c r="I228" s="98">
        <v>212.93481321173047</v>
      </c>
      <c r="J228" s="98">
        <v>219.48449459383576</v>
      </c>
      <c r="K228" s="98">
        <v>226.35750543318284</v>
      </c>
      <c r="L228" s="98">
        <v>229.24563947851885</v>
      </c>
      <c r="M228" s="98">
        <v>219.34821534019963</v>
      </c>
      <c r="N228" s="98">
        <v>219.86539556719052</v>
      </c>
      <c r="O228" s="98">
        <v>210.95859256003149</v>
      </c>
      <c r="P228" s="98">
        <v>208.95544285799838</v>
      </c>
      <c r="Q228" s="98">
        <v>207.92654359471621</v>
      </c>
      <c r="R228" s="98">
        <v>211.02884415246112</v>
      </c>
      <c r="S228" s="98">
        <v>213.39357533640026</v>
      </c>
      <c r="T228" s="98">
        <v>220.12341116340596</v>
      </c>
      <c r="U228" s="98">
        <v>229.99798503113908</v>
      </c>
      <c r="V228" s="98">
        <v>213.83324058599061</v>
      </c>
      <c r="W228" s="98">
        <v>201.86824816830099</v>
      </c>
      <c r="X228" s="98">
        <v>173.82128176975758</v>
      </c>
      <c r="Y228" s="98">
        <v>141.51058730784513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159.27550571653347</v>
      </c>
      <c r="C231" s="118">
        <f t="shared" si="108"/>
        <v>129.00006183640934</v>
      </c>
      <c r="D231" s="118">
        <f t="shared" si="108"/>
        <v>179.5778890196822</v>
      </c>
      <c r="E231" s="118">
        <f t="shared" si="108"/>
        <v>165.86593167956917</v>
      </c>
      <c r="F231" s="118">
        <f t="shared" si="108"/>
        <v>142.20918301109256</v>
      </c>
      <c r="G231" s="118">
        <f t="shared" si="108"/>
        <v>179.99999168706532</v>
      </c>
      <c r="H231" s="118">
        <f t="shared" si="108"/>
        <v>187.11981150045884</v>
      </c>
      <c r="I231" s="118">
        <f t="shared" si="108"/>
        <v>152.50303679727347</v>
      </c>
      <c r="J231" s="118">
        <f t="shared" si="108"/>
        <v>167.08520554097572</v>
      </c>
      <c r="K231" s="118">
        <f t="shared" si="108"/>
        <v>185.42739617049983</v>
      </c>
      <c r="L231" s="118">
        <f t="shared" si="108"/>
        <v>179.42101253799521</v>
      </c>
      <c r="M231" s="118">
        <f t="shared" si="108"/>
        <v>167.42961901682</v>
      </c>
      <c r="N231" s="118">
        <f t="shared" si="108"/>
        <v>179.48300696882248</v>
      </c>
      <c r="O231" s="118">
        <f t="shared" si="108"/>
        <v>174.68085973179575</v>
      </c>
      <c r="P231" s="118">
        <f t="shared" si="108"/>
        <v>167.95840872201416</v>
      </c>
      <c r="Q231" s="118">
        <f t="shared" si="108"/>
        <v>171.32410675126204</v>
      </c>
      <c r="R231" s="118">
        <f t="shared" ref="R231:V231" si="109">R232+R235+R237+R246</f>
        <v>174.97583168870685</v>
      </c>
      <c r="S231" s="118">
        <f t="shared" si="109"/>
        <v>175.91492272777947</v>
      </c>
      <c r="T231" s="118">
        <f t="shared" si="109"/>
        <v>181.32751887215662</v>
      </c>
      <c r="U231" s="118">
        <f t="shared" si="109"/>
        <v>187.75951857357236</v>
      </c>
      <c r="V231" s="118">
        <f t="shared" si="109"/>
        <v>183.10562352892137</v>
      </c>
      <c r="W231" s="118">
        <f t="shared" ref="W231:Y231" si="110">W232+W235+W237+W246</f>
        <v>188.46216804399793</v>
      </c>
      <c r="X231" s="118">
        <f t="shared" si="110"/>
        <v>186.2052760698281</v>
      </c>
      <c r="Y231" s="118">
        <f t="shared" si="110"/>
        <v>176.70832594075645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138.12463090404427</v>
      </c>
      <c r="C232" s="123">
        <f t="shared" si="111"/>
        <v>111.52114491942389</v>
      </c>
      <c r="D232" s="123">
        <f t="shared" si="111"/>
        <v>157.58988312214711</v>
      </c>
      <c r="E232" s="123">
        <f t="shared" si="111"/>
        <v>139.29240416296227</v>
      </c>
      <c r="F232" s="123">
        <f t="shared" si="111"/>
        <v>117.82507431623891</v>
      </c>
      <c r="G232" s="123">
        <f t="shared" si="111"/>
        <v>153.87564794887084</v>
      </c>
      <c r="H232" s="123">
        <f t="shared" si="111"/>
        <v>160.09871955463495</v>
      </c>
      <c r="I232" s="123">
        <f t="shared" si="111"/>
        <v>127.70296337088375</v>
      </c>
      <c r="J232" s="123">
        <f t="shared" si="111"/>
        <v>140.34631077856352</v>
      </c>
      <c r="K232" s="123">
        <f t="shared" si="111"/>
        <v>156.64709019400544</v>
      </c>
      <c r="L232" s="123">
        <f t="shared" si="111"/>
        <v>152.24806150834695</v>
      </c>
      <c r="M232" s="123">
        <f t="shared" si="111"/>
        <v>140.26086760642829</v>
      </c>
      <c r="N232" s="123">
        <f t="shared" si="111"/>
        <v>151.61520104212508</v>
      </c>
      <c r="O232" s="123">
        <f t="shared" si="111"/>
        <v>146.95000136601749</v>
      </c>
      <c r="P232" s="123">
        <f t="shared" si="111"/>
        <v>139.73341803033003</v>
      </c>
      <c r="Q232" s="123">
        <f t="shared" si="111"/>
        <v>142.72541539894195</v>
      </c>
      <c r="R232" s="123">
        <f t="shared" ref="R232:V232" si="112">SUM(R233:R234)</f>
        <v>146.27574911859972</v>
      </c>
      <c r="S232" s="123">
        <f t="shared" si="112"/>
        <v>147.2229591615806</v>
      </c>
      <c r="T232" s="123">
        <f t="shared" si="112"/>
        <v>152.18516082763369</v>
      </c>
      <c r="U232" s="123">
        <f t="shared" si="112"/>
        <v>157.56728880477885</v>
      </c>
      <c r="V232" s="123">
        <f t="shared" si="112"/>
        <v>153.8068842543513</v>
      </c>
      <c r="W232" s="123">
        <f t="shared" ref="W232:Y232" si="113">SUM(W233:W234)</f>
        <v>159.17692972598465</v>
      </c>
      <c r="X232" s="123">
        <f t="shared" si="113"/>
        <v>159.86981402905067</v>
      </c>
      <c r="Y232" s="123">
        <f t="shared" si="113"/>
        <v>154.88421005266954</v>
      </c>
      <c r="DA232" s="130" t="s">
        <v>2846</v>
      </c>
    </row>
    <row r="233" spans="1:105" ht="12" customHeight="1" x14ac:dyDescent="0.25">
      <c r="A233" s="97" t="s">
        <v>197</v>
      </c>
      <c r="B233" s="99">
        <v>137.7326617150697</v>
      </c>
      <c r="C233" s="99">
        <v>111.19906105584312</v>
      </c>
      <c r="D233" s="99">
        <v>157.12996856749885</v>
      </c>
      <c r="E233" s="99">
        <v>138.88202544453299</v>
      </c>
      <c r="F233" s="99">
        <v>117.48102476948719</v>
      </c>
      <c r="G233" s="99">
        <v>153.429685202332</v>
      </c>
      <c r="H233" s="99">
        <v>159.63418602300575</v>
      </c>
      <c r="I233" s="99">
        <v>127.34086798366681</v>
      </c>
      <c r="J233" s="99">
        <v>139.95064705298455</v>
      </c>
      <c r="K233" s="99">
        <v>156.20942037784278</v>
      </c>
      <c r="L233" s="99">
        <v>151.81983226942924</v>
      </c>
      <c r="M233" s="99">
        <v>139.87305090468325</v>
      </c>
      <c r="N233" s="99">
        <v>151.1950654251705</v>
      </c>
      <c r="O233" s="99">
        <v>146.5447989992023</v>
      </c>
      <c r="P233" s="99">
        <v>139.35271347501038</v>
      </c>
      <c r="Q233" s="99">
        <v>142.33820651171624</v>
      </c>
      <c r="R233" s="99">
        <v>145.87828813060253</v>
      </c>
      <c r="S233" s="99">
        <v>146.82432408840805</v>
      </c>
      <c r="T233" s="99">
        <v>151.76524099365727</v>
      </c>
      <c r="U233" s="99">
        <v>157.13894819010002</v>
      </c>
      <c r="V233" s="99">
        <v>153.38811997242826</v>
      </c>
      <c r="W233" s="99">
        <v>158.75186638508191</v>
      </c>
      <c r="X233" s="99">
        <v>159.4599794460992</v>
      </c>
      <c r="Y233" s="99">
        <v>154.49575048723531</v>
      </c>
      <c r="DA233" s="63" t="s">
        <v>2847</v>
      </c>
    </row>
    <row r="234" spans="1:105" ht="12" customHeight="1" x14ac:dyDescent="0.25">
      <c r="A234" s="97" t="s">
        <v>53</v>
      </c>
      <c r="B234" s="99">
        <v>0.39196918897456112</v>
      </c>
      <c r="C234" s="99">
        <v>0.32208386358077262</v>
      </c>
      <c r="D234" s="99">
        <v>0.45991455464827291</v>
      </c>
      <c r="E234" s="99">
        <v>0.41037871842929174</v>
      </c>
      <c r="F234" s="99">
        <v>0.34404954675171268</v>
      </c>
      <c r="G234" s="99">
        <v>0.44596274653884937</v>
      </c>
      <c r="H234" s="99">
        <v>0.46453353162918792</v>
      </c>
      <c r="I234" s="99">
        <v>0.36209538721694101</v>
      </c>
      <c r="J234" s="99">
        <v>0.39566372557895596</v>
      </c>
      <c r="K234" s="99">
        <v>0.43766981616266171</v>
      </c>
      <c r="L234" s="99">
        <v>0.42822923891771031</v>
      </c>
      <c r="M234" s="99">
        <v>0.38781670174503102</v>
      </c>
      <c r="N234" s="99">
        <v>0.4201356169545703</v>
      </c>
      <c r="O234" s="99">
        <v>0.40520236681519456</v>
      </c>
      <c r="P234" s="99">
        <v>0.38070455531965858</v>
      </c>
      <c r="Q234" s="99">
        <v>0.38720888722572472</v>
      </c>
      <c r="R234" s="99">
        <v>0.39746098799718937</v>
      </c>
      <c r="S234" s="99">
        <v>0.39863507317256996</v>
      </c>
      <c r="T234" s="99">
        <v>0.41991983397641552</v>
      </c>
      <c r="U234" s="99">
        <v>0.42834061467882811</v>
      </c>
      <c r="V234" s="99">
        <v>0.41876428192305593</v>
      </c>
      <c r="W234" s="99">
        <v>0.42506334090275139</v>
      </c>
      <c r="X234" s="99">
        <v>0.409834582951488</v>
      </c>
      <c r="Y234" s="99">
        <v>0.38845956543422422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1.125722507572342E-3</v>
      </c>
      <c r="C235" s="123">
        <f t="shared" si="114"/>
        <v>9.8511513007280447E-4</v>
      </c>
      <c r="D235" s="123">
        <f t="shared" si="114"/>
        <v>3.8986569325769407E-4</v>
      </c>
      <c r="E235" s="123">
        <f t="shared" si="114"/>
        <v>1.0497888314446591E-3</v>
      </c>
      <c r="F235" s="123">
        <f t="shared" si="114"/>
        <v>2.0843137732686006E-3</v>
      </c>
      <c r="G235" s="123">
        <f t="shared" si="114"/>
        <v>2.2942420488536834E-3</v>
      </c>
      <c r="H235" s="123">
        <f t="shared" si="114"/>
        <v>4.0622018303210538E-3</v>
      </c>
      <c r="I235" s="123">
        <f t="shared" si="114"/>
        <v>5.2918942099604346E-3</v>
      </c>
      <c r="J235" s="123">
        <f t="shared" si="114"/>
        <v>6.0430306337563673E-3</v>
      </c>
      <c r="K235" s="123">
        <f t="shared" si="114"/>
        <v>7.1416598124012702E-3</v>
      </c>
      <c r="L235" s="123">
        <f t="shared" si="114"/>
        <v>1.1713022803801728E-2</v>
      </c>
      <c r="M235" s="123">
        <f t="shared" si="114"/>
        <v>7.6388378283917778E-3</v>
      </c>
      <c r="N235" s="123">
        <f t="shared" si="114"/>
        <v>9.6931946034181354E-3</v>
      </c>
      <c r="O235" s="123">
        <f t="shared" si="114"/>
        <v>1.2248852863101251E-2</v>
      </c>
      <c r="P235" s="123">
        <f t="shared" si="114"/>
        <v>2.119817234044467E-2</v>
      </c>
      <c r="Q235" s="123">
        <f t="shared" si="114"/>
        <v>5.9072204506943893E-2</v>
      </c>
      <c r="R235" s="123">
        <f t="shared" si="114"/>
        <v>4.5764637002387566E-2</v>
      </c>
      <c r="S235" s="123">
        <f t="shared" si="114"/>
        <v>5.3901137913402751E-2</v>
      </c>
      <c r="T235" s="123">
        <f t="shared" si="114"/>
        <v>6.7159493566884887E-2</v>
      </c>
      <c r="U235" s="123">
        <f t="shared" si="114"/>
        <v>9.5347464640659005E-2</v>
      </c>
      <c r="V235" s="123">
        <f t="shared" si="114"/>
        <v>5.6041755708069657E-2</v>
      </c>
      <c r="W235" s="123">
        <f t="shared" si="114"/>
        <v>6.1618643346771557E-2</v>
      </c>
      <c r="X235" s="123">
        <f t="shared" si="114"/>
        <v>4.6757646304627108E-2</v>
      </c>
      <c r="Y235" s="123">
        <f t="shared" si="114"/>
        <v>4.0231629975563302E-2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1.125722507572342E-3</v>
      </c>
      <c r="C236" s="99">
        <f>RES_hhdet_fecs!C110</f>
        <v>9.8511513007280447E-4</v>
      </c>
      <c r="D236" s="99">
        <f>RES_hhdet_fecs!D110</f>
        <v>3.8986569325769407E-4</v>
      </c>
      <c r="E236" s="99">
        <f>RES_hhdet_fecs!E110</f>
        <v>1.0497888314446591E-3</v>
      </c>
      <c r="F236" s="99">
        <f>RES_hhdet_fecs!F110</f>
        <v>2.0843137732686006E-3</v>
      </c>
      <c r="G236" s="99">
        <f>RES_hhdet_fecs!G110</f>
        <v>2.2942420488536834E-3</v>
      </c>
      <c r="H236" s="99">
        <f>RES_hhdet_fecs!H110</f>
        <v>4.0622018303210538E-3</v>
      </c>
      <c r="I236" s="99">
        <f>RES_hhdet_fecs!I110</f>
        <v>5.2918942099604346E-3</v>
      </c>
      <c r="J236" s="99">
        <f>RES_hhdet_fecs!J110</f>
        <v>6.0430306337563673E-3</v>
      </c>
      <c r="K236" s="99">
        <f>RES_hhdet_fecs!K110</f>
        <v>7.1416598124012702E-3</v>
      </c>
      <c r="L236" s="99">
        <f>RES_hhdet_fecs!L110</f>
        <v>1.1713022803801728E-2</v>
      </c>
      <c r="M236" s="99">
        <f>RES_hhdet_fecs!M110</f>
        <v>7.6388378283917778E-3</v>
      </c>
      <c r="N236" s="99">
        <f>RES_hhdet_fecs!N110</f>
        <v>9.6931946034181354E-3</v>
      </c>
      <c r="O236" s="99">
        <f>RES_hhdet_fecs!O110</f>
        <v>1.2248852863101251E-2</v>
      </c>
      <c r="P236" s="99">
        <f>RES_hhdet_fecs!P110</f>
        <v>2.119817234044467E-2</v>
      </c>
      <c r="Q236" s="99">
        <f>RES_hhdet_fecs!Q110</f>
        <v>5.9072204506943893E-2</v>
      </c>
      <c r="R236" s="99">
        <f>RES_hhdet_fecs!R110</f>
        <v>4.5764637002387566E-2</v>
      </c>
      <c r="S236" s="99">
        <f>RES_hhdet_fecs!S110</f>
        <v>5.3901137913402751E-2</v>
      </c>
      <c r="T236" s="99">
        <f>RES_hhdet_fecs!T110</f>
        <v>6.7159493566884887E-2</v>
      </c>
      <c r="U236" s="99">
        <f>RES_hhdet_fecs!U110</f>
        <v>9.5347464640659005E-2</v>
      </c>
      <c r="V236" s="99">
        <f>RES_hhdet_fecs!V110</f>
        <v>5.6041755708069657E-2</v>
      </c>
      <c r="W236" s="99">
        <f>RES_hhdet_fecs!W110</f>
        <v>6.1618643346771557E-2</v>
      </c>
      <c r="X236" s="99">
        <f>RES_hhdet_fecs!X110</f>
        <v>4.6757646304627108E-2</v>
      </c>
      <c r="Y236" s="99">
        <f>RES_hhdet_fecs!Y110</f>
        <v>4.0231629975563302E-2</v>
      </c>
      <c r="DA236" s="63" t="s">
        <v>2850</v>
      </c>
    </row>
    <row r="237" spans="1:105" ht="12" customHeight="1" x14ac:dyDescent="0.25">
      <c r="A237" s="121" t="s">
        <v>55</v>
      </c>
      <c r="B237" s="123">
        <v>13.081878280970283</v>
      </c>
      <c r="C237" s="123">
        <v>9.4817118810160679</v>
      </c>
      <c r="D237" s="123">
        <v>14.046588260214595</v>
      </c>
      <c r="E237" s="123">
        <v>14.37916819314013</v>
      </c>
      <c r="F237" s="123">
        <v>12.652799610084079</v>
      </c>
      <c r="G237" s="123">
        <v>15.499885142111818</v>
      </c>
      <c r="H237" s="123">
        <v>15.637995008754308</v>
      </c>
      <c r="I237" s="123">
        <v>13.395030445802693</v>
      </c>
      <c r="J237" s="123">
        <v>14.912603634662135</v>
      </c>
      <c r="K237" s="123">
        <v>16.718148864648313</v>
      </c>
      <c r="L237" s="123">
        <v>14.655253047218716</v>
      </c>
      <c r="M237" s="123">
        <v>15.427903863464106</v>
      </c>
      <c r="N237" s="123">
        <v>16.212717012902875</v>
      </c>
      <c r="O237" s="123">
        <v>16.294444366939111</v>
      </c>
      <c r="P237" s="123">
        <v>17.08833694736726</v>
      </c>
      <c r="Q237" s="123">
        <v>17.470881605880219</v>
      </c>
      <c r="R237" s="123">
        <v>17.404692663646323</v>
      </c>
      <c r="S237" s="123">
        <v>17.240527942142496</v>
      </c>
      <c r="T237" s="123">
        <v>17.421707719120594</v>
      </c>
      <c r="U237" s="123">
        <v>18.066771305219611</v>
      </c>
      <c r="V237" s="123">
        <v>17.697551248029246</v>
      </c>
      <c r="W237" s="123">
        <v>17.740573528344289</v>
      </c>
      <c r="X237" s="123">
        <v>16.740621874008859</v>
      </c>
      <c r="Y237" s="123">
        <v>13.919718807698189</v>
      </c>
      <c r="DA237" s="130" t="s">
        <v>2851</v>
      </c>
    </row>
    <row r="238" spans="1:105" ht="12" customHeight="1" x14ac:dyDescent="0.25">
      <c r="A238" s="97" t="s">
        <v>130</v>
      </c>
      <c r="B238" s="99">
        <v>13.064782355958535</v>
      </c>
      <c r="C238" s="99">
        <v>9.4630308704347694</v>
      </c>
      <c r="D238" s="99">
        <v>14.139583187344254</v>
      </c>
      <c r="E238" s="99">
        <v>14.092487765576154</v>
      </c>
      <c r="F238" s="99">
        <v>12.360706225410611</v>
      </c>
      <c r="G238" s="99">
        <v>15.485794304713771</v>
      </c>
      <c r="H238" s="99">
        <v>15.534526935273165</v>
      </c>
      <c r="I238" s="99">
        <v>13.270994316538598</v>
      </c>
      <c r="J238" s="99">
        <v>14.784323222781085</v>
      </c>
      <c r="K238" s="99">
        <v>16.629598030306614</v>
      </c>
      <c r="L238" s="99">
        <v>14.353405607299043</v>
      </c>
      <c r="M238" s="99">
        <v>15.165473272036083</v>
      </c>
      <c r="N238" s="99">
        <v>16.007887198805005</v>
      </c>
      <c r="O238" s="99">
        <v>16.015844771764321</v>
      </c>
      <c r="P238" s="99">
        <v>16.921227716683237</v>
      </c>
      <c r="Q238" s="99">
        <v>17.32355380359737</v>
      </c>
      <c r="R238" s="99">
        <v>17.265715278361526</v>
      </c>
      <c r="S238" s="99">
        <v>17.085875837894999</v>
      </c>
      <c r="T238" s="99">
        <v>17.33679035334783</v>
      </c>
      <c r="U238" s="99">
        <v>17.938298656585253</v>
      </c>
      <c r="V238" s="99">
        <v>17.383947432803502</v>
      </c>
      <c r="W238" s="99">
        <v>17.423848264516309</v>
      </c>
      <c r="X238" s="99">
        <v>16.799935426874416</v>
      </c>
      <c r="Y238" s="99">
        <v>14.041311184938618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14.875079003355776</v>
      </c>
      <c r="L239" s="99">
        <v>12.919302382408935</v>
      </c>
      <c r="M239" s="99">
        <v>13.669574394485601</v>
      </c>
      <c r="N239" s="99">
        <v>14.488744998403249</v>
      </c>
      <c r="O239" s="99">
        <v>14.577761983593374</v>
      </c>
      <c r="P239" s="99">
        <v>15.395304410323122</v>
      </c>
      <c r="Q239" s="99">
        <v>15.838584799611665</v>
      </c>
      <c r="R239" s="99">
        <v>15.842891410025569</v>
      </c>
      <c r="S239" s="99">
        <v>15.755861443726426</v>
      </c>
      <c r="T239" s="99">
        <v>16.201536039444505</v>
      </c>
      <c r="U239" s="99">
        <v>16.730937220333232</v>
      </c>
      <c r="V239" s="99">
        <v>16.267159103240644</v>
      </c>
      <c r="W239" s="99">
        <v>16.410437525822502</v>
      </c>
      <c r="X239" s="99">
        <v>15.581531411890483</v>
      </c>
      <c r="Y239" s="99">
        <v>12.93756730858393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7.6652728367025107</v>
      </c>
      <c r="L240" s="102">
        <v>6.9417686621725796</v>
      </c>
      <c r="M240" s="102">
        <v>7.0752002107251428</v>
      </c>
      <c r="N240" s="102">
        <v>7.2317476892728392</v>
      </c>
      <c r="O240" s="102">
        <v>7.4424810407167881</v>
      </c>
      <c r="P240" s="102">
        <v>7.6974922439184441</v>
      </c>
      <c r="Q240" s="102">
        <v>8.0176328028653305</v>
      </c>
      <c r="R240" s="102">
        <v>7.9133108063216309</v>
      </c>
      <c r="S240" s="102">
        <v>7.7298224204984498</v>
      </c>
      <c r="T240" s="102">
        <v>9.2879507592908865</v>
      </c>
      <c r="U240" s="102">
        <v>8.7119770315618563</v>
      </c>
      <c r="V240" s="102">
        <v>8.237531950492091</v>
      </c>
      <c r="W240" s="102">
        <v>8.5773301985334989</v>
      </c>
      <c r="X240" s="102">
        <v>6.2856053442506008</v>
      </c>
      <c r="Y240" s="102">
        <v>4.1227166504105455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7.2098061666532649</v>
      </c>
      <c r="L241" s="105">
        <v>5.9775337202363561</v>
      </c>
      <c r="M241" s="105">
        <v>6.5943741837604559</v>
      </c>
      <c r="N241" s="105">
        <v>7.2569973091304121</v>
      </c>
      <c r="O241" s="105">
        <v>7.1352809428765864</v>
      </c>
      <c r="P241" s="105">
        <v>7.697812166404681</v>
      </c>
      <c r="Q241" s="105">
        <v>7.8209519967463335</v>
      </c>
      <c r="R241" s="105">
        <v>7.9295806037039398</v>
      </c>
      <c r="S241" s="105">
        <v>8.0260390232279804</v>
      </c>
      <c r="T241" s="105">
        <v>6.9135852801536206</v>
      </c>
      <c r="U241" s="105">
        <v>8.0189601887713771</v>
      </c>
      <c r="V241" s="105">
        <v>8.0296271527485494</v>
      </c>
      <c r="W241" s="105">
        <v>7.8331073272890013</v>
      </c>
      <c r="X241" s="105">
        <v>9.2959260676398774</v>
      </c>
      <c r="Y241" s="105">
        <v>8.8148506581733841</v>
      </c>
      <c r="DA241" s="132" t="s">
        <v>2855</v>
      </c>
    </row>
    <row r="242" spans="1:105" ht="12" customHeight="1" x14ac:dyDescent="0.25">
      <c r="A242" s="106" t="s">
        <v>122</v>
      </c>
      <c r="B242" s="102">
        <v>16.094424495540405</v>
      </c>
      <c r="C242" s="102">
        <v>13.914859392039531</v>
      </c>
      <c r="D242" s="102">
        <v>10.259767804124014</v>
      </c>
      <c r="E242" s="102">
        <v>21.640885809202601</v>
      </c>
      <c r="F242" s="102">
        <v>20.119097427982844</v>
      </c>
      <c r="G242" s="102">
        <v>15.955470537204175</v>
      </c>
      <c r="H242" s="102">
        <v>19.019707897658094</v>
      </c>
      <c r="I242" s="102">
        <v>17.477552936957448</v>
      </c>
      <c r="J242" s="102">
        <v>18.35184571181793</v>
      </c>
      <c r="K242" s="102">
        <v>19.323684499136821</v>
      </c>
      <c r="L242" s="102">
        <v>20.610095586027896</v>
      </c>
      <c r="M242" s="102">
        <v>20.193902911655677</v>
      </c>
      <c r="N242" s="102">
        <v>19.810845428898926</v>
      </c>
      <c r="O242" s="102">
        <v>21.247038452406063</v>
      </c>
      <c r="P242" s="102">
        <v>21.147757033469244</v>
      </c>
      <c r="Q242" s="102">
        <v>21.633552430387017</v>
      </c>
      <c r="R242" s="102">
        <v>21.916809914215534</v>
      </c>
      <c r="S242" s="102">
        <v>21.351718820056295</v>
      </c>
      <c r="T242" s="102">
        <v>20.593730873863738</v>
      </c>
      <c r="U242" s="102">
        <v>21.502066509497233</v>
      </c>
      <c r="V242" s="102">
        <v>22.62201785341988</v>
      </c>
      <c r="W242" s="102">
        <v>22.943455177640569</v>
      </c>
      <c r="X242" s="102">
        <v>19.00994667591381</v>
      </c>
      <c r="Y242" s="102">
        <v>14.270072438524833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15.71890366171221</v>
      </c>
      <c r="L243" s="105">
        <v>17.044192147517091</v>
      </c>
      <c r="M243" s="105">
        <v>16.6542940905838</v>
      </c>
      <c r="N243" s="105">
        <v>16.27425864043057</v>
      </c>
      <c r="O243" s="105">
        <v>17.339202219613455</v>
      </c>
      <c r="P243" s="105">
        <v>17.061525273653757</v>
      </c>
      <c r="Q243" s="105">
        <v>17.512424578847607</v>
      </c>
      <c r="R243" s="105">
        <v>17.783199208297827</v>
      </c>
      <c r="S243" s="105">
        <v>17.820775882106172</v>
      </c>
      <c r="T243" s="105">
        <v>17.578837161174462</v>
      </c>
      <c r="U243" s="105">
        <v>18.559402928186753</v>
      </c>
      <c r="V243" s="105">
        <v>19.579168667174066</v>
      </c>
      <c r="W243" s="105">
        <v>19.87430023103574</v>
      </c>
      <c r="X243" s="105">
        <v>15.983465075790983</v>
      </c>
      <c r="Y243" s="105">
        <v>11.882298826062026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9.1395442179358604</v>
      </c>
      <c r="L244" s="99">
        <v>10.284389103071913</v>
      </c>
      <c r="M244" s="99">
        <v>9.7198138805427341</v>
      </c>
      <c r="N244" s="99">
        <v>9.1867145189356307</v>
      </c>
      <c r="O244" s="99">
        <v>9.9280842082717005</v>
      </c>
      <c r="P244" s="99">
        <v>9.5343760759090106</v>
      </c>
      <c r="Q244" s="99">
        <v>9.8586196679503573</v>
      </c>
      <c r="R244" s="99">
        <v>9.9109322742832635</v>
      </c>
      <c r="S244" s="99">
        <v>9.7176286898719244</v>
      </c>
      <c r="T244" s="99">
        <v>10.760874270337652</v>
      </c>
      <c r="U244" s="99">
        <v>10.443044798729003</v>
      </c>
      <c r="V244" s="99">
        <v>10.745642356283733</v>
      </c>
      <c r="W244" s="99">
        <v>11.126559829105291</v>
      </c>
      <c r="X244" s="99">
        <v>6.8472120317757099</v>
      </c>
      <c r="Y244" s="99">
        <v>3.7258647380917527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6.5793594437763545</v>
      </c>
      <c r="L245" s="99">
        <v>6.7598030444451753</v>
      </c>
      <c r="M245" s="99">
        <v>6.9344802100410687</v>
      </c>
      <c r="N245" s="99">
        <v>7.0875441214949406</v>
      </c>
      <c r="O245" s="99">
        <v>7.4111180113417516</v>
      </c>
      <c r="P245" s="99">
        <v>7.5271491977447518</v>
      </c>
      <c r="Q245" s="99">
        <v>7.6538049108972519</v>
      </c>
      <c r="R245" s="99">
        <v>7.8722669340145641</v>
      </c>
      <c r="S245" s="99">
        <v>8.1031471922342462</v>
      </c>
      <c r="T245" s="99">
        <v>6.8179628908368137</v>
      </c>
      <c r="U245" s="99">
        <v>8.1163581294577529</v>
      </c>
      <c r="V245" s="99">
        <v>8.833526310890333</v>
      </c>
      <c r="W245" s="99">
        <v>8.7477404019304501</v>
      </c>
      <c r="X245" s="99">
        <v>9.1362530440152696</v>
      </c>
      <c r="Y245" s="99">
        <v>8.1564340879702755</v>
      </c>
      <c r="DA245" s="63" t="s">
        <v>2859</v>
      </c>
    </row>
    <row r="246" spans="1:105" ht="12" customHeight="1" x14ac:dyDescent="0.25">
      <c r="A246" s="121" t="s">
        <v>54</v>
      </c>
      <c r="B246" s="123">
        <v>8.0678708090113531</v>
      </c>
      <c r="C246" s="123">
        <v>7.9962199208392999</v>
      </c>
      <c r="D246" s="123">
        <v>7.9410277716272208</v>
      </c>
      <c r="E246" s="123">
        <v>12.193309534635338</v>
      </c>
      <c r="F246" s="123">
        <v>11.729224770996298</v>
      </c>
      <c r="G246" s="123">
        <v>10.622164354033799</v>
      </c>
      <c r="H246" s="123">
        <v>11.379034735239253</v>
      </c>
      <c r="I246" s="123">
        <v>11.399751086377055</v>
      </c>
      <c r="J246" s="123">
        <v>11.82024809711632</v>
      </c>
      <c r="K246" s="123">
        <v>12.055015452033686</v>
      </c>
      <c r="L246" s="123">
        <v>12.50598495962574</v>
      </c>
      <c r="M246" s="123">
        <v>11.733208709099218</v>
      </c>
      <c r="N246" s="123">
        <v>11.645395719191097</v>
      </c>
      <c r="O246" s="123">
        <v>11.424165145976035</v>
      </c>
      <c r="P246" s="123">
        <v>11.115455571976435</v>
      </c>
      <c r="Q246" s="123">
        <v>11.068737541932936</v>
      </c>
      <c r="R246" s="123">
        <v>11.249625269458431</v>
      </c>
      <c r="S246" s="123">
        <v>11.397534486142948</v>
      </c>
      <c r="T246" s="123">
        <v>11.65349083183543</v>
      </c>
      <c r="U246" s="123">
        <v>12.030110998933235</v>
      </c>
      <c r="V246" s="123">
        <v>11.545146270832758</v>
      </c>
      <c r="W246" s="123">
        <v>11.483046146322204</v>
      </c>
      <c r="X246" s="123">
        <v>9.5480825204639448</v>
      </c>
      <c r="Y246" s="123">
        <v>7.8641654504131653</v>
      </c>
      <c r="DA246" s="130" t="s">
        <v>2860</v>
      </c>
    </row>
    <row r="247" spans="1:105" ht="12" customHeight="1" x14ac:dyDescent="0.25">
      <c r="A247" s="97" t="s">
        <v>50</v>
      </c>
      <c r="B247" s="99">
        <v>8.3248796560245673</v>
      </c>
      <c r="C247" s="99">
        <v>8.4949788196216129</v>
      </c>
      <c r="D247" s="99">
        <v>9.1831857457727892</v>
      </c>
      <c r="E247" s="99">
        <v>12.181003865942431</v>
      </c>
      <c r="F247" s="99">
        <v>12.19383020394157</v>
      </c>
      <c r="G247" s="99">
        <v>11.883766761368015</v>
      </c>
      <c r="H247" s="99">
        <v>12.047501882325408</v>
      </c>
      <c r="I247" s="99">
        <v>12.541290924837655</v>
      </c>
      <c r="J247" s="99">
        <v>12.912983172364607</v>
      </c>
      <c r="K247" s="99">
        <v>13.302279863560484</v>
      </c>
      <c r="L247" s="99">
        <v>13.456500979303588</v>
      </c>
      <c r="M247" s="99">
        <v>12.859993759626381</v>
      </c>
      <c r="N247" s="99">
        <v>12.870848575143778</v>
      </c>
      <c r="O247" s="99">
        <v>12.334095536297811</v>
      </c>
      <c r="P247" s="99">
        <v>12.200741374218453</v>
      </c>
      <c r="Q247" s="99">
        <v>12.124345450724885</v>
      </c>
      <c r="R247" s="99">
        <v>12.288190380663062</v>
      </c>
      <c r="S247" s="99">
        <v>12.40878041839734</v>
      </c>
      <c r="T247" s="99">
        <v>12.781558876823031</v>
      </c>
      <c r="U247" s="99">
        <v>13.334692990149852</v>
      </c>
      <c r="V247" s="99">
        <v>12.37851420756234</v>
      </c>
      <c r="W247" s="99">
        <v>11.660367973948365</v>
      </c>
      <c r="X247" s="99">
        <v>10.020813031985773</v>
      </c>
      <c r="Y247" s="99">
        <v>8.135289659577646</v>
      </c>
      <c r="DA247" s="63" t="s">
        <v>2861</v>
      </c>
    </row>
    <row r="248" spans="1:105" ht="12" customHeight="1" x14ac:dyDescent="0.25">
      <c r="A248" s="109" t="s">
        <v>120</v>
      </c>
      <c r="B248" s="110">
        <v>6.69824968296391</v>
      </c>
      <c r="C248" s="110">
        <v>5.779416309204028</v>
      </c>
      <c r="D248" s="110">
        <v>4.532875658248031</v>
      </c>
      <c r="E248" s="110">
        <v>12.213859834231592</v>
      </c>
      <c r="F248" s="110">
        <v>11.029056232575272</v>
      </c>
      <c r="G248" s="110">
        <v>8.5090791934110044</v>
      </c>
      <c r="H248" s="110">
        <v>10.187480499490007</v>
      </c>
      <c r="I248" s="110">
        <v>9.2452122090872138</v>
      </c>
      <c r="J248" s="110">
        <v>9.8116664397391187</v>
      </c>
      <c r="K248" s="110">
        <v>9.8700519770936275</v>
      </c>
      <c r="L248" s="110">
        <v>10.989065558359039</v>
      </c>
      <c r="M248" s="110">
        <v>10.054717519505449</v>
      </c>
      <c r="N248" s="110">
        <v>9.7877755923065397</v>
      </c>
      <c r="O248" s="110">
        <v>9.9905679888546182</v>
      </c>
      <c r="P248" s="110">
        <v>9.2858758462719013</v>
      </c>
      <c r="Q248" s="110">
        <v>9.2248017208939359</v>
      </c>
      <c r="R248" s="110">
        <v>9.4159760793440253</v>
      </c>
      <c r="S248" s="110">
        <v>9.553539618115078</v>
      </c>
      <c r="T248" s="110">
        <v>9.4821932526203536</v>
      </c>
      <c r="U248" s="110">
        <v>9.4321954331657842</v>
      </c>
      <c r="V248" s="110">
        <v>9.7419339289537792</v>
      </c>
      <c r="W248" s="110">
        <v>10.913143156653023</v>
      </c>
      <c r="X248" s="110">
        <v>6.8476460803392625</v>
      </c>
      <c r="Y248" s="110">
        <v>5.038356000639352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112.20807815438638</v>
      </c>
      <c r="C250" s="118">
        <f t="shared" si="115"/>
        <v>92.19651947236099</v>
      </c>
      <c r="D250" s="118">
        <f t="shared" si="115"/>
        <v>131.54659454886956</v>
      </c>
      <c r="E250" s="118">
        <f t="shared" si="115"/>
        <v>122.72856508527455</v>
      </c>
      <c r="F250" s="118">
        <f t="shared" si="115"/>
        <v>106.03044618020839</v>
      </c>
      <c r="G250" s="118">
        <f t="shared" si="115"/>
        <v>135.61424167319694</v>
      </c>
      <c r="H250" s="118">
        <f t="shared" si="115"/>
        <v>141.64252491261999</v>
      </c>
      <c r="I250" s="118">
        <f t="shared" si="115"/>
        <v>115.51534149552187</v>
      </c>
      <c r="J250" s="118">
        <f t="shared" si="115"/>
        <v>127.1251561485978</v>
      </c>
      <c r="K250" s="118">
        <f t="shared" si="115"/>
        <v>141.8203208835107</v>
      </c>
      <c r="L250" s="118">
        <f t="shared" si="115"/>
        <v>137.54809297750614</v>
      </c>
      <c r="M250" s="118">
        <f t="shared" si="115"/>
        <v>129.25423459226147</v>
      </c>
      <c r="N250" s="118">
        <f t="shared" si="115"/>
        <v>139.87906266439384</v>
      </c>
      <c r="O250" s="118">
        <f t="shared" si="115"/>
        <v>137.51623014695627</v>
      </c>
      <c r="P250" s="118">
        <f t="shared" si="115"/>
        <v>133.29509832550804</v>
      </c>
      <c r="Q250" s="118">
        <f t="shared" si="115"/>
        <v>137.08400680049084</v>
      </c>
      <c r="R250" s="118">
        <f t="shared" ref="R250:V250" si="116">R251+R254+R256+R265</f>
        <v>140.80951677527943</v>
      </c>
      <c r="S250" s="118">
        <f t="shared" si="116"/>
        <v>142.50147818994986</v>
      </c>
      <c r="T250" s="118">
        <f t="shared" si="116"/>
        <v>147.96604420231279</v>
      </c>
      <c r="U250" s="118">
        <f t="shared" si="116"/>
        <v>154.32249155081684</v>
      </c>
      <c r="V250" s="118">
        <f t="shared" si="116"/>
        <v>151.45409905475984</v>
      </c>
      <c r="W250" s="118">
        <f t="shared" ref="W250:Y250" si="117">W251+W254+W256+W265</f>
        <v>156.7739612946003</v>
      </c>
      <c r="X250" s="118">
        <f t="shared" si="117"/>
        <v>155.76778360311107</v>
      </c>
      <c r="Y250" s="118">
        <f t="shared" si="117"/>
        <v>148.48107411572494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97.311143868125001</v>
      </c>
      <c r="C251" s="123">
        <f t="shared" si="118"/>
        <v>79.959570147870636</v>
      </c>
      <c r="D251" s="123">
        <f t="shared" si="118"/>
        <v>115.53302968919397</v>
      </c>
      <c r="E251" s="123">
        <f t="shared" si="118"/>
        <v>103.35854193544716</v>
      </c>
      <c r="F251" s="123">
        <f t="shared" si="118"/>
        <v>88.245520488653113</v>
      </c>
      <c r="G251" s="123">
        <f t="shared" si="118"/>
        <v>116.21291672565754</v>
      </c>
      <c r="H251" s="123">
        <f t="shared" si="118"/>
        <v>121.5482260232436</v>
      </c>
      <c r="I251" s="123">
        <f t="shared" si="118"/>
        <v>97.283677901143975</v>
      </c>
      <c r="J251" s="123">
        <f t="shared" si="118"/>
        <v>107.32791308432786</v>
      </c>
      <c r="K251" s="123">
        <f t="shared" si="118"/>
        <v>120.31598032788072</v>
      </c>
      <c r="L251" s="123">
        <f t="shared" si="118"/>
        <v>117.36260010555527</v>
      </c>
      <c r="M251" s="123">
        <f t="shared" si="118"/>
        <v>108.85397328215134</v>
      </c>
      <c r="N251" s="123">
        <f t="shared" si="118"/>
        <v>118.7852153703505</v>
      </c>
      <c r="O251" s="123">
        <f t="shared" si="118"/>
        <v>116.34954012171912</v>
      </c>
      <c r="P251" s="123">
        <f t="shared" si="118"/>
        <v>111.53410781647877</v>
      </c>
      <c r="Q251" s="123">
        <f t="shared" si="118"/>
        <v>114.77150954605516</v>
      </c>
      <c r="R251" s="123">
        <f t="shared" ref="R251:V251" si="119">SUM(R252:R253)</f>
        <v>118.35576058612536</v>
      </c>
      <c r="S251" s="123">
        <f t="shared" si="119"/>
        <v>119.95587959385303</v>
      </c>
      <c r="T251" s="123">
        <f t="shared" si="119"/>
        <v>124.94386728307386</v>
      </c>
      <c r="U251" s="123">
        <f t="shared" si="119"/>
        <v>130.25646451614926</v>
      </c>
      <c r="V251" s="123">
        <f t="shared" si="119"/>
        <v>128.00020749679777</v>
      </c>
      <c r="W251" s="123">
        <f t="shared" ref="W251:Y251" si="120">SUM(W252:W253)</f>
        <v>133.26223867313388</v>
      </c>
      <c r="X251" s="123">
        <f t="shared" si="120"/>
        <v>134.54609203348176</v>
      </c>
      <c r="Y251" s="123">
        <f t="shared" si="120"/>
        <v>130.8657480607223</v>
      </c>
      <c r="DA251" s="130" t="s">
        <v>3014</v>
      </c>
    </row>
    <row r="252" spans="1:105" ht="12" customHeight="1" x14ac:dyDescent="0.25">
      <c r="A252" s="97" t="s">
        <v>197</v>
      </c>
      <c r="B252" s="99">
        <v>96.919174679150444</v>
      </c>
      <c r="C252" s="99">
        <v>79.637486284289864</v>
      </c>
      <c r="D252" s="99">
        <v>115.07311513454569</v>
      </c>
      <c r="E252" s="99">
        <v>102.94816321701788</v>
      </c>
      <c r="F252" s="99">
        <v>87.901470941901394</v>
      </c>
      <c r="G252" s="99">
        <v>115.76695397911868</v>
      </c>
      <c r="H252" s="99">
        <v>121.08369249161441</v>
      </c>
      <c r="I252" s="99">
        <v>96.921582513927035</v>
      </c>
      <c r="J252" s="99">
        <v>106.9322493587489</v>
      </c>
      <c r="K252" s="99">
        <v>119.87831051171806</v>
      </c>
      <c r="L252" s="99">
        <v>116.93437086663756</v>
      </c>
      <c r="M252" s="99">
        <v>108.46615658040631</v>
      </c>
      <c r="N252" s="99">
        <v>118.36507975339593</v>
      </c>
      <c r="O252" s="99">
        <v>115.94433775490393</v>
      </c>
      <c r="P252" s="99">
        <v>111.15340326115911</v>
      </c>
      <c r="Q252" s="99">
        <v>114.38430065882943</v>
      </c>
      <c r="R252" s="99">
        <v>117.95829959812816</v>
      </c>
      <c r="S252" s="99">
        <v>119.55724452068046</v>
      </c>
      <c r="T252" s="99">
        <v>124.52394744909743</v>
      </c>
      <c r="U252" s="99">
        <v>129.82812390147043</v>
      </c>
      <c r="V252" s="99">
        <v>127.58144321487472</v>
      </c>
      <c r="W252" s="99">
        <v>132.83717533223114</v>
      </c>
      <c r="X252" s="99">
        <v>134.13625745053028</v>
      </c>
      <c r="Y252" s="99">
        <v>130.47728849528806</v>
      </c>
      <c r="DA252" s="63" t="s">
        <v>3015</v>
      </c>
    </row>
    <row r="253" spans="1:105" ht="12" customHeight="1" x14ac:dyDescent="0.25">
      <c r="A253" s="97" t="s">
        <v>53</v>
      </c>
      <c r="B253" s="99">
        <v>0.39196918897456112</v>
      </c>
      <c r="C253" s="99">
        <v>0.32208386358077262</v>
      </c>
      <c r="D253" s="99">
        <v>0.45991455464827291</v>
      </c>
      <c r="E253" s="99">
        <v>0.41037871842929174</v>
      </c>
      <c r="F253" s="99">
        <v>0.34404954675171268</v>
      </c>
      <c r="G253" s="99">
        <v>0.44596274653884937</v>
      </c>
      <c r="H253" s="99">
        <v>0.46453353162918792</v>
      </c>
      <c r="I253" s="99">
        <v>0.36209538721694101</v>
      </c>
      <c r="J253" s="99">
        <v>0.39566372557895596</v>
      </c>
      <c r="K253" s="99">
        <v>0.43766981616266171</v>
      </c>
      <c r="L253" s="99">
        <v>0.42822923891771031</v>
      </c>
      <c r="M253" s="99">
        <v>0.38781670174503102</v>
      </c>
      <c r="N253" s="99">
        <v>0.4201356169545703</v>
      </c>
      <c r="O253" s="99">
        <v>0.40520236681519456</v>
      </c>
      <c r="P253" s="99">
        <v>0.38070455531965858</v>
      </c>
      <c r="Q253" s="99">
        <v>0.38720888722572472</v>
      </c>
      <c r="R253" s="99">
        <v>0.39746098799718937</v>
      </c>
      <c r="S253" s="99">
        <v>0.39863507317256996</v>
      </c>
      <c r="T253" s="99">
        <v>0.41991983397641552</v>
      </c>
      <c r="U253" s="99">
        <v>0.42834061467882811</v>
      </c>
      <c r="V253" s="99">
        <v>0.41876428192305593</v>
      </c>
      <c r="W253" s="99">
        <v>0.42506334090275139</v>
      </c>
      <c r="X253" s="99">
        <v>0.409834582951488</v>
      </c>
      <c r="Y253" s="99">
        <v>0.38845956543422422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2.009102381177446E-3</v>
      </c>
      <c r="C254" s="123">
        <f t="shared" si="121"/>
        <v>1.7581572192523764E-3</v>
      </c>
      <c r="D254" s="123">
        <f t="shared" si="121"/>
        <v>6.95802106997575E-4</v>
      </c>
      <c r="E254" s="123">
        <f t="shared" si="121"/>
        <v>2.3579178874373985E-3</v>
      </c>
      <c r="F254" s="123">
        <f t="shared" si="121"/>
        <v>5.0162044940596749E-3</v>
      </c>
      <c r="G254" s="123">
        <f t="shared" si="121"/>
        <v>5.854134173866217E-3</v>
      </c>
      <c r="H254" s="123">
        <f t="shared" si="121"/>
        <v>1.0566685662299609E-2</v>
      </c>
      <c r="I254" s="123">
        <f t="shared" si="121"/>
        <v>1.4193373484874469E-2</v>
      </c>
      <c r="J254" s="123">
        <f t="shared" si="121"/>
        <v>1.6515642605359898E-2</v>
      </c>
      <c r="K254" s="123">
        <f t="shared" si="121"/>
        <v>1.9816527771002353E-2</v>
      </c>
      <c r="L254" s="123">
        <f t="shared" si="121"/>
        <v>3.3484308189520771E-2</v>
      </c>
      <c r="M254" s="123">
        <f t="shared" si="121"/>
        <v>2.2557478488709037E-2</v>
      </c>
      <c r="N254" s="123">
        <f t="shared" si="121"/>
        <v>3.0213983227370646E-2</v>
      </c>
      <c r="O254" s="123">
        <f t="shared" si="121"/>
        <v>4.0726217261097791E-2</v>
      </c>
      <c r="P254" s="123">
        <f t="shared" si="121"/>
        <v>7.6033788952423992E-2</v>
      </c>
      <c r="Q254" s="123">
        <f t="shared" si="121"/>
        <v>0.22091570843621355</v>
      </c>
      <c r="R254" s="123">
        <f t="shared" si="121"/>
        <v>0.1743348740959913</v>
      </c>
      <c r="S254" s="123">
        <f t="shared" si="121"/>
        <v>0.20699341797220142</v>
      </c>
      <c r="T254" s="123">
        <f t="shared" si="121"/>
        <v>0.25896802272356406</v>
      </c>
      <c r="U254" s="123">
        <f t="shared" si="121"/>
        <v>0.36947523732648518</v>
      </c>
      <c r="V254" s="123">
        <f t="shared" si="121"/>
        <v>0.21815495782032954</v>
      </c>
      <c r="W254" s="123">
        <f t="shared" si="121"/>
        <v>0.24100886352030912</v>
      </c>
      <c r="X254" s="123">
        <f t="shared" si="121"/>
        <v>0.18407183174812167</v>
      </c>
      <c r="Y254" s="123">
        <f t="shared" si="121"/>
        <v>0.15935612704980956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2.009102381177446E-3</v>
      </c>
      <c r="C255" s="99">
        <f>RES_hhdet_tess!C110</f>
        <v>1.7581572192523764E-3</v>
      </c>
      <c r="D255" s="99">
        <f>RES_hhdet_tess!D110</f>
        <v>6.95802106997575E-4</v>
      </c>
      <c r="E255" s="99">
        <f>RES_hhdet_tess!E110</f>
        <v>2.3579178874373985E-3</v>
      </c>
      <c r="F255" s="99">
        <f>RES_hhdet_tess!F110</f>
        <v>5.0162044940596749E-3</v>
      </c>
      <c r="G255" s="99">
        <f>RES_hhdet_tess!G110</f>
        <v>5.854134173866217E-3</v>
      </c>
      <c r="H255" s="99">
        <f>RES_hhdet_tess!H110</f>
        <v>1.0566685662299609E-2</v>
      </c>
      <c r="I255" s="99">
        <f>RES_hhdet_tess!I110</f>
        <v>1.4193373484874469E-2</v>
      </c>
      <c r="J255" s="99">
        <f>RES_hhdet_tess!J110</f>
        <v>1.6515642605359898E-2</v>
      </c>
      <c r="K255" s="99">
        <f>RES_hhdet_tess!K110</f>
        <v>1.9816527771002353E-2</v>
      </c>
      <c r="L255" s="99">
        <f>RES_hhdet_tess!L110</f>
        <v>3.3484308189520771E-2</v>
      </c>
      <c r="M255" s="99">
        <f>RES_hhdet_tess!M110</f>
        <v>2.2557478488709037E-2</v>
      </c>
      <c r="N255" s="99">
        <f>RES_hhdet_tess!N110</f>
        <v>3.0213983227370646E-2</v>
      </c>
      <c r="O255" s="99">
        <f>RES_hhdet_tess!O110</f>
        <v>4.0726217261097791E-2</v>
      </c>
      <c r="P255" s="99">
        <f>RES_hhdet_tess!P110</f>
        <v>7.6033788952423992E-2</v>
      </c>
      <c r="Q255" s="99">
        <f>RES_hhdet_tess!Q110</f>
        <v>0.22091570843621355</v>
      </c>
      <c r="R255" s="99">
        <f>RES_hhdet_tess!R110</f>
        <v>0.1743348740959913</v>
      </c>
      <c r="S255" s="99">
        <f>RES_hhdet_tess!S110</f>
        <v>0.20699341797220142</v>
      </c>
      <c r="T255" s="99">
        <f>RES_hhdet_tess!T110</f>
        <v>0.25896802272356406</v>
      </c>
      <c r="U255" s="99">
        <f>RES_hhdet_tess!U110</f>
        <v>0.36947523732648518</v>
      </c>
      <c r="V255" s="99">
        <f>RES_hhdet_tess!V110</f>
        <v>0.21815495782032954</v>
      </c>
      <c r="W255" s="99">
        <f>RES_hhdet_tess!W110</f>
        <v>0.24100886352030912</v>
      </c>
      <c r="X255" s="99">
        <f>RES_hhdet_tess!X110</f>
        <v>0.18407183174812167</v>
      </c>
      <c r="Y255" s="99">
        <f>RES_hhdet_tess!Y110</f>
        <v>0.15935612704980956</v>
      </c>
      <c r="DA255" s="63" t="s">
        <v>3018</v>
      </c>
    </row>
    <row r="256" spans="1:105" ht="12" customHeight="1" x14ac:dyDescent="0.25">
      <c r="A256" s="121" t="s">
        <v>55</v>
      </c>
      <c r="B256" s="123">
        <v>10.042190047844182</v>
      </c>
      <c r="C256" s="123">
        <v>7.4050115112873094</v>
      </c>
      <c r="D256" s="123">
        <v>11.171944255174044</v>
      </c>
      <c r="E256" s="123">
        <v>11.468665246830964</v>
      </c>
      <c r="F256" s="123">
        <v>10.169636242671313</v>
      </c>
      <c r="G256" s="123">
        <v>12.627965133127237</v>
      </c>
      <c r="H256" s="123">
        <v>12.784001475692577</v>
      </c>
      <c r="I256" s="123">
        <v>10.977621746959004</v>
      </c>
      <c r="J256" s="123">
        <v>12.245149160273114</v>
      </c>
      <c r="K256" s="123">
        <v>13.779602238977219</v>
      </c>
      <c r="L256" s="123">
        <v>12.059462004629189</v>
      </c>
      <c r="M256" s="123">
        <v>12.760325303904638</v>
      </c>
      <c r="N256" s="123">
        <v>13.51137880781573</v>
      </c>
      <c r="O256" s="123">
        <v>13.693613611478158</v>
      </c>
      <c r="P256" s="123">
        <v>14.498067339287527</v>
      </c>
      <c r="Q256" s="123">
        <v>14.934552935117066</v>
      </c>
      <c r="R256" s="123">
        <v>14.984421950197071</v>
      </c>
      <c r="S256" s="123">
        <v>14.927131464708394</v>
      </c>
      <c r="T256" s="123">
        <v>15.180047148653468</v>
      </c>
      <c r="U256" s="123">
        <v>15.842749568398656</v>
      </c>
      <c r="V256" s="123">
        <v>15.617589913360234</v>
      </c>
      <c r="W256" s="123">
        <v>15.745831956630779</v>
      </c>
      <c r="X256" s="123">
        <v>15.003024806112608</v>
      </c>
      <c r="Y256" s="123">
        <v>12.562207569592493</v>
      </c>
      <c r="DA256" s="130" t="s">
        <v>3019</v>
      </c>
    </row>
    <row r="257" spans="1:105" ht="12" customHeight="1" x14ac:dyDescent="0.25">
      <c r="A257" s="97" t="s">
        <v>130</v>
      </c>
      <c r="B257" s="99">
        <v>10.042167554368786</v>
      </c>
      <c r="C257" s="99">
        <v>7.3995287366911242</v>
      </c>
      <c r="D257" s="99">
        <v>11.284191641219513</v>
      </c>
      <c r="E257" s="99">
        <v>11.369902396296688</v>
      </c>
      <c r="F257" s="99">
        <v>10.058793107304716</v>
      </c>
      <c r="G257" s="99">
        <v>12.69936425382064</v>
      </c>
      <c r="H257" s="99">
        <v>12.798420211613418</v>
      </c>
      <c r="I257" s="99">
        <v>10.966962568883055</v>
      </c>
      <c r="J257" s="99">
        <v>12.256320316166674</v>
      </c>
      <c r="K257" s="99">
        <v>13.833553904905068</v>
      </c>
      <c r="L257" s="99">
        <v>11.973958674163544</v>
      </c>
      <c r="M257" s="99">
        <v>12.721839600966424</v>
      </c>
      <c r="N257" s="99">
        <v>13.533799182656947</v>
      </c>
      <c r="O257" s="99">
        <v>13.654692303054782</v>
      </c>
      <c r="P257" s="99">
        <v>14.525075491607067</v>
      </c>
      <c r="Q257" s="99">
        <v>14.96144325242177</v>
      </c>
      <c r="R257" s="99">
        <v>14.991018388427493</v>
      </c>
      <c r="S257" s="99">
        <v>14.915615736115191</v>
      </c>
      <c r="T257" s="99">
        <v>15.218436802212597</v>
      </c>
      <c r="U257" s="99">
        <v>15.824144071149343</v>
      </c>
      <c r="V257" s="99">
        <v>15.414145699517844</v>
      </c>
      <c r="W257" s="99">
        <v>15.531988266277416</v>
      </c>
      <c r="X257" s="99">
        <v>15.050244075911053</v>
      </c>
      <c r="Y257" s="99">
        <v>12.631679656010521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13.806061670865599</v>
      </c>
      <c r="L258" s="99">
        <v>11.953993651381875</v>
      </c>
      <c r="M258" s="99">
        <v>12.698749549529019</v>
      </c>
      <c r="N258" s="99">
        <v>13.515154529562507</v>
      </c>
      <c r="O258" s="99">
        <v>13.627483142388018</v>
      </c>
      <c r="P258" s="99">
        <v>14.454947077535794</v>
      </c>
      <c r="Q258" s="99">
        <v>14.887149852220389</v>
      </c>
      <c r="R258" s="99">
        <v>14.922398560348229</v>
      </c>
      <c r="S258" s="99">
        <v>14.858592667438494</v>
      </c>
      <c r="T258" s="99">
        <v>15.159238050040056</v>
      </c>
      <c r="U258" s="99">
        <v>15.77769048635369</v>
      </c>
      <c r="V258" s="99">
        <v>15.379324262520228</v>
      </c>
      <c r="W258" s="99">
        <v>15.507820258556579</v>
      </c>
      <c r="X258" s="99">
        <v>14.975823465159207</v>
      </c>
      <c r="Y258" s="99">
        <v>12.562655382922539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6.5962555042123334</v>
      </c>
      <c r="L259" s="102">
        <v>5.9764599311455173</v>
      </c>
      <c r="M259" s="102">
        <v>6.1043753657685631</v>
      </c>
      <c r="N259" s="102">
        <v>6.2581572204320937</v>
      </c>
      <c r="O259" s="102">
        <v>6.4922021995114303</v>
      </c>
      <c r="P259" s="102">
        <v>6.7571349111311116</v>
      </c>
      <c r="Q259" s="102">
        <v>7.0661978554740541</v>
      </c>
      <c r="R259" s="102">
        <v>6.9928179566442914</v>
      </c>
      <c r="S259" s="102">
        <v>6.832553644210515</v>
      </c>
      <c r="T259" s="102">
        <v>8.245652769886437</v>
      </c>
      <c r="U259" s="102">
        <v>7.7587302975823134</v>
      </c>
      <c r="V259" s="102">
        <v>7.3496971097716788</v>
      </c>
      <c r="W259" s="102">
        <v>7.674712931267579</v>
      </c>
      <c r="X259" s="102">
        <v>5.6798973975193299</v>
      </c>
      <c r="Y259" s="102">
        <v>3.7478047247491566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7.2098061666532649</v>
      </c>
      <c r="L260" s="105">
        <v>5.9775337202363561</v>
      </c>
      <c r="M260" s="105">
        <v>6.5943741837604559</v>
      </c>
      <c r="N260" s="105">
        <v>7.2569973091304121</v>
      </c>
      <c r="O260" s="105">
        <v>7.1352809428765864</v>
      </c>
      <c r="P260" s="105">
        <v>7.697812166404681</v>
      </c>
      <c r="Q260" s="105">
        <v>7.8209519967463335</v>
      </c>
      <c r="R260" s="105">
        <v>7.9295806037039398</v>
      </c>
      <c r="S260" s="105">
        <v>8.0260390232279804</v>
      </c>
      <c r="T260" s="105">
        <v>6.9135852801536206</v>
      </c>
      <c r="U260" s="105">
        <v>8.0189601887713771</v>
      </c>
      <c r="V260" s="105">
        <v>8.0296271527485494</v>
      </c>
      <c r="W260" s="105">
        <v>7.8331073272890013</v>
      </c>
      <c r="X260" s="105">
        <v>9.2959260676398774</v>
      </c>
      <c r="Y260" s="105">
        <v>8.8148506581733841</v>
      </c>
      <c r="DA260" s="132" t="s">
        <v>3023</v>
      </c>
    </row>
    <row r="261" spans="1:105" ht="12" customHeight="1" x14ac:dyDescent="0.25">
      <c r="A261" s="106" t="s">
        <v>122</v>
      </c>
      <c r="B261" s="102">
        <v>10.046153719544186</v>
      </c>
      <c r="C261" s="102">
        <v>8.7061160981506873</v>
      </c>
      <c r="D261" s="102">
        <v>6.6011497963855161</v>
      </c>
      <c r="E261" s="102">
        <v>13.970363523310859</v>
      </c>
      <c r="F261" s="102">
        <v>13.00293512289706</v>
      </c>
      <c r="G261" s="102">
        <v>10.319486531645655</v>
      </c>
      <c r="H261" s="102">
        <v>12.312744754032487</v>
      </c>
      <c r="I261" s="102">
        <v>11.328457704921105</v>
      </c>
      <c r="J261" s="102">
        <v>11.94564661864405</v>
      </c>
      <c r="K261" s="102">
        <v>12.621090519061546</v>
      </c>
      <c r="L261" s="102">
        <v>13.55261534531494</v>
      </c>
      <c r="M261" s="102">
        <v>13.360549284087524</v>
      </c>
      <c r="N261" s="102">
        <v>13.191547474553978</v>
      </c>
      <c r="O261" s="102">
        <v>14.189487802499819</v>
      </c>
      <c r="P261" s="102">
        <v>14.189236457985078</v>
      </c>
      <c r="Q261" s="102">
        <v>14.632172063727596</v>
      </c>
      <c r="R261" s="102">
        <v>14.925397307691174</v>
      </c>
      <c r="S261" s="102">
        <v>15.094682534820631</v>
      </c>
      <c r="T261" s="102">
        <v>14.817035097157865</v>
      </c>
      <c r="U261" s="102">
        <v>16.028915081603291</v>
      </c>
      <c r="V261" s="102">
        <v>17.146945838366843</v>
      </c>
      <c r="W261" s="102">
        <v>17.488874199805121</v>
      </c>
      <c r="X261" s="102">
        <v>14.606220269318984</v>
      </c>
      <c r="Y261" s="102">
        <v>11.155652612818916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12.608807914920826</v>
      </c>
      <c r="L262" s="105">
        <v>13.550439184978021</v>
      </c>
      <c r="M262" s="105">
        <v>13.363391726930812</v>
      </c>
      <c r="N262" s="105">
        <v>13.192151876784115</v>
      </c>
      <c r="O262" s="105">
        <v>14.18505503769113</v>
      </c>
      <c r="P262" s="105">
        <v>14.14224183522999</v>
      </c>
      <c r="Q262" s="105">
        <v>14.58821655879386</v>
      </c>
      <c r="R262" s="105">
        <v>14.878694404865584</v>
      </c>
      <c r="S262" s="105">
        <v>15.069848553340194</v>
      </c>
      <c r="T262" s="105">
        <v>14.76654650926003</v>
      </c>
      <c r="U262" s="105">
        <v>15.994005940181948</v>
      </c>
      <c r="V262" s="105">
        <v>17.094544165313362</v>
      </c>
      <c r="W262" s="105">
        <v>17.408947083740518</v>
      </c>
      <c r="X262" s="105">
        <v>14.508629069278767</v>
      </c>
      <c r="Y262" s="105">
        <v>11.110217685002667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6.0294484711444731</v>
      </c>
      <c r="L263" s="99">
        <v>6.7906361405328468</v>
      </c>
      <c r="M263" s="99">
        <v>6.4289115168897446</v>
      </c>
      <c r="N263" s="99">
        <v>6.1046077552891731</v>
      </c>
      <c r="O263" s="99">
        <v>6.7739370263493779</v>
      </c>
      <c r="P263" s="99">
        <v>6.6150926374852439</v>
      </c>
      <c r="Q263" s="99">
        <v>6.9344116478966091</v>
      </c>
      <c r="R263" s="99">
        <v>7.006427470851019</v>
      </c>
      <c r="S263" s="99">
        <v>6.9667013611059483</v>
      </c>
      <c r="T263" s="99">
        <v>7.9485836184232168</v>
      </c>
      <c r="U263" s="99">
        <v>7.8776478107241958</v>
      </c>
      <c r="V263" s="99">
        <v>8.2610178544230344</v>
      </c>
      <c r="W263" s="99">
        <v>8.6612066818100715</v>
      </c>
      <c r="X263" s="99">
        <v>5.3723760252634953</v>
      </c>
      <c r="Y263" s="99">
        <v>2.9537835970323898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6.5793594437763545</v>
      </c>
      <c r="L264" s="99">
        <v>6.7598030444451753</v>
      </c>
      <c r="M264" s="99">
        <v>6.9344802100410687</v>
      </c>
      <c r="N264" s="99">
        <v>7.0875441214949406</v>
      </c>
      <c r="O264" s="99">
        <v>7.4111180113417516</v>
      </c>
      <c r="P264" s="99">
        <v>7.5271491977447518</v>
      </c>
      <c r="Q264" s="99">
        <v>7.6538049108972519</v>
      </c>
      <c r="R264" s="99">
        <v>7.8722669340145641</v>
      </c>
      <c r="S264" s="99">
        <v>8.1031471922342462</v>
      </c>
      <c r="T264" s="99">
        <v>6.8179628908368137</v>
      </c>
      <c r="U264" s="99">
        <v>8.1163581294577529</v>
      </c>
      <c r="V264" s="99">
        <v>8.833526310890333</v>
      </c>
      <c r="W264" s="99">
        <v>8.7477404019304501</v>
      </c>
      <c r="X264" s="99">
        <v>9.1362530440152696</v>
      </c>
      <c r="Y264" s="99">
        <v>8.1564340879702755</v>
      </c>
      <c r="DA264" s="63" t="s">
        <v>3027</v>
      </c>
    </row>
    <row r="265" spans="1:105" ht="12" customHeight="1" x14ac:dyDescent="0.25">
      <c r="A265" s="121" t="s">
        <v>54</v>
      </c>
      <c r="B265" s="123">
        <v>4.8527351360360154</v>
      </c>
      <c r="C265" s="123">
        <v>4.8301796559837848</v>
      </c>
      <c r="D265" s="123">
        <v>4.8409248023945572</v>
      </c>
      <c r="E265" s="123">
        <v>7.8989999851089898</v>
      </c>
      <c r="F265" s="123">
        <v>7.6102732443898971</v>
      </c>
      <c r="G265" s="123">
        <v>6.7675056802382789</v>
      </c>
      <c r="H265" s="123">
        <v>7.2997307280215376</v>
      </c>
      <c r="I265" s="123">
        <v>7.2398484739340132</v>
      </c>
      <c r="J265" s="123">
        <v>7.5355782613914579</v>
      </c>
      <c r="K265" s="123">
        <v>7.7049217888817605</v>
      </c>
      <c r="L265" s="123">
        <v>8.0925465591321721</v>
      </c>
      <c r="M265" s="123">
        <v>7.6173785277167907</v>
      </c>
      <c r="N265" s="123">
        <v>7.5522545030002615</v>
      </c>
      <c r="O265" s="123">
        <v>7.4323501964978966</v>
      </c>
      <c r="P265" s="123">
        <v>7.1868893807893119</v>
      </c>
      <c r="Q265" s="123">
        <v>7.1570286108824099</v>
      </c>
      <c r="R265" s="123">
        <v>7.294999364861023</v>
      </c>
      <c r="S265" s="123">
        <v>7.4114737134162567</v>
      </c>
      <c r="T265" s="123">
        <v>7.5831617478619124</v>
      </c>
      <c r="U265" s="123">
        <v>7.8538022289424196</v>
      </c>
      <c r="V265" s="123">
        <v>7.6181466867815129</v>
      </c>
      <c r="W265" s="123">
        <v>7.5248818013153258</v>
      </c>
      <c r="X265" s="123">
        <v>6.0345949317685639</v>
      </c>
      <c r="Y265" s="123">
        <v>4.8937623583603402</v>
      </c>
      <c r="DA265" s="130" t="s">
        <v>3028</v>
      </c>
    </row>
    <row r="266" spans="1:105" ht="12" customHeight="1" x14ac:dyDescent="0.25">
      <c r="A266" s="97" t="s">
        <v>50</v>
      </c>
      <c r="B266" s="99">
        <v>4.8347162479440495</v>
      </c>
      <c r="C266" s="99">
        <v>4.9494131893978084</v>
      </c>
      <c r="D266" s="99">
        <v>5.3672014653296314</v>
      </c>
      <c r="E266" s="99">
        <v>7.1299943356946134</v>
      </c>
      <c r="F266" s="99">
        <v>7.1491594077662031</v>
      </c>
      <c r="G266" s="99">
        <v>6.9782770061826298</v>
      </c>
      <c r="H266" s="99">
        <v>7.0823789169798701</v>
      </c>
      <c r="I266" s="99">
        <v>7.3769444032972356</v>
      </c>
      <c r="J266" s="99">
        <v>7.5984991959389507</v>
      </c>
      <c r="K266" s="99">
        <v>7.8322417815868617</v>
      </c>
      <c r="L266" s="99">
        <v>7.9275757140650009</v>
      </c>
      <c r="M266" s="99">
        <v>7.5809241330640562</v>
      </c>
      <c r="N266" s="99">
        <v>7.5931935221875753</v>
      </c>
      <c r="O266" s="99">
        <v>7.2811862384931709</v>
      </c>
      <c r="P266" s="99">
        <v>7.2055663084008454</v>
      </c>
      <c r="Q266" s="99">
        <v>7.164477629047032</v>
      </c>
      <c r="R266" s="99">
        <v>7.2680571445745255</v>
      </c>
      <c r="S266" s="99">
        <v>7.3526067832371336</v>
      </c>
      <c r="T266" s="99">
        <v>7.5977326428777872</v>
      </c>
      <c r="U266" s="99">
        <v>7.9634257814838962</v>
      </c>
      <c r="V266" s="99">
        <v>7.4382737233455298</v>
      </c>
      <c r="W266" s="99">
        <v>7.0538723695266778</v>
      </c>
      <c r="X266" s="99">
        <v>6.0908486670700768</v>
      </c>
      <c r="Y266" s="99">
        <v>4.9574570719616222</v>
      </c>
      <c r="DA266" s="63" t="s">
        <v>3029</v>
      </c>
    </row>
    <row r="267" spans="1:105" ht="12" customHeight="1" x14ac:dyDescent="0.25">
      <c r="A267" s="109" t="s">
        <v>120</v>
      </c>
      <c r="B267" s="110">
        <v>4.9487592616077514</v>
      </c>
      <c r="C267" s="110">
        <v>4.3002295575583629</v>
      </c>
      <c r="D267" s="110">
        <v>3.3969611855783532</v>
      </c>
      <c r="E267" s="110">
        <v>9.1832289759146164</v>
      </c>
      <c r="F267" s="110">
        <v>8.3051798858982391</v>
      </c>
      <c r="G267" s="110">
        <v>6.4144802274104835</v>
      </c>
      <c r="H267" s="110">
        <v>7.6871640854025083</v>
      </c>
      <c r="I267" s="110">
        <v>6.9810940268447448</v>
      </c>
      <c r="J267" s="110">
        <v>7.4199218339006459</v>
      </c>
      <c r="K267" s="110">
        <v>7.4818820459697211</v>
      </c>
      <c r="L267" s="110">
        <v>8.3558219488626566</v>
      </c>
      <c r="M267" s="110">
        <v>7.6716820350431991</v>
      </c>
      <c r="N267" s="110">
        <v>7.4901965089714784</v>
      </c>
      <c r="O267" s="110">
        <v>7.6705093158764273</v>
      </c>
      <c r="P267" s="110">
        <v>7.1554037315474961</v>
      </c>
      <c r="Q267" s="110">
        <v>7.1440166664749061</v>
      </c>
      <c r="R267" s="110">
        <v>7.3425674757817871</v>
      </c>
      <c r="S267" s="110">
        <v>7.5188168568441505</v>
      </c>
      <c r="T267" s="110">
        <v>7.5551157898050842</v>
      </c>
      <c r="U267" s="110">
        <v>7.635500324240641</v>
      </c>
      <c r="V267" s="110">
        <v>8.0073495026601353</v>
      </c>
      <c r="W267" s="110">
        <v>9.0386812411939381</v>
      </c>
      <c r="X267" s="110">
        <v>5.7132498249923955</v>
      </c>
      <c r="Y267" s="110">
        <v>4.2299001228565167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1.5922875515123123</v>
      </c>
      <c r="C269" s="118">
        <f t="shared" si="122"/>
        <v>1.5752938456857351</v>
      </c>
      <c r="D269" s="118">
        <f t="shared" si="122"/>
        <v>1.5288408760071437</v>
      </c>
      <c r="E269" s="118">
        <f t="shared" si="122"/>
        <v>1.730688181769011</v>
      </c>
      <c r="F269" s="118">
        <f t="shared" si="122"/>
        <v>1.6650716955776128</v>
      </c>
      <c r="G269" s="118">
        <f t="shared" si="122"/>
        <v>1.6903218601299117</v>
      </c>
      <c r="H269" s="118">
        <f t="shared" si="122"/>
        <v>1.753172867398614</v>
      </c>
      <c r="I269" s="118">
        <f t="shared" si="122"/>
        <v>1.8622194687715776</v>
      </c>
      <c r="J269" s="118">
        <f t="shared" si="122"/>
        <v>1.899773455011208</v>
      </c>
      <c r="K269" s="118">
        <f t="shared" si="122"/>
        <v>1.9236497770297001</v>
      </c>
      <c r="L269" s="118">
        <f t="shared" si="122"/>
        <v>1.879233381669801</v>
      </c>
      <c r="M269" s="118">
        <f t="shared" si="122"/>
        <v>1.7478978592064756</v>
      </c>
      <c r="N269" s="118">
        <f t="shared" si="122"/>
        <v>1.7616196390013443</v>
      </c>
      <c r="O269" s="118">
        <f t="shared" si="122"/>
        <v>1.7139424537916248</v>
      </c>
      <c r="P269" s="118">
        <f t="shared" si="122"/>
        <v>1.7396059968923281</v>
      </c>
      <c r="Q269" s="118">
        <f t="shared" si="122"/>
        <v>1.7514845072447089</v>
      </c>
      <c r="R269" s="118">
        <f t="shared" ref="R269:V269" si="123">R270+R273+R275+R284</f>
        <v>1.7820471966748537</v>
      </c>
      <c r="S269" s="118">
        <f t="shared" si="123"/>
        <v>1.820446526942282</v>
      </c>
      <c r="T269" s="118">
        <f t="shared" si="123"/>
        <v>1.9107531660238477</v>
      </c>
      <c r="U269" s="118">
        <f t="shared" si="123"/>
        <v>2.016495575451636</v>
      </c>
      <c r="V269" s="118">
        <f t="shared" si="123"/>
        <v>1.9231194108253622</v>
      </c>
      <c r="W269" s="118">
        <f t="shared" ref="W269:Y269" si="124">W270+W273+W275+W284</f>
        <v>2.0201971947305815</v>
      </c>
      <c r="X269" s="118">
        <f t="shared" si="124"/>
        <v>1.9372062274163289</v>
      </c>
      <c r="Y269" s="118">
        <f t="shared" si="124"/>
        <v>1.6862262727256774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1.5922875515123123</v>
      </c>
      <c r="C284" s="123">
        <v>1.5752938456857351</v>
      </c>
      <c r="D284" s="123">
        <v>1.5288408760071437</v>
      </c>
      <c r="E284" s="123">
        <v>1.730688181769011</v>
      </c>
      <c r="F284" s="123">
        <v>1.6650716955776128</v>
      </c>
      <c r="G284" s="123">
        <v>1.6903218601299117</v>
      </c>
      <c r="H284" s="123">
        <v>1.753172867398614</v>
      </c>
      <c r="I284" s="123">
        <v>1.8622194687715776</v>
      </c>
      <c r="J284" s="123">
        <v>1.899773455011208</v>
      </c>
      <c r="K284" s="123">
        <v>1.9236497770297001</v>
      </c>
      <c r="L284" s="123">
        <v>1.879233381669801</v>
      </c>
      <c r="M284" s="123">
        <v>1.7478978592064756</v>
      </c>
      <c r="N284" s="123">
        <v>1.7616196390013443</v>
      </c>
      <c r="O284" s="123">
        <v>1.7139424537916248</v>
      </c>
      <c r="P284" s="123">
        <v>1.7396059968923281</v>
      </c>
      <c r="Q284" s="123">
        <v>1.7514845072447089</v>
      </c>
      <c r="R284" s="123">
        <v>1.7820471966748537</v>
      </c>
      <c r="S284" s="123">
        <v>1.820446526942282</v>
      </c>
      <c r="T284" s="123">
        <v>1.9107531660238477</v>
      </c>
      <c r="U284" s="123">
        <v>2.016495575451636</v>
      </c>
      <c r="V284" s="123">
        <v>1.9231194108253622</v>
      </c>
      <c r="W284" s="123">
        <v>2.0201971947305815</v>
      </c>
      <c r="X284" s="123">
        <v>1.9372062274163289</v>
      </c>
      <c r="Y284" s="123">
        <v>1.6862262727256774</v>
      </c>
      <c r="DA284" s="130" t="s">
        <v>3196</v>
      </c>
    </row>
    <row r="285" spans="1:105" ht="12" customHeight="1" x14ac:dyDescent="0.25">
      <c r="A285" s="97" t="s">
        <v>50</v>
      </c>
      <c r="B285" s="99">
        <v>1.8910796626625406</v>
      </c>
      <c r="C285" s="99">
        <v>1.9297193886652462</v>
      </c>
      <c r="D285" s="99">
        <v>2.0860524740097475</v>
      </c>
      <c r="E285" s="99">
        <v>2.767036838187483</v>
      </c>
      <c r="F285" s="99">
        <v>2.7699504691273673</v>
      </c>
      <c r="G285" s="99">
        <v>2.6995164575123596</v>
      </c>
      <c r="H285" s="99">
        <v>2.73671052758904</v>
      </c>
      <c r="I285" s="99">
        <v>2.8488796464861221</v>
      </c>
      <c r="J285" s="99">
        <v>2.9333132574343441</v>
      </c>
      <c r="K285" s="99">
        <v>3.0217458938064001</v>
      </c>
      <c r="L285" s="99">
        <v>3.0567787624586034</v>
      </c>
      <c r="M285" s="99">
        <v>2.9212761824367295</v>
      </c>
      <c r="N285" s="99">
        <v>2.923741962329661</v>
      </c>
      <c r="O285" s="99">
        <v>2.8018131420254115</v>
      </c>
      <c r="P285" s="99">
        <v>2.7715204105674642</v>
      </c>
      <c r="Q285" s="99">
        <v>2.7541663125866656</v>
      </c>
      <c r="R285" s="99">
        <v>2.7913853268714219</v>
      </c>
      <c r="S285" s="99">
        <v>2.8187785598431403</v>
      </c>
      <c r="T285" s="99">
        <v>2.9034589144591201</v>
      </c>
      <c r="U285" s="99">
        <v>3.0291088596424403</v>
      </c>
      <c r="V285" s="99">
        <v>2.8119032873898622</v>
      </c>
      <c r="W285" s="99">
        <v>2.648769188962111</v>
      </c>
      <c r="X285" s="99">
        <v>2.2763278883458882</v>
      </c>
      <c r="Y285" s="99">
        <v>1.8480123990696584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0.23133384886570826</v>
      </c>
      <c r="D290" s="117">
        <f t="shared" si="129"/>
        <v>0.69230971987315149</v>
      </c>
      <c r="E290" s="117">
        <f t="shared" si="129"/>
        <v>0.54234026977487715</v>
      </c>
      <c r="F290" s="117">
        <f t="shared" si="129"/>
        <v>0.45541767031995711</v>
      </c>
      <c r="G290" s="117">
        <f t="shared" si="129"/>
        <v>0.63373037506073104</v>
      </c>
      <c r="H290" s="117">
        <f t="shared" si="129"/>
        <v>0.33670253409213607</v>
      </c>
      <c r="I290" s="117">
        <f t="shared" si="129"/>
        <v>0.1282607663393841</v>
      </c>
      <c r="J290" s="117">
        <f t="shared" si="129"/>
        <v>0.14555212289464786</v>
      </c>
      <c r="K290" s="117">
        <f t="shared" si="129"/>
        <v>0.177773139865958</v>
      </c>
      <c r="L290" s="117">
        <f t="shared" si="129"/>
        <v>9.6932253062832777E-2</v>
      </c>
      <c r="M290" s="117">
        <f t="shared" si="129"/>
        <v>0.22839604356835189</v>
      </c>
      <c r="N290" s="117">
        <f t="shared" si="129"/>
        <v>0.45172051030458171</v>
      </c>
      <c r="O290" s="117">
        <f t="shared" si="129"/>
        <v>0.51433379498716914</v>
      </c>
      <c r="P290" s="117">
        <f t="shared" si="129"/>
        <v>1.1510961667254336</v>
      </c>
      <c r="Q290" s="117">
        <f t="shared" si="129"/>
        <v>0.81607178968753635</v>
      </c>
      <c r="R290" s="117">
        <f t="shared" ref="R290:V290" si="130">R291+R294+R296+R305</f>
        <v>0.44200952282583628</v>
      </c>
      <c r="S290" s="117">
        <f t="shared" si="130"/>
        <v>0.32183796509287432</v>
      </c>
      <c r="T290" s="117">
        <f t="shared" si="130"/>
        <v>0.38096823047496953</v>
      </c>
      <c r="U290" s="117">
        <f t="shared" si="130"/>
        <v>0.41553900432969082</v>
      </c>
      <c r="V290" s="117">
        <f t="shared" si="130"/>
        <v>0.47258468434912482</v>
      </c>
      <c r="W290" s="117">
        <f t="shared" ref="W290:Y290" si="131">W291+W294+W296+W305</f>
        <v>0.58232955637767669</v>
      </c>
      <c r="X290" s="117">
        <f t="shared" si="131"/>
        <v>0.7914757957257238</v>
      </c>
      <c r="Y290" s="117">
        <f t="shared" si="131"/>
        <v>0.69547327993481034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0.19990682245865651</v>
      </c>
      <c r="D291" s="122">
        <f t="shared" si="132"/>
        <v>0.60893143376959935</v>
      </c>
      <c r="E291" s="122">
        <f t="shared" si="132"/>
        <v>0.4528078667262041</v>
      </c>
      <c r="F291" s="122">
        <f t="shared" si="132"/>
        <v>0.3752463423929846</v>
      </c>
      <c r="G291" s="122">
        <f t="shared" si="132"/>
        <v>0.53701159936335485</v>
      </c>
      <c r="H291" s="122">
        <f t="shared" si="132"/>
        <v>0.28536926219420311</v>
      </c>
      <c r="I291" s="122">
        <f t="shared" si="132"/>
        <v>0.10566629482779906</v>
      </c>
      <c r="J291" s="122">
        <f t="shared" si="132"/>
        <v>0.12008688813009641</v>
      </c>
      <c r="K291" s="122">
        <f t="shared" si="132"/>
        <v>0.14755678044083526</v>
      </c>
      <c r="L291" s="122">
        <f t="shared" si="132"/>
        <v>7.934134732811067E-2</v>
      </c>
      <c r="M291" s="122">
        <f t="shared" si="132"/>
        <v>0.18581282741097652</v>
      </c>
      <c r="N291" s="122">
        <f t="shared" si="132"/>
        <v>0.36948084170557932</v>
      </c>
      <c r="O291" s="122">
        <f t="shared" si="132"/>
        <v>0.41717079018905617</v>
      </c>
      <c r="P291" s="122">
        <f t="shared" si="132"/>
        <v>0.9182935632653616</v>
      </c>
      <c r="Q291" s="122">
        <f t="shared" si="132"/>
        <v>0.64902260688038726</v>
      </c>
      <c r="R291" s="122">
        <f t="shared" ref="R291:V291" si="133">SUM(R292:R293)</f>
        <v>0.35131166153405624</v>
      </c>
      <c r="S291" s="122">
        <f t="shared" si="133"/>
        <v>0.2530300515352778</v>
      </c>
      <c r="T291" s="122">
        <f t="shared" si="133"/>
        <v>0.29818681216071813</v>
      </c>
      <c r="U291" s="122">
        <f t="shared" si="133"/>
        <v>0.32061432407918755</v>
      </c>
      <c r="V291" s="122">
        <f t="shared" si="133"/>
        <v>0.359064902206296</v>
      </c>
      <c r="W291" s="122">
        <f t="shared" ref="W291:Y291" si="134">SUM(W292:W293)</f>
        <v>0.4344618945908979</v>
      </c>
      <c r="X291" s="122">
        <f t="shared" si="134"/>
        <v>0.58280219527852672</v>
      </c>
      <c r="Y291" s="122">
        <f t="shared" si="134"/>
        <v>0.50688127172976705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0.19929922524158272</v>
      </c>
      <c r="D292" s="98">
        <v>0.6070882075687708</v>
      </c>
      <c r="E292" s="98">
        <v>0.45143027693391335</v>
      </c>
      <c r="F292" s="98">
        <v>0.37411678298091816</v>
      </c>
      <c r="G292" s="98">
        <v>0.5354084807421009</v>
      </c>
      <c r="H292" s="98">
        <v>0.28451445677429854</v>
      </c>
      <c r="I292" s="98">
        <v>0.10535574346212723</v>
      </c>
      <c r="J292" s="98">
        <v>0.1197347374604332</v>
      </c>
      <c r="K292" s="98">
        <v>0.14712666620681703</v>
      </c>
      <c r="L292" s="98">
        <v>7.9107672068827059E-2</v>
      </c>
      <c r="M292" s="98">
        <v>0.18527456737152101</v>
      </c>
      <c r="N292" s="98">
        <v>0.36841043680705338</v>
      </c>
      <c r="O292" s="98">
        <v>0.41597198128816065</v>
      </c>
      <c r="P292" s="98">
        <v>0.91568843005828449</v>
      </c>
      <c r="Q292" s="98">
        <v>0.64719054875292981</v>
      </c>
      <c r="R292" s="98">
        <v>0.3503188159163968</v>
      </c>
      <c r="S292" s="98">
        <v>0.25231865347564747</v>
      </c>
      <c r="T292" s="98">
        <v>0.29733476177546919</v>
      </c>
      <c r="U292" s="98">
        <v>0.31971378267218009</v>
      </c>
      <c r="V292" s="98">
        <v>0.35805707292135885</v>
      </c>
      <c r="W292" s="98">
        <v>0.43326806933089251</v>
      </c>
      <c r="X292" s="98">
        <v>0.58126832006934714</v>
      </c>
      <c r="Y292" s="98">
        <v>0.50557752526768374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6.0759721707378731E-4</v>
      </c>
      <c r="D293" s="98">
        <v>1.8432262008285633E-3</v>
      </c>
      <c r="E293" s="98">
        <v>1.3775897922907495E-3</v>
      </c>
      <c r="F293" s="98">
        <v>1.1295594120664238E-3</v>
      </c>
      <c r="G293" s="98">
        <v>1.6031186212539933E-3</v>
      </c>
      <c r="H293" s="98">
        <v>8.5480541990458618E-4</v>
      </c>
      <c r="I293" s="98">
        <v>3.1055136567183228E-4</v>
      </c>
      <c r="J293" s="98">
        <v>3.5215066966321146E-4</v>
      </c>
      <c r="K293" s="98">
        <v>4.3011423401824298E-4</v>
      </c>
      <c r="L293" s="98">
        <v>2.3367525928361598E-4</v>
      </c>
      <c r="M293" s="98">
        <v>5.3826003945551518E-4</v>
      </c>
      <c r="N293" s="98">
        <v>1.0704048985259694E-3</v>
      </c>
      <c r="O293" s="98">
        <v>1.1988089008954988E-3</v>
      </c>
      <c r="P293" s="98">
        <v>2.6051332070770681E-3</v>
      </c>
      <c r="Q293" s="98">
        <v>1.8320581274574184E-3</v>
      </c>
      <c r="R293" s="98">
        <v>9.9284561765942405E-4</v>
      </c>
      <c r="S293" s="98">
        <v>7.1139805963032414E-4</v>
      </c>
      <c r="T293" s="98">
        <v>8.5205038524894454E-4</v>
      </c>
      <c r="U293" s="98">
        <v>9.0054140700744818E-4</v>
      </c>
      <c r="V293" s="98">
        <v>1.007829284937152E-3</v>
      </c>
      <c r="W293" s="98">
        <v>1.1938252600053802E-3</v>
      </c>
      <c r="X293" s="98">
        <v>1.5338752091796268E-3</v>
      </c>
      <c r="Y293" s="98">
        <v>1.3037464620833249E-3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8.9966942949741807E-6</v>
      </c>
      <c r="F294" s="122">
        <f t="shared" si="135"/>
        <v>1.9724389006470783E-5</v>
      </c>
      <c r="G294" s="122">
        <f t="shared" si="135"/>
        <v>1.0765807954669868E-5</v>
      </c>
      <c r="H294" s="122">
        <f t="shared" si="135"/>
        <v>1.487092307750571E-5</v>
      </c>
      <c r="I294" s="122">
        <f t="shared" si="135"/>
        <v>1.2770368768011436E-5</v>
      </c>
      <c r="J294" s="122">
        <f t="shared" si="135"/>
        <v>2.3079232870559069E-5</v>
      </c>
      <c r="K294" s="122">
        <f t="shared" si="135"/>
        <v>3.4705871317215082E-5</v>
      </c>
      <c r="L294" s="122">
        <f t="shared" si="135"/>
        <v>1.9779525168991571E-5</v>
      </c>
      <c r="M294" s="122">
        <f t="shared" si="135"/>
        <v>6.5951667740215192E-5</v>
      </c>
      <c r="N294" s="122">
        <f t="shared" si="135"/>
        <v>1.0789964678940452E-4</v>
      </c>
      <c r="O294" s="122">
        <f t="shared" si="135"/>
        <v>2.2944875173659801E-4</v>
      </c>
      <c r="P294" s="122">
        <f t="shared" si="135"/>
        <v>7.3328637898120448E-4</v>
      </c>
      <c r="Q294" s="122">
        <f t="shared" si="135"/>
        <v>1.2182386781801151E-3</v>
      </c>
      <c r="R294" s="122">
        <f t="shared" si="135"/>
        <v>4.7902341511523746E-4</v>
      </c>
      <c r="S294" s="122">
        <f t="shared" si="135"/>
        <v>3.0611467489701795E-4</v>
      </c>
      <c r="T294" s="122">
        <f t="shared" si="135"/>
        <v>4.0009478407779952E-4</v>
      </c>
      <c r="U294" s="122">
        <f t="shared" si="135"/>
        <v>4.5845462834569146E-4</v>
      </c>
      <c r="V294" s="122">
        <f t="shared" si="135"/>
        <v>3.3134335639800817E-4</v>
      </c>
      <c r="W294" s="122">
        <f t="shared" si="135"/>
        <v>1.7859683820571702E-4</v>
      </c>
      <c r="X294" s="122">
        <f t="shared" si="135"/>
        <v>1.6113527069124017E-4</v>
      </c>
      <c r="Y294" s="122">
        <f t="shared" si="135"/>
        <v>7.6339035673567523E-5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8.9966942949741807E-6</v>
      </c>
      <c r="F295" s="98">
        <v>1.9724389006470783E-5</v>
      </c>
      <c r="G295" s="98">
        <v>1.0765807954669868E-5</v>
      </c>
      <c r="H295" s="98">
        <v>1.487092307750571E-5</v>
      </c>
      <c r="I295" s="98">
        <v>1.2770368768011436E-5</v>
      </c>
      <c r="J295" s="98">
        <v>2.3079232870559069E-5</v>
      </c>
      <c r="K295" s="98">
        <v>3.4705871317215082E-5</v>
      </c>
      <c r="L295" s="98">
        <v>1.9779525168991571E-5</v>
      </c>
      <c r="M295" s="98">
        <v>6.5951667740215192E-5</v>
      </c>
      <c r="N295" s="98">
        <v>1.0789964678940452E-4</v>
      </c>
      <c r="O295" s="98">
        <v>2.2944875173659801E-4</v>
      </c>
      <c r="P295" s="98">
        <v>7.3328637898120448E-4</v>
      </c>
      <c r="Q295" s="98">
        <v>1.2182386781801151E-3</v>
      </c>
      <c r="R295" s="98">
        <v>4.7902341511523746E-4</v>
      </c>
      <c r="S295" s="98">
        <v>3.0611467489701795E-4</v>
      </c>
      <c r="T295" s="98">
        <v>4.0009478407779952E-4</v>
      </c>
      <c r="U295" s="98">
        <v>4.5845462834569146E-4</v>
      </c>
      <c r="V295" s="98">
        <v>3.3134335639800817E-4</v>
      </c>
      <c r="W295" s="98">
        <v>1.7859683820571702E-4</v>
      </c>
      <c r="X295" s="98">
        <v>1.6113527069124017E-4</v>
      </c>
      <c r="Y295" s="98">
        <v>7.6339035673567523E-5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1.6831136746042915E-2</v>
      </c>
      <c r="D296" s="122">
        <v>5.3769270304456794E-2</v>
      </c>
      <c r="E296" s="122">
        <v>4.8258860976904606E-2</v>
      </c>
      <c r="F296" s="122">
        <v>4.0984612599505428E-2</v>
      </c>
      <c r="G296" s="122">
        <v>5.55848708870341E-2</v>
      </c>
      <c r="H296" s="122">
        <v>2.896363581994485E-2</v>
      </c>
      <c r="I296" s="122">
        <v>1.181855781620186E-2</v>
      </c>
      <c r="J296" s="122">
        <v>1.4276483456728118E-2</v>
      </c>
      <c r="K296" s="122">
        <v>1.7382706600601004E-2</v>
      </c>
      <c r="L296" s="122">
        <v>1.0096701328982462E-2</v>
      </c>
      <c r="M296" s="122">
        <v>2.405308852215949E-2</v>
      </c>
      <c r="N296" s="122">
        <v>4.6275237514099427E-2</v>
      </c>
      <c r="O296" s="122">
        <v>5.4844133895545447E-2</v>
      </c>
      <c r="P296" s="122">
        <v>0.13514875428197548</v>
      </c>
      <c r="Q296" s="122">
        <v>9.8308444722240179E-2</v>
      </c>
      <c r="R296" s="122">
        <v>5.3423195186210075E-2</v>
      </c>
      <c r="S296" s="122">
        <v>4.0527258149520171E-2</v>
      </c>
      <c r="T296" s="122">
        <v>4.794969906681229E-2</v>
      </c>
      <c r="U296" s="122">
        <v>5.5377982811707666E-2</v>
      </c>
      <c r="V296" s="122">
        <v>6.6330977351218762E-2</v>
      </c>
      <c r="W296" s="122">
        <v>8.5348246958577262E-2</v>
      </c>
      <c r="X296" s="122">
        <v>0.12478555269414111</v>
      </c>
      <c r="Y296" s="122">
        <v>0.1135089696261703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1.6831136746042915E-2</v>
      </c>
      <c r="D297" s="98">
        <v>5.14206406187699E-2</v>
      </c>
      <c r="E297" s="98">
        <v>4.248112721298089E-2</v>
      </c>
      <c r="F297" s="98">
        <v>3.8689580131661093E-2</v>
      </c>
      <c r="G297" s="98">
        <v>5.55848708870341E-2</v>
      </c>
      <c r="H297" s="98">
        <v>2.78877315969248E-2</v>
      </c>
      <c r="I297" s="98">
        <v>1.0834002062252143E-2</v>
      </c>
      <c r="J297" s="98">
        <v>1.083389381682528E-2</v>
      </c>
      <c r="K297" s="98">
        <v>1.252857144301214E-2</v>
      </c>
      <c r="L297" s="98">
        <v>4.4205479493068167E-3</v>
      </c>
      <c r="M297" s="98">
        <v>1.9169131589059678E-2</v>
      </c>
      <c r="N297" s="98">
        <v>4.0641343605102076E-2</v>
      </c>
      <c r="O297" s="98">
        <v>4.7672944681120301E-2</v>
      </c>
      <c r="P297" s="98">
        <v>0.12003749952862258</v>
      </c>
      <c r="Q297" s="98">
        <v>8.7208257325881625E-2</v>
      </c>
      <c r="R297" s="98">
        <v>5.1286217691474366E-2</v>
      </c>
      <c r="S297" s="98">
        <v>3.1096750834295396E-2</v>
      </c>
      <c r="T297" s="98">
        <v>3.2992597515774554E-2</v>
      </c>
      <c r="U297" s="98">
        <v>3.388479672221513E-2</v>
      </c>
      <c r="V297" s="98">
        <v>4.5928083959664412E-2</v>
      </c>
      <c r="W297" s="98">
        <v>7.4718627531486823E-2</v>
      </c>
      <c r="X297" s="98">
        <v>0.1176066060134482</v>
      </c>
      <c r="Y297" s="98">
        <v>0.10415507925124998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2.816509343099116E-4</v>
      </c>
      <c r="L298" s="98">
        <v>0</v>
      </c>
      <c r="M298" s="98">
        <v>8.5301155368330155E-5</v>
      </c>
      <c r="N298" s="98">
        <v>9.000065016617317E-5</v>
      </c>
      <c r="O298" s="98">
        <v>4.5235663168089943E-4</v>
      </c>
      <c r="P298" s="98">
        <v>1.6340161288343493E-3</v>
      </c>
      <c r="Q298" s="98">
        <v>1.2816179821069247E-3</v>
      </c>
      <c r="R298" s="98">
        <v>7.8461443278484452E-4</v>
      </c>
      <c r="S298" s="98">
        <v>9.6748850929560243E-5</v>
      </c>
      <c r="T298" s="98">
        <v>9.8768441919980243E-4</v>
      </c>
      <c r="U298" s="98">
        <v>8.1089255311306264E-4</v>
      </c>
      <c r="V298" s="98">
        <v>5.8681858269816556E-4</v>
      </c>
      <c r="W298" s="98">
        <v>9.7606259240707086E-4</v>
      </c>
      <c r="X298" s="98">
        <v>7.1789466806929051E-3</v>
      </c>
      <c r="Y298" s="98">
        <v>9.3538903749203154E-3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1.4513746486392442E-4</v>
      </c>
      <c r="L299" s="101">
        <v>0</v>
      </c>
      <c r="M299" s="101">
        <v>4.3966623566437491E-5</v>
      </c>
      <c r="N299" s="101">
        <v>4.4666726085859957E-5</v>
      </c>
      <c r="O299" s="101">
        <v>2.2992028183219495E-4</v>
      </c>
      <c r="P299" s="101">
        <v>8.1357217962826922E-4</v>
      </c>
      <c r="Q299" s="101">
        <v>6.456951522224476E-4</v>
      </c>
      <c r="R299" s="101">
        <v>3.896610479954335E-4</v>
      </c>
      <c r="S299" s="101">
        <v>4.7095220334788069E-5</v>
      </c>
      <c r="T299" s="101">
        <v>5.6264210240464132E-4</v>
      </c>
      <c r="U299" s="101">
        <v>4.1915619242439164E-4</v>
      </c>
      <c r="V299" s="101">
        <v>2.9468589680137713E-4</v>
      </c>
      <c r="W299" s="101">
        <v>5.0596443754000946E-4</v>
      </c>
      <c r="X299" s="101">
        <v>2.8781274644924704E-3</v>
      </c>
      <c r="Y299" s="101">
        <v>2.9661114708526936E-3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1.3651346944598721E-4</v>
      </c>
      <c r="L300" s="104">
        <v>0</v>
      </c>
      <c r="M300" s="104">
        <v>4.1334531801892671E-5</v>
      </c>
      <c r="N300" s="104">
        <v>4.5333924080313206E-5</v>
      </c>
      <c r="O300" s="104">
        <v>2.2243634984870451E-4</v>
      </c>
      <c r="P300" s="104">
        <v>8.2044394920607997E-4</v>
      </c>
      <c r="Q300" s="104">
        <v>6.3592282988447714E-4</v>
      </c>
      <c r="R300" s="104">
        <v>3.9495338478941108E-4</v>
      </c>
      <c r="S300" s="104">
        <v>4.9653630594772174E-5</v>
      </c>
      <c r="T300" s="104">
        <v>4.2504231679516116E-4</v>
      </c>
      <c r="U300" s="104">
        <v>3.9173636068867099E-4</v>
      </c>
      <c r="V300" s="104">
        <v>2.9213268589678838E-4</v>
      </c>
      <c r="W300" s="104">
        <v>4.7009815486706141E-4</v>
      </c>
      <c r="X300" s="104">
        <v>4.3008192162004352E-3</v>
      </c>
      <c r="Y300" s="104">
        <v>6.3877789040676222E-3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2.3486296856868949E-3</v>
      </c>
      <c r="E301" s="101">
        <v>5.7777337639237153E-3</v>
      </c>
      <c r="F301" s="101">
        <v>2.2950324678443338E-3</v>
      </c>
      <c r="G301" s="101">
        <v>0</v>
      </c>
      <c r="H301" s="101">
        <v>1.0759042230200492E-3</v>
      </c>
      <c r="I301" s="101">
        <v>9.8455575394971583E-4</v>
      </c>
      <c r="J301" s="101">
        <v>3.4425896399028384E-3</v>
      </c>
      <c r="K301" s="101">
        <v>2.2890885212307685E-3</v>
      </c>
      <c r="L301" s="101">
        <v>5.1409852990500831E-3</v>
      </c>
      <c r="M301" s="101">
        <v>4.3835282224104453E-3</v>
      </c>
      <c r="N301" s="101">
        <v>4.7393329883429957E-3</v>
      </c>
      <c r="O301" s="101">
        <v>1.145970878968865E-3</v>
      </c>
      <c r="P301" s="101">
        <v>2.2214402890460361E-3</v>
      </c>
      <c r="Q301" s="101">
        <v>2.2239967401170191E-3</v>
      </c>
      <c r="R301" s="101">
        <v>4.9324199365613486E-4</v>
      </c>
      <c r="S301" s="101">
        <v>6.1240509039405585E-3</v>
      </c>
      <c r="T301" s="101">
        <v>3.534390056051994E-4</v>
      </c>
      <c r="U301" s="101">
        <v>4.6318737628971577E-3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2.2833957020481832E-3</v>
      </c>
      <c r="L302" s="104">
        <v>5.351680806255628E-4</v>
      </c>
      <c r="M302" s="104">
        <v>4.1512755532103796E-4</v>
      </c>
      <c r="N302" s="104">
        <v>8.0456027048818291E-4</v>
      </c>
      <c r="O302" s="104">
        <v>5.5728617037753853E-3</v>
      </c>
      <c r="P302" s="104">
        <v>1.1255798335472514E-2</v>
      </c>
      <c r="Q302" s="104">
        <v>7.5945726741346135E-3</v>
      </c>
      <c r="R302" s="104">
        <v>8.5912106829472601E-4</v>
      </c>
      <c r="S302" s="104">
        <v>3.2097075603546577E-3</v>
      </c>
      <c r="T302" s="104">
        <v>1.3615978126232735E-2</v>
      </c>
      <c r="U302" s="104">
        <v>1.6050419773482313E-2</v>
      </c>
      <c r="V302" s="104">
        <v>1.9816074808856183E-2</v>
      </c>
      <c r="W302" s="104">
        <v>9.6535568346833717E-3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1.3276495889943541E-3</v>
      </c>
      <c r="L303" s="98">
        <v>3.2241966394697705E-4</v>
      </c>
      <c r="M303" s="98">
        <v>2.4115077898540397E-4</v>
      </c>
      <c r="N303" s="98">
        <v>4.4997728529950592E-4</v>
      </c>
      <c r="O303" s="98">
        <v>3.1681451245168645E-3</v>
      </c>
      <c r="P303" s="98">
        <v>6.2130522261571808E-3</v>
      </c>
      <c r="Q303" s="98">
        <v>4.2003556001731605E-3</v>
      </c>
      <c r="R303" s="98">
        <v>4.6769624115191498E-4</v>
      </c>
      <c r="S303" s="98">
        <v>1.7066182907003657E-3</v>
      </c>
      <c r="T303" s="98">
        <v>8.2022932590366682E-3</v>
      </c>
      <c r="U303" s="98">
        <v>8.890029926004496E-3</v>
      </c>
      <c r="V303" s="98">
        <v>1.0718180060013955E-2</v>
      </c>
      <c r="W303" s="98">
        <v>5.3250017233873754E-3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9.5574611305382904E-4</v>
      </c>
      <c r="L304" s="98">
        <v>2.127484166785857E-4</v>
      </c>
      <c r="M304" s="98">
        <v>1.7397677633563399E-4</v>
      </c>
      <c r="N304" s="98">
        <v>3.5458298518867699E-4</v>
      </c>
      <c r="O304" s="98">
        <v>2.4047165792585212E-3</v>
      </c>
      <c r="P304" s="98">
        <v>5.0427461093153327E-3</v>
      </c>
      <c r="Q304" s="98">
        <v>3.3942170739614526E-3</v>
      </c>
      <c r="R304" s="98">
        <v>3.9142482714281108E-4</v>
      </c>
      <c r="S304" s="98">
        <v>1.5030892696542919E-3</v>
      </c>
      <c r="T304" s="98">
        <v>5.4136848671960669E-3</v>
      </c>
      <c r="U304" s="98">
        <v>7.1603898474778167E-3</v>
      </c>
      <c r="V304" s="98">
        <v>9.0978947488422283E-3</v>
      </c>
      <c r="W304" s="98">
        <v>4.3285551112959954E-3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1.459588966100884E-2</v>
      </c>
      <c r="D305" s="122">
        <v>2.9609015799095334E-2</v>
      </c>
      <c r="E305" s="122">
        <v>4.1264545377473455E-2</v>
      </c>
      <c r="F305" s="122">
        <v>3.916699093846062E-2</v>
      </c>
      <c r="G305" s="122">
        <v>4.1123139002387392E-2</v>
      </c>
      <c r="H305" s="122">
        <v>2.2354765154910604E-2</v>
      </c>
      <c r="I305" s="122">
        <v>1.0763143326615168E-2</v>
      </c>
      <c r="J305" s="122">
        <v>1.1165672074952787E-2</v>
      </c>
      <c r="K305" s="122">
        <v>1.2798946953204535E-2</v>
      </c>
      <c r="L305" s="122">
        <v>7.4744248805706532E-3</v>
      </c>
      <c r="M305" s="122">
        <v>1.8464175967475675E-2</v>
      </c>
      <c r="N305" s="122">
        <v>3.5856531438113494E-2</v>
      </c>
      <c r="O305" s="122">
        <v>4.2089422150830939E-2</v>
      </c>
      <c r="P305" s="122">
        <v>9.6920562799115456E-2</v>
      </c>
      <c r="Q305" s="122">
        <v>6.7522499406728678E-2</v>
      </c>
      <c r="R305" s="122">
        <v>3.6795642690454711E-2</v>
      </c>
      <c r="S305" s="122">
        <v>2.7974540733179353E-2</v>
      </c>
      <c r="T305" s="122">
        <v>3.4431624463361309E-2</v>
      </c>
      <c r="U305" s="122">
        <v>3.9088242810449869E-2</v>
      </c>
      <c r="V305" s="122">
        <v>4.6857461435212105E-2</v>
      </c>
      <c r="W305" s="122">
        <v>6.2340817989995759E-2</v>
      </c>
      <c r="X305" s="122">
        <v>8.3726912482364607E-2</v>
      </c>
      <c r="Y305" s="122">
        <v>7.5006699543199384E-2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1.2072204250844458E-2</v>
      </c>
      <c r="D306" s="98">
        <v>2.2738460804421087E-2</v>
      </c>
      <c r="E306" s="98">
        <v>1.5611704870875018E-2</v>
      </c>
      <c r="F306" s="98">
        <v>2.3525613589216097E-2</v>
      </c>
      <c r="G306" s="98">
        <v>3.3619946433305077E-2</v>
      </c>
      <c r="H306" s="98">
        <v>1.7993123037506303E-2</v>
      </c>
      <c r="I306" s="98">
        <v>8.9320856751615614E-3</v>
      </c>
      <c r="J306" s="98">
        <v>7.2144803778799111E-3</v>
      </c>
      <c r="K306" s="98">
        <v>8.1243962495713192E-3</v>
      </c>
      <c r="L306" s="98">
        <v>3.8107158419049963E-3</v>
      </c>
      <c r="M306" s="98">
        <v>1.0525926358955625E-2</v>
      </c>
      <c r="N306" s="98">
        <v>2.5933205214220205E-2</v>
      </c>
      <c r="O306" s="98">
        <v>3.1277902757206717E-2</v>
      </c>
      <c r="P306" s="98">
        <v>7.4527628962361994E-2</v>
      </c>
      <c r="Q306" s="98">
        <v>4.9014028444296705E-2</v>
      </c>
      <c r="R306" s="98">
        <v>2.4383336422003313E-2</v>
      </c>
      <c r="S306" s="98">
        <v>1.9424634473039212E-2</v>
      </c>
      <c r="T306" s="98">
        <v>2.5462299528674775E-2</v>
      </c>
      <c r="U306" s="98">
        <v>2.9469727580884692E-2</v>
      </c>
      <c r="V306" s="98">
        <v>3.781491528918296E-2</v>
      </c>
      <c r="W306" s="98">
        <v>6.2340817989995759E-2</v>
      </c>
      <c r="X306" s="98">
        <v>8.3726912482364607E-2</v>
      </c>
      <c r="Y306" s="98">
        <v>7.5006699543199384E-2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2.5236854101643828E-3</v>
      </c>
      <c r="D307" s="33">
        <v>6.8705549946742467E-3</v>
      </c>
      <c r="E307" s="33">
        <v>2.5652840506598433E-2</v>
      </c>
      <c r="F307" s="33">
        <v>1.5641377349244524E-2</v>
      </c>
      <c r="G307" s="33">
        <v>7.5031925690823174E-3</v>
      </c>
      <c r="H307" s="33">
        <v>4.3616421174043013E-3</v>
      </c>
      <c r="I307" s="33">
        <v>1.8310576514536064E-3</v>
      </c>
      <c r="J307" s="33">
        <v>3.9511916970728757E-3</v>
      </c>
      <c r="K307" s="33">
        <v>4.6745507036332146E-3</v>
      </c>
      <c r="L307" s="33">
        <v>3.6637090386656569E-3</v>
      </c>
      <c r="M307" s="33">
        <v>7.9382496085200517E-3</v>
      </c>
      <c r="N307" s="33">
        <v>9.9233262238932907E-3</v>
      </c>
      <c r="O307" s="33">
        <v>1.0811519393624224E-2</v>
      </c>
      <c r="P307" s="33">
        <v>2.2392933836753462E-2</v>
      </c>
      <c r="Q307" s="33">
        <v>1.850847096243197E-2</v>
      </c>
      <c r="R307" s="33">
        <v>1.2412306268451396E-2</v>
      </c>
      <c r="S307" s="33">
        <v>8.5499062601401415E-3</v>
      </c>
      <c r="T307" s="33">
        <v>8.9693249346865338E-3</v>
      </c>
      <c r="U307" s="33">
        <v>9.6185152295651735E-3</v>
      </c>
      <c r="V307" s="33">
        <v>9.0425461460291422E-3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0.17365533142738851</v>
      </c>
      <c r="D309" s="117">
        <f t="shared" si="136"/>
        <v>0.52557903348150659</v>
      </c>
      <c r="E309" s="117">
        <f t="shared" si="136"/>
        <v>0.41456360881827137</v>
      </c>
      <c r="F309" s="117">
        <f t="shared" si="136"/>
        <v>0.34926783733659583</v>
      </c>
      <c r="G309" s="117">
        <f t="shared" si="136"/>
        <v>0.49000120187883373</v>
      </c>
      <c r="H309" s="117">
        <f t="shared" si="136"/>
        <v>0.261902896341004</v>
      </c>
      <c r="I309" s="117">
        <f t="shared" si="136"/>
        <v>9.9987845685441945E-2</v>
      </c>
      <c r="J309" s="117">
        <f t="shared" si="136"/>
        <v>0.11438559005951662</v>
      </c>
      <c r="K309" s="117">
        <f t="shared" si="136"/>
        <v>0.14108827067585974</v>
      </c>
      <c r="L309" s="117">
        <f t="shared" si="136"/>
        <v>7.6815683305493598E-2</v>
      </c>
      <c r="M309" s="117">
        <f t="shared" si="136"/>
        <v>0.18363535813612725</v>
      </c>
      <c r="N309" s="117">
        <f t="shared" si="136"/>
        <v>0.36550941828011058</v>
      </c>
      <c r="O309" s="117">
        <f t="shared" si="136"/>
        <v>0.4197075369906314</v>
      </c>
      <c r="P309" s="117">
        <f t="shared" si="136"/>
        <v>0.94641700631972392</v>
      </c>
      <c r="Q309" s="117">
        <f t="shared" si="136"/>
        <v>0.67835139652845189</v>
      </c>
      <c r="R309" s="117">
        <f t="shared" ref="R309:V309" si="137">R310+R313+R315+R324</f>
        <v>0.36969550293860615</v>
      </c>
      <c r="S309" s="117">
        <f t="shared" si="137"/>
        <v>0.26933439634285683</v>
      </c>
      <c r="T309" s="117">
        <f t="shared" si="137"/>
        <v>0.32058401499598405</v>
      </c>
      <c r="U309" s="117">
        <f t="shared" si="137"/>
        <v>0.35085181482466815</v>
      </c>
      <c r="V309" s="117">
        <f t="shared" si="137"/>
        <v>0.40005395005568989</v>
      </c>
      <c r="W309" s="117">
        <f t="shared" ref="W309:Y309" si="138">W310+W313+W315+W324</f>
        <v>0.49063895475637032</v>
      </c>
      <c r="X309" s="117">
        <f t="shared" si="138"/>
        <v>0.66970492036746232</v>
      </c>
      <c r="Y309" s="117">
        <f t="shared" si="138"/>
        <v>0.58985383093689803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0.15084025557858693</v>
      </c>
      <c r="D310" s="122">
        <f t="shared" si="139"/>
        <v>0.46302841523918764</v>
      </c>
      <c r="E310" s="122">
        <f t="shared" si="139"/>
        <v>0.34696163792631091</v>
      </c>
      <c r="F310" s="122">
        <f t="shared" si="139"/>
        <v>0.28972152174521754</v>
      </c>
      <c r="G310" s="122">
        <f t="shared" si="139"/>
        <v>0.41775482880364706</v>
      </c>
      <c r="H310" s="122">
        <f t="shared" si="139"/>
        <v>0.22366540908266266</v>
      </c>
      <c r="I310" s="122">
        <f t="shared" si="139"/>
        <v>8.3435415352801343E-2</v>
      </c>
      <c r="J310" s="122">
        <f t="shared" si="139"/>
        <v>9.5524542743706184E-2</v>
      </c>
      <c r="K310" s="122">
        <f t="shared" si="139"/>
        <v>0.11823894133848037</v>
      </c>
      <c r="L310" s="122">
        <f t="shared" si="139"/>
        <v>6.4042184693359941E-2</v>
      </c>
      <c r="M310" s="122">
        <f t="shared" si="139"/>
        <v>0.15108102278756771</v>
      </c>
      <c r="N310" s="122">
        <f t="shared" si="139"/>
        <v>0.30263627094161399</v>
      </c>
      <c r="O310" s="122">
        <f t="shared" si="139"/>
        <v>0.34422519643531491</v>
      </c>
      <c r="P310" s="122">
        <f t="shared" si="139"/>
        <v>0.7632196776591057</v>
      </c>
      <c r="Q310" s="122">
        <f t="shared" si="139"/>
        <v>0.54303525513305306</v>
      </c>
      <c r="R310" s="122">
        <f t="shared" ref="R310:V310" si="140">SUM(R311:R312)</f>
        <v>0.29564913732744386</v>
      </c>
      <c r="S310" s="122">
        <f t="shared" si="140"/>
        <v>0.21407142955375022</v>
      </c>
      <c r="T310" s="122">
        <f t="shared" si="140"/>
        <v>0.25352093813938587</v>
      </c>
      <c r="U310" s="122">
        <f t="shared" si="140"/>
        <v>0.27385061282395989</v>
      </c>
      <c r="V310" s="122">
        <f t="shared" si="140"/>
        <v>0.30805482502208187</v>
      </c>
      <c r="W310" s="122">
        <f t="shared" ref="W310:Y310" si="141">SUM(W311:W312)</f>
        <v>0.37427792854348008</v>
      </c>
      <c r="X310" s="122">
        <f t="shared" si="141"/>
        <v>0.5035614944349075</v>
      </c>
      <c r="Y310" s="122">
        <f t="shared" si="141"/>
        <v>0.43921110772838984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0.15023265836151314</v>
      </c>
      <c r="D311" s="98">
        <v>0.46118518903835909</v>
      </c>
      <c r="E311" s="98">
        <v>0.34558404813402016</v>
      </c>
      <c r="F311" s="98">
        <v>0.2885919623331511</v>
      </c>
      <c r="G311" s="98">
        <v>0.41615171018239305</v>
      </c>
      <c r="H311" s="98">
        <v>0.22281060366275807</v>
      </c>
      <c r="I311" s="98">
        <v>8.312486398712951E-2</v>
      </c>
      <c r="J311" s="98">
        <v>9.5172392074042975E-2</v>
      </c>
      <c r="K311" s="98">
        <v>0.11780882710446212</v>
      </c>
      <c r="L311" s="98">
        <v>6.380850943407633E-2</v>
      </c>
      <c r="M311" s="98">
        <v>0.15054276274811221</v>
      </c>
      <c r="N311" s="98">
        <v>0.30156586604308805</v>
      </c>
      <c r="O311" s="98">
        <v>0.34302638753441939</v>
      </c>
      <c r="P311" s="98">
        <v>0.76061454445202858</v>
      </c>
      <c r="Q311" s="98">
        <v>0.5412031970055956</v>
      </c>
      <c r="R311" s="98">
        <v>0.29465629170978441</v>
      </c>
      <c r="S311" s="98">
        <v>0.21336003149411989</v>
      </c>
      <c r="T311" s="98">
        <v>0.25266888775413693</v>
      </c>
      <c r="U311" s="98">
        <v>0.27295007141695243</v>
      </c>
      <c r="V311" s="98">
        <v>0.30704699573714472</v>
      </c>
      <c r="W311" s="98">
        <v>0.37308410328347469</v>
      </c>
      <c r="X311" s="98">
        <v>0.50202761922572792</v>
      </c>
      <c r="Y311" s="98">
        <v>0.43790736126630653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6.0759721707378731E-4</v>
      </c>
      <c r="D312" s="98">
        <v>1.8432262008285633E-3</v>
      </c>
      <c r="E312" s="98">
        <v>1.3775897922907495E-3</v>
      </c>
      <c r="F312" s="98">
        <v>1.1295594120664238E-3</v>
      </c>
      <c r="G312" s="98">
        <v>1.6031186212539933E-3</v>
      </c>
      <c r="H312" s="98">
        <v>8.5480541990458618E-4</v>
      </c>
      <c r="I312" s="98">
        <v>3.1055136567183228E-4</v>
      </c>
      <c r="J312" s="98">
        <v>3.5215066966321146E-4</v>
      </c>
      <c r="K312" s="98">
        <v>4.3011423401824298E-4</v>
      </c>
      <c r="L312" s="98">
        <v>2.3367525928361598E-4</v>
      </c>
      <c r="M312" s="98">
        <v>5.3826003945551518E-4</v>
      </c>
      <c r="N312" s="98">
        <v>1.0704048985259694E-3</v>
      </c>
      <c r="O312" s="98">
        <v>1.1988089008954988E-3</v>
      </c>
      <c r="P312" s="98">
        <v>2.6051332070770681E-3</v>
      </c>
      <c r="Q312" s="98">
        <v>1.8320581274574184E-3</v>
      </c>
      <c r="R312" s="98">
        <v>9.9284561765942405E-4</v>
      </c>
      <c r="S312" s="98">
        <v>7.1139805963032414E-4</v>
      </c>
      <c r="T312" s="98">
        <v>8.5205038524894454E-4</v>
      </c>
      <c r="U312" s="98">
        <v>9.0054140700744818E-4</v>
      </c>
      <c r="V312" s="98">
        <v>1.007829284937152E-3</v>
      </c>
      <c r="W312" s="98">
        <v>1.1938252600053802E-3</v>
      </c>
      <c r="X312" s="98">
        <v>1.5338752091796268E-3</v>
      </c>
      <c r="Y312" s="98">
        <v>1.3037464620833249E-3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2.210606995186555E-5</v>
      </c>
      <c r="F313" s="122">
        <f t="shared" si="142"/>
        <v>5.0372278083593084E-5</v>
      </c>
      <c r="G313" s="122">
        <f t="shared" si="142"/>
        <v>2.8548891765077532E-5</v>
      </c>
      <c r="H313" s="122">
        <f t="shared" si="142"/>
        <v>4.0910775548387277E-5</v>
      </c>
      <c r="I313" s="122">
        <f t="shared" si="142"/>
        <v>3.6416811618848373E-5</v>
      </c>
      <c r="J313" s="122">
        <f t="shared" si="142"/>
        <v>6.8179684708232494E-5</v>
      </c>
      <c r="K313" s="122">
        <f t="shared" si="142"/>
        <v>1.0616361041217432E-4</v>
      </c>
      <c r="L313" s="122">
        <f t="shared" si="142"/>
        <v>6.2624064008572777E-5</v>
      </c>
      <c r="M313" s="122">
        <f t="shared" si="142"/>
        <v>2.1690811356470224E-4</v>
      </c>
      <c r="N313" s="122">
        <f t="shared" si="142"/>
        <v>3.7023204450603196E-4</v>
      </c>
      <c r="O313" s="122">
        <f t="shared" si="142"/>
        <v>8.2439899834242788E-4</v>
      </c>
      <c r="P313" s="122">
        <f t="shared" si="142"/>
        <v>2.7558627037710332E-3</v>
      </c>
      <c r="Q313" s="122">
        <f t="shared" si="142"/>
        <v>4.7329613175786595E-3</v>
      </c>
      <c r="R313" s="122">
        <f t="shared" si="142"/>
        <v>1.8742131564501356E-3</v>
      </c>
      <c r="S313" s="122">
        <f t="shared" si="142"/>
        <v>1.1986302841098067E-3</v>
      </c>
      <c r="T313" s="122">
        <f t="shared" si="142"/>
        <v>1.5679787903691382E-3</v>
      </c>
      <c r="U313" s="122">
        <f t="shared" si="142"/>
        <v>1.7984206117613673E-3</v>
      </c>
      <c r="V313" s="122">
        <f t="shared" si="142"/>
        <v>1.3033597964698656E-3</v>
      </c>
      <c r="W313" s="122">
        <f t="shared" si="142"/>
        <v>7.0883733247114982E-4</v>
      </c>
      <c r="X313" s="122">
        <f t="shared" si="142"/>
        <v>6.4648440144283005E-4</v>
      </c>
      <c r="Y313" s="122">
        <f t="shared" si="142"/>
        <v>3.0998854448337812E-4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2.210606995186555E-5</v>
      </c>
      <c r="F314" s="98">
        <v>5.0372278083593084E-5</v>
      </c>
      <c r="G314" s="98">
        <v>2.8548891765077532E-5</v>
      </c>
      <c r="H314" s="98">
        <v>4.0910775548387277E-5</v>
      </c>
      <c r="I314" s="98">
        <v>3.6416811618848373E-5</v>
      </c>
      <c r="J314" s="98">
        <v>6.8179684708232494E-5</v>
      </c>
      <c r="K314" s="98">
        <v>1.0616361041217432E-4</v>
      </c>
      <c r="L314" s="98">
        <v>6.2624064008572777E-5</v>
      </c>
      <c r="M314" s="98">
        <v>2.1690811356470224E-4</v>
      </c>
      <c r="N314" s="98">
        <v>3.7023204450603196E-4</v>
      </c>
      <c r="O314" s="98">
        <v>8.2439899834242788E-4</v>
      </c>
      <c r="P314" s="98">
        <v>2.7558627037710332E-3</v>
      </c>
      <c r="Q314" s="98">
        <v>4.7329613175786595E-3</v>
      </c>
      <c r="R314" s="98">
        <v>1.8742131564501356E-3</v>
      </c>
      <c r="S314" s="98">
        <v>1.1986302841098067E-3</v>
      </c>
      <c r="T314" s="98">
        <v>1.5679787903691382E-3</v>
      </c>
      <c r="U314" s="98">
        <v>1.7984206117613673E-3</v>
      </c>
      <c r="V314" s="98">
        <v>1.3033597964698656E-3</v>
      </c>
      <c r="W314" s="98">
        <v>7.0883733247114982E-4</v>
      </c>
      <c r="X314" s="98">
        <v>6.4648440144283005E-4</v>
      </c>
      <c r="Y314" s="98">
        <v>3.0998854448337812E-4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1.3832372255810087E-2</v>
      </c>
      <c r="D315" s="122">
        <v>4.4023578860861681E-2</v>
      </c>
      <c r="E315" s="122">
        <v>3.9061767343878881E-2</v>
      </c>
      <c r="F315" s="122">
        <v>3.3846588316470153E-2</v>
      </c>
      <c r="G315" s="122">
        <v>4.6756820090731815E-2</v>
      </c>
      <c r="H315" s="122">
        <v>2.4295530963261529E-2</v>
      </c>
      <c r="I315" s="122">
        <v>9.8626679197352414E-3</v>
      </c>
      <c r="J315" s="122">
        <v>1.1532197948893649E-2</v>
      </c>
      <c r="K315" s="122">
        <v>1.4384460854077583E-2</v>
      </c>
      <c r="L315" s="122">
        <v>7.6596764687297337E-3</v>
      </c>
      <c r="M315" s="122">
        <v>2.0029228689935692E-2</v>
      </c>
      <c r="N315" s="122">
        <v>3.9532144654612224E-2</v>
      </c>
      <c r="O315" s="122">
        <v>4.7786989552928108E-2</v>
      </c>
      <c r="P315" s="122">
        <v>0.11885846778801275</v>
      </c>
      <c r="Q315" s="122">
        <v>8.6907941018288609E-2</v>
      </c>
      <c r="R315" s="122">
        <v>4.7692234306067359E-2</v>
      </c>
      <c r="S315" s="122">
        <v>3.5435264810803939E-2</v>
      </c>
      <c r="T315" s="122">
        <v>4.2655176184931913E-2</v>
      </c>
      <c r="U315" s="122">
        <v>4.9142394546613934E-2</v>
      </c>
      <c r="V315" s="122">
        <v>5.9840443240136834E-2</v>
      </c>
      <c r="W315" s="122">
        <v>7.7563239581950258E-2</v>
      </c>
      <c r="X315" s="122">
        <v>0.11430799486009638</v>
      </c>
      <c r="Y315" s="122">
        <v>0.10447214606611947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1.3832372255810087E-2</v>
      </c>
      <c r="D316" s="98">
        <v>4.250780818027744E-2</v>
      </c>
      <c r="E316" s="98">
        <v>3.5323261235680727E-2</v>
      </c>
      <c r="F316" s="98">
        <v>3.235770176859977E-2</v>
      </c>
      <c r="G316" s="98">
        <v>4.6756820090731815E-2</v>
      </c>
      <c r="H316" s="98">
        <v>2.359349177197954E-2</v>
      </c>
      <c r="I316" s="98">
        <v>9.2181715942114308E-3</v>
      </c>
      <c r="J316" s="98">
        <v>9.2705163428910709E-3</v>
      </c>
      <c r="K316" s="98">
        <v>1.0781306823833492E-2</v>
      </c>
      <c r="L316" s="98">
        <v>3.8254602641842844E-3</v>
      </c>
      <c r="M316" s="98">
        <v>1.6682456103098653E-2</v>
      </c>
      <c r="N316" s="98">
        <v>3.5571055842104474E-2</v>
      </c>
      <c r="O316" s="98">
        <v>4.196443834846858E-2</v>
      </c>
      <c r="P316" s="98">
        <v>0.1062588343872599</v>
      </c>
      <c r="Q316" s="98">
        <v>7.7599812564249721E-2</v>
      </c>
      <c r="R316" s="98">
        <v>4.5841785187301094E-2</v>
      </c>
      <c r="S316" s="98">
        <v>2.7910715688004652E-2</v>
      </c>
      <c r="T316" s="98">
        <v>2.972611612496075E-2</v>
      </c>
      <c r="U316" s="98">
        <v>3.0640474075953689E-2</v>
      </c>
      <c r="V316" s="98">
        <v>4.1674767885961514E-2</v>
      </c>
      <c r="W316" s="98">
        <v>6.8018257570034921E-2</v>
      </c>
      <c r="X316" s="98">
        <v>0.10737933505054881</v>
      </c>
      <c r="Y316" s="98">
        <v>9.5368479067553094E-2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2.6140971539460889E-4</v>
      </c>
      <c r="L317" s="98">
        <v>0</v>
      </c>
      <c r="M317" s="98">
        <v>7.9597677121796855E-5</v>
      </c>
      <c r="N317" s="98">
        <v>8.4428168190998752E-5</v>
      </c>
      <c r="O317" s="98">
        <v>4.2482526365605124E-4</v>
      </c>
      <c r="P317" s="98">
        <v>1.5406291566344367E-3</v>
      </c>
      <c r="Q317" s="98">
        <v>1.2104764825147567E-3</v>
      </c>
      <c r="R317" s="98">
        <v>7.4324886966067546E-4</v>
      </c>
      <c r="S317" s="98">
        <v>9.1923683566947546E-5</v>
      </c>
      <c r="T317" s="98">
        <v>9.319791975568449E-4</v>
      </c>
      <c r="U317" s="98">
        <v>7.7076016162931421E-4</v>
      </c>
      <c r="V317" s="98">
        <v>5.595282593600611E-4</v>
      </c>
      <c r="W317" s="98">
        <v>9.3069038696302203E-4</v>
      </c>
      <c r="X317" s="98">
        <v>6.9286598095475785E-3</v>
      </c>
      <c r="Y317" s="98">
        <v>9.1036669985663787E-3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1.2489624594862168E-4</v>
      </c>
      <c r="L318" s="101">
        <v>0</v>
      </c>
      <c r="M318" s="101">
        <v>3.8263145319904177E-5</v>
      </c>
      <c r="N318" s="101">
        <v>3.9094244110685539E-5</v>
      </c>
      <c r="O318" s="101">
        <v>2.0238891380734673E-4</v>
      </c>
      <c r="P318" s="101">
        <v>7.2018520742835675E-4</v>
      </c>
      <c r="Q318" s="101">
        <v>5.7455365263027957E-4</v>
      </c>
      <c r="R318" s="101">
        <v>3.4829548487126443E-4</v>
      </c>
      <c r="S318" s="101">
        <v>4.2270052972175373E-5</v>
      </c>
      <c r="T318" s="101">
        <v>5.0693688076168368E-4</v>
      </c>
      <c r="U318" s="101">
        <v>3.7902380094064321E-4</v>
      </c>
      <c r="V318" s="101">
        <v>2.6739557346327266E-4</v>
      </c>
      <c r="W318" s="101">
        <v>4.6059223209596063E-4</v>
      </c>
      <c r="X318" s="101">
        <v>2.6278405933471438E-3</v>
      </c>
      <c r="Y318" s="101">
        <v>2.7158880944987561E-3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1.3651346944598721E-4</v>
      </c>
      <c r="L319" s="104">
        <v>0</v>
      </c>
      <c r="M319" s="104">
        <v>4.1334531801892671E-5</v>
      </c>
      <c r="N319" s="104">
        <v>4.5333924080313206E-5</v>
      </c>
      <c r="O319" s="104">
        <v>2.2243634984870451E-4</v>
      </c>
      <c r="P319" s="104">
        <v>8.2044394920607997E-4</v>
      </c>
      <c r="Q319" s="104">
        <v>6.3592282988447714E-4</v>
      </c>
      <c r="R319" s="104">
        <v>3.9495338478941108E-4</v>
      </c>
      <c r="S319" s="104">
        <v>4.9653630594772174E-5</v>
      </c>
      <c r="T319" s="104">
        <v>4.2504231679516116E-4</v>
      </c>
      <c r="U319" s="104">
        <v>3.9173636068867099E-4</v>
      </c>
      <c r="V319" s="104">
        <v>2.9213268589678838E-4</v>
      </c>
      <c r="W319" s="104">
        <v>4.7009815486706141E-4</v>
      </c>
      <c r="X319" s="104">
        <v>4.3008192162004352E-3</v>
      </c>
      <c r="Y319" s="104">
        <v>6.3877789040676222E-3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1.5157706805842444E-3</v>
      </c>
      <c r="E320" s="101">
        <v>3.7385061081981513E-3</v>
      </c>
      <c r="F320" s="101">
        <v>1.4888865478703849E-3</v>
      </c>
      <c r="G320" s="101">
        <v>0</v>
      </c>
      <c r="H320" s="101">
        <v>7.0203919128198873E-4</v>
      </c>
      <c r="I320" s="101">
        <v>6.4449632552381108E-4</v>
      </c>
      <c r="J320" s="101">
        <v>2.2616816060025786E-3</v>
      </c>
      <c r="K320" s="101">
        <v>1.5101345270110581E-3</v>
      </c>
      <c r="L320" s="101">
        <v>3.4077489742209673E-3</v>
      </c>
      <c r="M320" s="101">
        <v>2.9319053951818749E-3</v>
      </c>
      <c r="N320" s="101">
        <v>3.2166700307350912E-3</v>
      </c>
      <c r="O320" s="101">
        <v>7.9504157190961398E-4</v>
      </c>
      <c r="P320" s="101">
        <v>1.5845361396506601E-3</v>
      </c>
      <c r="Q320" s="101">
        <v>1.6282456698288018E-3</v>
      </c>
      <c r="R320" s="101">
        <v>3.6740186137926252E-4</v>
      </c>
      <c r="S320" s="101">
        <v>4.6372513557467162E-3</v>
      </c>
      <c r="T320" s="101">
        <v>2.7196140109143397E-4</v>
      </c>
      <c r="U320" s="101">
        <v>3.6209749367363837E-3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1.8316097878384237E-3</v>
      </c>
      <c r="L321" s="104">
        <v>4.2646723032448256E-4</v>
      </c>
      <c r="M321" s="104">
        <v>3.3526951453336607E-4</v>
      </c>
      <c r="N321" s="104">
        <v>6.5999061358165819E-4</v>
      </c>
      <c r="O321" s="104">
        <v>4.6026843688938644E-3</v>
      </c>
      <c r="P321" s="104">
        <v>9.4744681044677398E-3</v>
      </c>
      <c r="Q321" s="104">
        <v>6.4694063016953254E-3</v>
      </c>
      <c r="R321" s="104">
        <v>7.3979838772632355E-4</v>
      </c>
      <c r="S321" s="104">
        <v>2.7953740834856218E-3</v>
      </c>
      <c r="T321" s="104">
        <v>1.1725119461322882E-2</v>
      </c>
      <c r="U321" s="104">
        <v>1.4110185372294545E-2</v>
      </c>
      <c r="V321" s="104">
        <v>1.7606147094815262E-2</v>
      </c>
      <c r="W321" s="104">
        <v>8.6142916249523221E-3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8.7586367478459468E-4</v>
      </c>
      <c r="L322" s="98">
        <v>2.1371881364589686E-4</v>
      </c>
      <c r="M322" s="98">
        <v>1.6129273819773208E-4</v>
      </c>
      <c r="N322" s="98">
        <v>3.0540762839298115E-4</v>
      </c>
      <c r="O322" s="98">
        <v>2.1979677896353431E-3</v>
      </c>
      <c r="P322" s="98">
        <v>4.4317219951524071E-3</v>
      </c>
      <c r="Q322" s="98">
        <v>3.0751892277338729E-3</v>
      </c>
      <c r="R322" s="98">
        <v>3.4837356058351252E-4</v>
      </c>
      <c r="S322" s="98">
        <v>1.2922848138313301E-3</v>
      </c>
      <c r="T322" s="98">
        <v>6.311434594126814E-3</v>
      </c>
      <c r="U322" s="98">
        <v>6.9497955248167282E-3</v>
      </c>
      <c r="V322" s="98">
        <v>8.5082523459730358E-3</v>
      </c>
      <c r="W322" s="98">
        <v>4.2857365136563276E-3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9.5574611305382904E-4</v>
      </c>
      <c r="L323" s="98">
        <v>2.127484166785857E-4</v>
      </c>
      <c r="M323" s="98">
        <v>1.7397677633563399E-4</v>
      </c>
      <c r="N323" s="98">
        <v>3.5458298518867699E-4</v>
      </c>
      <c r="O323" s="98">
        <v>2.4047165792585212E-3</v>
      </c>
      <c r="P323" s="98">
        <v>5.0427461093153327E-3</v>
      </c>
      <c r="Q323" s="98">
        <v>3.3942170739614526E-3</v>
      </c>
      <c r="R323" s="98">
        <v>3.9142482714281108E-4</v>
      </c>
      <c r="S323" s="98">
        <v>1.5030892696542919E-3</v>
      </c>
      <c r="T323" s="98">
        <v>5.4136848671960669E-3</v>
      </c>
      <c r="U323" s="98">
        <v>7.1603898474778167E-3</v>
      </c>
      <c r="V323" s="98">
        <v>9.0978947488422283E-3</v>
      </c>
      <c r="W323" s="98">
        <v>4.3285551112959954E-3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8.9827035929915013E-3</v>
      </c>
      <c r="D324" s="122">
        <v>1.8527039381457312E-2</v>
      </c>
      <c r="E324" s="122">
        <v>2.8518097478129743E-2</v>
      </c>
      <c r="F324" s="122">
        <v>2.5649354996824563E-2</v>
      </c>
      <c r="G324" s="122">
        <v>2.5461004092689737E-2</v>
      </c>
      <c r="H324" s="122">
        <v>1.3901045519531429E-2</v>
      </c>
      <c r="I324" s="122">
        <v>6.6533456012865151E-3</v>
      </c>
      <c r="J324" s="122">
        <v>7.2606696822085474E-3</v>
      </c>
      <c r="K324" s="122">
        <v>8.3587048728896093E-3</v>
      </c>
      <c r="L324" s="122">
        <v>5.051198079395346E-3</v>
      </c>
      <c r="M324" s="122">
        <v>1.2308198545059133E-2</v>
      </c>
      <c r="N324" s="122">
        <v>2.2970770639378295E-2</v>
      </c>
      <c r="O324" s="122">
        <v>2.6870952004045986E-2</v>
      </c>
      <c r="P324" s="122">
        <v>6.1582998168834363E-2</v>
      </c>
      <c r="Q324" s="122">
        <v>4.3675239059531593E-2</v>
      </c>
      <c r="R324" s="122">
        <v>2.4479918148644808E-2</v>
      </c>
      <c r="S324" s="122">
        <v>1.862907169419287E-2</v>
      </c>
      <c r="T324" s="122">
        <v>2.2839921881297146E-2</v>
      </c>
      <c r="U324" s="122">
        <v>2.6060386842332903E-2</v>
      </c>
      <c r="V324" s="122">
        <v>3.0855321997001351E-2</v>
      </c>
      <c r="W324" s="122">
        <v>3.8088949298468851E-2</v>
      </c>
      <c r="X324" s="122">
        <v>5.1188946671015534E-2</v>
      </c>
      <c r="Y324" s="122">
        <v>4.5860588597905323E-2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7.0862043512940689E-3</v>
      </c>
      <c r="D325" s="98">
        <v>1.3355411083707289E-2</v>
      </c>
      <c r="E325" s="98">
        <v>9.1751988725814592E-3</v>
      </c>
      <c r="F325" s="98">
        <v>1.3834864399753287E-2</v>
      </c>
      <c r="G325" s="98">
        <v>1.978333997017595E-2</v>
      </c>
      <c r="H325" s="98">
        <v>1.0594431330626741E-2</v>
      </c>
      <c r="I325" s="98">
        <v>5.262502837986128E-3</v>
      </c>
      <c r="J325" s="98">
        <v>4.2531701747120735E-3</v>
      </c>
      <c r="K325" s="98">
        <v>4.7925531149761091E-3</v>
      </c>
      <c r="L325" s="98">
        <v>2.2493158138871855E-3</v>
      </c>
      <c r="M325" s="98">
        <v>6.2159518837647098E-3</v>
      </c>
      <c r="N325" s="98">
        <v>1.5318533421751846E-2</v>
      </c>
      <c r="O325" s="98">
        <v>1.8478492720666834E-2</v>
      </c>
      <c r="P325" s="98">
        <v>4.4048964543513452E-2</v>
      </c>
      <c r="Q325" s="98">
        <v>2.9020786501480263E-2</v>
      </c>
      <c r="R325" s="98">
        <v>1.4504375112544722E-2</v>
      </c>
      <c r="S325" s="98">
        <v>1.1630229368294175E-2</v>
      </c>
      <c r="T325" s="98">
        <v>1.5353823205931504E-2</v>
      </c>
      <c r="U325" s="98">
        <v>1.7884953473935879E-2</v>
      </c>
      <c r="V325" s="98">
        <v>2.3053964556997045E-2</v>
      </c>
      <c r="W325" s="98">
        <v>3.8088949298468851E-2</v>
      </c>
      <c r="X325" s="98">
        <v>5.1188946671015534E-2</v>
      </c>
      <c r="Y325" s="98">
        <v>4.5860588597905323E-2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1.8964992416974323E-3</v>
      </c>
      <c r="D326" s="33">
        <v>5.1716282977500253E-3</v>
      </c>
      <c r="E326" s="33">
        <v>1.9342898605548282E-2</v>
      </c>
      <c r="F326" s="33">
        <v>1.1814490597071277E-2</v>
      </c>
      <c r="G326" s="33">
        <v>5.6776641225137862E-3</v>
      </c>
      <c r="H326" s="33">
        <v>3.3066141889046886E-3</v>
      </c>
      <c r="I326" s="33">
        <v>1.3908427633003866E-3</v>
      </c>
      <c r="J326" s="33">
        <v>3.0074995074964739E-3</v>
      </c>
      <c r="K326" s="33">
        <v>3.5661517579135002E-3</v>
      </c>
      <c r="L326" s="33">
        <v>2.8018822655081601E-3</v>
      </c>
      <c r="M326" s="33">
        <v>6.0922466612944237E-3</v>
      </c>
      <c r="N326" s="33">
        <v>7.6522372176264491E-3</v>
      </c>
      <c r="O326" s="33">
        <v>8.3924592833791514E-3</v>
      </c>
      <c r="P326" s="33">
        <v>1.7534033625320911E-2</v>
      </c>
      <c r="Q326" s="33">
        <v>1.4654452558051333E-2</v>
      </c>
      <c r="R326" s="33">
        <v>9.9755430361000881E-3</v>
      </c>
      <c r="S326" s="33">
        <v>6.9988423258986951E-3</v>
      </c>
      <c r="T326" s="33">
        <v>7.4860986753656411E-3</v>
      </c>
      <c r="U326" s="33">
        <v>8.175433368397024E-3</v>
      </c>
      <c r="V326" s="33">
        <v>7.8013574400043056E-3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0.75066978861445066</v>
      </c>
      <c r="D328" s="119">
        <f t="shared" si="143"/>
        <v>0.75916749165071074</v>
      </c>
      <c r="E328" s="119">
        <f t="shared" si="143"/>
        <v>0.76439761515469751</v>
      </c>
      <c r="F328" s="119">
        <f t="shared" si="143"/>
        <v>0.76691762331315583</v>
      </c>
      <c r="G328" s="119">
        <f t="shared" si="143"/>
        <v>0.77320138210493128</v>
      </c>
      <c r="H328" s="119">
        <f t="shared" si="143"/>
        <v>0.77784652570905888</v>
      </c>
      <c r="I328" s="119">
        <f t="shared" si="143"/>
        <v>0.77956688190112122</v>
      </c>
      <c r="J328" s="119">
        <f t="shared" si="143"/>
        <v>0.78587373227328394</v>
      </c>
      <c r="K328" s="119">
        <f t="shared" si="143"/>
        <v>0.79364222729171086</v>
      </c>
      <c r="L328" s="119">
        <f t="shared" si="143"/>
        <v>0.79246773780962931</v>
      </c>
      <c r="M328" s="119">
        <f t="shared" si="143"/>
        <v>0.80402162518708797</v>
      </c>
      <c r="N328" s="119">
        <f t="shared" si="143"/>
        <v>0.80914948500713069</v>
      </c>
      <c r="O328" s="119">
        <f t="shared" si="143"/>
        <v>0.81602169851798612</v>
      </c>
      <c r="P328" s="119">
        <f t="shared" si="143"/>
        <v>0.82218761010388197</v>
      </c>
      <c r="Q328" s="119">
        <f t="shared" si="143"/>
        <v>0.83123985548891988</v>
      </c>
      <c r="R328" s="119">
        <f t="shared" ref="R328:V328" si="144">IF(R309=0,"",R309/R290)</f>
        <v>0.83639714496439976</v>
      </c>
      <c r="S328" s="119">
        <f t="shared" si="144"/>
        <v>0.83686334601678736</v>
      </c>
      <c r="T328" s="119">
        <f t="shared" si="144"/>
        <v>0.84149802884166514</v>
      </c>
      <c r="U328" s="119">
        <f t="shared" si="144"/>
        <v>0.84432944000197985</v>
      </c>
      <c r="V328" s="119">
        <f t="shared" si="144"/>
        <v>0.84652330747169879</v>
      </c>
      <c r="W328" s="119">
        <f t="shared" ref="W328:Y328" si="145">IF(W309=0,"",W309/W290)</f>
        <v>0.84254516945411684</v>
      </c>
      <c r="X328" s="119">
        <f t="shared" si="145"/>
        <v>0.84614706347828772</v>
      </c>
      <c r="Y328" s="119">
        <f t="shared" si="145"/>
        <v>0.84813298793044578</v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0.75455281477340663</v>
      </c>
      <c r="D329" s="124">
        <f t="shared" si="146"/>
        <v>0.76039499615384143</v>
      </c>
      <c r="E329" s="124">
        <f t="shared" si="146"/>
        <v>0.76624472192773441</v>
      </c>
      <c r="F329" s="124">
        <f t="shared" si="146"/>
        <v>0.77208353290703258</v>
      </c>
      <c r="G329" s="124">
        <f t="shared" si="146"/>
        <v>0.77792514965954052</v>
      </c>
      <c r="H329" s="124">
        <f t="shared" si="146"/>
        <v>0.78377540511160959</v>
      </c>
      <c r="I329" s="124">
        <f t="shared" si="146"/>
        <v>0.78961238764710484</v>
      </c>
      <c r="J329" s="124">
        <f t="shared" si="146"/>
        <v>0.79546188789753169</v>
      </c>
      <c r="K329" s="124">
        <f t="shared" si="146"/>
        <v>0.80131147470983044</v>
      </c>
      <c r="L329" s="124">
        <f t="shared" si="146"/>
        <v>0.80717289093312095</v>
      </c>
      <c r="M329" s="124">
        <f t="shared" si="146"/>
        <v>0.81308177100932977</v>
      </c>
      <c r="N329" s="124">
        <f t="shared" si="146"/>
        <v>0.81908515078778998</v>
      </c>
      <c r="O329" s="124">
        <f t="shared" si="146"/>
        <v>0.8251421349019108</v>
      </c>
      <c r="P329" s="124">
        <f t="shared" si="146"/>
        <v>0.83112820147096711</v>
      </c>
      <c r="Q329" s="124">
        <f t="shared" si="146"/>
        <v>0.83669698000694248</v>
      </c>
      <c r="R329" s="124">
        <f t="shared" ref="R329:V329" si="147">IF(R310=0,"",R310/R291)</f>
        <v>0.8415579945067766</v>
      </c>
      <c r="S329" s="124">
        <f t="shared" si="147"/>
        <v>0.8460316403322713</v>
      </c>
      <c r="T329" s="124">
        <f t="shared" si="147"/>
        <v>0.85020841901868538</v>
      </c>
      <c r="U329" s="124">
        <f t="shared" si="147"/>
        <v>0.85414341237081592</v>
      </c>
      <c r="V329" s="124">
        <f t="shared" si="147"/>
        <v>0.8579363316470654</v>
      </c>
      <c r="W329" s="124">
        <f t="shared" ref="W329:Y329" si="148">IF(W310=0,"",W310/W291)</f>
        <v>0.86147469594752646</v>
      </c>
      <c r="X329" s="124">
        <f t="shared" si="148"/>
        <v>0.86403499937787753</v>
      </c>
      <c r="Y329" s="124">
        <f t="shared" si="148"/>
        <v>0.86649701266245616</v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>
        <f t="shared" ref="C330:Q330" si="149">IF(C311=0,"",C311/C292)</f>
        <v>0.75380452773665829</v>
      </c>
      <c r="D330" s="111">
        <f t="shared" si="149"/>
        <v>0.75966751336726657</v>
      </c>
      <c r="E330" s="111">
        <f t="shared" si="149"/>
        <v>0.76553139164968231</v>
      </c>
      <c r="F330" s="111">
        <f t="shared" si="149"/>
        <v>0.77139539165734439</v>
      </c>
      <c r="G330" s="111">
        <f t="shared" si="149"/>
        <v>0.77726021374481691</v>
      </c>
      <c r="H330" s="111">
        <f t="shared" si="149"/>
        <v>0.78312577219761703</v>
      </c>
      <c r="I330" s="111">
        <f t="shared" si="149"/>
        <v>0.78899223958313036</v>
      </c>
      <c r="J330" s="111">
        <f t="shared" si="149"/>
        <v>0.7948603228490233</v>
      </c>
      <c r="K330" s="111">
        <f t="shared" si="149"/>
        <v>0.80073062308675846</v>
      </c>
      <c r="L330" s="111">
        <f t="shared" si="149"/>
        <v>0.80660330111294642</v>
      </c>
      <c r="M330" s="111">
        <f t="shared" si="149"/>
        <v>0.81253873580088842</v>
      </c>
      <c r="N330" s="111">
        <f t="shared" si="149"/>
        <v>0.81855950840238101</v>
      </c>
      <c r="O330" s="111">
        <f t="shared" si="149"/>
        <v>0.8246382039293918</v>
      </c>
      <c r="P330" s="111">
        <f t="shared" si="149"/>
        <v>0.83064776127357498</v>
      </c>
      <c r="Q330" s="111">
        <f t="shared" si="149"/>
        <v>0.83623470405808453</v>
      </c>
      <c r="R330" s="111">
        <f t="shared" ref="R330:V330" si="150">IF(R311=0,"",R311/R292)</f>
        <v>0.84110895082525006</v>
      </c>
      <c r="S330" s="111">
        <f t="shared" si="150"/>
        <v>0.8455975353194104</v>
      </c>
      <c r="T330" s="111">
        <f t="shared" si="150"/>
        <v>0.84977917228843403</v>
      </c>
      <c r="U330" s="111">
        <f t="shared" si="150"/>
        <v>0.8537325764802044</v>
      </c>
      <c r="V330" s="111">
        <f t="shared" si="150"/>
        <v>0.85753646264259764</v>
      </c>
      <c r="W330" s="111">
        <f t="shared" ref="W330:Y330" si="151">IF(W311=0,"",W311/W292)</f>
        <v>0.86109300382933474</v>
      </c>
      <c r="X330" s="111">
        <f t="shared" si="151"/>
        <v>0.86367620923472044</v>
      </c>
      <c r="Y330" s="111">
        <f t="shared" si="151"/>
        <v>0.86615274489199556</v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2.4571325007913911</v>
      </c>
      <c r="F332" s="124">
        <f t="shared" si="155"/>
        <v>2.5538067651711773</v>
      </c>
      <c r="G332" s="124">
        <f t="shared" si="155"/>
        <v>2.6518113536192072</v>
      </c>
      <c r="H332" s="124">
        <f t="shared" si="155"/>
        <v>2.751058245353335</v>
      </c>
      <c r="I332" s="124">
        <f t="shared" si="155"/>
        <v>2.8516648407263725</v>
      </c>
      <c r="J332" s="124">
        <f t="shared" si="155"/>
        <v>2.9541573192931225</v>
      </c>
      <c r="K332" s="124">
        <f t="shared" si="155"/>
        <v>3.0589524591337431</v>
      </c>
      <c r="L332" s="124">
        <f t="shared" si="155"/>
        <v>3.1661055295072873</v>
      </c>
      <c r="M332" s="124">
        <f t="shared" si="155"/>
        <v>3.2888950499190894</v>
      </c>
      <c r="N332" s="124">
        <f t="shared" si="155"/>
        <v>3.4312628031919363</v>
      </c>
      <c r="O332" s="124">
        <f t="shared" si="155"/>
        <v>3.5929548193350791</v>
      </c>
      <c r="P332" s="124">
        <f t="shared" si="155"/>
        <v>3.7582352308246971</v>
      </c>
      <c r="Q332" s="124">
        <f t="shared" si="155"/>
        <v>3.8850854125310383</v>
      </c>
      <c r="R332" s="124">
        <f t="shared" ref="R332:V332" si="156">IF(R313=0,"",R313/R294)</f>
        <v>3.9125710712894084</v>
      </c>
      <c r="S332" s="124">
        <f t="shared" si="156"/>
        <v>3.9156250333736717</v>
      </c>
      <c r="T332" s="124">
        <f t="shared" si="156"/>
        <v>3.9190183245784089</v>
      </c>
      <c r="U332" s="124">
        <f t="shared" si="156"/>
        <v>3.9227886481392282</v>
      </c>
      <c r="V332" s="124">
        <f t="shared" si="156"/>
        <v>3.9335624852676254</v>
      </c>
      <c r="W332" s="124">
        <f t="shared" ref="W332:Y332" si="157">IF(W313=0,"",W313/W294)</f>
        <v>3.9689243079134164</v>
      </c>
      <c r="X332" s="124">
        <f t="shared" si="157"/>
        <v>4.0120601695056139</v>
      </c>
      <c r="Y332" s="124">
        <f t="shared" si="157"/>
        <v>4.0606819531873128</v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2.4571325007913911</v>
      </c>
      <c r="F333" s="111">
        <f t="shared" si="158"/>
        <v>2.5538067651711773</v>
      </c>
      <c r="G333" s="111">
        <f t="shared" si="158"/>
        <v>2.6518113536192072</v>
      </c>
      <c r="H333" s="111">
        <f t="shared" si="158"/>
        <v>2.751058245353335</v>
      </c>
      <c r="I333" s="111">
        <f t="shared" si="158"/>
        <v>2.8516648407263725</v>
      </c>
      <c r="J333" s="111">
        <f t="shared" si="158"/>
        <v>2.9541573192931225</v>
      </c>
      <c r="K333" s="111">
        <f t="shared" si="158"/>
        <v>3.0589524591337431</v>
      </c>
      <c r="L333" s="111">
        <f t="shared" si="158"/>
        <v>3.1661055295072873</v>
      </c>
      <c r="M333" s="111">
        <f t="shared" si="158"/>
        <v>3.2888950499190894</v>
      </c>
      <c r="N333" s="111">
        <f t="shared" si="158"/>
        <v>3.4312628031919363</v>
      </c>
      <c r="O333" s="111">
        <f t="shared" si="158"/>
        <v>3.5929548193350791</v>
      </c>
      <c r="P333" s="111">
        <f t="shared" si="158"/>
        <v>3.7582352308246971</v>
      </c>
      <c r="Q333" s="111">
        <f t="shared" si="158"/>
        <v>3.8850854125310383</v>
      </c>
      <c r="R333" s="111">
        <f t="shared" ref="R333:V333" si="159">IF(R314=0,"",R314/R295)</f>
        <v>3.9125710712894084</v>
      </c>
      <c r="S333" s="111">
        <f t="shared" si="159"/>
        <v>3.9156250333736717</v>
      </c>
      <c r="T333" s="111">
        <f t="shared" si="159"/>
        <v>3.9190183245784089</v>
      </c>
      <c r="U333" s="111">
        <f t="shared" si="159"/>
        <v>3.9227886481392282</v>
      </c>
      <c r="V333" s="111">
        <f t="shared" si="159"/>
        <v>3.9335624852676254</v>
      </c>
      <c r="W333" s="111">
        <f t="shared" ref="W333:Y333" si="160">IF(W314=0,"",W314/W295)</f>
        <v>3.9689243079134164</v>
      </c>
      <c r="X333" s="111">
        <f t="shared" si="160"/>
        <v>4.0120601695056139</v>
      </c>
      <c r="Y333" s="111">
        <f t="shared" si="160"/>
        <v>4.0606819531873128</v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0.82183232567830855</v>
      </c>
      <c r="D334" s="124">
        <f t="shared" si="161"/>
        <v>0.8187497916856179</v>
      </c>
      <c r="E334" s="124">
        <f t="shared" si="161"/>
        <v>0.80942165963205792</v>
      </c>
      <c r="F334" s="124">
        <f t="shared" si="161"/>
        <v>0.82583648276032717</v>
      </c>
      <c r="G334" s="124">
        <f t="shared" si="161"/>
        <v>0.84117889174837424</v>
      </c>
      <c r="H334" s="124">
        <f t="shared" si="161"/>
        <v>0.83882876840107257</v>
      </c>
      <c r="I334" s="124">
        <f t="shared" si="161"/>
        <v>0.83450688934437312</v>
      </c>
      <c r="J334" s="124">
        <f t="shared" si="161"/>
        <v>0.80777580724606501</v>
      </c>
      <c r="K334" s="124">
        <f t="shared" si="161"/>
        <v>0.82751559838099331</v>
      </c>
      <c r="L334" s="124">
        <f t="shared" si="161"/>
        <v>0.75863157868627074</v>
      </c>
      <c r="M334" s="124">
        <f t="shared" si="161"/>
        <v>0.83270922449245055</v>
      </c>
      <c r="N334" s="124">
        <f t="shared" si="161"/>
        <v>0.85428291194761186</v>
      </c>
      <c r="O334" s="124">
        <f t="shared" si="161"/>
        <v>0.87132362494668669</v>
      </c>
      <c r="P334" s="124">
        <f t="shared" si="161"/>
        <v>0.87946402776325605</v>
      </c>
      <c r="Q334" s="124">
        <f t="shared" si="161"/>
        <v>0.88403332250690714</v>
      </c>
      <c r="R334" s="124">
        <f t="shared" ref="R334:V334" si="162">IF(R315=0,"",R315/R296)</f>
        <v>0.8927252317992761</v>
      </c>
      <c r="S334" s="124">
        <f t="shared" si="162"/>
        <v>0.87435633271982105</v>
      </c>
      <c r="T334" s="124">
        <f t="shared" si="162"/>
        <v>0.88958172866730445</v>
      </c>
      <c r="U334" s="124">
        <f t="shared" si="162"/>
        <v>0.88739950520957867</v>
      </c>
      <c r="V334" s="124">
        <f t="shared" si="162"/>
        <v>0.90214927669895595</v>
      </c>
      <c r="W334" s="124">
        <f t="shared" ref="W334:Y334" si="163">IF(W315=0,"",W315/W296)</f>
        <v>0.9087853862961548</v>
      </c>
      <c r="X334" s="124">
        <f t="shared" si="163"/>
        <v>0.91603548962333781</v>
      </c>
      <c r="Y334" s="124">
        <f t="shared" si="163"/>
        <v>0.92038670080600116</v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0.82183232567830855</v>
      </c>
      <c r="D335" s="111">
        <f t="shared" si="164"/>
        <v>0.82666819527645019</v>
      </c>
      <c r="E335" s="111">
        <f t="shared" si="164"/>
        <v>0.83150480114583813</v>
      </c>
      <c r="F335" s="111">
        <f t="shared" si="164"/>
        <v>0.83634150741585034</v>
      </c>
      <c r="G335" s="111">
        <f t="shared" si="164"/>
        <v>0.84117889174837424</v>
      </c>
      <c r="H335" s="111">
        <f t="shared" si="164"/>
        <v>0.84601688344494863</v>
      </c>
      <c r="I335" s="111">
        <f t="shared" si="164"/>
        <v>0.85085562484148003</v>
      </c>
      <c r="J335" s="111">
        <f t="shared" si="164"/>
        <v>0.85569569903793508</v>
      </c>
      <c r="K335" s="111">
        <f t="shared" si="164"/>
        <v>0.86053760182265704</v>
      </c>
      <c r="L335" s="111">
        <f t="shared" si="164"/>
        <v>0.86538146583935427</v>
      </c>
      <c r="M335" s="111">
        <f t="shared" si="164"/>
        <v>0.87027709239680762</v>
      </c>
      <c r="N335" s="111">
        <f t="shared" si="164"/>
        <v>0.87524310681595963</v>
      </c>
      <c r="O335" s="111">
        <f t="shared" si="164"/>
        <v>0.88025689684504771</v>
      </c>
      <c r="P335" s="111">
        <f t="shared" si="164"/>
        <v>0.88521366076875674</v>
      </c>
      <c r="Q335" s="111">
        <f t="shared" si="164"/>
        <v>0.88982184650557949</v>
      </c>
      <c r="R335" s="111">
        <f t="shared" ref="R335:V335" si="165">IF(R316=0,"",R316/R297)</f>
        <v>0.89384219095809181</v>
      </c>
      <c r="S335" s="111">
        <f t="shared" si="165"/>
        <v>0.89754443596798583</v>
      </c>
      <c r="T335" s="111">
        <f t="shared" si="165"/>
        <v>0.90099350652060606</v>
      </c>
      <c r="U335" s="111">
        <f t="shared" si="165"/>
        <v>0.90425432760130919</v>
      </c>
      <c r="V335" s="111">
        <f t="shared" si="165"/>
        <v>0.90739182419544639</v>
      </c>
      <c r="W335" s="111">
        <f t="shared" ref="W335:Y335" si="166">IF(W316=0,"",W316/W297)</f>
        <v>0.91032530731873618</v>
      </c>
      <c r="X335" s="111">
        <f t="shared" si="166"/>
        <v>0.91303829513003787</v>
      </c>
      <c r="Y335" s="111">
        <f t="shared" si="166"/>
        <v>0.91563925401562751</v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0.92813367026494398</v>
      </c>
      <c r="L336" s="111" t="str">
        <f t="shared" si="167"/>
        <v/>
      </c>
      <c r="M336" s="111">
        <f t="shared" si="167"/>
        <v>0.93313715128586827</v>
      </c>
      <c r="N336" s="111">
        <f t="shared" si="167"/>
        <v>0.93808398089474199</v>
      </c>
      <c r="O336" s="111">
        <f t="shared" si="167"/>
        <v>0.93913791443148487</v>
      </c>
      <c r="P336" s="111">
        <f t="shared" si="167"/>
        <v>0.94284819436480616</v>
      </c>
      <c r="Q336" s="111">
        <f t="shared" si="167"/>
        <v>0.94449086967770657</v>
      </c>
      <c r="R336" s="111">
        <f t="shared" ref="R336:V336" si="168">IF(R317=0,"",R317/R298)</f>
        <v>0.94727912029689587</v>
      </c>
      <c r="S336" s="111">
        <f t="shared" si="168"/>
        <v>0.9501268767923069</v>
      </c>
      <c r="T336" s="111">
        <f t="shared" si="168"/>
        <v>0.94360018183936878</v>
      </c>
      <c r="U336" s="111">
        <f t="shared" si="168"/>
        <v>0.95050837336009819</v>
      </c>
      <c r="V336" s="111">
        <f t="shared" si="168"/>
        <v>0.95349444591099219</v>
      </c>
      <c r="W336" s="111">
        <f t="shared" ref="W336:Y336" si="169">IF(W317=0,"",W317/W298)</f>
        <v>0.95351506573758116</v>
      </c>
      <c r="X336" s="111">
        <f t="shared" si="169"/>
        <v>0.96513598968237924</v>
      </c>
      <c r="Y336" s="111">
        <f t="shared" si="169"/>
        <v>0.97324927208631429</v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0.86053760182265715</v>
      </c>
      <c r="L337" s="112" t="str">
        <f t="shared" si="170"/>
        <v/>
      </c>
      <c r="M337" s="112">
        <f t="shared" si="170"/>
        <v>0.87027709239680762</v>
      </c>
      <c r="N337" s="112">
        <f t="shared" si="170"/>
        <v>0.87524310681595963</v>
      </c>
      <c r="O337" s="112">
        <f t="shared" si="170"/>
        <v>0.88025689684504771</v>
      </c>
      <c r="P337" s="112">
        <f t="shared" si="170"/>
        <v>0.88521366076875674</v>
      </c>
      <c r="Q337" s="112">
        <f t="shared" si="170"/>
        <v>0.88982184650557949</v>
      </c>
      <c r="R337" s="112">
        <f t="shared" ref="R337:V337" si="171">IF(R318=0,"",R318/R299)</f>
        <v>0.89384219095809181</v>
      </c>
      <c r="S337" s="112">
        <f t="shared" si="171"/>
        <v>0.89754443596798583</v>
      </c>
      <c r="T337" s="112">
        <f t="shared" si="171"/>
        <v>0.90099350652060606</v>
      </c>
      <c r="U337" s="112">
        <f t="shared" si="171"/>
        <v>0.90425432760130919</v>
      </c>
      <c r="V337" s="112">
        <f t="shared" si="171"/>
        <v>0.90739182419544639</v>
      </c>
      <c r="W337" s="112">
        <f t="shared" ref="W337:Y337" si="172">IF(W318=0,"",W318/W299)</f>
        <v>0.91032530731873618</v>
      </c>
      <c r="X337" s="112">
        <f t="shared" si="172"/>
        <v>0.91303829513003787</v>
      </c>
      <c r="Y337" s="112">
        <f t="shared" si="172"/>
        <v>0.91563925401562751</v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0.64538513236961514</v>
      </c>
      <c r="E339" s="112">
        <f t="shared" si="176"/>
        <v>0.64705406322829517</v>
      </c>
      <c r="F339" s="112">
        <f t="shared" si="176"/>
        <v>0.64874313053569066</v>
      </c>
      <c r="G339" s="112" t="str">
        <f t="shared" si="176"/>
        <v/>
      </c>
      <c r="H339" s="112">
        <f t="shared" si="176"/>
        <v>0.65251086133984482</v>
      </c>
      <c r="I339" s="112">
        <f t="shared" si="176"/>
        <v>0.65460622513077849</v>
      </c>
      <c r="J339" s="112">
        <f t="shared" si="176"/>
        <v>0.65697101385177326</v>
      </c>
      <c r="K339" s="112">
        <f t="shared" si="176"/>
        <v>0.65970997320763625</v>
      </c>
      <c r="L339" s="112">
        <f t="shared" si="176"/>
        <v>0.66285911668540043</v>
      </c>
      <c r="M339" s="112">
        <f t="shared" si="176"/>
        <v>0.6688460177335549</v>
      </c>
      <c r="N339" s="112">
        <f t="shared" si="176"/>
        <v>0.67871787836957398</v>
      </c>
      <c r="O339" s="112">
        <f t="shared" si="176"/>
        <v>0.69377118258448744</v>
      </c>
      <c r="P339" s="112">
        <f t="shared" si="176"/>
        <v>0.71329224893598875</v>
      </c>
      <c r="Q339" s="112">
        <f t="shared" si="176"/>
        <v>0.73212592467340087</v>
      </c>
      <c r="R339" s="112">
        <f t="shared" ref="R339:V339" si="177">IF(R320=0,"",R320/R301)</f>
        <v>0.74487141424417691</v>
      </c>
      <c r="S339" s="112">
        <f t="shared" si="177"/>
        <v>0.75721959671544337</v>
      </c>
      <c r="T339" s="112">
        <f t="shared" si="177"/>
        <v>0.76947195068566365</v>
      </c>
      <c r="U339" s="112">
        <f t="shared" si="177"/>
        <v>0.78175164568205457</v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0.80214296023921217</v>
      </c>
      <c r="L340" s="113">
        <f t="shared" si="179"/>
        <v>0.79688465318406354</v>
      </c>
      <c r="M340" s="113">
        <f t="shared" si="179"/>
        <v>0.80763011328912182</v>
      </c>
      <c r="N340" s="113">
        <f t="shared" si="179"/>
        <v>0.82031221002398713</v>
      </c>
      <c r="O340" s="113">
        <f t="shared" si="179"/>
        <v>0.8259103874362671</v>
      </c>
      <c r="P340" s="113">
        <f t="shared" si="179"/>
        <v>0.84174110285976489</v>
      </c>
      <c r="Q340" s="113">
        <f t="shared" si="179"/>
        <v>0.85184599309038822</v>
      </c>
      <c r="R340" s="113">
        <f t="shared" ref="R340:V340" si="180">IF(R321=0,"",R321/R302)</f>
        <v>0.86111075030991069</v>
      </c>
      <c r="S340" s="113">
        <f t="shared" si="180"/>
        <v>0.87091239027917733</v>
      </c>
      <c r="T340" s="113">
        <f t="shared" si="180"/>
        <v>0.86112942842740781</v>
      </c>
      <c r="U340" s="113">
        <f t="shared" si="180"/>
        <v>0.87911628302748046</v>
      </c>
      <c r="V340" s="113">
        <f t="shared" si="180"/>
        <v>0.88847802930915154</v>
      </c>
      <c r="W340" s="113">
        <f t="shared" ref="W340:Y340" si="181">IF(W321=0,"",W321/W302)</f>
        <v>0.89234380368516919</v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0.65970997320763625</v>
      </c>
      <c r="L341" s="111">
        <f t="shared" si="182"/>
        <v>0.66285911668540043</v>
      </c>
      <c r="M341" s="111">
        <f t="shared" si="182"/>
        <v>0.6688460177335549</v>
      </c>
      <c r="N341" s="111">
        <f t="shared" si="182"/>
        <v>0.67871787836957398</v>
      </c>
      <c r="O341" s="111">
        <f t="shared" si="182"/>
        <v>0.69377118258448733</v>
      </c>
      <c r="P341" s="111">
        <f t="shared" si="182"/>
        <v>0.71329224893598875</v>
      </c>
      <c r="Q341" s="111">
        <f t="shared" si="182"/>
        <v>0.73212592467340087</v>
      </c>
      <c r="R341" s="111">
        <f t="shared" ref="R341:V341" si="183">IF(R322=0,"",R322/R303)</f>
        <v>0.74487141424417691</v>
      </c>
      <c r="S341" s="111">
        <f t="shared" si="183"/>
        <v>0.75721959671544325</v>
      </c>
      <c r="T341" s="111">
        <f t="shared" si="183"/>
        <v>0.76947195068566354</v>
      </c>
      <c r="U341" s="111">
        <f t="shared" si="183"/>
        <v>0.78175164568205457</v>
      </c>
      <c r="V341" s="111">
        <f t="shared" si="183"/>
        <v>0.79381502254422454</v>
      </c>
      <c r="W341" s="111">
        <f t="shared" ref="W341:Y341" si="184">IF(W322=0,"",W322/W303)</f>
        <v>0.80483288762769756</v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0.61542693193877118</v>
      </c>
      <c r="D343" s="124">
        <f t="shared" si="188"/>
        <v>0.62572290504919059</v>
      </c>
      <c r="E343" s="124">
        <f t="shared" si="188"/>
        <v>0.69110412382485453</v>
      </c>
      <c r="F343" s="124">
        <f t="shared" si="188"/>
        <v>0.65487172698880447</v>
      </c>
      <c r="G343" s="124">
        <f t="shared" si="188"/>
        <v>0.61914057901104302</v>
      </c>
      <c r="H343" s="124">
        <f t="shared" si="188"/>
        <v>0.62183813711314384</v>
      </c>
      <c r="I343" s="124">
        <f t="shared" si="188"/>
        <v>0.61816008570972758</v>
      </c>
      <c r="J343" s="124">
        <f t="shared" si="188"/>
        <v>0.65026714321083523</v>
      </c>
      <c r="K343" s="124">
        <f t="shared" si="188"/>
        <v>0.65307754641461335</v>
      </c>
      <c r="L343" s="124">
        <f t="shared" si="188"/>
        <v>0.67579755768576266</v>
      </c>
      <c r="M343" s="124">
        <f t="shared" si="188"/>
        <v>0.66659885427542553</v>
      </c>
      <c r="N343" s="124">
        <f t="shared" si="188"/>
        <v>0.6406300252165954</v>
      </c>
      <c r="O343" s="124">
        <f t="shared" si="188"/>
        <v>0.63842530096402128</v>
      </c>
      <c r="P343" s="124">
        <f t="shared" si="188"/>
        <v>0.63539662162791732</v>
      </c>
      <c r="Q343" s="124">
        <f t="shared" si="188"/>
        <v>0.64682497601946465</v>
      </c>
      <c r="R343" s="124">
        <f t="shared" ref="R343:V343" si="189">IF(R324=0,"",R324/R305)</f>
        <v>0.66529394131211173</v>
      </c>
      <c r="S343" s="124">
        <f t="shared" si="189"/>
        <v>0.66592949181459704</v>
      </c>
      <c r="T343" s="124">
        <f t="shared" si="189"/>
        <v>0.66334139725533736</v>
      </c>
      <c r="U343" s="124">
        <f t="shared" si="189"/>
        <v>0.6667065329262104</v>
      </c>
      <c r="V343" s="124">
        <f t="shared" si="189"/>
        <v>0.65849324850138846</v>
      </c>
      <c r="W343" s="124">
        <f t="shared" ref="W343:Y343" si="190">IF(W324=0,"",W324/W305)</f>
        <v>0.61097929938264905</v>
      </c>
      <c r="X343" s="124">
        <f t="shared" si="190"/>
        <v>0.61137984374853738</v>
      </c>
      <c r="Y343" s="124">
        <f t="shared" si="190"/>
        <v>0.61141989818512621</v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0.5869851274922212</v>
      </c>
      <c r="D344" s="111">
        <f t="shared" si="191"/>
        <v>0.58734895024691236</v>
      </c>
      <c r="E344" s="111">
        <f t="shared" si="191"/>
        <v>0.58771280577424856</v>
      </c>
      <c r="F344" s="111">
        <f t="shared" si="191"/>
        <v>0.5880766657705816</v>
      </c>
      <c r="G344" s="111">
        <f t="shared" si="191"/>
        <v>0.58844055594859279</v>
      </c>
      <c r="H344" s="111">
        <f t="shared" si="191"/>
        <v>0.58880447316137741</v>
      </c>
      <c r="I344" s="111">
        <f t="shared" si="191"/>
        <v>0.58916842374454059</v>
      </c>
      <c r="J344" s="111">
        <f t="shared" si="191"/>
        <v>0.58953243365282182</v>
      </c>
      <c r="K344" s="111">
        <f t="shared" si="191"/>
        <v>0.58989652495457567</v>
      </c>
      <c r="L344" s="111">
        <f t="shared" si="191"/>
        <v>0.59026070355399185</v>
      </c>
      <c r="M344" s="111">
        <f t="shared" si="191"/>
        <v>0.5905372764152087</v>
      </c>
      <c r="N344" s="111">
        <f t="shared" si="191"/>
        <v>0.59069186763509229</v>
      </c>
      <c r="O344" s="111">
        <f t="shared" si="191"/>
        <v>0.59078426274630003</v>
      </c>
      <c r="P344" s="111">
        <f t="shared" si="191"/>
        <v>0.5910420760300733</v>
      </c>
      <c r="Q344" s="111">
        <f t="shared" si="191"/>
        <v>0.59209143632137295</v>
      </c>
      <c r="R344" s="111">
        <f t="shared" ref="R344:V344" si="192">IF(R325=0,"",R325/R306)</f>
        <v>0.59484784450810835</v>
      </c>
      <c r="S344" s="111">
        <f t="shared" si="192"/>
        <v>0.59873607322889766</v>
      </c>
      <c r="T344" s="111">
        <f t="shared" si="192"/>
        <v>0.60300222250706581</v>
      </c>
      <c r="U344" s="111">
        <f t="shared" si="192"/>
        <v>0.60689239236594827</v>
      </c>
      <c r="V344" s="111">
        <f t="shared" si="192"/>
        <v>0.6096526828288753</v>
      </c>
      <c r="W344" s="111">
        <f t="shared" ref="W344:Y344" si="193">IF(W325=0,"",W325/W306)</f>
        <v>0.61097929938264905</v>
      </c>
      <c r="X344" s="111">
        <f t="shared" si="193"/>
        <v>0.61137984374853738</v>
      </c>
      <c r="Y344" s="111">
        <f t="shared" si="193"/>
        <v>0.61141989818512621</v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0.75148005138005769</v>
      </c>
      <c r="D345" s="45">
        <f t="shared" si="194"/>
        <v>0.75272351385861036</v>
      </c>
      <c r="E345" s="45">
        <f t="shared" si="194"/>
        <v>0.75402560588067802</v>
      </c>
      <c r="F345" s="45">
        <f t="shared" si="194"/>
        <v>0.75533569284049751</v>
      </c>
      <c r="G345" s="45">
        <f t="shared" si="194"/>
        <v>0.75669977416136025</v>
      </c>
      <c r="H345" s="45">
        <f t="shared" si="194"/>
        <v>0.758112220099461</v>
      </c>
      <c r="I345" s="45">
        <f t="shared" si="194"/>
        <v>0.75958436491404291</v>
      </c>
      <c r="J345" s="45">
        <f t="shared" si="194"/>
        <v>0.76116264106459108</v>
      </c>
      <c r="K345" s="45">
        <f t="shared" si="194"/>
        <v>0.76288652835485771</v>
      </c>
      <c r="L345" s="45">
        <f t="shared" si="194"/>
        <v>0.76476658925093599</v>
      </c>
      <c r="M345" s="45">
        <f t="shared" si="194"/>
        <v>0.767454660880866</v>
      </c>
      <c r="N345" s="45">
        <f t="shared" si="194"/>
        <v>0.77113631507966196</v>
      </c>
      <c r="O345" s="45">
        <f t="shared" si="194"/>
        <v>0.7762516051470395</v>
      </c>
      <c r="P345" s="45">
        <f t="shared" si="194"/>
        <v>0.78301636369515581</v>
      </c>
      <c r="Q345" s="45">
        <f t="shared" si="194"/>
        <v>0.79177002723761314</v>
      </c>
      <c r="R345" s="45">
        <f t="shared" ref="R345:V345" si="195">IF(R326=0,"",R326/R307)</f>
        <v>0.80368167046080086</v>
      </c>
      <c r="S345" s="45">
        <f t="shared" si="195"/>
        <v>0.81858702457680244</v>
      </c>
      <c r="T345" s="45">
        <f t="shared" si="195"/>
        <v>0.83463345679618539</v>
      </c>
      <c r="U345" s="45">
        <f t="shared" si="195"/>
        <v>0.84996833432956087</v>
      </c>
      <c r="V345" s="45">
        <f t="shared" si="195"/>
        <v>0.86273902438751937</v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3.189320390194185E-2</v>
      </c>
      <c r="D347" s="117">
        <f t="shared" si="197"/>
        <v>6.0072075636144591E-2</v>
      </c>
      <c r="E347" s="117">
        <f t="shared" si="197"/>
        <v>4.1244107236582485E-2</v>
      </c>
      <c r="F347" s="117">
        <f t="shared" si="197"/>
        <v>6.2151631593433211E-2</v>
      </c>
      <c r="G347" s="117">
        <f t="shared" si="197"/>
        <v>8.8819554779712845E-2</v>
      </c>
      <c r="H347" s="117">
        <f t="shared" si="197"/>
        <v>4.7535506353595214E-2</v>
      </c>
      <c r="I347" s="117">
        <f t="shared" si="197"/>
        <v>2.3597416328307617E-2</v>
      </c>
      <c r="J347" s="117">
        <f t="shared" si="197"/>
        <v>1.9059725047493904E-2</v>
      </c>
      <c r="K347" s="117">
        <f t="shared" si="197"/>
        <v>2.1463605219371983E-2</v>
      </c>
      <c r="L347" s="117">
        <f t="shared" si="197"/>
        <v>1.0067418909826228E-2</v>
      </c>
      <c r="M347" s="117">
        <f t="shared" si="197"/>
        <v>2.7808137490675188E-2</v>
      </c>
      <c r="N347" s="117">
        <f t="shared" si="197"/>
        <v>6.8512177605856109E-2</v>
      </c>
      <c r="O347" s="117">
        <f t="shared" si="197"/>
        <v>8.2632177979503924E-2</v>
      </c>
      <c r="P347" s="117">
        <f t="shared" si="197"/>
        <v>0.19689236674889848</v>
      </c>
      <c r="Q347" s="117">
        <f t="shared" si="197"/>
        <v>0.12948873053735691</v>
      </c>
      <c r="R347" s="117">
        <f t="shared" ref="R347:V347" si="198">R348+R351+R353+R362</f>
        <v>6.4417624499867043E-2</v>
      </c>
      <c r="S347" s="117">
        <f t="shared" si="198"/>
        <v>5.1317374614995685E-2</v>
      </c>
      <c r="T347" s="117">
        <f t="shared" si="198"/>
        <v>6.7268105625659658E-2</v>
      </c>
      <c r="U347" s="117">
        <f t="shared" si="198"/>
        <v>7.785521277989392E-2</v>
      </c>
      <c r="V347" s="117">
        <f t="shared" si="198"/>
        <v>9.9902120506966036E-2</v>
      </c>
      <c r="W347" s="117">
        <f t="shared" ref="W347:Y347" si="199">W348+W351+W353+W362</f>
        <v>0.16469638669588452</v>
      </c>
      <c r="X347" s="117">
        <f t="shared" si="199"/>
        <v>0.22119568526131461</v>
      </c>
      <c r="Y347" s="117">
        <f t="shared" si="199"/>
        <v>0.19815800932755182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3.189320390194185E-2</v>
      </c>
      <c r="D362" s="122">
        <v>6.0072075636144591E-2</v>
      </c>
      <c r="E362" s="122">
        <v>4.1244107236582485E-2</v>
      </c>
      <c r="F362" s="122">
        <v>6.2151631593433211E-2</v>
      </c>
      <c r="G362" s="122">
        <v>8.8819554779712845E-2</v>
      </c>
      <c r="H362" s="122">
        <v>4.7535506353595214E-2</v>
      </c>
      <c r="I362" s="122">
        <v>2.3597416328307617E-2</v>
      </c>
      <c r="J362" s="122">
        <v>1.9059725047493904E-2</v>
      </c>
      <c r="K362" s="122">
        <v>2.1463605219371983E-2</v>
      </c>
      <c r="L362" s="122">
        <v>1.0067418909826228E-2</v>
      </c>
      <c r="M362" s="122">
        <v>2.7808137490675188E-2</v>
      </c>
      <c r="N362" s="122">
        <v>6.8512177605856109E-2</v>
      </c>
      <c r="O362" s="122">
        <v>8.2632177979503924E-2</v>
      </c>
      <c r="P362" s="122">
        <v>0.19689236674889848</v>
      </c>
      <c r="Q362" s="122">
        <v>0.12948873053735691</v>
      </c>
      <c r="R362" s="122">
        <v>6.4417624499867043E-2</v>
      </c>
      <c r="S362" s="122">
        <v>5.1317374614995685E-2</v>
      </c>
      <c r="T362" s="122">
        <v>6.7268105625659658E-2</v>
      </c>
      <c r="U362" s="122">
        <v>7.785521277989392E-2</v>
      </c>
      <c r="V362" s="122">
        <v>9.9902120506966036E-2</v>
      </c>
      <c r="W362" s="122">
        <v>0.16469638669588452</v>
      </c>
      <c r="X362" s="122">
        <v>0.22119568526131461</v>
      </c>
      <c r="Y362" s="122">
        <v>0.19815800932755182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3.189320390194185E-2</v>
      </c>
      <c r="D363" s="98">
        <v>6.0072075636144591E-2</v>
      </c>
      <c r="E363" s="98">
        <v>4.1244107236582485E-2</v>
      </c>
      <c r="F363" s="98">
        <v>6.2151631593433211E-2</v>
      </c>
      <c r="G363" s="98">
        <v>8.8819554779712845E-2</v>
      </c>
      <c r="H363" s="98">
        <v>4.7535506353595214E-2</v>
      </c>
      <c r="I363" s="98">
        <v>2.3597416328307617E-2</v>
      </c>
      <c r="J363" s="98">
        <v>1.9059725047493904E-2</v>
      </c>
      <c r="K363" s="98">
        <v>2.1463605219371983E-2</v>
      </c>
      <c r="L363" s="98">
        <v>1.0067418909826228E-2</v>
      </c>
      <c r="M363" s="98">
        <v>2.7808137490675188E-2</v>
      </c>
      <c r="N363" s="98">
        <v>6.8512177605856109E-2</v>
      </c>
      <c r="O363" s="98">
        <v>8.2632177979503924E-2</v>
      </c>
      <c r="P363" s="98">
        <v>0.19689236674889848</v>
      </c>
      <c r="Q363" s="98">
        <v>0.12948873053735691</v>
      </c>
      <c r="R363" s="98">
        <v>6.4417624499867043E-2</v>
      </c>
      <c r="S363" s="98">
        <v>5.1317374614995685E-2</v>
      </c>
      <c r="T363" s="98">
        <v>6.7268105625659658E-2</v>
      </c>
      <c r="U363" s="98">
        <v>7.785521277989392E-2</v>
      </c>
      <c r="V363" s="98">
        <v>9.9902120506966036E-2</v>
      </c>
      <c r="W363" s="98">
        <v>0.16469638669588452</v>
      </c>
      <c r="X363" s="98">
        <v>0.22119568526131461</v>
      </c>
      <c r="Y363" s="98">
        <v>0.19815800932755182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9182.2957757958611</v>
      </c>
      <c r="D366" s="117">
        <f t="shared" si="204"/>
        <v>12841.406765749205</v>
      </c>
      <c r="E366" s="117">
        <f t="shared" si="204"/>
        <v>11900.787429210985</v>
      </c>
      <c r="F366" s="117">
        <f t="shared" si="204"/>
        <v>10107.838751566989</v>
      </c>
      <c r="G366" s="117">
        <f t="shared" si="204"/>
        <v>12707.386658545351</v>
      </c>
      <c r="H366" s="117">
        <f t="shared" si="204"/>
        <v>13052.834904971809</v>
      </c>
      <c r="I366" s="117">
        <f t="shared" si="204"/>
        <v>10504.737412162232</v>
      </c>
      <c r="J366" s="117">
        <f t="shared" si="204"/>
        <v>11285.141261765033</v>
      </c>
      <c r="K366" s="117">
        <f t="shared" si="204"/>
        <v>12233.737376574509</v>
      </c>
      <c r="L366" s="117">
        <f t="shared" si="204"/>
        <v>11742.938574174432</v>
      </c>
      <c r="M366" s="117">
        <f t="shared" si="204"/>
        <v>10624.98394679973</v>
      </c>
      <c r="N366" s="117">
        <f t="shared" si="204"/>
        <v>11177.679861366563</v>
      </c>
      <c r="O366" s="117">
        <f t="shared" si="204"/>
        <v>10662.570473619926</v>
      </c>
      <c r="P366" s="117">
        <f t="shared" si="204"/>
        <v>10134.177455728081</v>
      </c>
      <c r="Q366" s="117">
        <f t="shared" si="204"/>
        <v>10096.717993687284</v>
      </c>
      <c r="R366" s="117">
        <f t="shared" ref="R366:V366" si="205">R367+R370+R372+R381</f>
        <v>9962.3464156288283</v>
      </c>
      <c r="S366" s="117">
        <f t="shared" si="205"/>
        <v>9696.8278083682089</v>
      </c>
      <c r="T366" s="117">
        <f t="shared" si="205"/>
        <v>9590.1742866318091</v>
      </c>
      <c r="U366" s="117">
        <f t="shared" si="205"/>
        <v>9513.2256306187082</v>
      </c>
      <c r="V366" s="117">
        <f t="shared" si="205"/>
        <v>8822.0864831144809</v>
      </c>
      <c r="W366" s="117">
        <f t="shared" ref="W366:Y366" si="206">W367+W370+W372+W381</f>
        <v>8219.0445881946362</v>
      </c>
      <c r="X366" s="117">
        <f t="shared" si="206"/>
        <v>7191.2996127266924</v>
      </c>
      <c r="Y366" s="117">
        <f t="shared" si="206"/>
        <v>5756.8357620226652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7934.868072335069</v>
      </c>
      <c r="D367" s="122">
        <f t="shared" si="207"/>
        <v>11294.852591292567</v>
      </c>
      <c r="E367" s="122">
        <f t="shared" si="207"/>
        <v>9936.142434010857</v>
      </c>
      <c r="F367" s="122">
        <f t="shared" si="207"/>
        <v>8328.4636679969681</v>
      </c>
      <c r="G367" s="122">
        <f t="shared" si="207"/>
        <v>10768.008449303134</v>
      </c>
      <c r="H367" s="122">
        <f t="shared" si="207"/>
        <v>11062.815064395274</v>
      </c>
      <c r="I367" s="122">
        <f t="shared" si="207"/>
        <v>8654.2183721641049</v>
      </c>
      <c r="J367" s="122">
        <f t="shared" si="207"/>
        <v>9310.7367263534761</v>
      </c>
      <c r="K367" s="122">
        <f t="shared" si="207"/>
        <v>10154.351222052748</v>
      </c>
      <c r="L367" s="122">
        <f t="shared" si="207"/>
        <v>9611.8736398534093</v>
      </c>
      <c r="M367" s="122">
        <f t="shared" si="207"/>
        <v>8644.0127311586275</v>
      </c>
      <c r="N367" s="122">
        <f t="shared" si="207"/>
        <v>9142.6855085869956</v>
      </c>
      <c r="O367" s="122">
        <f t="shared" si="207"/>
        <v>8648.2999819941597</v>
      </c>
      <c r="P367" s="122">
        <f t="shared" si="207"/>
        <v>8084.5981383619637</v>
      </c>
      <c r="Q367" s="122">
        <f t="shared" si="207"/>
        <v>8029.9286361903232</v>
      </c>
      <c r="R367" s="122">
        <f t="shared" ref="R367:V367" si="208">SUM(R368:R369)</f>
        <v>7918.1291155834761</v>
      </c>
      <c r="S367" s="122">
        <f t="shared" si="208"/>
        <v>7623.677459469639</v>
      </c>
      <c r="T367" s="122">
        <f t="shared" si="208"/>
        <v>7506.304384045784</v>
      </c>
      <c r="U367" s="122">
        <f t="shared" si="208"/>
        <v>7340.0484036239195</v>
      </c>
      <c r="V367" s="122">
        <f t="shared" si="208"/>
        <v>6702.9290732892814</v>
      </c>
      <c r="W367" s="122">
        <f t="shared" ref="W367:Y367" si="209">SUM(W368:W369)</f>
        <v>6132.028924869106</v>
      </c>
      <c r="X367" s="122">
        <f t="shared" si="209"/>
        <v>5295.3043211634895</v>
      </c>
      <c r="Y367" s="122">
        <f t="shared" si="209"/>
        <v>4195.7503133218443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7910.7508176095807</v>
      </c>
      <c r="D368" s="98">
        <v>11260.663244058698</v>
      </c>
      <c r="E368" s="98">
        <v>9905.9134353611553</v>
      </c>
      <c r="F368" s="98">
        <v>8303.393484862745</v>
      </c>
      <c r="G368" s="98">
        <v>10735.863156949368</v>
      </c>
      <c r="H368" s="98">
        <v>11029.677107616973</v>
      </c>
      <c r="I368" s="98">
        <v>8628.7837779192923</v>
      </c>
      <c r="J368" s="98">
        <v>9283.433311098921</v>
      </c>
      <c r="K368" s="98">
        <v>10124.752236599303</v>
      </c>
      <c r="L368" s="98">
        <v>9583.5648558381126</v>
      </c>
      <c r="M368" s="98">
        <v>8618.9728741231575</v>
      </c>
      <c r="N368" s="98">
        <v>9116.1986809915543</v>
      </c>
      <c r="O368" s="98">
        <v>8623.4476691288928</v>
      </c>
      <c r="P368" s="98">
        <v>8061.6627112625647</v>
      </c>
      <c r="Q368" s="98">
        <v>8007.2617893580573</v>
      </c>
      <c r="R368" s="98">
        <v>7895.7516067978577</v>
      </c>
      <c r="S368" s="98">
        <v>7602.2433676730052</v>
      </c>
      <c r="T368" s="98">
        <v>7484.8555832223092</v>
      </c>
      <c r="U368" s="98">
        <v>7319.4316781052257</v>
      </c>
      <c r="V368" s="98">
        <v>6684.11518150145</v>
      </c>
      <c r="W368" s="98">
        <v>6115.1791824250977</v>
      </c>
      <c r="X368" s="98">
        <v>5281.3676268800837</v>
      </c>
      <c r="Y368" s="98">
        <v>4184.9584475894389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24.117254725488554</v>
      </c>
      <c r="D369" s="98">
        <v>34.189347233869526</v>
      </c>
      <c r="E369" s="98">
        <v>30.228998649700788</v>
      </c>
      <c r="F369" s="98">
        <v>25.070183134222347</v>
      </c>
      <c r="G369" s="98">
        <v>32.14529235376542</v>
      </c>
      <c r="H369" s="98">
        <v>33.137956778301124</v>
      </c>
      <c r="I369" s="98">
        <v>25.434594244812743</v>
      </c>
      <c r="J369" s="98">
        <v>27.303415254554331</v>
      </c>
      <c r="K369" s="98">
        <v>29.598985453444769</v>
      </c>
      <c r="L369" s="98">
        <v>28.308784015296396</v>
      </c>
      <c r="M369" s="98">
        <v>25.039857035470565</v>
      </c>
      <c r="N369" s="98">
        <v>26.486827595440477</v>
      </c>
      <c r="O369" s="98">
        <v>24.852312865266757</v>
      </c>
      <c r="P369" s="98">
        <v>22.935427099399167</v>
      </c>
      <c r="Q369" s="98">
        <v>22.666846832265719</v>
      </c>
      <c r="R369" s="98">
        <v>22.377508785618414</v>
      </c>
      <c r="S369" s="98">
        <v>21.434091796633862</v>
      </c>
      <c r="T369" s="98">
        <v>21.448800823474514</v>
      </c>
      <c r="U369" s="98">
        <v>20.616725518694139</v>
      </c>
      <c r="V369" s="98">
        <v>18.813891787831587</v>
      </c>
      <c r="W369" s="98">
        <v>16.849742444007976</v>
      </c>
      <c r="X369" s="98">
        <v>13.936694283405515</v>
      </c>
      <c r="Y369" s="98">
        <v>10.79186573240503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0.19741802764254662</v>
      </c>
      <c r="F370" s="122">
        <f t="shared" si="210"/>
        <v>0.43777603844514357</v>
      </c>
      <c r="G370" s="122">
        <f t="shared" si="210"/>
        <v>0.21587301122898375</v>
      </c>
      <c r="H370" s="122">
        <f t="shared" si="210"/>
        <v>0.57649611797130473</v>
      </c>
      <c r="I370" s="122">
        <f t="shared" si="210"/>
        <v>1.0459111885350212</v>
      </c>
      <c r="J370" s="122">
        <f t="shared" si="210"/>
        <v>1.7894098552306799</v>
      </c>
      <c r="K370" s="122">
        <f t="shared" si="210"/>
        <v>2.3883389551432628</v>
      </c>
      <c r="L370" s="122">
        <f t="shared" si="210"/>
        <v>2.3962070595351244</v>
      </c>
      <c r="M370" s="122">
        <f t="shared" si="210"/>
        <v>3.0680715832748104</v>
      </c>
      <c r="N370" s="122">
        <f t="shared" si="210"/>
        <v>2.6699423237463291</v>
      </c>
      <c r="O370" s="122">
        <f t="shared" si="210"/>
        <v>4.7566648532916842</v>
      </c>
      <c r="P370" s="122">
        <f t="shared" si="210"/>
        <v>6.4558066521963724</v>
      </c>
      <c r="Q370" s="122">
        <f t="shared" si="210"/>
        <v>15.072463645994402</v>
      </c>
      <c r="R370" s="122">
        <f t="shared" si="210"/>
        <v>10.796593639128316</v>
      </c>
      <c r="S370" s="122">
        <f t="shared" si="210"/>
        <v>9.2230924068712916</v>
      </c>
      <c r="T370" s="122">
        <f t="shared" si="210"/>
        <v>10.071650084036381</v>
      </c>
      <c r="U370" s="122">
        <f t="shared" si="210"/>
        <v>10.495723085945652</v>
      </c>
      <c r="V370" s="122">
        <f t="shared" si="210"/>
        <v>6.1854305536257383</v>
      </c>
      <c r="W370" s="122">
        <f t="shared" si="210"/>
        <v>2.5207296460345741</v>
      </c>
      <c r="X370" s="122">
        <f t="shared" si="210"/>
        <v>1.46406499854619</v>
      </c>
      <c r="Y370" s="122">
        <f t="shared" si="210"/>
        <v>0.63190248034419239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0.19741802764254662</v>
      </c>
      <c r="F371" s="98">
        <f>RES_hhdet_in_fech!F110</f>
        <v>0.43777603844514357</v>
      </c>
      <c r="G371" s="98">
        <f>RES_hhdet_in_fech!G110</f>
        <v>0.21587301122898375</v>
      </c>
      <c r="H371" s="98">
        <f>RES_hhdet_in_fech!H110</f>
        <v>0.57649611797130473</v>
      </c>
      <c r="I371" s="98">
        <f>RES_hhdet_in_fech!I110</f>
        <v>1.0459111885350212</v>
      </c>
      <c r="J371" s="98">
        <f>RES_hhdet_in_fech!J110</f>
        <v>1.7894098552306799</v>
      </c>
      <c r="K371" s="98">
        <f>RES_hhdet_in_fech!K110</f>
        <v>2.3883389551432628</v>
      </c>
      <c r="L371" s="98">
        <f>RES_hhdet_in_fech!L110</f>
        <v>2.3962070595351244</v>
      </c>
      <c r="M371" s="98">
        <f>RES_hhdet_in_fech!M110</f>
        <v>3.0680715832748104</v>
      </c>
      <c r="N371" s="98">
        <f>RES_hhdet_in_fech!N110</f>
        <v>2.6699423237463291</v>
      </c>
      <c r="O371" s="98">
        <f>RES_hhdet_in_fech!O110</f>
        <v>4.7566648532916842</v>
      </c>
      <c r="P371" s="98">
        <f>RES_hhdet_in_fech!P110</f>
        <v>6.4558066521963724</v>
      </c>
      <c r="Q371" s="98">
        <f>RES_hhdet_in_fech!Q110</f>
        <v>15.072463645994402</v>
      </c>
      <c r="R371" s="98">
        <f>RES_hhdet_in_fech!R110</f>
        <v>10.796593639128316</v>
      </c>
      <c r="S371" s="98">
        <f>RES_hhdet_in_fech!S110</f>
        <v>9.2230924068712916</v>
      </c>
      <c r="T371" s="98">
        <f>RES_hhdet_in_fech!T110</f>
        <v>10.071650084036381</v>
      </c>
      <c r="U371" s="98">
        <f>RES_hhdet_in_fech!U110</f>
        <v>10.495723085945652</v>
      </c>
      <c r="V371" s="98">
        <f>RES_hhdet_in_fech!V110</f>
        <v>6.1854305536257383</v>
      </c>
      <c r="W371" s="98">
        <f>RES_hhdet_in_fech!W110</f>
        <v>2.5207296460345741</v>
      </c>
      <c r="X371" s="98">
        <f>RES_hhdet_in_fech!X110</f>
        <v>1.46406499854619</v>
      </c>
      <c r="Y371" s="98">
        <f>RES_hhdet_in_fech!Y110</f>
        <v>0.63190248034419239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668.07549609719831</v>
      </c>
      <c r="D372" s="122">
        <v>997.34707119749999</v>
      </c>
      <c r="E372" s="122">
        <v>1058.9633078516993</v>
      </c>
      <c r="F372" s="122">
        <v>909.63939796230557</v>
      </c>
      <c r="G372" s="122">
        <v>1114.5724972693217</v>
      </c>
      <c r="H372" s="122">
        <v>1122.8236152865288</v>
      </c>
      <c r="I372" s="122">
        <v>967.95653100301161</v>
      </c>
      <c r="J372" s="122">
        <v>1106.9033506783201</v>
      </c>
      <c r="K372" s="122">
        <v>1196.2182116271579</v>
      </c>
      <c r="L372" s="122">
        <v>1223.1732964173545</v>
      </c>
      <c r="M372" s="122">
        <v>1118.9496780508593</v>
      </c>
      <c r="N372" s="122">
        <v>1145.0659835935667</v>
      </c>
      <c r="O372" s="122">
        <v>1136.9648435030188</v>
      </c>
      <c r="P372" s="122">
        <v>1189.8410388337434</v>
      </c>
      <c r="Q372" s="122">
        <v>1216.3055448081418</v>
      </c>
      <c r="R372" s="122">
        <v>1204.0925581698123</v>
      </c>
      <c r="S372" s="122">
        <v>1221.0673893236258</v>
      </c>
      <c r="T372" s="122">
        <v>1207.0454548636947</v>
      </c>
      <c r="U372" s="122">
        <v>1267.8069687011025</v>
      </c>
      <c r="V372" s="122">
        <v>1238.2492240684978</v>
      </c>
      <c r="W372" s="122">
        <v>1204.6117865634144</v>
      </c>
      <c r="X372" s="122">
        <v>1133.7937326819228</v>
      </c>
      <c r="Y372" s="122">
        <v>939.57958487712506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668.07549609719831</v>
      </c>
      <c r="D373" s="98">
        <v>1011.8816419565042</v>
      </c>
      <c r="E373" s="98">
        <v>1012.4088309159175</v>
      </c>
      <c r="F373" s="98">
        <v>889.24865006169659</v>
      </c>
      <c r="G373" s="98">
        <v>1114.5724972693217</v>
      </c>
      <c r="H373" s="98">
        <v>1114.5509225850017</v>
      </c>
      <c r="I373" s="98">
        <v>947.364240481146</v>
      </c>
      <c r="J373" s="98">
        <v>1049.9848757473167</v>
      </c>
      <c r="K373" s="98">
        <v>1175.0587571147678</v>
      </c>
      <c r="L373" s="98">
        <v>1008.0582872634957</v>
      </c>
      <c r="M373" s="98">
        <v>1061.6047637179242</v>
      </c>
      <c r="N373" s="98">
        <v>1120.0446116761543</v>
      </c>
      <c r="O373" s="98">
        <v>1120.0734275584425</v>
      </c>
      <c r="P373" s="98">
        <v>1184.0849190143178</v>
      </c>
      <c r="Q373" s="98">
        <v>1210.3007550119371</v>
      </c>
      <c r="R373" s="98">
        <v>1202.5377253061429</v>
      </c>
      <c r="S373" s="98">
        <v>1185.7547941077228</v>
      </c>
      <c r="T373" s="98">
        <v>1199.0747159639313</v>
      </c>
      <c r="U373" s="98">
        <v>1235.361084261323</v>
      </c>
      <c r="V373" s="98">
        <v>1192.2848581493238</v>
      </c>
      <c r="W373" s="98">
        <v>1187.1279210262182</v>
      </c>
      <c r="X373" s="98">
        <v>1136.9616192322549</v>
      </c>
      <c r="Y373" s="98">
        <v>943.39842032090121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1091.8667886747573</v>
      </c>
      <c r="L374" s="98">
        <v>0</v>
      </c>
      <c r="M374" s="98">
        <v>992.0524369336797</v>
      </c>
      <c r="N374" s="98">
        <v>1046.707561432594</v>
      </c>
      <c r="O374" s="98">
        <v>1052.181525289772</v>
      </c>
      <c r="P374" s="98">
        <v>1117.8592693143225</v>
      </c>
      <c r="Q374" s="98">
        <v>1146.5551639925795</v>
      </c>
      <c r="R374" s="98">
        <v>1140.6332316609678</v>
      </c>
      <c r="S374" s="98">
        <v>1125.1891363107854</v>
      </c>
      <c r="T374" s="98">
        <v>1148.6769795293701</v>
      </c>
      <c r="U374" s="98">
        <v>1178.8350490881148</v>
      </c>
      <c r="V374" s="98">
        <v>1137.4500194632776</v>
      </c>
      <c r="W374" s="98">
        <v>1135.1607949694235</v>
      </c>
      <c r="X374" s="98">
        <v>1084.3006480059541</v>
      </c>
      <c r="Y374" s="98">
        <v>899.05574430019237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562.64957212248032</v>
      </c>
      <c r="L375" s="101">
        <v>0</v>
      </c>
      <c r="M375" s="101">
        <v>511.33183207766797</v>
      </c>
      <c r="N375" s="101">
        <v>519.47402437855123</v>
      </c>
      <c r="O375" s="101">
        <v>534.7945755416855</v>
      </c>
      <c r="P375" s="101">
        <v>556.57908523981007</v>
      </c>
      <c r="Q375" s="101">
        <v>577.6488169497743</v>
      </c>
      <c r="R375" s="101">
        <v>566.46974852336143</v>
      </c>
      <c r="S375" s="101">
        <v>547.71741249358524</v>
      </c>
      <c r="T375" s="101">
        <v>654.35276509659786</v>
      </c>
      <c r="U375" s="101">
        <v>609.34831473695942</v>
      </c>
      <c r="V375" s="101">
        <v>571.19949663333603</v>
      </c>
      <c r="W375" s="101">
        <v>588.43664085903106</v>
      </c>
      <c r="X375" s="101">
        <v>434.70938197464193</v>
      </c>
      <c r="Y375" s="101">
        <v>285.08988765303161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529.21721655227702</v>
      </c>
      <c r="L376" s="104">
        <v>0</v>
      </c>
      <c r="M376" s="104">
        <v>480.72060485601173</v>
      </c>
      <c r="N376" s="104">
        <v>527.23353705404259</v>
      </c>
      <c r="O376" s="104">
        <v>517.38694974808664</v>
      </c>
      <c r="P376" s="104">
        <v>561.28018407451236</v>
      </c>
      <c r="Q376" s="104">
        <v>568.90634704280535</v>
      </c>
      <c r="R376" s="104">
        <v>574.16348313760636</v>
      </c>
      <c r="S376" s="104">
        <v>577.47172381720031</v>
      </c>
      <c r="T376" s="104">
        <v>494.32421443277246</v>
      </c>
      <c r="U376" s="104">
        <v>569.48673435115552</v>
      </c>
      <c r="V376" s="104">
        <v>566.25052282994147</v>
      </c>
      <c r="W376" s="104">
        <v>546.72415411039242</v>
      </c>
      <c r="X376" s="104">
        <v>649.59126603131244</v>
      </c>
      <c r="Y376" s="104">
        <v>613.96585664716065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758.73786790384963</v>
      </c>
      <c r="E377" s="101">
        <v>1599.8819922484001</v>
      </c>
      <c r="F377" s="101">
        <v>1482.8459778349779</v>
      </c>
      <c r="G377" s="101">
        <v>0</v>
      </c>
      <c r="H377" s="101">
        <v>1390.3073459692414</v>
      </c>
      <c r="I377" s="101">
        <v>1272.2648242705773</v>
      </c>
      <c r="J377" s="101">
        <v>1334.5772504023337</v>
      </c>
      <c r="K377" s="101">
        <v>1401.1631316796756</v>
      </c>
      <c r="L377" s="101">
        <v>1494.7414756988117</v>
      </c>
      <c r="M377" s="101">
        <v>1456.5838064752425</v>
      </c>
      <c r="N377" s="101">
        <v>1413.2934013956165</v>
      </c>
      <c r="O377" s="101">
        <v>1480.8490358230999</v>
      </c>
      <c r="P377" s="101">
        <v>1435.2972534225221</v>
      </c>
      <c r="Q377" s="101">
        <v>1436.9490048644961</v>
      </c>
      <c r="R377" s="101">
        <v>1434.1010965552121</v>
      </c>
      <c r="S377" s="101">
        <v>1424.4542402565739</v>
      </c>
      <c r="T377" s="101">
        <v>1370.1652117294898</v>
      </c>
      <c r="U377" s="101">
        <v>1455.9105908782149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1154.6040006443639</v>
      </c>
      <c r="L378" s="104">
        <v>1244.8009555350591</v>
      </c>
      <c r="M378" s="104">
        <v>1206.9833670959179</v>
      </c>
      <c r="N378" s="104">
        <v>1169.6294932221961</v>
      </c>
      <c r="O378" s="104">
        <v>1246.391954132841</v>
      </c>
      <c r="P378" s="104">
        <v>1223.4106041265918</v>
      </c>
      <c r="Q378" s="104">
        <v>1244.0123971857122</v>
      </c>
      <c r="R378" s="104">
        <v>1248.9472530334581</v>
      </c>
      <c r="S378" s="104">
        <v>1244.296630897489</v>
      </c>
      <c r="T378" s="104">
        <v>1227.5490357216024</v>
      </c>
      <c r="U378" s="104">
        <v>1296.2943192055509</v>
      </c>
      <c r="V378" s="104">
        <v>1363.6742605147776</v>
      </c>
      <c r="W378" s="104">
        <v>1369.1569022849708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671.32890086975385</v>
      </c>
      <c r="L379" s="98">
        <v>749.94813834066861</v>
      </c>
      <c r="M379" s="98">
        <v>701.145889900062</v>
      </c>
      <c r="N379" s="98">
        <v>654.15447850415671</v>
      </c>
      <c r="O379" s="98">
        <v>708.56784227175262</v>
      </c>
      <c r="P379" s="98">
        <v>675.30651766549545</v>
      </c>
      <c r="Q379" s="98">
        <v>688.03007929596981</v>
      </c>
      <c r="R379" s="98">
        <v>679.91341057459647</v>
      </c>
      <c r="S379" s="98">
        <v>661.59902402817511</v>
      </c>
      <c r="T379" s="98">
        <v>739.47806668679425</v>
      </c>
      <c r="U379" s="98">
        <v>717.99338916272427</v>
      </c>
      <c r="V379" s="98">
        <v>737.58836744356393</v>
      </c>
      <c r="W379" s="98">
        <v>755.24109808530693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483.27509977461011</v>
      </c>
      <c r="L380" s="98">
        <v>494.85281719439035</v>
      </c>
      <c r="M380" s="98">
        <v>505.8374771958558</v>
      </c>
      <c r="N380" s="98">
        <v>515.47501471803912</v>
      </c>
      <c r="O380" s="98">
        <v>537.82411186108845</v>
      </c>
      <c r="P380" s="98">
        <v>548.10408646109647</v>
      </c>
      <c r="Q380" s="98">
        <v>555.98231788974215</v>
      </c>
      <c r="R380" s="98">
        <v>569.03384245886161</v>
      </c>
      <c r="S380" s="98">
        <v>582.69760686931374</v>
      </c>
      <c r="T380" s="98">
        <v>488.07096903480817</v>
      </c>
      <c r="U380" s="98">
        <v>578.30093004282639</v>
      </c>
      <c r="V380" s="98">
        <v>626.08589307121372</v>
      </c>
      <c r="W380" s="98">
        <v>613.91580419966374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579.35220736359327</v>
      </c>
      <c r="D381" s="122">
        <v>549.20710325913683</v>
      </c>
      <c r="E381" s="122">
        <v>905.4842693207853</v>
      </c>
      <c r="F381" s="122">
        <v>869.29790956926922</v>
      </c>
      <c r="G381" s="122">
        <v>824.58983896166444</v>
      </c>
      <c r="H381" s="122">
        <v>866.61972917203445</v>
      </c>
      <c r="I381" s="122">
        <v>881.51659780658042</v>
      </c>
      <c r="J381" s="122">
        <v>865.71177487800605</v>
      </c>
      <c r="K381" s="122">
        <v>880.77960393946</v>
      </c>
      <c r="L381" s="122">
        <v>905.49543084413233</v>
      </c>
      <c r="M381" s="122">
        <v>858.95346600696837</v>
      </c>
      <c r="N381" s="122">
        <v>887.25842686225508</v>
      </c>
      <c r="O381" s="122">
        <v>872.5489832694542</v>
      </c>
      <c r="P381" s="122">
        <v>853.28247188017622</v>
      </c>
      <c r="Q381" s="122">
        <v>835.41134904282399</v>
      </c>
      <c r="R381" s="122">
        <v>829.32814823641149</v>
      </c>
      <c r="S381" s="122">
        <v>842.85986716807224</v>
      </c>
      <c r="T381" s="122">
        <v>866.7527976382944</v>
      </c>
      <c r="U381" s="122">
        <v>894.87453520774011</v>
      </c>
      <c r="V381" s="122">
        <v>874.72275520307676</v>
      </c>
      <c r="W381" s="122">
        <v>879.88314711608098</v>
      </c>
      <c r="X381" s="122">
        <v>760.73749388273461</v>
      </c>
      <c r="Y381" s="122">
        <v>620.87396134335143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626.7845332023262</v>
      </c>
      <c r="D382" s="98">
        <v>679.81567906276928</v>
      </c>
      <c r="E382" s="98">
        <v>903.3041176531168</v>
      </c>
      <c r="F382" s="98">
        <v>905.96982133305676</v>
      </c>
      <c r="G382" s="98">
        <v>884.61533262293665</v>
      </c>
      <c r="H382" s="98">
        <v>898.11167779484254</v>
      </c>
      <c r="I382" s="98">
        <v>935.85726488404475</v>
      </c>
      <c r="J382" s="98">
        <v>964.41846890509612</v>
      </c>
      <c r="K382" s="98">
        <v>994.59714086857309</v>
      </c>
      <c r="L382" s="98">
        <v>1007.2414827580706</v>
      </c>
      <c r="M382" s="98">
        <v>963.90963428861357</v>
      </c>
      <c r="N382" s="98">
        <v>966.67684820955446</v>
      </c>
      <c r="O382" s="98">
        <v>927.96430884263816</v>
      </c>
      <c r="P382" s="98">
        <v>919.14774637568405</v>
      </c>
      <c r="Q382" s="98">
        <v>913.51466475508141</v>
      </c>
      <c r="R382" s="98">
        <v>923.70750028631448</v>
      </c>
      <c r="S382" s="98">
        <v>929.66460461500424</v>
      </c>
      <c r="T382" s="98">
        <v>955.24691457576648</v>
      </c>
      <c r="U382" s="98">
        <v>996.31666210956098</v>
      </c>
      <c r="V382" s="98">
        <v>927.82165572404597</v>
      </c>
      <c r="W382" s="98">
        <v>879.88314711608098</v>
      </c>
      <c r="X382" s="98">
        <v>760.73749388273461</v>
      </c>
      <c r="Y382" s="98">
        <v>620.87396134335143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425.36900464075035</v>
      </c>
      <c r="D383" s="33">
        <v>335.73342263891379</v>
      </c>
      <c r="E383" s="33">
        <v>906.81621608431544</v>
      </c>
      <c r="F383" s="33">
        <v>819.41089446717933</v>
      </c>
      <c r="G383" s="33">
        <v>632.33427230744462</v>
      </c>
      <c r="H383" s="33">
        <v>757.10295261808994</v>
      </c>
      <c r="I383" s="33">
        <v>686.94195117436914</v>
      </c>
      <c r="J383" s="33">
        <v>729.40253074535781</v>
      </c>
      <c r="K383" s="33">
        <v>734.6624957196525</v>
      </c>
      <c r="L383" s="33">
        <v>819.40261768618439</v>
      </c>
      <c r="M383" s="33">
        <v>750.58408900071709</v>
      </c>
      <c r="N383" s="33">
        <v>730.4321771131581</v>
      </c>
      <c r="O383" s="33">
        <v>744.01166004644801</v>
      </c>
      <c r="P383" s="33">
        <v>688.96777915725602</v>
      </c>
      <c r="Q383" s="33">
        <v>681.18201675026523</v>
      </c>
      <c r="R383" s="33">
        <v>690.69436316789347</v>
      </c>
      <c r="S383" s="33">
        <v>695.35251612188699</v>
      </c>
      <c r="T383" s="33">
        <v>686.27137493687098</v>
      </c>
      <c r="U383" s="33">
        <v>682.09348853562778</v>
      </c>
      <c r="V383" s="33">
        <v>705.80410522361694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6892.8720290120427</v>
      </c>
      <c r="D385" s="117">
        <f t="shared" si="211"/>
        <v>9748.7785636202898</v>
      </c>
      <c r="E385" s="117">
        <f t="shared" si="211"/>
        <v>9096.9335293518798</v>
      </c>
      <c r="F385" s="117">
        <f t="shared" si="211"/>
        <v>7751.8796721843692</v>
      </c>
      <c r="G385" s="117">
        <f t="shared" si="211"/>
        <v>9825.3689273290256</v>
      </c>
      <c r="H385" s="117">
        <f t="shared" si="211"/>
        <v>10153.102281486254</v>
      </c>
      <c r="I385" s="117">
        <f t="shared" si="211"/>
        <v>8189.1453895893655</v>
      </c>
      <c r="J385" s="117">
        <f t="shared" si="211"/>
        <v>8868.6960826145223</v>
      </c>
      <c r="K385" s="117">
        <f t="shared" si="211"/>
        <v>9709.2105796464421</v>
      </c>
      <c r="L385" s="117">
        <f t="shared" si="211"/>
        <v>9305.8999671134443</v>
      </c>
      <c r="M385" s="117">
        <f t="shared" si="211"/>
        <v>8542.7168604926392</v>
      </c>
      <c r="N385" s="117">
        <f t="shared" si="211"/>
        <v>9044.4139033993324</v>
      </c>
      <c r="O385" s="117">
        <f t="shared" si="211"/>
        <v>8700.8888684510584</v>
      </c>
      <c r="P385" s="117">
        <f t="shared" si="211"/>
        <v>8332.1951426937067</v>
      </c>
      <c r="Q385" s="117">
        <f t="shared" si="211"/>
        <v>8392.794405984996</v>
      </c>
      <c r="R385" s="117">
        <f t="shared" ref="R385:V385" si="212">R386+R389+R391+R400</f>
        <v>8332.4780991782736</v>
      </c>
      <c r="S385" s="117">
        <f t="shared" si="212"/>
        <v>8114.9197654596492</v>
      </c>
      <c r="T385" s="117">
        <f t="shared" si="212"/>
        <v>8070.1127584486903</v>
      </c>
      <c r="U385" s="117">
        <f t="shared" si="212"/>
        <v>8032.296469312776</v>
      </c>
      <c r="V385" s="117">
        <f t="shared" si="212"/>
        <v>7468.101828487439</v>
      </c>
      <c r="W385" s="117">
        <f t="shared" ref="W385:Y385" si="213">W386+W389+W391+W400</f>
        <v>6924.9163153113914</v>
      </c>
      <c r="X385" s="117">
        <f t="shared" si="213"/>
        <v>6084.8970499012403</v>
      </c>
      <c r="Y385" s="117">
        <f t="shared" si="213"/>
        <v>4882.5623158691269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5987.2770388360614</v>
      </c>
      <c r="D386" s="122">
        <f t="shared" si="214"/>
        <v>8588.5493927141179</v>
      </c>
      <c r="E386" s="122">
        <f t="shared" si="214"/>
        <v>7613.5166963830115</v>
      </c>
      <c r="F386" s="122">
        <f t="shared" si="214"/>
        <v>6430.2696524749617</v>
      </c>
      <c r="G386" s="122">
        <f t="shared" si="214"/>
        <v>8376.7045844593358</v>
      </c>
      <c r="H386" s="122">
        <f t="shared" si="214"/>
        <v>8670.7623587712224</v>
      </c>
      <c r="I386" s="122">
        <f t="shared" si="214"/>
        <v>6833.4780320639411</v>
      </c>
      <c r="J386" s="122">
        <f t="shared" si="214"/>
        <v>7406.3362140620202</v>
      </c>
      <c r="K386" s="122">
        <f t="shared" si="214"/>
        <v>8136.7981524646548</v>
      </c>
      <c r="L386" s="122">
        <f t="shared" si="214"/>
        <v>7758.443833164335</v>
      </c>
      <c r="M386" s="122">
        <f t="shared" si="214"/>
        <v>7028.2891800776506</v>
      </c>
      <c r="N386" s="122">
        <f t="shared" si="214"/>
        <v>7488.6379384063212</v>
      </c>
      <c r="O386" s="122">
        <f t="shared" si="214"/>
        <v>7136.0767104148172</v>
      </c>
      <c r="P386" s="122">
        <f t="shared" si="214"/>
        <v>6719.3375103523076</v>
      </c>
      <c r="Q386" s="122">
        <f t="shared" si="214"/>
        <v>6718.6170395717099</v>
      </c>
      <c r="R386" s="122">
        <f t="shared" ref="R386:V386" si="215">SUM(R387:R388)</f>
        <v>6663.5648587561464</v>
      </c>
      <c r="S386" s="122">
        <f t="shared" si="215"/>
        <v>6449.872346399261</v>
      </c>
      <c r="T386" s="122">
        <f t="shared" si="215"/>
        <v>6381.9231830325925</v>
      </c>
      <c r="U386" s="122">
        <f t="shared" si="215"/>
        <v>6269.4539904382946</v>
      </c>
      <c r="V386" s="122">
        <f t="shared" si="215"/>
        <v>5750.6863804282702</v>
      </c>
      <c r="W386" s="122">
        <f t="shared" ref="W386:Y386" si="216">SUM(W387:W388)</f>
        <v>5282.5877535930504</v>
      </c>
      <c r="X386" s="122">
        <f t="shared" si="216"/>
        <v>4575.3282658421685</v>
      </c>
      <c r="Y386" s="122">
        <f t="shared" si="216"/>
        <v>3635.6051123709422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5963.1597841105731</v>
      </c>
      <c r="D387" s="98">
        <v>8554.360045480249</v>
      </c>
      <c r="E387" s="98">
        <v>7583.2876977333108</v>
      </c>
      <c r="F387" s="98">
        <v>6405.1994693407396</v>
      </c>
      <c r="G387" s="98">
        <v>8344.5592921055704</v>
      </c>
      <c r="H387" s="98">
        <v>8637.6244019929218</v>
      </c>
      <c r="I387" s="98">
        <v>6808.0434378191285</v>
      </c>
      <c r="J387" s="98">
        <v>7379.032798807466</v>
      </c>
      <c r="K387" s="98">
        <v>8107.1991670112102</v>
      </c>
      <c r="L387" s="98">
        <v>7730.1350491490384</v>
      </c>
      <c r="M387" s="98">
        <v>7003.2493230421796</v>
      </c>
      <c r="N387" s="98">
        <v>7462.1511108108807</v>
      </c>
      <c r="O387" s="98">
        <v>7111.2243975495503</v>
      </c>
      <c r="P387" s="98">
        <v>6696.4020832529086</v>
      </c>
      <c r="Q387" s="98">
        <v>6695.950192739444</v>
      </c>
      <c r="R387" s="98">
        <v>6641.187349970528</v>
      </c>
      <c r="S387" s="98">
        <v>6428.4382546026272</v>
      </c>
      <c r="T387" s="98">
        <v>6360.4743822091177</v>
      </c>
      <c r="U387" s="98">
        <v>6248.8372649196008</v>
      </c>
      <c r="V387" s="98">
        <v>5731.8724886404389</v>
      </c>
      <c r="W387" s="98">
        <v>5265.738011149042</v>
      </c>
      <c r="X387" s="98">
        <v>4561.3915715587627</v>
      </c>
      <c r="Y387" s="98">
        <v>3624.8132466385373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24.117254725488554</v>
      </c>
      <c r="D388" s="98">
        <v>34.189347233869526</v>
      </c>
      <c r="E388" s="98">
        <v>30.228998649700788</v>
      </c>
      <c r="F388" s="98">
        <v>25.070183134222347</v>
      </c>
      <c r="G388" s="98">
        <v>32.14529235376542</v>
      </c>
      <c r="H388" s="98">
        <v>33.137956778301124</v>
      </c>
      <c r="I388" s="98">
        <v>25.434594244812743</v>
      </c>
      <c r="J388" s="98">
        <v>27.303415254554331</v>
      </c>
      <c r="K388" s="98">
        <v>29.598985453444769</v>
      </c>
      <c r="L388" s="98">
        <v>28.308784015296396</v>
      </c>
      <c r="M388" s="98">
        <v>25.039857035470565</v>
      </c>
      <c r="N388" s="98">
        <v>26.486827595440477</v>
      </c>
      <c r="O388" s="98">
        <v>24.852312865266757</v>
      </c>
      <c r="P388" s="98">
        <v>22.935427099399167</v>
      </c>
      <c r="Q388" s="98">
        <v>22.666846832265719</v>
      </c>
      <c r="R388" s="98">
        <v>22.377508785618414</v>
      </c>
      <c r="S388" s="98">
        <v>21.434091796633862</v>
      </c>
      <c r="T388" s="98">
        <v>21.448800823474514</v>
      </c>
      <c r="U388" s="98">
        <v>20.616725518694139</v>
      </c>
      <c r="V388" s="98">
        <v>18.813891787831587</v>
      </c>
      <c r="W388" s="98">
        <v>16.849742444007976</v>
      </c>
      <c r="X388" s="98">
        <v>13.936694283405515</v>
      </c>
      <c r="Y388" s="98">
        <v>10.79186573240503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0.48508225196263466</v>
      </c>
      <c r="F389" s="122">
        <f t="shared" si="217"/>
        <v>1.1179954086110451</v>
      </c>
      <c r="G389" s="122">
        <f t="shared" si="217"/>
        <v>0.57245450211698568</v>
      </c>
      <c r="H389" s="122">
        <f t="shared" si="217"/>
        <v>1.5859743987591466</v>
      </c>
      <c r="I389" s="122">
        <f t="shared" si="217"/>
        <v>2.9825881628676525</v>
      </c>
      <c r="J389" s="122">
        <f t="shared" si="217"/>
        <v>5.286198221044959</v>
      </c>
      <c r="K389" s="122">
        <f t="shared" si="217"/>
        <v>7.3058153200803977</v>
      </c>
      <c r="L389" s="122">
        <f t="shared" si="217"/>
        <v>7.5866444210385557</v>
      </c>
      <c r="M389" s="122">
        <f t="shared" si="217"/>
        <v>10.090565443029949</v>
      </c>
      <c r="N389" s="122">
        <f t="shared" si="217"/>
        <v>9.1612737821386219</v>
      </c>
      <c r="O389" s="122">
        <f t="shared" si="217"/>
        <v>17.090481908596143</v>
      </c>
      <c r="P389" s="122">
        <f t="shared" si="217"/>
        <v>24.262440003676847</v>
      </c>
      <c r="Q389" s="122">
        <f t="shared" si="217"/>
        <v>58.557808641957244</v>
      </c>
      <c r="R389" s="122">
        <f t="shared" si="217"/>
        <v>42.24243994092069</v>
      </c>
      <c r="S389" s="122">
        <f t="shared" si="217"/>
        <v>36.114171513463859</v>
      </c>
      <c r="T389" s="122">
        <f t="shared" si="217"/>
        <v>39.470981238080256</v>
      </c>
      <c r="U389" s="122">
        <f t="shared" si="217"/>
        <v>41.172503375560431</v>
      </c>
      <c r="V389" s="122">
        <f t="shared" si="217"/>
        <v>24.330777580970363</v>
      </c>
      <c r="W389" s="122">
        <f t="shared" si="217"/>
        <v>10.004585165824601</v>
      </c>
      <c r="X389" s="122">
        <f t="shared" si="217"/>
        <v>5.8739168662344632</v>
      </c>
      <c r="Y389" s="122">
        <f t="shared" si="217"/>
        <v>2.5659549981079626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0.48508225196263466</v>
      </c>
      <c r="F390" s="98">
        <f>RES_hhdet_in_tesh!F110</f>
        <v>1.1179954086110451</v>
      </c>
      <c r="G390" s="98">
        <f>RES_hhdet_in_tesh!G110</f>
        <v>0.57245450211698568</v>
      </c>
      <c r="H390" s="98">
        <f>RES_hhdet_in_tesh!H110</f>
        <v>1.5859743987591466</v>
      </c>
      <c r="I390" s="98">
        <f>RES_hhdet_in_tesh!I110</f>
        <v>2.9825881628676525</v>
      </c>
      <c r="J390" s="98">
        <f>RES_hhdet_in_tesh!J110</f>
        <v>5.286198221044959</v>
      </c>
      <c r="K390" s="98">
        <f>RES_hhdet_in_tesh!K110</f>
        <v>7.3058153200803977</v>
      </c>
      <c r="L390" s="98">
        <f>RES_hhdet_in_tesh!L110</f>
        <v>7.5866444210385557</v>
      </c>
      <c r="M390" s="98">
        <f>RES_hhdet_in_tesh!M110</f>
        <v>10.090565443029949</v>
      </c>
      <c r="N390" s="98">
        <f>RES_hhdet_in_tesh!N110</f>
        <v>9.1612737821386219</v>
      </c>
      <c r="O390" s="98">
        <f>RES_hhdet_in_tesh!O110</f>
        <v>17.090481908596143</v>
      </c>
      <c r="P390" s="98">
        <f>RES_hhdet_in_tesh!P110</f>
        <v>24.262440003676847</v>
      </c>
      <c r="Q390" s="98">
        <f>RES_hhdet_in_tesh!Q110</f>
        <v>58.557808641957244</v>
      </c>
      <c r="R390" s="98">
        <f>RES_hhdet_in_tesh!R110</f>
        <v>42.24243994092069</v>
      </c>
      <c r="S390" s="98">
        <f>RES_hhdet_in_tesh!S110</f>
        <v>36.114171513463859</v>
      </c>
      <c r="T390" s="98">
        <f>RES_hhdet_in_tesh!T110</f>
        <v>39.470981238080256</v>
      </c>
      <c r="U390" s="98">
        <f>RES_hhdet_in_tesh!U110</f>
        <v>41.172503375560431</v>
      </c>
      <c r="V390" s="98">
        <f>RES_hhdet_in_tesh!V110</f>
        <v>24.330777580970363</v>
      </c>
      <c r="W390" s="98">
        <f>RES_hhdet_in_tesh!W110</f>
        <v>10.004585165824601</v>
      </c>
      <c r="X390" s="98">
        <f>RES_hhdet_in_tesh!X110</f>
        <v>5.8739168662344632</v>
      </c>
      <c r="Y390" s="98">
        <f>RES_hhdet_in_tesh!Y110</f>
        <v>2.5659549981079626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549.0460386862502</v>
      </c>
      <c r="D391" s="122">
        <v>816.57770678121426</v>
      </c>
      <c r="E391" s="122">
        <v>857.14783813077611</v>
      </c>
      <c r="F391" s="122">
        <v>751.21340099341194</v>
      </c>
      <c r="G391" s="122">
        <v>937.55485802622604</v>
      </c>
      <c r="H391" s="122">
        <v>941.85675034243866</v>
      </c>
      <c r="I391" s="122">
        <v>807.76639370789326</v>
      </c>
      <c r="J391" s="122">
        <v>894.12974763755415</v>
      </c>
      <c r="K391" s="122">
        <v>989.8892291888892</v>
      </c>
      <c r="L391" s="122">
        <v>927.93788886798757</v>
      </c>
      <c r="M391" s="122">
        <v>931.75971865580834</v>
      </c>
      <c r="N391" s="122">
        <v>978.21030283646837</v>
      </c>
      <c r="O391" s="122">
        <v>990.6643288779926</v>
      </c>
      <c r="P391" s="122">
        <v>1046.4223924107405</v>
      </c>
      <c r="Q391" s="122">
        <v>1075.2546319603155</v>
      </c>
      <c r="R391" s="122">
        <v>1074.9238080999289</v>
      </c>
      <c r="S391" s="122">
        <v>1067.6480045327714</v>
      </c>
      <c r="T391" s="122">
        <v>1073.7655823176583</v>
      </c>
      <c r="U391" s="122">
        <v>1125.0512767266143</v>
      </c>
      <c r="V391" s="122">
        <v>1117.0856418664387</v>
      </c>
      <c r="W391" s="122">
        <v>1094.7335877889338</v>
      </c>
      <c r="X391" s="122">
        <v>1038.5952970491569</v>
      </c>
      <c r="Y391" s="122">
        <v>864.7765542697291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549.0460386862502</v>
      </c>
      <c r="D392" s="98">
        <v>836.49037078955439</v>
      </c>
      <c r="E392" s="98">
        <v>841.82280362903055</v>
      </c>
      <c r="F392" s="98">
        <v>743.71555646010938</v>
      </c>
      <c r="G392" s="98">
        <v>937.55485802622604</v>
      </c>
      <c r="H392" s="98">
        <v>942.92889796605505</v>
      </c>
      <c r="I392" s="98">
        <v>806.07019278705968</v>
      </c>
      <c r="J392" s="98">
        <v>898.46754223185962</v>
      </c>
      <c r="K392" s="98">
        <v>1011.1822448482541</v>
      </c>
      <c r="L392" s="98">
        <v>872.35495828359274</v>
      </c>
      <c r="M392" s="98">
        <v>923.89030704303491</v>
      </c>
      <c r="N392" s="98">
        <v>980.31132569591239</v>
      </c>
      <c r="O392" s="98">
        <v>985.9523595811911</v>
      </c>
      <c r="P392" s="98">
        <v>1048.1681458217411</v>
      </c>
      <c r="Q392" s="98">
        <v>1076.952052651819</v>
      </c>
      <c r="R392" s="98">
        <v>1074.8789550974027</v>
      </c>
      <c r="S392" s="98">
        <v>1064.2676178737511</v>
      </c>
      <c r="T392" s="98">
        <v>1080.3585329165421</v>
      </c>
      <c r="U392" s="98">
        <v>1117.0806065935467</v>
      </c>
      <c r="V392" s="98">
        <v>1081.8695323967243</v>
      </c>
      <c r="W392" s="98">
        <v>1080.6725895348443</v>
      </c>
      <c r="X392" s="98">
        <v>1038.0894984521053</v>
      </c>
      <c r="Y392" s="98">
        <v>863.81262582215152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1013.3983300131003</v>
      </c>
      <c r="L393" s="98">
        <v>0</v>
      </c>
      <c r="M393" s="98">
        <v>925.72098492649741</v>
      </c>
      <c r="N393" s="98">
        <v>981.89959606131549</v>
      </c>
      <c r="O393" s="98">
        <v>988.14356326397524</v>
      </c>
      <c r="P393" s="98">
        <v>1053.9715936269706</v>
      </c>
      <c r="Q393" s="98">
        <v>1082.9108839728169</v>
      </c>
      <c r="R393" s="98">
        <v>1080.498044269207</v>
      </c>
      <c r="S393" s="98">
        <v>1069.0724398836001</v>
      </c>
      <c r="T393" s="98">
        <v>1083.8918067586105</v>
      </c>
      <c r="U393" s="98">
        <v>1120.4925849686156</v>
      </c>
      <c r="V393" s="98">
        <v>1084.5522760595852</v>
      </c>
      <c r="W393" s="98">
        <v>1082.3929200379948</v>
      </c>
      <c r="X393" s="98">
        <v>1046.4975790264721</v>
      </c>
      <c r="Y393" s="98">
        <v>875.00534870518163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484.18111346082338</v>
      </c>
      <c r="L394" s="101">
        <v>0</v>
      </c>
      <c r="M394" s="101">
        <v>445.00038007048556</v>
      </c>
      <c r="N394" s="101">
        <v>454.66605900727279</v>
      </c>
      <c r="O394" s="101">
        <v>470.75661351588849</v>
      </c>
      <c r="P394" s="101">
        <v>492.6914095524582</v>
      </c>
      <c r="Q394" s="101">
        <v>514.00453693001168</v>
      </c>
      <c r="R394" s="101">
        <v>506.33456113160071</v>
      </c>
      <c r="S394" s="101">
        <v>491.60071606639963</v>
      </c>
      <c r="T394" s="101">
        <v>589.56759232583818</v>
      </c>
      <c r="U394" s="101">
        <v>551.00585061746006</v>
      </c>
      <c r="V394" s="101">
        <v>518.30175322964351</v>
      </c>
      <c r="W394" s="101">
        <v>535.66876592760218</v>
      </c>
      <c r="X394" s="101">
        <v>396.90631299515945</v>
      </c>
      <c r="Y394" s="101">
        <v>261.03949205802093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529.21721655227702</v>
      </c>
      <c r="L395" s="104">
        <v>0</v>
      </c>
      <c r="M395" s="104">
        <v>480.72060485601173</v>
      </c>
      <c r="N395" s="104">
        <v>527.23353705404259</v>
      </c>
      <c r="O395" s="104">
        <v>517.38694974808664</v>
      </c>
      <c r="P395" s="104">
        <v>561.28018407451236</v>
      </c>
      <c r="Q395" s="104">
        <v>568.90634704280535</v>
      </c>
      <c r="R395" s="104">
        <v>574.16348313760636</v>
      </c>
      <c r="S395" s="104">
        <v>577.47172381720031</v>
      </c>
      <c r="T395" s="104">
        <v>494.32421443277246</v>
      </c>
      <c r="U395" s="104">
        <v>569.48673435115552</v>
      </c>
      <c r="V395" s="104">
        <v>566.25052282994147</v>
      </c>
      <c r="W395" s="104">
        <v>546.72415411039242</v>
      </c>
      <c r="X395" s="104">
        <v>649.59126603131244</v>
      </c>
      <c r="Y395" s="104">
        <v>613.96585664716065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489.67813931096561</v>
      </c>
      <c r="E396" s="101">
        <v>1035.2101437701072</v>
      </c>
      <c r="F396" s="101">
        <v>961.98614176292097</v>
      </c>
      <c r="G396" s="101">
        <v>0</v>
      </c>
      <c r="H396" s="101">
        <v>907.19064384550325</v>
      </c>
      <c r="I396" s="101">
        <v>832.83247398243589</v>
      </c>
      <c r="J396" s="101">
        <v>876.77856926033303</v>
      </c>
      <c r="K396" s="101">
        <v>924.36129205992654</v>
      </c>
      <c r="L396" s="101">
        <v>990.80301425474624</v>
      </c>
      <c r="M396" s="101">
        <v>974.23027845614877</v>
      </c>
      <c r="N396" s="101">
        <v>959.22749890895159</v>
      </c>
      <c r="O396" s="101">
        <v>1027.3703868120901</v>
      </c>
      <c r="P396" s="101">
        <v>1023.7864057853988</v>
      </c>
      <c r="Q396" s="101">
        <v>1052.0276188949424</v>
      </c>
      <c r="R396" s="101">
        <v>1068.2209119602057</v>
      </c>
      <c r="S396" s="101">
        <v>1078.624665346686</v>
      </c>
      <c r="T396" s="101">
        <v>1054.3036982311257</v>
      </c>
      <c r="U396" s="101">
        <v>1138.160500384977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926.15747098090731</v>
      </c>
      <c r="L397" s="104">
        <v>991.96277773474651</v>
      </c>
      <c r="M397" s="104">
        <v>974.79611350576192</v>
      </c>
      <c r="N397" s="104">
        <v>959.46135449433552</v>
      </c>
      <c r="O397" s="104">
        <v>1029.4080617353009</v>
      </c>
      <c r="P397" s="104">
        <v>1029.7949911678486</v>
      </c>
      <c r="Q397" s="104">
        <v>1059.7069758974174</v>
      </c>
      <c r="R397" s="104">
        <v>1075.4819061571427</v>
      </c>
      <c r="S397" s="104">
        <v>1083.6733530312595</v>
      </c>
      <c r="T397" s="104">
        <v>1057.078599497559</v>
      </c>
      <c r="U397" s="104">
        <v>1139.593443609622</v>
      </c>
      <c r="V397" s="104">
        <v>1211.5946196017842</v>
      </c>
      <c r="W397" s="104">
        <v>1221.7586780267743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442.88237120629719</v>
      </c>
      <c r="L398" s="98">
        <v>497.10996054035604</v>
      </c>
      <c r="M398" s="98">
        <v>468.95863630990601</v>
      </c>
      <c r="N398" s="98">
        <v>443.98633977629635</v>
      </c>
      <c r="O398" s="98">
        <v>491.58394987421229</v>
      </c>
      <c r="P398" s="98">
        <v>481.69090470675229</v>
      </c>
      <c r="Q398" s="98">
        <v>503.7246580076752</v>
      </c>
      <c r="R398" s="98">
        <v>506.44806369828132</v>
      </c>
      <c r="S398" s="98">
        <v>500.97574616194566</v>
      </c>
      <c r="T398" s="98">
        <v>569.00763046275074</v>
      </c>
      <c r="U398" s="98">
        <v>561.29251356679549</v>
      </c>
      <c r="V398" s="98">
        <v>585.50872653057047</v>
      </c>
      <c r="W398" s="98">
        <v>607.84287382711091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483.27509977461011</v>
      </c>
      <c r="L399" s="98">
        <v>494.85281719439035</v>
      </c>
      <c r="M399" s="98">
        <v>505.8374771958558</v>
      </c>
      <c r="N399" s="98">
        <v>515.47501471803912</v>
      </c>
      <c r="O399" s="98">
        <v>537.82411186108845</v>
      </c>
      <c r="P399" s="98">
        <v>548.10408646109647</v>
      </c>
      <c r="Q399" s="98">
        <v>555.98231788974215</v>
      </c>
      <c r="R399" s="98">
        <v>569.03384245886161</v>
      </c>
      <c r="S399" s="98">
        <v>582.69760686931374</v>
      </c>
      <c r="T399" s="98">
        <v>488.07096903480817</v>
      </c>
      <c r="U399" s="98">
        <v>578.30093004282639</v>
      </c>
      <c r="V399" s="98">
        <v>626.08589307121372</v>
      </c>
      <c r="W399" s="98">
        <v>613.91580419966374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356.54895148973094</v>
      </c>
      <c r="D400" s="122">
        <v>343.65146412495778</v>
      </c>
      <c r="E400" s="122">
        <v>625.7839125861301</v>
      </c>
      <c r="F400" s="122">
        <v>569.27862330738481</v>
      </c>
      <c r="G400" s="122">
        <v>510.53703034134764</v>
      </c>
      <c r="H400" s="122">
        <v>538.89719797383509</v>
      </c>
      <c r="I400" s="122">
        <v>544.91837565466324</v>
      </c>
      <c r="J400" s="122">
        <v>562.94392269390278</v>
      </c>
      <c r="K400" s="122">
        <v>575.21738267281751</v>
      </c>
      <c r="L400" s="122">
        <v>611.93160066008204</v>
      </c>
      <c r="M400" s="122">
        <v>572.57739631615084</v>
      </c>
      <c r="N400" s="122">
        <v>568.40438837440342</v>
      </c>
      <c r="O400" s="122">
        <v>557.05734724965214</v>
      </c>
      <c r="P400" s="122">
        <v>542.17279992698241</v>
      </c>
      <c r="Q400" s="122">
        <v>540.36492581101322</v>
      </c>
      <c r="R400" s="122">
        <v>551.74699238127744</v>
      </c>
      <c r="S400" s="122">
        <v>561.28524301415302</v>
      </c>
      <c r="T400" s="122">
        <v>574.95301186035886</v>
      </c>
      <c r="U400" s="122">
        <v>596.6186987723064</v>
      </c>
      <c r="V400" s="122">
        <v>575.99902861175872</v>
      </c>
      <c r="W400" s="122">
        <v>537.59038876358341</v>
      </c>
      <c r="X400" s="122">
        <v>465.09957014368018</v>
      </c>
      <c r="Y400" s="122">
        <v>379.61469423034794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367.91319913191973</v>
      </c>
      <c r="D401" s="98">
        <v>399.28902545890946</v>
      </c>
      <c r="E401" s="98">
        <v>530.88339745334508</v>
      </c>
      <c r="F401" s="98">
        <v>532.77971181831367</v>
      </c>
      <c r="G401" s="98">
        <v>520.54353812929025</v>
      </c>
      <c r="H401" s="98">
        <v>528.81217328407297</v>
      </c>
      <c r="I401" s="98">
        <v>551.37754960160964</v>
      </c>
      <c r="J401" s="98">
        <v>568.55596703334959</v>
      </c>
      <c r="K401" s="98">
        <v>586.70939712812788</v>
      </c>
      <c r="L401" s="98">
        <v>594.53506626154467</v>
      </c>
      <c r="M401" s="98">
        <v>569.22457014317774</v>
      </c>
      <c r="N401" s="98">
        <v>571.00815286850627</v>
      </c>
      <c r="O401" s="98">
        <v>548.22671005447785</v>
      </c>
      <c r="P401" s="98">
        <v>543.25499219624749</v>
      </c>
      <c r="Q401" s="98">
        <v>540.88420995547347</v>
      </c>
      <c r="R401" s="98">
        <v>549.46541550128711</v>
      </c>
      <c r="S401" s="98">
        <v>556.62373478708344</v>
      </c>
      <c r="T401" s="98">
        <v>576.01601253220451</v>
      </c>
      <c r="U401" s="98">
        <v>604.65700262172754</v>
      </c>
      <c r="V401" s="98">
        <v>565.64896159889361</v>
      </c>
      <c r="W401" s="98">
        <v>537.59038876358341</v>
      </c>
      <c r="X401" s="98">
        <v>465.09957014368018</v>
      </c>
      <c r="Y401" s="98">
        <v>379.61469423034794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319.65632146291506</v>
      </c>
      <c r="D402" s="33">
        <v>252.71444160854114</v>
      </c>
      <c r="E402" s="33">
        <v>683.76264675539971</v>
      </c>
      <c r="F402" s="33">
        <v>618.93029569341866</v>
      </c>
      <c r="G402" s="33">
        <v>478.48720104953139</v>
      </c>
      <c r="H402" s="33">
        <v>573.96900025315711</v>
      </c>
      <c r="I402" s="33">
        <v>521.79036571559675</v>
      </c>
      <c r="J402" s="33">
        <v>555.19395670133326</v>
      </c>
      <c r="K402" s="33">
        <v>560.46412087208114</v>
      </c>
      <c r="L402" s="33">
        <v>626.65174515115189</v>
      </c>
      <c r="M402" s="33">
        <v>576.03925748661914</v>
      </c>
      <c r="N402" s="33">
        <v>563.26277747465576</v>
      </c>
      <c r="O402" s="33">
        <v>577.54024535916881</v>
      </c>
      <c r="P402" s="33">
        <v>539.47304513884171</v>
      </c>
      <c r="Q402" s="33">
        <v>539.33950395612976</v>
      </c>
      <c r="R402" s="33">
        <v>555.09839956863163</v>
      </c>
      <c r="S402" s="33">
        <v>569.20654720420862</v>
      </c>
      <c r="T402" s="33">
        <v>572.78504996383163</v>
      </c>
      <c r="U402" s="33">
        <v>579.75786630766709</v>
      </c>
      <c r="V402" s="33">
        <v>608.9247451493294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108.85052526260016</v>
      </c>
      <c r="D404" s="117">
        <f t="shared" si="218"/>
        <v>95.808733072000933</v>
      </c>
      <c r="E404" s="117">
        <f t="shared" si="218"/>
        <v>77.819070257702805</v>
      </c>
      <c r="F404" s="117">
        <f t="shared" si="218"/>
        <v>118.6099839569336</v>
      </c>
      <c r="G404" s="117">
        <f t="shared" si="218"/>
        <v>153.137163413298</v>
      </c>
      <c r="H404" s="117">
        <f t="shared" si="218"/>
        <v>158.45168784531737</v>
      </c>
      <c r="I404" s="117">
        <f t="shared" si="218"/>
        <v>166.17898822751843</v>
      </c>
      <c r="J404" s="117">
        <f t="shared" si="218"/>
        <v>127.06483364995935</v>
      </c>
      <c r="K404" s="117">
        <f t="shared" si="218"/>
        <v>127.00358117971588</v>
      </c>
      <c r="L404" s="117">
        <f t="shared" si="218"/>
        <v>104.86894697735654</v>
      </c>
      <c r="M404" s="117">
        <f t="shared" si="218"/>
        <v>111.23254996270076</v>
      </c>
      <c r="N404" s="117">
        <f t="shared" si="218"/>
        <v>145.77059065075767</v>
      </c>
      <c r="O404" s="117">
        <f t="shared" si="218"/>
        <v>147.2944349010765</v>
      </c>
      <c r="P404" s="117">
        <f t="shared" si="218"/>
        <v>149.04796877282249</v>
      </c>
      <c r="Q404" s="117">
        <f t="shared" si="218"/>
        <v>137.75396865676268</v>
      </c>
      <c r="R404" s="117">
        <f t="shared" ref="R404:V404" si="219">R405+R408+R410+R419</f>
        <v>124.84035755788187</v>
      </c>
      <c r="S404" s="117">
        <f t="shared" si="219"/>
        <v>132.94656636009245</v>
      </c>
      <c r="T404" s="117">
        <f t="shared" si="219"/>
        <v>145.60196022870056</v>
      </c>
      <c r="U404" s="117">
        <f t="shared" si="219"/>
        <v>153.25829287380694</v>
      </c>
      <c r="V404" s="117">
        <f t="shared" si="219"/>
        <v>160.35653371904661</v>
      </c>
      <c r="W404" s="117">
        <f t="shared" ref="W404:Y404" si="220">W405+W408+W410+W419</f>
        <v>199.87425569888899</v>
      </c>
      <c r="X404" s="117">
        <f t="shared" si="220"/>
        <v>172.80912911040204</v>
      </c>
      <c r="Y404" s="117">
        <f t="shared" si="220"/>
        <v>141.03772905875573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108.85052526260016</v>
      </c>
      <c r="D419" s="122">
        <v>95.808733072000933</v>
      </c>
      <c r="E419" s="122">
        <v>77.819070257702805</v>
      </c>
      <c r="F419" s="122">
        <v>118.6099839569336</v>
      </c>
      <c r="G419" s="122">
        <v>153.137163413298</v>
      </c>
      <c r="H419" s="122">
        <v>158.45168784531737</v>
      </c>
      <c r="I419" s="122">
        <v>166.17898822751843</v>
      </c>
      <c r="J419" s="122">
        <v>127.06483364995935</v>
      </c>
      <c r="K419" s="122">
        <v>127.00358117971588</v>
      </c>
      <c r="L419" s="122">
        <v>104.86894697735654</v>
      </c>
      <c r="M419" s="122">
        <v>111.23254996270076</v>
      </c>
      <c r="N419" s="122">
        <v>145.77059065075767</v>
      </c>
      <c r="O419" s="122">
        <v>147.2944349010765</v>
      </c>
      <c r="P419" s="122">
        <v>149.04796877282249</v>
      </c>
      <c r="Q419" s="122">
        <v>137.75396865676268</v>
      </c>
      <c r="R419" s="122">
        <v>124.84035755788187</v>
      </c>
      <c r="S419" s="122">
        <v>132.94656636009245</v>
      </c>
      <c r="T419" s="122">
        <v>145.60196022870056</v>
      </c>
      <c r="U419" s="122">
        <v>153.25829287380694</v>
      </c>
      <c r="V419" s="122">
        <v>160.35653371904661</v>
      </c>
      <c r="W419" s="122">
        <v>199.87425569888899</v>
      </c>
      <c r="X419" s="122">
        <v>172.80912911040204</v>
      </c>
      <c r="Y419" s="122">
        <v>141.03772905875573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142.38037456224041</v>
      </c>
      <c r="D420" s="98">
        <v>154.42692965589868</v>
      </c>
      <c r="E420" s="98">
        <v>205.19456336608204</v>
      </c>
      <c r="F420" s="98">
        <v>205.80010461401724</v>
      </c>
      <c r="G420" s="98">
        <v>200.94921895862632</v>
      </c>
      <c r="H420" s="98">
        <v>204.01504872787646</v>
      </c>
      <c r="I420" s="98">
        <v>212.5893362910596</v>
      </c>
      <c r="J420" s="98">
        <v>219.07729939648164</v>
      </c>
      <c r="K420" s="98">
        <v>225.9326865197051</v>
      </c>
      <c r="L420" s="98">
        <v>228.80497522332337</v>
      </c>
      <c r="M420" s="98">
        <v>218.96171252500147</v>
      </c>
      <c r="N420" s="98">
        <v>219.5903128392824</v>
      </c>
      <c r="O420" s="98">
        <v>210.79637239669367</v>
      </c>
      <c r="P420" s="98">
        <v>208.79360206670043</v>
      </c>
      <c r="Q420" s="98">
        <v>207.51399124576429</v>
      </c>
      <c r="R420" s="98">
        <v>209.82939576503924</v>
      </c>
      <c r="S420" s="98">
        <v>211.18261158434439</v>
      </c>
      <c r="T420" s="98">
        <v>216.99388911503118</v>
      </c>
      <c r="U420" s="98">
        <v>226.32329296480791</v>
      </c>
      <c r="V420" s="98">
        <v>210.76396731427434</v>
      </c>
      <c r="W420" s="98">
        <v>199.87425569888899</v>
      </c>
      <c r="X420" s="98">
        <v>172.80912911040204</v>
      </c>
      <c r="Y420" s="98">
        <v>141.03772905875573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120.85937622184247</v>
      </c>
      <c r="D423" s="118">
        <f t="shared" si="225"/>
        <v>168.38112587398533</v>
      </c>
      <c r="E423" s="118">
        <f t="shared" si="225"/>
        <v>155.72157567360219</v>
      </c>
      <c r="F423" s="118">
        <f t="shared" si="225"/>
        <v>132.10732052071432</v>
      </c>
      <c r="G423" s="118">
        <f t="shared" si="225"/>
        <v>165.68671612266988</v>
      </c>
      <c r="H423" s="118">
        <f t="shared" si="225"/>
        <v>169.11345551433109</v>
      </c>
      <c r="I423" s="118">
        <f t="shared" si="225"/>
        <v>135.71445919555174</v>
      </c>
      <c r="J423" s="118">
        <f t="shared" si="225"/>
        <v>145.48261625253139</v>
      </c>
      <c r="K423" s="118">
        <f t="shared" si="225"/>
        <v>157.48887541991601</v>
      </c>
      <c r="L423" s="118">
        <f t="shared" si="225"/>
        <v>150.90063277328036</v>
      </c>
      <c r="M423" s="118">
        <f t="shared" si="225"/>
        <v>136.28876108688664</v>
      </c>
      <c r="N423" s="118">
        <f t="shared" si="225"/>
        <v>143.20617360905638</v>
      </c>
      <c r="O423" s="118">
        <f t="shared" si="225"/>
        <v>136.54217935335839</v>
      </c>
      <c r="P423" s="118">
        <f t="shared" si="225"/>
        <v>129.66361074156586</v>
      </c>
      <c r="Q423" s="118">
        <f t="shared" si="225"/>
        <v>129.05325766219917</v>
      </c>
      <c r="R423" s="118">
        <f t="shared" ref="R423:V423" si="226">R424+R427+R429+R438</f>
        <v>127.24665076843985</v>
      </c>
      <c r="S423" s="118">
        <f t="shared" si="226"/>
        <v>123.71226498049265</v>
      </c>
      <c r="T423" s="118">
        <f t="shared" si="226"/>
        <v>122.22122079709996</v>
      </c>
      <c r="U423" s="118">
        <f t="shared" si="226"/>
        <v>121.11822238255641</v>
      </c>
      <c r="V423" s="118">
        <f t="shared" si="226"/>
        <v>112.23627348236293</v>
      </c>
      <c r="W423" s="118">
        <f t="shared" ref="W423:Y423" si="227">W424+W427+W429+W438</f>
        <v>104.51484820050126</v>
      </c>
      <c r="X423" s="118">
        <f t="shared" si="227"/>
        <v>91.274209415219332</v>
      </c>
      <c r="Y423" s="118">
        <f t="shared" si="227"/>
        <v>72.871537263074018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104.44046119195174</v>
      </c>
      <c r="D424" s="123">
        <f t="shared" si="228"/>
        <v>148.1021534942075</v>
      </c>
      <c r="E424" s="123">
        <f t="shared" si="228"/>
        <v>130.01423352404964</v>
      </c>
      <c r="F424" s="123">
        <f t="shared" si="228"/>
        <v>108.85126348722478</v>
      </c>
      <c r="G424" s="123">
        <f t="shared" si="228"/>
        <v>140.39991125527237</v>
      </c>
      <c r="H424" s="123">
        <f t="shared" si="228"/>
        <v>143.33061720893059</v>
      </c>
      <c r="I424" s="123">
        <f t="shared" si="228"/>
        <v>111.80694195921906</v>
      </c>
      <c r="J424" s="123">
        <f t="shared" si="228"/>
        <v>120.02954210043951</v>
      </c>
      <c r="K424" s="123">
        <f t="shared" si="228"/>
        <v>130.72026195707971</v>
      </c>
      <c r="L424" s="123">
        <f t="shared" si="228"/>
        <v>123.5157456737922</v>
      </c>
      <c r="M424" s="123">
        <f t="shared" si="228"/>
        <v>110.87845326144947</v>
      </c>
      <c r="N424" s="123">
        <f t="shared" si="228"/>
        <v>117.13423755505929</v>
      </c>
      <c r="O424" s="123">
        <f t="shared" si="228"/>
        <v>110.74794114276962</v>
      </c>
      <c r="P424" s="123">
        <f t="shared" si="228"/>
        <v>103.43988849554256</v>
      </c>
      <c r="Q424" s="123">
        <f t="shared" si="228"/>
        <v>102.6361684998288</v>
      </c>
      <c r="R424" s="123">
        <f t="shared" ref="R424:V424" si="229">SUM(R425:R426)</f>
        <v>101.1363556610944</v>
      </c>
      <c r="S424" s="123">
        <f t="shared" si="229"/>
        <v>97.262983795360384</v>
      </c>
      <c r="T424" s="123">
        <f t="shared" si="229"/>
        <v>95.663504965863567</v>
      </c>
      <c r="U424" s="123">
        <f t="shared" si="229"/>
        <v>93.450281678122209</v>
      </c>
      <c r="V424" s="123">
        <f t="shared" si="229"/>
        <v>85.275947140453212</v>
      </c>
      <c r="W424" s="123">
        <f t="shared" ref="W424:Y424" si="230">SUM(W425:W426)</f>
        <v>77.975981924263124</v>
      </c>
      <c r="X424" s="123">
        <f t="shared" si="230"/>
        <v>67.209647985161908</v>
      </c>
      <c r="Y424" s="123">
        <f t="shared" si="230"/>
        <v>53.110908134777446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104.12302463431121</v>
      </c>
      <c r="D425" s="99">
        <v>147.65385052513636</v>
      </c>
      <c r="E425" s="99">
        <v>129.618687655445</v>
      </c>
      <c r="F425" s="99">
        <v>108.52360148150548</v>
      </c>
      <c r="G425" s="99">
        <v>139.98078117982786</v>
      </c>
      <c r="H425" s="99">
        <v>142.90127948879069</v>
      </c>
      <c r="I425" s="99">
        <v>111.47834334058091</v>
      </c>
      <c r="J425" s="99">
        <v>119.67755959603615</v>
      </c>
      <c r="K425" s="99">
        <v>130.33922460200623</v>
      </c>
      <c r="L425" s="99">
        <v>123.15196846470884</v>
      </c>
      <c r="M425" s="99">
        <v>110.55726208504444</v>
      </c>
      <c r="N425" s="99">
        <v>116.79489367707832</v>
      </c>
      <c r="O425" s="99">
        <v>110.42968871302104</v>
      </c>
      <c r="P425" s="99">
        <v>103.14643692489464</v>
      </c>
      <c r="Q425" s="99">
        <v>102.34644757997515</v>
      </c>
      <c r="R425" s="99">
        <v>100.85053313227286</v>
      </c>
      <c r="S425" s="99">
        <v>96.98952735204054</v>
      </c>
      <c r="T425" s="99">
        <v>95.390152413248003</v>
      </c>
      <c r="U425" s="99">
        <v>93.187798557976663</v>
      </c>
      <c r="V425" s="99">
        <v>85.036593206663483</v>
      </c>
      <c r="W425" s="99">
        <v>77.761717570924233</v>
      </c>
      <c r="X425" s="99">
        <v>67.032759130423017</v>
      </c>
      <c r="Y425" s="99">
        <v>52.974301867312775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0.31743655764053125</v>
      </c>
      <c r="D426" s="99">
        <v>0.4483029690711387</v>
      </c>
      <c r="E426" s="99">
        <v>0.39554586860465346</v>
      </c>
      <c r="F426" s="99">
        <v>0.32766200571930132</v>
      </c>
      <c r="G426" s="99">
        <v>0.41913007544450132</v>
      </c>
      <c r="H426" s="99">
        <v>0.42933772013989607</v>
      </c>
      <c r="I426" s="99">
        <v>0.32859861863815476</v>
      </c>
      <c r="J426" s="99">
        <v>0.35198250440336792</v>
      </c>
      <c r="K426" s="99">
        <v>0.38103735507347541</v>
      </c>
      <c r="L426" s="99">
        <v>0.36377720908334682</v>
      </c>
      <c r="M426" s="99">
        <v>0.32119117640501882</v>
      </c>
      <c r="N426" s="99">
        <v>0.33934387798095866</v>
      </c>
      <c r="O426" s="99">
        <v>0.31825242974858198</v>
      </c>
      <c r="P426" s="99">
        <v>0.29345157064791089</v>
      </c>
      <c r="Q426" s="99">
        <v>0.28972091985365117</v>
      </c>
      <c r="R426" s="99">
        <v>0.28582252882154446</v>
      </c>
      <c r="S426" s="99">
        <v>0.27345644331984853</v>
      </c>
      <c r="T426" s="99">
        <v>0.27335255261555852</v>
      </c>
      <c r="U426" s="99">
        <v>0.26248312014554015</v>
      </c>
      <c r="V426" s="99">
        <v>0.23935393378972913</v>
      </c>
      <c r="W426" s="99">
        <v>0.21426435333889118</v>
      </c>
      <c r="X426" s="99">
        <v>0.17688885473888963</v>
      </c>
      <c r="Y426" s="99">
        <v>0.13660626746466989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2.5832111121835495E-3</v>
      </c>
      <c r="F427" s="123">
        <f t="shared" si="231"/>
        <v>5.7216404860233249E-3</v>
      </c>
      <c r="G427" s="123">
        <f t="shared" si="231"/>
        <v>2.8146849774174526E-3</v>
      </c>
      <c r="H427" s="123">
        <f t="shared" si="231"/>
        <v>7.4691246239228654E-3</v>
      </c>
      <c r="I427" s="123">
        <f t="shared" si="231"/>
        <v>1.3512500669865864E-2</v>
      </c>
      <c r="J427" s="123">
        <f t="shared" si="231"/>
        <v>2.3068211664220375E-2</v>
      </c>
      <c r="K427" s="123">
        <f t="shared" si="231"/>
        <v>3.0745863229606887E-2</v>
      </c>
      <c r="L427" s="123">
        <f t="shared" si="231"/>
        <v>3.0792050835969965E-2</v>
      </c>
      <c r="M427" s="123">
        <f t="shared" si="231"/>
        <v>3.9354758285197459E-2</v>
      </c>
      <c r="N427" s="123">
        <f t="shared" si="231"/>
        <v>3.4206761034739325E-2</v>
      </c>
      <c r="O427" s="123">
        <f t="shared" si="231"/>
        <v>6.0912646451327046E-2</v>
      </c>
      <c r="P427" s="123">
        <f t="shared" si="231"/>
        <v>8.2600014103765509E-2</v>
      </c>
      <c r="Q427" s="123">
        <f t="shared" si="231"/>
        <v>0.19265176423931041</v>
      </c>
      <c r="R427" s="123">
        <f t="shared" si="231"/>
        <v>0.13790228957825326</v>
      </c>
      <c r="S427" s="123">
        <f t="shared" si="231"/>
        <v>0.11766834209366468</v>
      </c>
      <c r="T427" s="123">
        <f t="shared" si="231"/>
        <v>0.12835735117223537</v>
      </c>
      <c r="U427" s="123">
        <f t="shared" si="231"/>
        <v>0.13362694969599082</v>
      </c>
      <c r="V427" s="123">
        <f t="shared" si="231"/>
        <v>7.8692231883201444E-2</v>
      </c>
      <c r="W427" s="123">
        <f t="shared" si="231"/>
        <v>3.2054051232209703E-2</v>
      </c>
      <c r="X427" s="123">
        <f t="shared" si="231"/>
        <v>1.8582367926696538E-2</v>
      </c>
      <c r="Y427" s="123">
        <f t="shared" si="231"/>
        <v>7.9987873628084624E-3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2.5832111121835495E-3</v>
      </c>
      <c r="F428" s="99">
        <f>RES_hhdet_in_fecs!F110</f>
        <v>5.7216404860233249E-3</v>
      </c>
      <c r="G428" s="99">
        <f>RES_hhdet_in_fecs!G110</f>
        <v>2.8146849774174526E-3</v>
      </c>
      <c r="H428" s="99">
        <f>RES_hhdet_in_fecs!H110</f>
        <v>7.4691246239228654E-3</v>
      </c>
      <c r="I428" s="99">
        <f>RES_hhdet_in_fecs!I110</f>
        <v>1.3512500669865864E-2</v>
      </c>
      <c r="J428" s="99">
        <f>RES_hhdet_in_fecs!J110</f>
        <v>2.3068211664220375E-2</v>
      </c>
      <c r="K428" s="99">
        <f>RES_hhdet_in_fecs!K110</f>
        <v>3.0745863229606887E-2</v>
      </c>
      <c r="L428" s="99">
        <f>RES_hhdet_in_fecs!L110</f>
        <v>3.0792050835969965E-2</v>
      </c>
      <c r="M428" s="99">
        <f>RES_hhdet_in_fecs!M110</f>
        <v>3.9354758285197459E-2</v>
      </c>
      <c r="N428" s="99">
        <f>RES_hhdet_in_fecs!N110</f>
        <v>3.4206761034739325E-2</v>
      </c>
      <c r="O428" s="99">
        <f>RES_hhdet_in_fecs!O110</f>
        <v>6.0912646451327046E-2</v>
      </c>
      <c r="P428" s="99">
        <f>RES_hhdet_in_fecs!P110</f>
        <v>8.2600014103765509E-2</v>
      </c>
      <c r="Q428" s="99">
        <f>RES_hhdet_in_fecs!Q110</f>
        <v>0.19265176423931041</v>
      </c>
      <c r="R428" s="99">
        <f>RES_hhdet_in_fecs!R110</f>
        <v>0.13790228957825326</v>
      </c>
      <c r="S428" s="99">
        <f>RES_hhdet_in_fecs!S110</f>
        <v>0.11766834209366468</v>
      </c>
      <c r="T428" s="99">
        <f>RES_hhdet_in_fecs!T110</f>
        <v>0.12835735117223537</v>
      </c>
      <c r="U428" s="99">
        <f>RES_hhdet_in_fecs!U110</f>
        <v>0.13362694969599082</v>
      </c>
      <c r="V428" s="99">
        <f>RES_hhdet_in_fecs!V110</f>
        <v>7.8692231883201444E-2</v>
      </c>
      <c r="W428" s="99">
        <f>RES_hhdet_in_fecs!W110</f>
        <v>3.2054051232209703E-2</v>
      </c>
      <c r="X428" s="99">
        <f>RES_hhdet_in_fecs!X110</f>
        <v>1.8582367926696538E-2</v>
      </c>
      <c r="Y428" s="99">
        <f>RES_hhdet_in_fecs!Y110</f>
        <v>7.9987873628084624E-3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8.7933551367666603</v>
      </c>
      <c r="D429" s="123">
        <v>13.077572091499672</v>
      </c>
      <c r="E429" s="123">
        <v>13.856514609649615</v>
      </c>
      <c r="F429" s="123">
        <v>11.88879506870312</v>
      </c>
      <c r="G429" s="123">
        <v>14.532481139937</v>
      </c>
      <c r="H429" s="123">
        <v>14.54738245726773</v>
      </c>
      <c r="I429" s="123">
        <v>12.505376572077161</v>
      </c>
      <c r="J429" s="123">
        <v>14.269665896073045</v>
      </c>
      <c r="K429" s="123">
        <v>15.399305633838475</v>
      </c>
      <c r="L429" s="123">
        <v>15.718180185893926</v>
      </c>
      <c r="M429" s="123">
        <v>14.352987835436281</v>
      </c>
      <c r="N429" s="123">
        <v>14.670353783086183</v>
      </c>
      <c r="O429" s="123">
        <v>14.559684080319824</v>
      </c>
      <c r="P429" s="123">
        <v>15.223641580943168</v>
      </c>
      <c r="Q429" s="123">
        <v>15.54645707330115</v>
      </c>
      <c r="R429" s="123">
        <v>15.379584171249714</v>
      </c>
      <c r="S429" s="123">
        <v>15.57839485369427</v>
      </c>
      <c r="T429" s="123">
        <v>15.383095722950076</v>
      </c>
      <c r="U429" s="123">
        <v>16.141163085533606</v>
      </c>
      <c r="V429" s="123">
        <v>15.753243727306153</v>
      </c>
      <c r="W429" s="123">
        <v>15.318059984008988</v>
      </c>
      <c r="X429" s="123">
        <v>14.390462386983577</v>
      </c>
      <c r="Y429" s="123">
        <v>11.893444864742952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8.7933551367666603</v>
      </c>
      <c r="D430" s="99">
        <v>13.268154590219659</v>
      </c>
      <c r="E430" s="99">
        <v>13.247350170218825</v>
      </c>
      <c r="F430" s="99">
        <v>11.622292294492835</v>
      </c>
      <c r="G430" s="99">
        <v>14.532481139937</v>
      </c>
      <c r="H430" s="99">
        <v>14.440200863433999</v>
      </c>
      <c r="I430" s="99">
        <v>12.239337406877558</v>
      </c>
      <c r="J430" s="99">
        <v>13.535900278612678</v>
      </c>
      <c r="K430" s="99">
        <v>15.126913102179579</v>
      </c>
      <c r="L430" s="99">
        <v>12.953881386636228</v>
      </c>
      <c r="M430" s="99">
        <v>13.617413328387411</v>
      </c>
      <c r="N430" s="99">
        <v>14.349785026852039</v>
      </c>
      <c r="O430" s="99">
        <v>14.343376882056262</v>
      </c>
      <c r="P430" s="99">
        <v>15.149993839633296</v>
      </c>
      <c r="Q430" s="99">
        <v>15.469705629390223</v>
      </c>
      <c r="R430" s="99">
        <v>15.359724665652092</v>
      </c>
      <c r="S430" s="99">
        <v>15.127876269386871</v>
      </c>
      <c r="T430" s="99">
        <v>15.281513268881229</v>
      </c>
      <c r="U430" s="99">
        <v>15.728076294621408</v>
      </c>
      <c r="V430" s="99">
        <v>15.168476262872209</v>
      </c>
      <c r="W430" s="99">
        <v>15.095732007445545</v>
      </c>
      <c r="X430" s="99">
        <v>14.430670187516174</v>
      </c>
      <c r="Y430" s="99">
        <v>11.94178468558316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14.055955867256907</v>
      </c>
      <c r="L431" s="99">
        <v>0</v>
      </c>
      <c r="M431" s="99">
        <v>12.72525193825278</v>
      </c>
      <c r="N431" s="99">
        <v>13.41020557213402</v>
      </c>
      <c r="O431" s="99">
        <v>13.473970361448076</v>
      </c>
      <c r="P431" s="99">
        <v>14.3026574967164</v>
      </c>
      <c r="Q431" s="99">
        <v>14.654928373276524</v>
      </c>
      <c r="R431" s="99">
        <v>14.569033481544389</v>
      </c>
      <c r="S431" s="99">
        <v>14.355178759008636</v>
      </c>
      <c r="T431" s="99">
        <v>14.639223286620028</v>
      </c>
      <c r="U431" s="99">
        <v>15.008411570547418</v>
      </c>
      <c r="V431" s="99">
        <v>14.470856945388983</v>
      </c>
      <c r="W431" s="99">
        <v>14.434908692404344</v>
      </c>
      <c r="X431" s="99">
        <v>13.762280776065172</v>
      </c>
      <c r="Y431" s="99">
        <v>11.380483460124511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7.2431707205633797</v>
      </c>
      <c r="L432" s="102">
        <v>0</v>
      </c>
      <c r="M432" s="102">
        <v>6.5589540885041764</v>
      </c>
      <c r="N432" s="102">
        <v>6.6553961325794289</v>
      </c>
      <c r="O432" s="102">
        <v>6.8484440062064262</v>
      </c>
      <c r="P432" s="102">
        <v>7.1212542084153485</v>
      </c>
      <c r="Q432" s="102">
        <v>7.3833360165840682</v>
      </c>
      <c r="R432" s="102">
        <v>7.2353816313953496</v>
      </c>
      <c r="S432" s="102">
        <v>6.9877864192206207</v>
      </c>
      <c r="T432" s="102">
        <v>8.3393472727128799</v>
      </c>
      <c r="U432" s="102">
        <v>7.7579558772587536</v>
      </c>
      <c r="V432" s="102">
        <v>7.2669093688701274</v>
      </c>
      <c r="W432" s="102">
        <v>7.48266608546328</v>
      </c>
      <c r="X432" s="102">
        <v>5.5174665640261935</v>
      </c>
      <c r="Y432" s="102">
        <v>3.60874258537718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6.8127851466935274</v>
      </c>
      <c r="L433" s="105">
        <v>0</v>
      </c>
      <c r="M433" s="105">
        <v>6.166297849748605</v>
      </c>
      <c r="N433" s="105">
        <v>6.7548094395545881</v>
      </c>
      <c r="O433" s="105">
        <v>6.625526355241651</v>
      </c>
      <c r="P433" s="105">
        <v>7.1814032883010501</v>
      </c>
      <c r="Q433" s="105">
        <v>7.2715923566924587</v>
      </c>
      <c r="R433" s="105">
        <v>7.3336518501490389</v>
      </c>
      <c r="S433" s="105">
        <v>7.367392339788017</v>
      </c>
      <c r="T433" s="105">
        <v>6.2998760139071521</v>
      </c>
      <c r="U433" s="105">
        <v>7.2504556932886661</v>
      </c>
      <c r="V433" s="105">
        <v>7.2039475765188534</v>
      </c>
      <c r="W433" s="105">
        <v>6.9522426069410646</v>
      </c>
      <c r="X433" s="105">
        <v>8.2448142120389818</v>
      </c>
      <c r="Y433" s="105">
        <v>7.7717408747473291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9.9488427375132407</v>
      </c>
      <c r="E434" s="102">
        <v>20.9344252392264</v>
      </c>
      <c r="F434" s="102">
        <v>19.380484165947788</v>
      </c>
      <c r="G434" s="102">
        <v>0</v>
      </c>
      <c r="H434" s="102">
        <v>18.012920657891737</v>
      </c>
      <c r="I434" s="102">
        <v>16.436844235582353</v>
      </c>
      <c r="J434" s="102">
        <v>17.204728365914519</v>
      </c>
      <c r="K434" s="102">
        <v>18.037628166730148</v>
      </c>
      <c r="L434" s="102">
        <v>19.207920836056577</v>
      </c>
      <c r="M434" s="102">
        <v>18.683887279050971</v>
      </c>
      <c r="N434" s="102">
        <v>18.106829208834608</v>
      </c>
      <c r="O434" s="102">
        <v>18.963378028296354</v>
      </c>
      <c r="P434" s="102">
        <v>18.364176587516241</v>
      </c>
      <c r="Q434" s="102">
        <v>18.366656401432824</v>
      </c>
      <c r="R434" s="102">
        <v>18.317427821393341</v>
      </c>
      <c r="S434" s="102">
        <v>18.173207146272148</v>
      </c>
      <c r="T434" s="102">
        <v>17.461962615708668</v>
      </c>
      <c r="U434" s="102">
        <v>18.536016022531605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14.863592377338732</v>
      </c>
      <c r="L435" s="105">
        <v>15.996102737021285</v>
      </c>
      <c r="M435" s="105">
        <v>15.482213298169622</v>
      </c>
      <c r="N435" s="105">
        <v>14.985056500282735</v>
      </c>
      <c r="O435" s="105">
        <v>15.960979968839695</v>
      </c>
      <c r="P435" s="105">
        <v>15.653153602605588</v>
      </c>
      <c r="Q435" s="105">
        <v>15.900597850643521</v>
      </c>
      <c r="R435" s="105">
        <v>15.952502382935792</v>
      </c>
      <c r="S435" s="105">
        <v>15.874753843012575</v>
      </c>
      <c r="T435" s="105">
        <v>15.644401994167557</v>
      </c>
      <c r="U435" s="105">
        <v>16.503851556033304</v>
      </c>
      <c r="V435" s="105">
        <v>17.348925057234613</v>
      </c>
      <c r="W435" s="105">
        <v>17.4104452493808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8.6422350243772925</v>
      </c>
      <c r="L436" s="99">
        <v>9.6370808642083485</v>
      </c>
      <c r="M436" s="99">
        <v>8.9937363815429059</v>
      </c>
      <c r="N436" s="99">
        <v>8.3808948706422317</v>
      </c>
      <c r="O436" s="99">
        <v>9.0737404871421727</v>
      </c>
      <c r="P436" s="99">
        <v>8.6403343359977036</v>
      </c>
      <c r="Q436" s="99">
        <v>8.7941966050989429</v>
      </c>
      <c r="R436" s="99">
        <v>8.6843701974103222</v>
      </c>
      <c r="S436" s="99">
        <v>8.4406896140586802</v>
      </c>
      <c r="T436" s="99">
        <v>9.4242199736791079</v>
      </c>
      <c r="U436" s="99">
        <v>9.1411773834024448</v>
      </c>
      <c r="V436" s="99">
        <v>9.3837404432902307</v>
      </c>
      <c r="W436" s="99">
        <v>9.6037815434827873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6.2213573529614417</v>
      </c>
      <c r="L437" s="99">
        <v>6.3590218728129342</v>
      </c>
      <c r="M437" s="99">
        <v>6.4884769166267153</v>
      </c>
      <c r="N437" s="99">
        <v>6.6041616296405001</v>
      </c>
      <c r="O437" s="99">
        <v>6.8872394816975246</v>
      </c>
      <c r="P437" s="99">
        <v>7.0128192666078863</v>
      </c>
      <c r="Q437" s="99">
        <v>7.106401245544574</v>
      </c>
      <c r="R437" s="99">
        <v>7.2681321855254701</v>
      </c>
      <c r="S437" s="99">
        <v>7.4340642289538943</v>
      </c>
      <c r="T437" s="99">
        <v>6.2201820204884495</v>
      </c>
      <c r="U437" s="99">
        <v>7.3626741726308547</v>
      </c>
      <c r="V437" s="99">
        <v>7.9651846139443823</v>
      </c>
      <c r="W437" s="99">
        <v>7.8066637058980088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7.6255598931240618</v>
      </c>
      <c r="D438" s="123">
        <v>7.2014002882781716</v>
      </c>
      <c r="E438" s="123">
        <v>11.848244328790731</v>
      </c>
      <c r="F438" s="123">
        <v>11.361540324300384</v>
      </c>
      <c r="G438" s="123">
        <v>10.751509042483095</v>
      </c>
      <c r="H438" s="123">
        <v>11.227986723508861</v>
      </c>
      <c r="I438" s="123">
        <v>11.388628163585661</v>
      </c>
      <c r="J438" s="123">
        <v>11.16034004435461</v>
      </c>
      <c r="K438" s="123">
        <v>11.338561965768198</v>
      </c>
      <c r="L438" s="123">
        <v>11.635914862758272</v>
      </c>
      <c r="M438" s="123">
        <v>11.017965231715703</v>
      </c>
      <c r="N438" s="123">
        <v>11.367375509876171</v>
      </c>
      <c r="O438" s="123">
        <v>11.173641483817605</v>
      </c>
      <c r="P438" s="123">
        <v>10.917480650976373</v>
      </c>
      <c r="Q438" s="123">
        <v>10.677980324829914</v>
      </c>
      <c r="R438" s="123">
        <v>10.59280864651749</v>
      </c>
      <c r="S438" s="123">
        <v>10.753217989344332</v>
      </c>
      <c r="T438" s="123">
        <v>11.046262757114084</v>
      </c>
      <c r="U438" s="123">
        <v>11.393150669204598</v>
      </c>
      <c r="V438" s="123">
        <v>11.128390382720365</v>
      </c>
      <c r="W438" s="123">
        <v>11.188752240996942</v>
      </c>
      <c r="X438" s="123">
        <v>9.6555166751471546</v>
      </c>
      <c r="Y438" s="123">
        <v>7.8591854761908158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8.249874493044862</v>
      </c>
      <c r="D439" s="99">
        <v>8.9139867240003721</v>
      </c>
      <c r="E439" s="99">
        <v>11.81971708595775</v>
      </c>
      <c r="F439" s="99">
        <v>11.840834476152082</v>
      </c>
      <c r="G439" s="99">
        <v>11.534158315352297</v>
      </c>
      <c r="H439" s="99">
        <v>11.635998645153123</v>
      </c>
      <c r="I439" s="99">
        <v>12.09067467416337</v>
      </c>
      <c r="J439" s="99">
        <v>12.432819294335502</v>
      </c>
      <c r="K439" s="99">
        <v>12.803772092671368</v>
      </c>
      <c r="L439" s="99">
        <v>12.943385179409887</v>
      </c>
      <c r="M439" s="99">
        <v>12.364258667560444</v>
      </c>
      <c r="N439" s="99">
        <v>12.384868261169558</v>
      </c>
      <c r="O439" s="99">
        <v>11.883276120424101</v>
      </c>
      <c r="P439" s="99">
        <v>11.760206106582512</v>
      </c>
      <c r="Q439" s="99">
        <v>11.67627376366697</v>
      </c>
      <c r="R439" s="99">
        <v>11.798293373610028</v>
      </c>
      <c r="S439" s="99">
        <v>11.860674045368089</v>
      </c>
      <c r="T439" s="99">
        <v>12.174069059918807</v>
      </c>
      <c r="U439" s="99">
        <v>12.684667402026498</v>
      </c>
      <c r="V439" s="99">
        <v>11.803924762471802</v>
      </c>
      <c r="W439" s="99">
        <v>11.188752240996942</v>
      </c>
      <c r="X439" s="99">
        <v>9.6555166751471546</v>
      </c>
      <c r="Y439" s="99">
        <v>7.8591854761908158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5.598799452801468</v>
      </c>
      <c r="D440" s="110">
        <v>4.4022569122448223</v>
      </c>
      <c r="E440" s="110">
        <v>11.865672826691732</v>
      </c>
      <c r="F440" s="110">
        <v>10.709527559168786</v>
      </c>
      <c r="G440" s="110">
        <v>8.2447628206846311</v>
      </c>
      <c r="H440" s="110">
        <v>9.8090795930146335</v>
      </c>
      <c r="I440" s="110">
        <v>8.8748487224848329</v>
      </c>
      <c r="J440" s="110">
        <v>9.4031067943809976</v>
      </c>
      <c r="K440" s="110">
        <v>9.4575489650141282</v>
      </c>
      <c r="L440" s="110">
        <v>10.529593825591517</v>
      </c>
      <c r="M440" s="110">
        <v>9.6278898955182921</v>
      </c>
      <c r="N440" s="110">
        <v>9.3581493174487314</v>
      </c>
      <c r="O440" s="110">
        <v>9.5276250486120091</v>
      </c>
      <c r="P440" s="110">
        <v>8.815125876805503</v>
      </c>
      <c r="Q440" s="110">
        <v>8.7066666987719348</v>
      </c>
      <c r="R440" s="110">
        <v>8.8220727076782079</v>
      </c>
      <c r="S440" s="110">
        <v>8.8713171388983678</v>
      </c>
      <c r="T440" s="110">
        <v>8.7461314816570788</v>
      </c>
      <c r="U440" s="110">
        <v>8.684115571090361</v>
      </c>
      <c r="V440" s="110">
        <v>8.9793749733097421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90.725482400524854</v>
      </c>
      <c r="D442" s="118">
        <f t="shared" si="232"/>
        <v>127.82947697107605</v>
      </c>
      <c r="E442" s="118">
        <f t="shared" si="232"/>
        <v>119.03320107303328</v>
      </c>
      <c r="F442" s="118">
        <f t="shared" si="232"/>
        <v>101.31543227601553</v>
      </c>
      <c r="G442" s="118">
        <f t="shared" si="232"/>
        <v>128.10919790247573</v>
      </c>
      <c r="H442" s="118">
        <f t="shared" si="232"/>
        <v>131.54431382247594</v>
      </c>
      <c r="I442" s="118">
        <f t="shared" si="232"/>
        <v>105.79849778397323</v>
      </c>
      <c r="J442" s="118">
        <f t="shared" si="232"/>
        <v>114.33096661525876</v>
      </c>
      <c r="K442" s="118">
        <f t="shared" si="232"/>
        <v>124.98982186192886</v>
      </c>
      <c r="L442" s="118">
        <f t="shared" si="232"/>
        <v>119.58388308788307</v>
      </c>
      <c r="M442" s="118">
        <f t="shared" si="232"/>
        <v>109.57911118381335</v>
      </c>
      <c r="N442" s="118">
        <f t="shared" si="232"/>
        <v>115.87520162560973</v>
      </c>
      <c r="O442" s="118">
        <f t="shared" si="232"/>
        <v>111.421381115275</v>
      </c>
      <c r="P442" s="118">
        <f t="shared" si="232"/>
        <v>106.60781423304805</v>
      </c>
      <c r="Q442" s="118">
        <f t="shared" si="232"/>
        <v>107.27421124950079</v>
      </c>
      <c r="R442" s="118">
        <f t="shared" ref="R442:V442" si="233">R443+R446+R448+R457</f>
        <v>106.42873540900514</v>
      </c>
      <c r="S442" s="118">
        <f t="shared" si="233"/>
        <v>103.53026001489052</v>
      </c>
      <c r="T442" s="118">
        <f t="shared" si="233"/>
        <v>102.84891638338154</v>
      </c>
      <c r="U442" s="118">
        <f t="shared" si="233"/>
        <v>102.26368087829911</v>
      </c>
      <c r="V442" s="118">
        <f t="shared" si="233"/>
        <v>95.01062144658799</v>
      </c>
      <c r="W442" s="118">
        <f t="shared" ref="W442:Y442" si="234">W443+W446+W448+W457</f>
        <v>88.058480487562633</v>
      </c>
      <c r="X442" s="118">
        <f t="shared" si="234"/>
        <v>77.231404267990129</v>
      </c>
      <c r="Y442" s="118">
        <f t="shared" si="234"/>
        <v>61.804754634015787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78.805843968619925</v>
      </c>
      <c r="D443" s="123">
        <f t="shared" si="235"/>
        <v>112.61613643660354</v>
      </c>
      <c r="E443" s="123">
        <f t="shared" si="235"/>
        <v>99.62272021328296</v>
      </c>
      <c r="F443" s="123">
        <f t="shared" si="235"/>
        <v>84.042268074610803</v>
      </c>
      <c r="G443" s="123">
        <f t="shared" si="235"/>
        <v>109.22062197544393</v>
      </c>
      <c r="H443" s="123">
        <f t="shared" si="235"/>
        <v>112.3390125678266</v>
      </c>
      <c r="I443" s="123">
        <f t="shared" si="235"/>
        <v>88.28414639594024</v>
      </c>
      <c r="J443" s="123">
        <f t="shared" si="235"/>
        <v>95.478926162691891</v>
      </c>
      <c r="K443" s="123">
        <f t="shared" si="235"/>
        <v>104.74764588328286</v>
      </c>
      <c r="L443" s="123">
        <f t="shared" si="235"/>
        <v>99.69856151127496</v>
      </c>
      <c r="M443" s="123">
        <f t="shared" si="235"/>
        <v>90.153249144594525</v>
      </c>
      <c r="N443" s="123">
        <f t="shared" si="235"/>
        <v>95.942914630198544</v>
      </c>
      <c r="O443" s="123">
        <f t="shared" si="235"/>
        <v>91.382792590536084</v>
      </c>
      <c r="P443" s="123">
        <f t="shared" si="235"/>
        <v>85.971808485657661</v>
      </c>
      <c r="Q443" s="123">
        <f t="shared" si="235"/>
        <v>85.875372223290441</v>
      </c>
      <c r="R443" s="123">
        <f t="shared" ref="R443:V443" si="236">SUM(R444:R445)</f>
        <v>85.11210864187467</v>
      </c>
      <c r="S443" s="123">
        <f t="shared" si="236"/>
        <v>82.287561723999872</v>
      </c>
      <c r="T443" s="123">
        <f t="shared" si="236"/>
        <v>81.333917314813007</v>
      </c>
      <c r="U443" s="123">
        <f t="shared" si="236"/>
        <v>79.819942479565242</v>
      </c>
      <c r="V443" s="123">
        <f t="shared" si="236"/>
        <v>73.161333267409489</v>
      </c>
      <c r="W443" s="123">
        <f t="shared" ref="W443:Y443" si="237">SUM(W444:W445)</f>
        <v>67.174335319414382</v>
      </c>
      <c r="X443" s="123">
        <f t="shared" si="237"/>
        <v>58.071488155046744</v>
      </c>
      <c r="Y443" s="123">
        <f t="shared" si="237"/>
        <v>46.020443238574799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78.488407410979391</v>
      </c>
      <c r="D444" s="99">
        <v>112.1678334675324</v>
      </c>
      <c r="E444" s="99">
        <v>99.227174344678303</v>
      </c>
      <c r="F444" s="99">
        <v>83.714606068891499</v>
      </c>
      <c r="G444" s="99">
        <v>108.80149189999943</v>
      </c>
      <c r="H444" s="99">
        <v>111.9096748476867</v>
      </c>
      <c r="I444" s="99">
        <v>87.955547777302087</v>
      </c>
      <c r="J444" s="99">
        <v>95.126943658288525</v>
      </c>
      <c r="K444" s="99">
        <v>104.36660852820938</v>
      </c>
      <c r="L444" s="99">
        <v>99.334784302191608</v>
      </c>
      <c r="M444" s="99">
        <v>89.832057968189503</v>
      </c>
      <c r="N444" s="99">
        <v>95.603570752217578</v>
      </c>
      <c r="O444" s="99">
        <v>91.064540160787502</v>
      </c>
      <c r="P444" s="99">
        <v>85.678356915009743</v>
      </c>
      <c r="Q444" s="99">
        <v>85.585651303436791</v>
      </c>
      <c r="R444" s="99">
        <v>84.826286113053129</v>
      </c>
      <c r="S444" s="99">
        <v>82.014105280680027</v>
      </c>
      <c r="T444" s="99">
        <v>81.060564762197444</v>
      </c>
      <c r="U444" s="99">
        <v>79.557459359419695</v>
      </c>
      <c r="V444" s="99">
        <v>72.92197933361976</v>
      </c>
      <c r="W444" s="99">
        <v>66.960070966075492</v>
      </c>
      <c r="X444" s="99">
        <v>57.894599300307853</v>
      </c>
      <c r="Y444" s="99">
        <v>45.883836971110128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0.31743655764053125</v>
      </c>
      <c r="D445" s="99">
        <v>0.4483029690711387</v>
      </c>
      <c r="E445" s="99">
        <v>0.39554586860465346</v>
      </c>
      <c r="F445" s="99">
        <v>0.32766200571930132</v>
      </c>
      <c r="G445" s="99">
        <v>0.41913007544450132</v>
      </c>
      <c r="H445" s="99">
        <v>0.42933772013989607</v>
      </c>
      <c r="I445" s="99">
        <v>0.32859861863815476</v>
      </c>
      <c r="J445" s="99">
        <v>0.35198250440336792</v>
      </c>
      <c r="K445" s="99">
        <v>0.38103735507347541</v>
      </c>
      <c r="L445" s="99">
        <v>0.36377720908334682</v>
      </c>
      <c r="M445" s="99">
        <v>0.32119117640501882</v>
      </c>
      <c r="N445" s="99">
        <v>0.33934387798095866</v>
      </c>
      <c r="O445" s="99">
        <v>0.31825242974858198</v>
      </c>
      <c r="P445" s="99">
        <v>0.29345157064791089</v>
      </c>
      <c r="Q445" s="99">
        <v>0.28972091985365117</v>
      </c>
      <c r="R445" s="99">
        <v>0.28582252882154446</v>
      </c>
      <c r="S445" s="99">
        <v>0.27345644331984853</v>
      </c>
      <c r="T445" s="99">
        <v>0.27335255261555852</v>
      </c>
      <c r="U445" s="99">
        <v>0.26248312014554015</v>
      </c>
      <c r="V445" s="99">
        <v>0.23935393378972913</v>
      </c>
      <c r="W445" s="99">
        <v>0.21426435333889118</v>
      </c>
      <c r="X445" s="99">
        <v>0.17688885473888963</v>
      </c>
      <c r="Y445" s="99">
        <v>0.13660626746466989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6.3472919801516774E-3</v>
      </c>
      <c r="F446" s="123">
        <f t="shared" si="238"/>
        <v>1.461196418108367E-2</v>
      </c>
      <c r="G446" s="123">
        <f t="shared" si="238"/>
        <v>7.4640135799770224E-3</v>
      </c>
      <c r="H446" s="123">
        <f t="shared" si="238"/>
        <v>2.0547996882214623E-2</v>
      </c>
      <c r="I446" s="123">
        <f t="shared" si="238"/>
        <v>3.8533123070548042E-2</v>
      </c>
      <c r="J446" s="123">
        <f t="shared" si="238"/>
        <v>6.8147126330859592E-2</v>
      </c>
      <c r="K446" s="123">
        <f t="shared" si="238"/>
        <v>9.4050133934395708E-2</v>
      </c>
      <c r="L446" s="123">
        <f t="shared" si="238"/>
        <v>9.7490882416634006E-2</v>
      </c>
      <c r="M446" s="123">
        <f t="shared" si="238"/>
        <v>0.12943366971494821</v>
      </c>
      <c r="N446" s="123">
        <f t="shared" si="238"/>
        <v>0.11737238675617635</v>
      </c>
      <c r="O446" s="123">
        <f t="shared" si="238"/>
        <v>0.2188563866257493</v>
      </c>
      <c r="P446" s="123">
        <f t="shared" si="238"/>
        <v>0.31043028307138837</v>
      </c>
      <c r="Q446" s="123">
        <f t="shared" si="238"/>
        <v>0.7484685589445137</v>
      </c>
      <c r="R446" s="123">
        <f t="shared" si="238"/>
        <v>0.53955250886844863</v>
      </c>
      <c r="S446" s="123">
        <f t="shared" si="238"/>
        <v>0.46074510593753037</v>
      </c>
      <c r="T446" s="123">
        <f t="shared" si="238"/>
        <v>0.50303481133833639</v>
      </c>
      <c r="U446" s="123">
        <f t="shared" si="238"/>
        <v>0.52419028135290446</v>
      </c>
      <c r="V446" s="123">
        <f t="shared" si="238"/>
        <v>0.30954081121774213</v>
      </c>
      <c r="W446" s="123">
        <f t="shared" si="238"/>
        <v>0.12722010310261908</v>
      </c>
      <c r="X446" s="123">
        <f t="shared" si="238"/>
        <v>7.4553578213797794E-2</v>
      </c>
      <c r="Y446" s="123">
        <f t="shared" si="238"/>
        <v>3.2480531491539059E-2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6.3472919801516774E-3</v>
      </c>
      <c r="F447" s="99">
        <f>RES_hhdet_in_tess!F110</f>
        <v>1.461196418108367E-2</v>
      </c>
      <c r="G447" s="99">
        <f>RES_hhdet_in_tess!G110</f>
        <v>7.4640135799770224E-3</v>
      </c>
      <c r="H447" s="99">
        <f>RES_hhdet_in_tess!H110</f>
        <v>2.0547996882214623E-2</v>
      </c>
      <c r="I447" s="99">
        <f>RES_hhdet_in_tess!I110</f>
        <v>3.8533123070548042E-2</v>
      </c>
      <c r="J447" s="99">
        <f>RES_hhdet_in_tess!J110</f>
        <v>6.8147126330859592E-2</v>
      </c>
      <c r="K447" s="99">
        <f>RES_hhdet_in_tess!K110</f>
        <v>9.4050133934395708E-2</v>
      </c>
      <c r="L447" s="99">
        <f>RES_hhdet_in_tess!L110</f>
        <v>9.7490882416634006E-2</v>
      </c>
      <c r="M447" s="99">
        <f>RES_hhdet_in_tess!M110</f>
        <v>0.12943366971494821</v>
      </c>
      <c r="N447" s="99">
        <f>RES_hhdet_in_tess!N110</f>
        <v>0.11737238675617635</v>
      </c>
      <c r="O447" s="99">
        <f>RES_hhdet_in_tess!O110</f>
        <v>0.2188563866257493</v>
      </c>
      <c r="P447" s="99">
        <f>RES_hhdet_in_tess!P110</f>
        <v>0.31043028307138837</v>
      </c>
      <c r="Q447" s="99">
        <f>RES_hhdet_in_tess!Q110</f>
        <v>0.7484685589445137</v>
      </c>
      <c r="R447" s="99">
        <f>RES_hhdet_in_tess!R110</f>
        <v>0.53955250886844863</v>
      </c>
      <c r="S447" s="99">
        <f>RES_hhdet_in_tess!S110</f>
        <v>0.46074510593753037</v>
      </c>
      <c r="T447" s="99">
        <f>RES_hhdet_in_tess!T110</f>
        <v>0.50303481133833639</v>
      </c>
      <c r="U447" s="99">
        <f>RES_hhdet_in_tess!U110</f>
        <v>0.52419028135290446</v>
      </c>
      <c r="V447" s="99">
        <f>RES_hhdet_in_tess!V110</f>
        <v>0.30954081121774213</v>
      </c>
      <c r="W447" s="99">
        <f>RES_hhdet_in_tess!W110</f>
        <v>0.12722010310261908</v>
      </c>
      <c r="X447" s="99">
        <f>RES_hhdet_in_tess!X110</f>
        <v>7.4553578213797794E-2</v>
      </c>
      <c r="Y447" s="99">
        <f>RES_hhdet_in_tess!Y110</f>
        <v>3.2480531491539059E-2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7.2266635025642447</v>
      </c>
      <c r="D448" s="123">
        <v>10.707259425669006</v>
      </c>
      <c r="E448" s="123">
        <v>11.215763052058445</v>
      </c>
      <c r="F448" s="123">
        <v>9.8182007037961068</v>
      </c>
      <c r="G448" s="123">
        <v>12.224416379646357</v>
      </c>
      <c r="H448" s="123">
        <v>12.202762910089259</v>
      </c>
      <c r="I448" s="123">
        <v>10.435822903244109</v>
      </c>
      <c r="J448" s="123">
        <v>11.526690888332048</v>
      </c>
      <c r="K448" s="123">
        <v>12.743165616237647</v>
      </c>
      <c r="L448" s="123">
        <v>11.924307848499971</v>
      </c>
      <c r="M448" s="123">
        <v>11.951865369595723</v>
      </c>
      <c r="N448" s="123">
        <v>12.532632549116528</v>
      </c>
      <c r="O448" s="123">
        <v>12.686196710942836</v>
      </c>
      <c r="P448" s="123">
        <v>13.38864514200046</v>
      </c>
      <c r="Q448" s="123">
        <v>13.743586099721425</v>
      </c>
      <c r="R448" s="123">
        <v>13.729742844255378</v>
      </c>
      <c r="S448" s="123">
        <v>13.621068193937456</v>
      </c>
      <c r="T448" s="123">
        <v>13.684520885476545</v>
      </c>
      <c r="U448" s="123">
        <v>14.323660135609639</v>
      </c>
      <c r="V448" s="123">
        <v>14.21177743425161</v>
      </c>
      <c r="W448" s="123">
        <v>13.920829059875279</v>
      </c>
      <c r="X448" s="123">
        <v>13.182174258566727</v>
      </c>
      <c r="Y448" s="123">
        <v>10.94656848027884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7.2266635025642447</v>
      </c>
      <c r="D449" s="99">
        <v>10.968361409745834</v>
      </c>
      <c r="E449" s="99">
        <v>11.01523526899709</v>
      </c>
      <c r="F449" s="99">
        <v>9.7202054572037611</v>
      </c>
      <c r="G449" s="99">
        <v>12.224416379646357</v>
      </c>
      <c r="H449" s="99">
        <v>12.216653730801484</v>
      </c>
      <c r="I449" s="99">
        <v>10.413909076974505</v>
      </c>
      <c r="J449" s="99">
        <v>11.582611651015256</v>
      </c>
      <c r="K449" s="99">
        <v>13.017277523929341</v>
      </c>
      <c r="L449" s="99">
        <v>11.210048862676386</v>
      </c>
      <c r="M449" s="99">
        <v>11.850922877394527</v>
      </c>
      <c r="N449" s="99">
        <v>12.559550429043117</v>
      </c>
      <c r="O449" s="99">
        <v>12.625856424477844</v>
      </c>
      <c r="P449" s="99">
        <v>13.410981507405902</v>
      </c>
      <c r="Q449" s="99">
        <v>13.765282028041767</v>
      </c>
      <c r="R449" s="99">
        <v>13.729169947659511</v>
      </c>
      <c r="S449" s="99">
        <v>13.577941173600315</v>
      </c>
      <c r="T449" s="99">
        <v>13.768544225070466</v>
      </c>
      <c r="U449" s="99">
        <v>14.222181054254971</v>
      </c>
      <c r="V449" s="99">
        <v>13.763751346432946</v>
      </c>
      <c r="W449" s="99">
        <v>13.742026878879145</v>
      </c>
      <c r="X449" s="99">
        <v>13.175754505593632</v>
      </c>
      <c r="Y449" s="99">
        <v>10.934366821122612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13.045805908159224</v>
      </c>
      <c r="L450" s="99">
        <v>0</v>
      </c>
      <c r="M450" s="99">
        <v>11.874405343056175</v>
      </c>
      <c r="N450" s="99">
        <v>12.579899027724332</v>
      </c>
      <c r="O450" s="99">
        <v>12.653916424361988</v>
      </c>
      <c r="P450" s="99">
        <v>13.485234795397316</v>
      </c>
      <c r="Q450" s="99">
        <v>13.841446044340442</v>
      </c>
      <c r="R450" s="99">
        <v>13.800941219973391</v>
      </c>
      <c r="S450" s="99">
        <v>13.639241160092141</v>
      </c>
      <c r="T450" s="99">
        <v>13.813573755241782</v>
      </c>
      <c r="U450" s="99">
        <v>14.265620868639903</v>
      </c>
      <c r="V450" s="99">
        <v>13.7978817250009</v>
      </c>
      <c r="W450" s="99">
        <v>13.763902910753911</v>
      </c>
      <c r="X450" s="99">
        <v>13.282472477094448</v>
      </c>
      <c r="Y450" s="99">
        <v>11.076047243556518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6.2330207614656983</v>
      </c>
      <c r="L451" s="102">
        <v>0</v>
      </c>
      <c r="M451" s="102">
        <v>5.7081074933075682</v>
      </c>
      <c r="N451" s="102">
        <v>5.8250895881697424</v>
      </c>
      <c r="O451" s="102">
        <v>6.0283900691203351</v>
      </c>
      <c r="P451" s="102">
        <v>6.3038315070962661</v>
      </c>
      <c r="Q451" s="102">
        <v>6.5698536876479858</v>
      </c>
      <c r="R451" s="102">
        <v>6.4672893698243525</v>
      </c>
      <c r="S451" s="102">
        <v>6.2718488203041236</v>
      </c>
      <c r="T451" s="102">
        <v>7.5136977413346306</v>
      </c>
      <c r="U451" s="102">
        <v>7.0151651753512372</v>
      </c>
      <c r="V451" s="102">
        <v>6.5939341484820453</v>
      </c>
      <c r="W451" s="102">
        <v>6.811660303812844</v>
      </c>
      <c r="X451" s="102">
        <v>5.0376582650554633</v>
      </c>
      <c r="Y451" s="102">
        <v>3.3043063688091885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6.8127851466935274</v>
      </c>
      <c r="L452" s="105">
        <v>0</v>
      </c>
      <c r="M452" s="105">
        <v>6.166297849748605</v>
      </c>
      <c r="N452" s="105">
        <v>6.7548094395545881</v>
      </c>
      <c r="O452" s="105">
        <v>6.625526355241651</v>
      </c>
      <c r="P452" s="105">
        <v>7.1814032883010501</v>
      </c>
      <c r="Q452" s="105">
        <v>7.2715923566924587</v>
      </c>
      <c r="R452" s="105">
        <v>7.3336518501490389</v>
      </c>
      <c r="S452" s="105">
        <v>7.367392339788017</v>
      </c>
      <c r="T452" s="105">
        <v>6.2998760139071521</v>
      </c>
      <c r="U452" s="105">
        <v>7.2504556932886661</v>
      </c>
      <c r="V452" s="105">
        <v>7.2039475765188534</v>
      </c>
      <c r="W452" s="105">
        <v>6.9522426069410646</v>
      </c>
      <c r="X452" s="105">
        <v>8.2448142120389818</v>
      </c>
      <c r="Y452" s="105">
        <v>7.7717408747473291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6.4208351870744673</v>
      </c>
      <c r="E453" s="102">
        <v>13.545704912390416</v>
      </c>
      <c r="F453" s="102">
        <v>12.572955969114352</v>
      </c>
      <c r="G453" s="102">
        <v>0</v>
      </c>
      <c r="H453" s="102">
        <v>11.75362637372722</v>
      </c>
      <c r="I453" s="102">
        <v>10.759660558117162</v>
      </c>
      <c r="J453" s="102">
        <v>11.303007837599223</v>
      </c>
      <c r="K453" s="102">
        <v>11.899603194602852</v>
      </c>
      <c r="L453" s="102">
        <v>12.732145438751559</v>
      </c>
      <c r="M453" s="102">
        <v>12.496643602375864</v>
      </c>
      <c r="N453" s="102">
        <v>12.289428704620457</v>
      </c>
      <c r="O453" s="102">
        <v>13.156245200487849</v>
      </c>
      <c r="P453" s="102">
        <v>13.099024817967093</v>
      </c>
      <c r="Q453" s="102">
        <v>13.446705301057643</v>
      </c>
      <c r="R453" s="102">
        <v>13.64412836663689</v>
      </c>
      <c r="S453" s="102">
        <v>13.761108586326408</v>
      </c>
      <c r="T453" s="102">
        <v>13.43649043670948</v>
      </c>
      <c r="U453" s="102">
        <v>14.490561030003015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11.92272598934748</v>
      </c>
      <c r="L454" s="105">
        <v>12.747048781887857</v>
      </c>
      <c r="M454" s="105">
        <v>12.503901679967081</v>
      </c>
      <c r="N454" s="105">
        <v>12.292424815081242</v>
      </c>
      <c r="O454" s="105">
        <v>13.182339149926893</v>
      </c>
      <c r="P454" s="105">
        <v>13.175902776690529</v>
      </c>
      <c r="Q454" s="105">
        <v>13.544860566812321</v>
      </c>
      <c r="R454" s="105">
        <v>13.736871296290476</v>
      </c>
      <c r="S454" s="105">
        <v>13.82551981451164</v>
      </c>
      <c r="T454" s="105">
        <v>13.471854947326106</v>
      </c>
      <c r="U454" s="105">
        <v>14.508804635577293</v>
      </c>
      <c r="V454" s="105">
        <v>15.414138745483967</v>
      </c>
      <c r="W454" s="105">
        <v>15.536102937684845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5.7013686363860385</v>
      </c>
      <c r="L455" s="99">
        <v>6.3880269090749211</v>
      </c>
      <c r="M455" s="99">
        <v>6.0154247633403646</v>
      </c>
      <c r="N455" s="99">
        <v>5.6882631854407411</v>
      </c>
      <c r="O455" s="99">
        <v>6.2950996682293665</v>
      </c>
      <c r="P455" s="99">
        <v>6.1630835100826449</v>
      </c>
      <c r="Q455" s="99">
        <v>6.4384593212677466</v>
      </c>
      <c r="R455" s="99">
        <v>6.4687391107650072</v>
      </c>
      <c r="S455" s="99">
        <v>6.3914555855577451</v>
      </c>
      <c r="T455" s="99">
        <v>7.2516729268376556</v>
      </c>
      <c r="U455" s="99">
        <v>7.1461304629464379</v>
      </c>
      <c r="V455" s="99">
        <v>7.448954131539586</v>
      </c>
      <c r="W455" s="99">
        <v>7.7294392317868406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6.2213573529614417</v>
      </c>
      <c r="L456" s="99">
        <v>6.3590218728129342</v>
      </c>
      <c r="M456" s="99">
        <v>6.4884769166267153</v>
      </c>
      <c r="N456" s="99">
        <v>6.6041616296405001</v>
      </c>
      <c r="O456" s="99">
        <v>6.8872394816975246</v>
      </c>
      <c r="P456" s="99">
        <v>7.0128192666078863</v>
      </c>
      <c r="Q456" s="99">
        <v>7.106401245544574</v>
      </c>
      <c r="R456" s="99">
        <v>7.2681321855254701</v>
      </c>
      <c r="S456" s="99">
        <v>7.4340642289538943</v>
      </c>
      <c r="T456" s="99">
        <v>6.2201820204884495</v>
      </c>
      <c r="U456" s="99">
        <v>7.3626741726308547</v>
      </c>
      <c r="V456" s="99">
        <v>7.9651846139443823</v>
      </c>
      <c r="W456" s="99">
        <v>7.8066637058980088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4.6929749293406848</v>
      </c>
      <c r="D457" s="123">
        <v>4.5060811088034942</v>
      </c>
      <c r="E457" s="123">
        <v>8.1883705157117213</v>
      </c>
      <c r="F457" s="123">
        <v>7.440351533427533</v>
      </c>
      <c r="G457" s="123">
        <v>6.6566955338054479</v>
      </c>
      <c r="H457" s="123">
        <v>6.9819903476778604</v>
      </c>
      <c r="I457" s="123">
        <v>7.0399953617183302</v>
      </c>
      <c r="J457" s="123">
        <v>7.2572024379039597</v>
      </c>
      <c r="K457" s="123">
        <v>7.4049602284739509</v>
      </c>
      <c r="L457" s="123">
        <v>7.8635228456915067</v>
      </c>
      <c r="M457" s="123">
        <v>7.3445629999081623</v>
      </c>
      <c r="N457" s="123">
        <v>7.282282059538483</v>
      </c>
      <c r="O457" s="123">
        <v>7.1335354271703286</v>
      </c>
      <c r="P457" s="123">
        <v>6.9369303223185437</v>
      </c>
      <c r="Q457" s="123">
        <v>6.9067843675444243</v>
      </c>
      <c r="R457" s="123">
        <v>7.0473314140066368</v>
      </c>
      <c r="S457" s="123">
        <v>7.1608849910156538</v>
      </c>
      <c r="T457" s="123">
        <v>7.3274433717536507</v>
      </c>
      <c r="U457" s="123">
        <v>7.5958879817713303</v>
      </c>
      <c r="V457" s="123">
        <v>7.3279699337091415</v>
      </c>
      <c r="W457" s="123">
        <v>6.8360960051703552</v>
      </c>
      <c r="X457" s="123">
        <v>5.9031882761628642</v>
      </c>
      <c r="Y457" s="123">
        <v>4.8052623836706116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4.842553631094761</v>
      </c>
      <c r="D458" s="99">
        <v>5.2356207448565328</v>
      </c>
      <c r="E458" s="99">
        <v>6.9465990920460534</v>
      </c>
      <c r="F458" s="99">
        <v>6.9633184586768699</v>
      </c>
      <c r="G458" s="99">
        <v>6.7871665314849912</v>
      </c>
      <c r="H458" s="99">
        <v>6.8513280519658855</v>
      </c>
      <c r="I458" s="99">
        <v>7.1234437397848698</v>
      </c>
      <c r="J458" s="99">
        <v>7.3295502157553667</v>
      </c>
      <c r="K458" s="99">
        <v>7.5529006637772156</v>
      </c>
      <c r="L458" s="99">
        <v>7.6399716423687911</v>
      </c>
      <c r="M458" s="99">
        <v>7.3015556384342819</v>
      </c>
      <c r="N458" s="99">
        <v>7.3156409636048236</v>
      </c>
      <c r="O458" s="99">
        <v>7.0204525218154652</v>
      </c>
      <c r="P458" s="99">
        <v>6.9507766317760726</v>
      </c>
      <c r="Q458" s="99">
        <v>6.9134217036111369</v>
      </c>
      <c r="R458" s="99">
        <v>7.0181893821662236</v>
      </c>
      <c r="S458" s="99">
        <v>7.1014134037715948</v>
      </c>
      <c r="T458" s="99">
        <v>7.3409907000855474</v>
      </c>
      <c r="U458" s="99">
        <v>7.6982281459822186</v>
      </c>
      <c r="V458" s="99">
        <v>7.1962943993511272</v>
      </c>
      <c r="W458" s="99">
        <v>6.8360960051703552</v>
      </c>
      <c r="X458" s="99">
        <v>5.9031882761628642</v>
      </c>
      <c r="Y458" s="99">
        <v>4.8052623836706116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4.2073861004578861</v>
      </c>
      <c r="D459" s="110">
        <v>3.3136822918932789</v>
      </c>
      <c r="E459" s="110">
        <v>8.9470211423281292</v>
      </c>
      <c r="F459" s="110">
        <v>8.089288418899157</v>
      </c>
      <c r="G459" s="110">
        <v>6.2388101644260399</v>
      </c>
      <c r="H459" s="110">
        <v>7.4363831073926399</v>
      </c>
      <c r="I459" s="110">
        <v>6.7411963305768481</v>
      </c>
      <c r="J459" s="110">
        <v>7.1572936018234428</v>
      </c>
      <c r="K459" s="110">
        <v>7.2150366966657051</v>
      </c>
      <c r="L459" s="110">
        <v>8.0526815561953402</v>
      </c>
      <c r="M459" s="110">
        <v>7.3889689747633085</v>
      </c>
      <c r="N459" s="110">
        <v>7.2164087806226691</v>
      </c>
      <c r="O459" s="110">
        <v>7.3958342372242134</v>
      </c>
      <c r="P459" s="110">
        <v>6.9023878095713167</v>
      </c>
      <c r="Q459" s="110">
        <v>6.8936777292354741</v>
      </c>
      <c r="R459" s="110">
        <v>7.0901381306334628</v>
      </c>
      <c r="S459" s="110">
        <v>7.2619451008080071</v>
      </c>
      <c r="T459" s="110">
        <v>7.299813952129389</v>
      </c>
      <c r="U459" s="110">
        <v>7.3812232470850789</v>
      </c>
      <c r="V459" s="110">
        <v>7.7468572040829544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1.4327143130517943</v>
      </c>
      <c r="D461" s="118">
        <f t="shared" si="239"/>
        <v>1.2562784309778416</v>
      </c>
      <c r="E461" s="118">
        <f t="shared" si="239"/>
        <v>1.0182610444952429</v>
      </c>
      <c r="F461" s="118">
        <f t="shared" si="239"/>
        <v>1.5502074729007973</v>
      </c>
      <c r="G461" s="118">
        <f t="shared" si="239"/>
        <v>1.9966964415321022</v>
      </c>
      <c r="H461" s="118">
        <f t="shared" si="239"/>
        <v>2.0529113145676172</v>
      </c>
      <c r="I461" s="118">
        <f t="shared" si="239"/>
        <v>2.1469257756838562</v>
      </c>
      <c r="J461" s="118">
        <f t="shared" si="239"/>
        <v>1.6380587539227265</v>
      </c>
      <c r="K461" s="118">
        <f t="shared" si="239"/>
        <v>1.6349583580725839</v>
      </c>
      <c r="L461" s="118">
        <f t="shared" si="239"/>
        <v>1.3476005479542608</v>
      </c>
      <c r="M461" s="118">
        <f t="shared" si="239"/>
        <v>1.4268018194528995</v>
      </c>
      <c r="N461" s="118">
        <f t="shared" si="239"/>
        <v>1.8675833241546178</v>
      </c>
      <c r="O461" s="118">
        <f t="shared" si="239"/>
        <v>1.8862152609235134</v>
      </c>
      <c r="P461" s="118">
        <f t="shared" si="239"/>
        <v>1.90702184653938</v>
      </c>
      <c r="Q461" s="118">
        <f t="shared" si="239"/>
        <v>1.7607304098387908</v>
      </c>
      <c r="R461" s="118">
        <f t="shared" ref="R461:V461" si="240">R462+R465+R467+R476</f>
        <v>1.5945558121783356</v>
      </c>
      <c r="S461" s="118">
        <f t="shared" si="240"/>
        <v>1.6961341555011222</v>
      </c>
      <c r="T461" s="118">
        <f t="shared" si="240"/>
        <v>1.8556127133590015</v>
      </c>
      <c r="U461" s="118">
        <f t="shared" si="240"/>
        <v>1.9512174649276632</v>
      </c>
      <c r="V461" s="118">
        <f t="shared" si="240"/>
        <v>2.0400865268803003</v>
      </c>
      <c r="W461" s="118">
        <f t="shared" ref="W461:Y461" si="241">W462+W465+W467+W476</f>
        <v>2.5416369590648658</v>
      </c>
      <c r="X461" s="118">
        <f t="shared" si="241"/>
        <v>2.193347167926428</v>
      </c>
      <c r="Y461" s="118">
        <f t="shared" si="241"/>
        <v>1.7852925727715059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1.4327143130517943</v>
      </c>
      <c r="D476" s="123">
        <v>1.2562784309778416</v>
      </c>
      <c r="E476" s="123">
        <v>1.0182610444952429</v>
      </c>
      <c r="F476" s="123">
        <v>1.5502074729007973</v>
      </c>
      <c r="G476" s="123">
        <v>1.9966964415321022</v>
      </c>
      <c r="H476" s="123">
        <v>2.0529113145676172</v>
      </c>
      <c r="I476" s="123">
        <v>2.1469257756838562</v>
      </c>
      <c r="J476" s="123">
        <v>1.6380587539227265</v>
      </c>
      <c r="K476" s="123">
        <v>1.6349583580725839</v>
      </c>
      <c r="L476" s="123">
        <v>1.3476005479542608</v>
      </c>
      <c r="M476" s="123">
        <v>1.4268018194528995</v>
      </c>
      <c r="N476" s="123">
        <v>1.8675833241546178</v>
      </c>
      <c r="O476" s="123">
        <v>1.8862152609235134</v>
      </c>
      <c r="P476" s="123">
        <v>1.90702184653938</v>
      </c>
      <c r="Q476" s="123">
        <v>1.7607304098387908</v>
      </c>
      <c r="R476" s="123">
        <v>1.5945558121783356</v>
      </c>
      <c r="S476" s="123">
        <v>1.6961341555011222</v>
      </c>
      <c r="T476" s="123">
        <v>1.8556127133590015</v>
      </c>
      <c r="U476" s="123">
        <v>1.9512174649276632</v>
      </c>
      <c r="V476" s="123">
        <v>2.0400865268803003</v>
      </c>
      <c r="W476" s="123">
        <v>2.5416369590648658</v>
      </c>
      <c r="X476" s="123">
        <v>2.193347167926428</v>
      </c>
      <c r="Y476" s="123">
        <v>1.7852925727715059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1.8740414898400706</v>
      </c>
      <c r="D477" s="99">
        <v>2.0249012242239246</v>
      </c>
      <c r="E477" s="99">
        <v>2.6849669332461628</v>
      </c>
      <c r="F477" s="99">
        <v>2.6897639596027081</v>
      </c>
      <c r="G477" s="99">
        <v>2.6200994029154283</v>
      </c>
      <c r="H477" s="99">
        <v>2.6432334522329839</v>
      </c>
      <c r="I477" s="99">
        <v>2.7465176589829507</v>
      </c>
      <c r="J477" s="99">
        <v>2.8242392309012523</v>
      </c>
      <c r="K477" s="99">
        <v>2.9085048685712285</v>
      </c>
      <c r="L477" s="99">
        <v>2.9402193773547509</v>
      </c>
      <c r="M477" s="99">
        <v>2.8086649989230303</v>
      </c>
      <c r="N477" s="99">
        <v>2.8133466742072768</v>
      </c>
      <c r="O477" s="99">
        <v>2.6994050035155386</v>
      </c>
      <c r="P477" s="99">
        <v>2.6714484191712842</v>
      </c>
      <c r="Q477" s="99">
        <v>2.6523823481545885</v>
      </c>
      <c r="R477" s="99">
        <v>2.6801003227492544</v>
      </c>
      <c r="S477" s="99">
        <v>2.6942707161458155</v>
      </c>
      <c r="T477" s="99">
        <v>2.7654615276511572</v>
      </c>
      <c r="U477" s="99">
        <v>2.8814490470443399</v>
      </c>
      <c r="V477" s="99">
        <v>2.6813795490430952</v>
      </c>
      <c r="W477" s="99">
        <v>2.5416369590648658</v>
      </c>
      <c r="X477" s="99">
        <v>2.193347167926428</v>
      </c>
      <c r="Y477" s="99">
        <v>1.7852925727715059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5499526</v>
      </c>
      <c r="C5" s="120">
        <v>5453950</v>
      </c>
      <c r="D5" s="120">
        <v>5208708</v>
      </c>
      <c r="E5" s="120">
        <v>5019534</v>
      </c>
      <c r="F5" s="120">
        <v>4794746</v>
      </c>
      <c r="G5" s="120">
        <v>4580150</v>
      </c>
      <c r="H5" s="120">
        <v>4367365</v>
      </c>
      <c r="I5" s="120">
        <v>4270814</v>
      </c>
      <c r="J5" s="120">
        <v>4153625</v>
      </c>
      <c r="K5" s="120">
        <v>4077433</v>
      </c>
      <c r="L5" s="120">
        <v>3990604</v>
      </c>
      <c r="M5" s="120">
        <v>3927056</v>
      </c>
      <c r="N5" s="120">
        <v>3875141</v>
      </c>
      <c r="O5" s="120">
        <v>3836056</v>
      </c>
      <c r="P5" s="120">
        <v>3799872</v>
      </c>
      <c r="Q5" s="120">
        <v>3741513</v>
      </c>
      <c r="R5" s="120">
        <v>3587354</v>
      </c>
      <c r="S5" s="120">
        <v>3421561</v>
      </c>
      <c r="T5" s="120">
        <v>3178941</v>
      </c>
      <c r="U5" s="120">
        <v>3107627</v>
      </c>
      <c r="V5" s="120">
        <v>3062324</v>
      </c>
      <c r="W5" s="120">
        <v>3074603</v>
      </c>
      <c r="X5" s="120">
        <v>3052644</v>
      </c>
      <c r="Y5" s="120">
        <v>3052136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5499526</v>
      </c>
      <c r="C7" s="52">
        <v>5453950</v>
      </c>
      <c r="D7" s="52">
        <v>5208708</v>
      </c>
      <c r="E7" s="52">
        <v>5019534</v>
      </c>
      <c r="F7" s="52">
        <v>4794746</v>
      </c>
      <c r="G7" s="52">
        <v>4580150</v>
      </c>
      <c r="H7" s="52">
        <v>4367365</v>
      </c>
      <c r="I7" s="52">
        <v>4270814</v>
      </c>
      <c r="J7" s="52">
        <v>4153625</v>
      </c>
      <c r="K7" s="52">
        <v>4077433</v>
      </c>
      <c r="L7" s="52">
        <v>3990604</v>
      </c>
      <c r="M7" s="52">
        <v>3927056</v>
      </c>
      <c r="N7" s="52">
        <v>3875141</v>
      </c>
      <c r="O7" s="52">
        <v>3836056</v>
      </c>
      <c r="P7" s="52">
        <v>3799872</v>
      </c>
      <c r="Q7" s="52">
        <v>3741513</v>
      </c>
      <c r="R7" s="52">
        <v>3587354</v>
      </c>
      <c r="S7" s="52">
        <v>3421561</v>
      </c>
      <c r="T7" s="52">
        <v>3178941</v>
      </c>
      <c r="U7" s="52">
        <v>3107627</v>
      </c>
      <c r="V7" s="52">
        <v>3062324</v>
      </c>
      <c r="W7" s="52">
        <v>3074603</v>
      </c>
      <c r="X7" s="52">
        <v>3052644</v>
      </c>
      <c r="Y7" s="52">
        <v>3052136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3702</v>
      </c>
      <c r="C9" s="52">
        <v>3756</v>
      </c>
      <c r="D9" s="52">
        <v>3792</v>
      </c>
      <c r="E9" s="52">
        <v>3779</v>
      </c>
      <c r="F9" s="52">
        <v>3841</v>
      </c>
      <c r="G9" s="52">
        <v>3702</v>
      </c>
      <c r="H9" s="52">
        <v>3637</v>
      </c>
      <c r="I9" s="52">
        <v>5479</v>
      </c>
      <c r="J9" s="52">
        <v>8198</v>
      </c>
      <c r="K9" s="52">
        <v>11311</v>
      </c>
      <c r="L9" s="52">
        <v>12918</v>
      </c>
      <c r="M9" s="52">
        <v>17071</v>
      </c>
      <c r="N9" s="52">
        <v>21214</v>
      </c>
      <c r="O9" s="52">
        <v>27372</v>
      </c>
      <c r="P9" s="52">
        <v>37411</v>
      </c>
      <c r="Q9" s="52">
        <v>47844</v>
      </c>
      <c r="R9" s="52">
        <v>55841</v>
      </c>
      <c r="S9" s="52">
        <v>59258</v>
      </c>
      <c r="T9" s="52">
        <v>59093</v>
      </c>
      <c r="U9" s="52">
        <v>60076</v>
      </c>
      <c r="V9" s="52">
        <v>64405</v>
      </c>
      <c r="W9" s="52">
        <v>66577</v>
      </c>
      <c r="X9" s="52">
        <v>71904</v>
      </c>
      <c r="Y9" s="52">
        <v>75828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5415371</v>
      </c>
      <c r="C11" s="52">
        <v>5370666</v>
      </c>
      <c r="D11" s="52">
        <v>5145969</v>
      </c>
      <c r="E11" s="52">
        <v>4943104</v>
      </c>
      <c r="F11" s="52">
        <v>4721878</v>
      </c>
      <c r="G11" s="52">
        <v>4549838</v>
      </c>
      <c r="H11" s="52">
        <v>4300519</v>
      </c>
      <c r="I11" s="52">
        <v>4205010</v>
      </c>
      <c r="J11" s="52">
        <v>4089200</v>
      </c>
      <c r="K11" s="52">
        <v>4008871</v>
      </c>
      <c r="L11" s="52">
        <v>3922776</v>
      </c>
      <c r="M11" s="52">
        <v>3859212</v>
      </c>
      <c r="N11" s="52">
        <v>3807216</v>
      </c>
      <c r="O11" s="52">
        <v>3763618</v>
      </c>
      <c r="P11" s="52">
        <v>3721961</v>
      </c>
      <c r="Q11" s="52">
        <v>3659494</v>
      </c>
      <c r="R11" s="52">
        <v>3505445</v>
      </c>
      <c r="S11" s="52">
        <v>3341884</v>
      </c>
      <c r="T11" s="52">
        <v>3099128</v>
      </c>
      <c r="U11" s="52">
        <v>3025630</v>
      </c>
      <c r="V11" s="52">
        <v>2976250</v>
      </c>
      <c r="W11" s="52">
        <v>2979318</v>
      </c>
      <c r="X11" s="52">
        <v>2934101</v>
      </c>
      <c r="Y11" s="52">
        <v>2903348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4993</v>
      </c>
      <c r="L12" s="52">
        <v>5419</v>
      </c>
      <c r="M12" s="52">
        <v>6302</v>
      </c>
      <c r="N12" s="52">
        <v>7146</v>
      </c>
      <c r="O12" s="52">
        <v>12255</v>
      </c>
      <c r="P12" s="52">
        <v>18226</v>
      </c>
      <c r="Q12" s="52">
        <v>23329</v>
      </c>
      <c r="R12" s="52">
        <v>25718</v>
      </c>
      <c r="S12" s="52">
        <v>26230</v>
      </c>
      <c r="T12" s="52">
        <v>30164</v>
      </c>
      <c r="U12" s="52">
        <v>33034</v>
      </c>
      <c r="V12" s="52">
        <v>36305</v>
      </c>
      <c r="W12" s="52">
        <v>41991</v>
      </c>
      <c r="X12" s="52">
        <v>60956</v>
      </c>
      <c r="Y12" s="52">
        <v>89755</v>
      </c>
      <c r="DA12" s="63" t="s">
        <v>1115</v>
      </c>
    </row>
    <row r="13" spans="1:105" ht="12" customHeight="1" x14ac:dyDescent="0.25">
      <c r="A13" s="97" t="s">
        <v>122</v>
      </c>
      <c r="B13" s="52">
        <v>84155</v>
      </c>
      <c r="C13" s="52">
        <v>83284</v>
      </c>
      <c r="D13" s="52">
        <v>62739</v>
      </c>
      <c r="E13" s="52">
        <v>76430</v>
      </c>
      <c r="F13" s="52">
        <v>72868</v>
      </c>
      <c r="G13" s="52">
        <v>30312</v>
      </c>
      <c r="H13" s="52">
        <v>66846</v>
      </c>
      <c r="I13" s="52">
        <v>65804</v>
      </c>
      <c r="J13" s="52">
        <v>64425</v>
      </c>
      <c r="K13" s="52">
        <v>60235</v>
      </c>
      <c r="L13" s="52">
        <v>58144</v>
      </c>
      <c r="M13" s="52">
        <v>55875</v>
      </c>
      <c r="N13" s="52">
        <v>53673</v>
      </c>
      <c r="O13" s="52">
        <v>44794</v>
      </c>
      <c r="P13" s="52">
        <v>32565</v>
      </c>
      <c r="Q13" s="52">
        <v>29884</v>
      </c>
      <c r="R13" s="52">
        <v>26584</v>
      </c>
      <c r="S13" s="52">
        <v>24432</v>
      </c>
      <c r="T13" s="52">
        <v>17483</v>
      </c>
      <c r="U13" s="52">
        <v>13065</v>
      </c>
      <c r="V13" s="52">
        <v>9270</v>
      </c>
      <c r="W13" s="52">
        <v>7734</v>
      </c>
      <c r="X13" s="52">
        <v>8115</v>
      </c>
      <c r="Y13" s="52">
        <v>6049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3334</v>
      </c>
      <c r="L14" s="52">
        <v>4265</v>
      </c>
      <c r="M14" s="52">
        <v>5667</v>
      </c>
      <c r="N14" s="52">
        <v>7106</v>
      </c>
      <c r="O14" s="52">
        <v>15389</v>
      </c>
      <c r="P14" s="52">
        <v>27120</v>
      </c>
      <c r="Q14" s="52">
        <v>28806</v>
      </c>
      <c r="R14" s="52">
        <v>29607</v>
      </c>
      <c r="S14" s="52">
        <v>29015</v>
      </c>
      <c r="T14" s="52">
        <v>32166</v>
      </c>
      <c r="U14" s="52">
        <v>35898</v>
      </c>
      <c r="V14" s="52">
        <v>40499</v>
      </c>
      <c r="W14" s="52">
        <v>45560</v>
      </c>
      <c r="X14" s="52">
        <v>49472</v>
      </c>
      <c r="Y14" s="52">
        <v>52984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4630762</v>
      </c>
      <c r="C16" s="52">
        <v>4528060</v>
      </c>
      <c r="D16" s="52">
        <v>4185502</v>
      </c>
      <c r="E16" s="52">
        <v>3710933</v>
      </c>
      <c r="F16" s="52">
        <v>3347076</v>
      </c>
      <c r="G16" s="52">
        <v>3121555</v>
      </c>
      <c r="H16" s="52">
        <v>2919193</v>
      </c>
      <c r="I16" s="52">
        <v>2864326</v>
      </c>
      <c r="J16" s="52">
        <v>2753305</v>
      </c>
      <c r="K16" s="52">
        <v>2648600</v>
      </c>
      <c r="L16" s="52">
        <v>2519552</v>
      </c>
      <c r="M16" s="52">
        <v>2422857</v>
      </c>
      <c r="N16" s="52">
        <v>2363439</v>
      </c>
      <c r="O16" s="52">
        <v>2313365</v>
      </c>
      <c r="P16" s="52">
        <v>2312701</v>
      </c>
      <c r="Q16" s="52">
        <v>2298114</v>
      </c>
      <c r="R16" s="52">
        <v>2226972</v>
      </c>
      <c r="S16" s="52">
        <v>2165108</v>
      </c>
      <c r="T16" s="52">
        <v>2068119</v>
      </c>
      <c r="U16" s="52">
        <v>2057320</v>
      </c>
      <c r="V16" s="52">
        <v>2074220</v>
      </c>
      <c r="W16" s="52">
        <v>2289301</v>
      </c>
      <c r="X16" s="52">
        <v>2508052</v>
      </c>
      <c r="Y16" s="52">
        <v>2712541</v>
      </c>
      <c r="DA16" s="63" t="s">
        <v>1118</v>
      </c>
    </row>
    <row r="17" spans="1:105" ht="12" customHeight="1" x14ac:dyDescent="0.25">
      <c r="A17" s="109" t="s">
        <v>120</v>
      </c>
      <c r="B17" s="36">
        <v>868764</v>
      </c>
      <c r="C17" s="36">
        <v>925890</v>
      </c>
      <c r="D17" s="36">
        <v>1023206</v>
      </c>
      <c r="E17" s="36">
        <v>1308601</v>
      </c>
      <c r="F17" s="36">
        <v>1447670</v>
      </c>
      <c r="G17" s="36">
        <v>1458595</v>
      </c>
      <c r="H17" s="36">
        <v>1448172</v>
      </c>
      <c r="I17" s="36">
        <v>1406488</v>
      </c>
      <c r="J17" s="36">
        <v>1400320</v>
      </c>
      <c r="K17" s="36">
        <v>1428833</v>
      </c>
      <c r="L17" s="36">
        <v>1471052</v>
      </c>
      <c r="M17" s="36">
        <v>1504199</v>
      </c>
      <c r="N17" s="36">
        <v>1511702</v>
      </c>
      <c r="O17" s="36">
        <v>1522691</v>
      </c>
      <c r="P17" s="36">
        <v>1487171</v>
      </c>
      <c r="Q17" s="36">
        <v>1443399</v>
      </c>
      <c r="R17" s="36">
        <v>1360382</v>
      </c>
      <c r="S17" s="36">
        <v>1256453</v>
      </c>
      <c r="T17" s="36">
        <v>1110822</v>
      </c>
      <c r="U17" s="36">
        <v>1050307</v>
      </c>
      <c r="V17" s="36">
        <v>988104</v>
      </c>
      <c r="W17" s="36">
        <v>785302</v>
      </c>
      <c r="X17" s="36">
        <v>544592</v>
      </c>
      <c r="Y17" s="36">
        <v>339595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429650</v>
      </c>
      <c r="D21" s="52">
        <v>429745</v>
      </c>
      <c r="E21" s="52">
        <v>430351</v>
      </c>
      <c r="F21" s="52">
        <v>431805</v>
      </c>
      <c r="G21" s="52">
        <v>434439</v>
      </c>
      <c r="H21" s="52">
        <v>438564</v>
      </c>
      <c r="I21" s="52">
        <v>444498</v>
      </c>
      <c r="J21" s="52">
        <v>452615</v>
      </c>
      <c r="K21" s="52">
        <v>463366</v>
      </c>
      <c r="L21" s="52">
        <v>477284</v>
      </c>
      <c r="M21" s="52">
        <v>494910</v>
      </c>
      <c r="N21" s="52">
        <v>516823</v>
      </c>
      <c r="O21" s="52">
        <v>457740</v>
      </c>
      <c r="P21" s="52">
        <v>146438</v>
      </c>
      <c r="Q21" s="52">
        <v>184999</v>
      </c>
      <c r="R21" s="52">
        <v>229924</v>
      </c>
      <c r="S21" s="52">
        <v>281407</v>
      </c>
      <c r="T21" s="52">
        <v>262941</v>
      </c>
      <c r="U21" s="52">
        <v>281538</v>
      </c>
      <c r="V21" s="52">
        <v>290593</v>
      </c>
      <c r="W21" s="52">
        <v>306800</v>
      </c>
      <c r="X21" s="52">
        <v>321645</v>
      </c>
      <c r="Y21" s="52">
        <v>336354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578</v>
      </c>
      <c r="D23" s="52">
        <v>580</v>
      </c>
      <c r="E23" s="52">
        <v>588</v>
      </c>
      <c r="F23" s="52">
        <v>611</v>
      </c>
      <c r="G23" s="52">
        <v>655</v>
      </c>
      <c r="H23" s="52">
        <v>729</v>
      </c>
      <c r="I23" s="52">
        <v>493</v>
      </c>
      <c r="J23" s="52">
        <v>414</v>
      </c>
      <c r="K23" s="52">
        <v>643</v>
      </c>
      <c r="L23" s="52">
        <v>710</v>
      </c>
      <c r="M23" s="52">
        <v>867</v>
      </c>
      <c r="N23" s="52">
        <v>1153</v>
      </c>
      <c r="O23" s="52">
        <v>1864</v>
      </c>
      <c r="P23" s="52">
        <v>2180</v>
      </c>
      <c r="Q23" s="52">
        <v>3113</v>
      </c>
      <c r="R23" s="52">
        <v>3783</v>
      </c>
      <c r="S23" s="52">
        <v>4789</v>
      </c>
      <c r="T23" s="52">
        <v>5580</v>
      </c>
      <c r="U23" s="52">
        <v>7619</v>
      </c>
      <c r="V23" s="52">
        <v>8978</v>
      </c>
      <c r="W23" s="52">
        <v>10620</v>
      </c>
      <c r="X23" s="52">
        <v>11470</v>
      </c>
      <c r="Y23" s="52">
        <v>11008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423076</v>
      </c>
      <c r="D25" s="52">
        <v>423169</v>
      </c>
      <c r="E25" s="52">
        <v>424545</v>
      </c>
      <c r="F25" s="52">
        <v>424448</v>
      </c>
      <c r="G25" s="52">
        <v>427843</v>
      </c>
      <c r="H25" s="52">
        <v>438456</v>
      </c>
      <c r="I25" s="52">
        <v>444265</v>
      </c>
      <c r="J25" s="52">
        <v>452166</v>
      </c>
      <c r="K25" s="52">
        <v>461703</v>
      </c>
      <c r="L25" s="52">
        <v>476126</v>
      </c>
      <c r="M25" s="52">
        <v>493252</v>
      </c>
      <c r="N25" s="52">
        <v>515508</v>
      </c>
      <c r="O25" s="52">
        <v>456398</v>
      </c>
      <c r="P25" s="52">
        <v>144576</v>
      </c>
      <c r="Q25" s="52">
        <v>184305</v>
      </c>
      <c r="R25" s="52">
        <v>228885</v>
      </c>
      <c r="S25" s="52">
        <v>279935</v>
      </c>
      <c r="T25" s="52">
        <v>261730</v>
      </c>
      <c r="U25" s="52">
        <v>278931</v>
      </c>
      <c r="V25" s="52">
        <v>288336</v>
      </c>
      <c r="W25" s="52">
        <v>304243</v>
      </c>
      <c r="X25" s="52">
        <v>318656</v>
      </c>
      <c r="Y25" s="52">
        <v>333694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</v>
      </c>
      <c r="M26" s="52">
        <v>8</v>
      </c>
      <c r="N26" s="52">
        <v>24</v>
      </c>
      <c r="O26" s="52">
        <v>47</v>
      </c>
      <c r="P26" s="52">
        <v>83</v>
      </c>
      <c r="Q26" s="52">
        <v>147</v>
      </c>
      <c r="R26" s="52">
        <v>233</v>
      </c>
      <c r="S26" s="52">
        <v>360</v>
      </c>
      <c r="T26" s="52">
        <v>527</v>
      </c>
      <c r="U26" s="52">
        <v>764</v>
      </c>
      <c r="V26" s="52">
        <v>1006</v>
      </c>
      <c r="W26" s="52">
        <v>1341</v>
      </c>
      <c r="X26" s="52">
        <v>1886</v>
      </c>
      <c r="Y26" s="52">
        <v>2003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13149</v>
      </c>
      <c r="D27" s="52">
        <v>20545</v>
      </c>
      <c r="E27" s="52">
        <v>5953</v>
      </c>
      <c r="F27" s="52">
        <v>13635</v>
      </c>
      <c r="G27" s="52">
        <v>42556</v>
      </c>
      <c r="H27" s="52">
        <v>868</v>
      </c>
      <c r="I27" s="52">
        <v>1864</v>
      </c>
      <c r="J27" s="52">
        <v>3585</v>
      </c>
      <c r="K27" s="52">
        <v>7012</v>
      </c>
      <c r="L27" s="52">
        <v>9431</v>
      </c>
      <c r="M27" s="52">
        <v>13634</v>
      </c>
      <c r="N27" s="52">
        <v>10455</v>
      </c>
      <c r="O27" s="52">
        <v>10332</v>
      </c>
      <c r="P27" s="52">
        <v>14349</v>
      </c>
      <c r="Q27" s="52">
        <v>3347</v>
      </c>
      <c r="R27" s="52">
        <v>4768</v>
      </c>
      <c r="S27" s="52">
        <v>5952</v>
      </c>
      <c r="T27" s="52">
        <v>7087</v>
      </c>
      <c r="U27" s="52">
        <v>6466</v>
      </c>
      <c r="V27" s="52">
        <v>3795</v>
      </c>
      <c r="W27" s="52">
        <v>1606</v>
      </c>
      <c r="X27" s="52">
        <v>1906</v>
      </c>
      <c r="Y27" s="52">
        <v>2066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6</v>
      </c>
      <c r="M28" s="52">
        <v>47</v>
      </c>
      <c r="N28" s="52">
        <v>141</v>
      </c>
      <c r="O28" s="52">
        <v>295</v>
      </c>
      <c r="P28" s="52">
        <v>557</v>
      </c>
      <c r="Q28" s="52">
        <v>1015</v>
      </c>
      <c r="R28" s="52">
        <v>1777</v>
      </c>
      <c r="S28" s="52">
        <v>2904</v>
      </c>
      <c r="T28" s="52">
        <v>3008</v>
      </c>
      <c r="U28" s="52">
        <v>4205</v>
      </c>
      <c r="V28" s="52">
        <v>5529</v>
      </c>
      <c r="W28" s="52">
        <v>7201</v>
      </c>
      <c r="X28" s="52">
        <v>7161</v>
      </c>
      <c r="Y28" s="52">
        <v>6154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723557</v>
      </c>
      <c r="D30" s="52">
        <v>724768</v>
      </c>
      <c r="E30" s="52">
        <v>732792</v>
      </c>
      <c r="F30" s="52">
        <v>752324</v>
      </c>
      <c r="G30" s="52">
        <v>786899</v>
      </c>
      <c r="H30" s="52">
        <v>841132</v>
      </c>
      <c r="I30" s="52">
        <v>487307</v>
      </c>
      <c r="J30" s="52">
        <v>401116</v>
      </c>
      <c r="K30" s="52">
        <v>460919</v>
      </c>
      <c r="L30" s="52">
        <v>399497</v>
      </c>
      <c r="M30" s="52">
        <v>426223</v>
      </c>
      <c r="N30" s="52">
        <v>517406</v>
      </c>
      <c r="O30" s="52">
        <v>522131</v>
      </c>
      <c r="P30" s="52">
        <v>295581</v>
      </c>
      <c r="Q30" s="52">
        <v>333374</v>
      </c>
      <c r="R30" s="52">
        <v>329549</v>
      </c>
      <c r="S30" s="52">
        <v>369218</v>
      </c>
      <c r="T30" s="52">
        <v>354805</v>
      </c>
      <c r="U30" s="52">
        <v>387505</v>
      </c>
      <c r="V30" s="52">
        <v>398746</v>
      </c>
      <c r="W30" s="52">
        <v>347243</v>
      </c>
      <c r="X30" s="52">
        <v>292687</v>
      </c>
      <c r="Y30" s="52">
        <v>321854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135744</v>
      </c>
      <c r="D31" s="36">
        <v>136122</v>
      </c>
      <c r="E31" s="36">
        <v>138836</v>
      </c>
      <c r="F31" s="36">
        <v>146920</v>
      </c>
      <c r="G31" s="36">
        <v>164703</v>
      </c>
      <c r="H31" s="36">
        <v>195590</v>
      </c>
      <c r="I31" s="36">
        <v>160422</v>
      </c>
      <c r="J31" s="36">
        <v>216325</v>
      </c>
      <c r="K31" s="36">
        <v>247846</v>
      </c>
      <c r="L31" s="36">
        <v>275010</v>
      </c>
      <c r="M31" s="36">
        <v>286223</v>
      </c>
      <c r="N31" s="36">
        <v>224182</v>
      </c>
      <c r="O31" s="36">
        <v>192740</v>
      </c>
      <c r="P31" s="36">
        <v>153958</v>
      </c>
      <c r="Q31" s="36">
        <v>205319</v>
      </c>
      <c r="R31" s="36">
        <v>259425</v>
      </c>
      <c r="S31" s="36">
        <v>285586</v>
      </c>
      <c r="T31" s="36">
        <v>272161</v>
      </c>
      <c r="U31" s="36">
        <v>240169</v>
      </c>
      <c r="V31" s="36">
        <v>192292</v>
      </c>
      <c r="W31" s="36">
        <v>202802</v>
      </c>
      <c r="X31" s="36">
        <v>240710</v>
      </c>
      <c r="Y31" s="36">
        <v>204997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384074</v>
      </c>
      <c r="D35" s="52">
        <v>184503</v>
      </c>
      <c r="E35" s="52">
        <v>241177</v>
      </c>
      <c r="F35" s="52">
        <v>207017</v>
      </c>
      <c r="G35" s="52">
        <v>219843</v>
      </c>
      <c r="H35" s="52">
        <v>225779</v>
      </c>
      <c r="I35" s="52">
        <v>347947</v>
      </c>
      <c r="J35" s="52">
        <v>335426</v>
      </c>
      <c r="K35" s="52">
        <v>387174</v>
      </c>
      <c r="L35" s="52">
        <v>390455</v>
      </c>
      <c r="M35" s="52">
        <v>431362</v>
      </c>
      <c r="N35" s="52">
        <v>464908</v>
      </c>
      <c r="O35" s="52">
        <v>418655</v>
      </c>
      <c r="P35" s="52">
        <v>110254</v>
      </c>
      <c r="Q35" s="52">
        <v>126640</v>
      </c>
      <c r="R35" s="52">
        <v>75765</v>
      </c>
      <c r="S35" s="52">
        <v>115614</v>
      </c>
      <c r="T35" s="52">
        <v>20321</v>
      </c>
      <c r="U35" s="52">
        <v>210224</v>
      </c>
      <c r="V35" s="52">
        <v>245290</v>
      </c>
      <c r="W35" s="52">
        <v>319079</v>
      </c>
      <c r="X35" s="52">
        <v>299686</v>
      </c>
      <c r="Y35" s="52">
        <v>335846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632</v>
      </c>
      <c r="D37" s="52">
        <v>616</v>
      </c>
      <c r="E37" s="52">
        <v>575</v>
      </c>
      <c r="F37" s="52">
        <v>673</v>
      </c>
      <c r="G37" s="52">
        <v>516</v>
      </c>
      <c r="H37" s="52">
        <v>664</v>
      </c>
      <c r="I37" s="52">
        <v>2335</v>
      </c>
      <c r="J37" s="52">
        <v>3133</v>
      </c>
      <c r="K37" s="52">
        <v>3756</v>
      </c>
      <c r="L37" s="52">
        <v>2317</v>
      </c>
      <c r="M37" s="52">
        <v>5020</v>
      </c>
      <c r="N37" s="52">
        <v>5296</v>
      </c>
      <c r="O37" s="52">
        <v>8022</v>
      </c>
      <c r="P37" s="52">
        <v>12219</v>
      </c>
      <c r="Q37" s="52">
        <v>13546</v>
      </c>
      <c r="R37" s="52">
        <v>11780</v>
      </c>
      <c r="S37" s="52">
        <v>8206</v>
      </c>
      <c r="T37" s="52">
        <v>5415</v>
      </c>
      <c r="U37" s="52">
        <v>8602</v>
      </c>
      <c r="V37" s="52">
        <v>13307</v>
      </c>
      <c r="W37" s="52">
        <v>12792</v>
      </c>
      <c r="X37" s="52">
        <v>16797</v>
      </c>
      <c r="Y37" s="52">
        <v>14932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378371</v>
      </c>
      <c r="D39" s="52">
        <v>198472</v>
      </c>
      <c r="E39" s="52">
        <v>221680</v>
      </c>
      <c r="F39" s="52">
        <v>203222</v>
      </c>
      <c r="G39" s="52">
        <v>255803</v>
      </c>
      <c r="H39" s="52">
        <v>189137</v>
      </c>
      <c r="I39" s="52">
        <v>348756</v>
      </c>
      <c r="J39" s="52">
        <v>336356</v>
      </c>
      <c r="K39" s="52">
        <v>381374</v>
      </c>
      <c r="L39" s="52">
        <v>390031</v>
      </c>
      <c r="M39" s="52">
        <v>429688</v>
      </c>
      <c r="N39" s="52">
        <v>463512</v>
      </c>
      <c r="O39" s="52">
        <v>412800</v>
      </c>
      <c r="P39" s="52">
        <v>102919</v>
      </c>
      <c r="Q39" s="52">
        <v>121838</v>
      </c>
      <c r="R39" s="52">
        <v>74836</v>
      </c>
      <c r="S39" s="52">
        <v>116374</v>
      </c>
      <c r="T39" s="52">
        <v>18974</v>
      </c>
      <c r="U39" s="52">
        <v>205433</v>
      </c>
      <c r="V39" s="52">
        <v>238956</v>
      </c>
      <c r="W39" s="52">
        <v>307311</v>
      </c>
      <c r="X39" s="52">
        <v>273439</v>
      </c>
      <c r="Y39" s="52">
        <v>302941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4993</v>
      </c>
      <c r="L40" s="52">
        <v>427</v>
      </c>
      <c r="M40" s="52">
        <v>891</v>
      </c>
      <c r="N40" s="52">
        <v>868</v>
      </c>
      <c r="O40" s="52">
        <v>5156</v>
      </c>
      <c r="P40" s="52">
        <v>6054</v>
      </c>
      <c r="Q40" s="52">
        <v>5250</v>
      </c>
      <c r="R40" s="52">
        <v>2622</v>
      </c>
      <c r="S40" s="52">
        <v>872</v>
      </c>
      <c r="T40" s="52">
        <v>4461</v>
      </c>
      <c r="U40" s="52">
        <v>3634</v>
      </c>
      <c r="V40" s="52">
        <v>4277</v>
      </c>
      <c r="W40" s="52">
        <v>7027</v>
      </c>
      <c r="X40" s="52">
        <v>20851</v>
      </c>
      <c r="Y40" s="52">
        <v>30802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12278</v>
      </c>
      <c r="D41" s="52">
        <v>0</v>
      </c>
      <c r="E41" s="52">
        <v>19644</v>
      </c>
      <c r="F41" s="52">
        <v>10073</v>
      </c>
      <c r="G41" s="52">
        <v>0</v>
      </c>
      <c r="H41" s="52">
        <v>37402</v>
      </c>
      <c r="I41" s="52">
        <v>822</v>
      </c>
      <c r="J41" s="52">
        <v>2206</v>
      </c>
      <c r="K41" s="52">
        <v>2822</v>
      </c>
      <c r="L41" s="52">
        <v>7340</v>
      </c>
      <c r="M41" s="52">
        <v>11365</v>
      </c>
      <c r="N41" s="52">
        <v>8253</v>
      </c>
      <c r="O41" s="52">
        <v>1453</v>
      </c>
      <c r="P41" s="52">
        <v>2120</v>
      </c>
      <c r="Q41" s="52">
        <v>666</v>
      </c>
      <c r="R41" s="52">
        <v>1468</v>
      </c>
      <c r="S41" s="52">
        <v>3800</v>
      </c>
      <c r="T41" s="52">
        <v>138</v>
      </c>
      <c r="U41" s="52">
        <v>2048</v>
      </c>
      <c r="V41" s="52">
        <v>0</v>
      </c>
      <c r="W41" s="52">
        <v>70</v>
      </c>
      <c r="X41" s="52">
        <v>2287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3334</v>
      </c>
      <c r="L42" s="52">
        <v>937</v>
      </c>
      <c r="M42" s="52">
        <v>1449</v>
      </c>
      <c r="N42" s="52">
        <v>1580</v>
      </c>
      <c r="O42" s="52">
        <v>8578</v>
      </c>
      <c r="P42" s="52">
        <v>12288</v>
      </c>
      <c r="Q42" s="52">
        <v>2701</v>
      </c>
      <c r="R42" s="52">
        <v>2578</v>
      </c>
      <c r="S42" s="52">
        <v>2312</v>
      </c>
      <c r="T42" s="52">
        <v>6159</v>
      </c>
      <c r="U42" s="52">
        <v>7937</v>
      </c>
      <c r="V42" s="52">
        <v>10130</v>
      </c>
      <c r="W42" s="52">
        <v>12262</v>
      </c>
      <c r="X42" s="52">
        <v>11073</v>
      </c>
      <c r="Y42" s="52">
        <v>9666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620855</v>
      </c>
      <c r="D44" s="52">
        <v>382210</v>
      </c>
      <c r="E44" s="52">
        <v>258223</v>
      </c>
      <c r="F44" s="52">
        <v>388467</v>
      </c>
      <c r="G44" s="52">
        <v>561378</v>
      </c>
      <c r="H44" s="52">
        <v>638770</v>
      </c>
      <c r="I44" s="52">
        <v>432440</v>
      </c>
      <c r="J44" s="52">
        <v>290095</v>
      </c>
      <c r="K44" s="52">
        <v>356214</v>
      </c>
      <c r="L44" s="52">
        <v>270449</v>
      </c>
      <c r="M44" s="52">
        <v>329528</v>
      </c>
      <c r="N44" s="52">
        <v>457988</v>
      </c>
      <c r="O44" s="52">
        <v>472057</v>
      </c>
      <c r="P44" s="52">
        <v>294917</v>
      </c>
      <c r="Q44" s="52">
        <v>318787</v>
      </c>
      <c r="R44" s="52">
        <v>258407</v>
      </c>
      <c r="S44" s="52">
        <v>307354</v>
      </c>
      <c r="T44" s="52">
        <v>257816</v>
      </c>
      <c r="U44" s="52">
        <v>376706</v>
      </c>
      <c r="V44" s="52">
        <v>415646</v>
      </c>
      <c r="W44" s="52">
        <v>562324</v>
      </c>
      <c r="X44" s="52">
        <v>511438</v>
      </c>
      <c r="Y44" s="52">
        <v>526343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192870</v>
      </c>
      <c r="D45" s="36">
        <v>233438</v>
      </c>
      <c r="E45" s="36">
        <v>424231</v>
      </c>
      <c r="F45" s="36">
        <v>285989</v>
      </c>
      <c r="G45" s="36">
        <v>175628</v>
      </c>
      <c r="H45" s="36">
        <v>185167</v>
      </c>
      <c r="I45" s="36">
        <v>118738</v>
      </c>
      <c r="J45" s="36">
        <v>210157</v>
      </c>
      <c r="K45" s="36">
        <v>276359</v>
      </c>
      <c r="L45" s="36">
        <v>317229</v>
      </c>
      <c r="M45" s="36">
        <v>319370</v>
      </c>
      <c r="N45" s="36">
        <v>231685</v>
      </c>
      <c r="O45" s="36">
        <v>203729</v>
      </c>
      <c r="P45" s="36">
        <v>118438</v>
      </c>
      <c r="Q45" s="36">
        <v>161547</v>
      </c>
      <c r="R45" s="36">
        <v>176408</v>
      </c>
      <c r="S45" s="36">
        <v>181657</v>
      </c>
      <c r="T45" s="36">
        <v>126530</v>
      </c>
      <c r="U45" s="36">
        <v>179654</v>
      </c>
      <c r="V45" s="36">
        <v>130089</v>
      </c>
      <c r="W45" s="36">
        <v>0</v>
      </c>
      <c r="X45" s="36">
        <v>0</v>
      </c>
      <c r="Y45" s="36">
        <v>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138873</v>
      </c>
      <c r="D49" s="52">
        <v>67037</v>
      </c>
      <c r="E49" s="52">
        <v>87464</v>
      </c>
      <c r="F49" s="52">
        <v>75015</v>
      </c>
      <c r="G49" s="52">
        <v>79643</v>
      </c>
      <c r="H49" s="52">
        <v>70529</v>
      </c>
      <c r="I49" s="52">
        <v>108101</v>
      </c>
      <c r="J49" s="52">
        <v>97672</v>
      </c>
      <c r="K49" s="52">
        <v>111158</v>
      </c>
      <c r="L49" s="52">
        <v>103857</v>
      </c>
      <c r="M49" s="52">
        <v>111361</v>
      </c>
      <c r="N49" s="52">
        <v>135766</v>
      </c>
      <c r="O49" s="52">
        <v>108979</v>
      </c>
      <c r="P49" s="52">
        <v>64166</v>
      </c>
      <c r="Q49" s="52">
        <v>59378</v>
      </c>
      <c r="R49" s="52">
        <v>30093</v>
      </c>
      <c r="S49" s="52">
        <v>35952</v>
      </c>
      <c r="T49" s="52">
        <v>6520</v>
      </c>
      <c r="U49" s="52">
        <v>69373</v>
      </c>
      <c r="V49" s="52">
        <v>81142</v>
      </c>
      <c r="W49" s="52">
        <v>116932</v>
      </c>
      <c r="X49" s="52">
        <v>134291</v>
      </c>
      <c r="Y49" s="52">
        <v>178143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43</v>
      </c>
      <c r="D51" s="52">
        <v>35</v>
      </c>
      <c r="E51" s="52">
        <v>151</v>
      </c>
      <c r="F51" s="52">
        <v>276</v>
      </c>
      <c r="G51" s="52">
        <v>135</v>
      </c>
      <c r="H51" s="52">
        <v>216</v>
      </c>
      <c r="I51" s="52">
        <v>965</v>
      </c>
      <c r="J51" s="52">
        <v>1247</v>
      </c>
      <c r="K51" s="52">
        <v>1837</v>
      </c>
      <c r="L51" s="52">
        <v>991</v>
      </c>
      <c r="M51" s="52">
        <v>2509</v>
      </c>
      <c r="N51" s="52">
        <v>2444</v>
      </c>
      <c r="O51" s="52">
        <v>3606</v>
      </c>
      <c r="P51" s="52">
        <v>3207</v>
      </c>
      <c r="Q51" s="52">
        <v>4211</v>
      </c>
      <c r="R51" s="52">
        <v>2958</v>
      </c>
      <c r="S51" s="52">
        <v>2955</v>
      </c>
      <c r="T51" s="52">
        <v>544</v>
      </c>
      <c r="U51" s="52">
        <v>4484</v>
      </c>
      <c r="V51" s="52">
        <v>5537</v>
      </c>
      <c r="W51" s="52">
        <v>2953</v>
      </c>
      <c r="X51" s="52">
        <v>2550</v>
      </c>
      <c r="Y51" s="52">
        <v>1664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134434</v>
      </c>
      <c r="D53" s="52">
        <v>67037</v>
      </c>
      <c r="E53" s="52">
        <v>80340</v>
      </c>
      <c r="F53" s="52">
        <v>71365</v>
      </c>
      <c r="G53" s="52">
        <v>79643</v>
      </c>
      <c r="H53" s="52">
        <v>58845</v>
      </c>
      <c r="I53" s="52">
        <v>107846</v>
      </c>
      <c r="J53" s="52">
        <v>97030</v>
      </c>
      <c r="K53" s="52">
        <v>107976</v>
      </c>
      <c r="L53" s="52">
        <v>101544</v>
      </c>
      <c r="M53" s="52">
        <v>107829</v>
      </c>
      <c r="N53" s="52">
        <v>132646</v>
      </c>
      <c r="O53" s="52">
        <v>105055</v>
      </c>
      <c r="P53" s="52">
        <v>53047</v>
      </c>
      <c r="Q53" s="52">
        <v>55410</v>
      </c>
      <c r="R53" s="52">
        <v>27519</v>
      </c>
      <c r="S53" s="52">
        <v>33796</v>
      </c>
      <c r="T53" s="52">
        <v>3650</v>
      </c>
      <c r="U53" s="52">
        <v>64928</v>
      </c>
      <c r="V53" s="52">
        <v>76421</v>
      </c>
      <c r="W53" s="52">
        <v>109897</v>
      </c>
      <c r="X53" s="52">
        <v>119209</v>
      </c>
      <c r="Y53" s="52">
        <v>157044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1414</v>
      </c>
      <c r="L54" s="52">
        <v>111</v>
      </c>
      <c r="M54" s="52">
        <v>224</v>
      </c>
      <c r="N54" s="52">
        <v>249</v>
      </c>
      <c r="O54" s="52">
        <v>1313</v>
      </c>
      <c r="P54" s="52">
        <v>3122</v>
      </c>
      <c r="Q54" s="52">
        <v>2389</v>
      </c>
      <c r="R54" s="52">
        <v>967</v>
      </c>
      <c r="S54" s="52">
        <v>255</v>
      </c>
      <c r="T54" s="52">
        <v>860</v>
      </c>
      <c r="U54" s="52">
        <v>1150</v>
      </c>
      <c r="V54" s="52">
        <v>1370</v>
      </c>
      <c r="W54" s="52">
        <v>2515</v>
      </c>
      <c r="X54" s="52">
        <v>9094</v>
      </c>
      <c r="Y54" s="52">
        <v>15971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4439</v>
      </c>
      <c r="D55" s="52">
        <v>0</v>
      </c>
      <c r="E55" s="52">
        <v>7124</v>
      </c>
      <c r="F55" s="52">
        <v>3650</v>
      </c>
      <c r="G55" s="52">
        <v>0</v>
      </c>
      <c r="H55" s="52">
        <v>11684</v>
      </c>
      <c r="I55" s="52">
        <v>255</v>
      </c>
      <c r="J55" s="52">
        <v>642</v>
      </c>
      <c r="K55" s="52">
        <v>810</v>
      </c>
      <c r="L55" s="52">
        <v>1953</v>
      </c>
      <c r="M55" s="52">
        <v>2934</v>
      </c>
      <c r="N55" s="52">
        <v>2410</v>
      </c>
      <c r="O55" s="52">
        <v>378</v>
      </c>
      <c r="P55" s="52">
        <v>1176</v>
      </c>
      <c r="Q55" s="52">
        <v>313</v>
      </c>
      <c r="R55" s="52">
        <v>583</v>
      </c>
      <c r="S55" s="52">
        <v>1182</v>
      </c>
      <c r="T55" s="52">
        <v>44</v>
      </c>
      <c r="U55" s="52">
        <v>676</v>
      </c>
      <c r="V55" s="52">
        <v>0</v>
      </c>
      <c r="W55" s="52">
        <v>26</v>
      </c>
      <c r="X55" s="52">
        <v>1024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958</v>
      </c>
      <c r="L56" s="52">
        <v>249</v>
      </c>
      <c r="M56" s="52">
        <v>374</v>
      </c>
      <c r="N56" s="52">
        <v>461</v>
      </c>
      <c r="O56" s="52">
        <v>2233</v>
      </c>
      <c r="P56" s="52">
        <v>6821</v>
      </c>
      <c r="Q56" s="52">
        <v>1266</v>
      </c>
      <c r="R56" s="52">
        <v>1024</v>
      </c>
      <c r="S56" s="52">
        <v>719</v>
      </c>
      <c r="T56" s="52">
        <v>1966</v>
      </c>
      <c r="U56" s="52">
        <v>2619</v>
      </c>
      <c r="V56" s="52">
        <v>3351</v>
      </c>
      <c r="W56" s="52">
        <v>4494</v>
      </c>
      <c r="X56" s="52">
        <v>4964</v>
      </c>
      <c r="Y56" s="52">
        <v>5128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105957</v>
      </c>
      <c r="D58" s="52">
        <v>41618</v>
      </c>
      <c r="E58" s="52">
        <v>33094</v>
      </c>
      <c r="F58" s="52">
        <v>43207</v>
      </c>
      <c r="G58" s="52">
        <v>60664</v>
      </c>
      <c r="H58" s="52">
        <v>54679</v>
      </c>
      <c r="I58" s="52">
        <v>84813</v>
      </c>
      <c r="J58" s="52">
        <v>56639</v>
      </c>
      <c r="K58" s="52">
        <v>62595</v>
      </c>
      <c r="L58" s="52">
        <v>47795</v>
      </c>
      <c r="M58" s="52">
        <v>56552</v>
      </c>
      <c r="N58" s="52">
        <v>90157</v>
      </c>
      <c r="O58" s="52">
        <v>76126</v>
      </c>
      <c r="P58" s="52">
        <v>45781</v>
      </c>
      <c r="Q58" s="52">
        <v>39408</v>
      </c>
      <c r="R58" s="52">
        <v>17884</v>
      </c>
      <c r="S58" s="52">
        <v>22596</v>
      </c>
      <c r="T58" s="52">
        <v>4374</v>
      </c>
      <c r="U58" s="52">
        <v>46972</v>
      </c>
      <c r="V58" s="52">
        <v>61800</v>
      </c>
      <c r="W58" s="52">
        <v>116932</v>
      </c>
      <c r="X58" s="52">
        <v>134291</v>
      </c>
      <c r="Y58" s="52">
        <v>178143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32916</v>
      </c>
      <c r="D59" s="36">
        <v>25419</v>
      </c>
      <c r="E59" s="36">
        <v>54370</v>
      </c>
      <c r="F59" s="36">
        <v>31808</v>
      </c>
      <c r="G59" s="36">
        <v>18979</v>
      </c>
      <c r="H59" s="36">
        <v>15850</v>
      </c>
      <c r="I59" s="36">
        <v>23288</v>
      </c>
      <c r="J59" s="36">
        <v>41033</v>
      </c>
      <c r="K59" s="36">
        <v>48563</v>
      </c>
      <c r="L59" s="36">
        <v>56062</v>
      </c>
      <c r="M59" s="36">
        <v>54809</v>
      </c>
      <c r="N59" s="36">
        <v>45609</v>
      </c>
      <c r="O59" s="36">
        <v>32853</v>
      </c>
      <c r="P59" s="36">
        <v>18385</v>
      </c>
      <c r="Q59" s="36">
        <v>19970</v>
      </c>
      <c r="R59" s="36">
        <v>12209</v>
      </c>
      <c r="S59" s="36">
        <v>13356</v>
      </c>
      <c r="T59" s="36">
        <v>2146</v>
      </c>
      <c r="U59" s="36">
        <v>22401</v>
      </c>
      <c r="V59" s="36">
        <v>19342</v>
      </c>
      <c r="W59" s="36">
        <v>0</v>
      </c>
      <c r="X59" s="36">
        <v>0</v>
      </c>
      <c r="Y59" s="36">
        <v>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245201</v>
      </c>
      <c r="D63" s="52">
        <v>117466</v>
      </c>
      <c r="E63" s="52">
        <v>153713</v>
      </c>
      <c r="F63" s="52">
        <v>132002</v>
      </c>
      <c r="G63" s="52">
        <v>140200</v>
      </c>
      <c r="H63" s="52">
        <v>155250</v>
      </c>
      <c r="I63" s="52">
        <v>239846</v>
      </c>
      <c r="J63" s="52">
        <v>237754</v>
      </c>
      <c r="K63" s="52">
        <v>276016</v>
      </c>
      <c r="L63" s="52">
        <v>286598</v>
      </c>
      <c r="M63" s="52">
        <v>320001</v>
      </c>
      <c r="N63" s="52">
        <v>329142</v>
      </c>
      <c r="O63" s="52">
        <v>309676</v>
      </c>
      <c r="P63" s="52">
        <v>46088</v>
      </c>
      <c r="Q63" s="52">
        <v>67262</v>
      </c>
      <c r="R63" s="52">
        <v>45672</v>
      </c>
      <c r="S63" s="52">
        <v>79662</v>
      </c>
      <c r="T63" s="52">
        <v>13801</v>
      </c>
      <c r="U63" s="52">
        <v>140851</v>
      </c>
      <c r="V63" s="52">
        <v>164148</v>
      </c>
      <c r="W63" s="52">
        <v>202147</v>
      </c>
      <c r="X63" s="52">
        <v>165395</v>
      </c>
      <c r="Y63" s="52">
        <v>157703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589</v>
      </c>
      <c r="D65" s="52">
        <v>581</v>
      </c>
      <c r="E65" s="52">
        <v>424</v>
      </c>
      <c r="F65" s="52">
        <v>397</v>
      </c>
      <c r="G65" s="52">
        <v>381</v>
      </c>
      <c r="H65" s="52">
        <v>448</v>
      </c>
      <c r="I65" s="52">
        <v>1370</v>
      </c>
      <c r="J65" s="52">
        <v>1886</v>
      </c>
      <c r="K65" s="52">
        <v>1919</v>
      </c>
      <c r="L65" s="52">
        <v>1326</v>
      </c>
      <c r="M65" s="52">
        <v>2511</v>
      </c>
      <c r="N65" s="52">
        <v>2852</v>
      </c>
      <c r="O65" s="52">
        <v>4416</v>
      </c>
      <c r="P65" s="52">
        <v>9012</v>
      </c>
      <c r="Q65" s="52">
        <v>9335</v>
      </c>
      <c r="R65" s="52">
        <v>8822</v>
      </c>
      <c r="S65" s="52">
        <v>5251</v>
      </c>
      <c r="T65" s="52">
        <v>4871</v>
      </c>
      <c r="U65" s="52">
        <v>4118</v>
      </c>
      <c r="V65" s="52">
        <v>7770</v>
      </c>
      <c r="W65" s="52">
        <v>9839</v>
      </c>
      <c r="X65" s="52">
        <v>14247</v>
      </c>
      <c r="Y65" s="52">
        <v>13268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243937</v>
      </c>
      <c r="D67" s="52">
        <f t="shared" si="0"/>
        <v>131435</v>
      </c>
      <c r="E67" s="52">
        <f t="shared" si="0"/>
        <v>141340</v>
      </c>
      <c r="F67" s="52">
        <f t="shared" si="0"/>
        <v>131857</v>
      </c>
      <c r="G67" s="52">
        <f t="shared" si="0"/>
        <v>176160</v>
      </c>
      <c r="H67" s="52">
        <f t="shared" si="0"/>
        <v>130292</v>
      </c>
      <c r="I67" s="52">
        <f t="shared" si="0"/>
        <v>240910</v>
      </c>
      <c r="J67" s="52">
        <f t="shared" si="0"/>
        <v>239326</v>
      </c>
      <c r="K67" s="52">
        <f t="shared" si="0"/>
        <v>273398</v>
      </c>
      <c r="L67" s="52">
        <f t="shared" si="0"/>
        <v>288487</v>
      </c>
      <c r="M67" s="52">
        <f t="shared" si="0"/>
        <v>321859</v>
      </c>
      <c r="N67" s="52">
        <f t="shared" si="0"/>
        <v>330866</v>
      </c>
      <c r="O67" s="52">
        <f t="shared" si="0"/>
        <v>307745</v>
      </c>
      <c r="P67" s="52">
        <f t="shared" si="0"/>
        <v>49872</v>
      </c>
      <c r="Q67" s="52">
        <f t="shared" si="0"/>
        <v>66428</v>
      </c>
      <c r="R67" s="52">
        <f t="shared" ref="R67:V67" si="1">R39-R53</f>
        <v>47317</v>
      </c>
      <c r="S67" s="52">
        <f t="shared" si="1"/>
        <v>82578</v>
      </c>
      <c r="T67" s="52">
        <f t="shared" si="1"/>
        <v>15324</v>
      </c>
      <c r="U67" s="52">
        <f t="shared" si="1"/>
        <v>140505</v>
      </c>
      <c r="V67" s="52">
        <f t="shared" si="1"/>
        <v>162535</v>
      </c>
      <c r="W67" s="52">
        <f t="shared" ref="W67:Y67" si="2">W39-W53</f>
        <v>197414</v>
      </c>
      <c r="X67" s="52">
        <f t="shared" si="2"/>
        <v>154230</v>
      </c>
      <c r="Y67" s="52">
        <f t="shared" si="2"/>
        <v>145897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3579</v>
      </c>
      <c r="L68" s="52">
        <f t="shared" si="3"/>
        <v>316</v>
      </c>
      <c r="M68" s="52">
        <f t="shared" si="3"/>
        <v>667</v>
      </c>
      <c r="N68" s="52">
        <f t="shared" si="3"/>
        <v>619</v>
      </c>
      <c r="O68" s="52">
        <f t="shared" si="3"/>
        <v>3843</v>
      </c>
      <c r="P68" s="52">
        <f t="shared" si="3"/>
        <v>2932</v>
      </c>
      <c r="Q68" s="52">
        <f t="shared" si="3"/>
        <v>2861</v>
      </c>
      <c r="R68" s="52">
        <f t="shared" ref="R68:V68" si="4">R40-R54</f>
        <v>1655</v>
      </c>
      <c r="S68" s="52">
        <f t="shared" si="4"/>
        <v>617</v>
      </c>
      <c r="T68" s="52">
        <f t="shared" si="4"/>
        <v>3601</v>
      </c>
      <c r="U68" s="52">
        <f t="shared" si="4"/>
        <v>2484</v>
      </c>
      <c r="V68" s="52">
        <f t="shared" si="4"/>
        <v>2907</v>
      </c>
      <c r="W68" s="52">
        <f t="shared" ref="W68:Y68" si="5">W40-W54</f>
        <v>4512</v>
      </c>
      <c r="X68" s="52">
        <f t="shared" si="5"/>
        <v>11757</v>
      </c>
      <c r="Y68" s="52">
        <f t="shared" si="5"/>
        <v>14831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7839</v>
      </c>
      <c r="D69" s="52">
        <f t="shared" si="6"/>
        <v>0</v>
      </c>
      <c r="E69" s="52">
        <f t="shared" si="6"/>
        <v>12520</v>
      </c>
      <c r="F69" s="52">
        <f t="shared" si="6"/>
        <v>6423</v>
      </c>
      <c r="G69" s="52">
        <f t="shared" si="6"/>
        <v>0</v>
      </c>
      <c r="H69" s="52">
        <f t="shared" si="6"/>
        <v>25718</v>
      </c>
      <c r="I69" s="52">
        <f t="shared" si="6"/>
        <v>567</v>
      </c>
      <c r="J69" s="52">
        <f t="shared" si="6"/>
        <v>1564</v>
      </c>
      <c r="K69" s="52">
        <f t="shared" si="6"/>
        <v>2012</v>
      </c>
      <c r="L69" s="52">
        <f t="shared" si="6"/>
        <v>5387</v>
      </c>
      <c r="M69" s="52">
        <f t="shared" si="6"/>
        <v>8431</v>
      </c>
      <c r="N69" s="52">
        <f t="shared" si="6"/>
        <v>5843</v>
      </c>
      <c r="O69" s="52">
        <f t="shared" si="6"/>
        <v>1075</v>
      </c>
      <c r="P69" s="52">
        <f t="shared" si="6"/>
        <v>944</v>
      </c>
      <c r="Q69" s="52">
        <f t="shared" si="6"/>
        <v>353</v>
      </c>
      <c r="R69" s="52">
        <f t="shared" ref="R69:V69" si="7">R41-R55</f>
        <v>885</v>
      </c>
      <c r="S69" s="52">
        <f t="shared" si="7"/>
        <v>2618</v>
      </c>
      <c r="T69" s="52">
        <f t="shared" si="7"/>
        <v>94</v>
      </c>
      <c r="U69" s="52">
        <f t="shared" si="7"/>
        <v>1372</v>
      </c>
      <c r="V69" s="52">
        <f t="shared" si="7"/>
        <v>0</v>
      </c>
      <c r="W69" s="52">
        <f t="shared" ref="W69:Y69" si="8">W41-W55</f>
        <v>44</v>
      </c>
      <c r="X69" s="52">
        <f t="shared" si="8"/>
        <v>1263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2376</v>
      </c>
      <c r="L70" s="52">
        <f t="shared" si="9"/>
        <v>688</v>
      </c>
      <c r="M70" s="52">
        <f t="shared" si="9"/>
        <v>1075</v>
      </c>
      <c r="N70" s="52">
        <f t="shared" si="9"/>
        <v>1119</v>
      </c>
      <c r="O70" s="52">
        <f t="shared" si="9"/>
        <v>6345</v>
      </c>
      <c r="P70" s="52">
        <f t="shared" si="9"/>
        <v>5467</v>
      </c>
      <c r="Q70" s="52">
        <f t="shared" si="9"/>
        <v>1435</v>
      </c>
      <c r="R70" s="52">
        <f t="shared" ref="R70:V70" si="10">R42-R56</f>
        <v>1554</v>
      </c>
      <c r="S70" s="52">
        <f t="shared" si="10"/>
        <v>1593</v>
      </c>
      <c r="T70" s="52">
        <f t="shared" si="10"/>
        <v>4193</v>
      </c>
      <c r="U70" s="52">
        <f t="shared" si="10"/>
        <v>5318</v>
      </c>
      <c r="V70" s="52">
        <f t="shared" si="10"/>
        <v>6779</v>
      </c>
      <c r="W70" s="52">
        <f t="shared" ref="W70:Y70" si="11">W42-W56</f>
        <v>7768</v>
      </c>
      <c r="X70" s="52">
        <f t="shared" si="11"/>
        <v>6109</v>
      </c>
      <c r="Y70" s="52">
        <f t="shared" si="11"/>
        <v>4538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514898</v>
      </c>
      <c r="D72" s="52">
        <v>340592</v>
      </c>
      <c r="E72" s="52">
        <v>225129</v>
      </c>
      <c r="F72" s="52">
        <v>345260</v>
      </c>
      <c r="G72" s="52">
        <v>500714</v>
      </c>
      <c r="H72" s="52">
        <v>584091</v>
      </c>
      <c r="I72" s="52">
        <v>347627</v>
      </c>
      <c r="J72" s="52">
        <v>233456</v>
      </c>
      <c r="K72" s="52">
        <v>293619</v>
      </c>
      <c r="L72" s="52">
        <v>222654</v>
      </c>
      <c r="M72" s="52">
        <v>272976</v>
      </c>
      <c r="N72" s="52">
        <v>367831</v>
      </c>
      <c r="O72" s="52">
        <v>395931</v>
      </c>
      <c r="P72" s="52">
        <v>249136</v>
      </c>
      <c r="Q72" s="52">
        <v>279379</v>
      </c>
      <c r="R72" s="52">
        <v>240523</v>
      </c>
      <c r="S72" s="52">
        <v>284758</v>
      </c>
      <c r="T72" s="52">
        <v>253442</v>
      </c>
      <c r="U72" s="52">
        <v>329734</v>
      </c>
      <c r="V72" s="52">
        <v>353846</v>
      </c>
      <c r="W72" s="52">
        <v>445392</v>
      </c>
      <c r="X72" s="52">
        <v>377147</v>
      </c>
      <c r="Y72" s="52">
        <v>348200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159954</v>
      </c>
      <c r="D73" s="36">
        <v>208019</v>
      </c>
      <c r="E73" s="36">
        <v>369861</v>
      </c>
      <c r="F73" s="36">
        <v>254181</v>
      </c>
      <c r="G73" s="36">
        <v>156649</v>
      </c>
      <c r="H73" s="36">
        <v>169317</v>
      </c>
      <c r="I73" s="36">
        <v>95450</v>
      </c>
      <c r="J73" s="36">
        <v>169124</v>
      </c>
      <c r="K73" s="36">
        <v>227796</v>
      </c>
      <c r="L73" s="36">
        <v>261167</v>
      </c>
      <c r="M73" s="36">
        <v>264561</v>
      </c>
      <c r="N73" s="36">
        <v>186076</v>
      </c>
      <c r="O73" s="36">
        <v>170876</v>
      </c>
      <c r="P73" s="36">
        <v>100053</v>
      </c>
      <c r="Q73" s="36">
        <v>141577</v>
      </c>
      <c r="R73" s="36">
        <v>164199</v>
      </c>
      <c r="S73" s="36">
        <v>168301</v>
      </c>
      <c r="T73" s="36">
        <v>124384</v>
      </c>
      <c r="U73" s="36">
        <v>157253</v>
      </c>
      <c r="V73" s="36">
        <v>110747</v>
      </c>
      <c r="W73" s="36">
        <v>0</v>
      </c>
      <c r="X73" s="36">
        <v>0</v>
      </c>
      <c r="Y73" s="36">
        <v>0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59044</v>
      </c>
      <c r="K79" s="52">
        <f>RES_hhdet_numvin!K126</f>
        <v>127799</v>
      </c>
      <c r="L79" s="52">
        <f>RES_hhdet_numvin!L126</f>
        <v>181024</v>
      </c>
      <c r="M79" s="52">
        <f>RES_hhdet_numvin!M126</f>
        <v>249383</v>
      </c>
      <c r="N79" s="52">
        <f>RES_hhdet_numvin!N126</f>
        <v>313836</v>
      </c>
      <c r="O79" s="52">
        <f>RES_hhdet_numvin!O126</f>
        <v>316443</v>
      </c>
      <c r="P79" s="52">
        <f>RES_hhdet_numvin!P126</f>
        <v>90630</v>
      </c>
      <c r="Q79" s="52">
        <f>RES_hhdet_numvin!Q126</f>
        <v>110811</v>
      </c>
      <c r="R79" s="52">
        <f>RES_hhdet_numvin!R126</f>
        <v>69419</v>
      </c>
      <c r="S79" s="52">
        <f>RES_hhdet_numvin!S126</f>
        <v>109517</v>
      </c>
      <c r="T79" s="52">
        <f>RES_hhdet_numvin!T126</f>
        <v>19700</v>
      </c>
      <c r="U79" s="52">
        <f>RES_hhdet_numvin!U126</f>
        <v>206939</v>
      </c>
      <c r="V79" s="52">
        <f>RES_hhdet_numvin!V126</f>
        <v>243674</v>
      </c>
      <c r="W79" s="52">
        <f>RES_hhdet_numvin!W126</f>
        <v>318458</v>
      </c>
      <c r="X79" s="52">
        <f>RES_hhdet_numvin!X126</f>
        <v>299613</v>
      </c>
      <c r="Y79" s="52">
        <f>RES_hhdet_numvin!Y126</f>
        <v>335846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3578</v>
      </c>
      <c r="S82" s="138">
        <f>RES_hhdet_numvin!S129</f>
        <v>4515</v>
      </c>
      <c r="T82" s="138">
        <f>RES_hhdet_numvin!T129</f>
        <v>3872</v>
      </c>
      <c r="U82" s="138">
        <f>RES_hhdet_numvin!U129</f>
        <v>7333</v>
      </c>
      <c r="V82" s="138">
        <f>RES_hhdet_numvin!V129</f>
        <v>12396</v>
      </c>
      <c r="W82" s="138">
        <f>RES_hhdet_numvin!W129</f>
        <v>12493</v>
      </c>
      <c r="X82" s="138">
        <f>RES_hhdet_numvin!X129</f>
        <v>16709</v>
      </c>
      <c r="Y82" s="138">
        <f>RES_hhdet_numvin!Y129</f>
        <v>14932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57459</v>
      </c>
      <c r="K84" s="138">
        <f>RES_hhdet_numvin!K131</f>
        <v>121525</v>
      </c>
      <c r="L84" s="138">
        <f>RES_hhdet_numvin!L131</f>
        <v>174158</v>
      </c>
      <c r="M84" s="138">
        <f>RES_hhdet_numvin!M131</f>
        <v>238435</v>
      </c>
      <c r="N84" s="138">
        <f>RES_hhdet_numvin!N131</f>
        <v>305236</v>
      </c>
      <c r="O84" s="138">
        <f>RES_hhdet_numvin!O131</f>
        <v>304783</v>
      </c>
      <c r="P84" s="138">
        <f>RES_hhdet_numvin!P131</f>
        <v>75944</v>
      </c>
      <c r="Q84" s="138">
        <f>RES_hhdet_numvin!Q131</f>
        <v>106371</v>
      </c>
      <c r="R84" s="138">
        <f>RES_hhdet_numvin!R131</f>
        <v>68496</v>
      </c>
      <c r="S84" s="138">
        <f>RES_hhdet_numvin!S131</f>
        <v>110149</v>
      </c>
      <c r="T84" s="138">
        <f>RES_hhdet_numvin!T131</f>
        <v>18305</v>
      </c>
      <c r="U84" s="138">
        <f>RES_hhdet_numvin!U131</f>
        <v>202158</v>
      </c>
      <c r="V84" s="138">
        <f>RES_hhdet_numvin!V131</f>
        <v>237353</v>
      </c>
      <c r="W84" s="138">
        <f>RES_hhdet_numvin!W131</f>
        <v>306686</v>
      </c>
      <c r="X84" s="138">
        <f>RES_hhdet_numvin!X131</f>
        <v>273349</v>
      </c>
      <c r="Y84" s="138">
        <f>RES_hhdet_numvin!Y131</f>
        <v>302941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1592</v>
      </c>
      <c r="L85" s="138">
        <f>RES_hhdet_numvin!L132</f>
        <v>189</v>
      </c>
      <c r="M85" s="138">
        <f>RES_hhdet_numvin!M132</f>
        <v>495</v>
      </c>
      <c r="N85" s="138">
        <f>RES_hhdet_numvin!N132</f>
        <v>573</v>
      </c>
      <c r="O85" s="138">
        <f>RES_hhdet_numvin!O132</f>
        <v>3811</v>
      </c>
      <c r="P85" s="138">
        <f>RES_hhdet_numvin!P132</f>
        <v>4472</v>
      </c>
      <c r="Q85" s="138">
        <f>RES_hhdet_numvin!Q132</f>
        <v>4589</v>
      </c>
      <c r="R85" s="138">
        <f>RES_hhdet_numvin!R132</f>
        <v>2403</v>
      </c>
      <c r="S85" s="138">
        <f>RES_hhdet_numvin!S132</f>
        <v>828</v>
      </c>
      <c r="T85" s="138">
        <f>RES_hhdet_numvin!T132</f>
        <v>4311</v>
      </c>
      <c r="U85" s="138">
        <f>RES_hhdet_numvin!U132</f>
        <v>3577</v>
      </c>
      <c r="V85" s="138">
        <f>RES_hhdet_numvin!V132</f>
        <v>4250</v>
      </c>
      <c r="W85" s="138">
        <f>RES_hhdet_numvin!W132</f>
        <v>7016</v>
      </c>
      <c r="X85" s="138">
        <f>RES_hhdet_numvin!X132</f>
        <v>20847</v>
      </c>
      <c r="Y85" s="138">
        <f>RES_hhdet_numvin!Y132</f>
        <v>30802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421</v>
      </c>
      <c r="S88" s="138">
        <f>RES_hhdet_numvin!S135</f>
        <v>1914</v>
      </c>
      <c r="T88" s="138">
        <f>RES_hhdet_numvin!T135</f>
        <v>98</v>
      </c>
      <c r="U88" s="138">
        <f>RES_hhdet_numvin!U135</f>
        <v>1562</v>
      </c>
      <c r="V88" s="138">
        <f>RES_hhdet_numvin!V135</f>
        <v>0</v>
      </c>
      <c r="W88" s="138">
        <f>RES_hhdet_numvin!W135</f>
        <v>65</v>
      </c>
      <c r="X88" s="138">
        <f>RES_hhdet_numvin!X135</f>
        <v>1989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796</v>
      </c>
      <c r="S89" s="138">
        <f>RES_hhdet_numvin!S136</f>
        <v>1248</v>
      </c>
      <c r="T89" s="138">
        <f>RES_hhdet_numvin!T136</f>
        <v>4349</v>
      </c>
      <c r="U89" s="138">
        <f>RES_hhdet_numvin!U136</f>
        <v>6484</v>
      </c>
      <c r="V89" s="138">
        <f>RES_hhdet_numvin!V136</f>
        <v>8954</v>
      </c>
      <c r="W89" s="138">
        <f>RES_hhdet_numvin!W136</f>
        <v>11172</v>
      </c>
      <c r="X89" s="138">
        <f>RES_hhdet_numvin!X136</f>
        <v>10315</v>
      </c>
      <c r="Y89" s="138">
        <f>RES_hhdet_numvin!Y136</f>
        <v>9666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80992</v>
      </c>
      <c r="S93" s="138">
        <f>RES_hhdet_numvin!S140</f>
        <v>171319</v>
      </c>
      <c r="T93" s="138">
        <f>RES_hhdet_numvin!T140</f>
        <v>186204</v>
      </c>
      <c r="U93" s="138">
        <f>RES_hhdet_numvin!U140</f>
        <v>318187</v>
      </c>
      <c r="V93" s="138">
        <f>RES_hhdet_numvin!V140</f>
        <v>379586</v>
      </c>
      <c r="W93" s="138">
        <f>RES_hhdet_numvin!W140</f>
        <v>541026</v>
      </c>
      <c r="X93" s="138">
        <f>RES_hhdet_numvin!X140</f>
        <v>508884</v>
      </c>
      <c r="Y93" s="138">
        <f>RES_hhdet_numvin!Y140</f>
        <v>526343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39997</v>
      </c>
      <c r="S94" s="39">
        <f>RES_hhdet_numvin!S141</f>
        <v>73246</v>
      </c>
      <c r="T94" s="39">
        <f>RES_hhdet_numvin!T141</f>
        <v>62045</v>
      </c>
      <c r="U94" s="39">
        <f>RES_hhdet_numvin!U141</f>
        <v>94602</v>
      </c>
      <c r="V94" s="39">
        <f>RES_hhdet_numvin!V141</f>
        <v>69705</v>
      </c>
      <c r="W94" s="39">
        <f>RES_hhdet_numvin!W141</f>
        <v>0</v>
      </c>
      <c r="X94" s="39">
        <f>RES_hhdet_numvin!X141</f>
        <v>0</v>
      </c>
      <c r="Y94" s="39">
        <f>RES_hhdet_numvin!Y141</f>
        <v>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5201.7930077653045</v>
      </c>
      <c r="C98" s="117">
        <f t="shared" si="12"/>
        <v>5830.1987817874369</v>
      </c>
      <c r="D98" s="117">
        <f t="shared" si="12"/>
        <v>5262.4640853624651</v>
      </c>
      <c r="E98" s="117">
        <f t="shared" si="12"/>
        <v>5194.0486310648839</v>
      </c>
      <c r="F98" s="117">
        <f t="shared" si="12"/>
        <v>4972.7653067751735</v>
      </c>
      <c r="G98" s="117">
        <f t="shared" si="12"/>
        <v>4871.522915091191</v>
      </c>
      <c r="H98" s="117">
        <f t="shared" si="12"/>
        <v>4759.1715356972918</v>
      </c>
      <c r="I98" s="117">
        <f t="shared" si="12"/>
        <v>4631.9972082137238</v>
      </c>
      <c r="J98" s="117">
        <f t="shared" si="12"/>
        <v>4515.1776500798551</v>
      </c>
      <c r="K98" s="117">
        <f t="shared" si="12"/>
        <v>4576.0760124231092</v>
      </c>
      <c r="L98" s="117">
        <f t="shared" si="12"/>
        <v>5001.0295499653466</v>
      </c>
      <c r="M98" s="117">
        <f t="shared" si="12"/>
        <v>4497.4574303692916</v>
      </c>
      <c r="N98" s="117">
        <f t="shared" si="12"/>
        <v>4610.6876536411455</v>
      </c>
      <c r="O98" s="117">
        <f t="shared" si="12"/>
        <v>4506.2311531168634</v>
      </c>
      <c r="P98" s="117">
        <f t="shared" si="12"/>
        <v>4183.9646752047647</v>
      </c>
      <c r="Q98" s="117">
        <f t="shared" si="12"/>
        <v>4167.6639085590541</v>
      </c>
      <c r="R98" s="117">
        <f t="shared" ref="R98:V98" si="13">R99+R102+R104+R113</f>
        <v>4172.9475286793859</v>
      </c>
      <c r="S98" s="117">
        <f t="shared" si="13"/>
        <v>4188.3263726820242</v>
      </c>
      <c r="T98" s="117">
        <f t="shared" si="13"/>
        <v>4008.2928243305278</v>
      </c>
      <c r="U98" s="117">
        <f t="shared" si="13"/>
        <v>3891.8487545444254</v>
      </c>
      <c r="V98" s="117">
        <f t="shared" si="13"/>
        <v>3885.580815234146</v>
      </c>
      <c r="W98" s="117">
        <f t="shared" ref="W98:Y98" si="14">W99+W102+W104+W113</f>
        <v>4311.244167719261</v>
      </c>
      <c r="X98" s="117">
        <f t="shared" si="14"/>
        <v>3845.2156226097927</v>
      </c>
      <c r="Y98" s="117">
        <f t="shared" si="14"/>
        <v>3662.0912875828585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4475.8988999320327</v>
      </c>
      <c r="C99" s="122">
        <f t="shared" si="15"/>
        <v>5098.466990951556</v>
      </c>
      <c r="D99" s="122">
        <f t="shared" si="15"/>
        <v>4571.3175175451224</v>
      </c>
      <c r="E99" s="122">
        <f t="shared" si="15"/>
        <v>4333.2960649701208</v>
      </c>
      <c r="F99" s="122">
        <f t="shared" si="15"/>
        <v>4146.8978072193304</v>
      </c>
      <c r="G99" s="122">
        <f t="shared" si="15"/>
        <v>4131.5939180737787</v>
      </c>
      <c r="H99" s="122">
        <f t="shared" si="15"/>
        <v>4030.299622003226</v>
      </c>
      <c r="I99" s="122">
        <f t="shared" si="15"/>
        <v>3899.6652607583978</v>
      </c>
      <c r="J99" s="122">
        <f t="shared" si="15"/>
        <v>3787.0570114881575</v>
      </c>
      <c r="K99" s="122">
        <f t="shared" si="15"/>
        <v>3837.6205967962328</v>
      </c>
      <c r="L99" s="122">
        <f t="shared" si="15"/>
        <v>4259.3627879363448</v>
      </c>
      <c r="M99" s="122">
        <f t="shared" si="15"/>
        <v>3778.0380041873623</v>
      </c>
      <c r="N99" s="122">
        <f t="shared" si="15"/>
        <v>3898.0850648324017</v>
      </c>
      <c r="O99" s="122">
        <f t="shared" si="15"/>
        <v>3798.0544744320582</v>
      </c>
      <c r="P99" s="122">
        <f t="shared" si="15"/>
        <v>3479.9122296402766</v>
      </c>
      <c r="Q99" s="122">
        <f t="shared" si="15"/>
        <v>3465.3278844115021</v>
      </c>
      <c r="R99" s="122">
        <f t="shared" ref="R99:V99" si="16">SUM(R100:R101)</f>
        <v>3498.0691655101327</v>
      </c>
      <c r="S99" s="122">
        <f t="shared" si="16"/>
        <v>3520.210189150067</v>
      </c>
      <c r="T99" s="122">
        <f t="shared" si="16"/>
        <v>3386.0262977197813</v>
      </c>
      <c r="U99" s="122">
        <f t="shared" si="16"/>
        <v>3269.6896797265426</v>
      </c>
      <c r="V99" s="122">
        <f t="shared" si="16"/>
        <v>3276.8602087024074</v>
      </c>
      <c r="W99" s="122">
        <f t="shared" ref="W99:Y99" si="17">SUM(W100:W101)</f>
        <v>3663.6034081060684</v>
      </c>
      <c r="X99" s="122">
        <f t="shared" si="17"/>
        <v>3304.2422096011455</v>
      </c>
      <c r="Y99" s="122">
        <f t="shared" si="17"/>
        <v>3222.8618198920281</v>
      </c>
      <c r="DA99" s="130" t="s">
        <v>1688</v>
      </c>
    </row>
    <row r="100" spans="1:105" ht="12" customHeight="1" x14ac:dyDescent="0.25">
      <c r="A100" s="97" t="s">
        <v>198</v>
      </c>
      <c r="B100" s="98">
        <v>4462.5307101477938</v>
      </c>
      <c r="C100" s="98">
        <v>5083.2053732358281</v>
      </c>
      <c r="D100" s="98">
        <v>4557.7774440472458</v>
      </c>
      <c r="E100" s="98">
        <v>4320.4716027033974</v>
      </c>
      <c r="F100" s="98">
        <v>4134.8251325901438</v>
      </c>
      <c r="G100" s="98">
        <v>4119.7301683821497</v>
      </c>
      <c r="H100" s="98">
        <v>4018.746046184182</v>
      </c>
      <c r="I100" s="98">
        <v>3888.7399238738317</v>
      </c>
      <c r="J100" s="98">
        <v>3776.5092634932507</v>
      </c>
      <c r="K100" s="98">
        <v>3827.0273454925014</v>
      </c>
      <c r="L100" s="98">
        <v>4247.5129684541098</v>
      </c>
      <c r="M100" s="98">
        <v>3767.718884046958</v>
      </c>
      <c r="N100" s="98">
        <v>3887.4484778074161</v>
      </c>
      <c r="O100" s="98">
        <v>3787.7887784849777</v>
      </c>
      <c r="P100" s="98">
        <v>3470.6856584479715</v>
      </c>
      <c r="Q100" s="98">
        <v>3456.2355838405574</v>
      </c>
      <c r="R100" s="98">
        <v>3488.9224483517751</v>
      </c>
      <c r="S100" s="98">
        <v>3511.0847557145512</v>
      </c>
      <c r="T100" s="98">
        <v>3377.1400344589656</v>
      </c>
      <c r="U100" s="98">
        <v>3261.268913369101</v>
      </c>
      <c r="V100" s="98">
        <v>3268.4346831390599</v>
      </c>
      <c r="W100" s="98">
        <v>3654.3801313225781</v>
      </c>
      <c r="X100" s="98">
        <v>3296.262450231924</v>
      </c>
      <c r="Y100" s="98">
        <v>3215.2380907375737</v>
      </c>
      <c r="DA100" s="63" t="s">
        <v>1689</v>
      </c>
    </row>
    <row r="101" spans="1:105" ht="12" customHeight="1" x14ac:dyDescent="0.25">
      <c r="A101" s="97" t="s">
        <v>53</v>
      </c>
      <c r="B101" s="98">
        <v>13.368189784239259</v>
      </c>
      <c r="C101" s="98">
        <v>15.261617715727624</v>
      </c>
      <c r="D101" s="98">
        <v>13.54007349787706</v>
      </c>
      <c r="E101" s="98">
        <v>12.824462266723296</v>
      </c>
      <c r="F101" s="98">
        <v>12.072674629186199</v>
      </c>
      <c r="G101" s="98">
        <v>11.863749691629035</v>
      </c>
      <c r="H101" s="98">
        <v>11.553575819043976</v>
      </c>
      <c r="I101" s="98">
        <v>10.925336884565976</v>
      </c>
      <c r="J101" s="98">
        <v>10.547747994906736</v>
      </c>
      <c r="K101" s="98">
        <v>10.593251303731369</v>
      </c>
      <c r="L101" s="98">
        <v>11.849819482234997</v>
      </c>
      <c r="M101" s="98">
        <v>10.319120140404378</v>
      </c>
      <c r="N101" s="98">
        <v>10.636587024985518</v>
      </c>
      <c r="O101" s="98">
        <v>10.265695947080713</v>
      </c>
      <c r="P101" s="98">
        <v>9.2265711923050855</v>
      </c>
      <c r="Q101" s="98">
        <v>9.092300570944424</v>
      </c>
      <c r="R101" s="98">
        <v>9.1467171583578644</v>
      </c>
      <c r="S101" s="98">
        <v>9.1254334355159603</v>
      </c>
      <c r="T101" s="98">
        <v>8.8862632608157455</v>
      </c>
      <c r="U101" s="98">
        <v>8.4207663574417335</v>
      </c>
      <c r="V101" s="98">
        <v>8.4255255633476889</v>
      </c>
      <c r="W101" s="98">
        <v>9.2232767834900855</v>
      </c>
      <c r="X101" s="98">
        <v>7.9797593692213535</v>
      </c>
      <c r="Y101" s="98">
        <v>7.6237291544543551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3.3020026675673539E-2</v>
      </c>
      <c r="C102" s="122">
        <f t="shared" si="18"/>
        <v>3.5325856611953636E-2</v>
      </c>
      <c r="D102" s="122">
        <f t="shared" si="18"/>
        <v>4.0514284156581815E-2</v>
      </c>
      <c r="E102" s="122">
        <f t="shared" si="18"/>
        <v>4.1577280442840696E-2</v>
      </c>
      <c r="F102" s="122">
        <f t="shared" si="18"/>
        <v>4.5909954423829405E-2</v>
      </c>
      <c r="G102" s="122">
        <f t="shared" si="18"/>
        <v>4.7763287481503561E-2</v>
      </c>
      <c r="H102" s="122">
        <f t="shared" si="18"/>
        <v>6.2572673387951999E-2</v>
      </c>
      <c r="I102" s="122">
        <f t="shared" si="18"/>
        <v>7.743795511086525E-2</v>
      </c>
      <c r="J102" s="122">
        <f t="shared" si="18"/>
        <v>0.10399769614941005</v>
      </c>
      <c r="K102" s="122">
        <f t="shared" si="18"/>
        <v>0.14384487435631341</v>
      </c>
      <c r="L102" s="122">
        <f t="shared" si="18"/>
        <v>0.28711062922360508</v>
      </c>
      <c r="M102" s="122">
        <f t="shared" si="18"/>
        <v>0.21265969338104562</v>
      </c>
      <c r="N102" s="122">
        <f t="shared" si="18"/>
        <v>0.33070218002084328</v>
      </c>
      <c r="O102" s="122">
        <f t="shared" si="18"/>
        <v>0.40809825846475989</v>
      </c>
      <c r="P102" s="122">
        <f t="shared" si="18"/>
        <v>0.4901861951238084</v>
      </c>
      <c r="Q102" s="122">
        <f t="shared" si="18"/>
        <v>1.0353021767890251</v>
      </c>
      <c r="R102" s="122">
        <f t="shared" si="18"/>
        <v>0.64054246229545386</v>
      </c>
      <c r="S102" s="122">
        <f t="shared" si="18"/>
        <v>0.6864022983832645</v>
      </c>
      <c r="T102" s="122">
        <f t="shared" si="18"/>
        <v>0.77354200131515127</v>
      </c>
      <c r="U102" s="122">
        <f t="shared" si="18"/>
        <v>1.0559583484176838</v>
      </c>
      <c r="V102" s="122">
        <f t="shared" si="18"/>
        <v>0.63644501869190295</v>
      </c>
      <c r="W102" s="122">
        <f t="shared" si="18"/>
        <v>0.76965045039105984</v>
      </c>
      <c r="X102" s="122">
        <f t="shared" si="18"/>
        <v>0.69722346329920759</v>
      </c>
      <c r="Y102" s="122">
        <f t="shared" si="18"/>
        <v>0.69716402334081973</v>
      </c>
      <c r="DA102" s="130" t="s">
        <v>1691</v>
      </c>
    </row>
    <row r="103" spans="1:105" ht="12" customHeight="1" x14ac:dyDescent="0.25">
      <c r="A103" s="97" t="s">
        <v>53</v>
      </c>
      <c r="B103" s="98">
        <v>3.3020026675673539E-2</v>
      </c>
      <c r="C103" s="98">
        <v>3.5325856611953636E-2</v>
      </c>
      <c r="D103" s="98">
        <v>4.0514284156581815E-2</v>
      </c>
      <c r="E103" s="98">
        <v>4.1577280442840696E-2</v>
      </c>
      <c r="F103" s="98">
        <v>4.5909954423829405E-2</v>
      </c>
      <c r="G103" s="98">
        <v>4.7763287481503561E-2</v>
      </c>
      <c r="H103" s="98">
        <v>6.2572673387951999E-2</v>
      </c>
      <c r="I103" s="98">
        <v>7.743795511086525E-2</v>
      </c>
      <c r="J103" s="98">
        <v>0.10399769614941005</v>
      </c>
      <c r="K103" s="98">
        <v>0.14384487435631341</v>
      </c>
      <c r="L103" s="98">
        <v>0.28711062922360508</v>
      </c>
      <c r="M103" s="98">
        <v>0.21265969338104562</v>
      </c>
      <c r="N103" s="98">
        <v>0.33070218002084328</v>
      </c>
      <c r="O103" s="98">
        <v>0.40809825846475989</v>
      </c>
      <c r="P103" s="98">
        <v>0.4901861951238084</v>
      </c>
      <c r="Q103" s="98">
        <v>1.0353021767890251</v>
      </c>
      <c r="R103" s="98">
        <v>0.64054246229545386</v>
      </c>
      <c r="S103" s="98">
        <v>0.6864022983832645</v>
      </c>
      <c r="T103" s="98">
        <v>0.77354200131515127</v>
      </c>
      <c r="U103" s="98">
        <v>1.0559583484176838</v>
      </c>
      <c r="V103" s="98">
        <v>0.63644501869190295</v>
      </c>
      <c r="W103" s="98">
        <v>0.76965045039105984</v>
      </c>
      <c r="X103" s="98">
        <v>0.69722346329920759</v>
      </c>
      <c r="Y103" s="98">
        <v>0.69716402334081973</v>
      </c>
      <c r="DA103" s="63" t="s">
        <v>1692</v>
      </c>
    </row>
    <row r="104" spans="1:105" ht="12" customHeight="1" x14ac:dyDescent="0.25">
      <c r="A104" s="121" t="s">
        <v>55</v>
      </c>
      <c r="B104" s="122">
        <v>442.46117137277776</v>
      </c>
      <c r="C104" s="122">
        <v>451.07911429993686</v>
      </c>
      <c r="D104" s="122">
        <v>414.44131202761099</v>
      </c>
      <c r="E104" s="122">
        <v>467.2588408745051</v>
      </c>
      <c r="F104" s="122">
        <v>460.56172955835268</v>
      </c>
      <c r="G104" s="122">
        <v>421.43905136411468</v>
      </c>
      <c r="H104" s="122">
        <v>408.01747243313946</v>
      </c>
      <c r="I104" s="122">
        <v>417.84426978348176</v>
      </c>
      <c r="J104" s="122">
        <v>410.90278266815517</v>
      </c>
      <c r="K104" s="122">
        <v>420.55940550895122</v>
      </c>
      <c r="L104" s="122">
        <v>418.46805728202003</v>
      </c>
      <c r="M104" s="122">
        <v>420.31663089049454</v>
      </c>
      <c r="N104" s="122">
        <v>419.7881847691441</v>
      </c>
      <c r="O104" s="122">
        <v>424.40184227891086</v>
      </c>
      <c r="P104" s="122">
        <v>430.84094871499713</v>
      </c>
      <c r="Q104" s="122">
        <v>433.66255891761932</v>
      </c>
      <c r="R104" s="122">
        <v>412.77272866335193</v>
      </c>
      <c r="S104" s="122">
        <v>414.23962955068339</v>
      </c>
      <c r="T104" s="122">
        <v>380.22966443066429</v>
      </c>
      <c r="U104" s="122">
        <v>377.15236228704708</v>
      </c>
      <c r="V104" s="122">
        <v>377.02612502978803</v>
      </c>
      <c r="W104" s="122">
        <v>415.47496895811832</v>
      </c>
      <c r="X104" s="122">
        <v>350.41515737771761</v>
      </c>
      <c r="Y104" s="122">
        <v>281.7623462841986</v>
      </c>
      <c r="DA104" s="130" t="s">
        <v>1693</v>
      </c>
    </row>
    <row r="105" spans="1:105" ht="12" customHeight="1" x14ac:dyDescent="0.25">
      <c r="A105" s="97" t="s">
        <v>128</v>
      </c>
      <c r="B105" s="98">
        <v>433.81013250052922</v>
      </c>
      <c r="C105" s="98">
        <v>443.68869383209915</v>
      </c>
      <c r="D105" s="98">
        <v>410.21722491234209</v>
      </c>
      <c r="E105" s="98">
        <v>456.4463680618644</v>
      </c>
      <c r="F105" s="98">
        <v>451.01605399627078</v>
      </c>
      <c r="G105" s="98">
        <v>418.34188664794294</v>
      </c>
      <c r="H105" s="98">
        <v>399.90305097833004</v>
      </c>
      <c r="I105" s="98">
        <v>410.48621542109612</v>
      </c>
      <c r="J105" s="98">
        <v>403.29391793408888</v>
      </c>
      <c r="K105" s="98">
        <v>412.24879136839382</v>
      </c>
      <c r="L105" s="98">
        <v>409.70539825934458</v>
      </c>
      <c r="M105" s="98">
        <v>411.7663339033748</v>
      </c>
      <c r="N105" s="98">
        <v>411.42359905360848</v>
      </c>
      <c r="O105" s="98">
        <v>415.26079539604422</v>
      </c>
      <c r="P105" s="98">
        <v>421.55419459148175</v>
      </c>
      <c r="Q105" s="98">
        <v>423.7554329530808</v>
      </c>
      <c r="R105" s="98">
        <v>402.91165856623297</v>
      </c>
      <c r="S105" s="98">
        <v>404.554269891123</v>
      </c>
      <c r="T105" s="98">
        <v>370.82373649644546</v>
      </c>
      <c r="U105" s="98">
        <v>367.26400293533192</v>
      </c>
      <c r="V105" s="98">
        <v>366.37918754982178</v>
      </c>
      <c r="W105" s="98">
        <v>403.23322287407677</v>
      </c>
      <c r="X105" s="98">
        <v>338.05186040528713</v>
      </c>
      <c r="Y105" s="98">
        <v>269.76199327675471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0.45166676166577596</v>
      </c>
      <c r="L106" s="98">
        <v>0.5029627578397412</v>
      </c>
      <c r="M106" s="98">
        <v>0.59914246856726328</v>
      </c>
      <c r="N106" s="98">
        <v>0.69074215731582433</v>
      </c>
      <c r="O106" s="98">
        <v>1.2164129380721862</v>
      </c>
      <c r="P106" s="98">
        <v>1.8452933889310517</v>
      </c>
      <c r="Q106" s="98">
        <v>2.4140231063024471</v>
      </c>
      <c r="R106" s="98">
        <v>2.6399248302007017</v>
      </c>
      <c r="S106" s="98">
        <v>2.839246918926233</v>
      </c>
      <c r="T106" s="98">
        <v>3.2683729910719768</v>
      </c>
      <c r="U106" s="98">
        <v>3.6096163770607248</v>
      </c>
      <c r="V106" s="98">
        <v>4.028283183331709</v>
      </c>
      <c r="W106" s="98">
        <v>5.1537667467066903</v>
      </c>
      <c r="X106" s="98">
        <v>6.2524310053079013</v>
      </c>
      <c r="Y106" s="98">
        <v>7.3597845375530593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0.23856649249944287</v>
      </c>
      <c r="L107" s="101">
        <v>0.27664618422643611</v>
      </c>
      <c r="M107" s="101">
        <v>0.31796347701261224</v>
      </c>
      <c r="N107" s="101">
        <v>0.35406243390368713</v>
      </c>
      <c r="O107" s="101">
        <v>0.63821631674068025</v>
      </c>
      <c r="P107" s="101">
        <v>0.94828109640057279</v>
      </c>
      <c r="Q107" s="101">
        <v>1.2548129570072228</v>
      </c>
      <c r="R107" s="101">
        <v>1.354027217844789</v>
      </c>
      <c r="S107" s="101">
        <v>1.4337173006002721</v>
      </c>
      <c r="T107" s="101">
        <v>1.9167965424392492</v>
      </c>
      <c r="U107" s="101">
        <v>1.92469332583428</v>
      </c>
      <c r="V107" s="101">
        <v>2.0925781503265317</v>
      </c>
      <c r="W107" s="101">
        <v>2.766869363103496</v>
      </c>
      <c r="X107" s="101">
        <v>2.5921382019968124</v>
      </c>
      <c r="Y107" s="101">
        <v>2.3888239822348876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0.2131002691663331</v>
      </c>
      <c r="L108" s="104">
        <v>0.22631657361330512</v>
      </c>
      <c r="M108" s="104">
        <v>0.28117899155465104</v>
      </c>
      <c r="N108" s="104">
        <v>0.33667972341213726</v>
      </c>
      <c r="O108" s="104">
        <v>0.57819662133150596</v>
      </c>
      <c r="P108" s="104">
        <v>0.89701229253047887</v>
      </c>
      <c r="Q108" s="104">
        <v>1.159210149295224</v>
      </c>
      <c r="R108" s="104">
        <v>1.2858976123559129</v>
      </c>
      <c r="S108" s="104">
        <v>1.4055296183259607</v>
      </c>
      <c r="T108" s="104">
        <v>1.3515764486327275</v>
      </c>
      <c r="U108" s="104">
        <v>1.6849230512264446</v>
      </c>
      <c r="V108" s="104">
        <v>1.9357050330051773</v>
      </c>
      <c r="W108" s="104">
        <v>2.3868973836031944</v>
      </c>
      <c r="X108" s="104">
        <v>3.6602928033110893</v>
      </c>
      <c r="Y108" s="104">
        <v>4.9709605553181717</v>
      </c>
      <c r="DA108" s="132" t="s">
        <v>1697</v>
      </c>
    </row>
    <row r="109" spans="1:105" ht="12" customHeight="1" x14ac:dyDescent="0.25">
      <c r="A109" s="106" t="s">
        <v>122</v>
      </c>
      <c r="B109" s="101">
        <v>8.6510388722485221</v>
      </c>
      <c r="C109" s="101">
        <v>7.3904204678377248</v>
      </c>
      <c r="D109" s="101">
        <v>4.2240871152689055</v>
      </c>
      <c r="E109" s="101">
        <v>10.812472812640676</v>
      </c>
      <c r="F109" s="101">
        <v>9.5456755620819003</v>
      </c>
      <c r="G109" s="101">
        <v>3.0971647161717248</v>
      </c>
      <c r="H109" s="101">
        <v>8.1144214548093956</v>
      </c>
      <c r="I109" s="101">
        <v>7.3580543623856496</v>
      </c>
      <c r="J109" s="101">
        <v>7.6088647340662989</v>
      </c>
      <c r="K109" s="101">
        <v>7.5213900235533151</v>
      </c>
      <c r="L109" s="101">
        <v>7.7909911412847288</v>
      </c>
      <c r="M109" s="101">
        <v>7.3425265711214029</v>
      </c>
      <c r="N109" s="101">
        <v>6.9272097169109355</v>
      </c>
      <c r="O109" s="101">
        <v>6.1955317419699671</v>
      </c>
      <c r="P109" s="101">
        <v>4.4503044603033892</v>
      </c>
      <c r="Q109" s="101">
        <v>4.2082477940047598</v>
      </c>
      <c r="R109" s="101">
        <v>3.7942599642541324</v>
      </c>
      <c r="S109" s="101">
        <v>3.4675818469753694</v>
      </c>
      <c r="T109" s="101">
        <v>2.403313404031727</v>
      </c>
      <c r="U109" s="101">
        <v>1.8739149990400572</v>
      </c>
      <c r="V109" s="101">
        <v>1.3863344925646446</v>
      </c>
      <c r="W109" s="101">
        <v>1.170671277797382</v>
      </c>
      <c r="X109" s="101">
        <v>0.99082269708340887</v>
      </c>
      <c r="Y109" s="101">
        <v>0.56333611368235648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0.33755735533831022</v>
      </c>
      <c r="L110" s="104">
        <v>0.46870512355097627</v>
      </c>
      <c r="M110" s="104">
        <v>0.60862794743105386</v>
      </c>
      <c r="N110" s="104">
        <v>0.74663384130888921</v>
      </c>
      <c r="O110" s="104">
        <v>1.7291022028244867</v>
      </c>
      <c r="P110" s="104">
        <v>2.9911562742809052</v>
      </c>
      <c r="Q110" s="104">
        <v>3.2848550642312708</v>
      </c>
      <c r="R110" s="104">
        <v>3.4268853026641408</v>
      </c>
      <c r="S110" s="104">
        <v>3.378530893658839</v>
      </c>
      <c r="T110" s="104">
        <v>3.7342415391151054</v>
      </c>
      <c r="U110" s="104">
        <v>4.4048279756144186</v>
      </c>
      <c r="V110" s="104">
        <v>5.232319804069915</v>
      </c>
      <c r="W110" s="104">
        <v>5.9173080595374348</v>
      </c>
      <c r="X110" s="104">
        <v>5.120043270039174</v>
      </c>
      <c r="Y110" s="104">
        <v>4.077232356208488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0.1962681648541843</v>
      </c>
      <c r="L111" s="98">
        <v>0.28279536398985783</v>
      </c>
      <c r="M111" s="98">
        <v>0.35495900918279477</v>
      </c>
      <c r="N111" s="98">
        <v>0.42102781738006478</v>
      </c>
      <c r="O111" s="98">
        <v>0.99065203141616809</v>
      </c>
      <c r="P111" s="98">
        <v>1.6695273400894493</v>
      </c>
      <c r="Q111" s="98">
        <v>1.8531088893244583</v>
      </c>
      <c r="R111" s="98">
        <v>1.9117241277882926</v>
      </c>
      <c r="S111" s="98">
        <v>1.8478622814021848</v>
      </c>
      <c r="T111" s="98">
        <v>2.3032495247203508</v>
      </c>
      <c r="U111" s="98">
        <v>2.5002132800699113</v>
      </c>
      <c r="V111" s="98">
        <v>2.8912124649592355</v>
      </c>
      <c r="W111" s="98">
        <v>3.3146396429290674</v>
      </c>
      <c r="X111" s="98">
        <v>2.1805352727999776</v>
      </c>
      <c r="Y111" s="98">
        <v>1.269405118597835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0.14128919048412591</v>
      </c>
      <c r="L112" s="98">
        <v>0.18590975956111847</v>
      </c>
      <c r="M112" s="98">
        <v>0.25366893824825909</v>
      </c>
      <c r="N112" s="98">
        <v>0.32560602392882443</v>
      </c>
      <c r="O112" s="98">
        <v>0.73845017140831859</v>
      </c>
      <c r="P112" s="98">
        <v>1.321628934191456</v>
      </c>
      <c r="Q112" s="98">
        <v>1.4317461749068126</v>
      </c>
      <c r="R112" s="98">
        <v>1.5151611748758482</v>
      </c>
      <c r="S112" s="98">
        <v>1.530668612256654</v>
      </c>
      <c r="T112" s="98">
        <v>1.4309920143947543</v>
      </c>
      <c r="U112" s="98">
        <v>1.9046146955445076</v>
      </c>
      <c r="V112" s="98">
        <v>2.34110733911068</v>
      </c>
      <c r="W112" s="98">
        <v>2.6026684166083678</v>
      </c>
      <c r="X112" s="98">
        <v>2.9395079972391969</v>
      </c>
      <c r="Y112" s="98">
        <v>2.807827237610653</v>
      </c>
      <c r="DA112" s="63" t="s">
        <v>1701</v>
      </c>
    </row>
    <row r="113" spans="1:105" ht="12" customHeight="1" x14ac:dyDescent="0.25">
      <c r="A113" s="121" t="s">
        <v>54</v>
      </c>
      <c r="B113" s="122">
        <v>283.39991643381842</v>
      </c>
      <c r="C113" s="122">
        <v>280.61735067933228</v>
      </c>
      <c r="D113" s="122">
        <v>276.66474150557536</v>
      </c>
      <c r="E113" s="122">
        <v>393.45214793981546</v>
      </c>
      <c r="F113" s="122">
        <v>365.25986004306634</v>
      </c>
      <c r="G113" s="122">
        <v>318.44218236581571</v>
      </c>
      <c r="H113" s="122">
        <v>320.7918685875386</v>
      </c>
      <c r="I113" s="122">
        <v>314.41023971673349</v>
      </c>
      <c r="J113" s="122">
        <v>317.11385822739368</v>
      </c>
      <c r="K113" s="122">
        <v>317.75216524356927</v>
      </c>
      <c r="L113" s="122">
        <v>322.91159411775851</v>
      </c>
      <c r="M113" s="122">
        <v>298.89013559805431</v>
      </c>
      <c r="N113" s="122">
        <v>292.48370185957879</v>
      </c>
      <c r="O113" s="122">
        <v>283.36673814742971</v>
      </c>
      <c r="P113" s="122">
        <v>272.72131065436747</v>
      </c>
      <c r="Q113" s="122">
        <v>267.63816305314322</v>
      </c>
      <c r="R113" s="122">
        <v>261.46509204360621</v>
      </c>
      <c r="S113" s="122">
        <v>253.1901516828907</v>
      </c>
      <c r="T113" s="122">
        <v>241.263320178767</v>
      </c>
      <c r="U113" s="122">
        <v>243.95075418241763</v>
      </c>
      <c r="V113" s="122">
        <v>231.05803648325852</v>
      </c>
      <c r="W113" s="122">
        <v>231.39614020468326</v>
      </c>
      <c r="X113" s="122">
        <v>189.86103216763073</v>
      </c>
      <c r="Y113" s="122">
        <v>156.76995738329126</v>
      </c>
      <c r="DA113" s="130" t="s">
        <v>1702</v>
      </c>
    </row>
    <row r="114" spans="1:105" ht="12" customHeight="1" x14ac:dyDescent="0.25">
      <c r="A114" s="97" t="s">
        <v>50</v>
      </c>
      <c r="B114" s="98">
        <v>246.2313307599596</v>
      </c>
      <c r="C114" s="98">
        <v>246.29314694049569</v>
      </c>
      <c r="D114" s="98">
        <v>246.79314254642085</v>
      </c>
      <c r="E114" s="98">
        <v>290.59518632447509</v>
      </c>
      <c r="F114" s="98">
        <v>262.57450233315654</v>
      </c>
      <c r="G114" s="98">
        <v>238.65102701841772</v>
      </c>
      <c r="H114" s="98">
        <v>226.01539193804439</v>
      </c>
      <c r="I114" s="98">
        <v>230.85630094994224</v>
      </c>
      <c r="J114" s="98">
        <v>228.73170663831618</v>
      </c>
      <c r="K114" s="98">
        <v>226.92212856245825</v>
      </c>
      <c r="L114" s="98">
        <v>218.6414576525697</v>
      </c>
      <c r="M114" s="98">
        <v>201.1916578821872</v>
      </c>
      <c r="N114" s="98">
        <v>196.73434020069269</v>
      </c>
      <c r="O114" s="98">
        <v>184.75819403337991</v>
      </c>
      <c r="P114" s="98">
        <v>182.96590560591511</v>
      </c>
      <c r="Q114" s="98">
        <v>180.91582267992925</v>
      </c>
      <c r="R114" s="98">
        <v>177.92426069433472</v>
      </c>
      <c r="S114" s="98">
        <v>174.88226920620275</v>
      </c>
      <c r="T114" s="98">
        <v>172.40674516895029</v>
      </c>
      <c r="U114" s="98">
        <v>179.17471822669276</v>
      </c>
      <c r="V114" s="98">
        <v>168.00474609953878</v>
      </c>
      <c r="W114" s="98">
        <v>175.13490035443823</v>
      </c>
      <c r="X114" s="98">
        <v>165.30354267774237</v>
      </c>
      <c r="Y114" s="98">
        <v>145.47154456818092</v>
      </c>
      <c r="DA114" s="63" t="s">
        <v>1703</v>
      </c>
    </row>
    <row r="115" spans="1:105" ht="12" customHeight="1" x14ac:dyDescent="0.25">
      <c r="A115" s="109" t="s">
        <v>120</v>
      </c>
      <c r="B115" s="33">
        <v>37.168585673858828</v>
      </c>
      <c r="C115" s="33">
        <v>34.324203738836594</v>
      </c>
      <c r="D115" s="33">
        <v>29.871598959154486</v>
      </c>
      <c r="E115" s="33">
        <v>102.85696161534038</v>
      </c>
      <c r="F115" s="33">
        <v>102.68535770990979</v>
      </c>
      <c r="G115" s="33">
        <v>79.791155347398004</v>
      </c>
      <c r="H115" s="33">
        <v>94.776476649494185</v>
      </c>
      <c r="I115" s="33">
        <v>83.553938766791248</v>
      </c>
      <c r="J115" s="33">
        <v>88.38215158907748</v>
      </c>
      <c r="K115" s="33">
        <v>90.830036681111025</v>
      </c>
      <c r="L115" s="33">
        <v>104.2701364651888</v>
      </c>
      <c r="M115" s="33">
        <v>97.698477715867128</v>
      </c>
      <c r="N115" s="33">
        <v>95.749361658886073</v>
      </c>
      <c r="O115" s="33">
        <v>98.60854411404982</v>
      </c>
      <c r="P115" s="33">
        <v>89.755405048452332</v>
      </c>
      <c r="Q115" s="33">
        <v>86.722340373213939</v>
      </c>
      <c r="R115" s="33">
        <v>83.540831349271485</v>
      </c>
      <c r="S115" s="33">
        <v>78.307882476687951</v>
      </c>
      <c r="T115" s="33">
        <v>68.856575009816723</v>
      </c>
      <c r="U115" s="33">
        <v>64.776035955724865</v>
      </c>
      <c r="V115" s="33">
        <v>63.053290383719734</v>
      </c>
      <c r="W115" s="33">
        <v>56.261239850245033</v>
      </c>
      <c r="X115" s="33">
        <v>24.557489489888344</v>
      </c>
      <c r="Y115" s="33">
        <v>11.298412815110336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3831.9464738852921</v>
      </c>
      <c r="C117" s="117">
        <f t="shared" si="19"/>
        <v>4307.8626127646448</v>
      </c>
      <c r="D117" s="117">
        <f t="shared" si="19"/>
        <v>3890.0476363982157</v>
      </c>
      <c r="E117" s="117">
        <f t="shared" si="19"/>
        <v>3839.994131084999</v>
      </c>
      <c r="F117" s="117">
        <f t="shared" si="19"/>
        <v>3686.25780126886</v>
      </c>
      <c r="G117" s="117">
        <f t="shared" si="19"/>
        <v>3621.8342380453414</v>
      </c>
      <c r="H117" s="117">
        <f t="shared" si="19"/>
        <v>3547.4242352488436</v>
      </c>
      <c r="I117" s="117">
        <f t="shared" si="19"/>
        <v>3463.5295456483605</v>
      </c>
      <c r="J117" s="117">
        <f t="shared" si="19"/>
        <v>3387.9073624736702</v>
      </c>
      <c r="K117" s="117">
        <f t="shared" si="19"/>
        <v>3449.3624015099363</v>
      </c>
      <c r="L117" s="117">
        <f t="shared" si="19"/>
        <v>3791.0501631939105</v>
      </c>
      <c r="M117" s="117">
        <f t="shared" si="19"/>
        <v>3428.4148573482985</v>
      </c>
      <c r="N117" s="117">
        <f t="shared" si="19"/>
        <v>3538.044342373053</v>
      </c>
      <c r="O117" s="117">
        <f t="shared" si="19"/>
        <v>3480.4277126643233</v>
      </c>
      <c r="P117" s="117">
        <f t="shared" si="19"/>
        <v>3234.6309419860536</v>
      </c>
      <c r="Q117" s="117">
        <f t="shared" si="19"/>
        <v>3228.4275233858298</v>
      </c>
      <c r="R117" s="117">
        <f t="shared" ref="R117:V117" si="20">R118+R121+R123+R132</f>
        <v>3235.6112653435807</v>
      </c>
      <c r="S117" s="117">
        <f t="shared" si="20"/>
        <v>3255.3146538134069</v>
      </c>
      <c r="T117" s="117">
        <f t="shared" si="20"/>
        <v>3118.2441223430988</v>
      </c>
      <c r="U117" s="117">
        <f t="shared" si="20"/>
        <v>3037.2558981228344</v>
      </c>
      <c r="V117" s="117">
        <f t="shared" si="20"/>
        <v>3045.2829078990935</v>
      </c>
      <c r="W117" s="117">
        <f t="shared" ref="W117:Y117" si="21">W118+W121+W123+W132</f>
        <v>3396.2325813690481</v>
      </c>
      <c r="X117" s="117">
        <f t="shared" si="21"/>
        <v>3040.1024578082465</v>
      </c>
      <c r="Y117" s="117">
        <f t="shared" si="21"/>
        <v>2910.008458540744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3318.8165701333542</v>
      </c>
      <c r="C118" s="122">
        <f t="shared" si="22"/>
        <v>3788.8032599456083</v>
      </c>
      <c r="D118" s="122">
        <f t="shared" si="22"/>
        <v>3401.3398741434535</v>
      </c>
      <c r="E118" s="122">
        <f t="shared" si="22"/>
        <v>3229.986501415196</v>
      </c>
      <c r="F118" s="122">
        <f t="shared" si="22"/>
        <v>3096.5291668049258</v>
      </c>
      <c r="G118" s="122">
        <f t="shared" si="22"/>
        <v>3091.5608213190185</v>
      </c>
      <c r="H118" s="122">
        <f t="shared" si="22"/>
        <v>3023.0684103786721</v>
      </c>
      <c r="I118" s="122">
        <f t="shared" si="22"/>
        <v>2935.2954827972376</v>
      </c>
      <c r="J118" s="122">
        <f t="shared" si="22"/>
        <v>2861.1866765805798</v>
      </c>
      <c r="K118" s="122">
        <f t="shared" si="22"/>
        <v>2912.0980437781718</v>
      </c>
      <c r="L118" s="122">
        <f t="shared" si="22"/>
        <v>3247.6194963506678</v>
      </c>
      <c r="M118" s="122">
        <f t="shared" si="22"/>
        <v>2896.4127202478853</v>
      </c>
      <c r="N118" s="122">
        <f t="shared" si="22"/>
        <v>3007.2891456498487</v>
      </c>
      <c r="O118" s="122">
        <f t="shared" si="22"/>
        <v>2947.6851575671676</v>
      </c>
      <c r="P118" s="122">
        <f t="shared" si="22"/>
        <v>2703.0866107575416</v>
      </c>
      <c r="Q118" s="122">
        <f t="shared" si="22"/>
        <v>2695.0235291614499</v>
      </c>
      <c r="R118" s="122">
        <f t="shared" ref="R118:V118" si="23">SUM(R119:R120)</f>
        <v>2723.7054675445643</v>
      </c>
      <c r="S118" s="122">
        <f t="shared" si="23"/>
        <v>2745.9936872102517</v>
      </c>
      <c r="T118" s="122">
        <f t="shared" si="23"/>
        <v>2644.0382369844806</v>
      </c>
      <c r="U118" s="122">
        <f t="shared" si="23"/>
        <v>2560.7173745579144</v>
      </c>
      <c r="V118" s="122">
        <f t="shared" si="23"/>
        <v>2575.3605714066994</v>
      </c>
      <c r="W118" s="122">
        <f t="shared" ref="W118:Y118" si="24">SUM(W119:W120)</f>
        <v>2891.6031889728015</v>
      </c>
      <c r="X118" s="122">
        <f t="shared" si="24"/>
        <v>2619.7043469691343</v>
      </c>
      <c r="Y118" s="122">
        <f t="shared" si="24"/>
        <v>2568.3111128819432</v>
      </c>
      <c r="DA118" s="130" t="s">
        <v>1856</v>
      </c>
    </row>
    <row r="119" spans="1:105" ht="12" customHeight="1" x14ac:dyDescent="0.25">
      <c r="A119" s="97" t="s">
        <v>198</v>
      </c>
      <c r="B119" s="98">
        <v>3305.4483803491148</v>
      </c>
      <c r="C119" s="98">
        <v>3773.5416422298808</v>
      </c>
      <c r="D119" s="98">
        <v>3387.7998006455764</v>
      </c>
      <c r="E119" s="98">
        <v>3217.1620391484726</v>
      </c>
      <c r="F119" s="98">
        <v>3084.4564921757396</v>
      </c>
      <c r="G119" s="98">
        <v>3079.6970716273895</v>
      </c>
      <c r="H119" s="98">
        <v>3011.5148345596281</v>
      </c>
      <c r="I119" s="98">
        <v>2924.3701459126714</v>
      </c>
      <c r="J119" s="98">
        <v>2850.6389285856731</v>
      </c>
      <c r="K119" s="98">
        <v>2901.5047924744404</v>
      </c>
      <c r="L119" s="98">
        <v>3235.7696768684327</v>
      </c>
      <c r="M119" s="98">
        <v>2886.0936001074811</v>
      </c>
      <c r="N119" s="98">
        <v>2996.6525586248631</v>
      </c>
      <c r="O119" s="98">
        <v>2937.4194616200871</v>
      </c>
      <c r="P119" s="98">
        <v>2693.8600395652365</v>
      </c>
      <c r="Q119" s="98">
        <v>2685.9312285905053</v>
      </c>
      <c r="R119" s="98">
        <v>2714.5587503862066</v>
      </c>
      <c r="S119" s="98">
        <v>2736.8682537747359</v>
      </c>
      <c r="T119" s="98">
        <v>2635.1519737236649</v>
      </c>
      <c r="U119" s="98">
        <v>2552.2966082004727</v>
      </c>
      <c r="V119" s="98">
        <v>2566.9350458433519</v>
      </c>
      <c r="W119" s="98">
        <v>2882.3799121893112</v>
      </c>
      <c r="X119" s="98">
        <v>2611.7245875999129</v>
      </c>
      <c r="Y119" s="98">
        <v>2560.6873837274889</v>
      </c>
      <c r="DA119" s="63" t="s">
        <v>1857</v>
      </c>
    </row>
    <row r="120" spans="1:105" ht="12" customHeight="1" x14ac:dyDescent="0.25">
      <c r="A120" s="97" t="s">
        <v>53</v>
      </c>
      <c r="B120" s="98">
        <v>13.368189784239259</v>
      </c>
      <c r="C120" s="98">
        <v>15.261617715727624</v>
      </c>
      <c r="D120" s="98">
        <v>13.54007349787706</v>
      </c>
      <c r="E120" s="98">
        <v>12.824462266723296</v>
      </c>
      <c r="F120" s="98">
        <v>12.072674629186199</v>
      </c>
      <c r="G120" s="98">
        <v>11.863749691629035</v>
      </c>
      <c r="H120" s="98">
        <v>11.553575819043976</v>
      </c>
      <c r="I120" s="98">
        <v>10.925336884565976</v>
      </c>
      <c r="J120" s="98">
        <v>10.547747994906736</v>
      </c>
      <c r="K120" s="98">
        <v>10.593251303731369</v>
      </c>
      <c r="L120" s="98">
        <v>11.849819482234997</v>
      </c>
      <c r="M120" s="98">
        <v>10.319120140404378</v>
      </c>
      <c r="N120" s="98">
        <v>10.636587024985518</v>
      </c>
      <c r="O120" s="98">
        <v>10.265695947080713</v>
      </c>
      <c r="P120" s="98">
        <v>9.2265711923050855</v>
      </c>
      <c r="Q120" s="98">
        <v>9.092300570944424</v>
      </c>
      <c r="R120" s="98">
        <v>9.1467171583578644</v>
      </c>
      <c r="S120" s="98">
        <v>9.1254334355159603</v>
      </c>
      <c r="T120" s="98">
        <v>8.8862632608157455</v>
      </c>
      <c r="U120" s="98">
        <v>8.4207663574417335</v>
      </c>
      <c r="V120" s="98">
        <v>8.4255255633476889</v>
      </c>
      <c r="W120" s="98">
        <v>9.2232767834900855</v>
      </c>
      <c r="X120" s="98">
        <v>7.9797593692213535</v>
      </c>
      <c r="Y120" s="98">
        <v>7.6237291544543551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5.8931587291173766E-2</v>
      </c>
      <c r="C121" s="122">
        <f t="shared" si="25"/>
        <v>6.5387841231063351E-2</v>
      </c>
      <c r="D121" s="122">
        <f t="shared" si="25"/>
        <v>7.8175972897458021E-2</v>
      </c>
      <c r="E121" s="122">
        <f t="shared" si="25"/>
        <v>8.3989418951159037E-2</v>
      </c>
      <c r="F121" s="122">
        <f t="shared" si="25"/>
        <v>9.8167796114042014E-2</v>
      </c>
      <c r="G121" s="122">
        <f t="shared" si="25"/>
        <v>0.1081999599637842</v>
      </c>
      <c r="H121" s="122">
        <f t="shared" si="25"/>
        <v>0.15300523553136097</v>
      </c>
      <c r="I121" s="122">
        <f t="shared" si="25"/>
        <v>0.2052546366245929</v>
      </c>
      <c r="J121" s="122">
        <f t="shared" si="25"/>
        <v>0.28848505362354632</v>
      </c>
      <c r="K121" s="122">
        <f t="shared" si="25"/>
        <v>0.41522452217777678</v>
      </c>
      <c r="L121" s="122">
        <f t="shared" si="25"/>
        <v>0.8482768038207511</v>
      </c>
      <c r="M121" s="122">
        <f t="shared" si="25"/>
        <v>0.65058068508903466</v>
      </c>
      <c r="N121" s="122">
        <f t="shared" si="25"/>
        <v>1.0443532129707584</v>
      </c>
      <c r="O121" s="122">
        <f t="shared" si="25"/>
        <v>1.342070258768624</v>
      </c>
      <c r="P121" s="122">
        <f t="shared" si="25"/>
        <v>1.6897484806449468</v>
      </c>
      <c r="Q121" s="122">
        <f t="shared" si="25"/>
        <v>3.7183523881372773</v>
      </c>
      <c r="R121" s="122">
        <f t="shared" si="25"/>
        <v>2.3632379233723295</v>
      </c>
      <c r="S121" s="122">
        <f t="shared" si="25"/>
        <v>2.5750090356941642</v>
      </c>
      <c r="T121" s="122">
        <f t="shared" si="25"/>
        <v>2.9348218966242818</v>
      </c>
      <c r="U121" s="122">
        <f t="shared" si="25"/>
        <v>4.0553942823152775</v>
      </c>
      <c r="V121" s="122">
        <f t="shared" si="25"/>
        <v>2.4695794334579682</v>
      </c>
      <c r="W121" s="122">
        <f t="shared" si="25"/>
        <v>3.0122945203402067</v>
      </c>
      <c r="X121" s="122">
        <f t="shared" si="25"/>
        <v>2.7510729842712558</v>
      </c>
      <c r="Y121" s="122">
        <f t="shared" si="25"/>
        <v>2.769044124719219</v>
      </c>
      <c r="DA121" s="130" t="s">
        <v>1859</v>
      </c>
    </row>
    <row r="122" spans="1:105" ht="12" customHeight="1" x14ac:dyDescent="0.25">
      <c r="A122" s="97" t="s">
        <v>53</v>
      </c>
      <c r="B122" s="98">
        <v>5.8931587291173766E-2</v>
      </c>
      <c r="C122" s="98">
        <v>6.5387841231063351E-2</v>
      </c>
      <c r="D122" s="98">
        <v>7.8175972897458021E-2</v>
      </c>
      <c r="E122" s="98">
        <v>8.3989418951159037E-2</v>
      </c>
      <c r="F122" s="98">
        <v>9.8167796114042014E-2</v>
      </c>
      <c r="G122" s="98">
        <v>0.1081999599637842</v>
      </c>
      <c r="H122" s="98">
        <v>0.15300523553136097</v>
      </c>
      <c r="I122" s="98">
        <v>0.2052546366245929</v>
      </c>
      <c r="J122" s="98">
        <v>0.28848505362354632</v>
      </c>
      <c r="K122" s="98">
        <v>0.41522452217777678</v>
      </c>
      <c r="L122" s="98">
        <v>0.8482768038207511</v>
      </c>
      <c r="M122" s="98">
        <v>0.65058068508903466</v>
      </c>
      <c r="N122" s="98">
        <v>1.0443532129707584</v>
      </c>
      <c r="O122" s="98">
        <v>1.342070258768624</v>
      </c>
      <c r="P122" s="98">
        <v>1.6897484806449468</v>
      </c>
      <c r="Q122" s="98">
        <v>3.7183523881372773</v>
      </c>
      <c r="R122" s="98">
        <v>2.3632379233723295</v>
      </c>
      <c r="S122" s="98">
        <v>2.5750090356941642</v>
      </c>
      <c r="T122" s="98">
        <v>2.9348218966242818</v>
      </c>
      <c r="U122" s="98">
        <v>4.0553942823152775</v>
      </c>
      <c r="V122" s="98">
        <v>2.4695794334579682</v>
      </c>
      <c r="W122" s="98">
        <v>3.0122945203402067</v>
      </c>
      <c r="X122" s="98">
        <v>2.7510729842712558</v>
      </c>
      <c r="Y122" s="98">
        <v>2.769044124719219</v>
      </c>
      <c r="DA122" s="63" t="s">
        <v>1860</v>
      </c>
    </row>
    <row r="123" spans="1:105" ht="12" customHeight="1" x14ac:dyDescent="0.25">
      <c r="A123" s="121" t="s">
        <v>55</v>
      </c>
      <c r="B123" s="122">
        <v>342.61020929185275</v>
      </c>
      <c r="C123" s="122">
        <v>350.30096137156539</v>
      </c>
      <c r="D123" s="122">
        <v>322.69631477912822</v>
      </c>
      <c r="E123" s="122">
        <v>363.59129269552102</v>
      </c>
      <c r="F123" s="122">
        <v>359.2554874863514</v>
      </c>
      <c r="G123" s="122">
        <v>330.43827582224799</v>
      </c>
      <c r="H123" s="122">
        <v>319.99726248930301</v>
      </c>
      <c r="I123" s="122">
        <v>329.12795361133618</v>
      </c>
      <c r="J123" s="122">
        <v>324.98274355135277</v>
      </c>
      <c r="K123" s="122">
        <v>334.37551838142036</v>
      </c>
      <c r="L123" s="122">
        <v>334.51710041968892</v>
      </c>
      <c r="M123" s="122">
        <v>338.26235526179818</v>
      </c>
      <c r="N123" s="122">
        <v>340.45646646454236</v>
      </c>
      <c r="O123" s="122">
        <v>346.73463644188058</v>
      </c>
      <c r="P123" s="122">
        <v>352.84039257422751</v>
      </c>
      <c r="Q123" s="122">
        <v>355.86830082606338</v>
      </c>
      <c r="R123" s="122">
        <v>339.39724893052778</v>
      </c>
      <c r="S123" s="122">
        <v>341.627146300758</v>
      </c>
      <c r="T123" s="122">
        <v>314.13160562940436</v>
      </c>
      <c r="U123" s="122">
        <v>313.16269162811227</v>
      </c>
      <c r="V123" s="122">
        <v>314.83355108226533</v>
      </c>
      <c r="W123" s="122">
        <v>349.28116828034217</v>
      </c>
      <c r="X123" s="122">
        <v>296.91781451529062</v>
      </c>
      <c r="Y123" s="122">
        <v>240.93036020038144</v>
      </c>
      <c r="DA123" s="130" t="s">
        <v>1861</v>
      </c>
    </row>
    <row r="124" spans="1:105" ht="12" customHeight="1" x14ac:dyDescent="0.25">
      <c r="A124" s="97" t="s">
        <v>128</v>
      </c>
      <c r="B124" s="98">
        <v>337.21022332973013</v>
      </c>
      <c r="C124" s="98">
        <v>345.66700783873762</v>
      </c>
      <c r="D124" s="98">
        <v>320.04382608601247</v>
      </c>
      <c r="E124" s="98">
        <v>356.74706397668808</v>
      </c>
      <c r="F124" s="98">
        <v>353.17803556965913</v>
      </c>
      <c r="G124" s="98">
        <v>328.43281469514437</v>
      </c>
      <c r="H124" s="98">
        <v>314.72044888324325</v>
      </c>
      <c r="I124" s="98">
        <v>324.34204714516989</v>
      </c>
      <c r="J124" s="98">
        <v>320.03105669603542</v>
      </c>
      <c r="K124" s="98">
        <v>328.7959843303978</v>
      </c>
      <c r="L124" s="98">
        <v>328.60138970225199</v>
      </c>
      <c r="M124" s="98">
        <v>332.40444076639238</v>
      </c>
      <c r="N124" s="98">
        <v>334.6388693991745</v>
      </c>
      <c r="O124" s="98">
        <v>340.09696215662956</v>
      </c>
      <c r="P124" s="98">
        <v>345.67833475479921</v>
      </c>
      <c r="Q124" s="98">
        <v>348.09225375837752</v>
      </c>
      <c r="R124" s="98">
        <v>331.53421330722722</v>
      </c>
      <c r="S124" s="98">
        <v>333.76756738084754</v>
      </c>
      <c r="T124" s="98">
        <v>306.37469179456667</v>
      </c>
      <c r="U124" s="98">
        <v>304.7293217910817</v>
      </c>
      <c r="V124" s="98">
        <v>305.55327153506022</v>
      </c>
      <c r="W124" s="98">
        <v>338.46903614657316</v>
      </c>
      <c r="X124" s="98">
        <v>285.58463209501275</v>
      </c>
      <c r="Y124" s="98">
        <v>229.61597171859842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0.40846646188075786</v>
      </c>
      <c r="L125" s="98">
        <v>0.45291847847226319</v>
      </c>
      <c r="M125" s="98">
        <v>0.54186855530518996</v>
      </c>
      <c r="N125" s="98">
        <v>0.62735530816658969</v>
      </c>
      <c r="O125" s="98">
        <v>1.1058413180424425</v>
      </c>
      <c r="P125" s="98">
        <v>1.6856067924353706</v>
      </c>
      <c r="Q125" s="98">
        <v>2.2073256186179977</v>
      </c>
      <c r="R125" s="98">
        <v>2.419410936690781</v>
      </c>
      <c r="S125" s="98">
        <v>2.6069468517037131</v>
      </c>
      <c r="T125" s="98">
        <v>2.9649176111098345</v>
      </c>
      <c r="U125" s="98">
        <v>3.3106468204167636</v>
      </c>
      <c r="V125" s="98">
        <v>3.7103451427293104</v>
      </c>
      <c r="W125" s="98">
        <v>4.7466442414388093</v>
      </c>
      <c r="X125" s="98">
        <v>5.8952793949581661</v>
      </c>
      <c r="Y125" s="98">
        <v>7.0493312942247481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0.19536619271442474</v>
      </c>
      <c r="L126" s="101">
        <v>0.22660190485895804</v>
      </c>
      <c r="M126" s="101">
        <v>0.26068956375053892</v>
      </c>
      <c r="N126" s="101">
        <v>0.29067558475445249</v>
      </c>
      <c r="O126" s="101">
        <v>0.52764469671093639</v>
      </c>
      <c r="P126" s="101">
        <v>0.78859449990489172</v>
      </c>
      <c r="Q126" s="101">
        <v>1.0481154693227734</v>
      </c>
      <c r="R126" s="101">
        <v>1.1335133243348678</v>
      </c>
      <c r="S126" s="101">
        <v>1.2014172333777524</v>
      </c>
      <c r="T126" s="101">
        <v>1.6133411624771068</v>
      </c>
      <c r="U126" s="101">
        <v>1.625723769190319</v>
      </c>
      <c r="V126" s="101">
        <v>1.7746401097241329</v>
      </c>
      <c r="W126" s="101">
        <v>2.3597468578356149</v>
      </c>
      <c r="X126" s="101">
        <v>2.2349865916470772</v>
      </c>
      <c r="Y126" s="101">
        <v>2.078370738906576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0.2131002691663331</v>
      </c>
      <c r="L127" s="104">
        <v>0.22631657361330512</v>
      </c>
      <c r="M127" s="104">
        <v>0.28117899155465104</v>
      </c>
      <c r="N127" s="104">
        <v>0.33667972341213726</v>
      </c>
      <c r="O127" s="104">
        <v>0.57819662133150596</v>
      </c>
      <c r="P127" s="104">
        <v>0.89701229253047887</v>
      </c>
      <c r="Q127" s="104">
        <v>1.159210149295224</v>
      </c>
      <c r="R127" s="104">
        <v>1.2858976123559129</v>
      </c>
      <c r="S127" s="104">
        <v>1.4055296183259607</v>
      </c>
      <c r="T127" s="104">
        <v>1.3515764486327275</v>
      </c>
      <c r="U127" s="104">
        <v>1.6849230512264446</v>
      </c>
      <c r="V127" s="104">
        <v>1.9357050330051773</v>
      </c>
      <c r="W127" s="104">
        <v>2.3868973836031944</v>
      </c>
      <c r="X127" s="104">
        <v>3.6602928033110893</v>
      </c>
      <c r="Y127" s="104">
        <v>4.9709605553181717</v>
      </c>
      <c r="DA127" s="132" t="s">
        <v>1865</v>
      </c>
    </row>
    <row r="128" spans="1:105" ht="12" customHeight="1" x14ac:dyDescent="0.25">
      <c r="A128" s="106" t="s">
        <v>122</v>
      </c>
      <c r="B128" s="101">
        <v>5.399985962122634</v>
      </c>
      <c r="C128" s="101">
        <v>4.6339535328277837</v>
      </c>
      <c r="D128" s="101">
        <v>2.6524886931157399</v>
      </c>
      <c r="E128" s="101">
        <v>6.8442287188329241</v>
      </c>
      <c r="F128" s="101">
        <v>6.0774519166922882</v>
      </c>
      <c r="G128" s="101">
        <v>2.0054611271036418</v>
      </c>
      <c r="H128" s="101">
        <v>5.2768136060597657</v>
      </c>
      <c r="I128" s="101">
        <v>4.7859064661663036</v>
      </c>
      <c r="J128" s="101">
        <v>4.9516868553173321</v>
      </c>
      <c r="K128" s="101">
        <v>4.9002983328802081</v>
      </c>
      <c r="L128" s="101">
        <v>5.0901247404792969</v>
      </c>
      <c r="M128" s="101">
        <v>4.827202178479145</v>
      </c>
      <c r="N128" s="101">
        <v>4.5841863950007253</v>
      </c>
      <c r="O128" s="101">
        <v>4.1184218856431576</v>
      </c>
      <c r="P128" s="101">
        <v>2.993333512944885</v>
      </c>
      <c r="Q128" s="101">
        <v>2.8398011930749902</v>
      </c>
      <c r="R128" s="101">
        <v>2.5799489139186491</v>
      </c>
      <c r="S128" s="101">
        <v>2.4059672323309282</v>
      </c>
      <c r="T128" s="101">
        <v>1.6927112212619004</v>
      </c>
      <c r="U128" s="101">
        <v>1.3695102740987244</v>
      </c>
      <c r="V128" s="101">
        <v>1.0394489114028986</v>
      </c>
      <c r="W128" s="101">
        <v>0.88589697405621537</v>
      </c>
      <c r="X128" s="101">
        <v>0.76988091902980127</v>
      </c>
      <c r="Y128" s="101">
        <v>0.44039907161228159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0.27076925626159176</v>
      </c>
      <c r="L129" s="104">
        <v>0.37266749848531827</v>
      </c>
      <c r="M129" s="104">
        <v>0.4888437616214687</v>
      </c>
      <c r="N129" s="104">
        <v>0.60605536220053025</v>
      </c>
      <c r="O129" s="104">
        <v>1.4134110815654117</v>
      </c>
      <c r="P129" s="104">
        <v>2.4831175140480655</v>
      </c>
      <c r="Q129" s="104">
        <v>2.728920255992886</v>
      </c>
      <c r="R129" s="104">
        <v>2.8636757726911126</v>
      </c>
      <c r="S129" s="104">
        <v>2.8466648358758282</v>
      </c>
      <c r="T129" s="104">
        <v>3.0992850024659377</v>
      </c>
      <c r="U129" s="104">
        <v>3.7532127425150774</v>
      </c>
      <c r="V129" s="104">
        <v>4.5304854930729404</v>
      </c>
      <c r="W129" s="104">
        <v>5.1795909182740321</v>
      </c>
      <c r="X129" s="104">
        <v>4.6680221062899365</v>
      </c>
      <c r="Y129" s="104">
        <v>3.8246581159459918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0.12948006577746585</v>
      </c>
      <c r="L130" s="98">
        <v>0.18675773892419981</v>
      </c>
      <c r="M130" s="98">
        <v>0.23517482337320963</v>
      </c>
      <c r="N130" s="98">
        <v>0.28044933827170582</v>
      </c>
      <c r="O130" s="98">
        <v>0.67496091015709303</v>
      </c>
      <c r="P130" s="98">
        <v>1.1614885798566097</v>
      </c>
      <c r="Q130" s="98">
        <v>1.2971740810860732</v>
      </c>
      <c r="R130" s="98">
        <v>1.3485145978152644</v>
      </c>
      <c r="S130" s="98">
        <v>1.3159962236191742</v>
      </c>
      <c r="T130" s="98">
        <v>1.6682929880711834</v>
      </c>
      <c r="U130" s="98">
        <v>1.8485980469705701</v>
      </c>
      <c r="V130" s="98">
        <v>2.1893781539622603</v>
      </c>
      <c r="W130" s="98">
        <v>2.5769225016656647</v>
      </c>
      <c r="X130" s="98">
        <v>1.7285141090507399</v>
      </c>
      <c r="Y130" s="98">
        <v>1.0168308783353386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0.14128919048412591</v>
      </c>
      <c r="L131" s="98">
        <v>0.18590975956111847</v>
      </c>
      <c r="M131" s="98">
        <v>0.25366893824825909</v>
      </c>
      <c r="N131" s="98">
        <v>0.32560602392882443</v>
      </c>
      <c r="O131" s="98">
        <v>0.73845017140831859</v>
      </c>
      <c r="P131" s="98">
        <v>1.321628934191456</v>
      </c>
      <c r="Q131" s="98">
        <v>1.4317461749068126</v>
      </c>
      <c r="R131" s="98">
        <v>1.5151611748758482</v>
      </c>
      <c r="S131" s="98">
        <v>1.530668612256654</v>
      </c>
      <c r="T131" s="98">
        <v>1.4309920143947543</v>
      </c>
      <c r="U131" s="98">
        <v>1.9046146955445076</v>
      </c>
      <c r="V131" s="98">
        <v>2.34110733911068</v>
      </c>
      <c r="W131" s="98">
        <v>2.6026684166083678</v>
      </c>
      <c r="X131" s="98">
        <v>2.9395079972391969</v>
      </c>
      <c r="Y131" s="98">
        <v>2.807827237610653</v>
      </c>
      <c r="DA131" s="63" t="s">
        <v>1869</v>
      </c>
    </row>
    <row r="132" spans="1:105" ht="12" customHeight="1" x14ac:dyDescent="0.25">
      <c r="A132" s="121" t="s">
        <v>54</v>
      </c>
      <c r="B132" s="122">
        <v>170.46076287279391</v>
      </c>
      <c r="C132" s="122">
        <v>168.69300360624067</v>
      </c>
      <c r="D132" s="122">
        <v>165.93327150273637</v>
      </c>
      <c r="E132" s="122">
        <v>246.33234755533084</v>
      </c>
      <c r="F132" s="122">
        <v>230.37497918146909</v>
      </c>
      <c r="G132" s="122">
        <v>199.72694094411162</v>
      </c>
      <c r="H132" s="122">
        <v>204.2055571453368</v>
      </c>
      <c r="I132" s="122">
        <v>198.90085460316237</v>
      </c>
      <c r="J132" s="122">
        <v>201.44945728811413</v>
      </c>
      <c r="K132" s="122">
        <v>202.47361482816649</v>
      </c>
      <c r="L132" s="122">
        <v>208.06528961973322</v>
      </c>
      <c r="M132" s="122">
        <v>193.08920115352581</v>
      </c>
      <c r="N132" s="122">
        <v>189.25437704569129</v>
      </c>
      <c r="O132" s="122">
        <v>184.6658483965067</v>
      </c>
      <c r="P132" s="122">
        <v>177.01419017363989</v>
      </c>
      <c r="Q132" s="122">
        <v>173.81734101017923</v>
      </c>
      <c r="R132" s="122">
        <v>170.14531094511651</v>
      </c>
      <c r="S132" s="122">
        <v>165.11881126670306</v>
      </c>
      <c r="T132" s="122">
        <v>157.13945783258936</v>
      </c>
      <c r="U132" s="122">
        <v>159.32043765449245</v>
      </c>
      <c r="V132" s="122">
        <v>152.61920597667097</v>
      </c>
      <c r="W132" s="122">
        <v>152.33592959556424</v>
      </c>
      <c r="X132" s="122">
        <v>120.72922333955077</v>
      </c>
      <c r="Y132" s="122">
        <v>97.997941333699956</v>
      </c>
      <c r="DA132" s="130" t="s">
        <v>1870</v>
      </c>
    </row>
    <row r="133" spans="1:105" ht="12" customHeight="1" x14ac:dyDescent="0.25">
      <c r="A133" s="97" t="s">
        <v>50</v>
      </c>
      <c r="B133" s="98">
        <v>143.00009907248912</v>
      </c>
      <c r="C133" s="98">
        <v>143.2444574773242</v>
      </c>
      <c r="D133" s="98">
        <v>143.69948535135987</v>
      </c>
      <c r="E133" s="98">
        <v>169.39576257624546</v>
      </c>
      <c r="F133" s="98">
        <v>153.33226025055839</v>
      </c>
      <c r="G133" s="98">
        <v>139.71670543122758</v>
      </c>
      <c r="H133" s="98">
        <v>132.73472008303114</v>
      </c>
      <c r="I133" s="98">
        <v>135.79751084610319</v>
      </c>
      <c r="J133" s="98">
        <v>134.60085871132907</v>
      </c>
      <c r="K133" s="98">
        <v>133.61638084553383</v>
      </c>
      <c r="L133" s="98">
        <v>128.80154903434271</v>
      </c>
      <c r="M133" s="98">
        <v>118.58553175781492</v>
      </c>
      <c r="N133" s="98">
        <v>116.0398054864487</v>
      </c>
      <c r="O133" s="98">
        <v>109.04974059373805</v>
      </c>
      <c r="P133" s="98">
        <v>108.02978191807844</v>
      </c>
      <c r="Q133" s="98">
        <v>106.87992908663892</v>
      </c>
      <c r="R133" s="98">
        <v>105.21445359327011</v>
      </c>
      <c r="S133" s="98">
        <v>103.62429072892425</v>
      </c>
      <c r="T133" s="98">
        <v>102.43075320912247</v>
      </c>
      <c r="U133" s="98">
        <v>106.96242000290093</v>
      </c>
      <c r="V133" s="98">
        <v>100.88395435319461</v>
      </c>
      <c r="W133" s="98">
        <v>105.82168655089076</v>
      </c>
      <c r="X133" s="98">
        <v>100.30042193447993</v>
      </c>
      <c r="Y133" s="98">
        <v>88.540019114555392</v>
      </c>
      <c r="DA133" s="63" t="s">
        <v>1871</v>
      </c>
    </row>
    <row r="134" spans="1:105" ht="12" customHeight="1" x14ac:dyDescent="0.25">
      <c r="A134" s="109" t="s">
        <v>120</v>
      </c>
      <c r="B134" s="33">
        <v>27.460663800304783</v>
      </c>
      <c r="C134" s="33">
        <v>25.448546128916455</v>
      </c>
      <c r="D134" s="33">
        <v>22.23378615137652</v>
      </c>
      <c r="E134" s="33">
        <v>76.936584979085382</v>
      </c>
      <c r="F134" s="33">
        <v>77.042718930910681</v>
      </c>
      <c r="G134" s="33">
        <v>60.010235512884023</v>
      </c>
      <c r="H134" s="33">
        <v>71.470837062305662</v>
      </c>
      <c r="I134" s="33">
        <v>63.103343757059172</v>
      </c>
      <c r="J134" s="33">
        <v>66.848598576785065</v>
      </c>
      <c r="K134" s="33">
        <v>68.857233982632678</v>
      </c>
      <c r="L134" s="33">
        <v>79.263740585390508</v>
      </c>
      <c r="M134" s="33">
        <v>74.503669395710887</v>
      </c>
      <c r="N134" s="33">
        <v>73.214571559242586</v>
      </c>
      <c r="O134" s="33">
        <v>75.616107802768653</v>
      </c>
      <c r="P134" s="33">
        <v>68.984408255561448</v>
      </c>
      <c r="Q134" s="33">
        <v>66.93741192354031</v>
      </c>
      <c r="R134" s="33">
        <v>64.930857351846399</v>
      </c>
      <c r="S134" s="33">
        <v>61.494520537778811</v>
      </c>
      <c r="T134" s="33">
        <v>54.708704623466886</v>
      </c>
      <c r="U134" s="33">
        <v>52.358017651591517</v>
      </c>
      <c r="V134" s="33">
        <v>51.735251623476366</v>
      </c>
      <c r="W134" s="33">
        <v>46.514243044673471</v>
      </c>
      <c r="X134" s="33">
        <v>20.428801405070836</v>
      </c>
      <c r="Y134" s="33">
        <v>9.4579222191445691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0.73665877672658497</v>
      </c>
      <c r="C136" s="119">
        <f t="shared" si="26"/>
        <v>0.73888777621471247</v>
      </c>
      <c r="D136" s="119">
        <f t="shared" si="26"/>
        <v>0.73920649591098908</v>
      </c>
      <c r="E136" s="119">
        <f t="shared" si="26"/>
        <v>0.73930654174443555</v>
      </c>
      <c r="F136" s="119">
        <f t="shared" si="26"/>
        <v>0.74128931768537243</v>
      </c>
      <c r="G136" s="119">
        <f t="shared" si="26"/>
        <v>0.74347063560462456</v>
      </c>
      <c r="H136" s="119">
        <f t="shared" si="26"/>
        <v>0.74538692472850554</v>
      </c>
      <c r="I136" s="119">
        <f t="shared" si="26"/>
        <v>0.7477399898917535</v>
      </c>
      <c r="J136" s="119">
        <f t="shared" si="26"/>
        <v>0.75033755591294438</v>
      </c>
      <c r="K136" s="119">
        <f t="shared" si="26"/>
        <v>0.75378170995097626</v>
      </c>
      <c r="L136" s="119">
        <f t="shared" si="26"/>
        <v>0.75805394175688878</v>
      </c>
      <c r="M136" s="119">
        <f t="shared" si="26"/>
        <v>0.76230067997926265</v>
      </c>
      <c r="N136" s="119">
        <f t="shared" si="26"/>
        <v>0.76735719444777262</v>
      </c>
      <c r="O136" s="119">
        <f t="shared" si="26"/>
        <v>0.77235889469562302</v>
      </c>
      <c r="P136" s="119">
        <f t="shared" si="26"/>
        <v>0.77310187658975627</v>
      </c>
      <c r="Q136" s="119">
        <f t="shared" si="26"/>
        <v>0.77463720545115644</v>
      </c>
      <c r="R136" s="119">
        <f t="shared" ref="R136:V136" si="27">IF(R117=0,"",R117/R98)</f>
        <v>0.77537789370851629</v>
      </c>
      <c r="S136" s="119">
        <f t="shared" si="27"/>
        <v>0.77723519233025851</v>
      </c>
      <c r="T136" s="119">
        <f t="shared" si="27"/>
        <v>0.77794818367939811</v>
      </c>
      <c r="U136" s="119">
        <f t="shared" si="27"/>
        <v>0.7804146794184379</v>
      </c>
      <c r="V136" s="119">
        <f t="shared" si="27"/>
        <v>0.78373943374424038</v>
      </c>
      <c r="W136" s="119">
        <f t="shared" ref="W136:Y136" si="28">IF(W117=0,"",W117/W98)</f>
        <v>0.78776159485435193</v>
      </c>
      <c r="X136" s="119">
        <f t="shared" si="28"/>
        <v>0.79061950126606773</v>
      </c>
      <c r="Y136" s="119">
        <f t="shared" si="28"/>
        <v>0.79463023448044023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0.74148604433039156</v>
      </c>
      <c r="C137" s="124">
        <f t="shared" si="29"/>
        <v>0.74312597623358978</v>
      </c>
      <c r="D137" s="124">
        <f t="shared" si="29"/>
        <v>0.74406117297448915</v>
      </c>
      <c r="E137" s="124">
        <f t="shared" si="29"/>
        <v>0.74538791095444512</v>
      </c>
      <c r="F137" s="124">
        <f t="shared" si="29"/>
        <v>0.74670978421850209</v>
      </c>
      <c r="G137" s="124">
        <f t="shared" si="29"/>
        <v>0.74827315622546908</v>
      </c>
      <c r="H137" s="124">
        <f t="shared" si="29"/>
        <v>0.75008527750005882</v>
      </c>
      <c r="I137" s="124">
        <f t="shared" si="29"/>
        <v>0.75270447244140848</v>
      </c>
      <c r="J137" s="124">
        <f t="shared" si="29"/>
        <v>0.75551719129157002</v>
      </c>
      <c r="K137" s="124">
        <f t="shared" si="29"/>
        <v>0.75882906356331403</v>
      </c>
      <c r="L137" s="124">
        <f t="shared" si="29"/>
        <v>0.76246604434559906</v>
      </c>
      <c r="M137" s="124">
        <f t="shared" si="29"/>
        <v>0.76664467563260785</v>
      </c>
      <c r="N137" s="124">
        <f t="shared" si="29"/>
        <v>0.77147858387722157</v>
      </c>
      <c r="O137" s="124">
        <f t="shared" si="29"/>
        <v>0.77610397044343327</v>
      </c>
      <c r="P137" s="124">
        <f t="shared" si="29"/>
        <v>0.77676861724669521</v>
      </c>
      <c r="Q137" s="124">
        <f t="shared" si="29"/>
        <v>0.77771097542740353</v>
      </c>
      <c r="R137" s="124">
        <f t="shared" ref="R137:V137" si="30">IF(R118=0,"",R118/R99)</f>
        <v>0.77863110724037354</v>
      </c>
      <c r="S137" s="124">
        <f t="shared" si="30"/>
        <v>0.78006526305557189</v>
      </c>
      <c r="T137" s="124">
        <f t="shared" si="30"/>
        <v>0.78086760246517561</v>
      </c>
      <c r="U137" s="124">
        <f t="shared" si="30"/>
        <v>0.78316832035634576</v>
      </c>
      <c r="V137" s="124">
        <f t="shared" si="30"/>
        <v>0.78592323363910221</v>
      </c>
      <c r="W137" s="124">
        <f t="shared" ref="W137:Y137" si="31">IF(W118=0,"",W118/W99)</f>
        <v>0.78927844170437678</v>
      </c>
      <c r="X137" s="124">
        <f t="shared" si="31"/>
        <v>0.79283060405107486</v>
      </c>
      <c r="Y137" s="124">
        <f t="shared" si="31"/>
        <v>0.79690388741766982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0.74071162643934885</v>
      </c>
      <c r="C138" s="111">
        <f t="shared" si="32"/>
        <v>0.74235474767523479</v>
      </c>
      <c r="D138" s="111">
        <f t="shared" si="32"/>
        <v>0.74330083955070325</v>
      </c>
      <c r="E138" s="111">
        <f t="shared" si="32"/>
        <v>0.74463214551287316</v>
      </c>
      <c r="F138" s="111">
        <f t="shared" si="32"/>
        <v>0.74597023895024295</v>
      </c>
      <c r="G138" s="111">
        <f t="shared" si="32"/>
        <v>0.74754824849046142</v>
      </c>
      <c r="H138" s="111">
        <f t="shared" si="32"/>
        <v>0.74936679251456439</v>
      </c>
      <c r="I138" s="111">
        <f t="shared" si="32"/>
        <v>0.75200970061261196</v>
      </c>
      <c r="J138" s="111">
        <f t="shared" si="32"/>
        <v>0.75483435355030681</v>
      </c>
      <c r="K138" s="111">
        <f t="shared" si="32"/>
        <v>0.75816149991503257</v>
      </c>
      <c r="L138" s="111">
        <f t="shared" si="32"/>
        <v>0.76180336608744881</v>
      </c>
      <c r="M138" s="111">
        <f t="shared" si="32"/>
        <v>0.76600555639317991</v>
      </c>
      <c r="N138" s="111">
        <f t="shared" si="32"/>
        <v>0.77085331824513947</v>
      </c>
      <c r="O138" s="111">
        <f t="shared" si="32"/>
        <v>0.7754971656035643</v>
      </c>
      <c r="P138" s="111">
        <f t="shared" si="32"/>
        <v>0.77617517247870915</v>
      </c>
      <c r="Q138" s="111">
        <f t="shared" si="32"/>
        <v>0.77712620087254225</v>
      </c>
      <c r="R138" s="111">
        <f t="shared" ref="R138:V138" si="33">IF(R119=0,"",R119/R100)</f>
        <v>0.77805075652186229</v>
      </c>
      <c r="S138" s="111">
        <f t="shared" si="33"/>
        <v>0.77949364489714457</v>
      </c>
      <c r="T138" s="111">
        <f t="shared" si="33"/>
        <v>0.7802909997322125</v>
      </c>
      <c r="U138" s="111">
        <f t="shared" si="33"/>
        <v>0.78260844965519438</v>
      </c>
      <c r="V138" s="111">
        <f t="shared" si="33"/>
        <v>0.78537137642231358</v>
      </c>
      <c r="W138" s="111">
        <f t="shared" ref="W138:Y138" si="34">IF(W119=0,"",W119/W100)</f>
        <v>0.78874660232626981</v>
      </c>
      <c r="X138" s="111">
        <f t="shared" si="34"/>
        <v>0.79232907786701046</v>
      </c>
      <c r="Y138" s="111">
        <f t="shared" si="34"/>
        <v>0.79642232129069757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1.8509909596625969</v>
      </c>
      <c r="D140" s="124">
        <f t="shared" si="38"/>
        <v>1.9295903784284885</v>
      </c>
      <c r="E140" s="124">
        <f t="shared" si="38"/>
        <v>2.0200796698722367</v>
      </c>
      <c r="F140" s="124">
        <f t="shared" si="38"/>
        <v>2.1382682110241511</v>
      </c>
      <c r="G140" s="124">
        <f t="shared" si="38"/>
        <v>2.2653373682807088</v>
      </c>
      <c r="H140" s="124">
        <f t="shared" si="38"/>
        <v>2.4452405059110234</v>
      </c>
      <c r="I140" s="124">
        <f t="shared" si="38"/>
        <v>2.6505689145682747</v>
      </c>
      <c r="J140" s="124">
        <f t="shared" si="38"/>
        <v>2.7739561961938981</v>
      </c>
      <c r="K140" s="124">
        <f t="shared" si="38"/>
        <v>2.886613263321693</v>
      </c>
      <c r="L140" s="124">
        <f t="shared" si="38"/>
        <v>2.9545294303963345</v>
      </c>
      <c r="M140" s="124">
        <f t="shared" si="38"/>
        <v>3.0592571386967915</v>
      </c>
      <c r="N140" s="124">
        <f t="shared" si="38"/>
        <v>3.1579870834384449</v>
      </c>
      <c r="O140" s="124">
        <f t="shared" si="38"/>
        <v>3.2885958980011538</v>
      </c>
      <c r="P140" s="124">
        <f t="shared" si="38"/>
        <v>3.4471564019018524</v>
      </c>
      <c r="Q140" s="124">
        <f t="shared" si="38"/>
        <v>3.5915624167522702</v>
      </c>
      <c r="R140" s="124">
        <f t="shared" ref="R140:V140" si="39">IF(R121=0,"",R121/R102)</f>
        <v>3.6894321024454935</v>
      </c>
      <c r="S140" s="124">
        <f t="shared" si="39"/>
        <v>3.7514574787399146</v>
      </c>
      <c r="T140" s="124">
        <f t="shared" si="39"/>
        <v>3.7940045810500167</v>
      </c>
      <c r="U140" s="124">
        <f t="shared" si="39"/>
        <v>3.8404869741236882</v>
      </c>
      <c r="V140" s="124">
        <f t="shared" si="39"/>
        <v>3.880271446752368</v>
      </c>
      <c r="W140" s="124">
        <f t="shared" ref="W140:Y140" si="40">IF(W121=0,"",W121/W102)</f>
        <v>3.9138475379435667</v>
      </c>
      <c r="X140" s="124">
        <f t="shared" si="40"/>
        <v>3.9457550255887703</v>
      </c>
      <c r="Y140" s="124">
        <f t="shared" si="40"/>
        <v>3.9718689318618607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1.8509909596625969</v>
      </c>
      <c r="D141" s="111">
        <f t="shared" si="41"/>
        <v>1.9295903784284885</v>
      </c>
      <c r="E141" s="111">
        <f t="shared" si="41"/>
        <v>2.0200796698722367</v>
      </c>
      <c r="F141" s="111">
        <f t="shared" si="41"/>
        <v>2.1382682110241511</v>
      </c>
      <c r="G141" s="111">
        <f t="shared" si="41"/>
        <v>2.2653373682807088</v>
      </c>
      <c r="H141" s="111">
        <f t="shared" si="41"/>
        <v>2.4452405059110234</v>
      </c>
      <c r="I141" s="111">
        <f t="shared" si="41"/>
        <v>2.6505689145682747</v>
      </c>
      <c r="J141" s="111">
        <f t="shared" si="41"/>
        <v>2.7739561961938981</v>
      </c>
      <c r="K141" s="111">
        <f t="shared" si="41"/>
        <v>2.886613263321693</v>
      </c>
      <c r="L141" s="111">
        <f t="shared" si="41"/>
        <v>2.9545294303963345</v>
      </c>
      <c r="M141" s="111">
        <f t="shared" si="41"/>
        <v>3.0592571386967915</v>
      </c>
      <c r="N141" s="111">
        <f t="shared" si="41"/>
        <v>3.1579870834384449</v>
      </c>
      <c r="O141" s="111">
        <f t="shared" si="41"/>
        <v>3.2885958980011538</v>
      </c>
      <c r="P141" s="111">
        <f t="shared" si="41"/>
        <v>3.4471564019018524</v>
      </c>
      <c r="Q141" s="111">
        <f t="shared" si="41"/>
        <v>3.5915624167522702</v>
      </c>
      <c r="R141" s="111">
        <f t="shared" ref="R141:V141" si="42">IF(R122=0,"",R122/R103)</f>
        <v>3.6894321024454935</v>
      </c>
      <c r="S141" s="111">
        <f t="shared" si="42"/>
        <v>3.7514574787399146</v>
      </c>
      <c r="T141" s="111">
        <f t="shared" si="42"/>
        <v>3.7940045810500167</v>
      </c>
      <c r="U141" s="111">
        <f t="shared" si="42"/>
        <v>3.8404869741236882</v>
      </c>
      <c r="V141" s="111">
        <f t="shared" si="42"/>
        <v>3.880271446752368</v>
      </c>
      <c r="W141" s="111">
        <f t="shared" ref="W141:Y141" si="43">IF(W122=0,"",W122/W103)</f>
        <v>3.9138475379435667</v>
      </c>
      <c r="X141" s="111">
        <f t="shared" si="43"/>
        <v>3.9457550255887703</v>
      </c>
      <c r="Y141" s="111">
        <f t="shared" si="43"/>
        <v>3.9718689318618607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0.77432830598190594</v>
      </c>
      <c r="C142" s="124">
        <f t="shared" si="44"/>
        <v>0.77658430697954939</v>
      </c>
      <c r="D142" s="124">
        <f t="shared" si="44"/>
        <v>0.77862970079013138</v>
      </c>
      <c r="E142" s="124">
        <f t="shared" si="44"/>
        <v>0.77813678605852898</v>
      </c>
      <c r="F142" s="124">
        <f t="shared" si="44"/>
        <v>0.78003764626916117</v>
      </c>
      <c r="G142" s="124">
        <f t="shared" si="44"/>
        <v>0.78407132597865525</v>
      </c>
      <c r="H142" s="124">
        <f t="shared" si="44"/>
        <v>0.78427342971627267</v>
      </c>
      <c r="I142" s="124">
        <f t="shared" si="44"/>
        <v>0.78768090748709674</v>
      </c>
      <c r="J142" s="124">
        <f t="shared" si="44"/>
        <v>0.79089934957634156</v>
      </c>
      <c r="K142" s="124">
        <f t="shared" si="44"/>
        <v>0.79507321439349787</v>
      </c>
      <c r="L142" s="124">
        <f t="shared" si="44"/>
        <v>0.79938502974970516</v>
      </c>
      <c r="M142" s="124">
        <f t="shared" si="44"/>
        <v>0.80477985024086751</v>
      </c>
      <c r="N142" s="124">
        <f t="shared" si="44"/>
        <v>0.811019649473391</v>
      </c>
      <c r="O142" s="124">
        <f t="shared" si="44"/>
        <v>0.81699606811322822</v>
      </c>
      <c r="P142" s="124">
        <f t="shared" si="44"/>
        <v>0.81895742182025677</v>
      </c>
      <c r="Q142" s="124">
        <f t="shared" si="44"/>
        <v>0.82061107999334082</v>
      </c>
      <c r="R142" s="124">
        <f t="shared" ref="R142:V142" si="45">IF(R123=0,"",R123/R104)</f>
        <v>0.82223757860547153</v>
      </c>
      <c r="S142" s="124">
        <f t="shared" si="45"/>
        <v>0.82470898950762739</v>
      </c>
      <c r="T142" s="124">
        <f t="shared" si="45"/>
        <v>0.82616280373539064</v>
      </c>
      <c r="U142" s="124">
        <f t="shared" si="45"/>
        <v>0.83033469478779809</v>
      </c>
      <c r="V142" s="124">
        <f t="shared" si="45"/>
        <v>0.83504439130681196</v>
      </c>
      <c r="W142" s="124">
        <f t="shared" ref="W142:Y142" si="46">IF(W123=0,"",W123/W104)</f>
        <v>0.84067920904171545</v>
      </c>
      <c r="X142" s="124">
        <f t="shared" si="46"/>
        <v>0.84733153878740064</v>
      </c>
      <c r="Y142" s="124">
        <f t="shared" si="46"/>
        <v>0.85508359572420611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0.77732214641002828</v>
      </c>
      <c r="C143" s="111">
        <f t="shared" si="47"/>
        <v>0.77907553797064988</v>
      </c>
      <c r="D143" s="111">
        <f t="shared" si="47"/>
        <v>0.78018134454105759</v>
      </c>
      <c r="E143" s="111">
        <f t="shared" si="47"/>
        <v>0.78157498654548696</v>
      </c>
      <c r="F143" s="111">
        <f t="shared" si="47"/>
        <v>0.78307198256091204</v>
      </c>
      <c r="G143" s="111">
        <f t="shared" si="47"/>
        <v>0.78508230989439065</v>
      </c>
      <c r="H143" s="111">
        <f t="shared" si="47"/>
        <v>0.78699186743713379</v>
      </c>
      <c r="I143" s="111">
        <f t="shared" si="47"/>
        <v>0.79014114228523979</v>
      </c>
      <c r="J143" s="111">
        <f t="shared" si="47"/>
        <v>0.79354297812232</v>
      </c>
      <c r="K143" s="111">
        <f t="shared" si="47"/>
        <v>0.79756688488767236</v>
      </c>
      <c r="L143" s="111">
        <f t="shared" si="47"/>
        <v>0.802043104870799</v>
      </c>
      <c r="M143" s="111">
        <f t="shared" si="47"/>
        <v>0.80726473584019254</v>
      </c>
      <c r="N143" s="111">
        <f t="shared" si="47"/>
        <v>0.81336819319295062</v>
      </c>
      <c r="O143" s="111">
        <f t="shared" si="47"/>
        <v>0.81899607650722461</v>
      </c>
      <c r="P143" s="111">
        <f t="shared" si="47"/>
        <v>0.82000924006885512</v>
      </c>
      <c r="Q143" s="111">
        <f t="shared" si="47"/>
        <v>0.82144611417151814</v>
      </c>
      <c r="R143" s="111">
        <f t="shared" ref="R143:V143" si="48">IF(R124=0,"",R124/R105)</f>
        <v>0.82284591735815382</v>
      </c>
      <c r="S143" s="111">
        <f t="shared" si="48"/>
        <v>0.82502544706962022</v>
      </c>
      <c r="T143" s="111">
        <f t="shared" si="48"/>
        <v>0.82620032549481481</v>
      </c>
      <c r="U143" s="111">
        <f t="shared" si="48"/>
        <v>0.82972825911484349</v>
      </c>
      <c r="V143" s="111">
        <f t="shared" si="48"/>
        <v>0.83398097358767087</v>
      </c>
      <c r="W143" s="111">
        <f t="shared" ref="W143:Y143" si="49">IF(W124=0,"",W124/W105)</f>
        <v>0.83938777101278572</v>
      </c>
      <c r="X143" s="111">
        <f t="shared" si="49"/>
        <v>0.84479532741700658</v>
      </c>
      <c r="Y143" s="111">
        <f t="shared" si="49"/>
        <v>0.85117984534993552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0.90435359992908793</v>
      </c>
      <c r="L144" s="111">
        <f t="shared" si="50"/>
        <v>0.90050102400738063</v>
      </c>
      <c r="M144" s="111">
        <f t="shared" si="50"/>
        <v>0.90440685435129786</v>
      </c>
      <c r="N144" s="111">
        <f t="shared" si="50"/>
        <v>0.90823370417182658</v>
      </c>
      <c r="O144" s="111">
        <f t="shared" si="50"/>
        <v>0.90910025981392351</v>
      </c>
      <c r="P144" s="111">
        <f t="shared" si="50"/>
        <v>0.91346276020195094</v>
      </c>
      <c r="Q144" s="111">
        <f t="shared" si="50"/>
        <v>0.91437634248619626</v>
      </c>
      <c r="R144" s="111">
        <f t="shared" ref="R144:V144" si="51">IF(R125=0,"",R125/R106)</f>
        <v>0.91646963163979334</v>
      </c>
      <c r="S144" s="111">
        <f t="shared" si="51"/>
        <v>0.91818250618710795</v>
      </c>
      <c r="T144" s="111">
        <f t="shared" si="51"/>
        <v>0.90715399350347292</v>
      </c>
      <c r="U144" s="111">
        <f t="shared" si="51"/>
        <v>0.91717414666446928</v>
      </c>
      <c r="V144" s="111">
        <f t="shared" si="51"/>
        <v>0.9210735625742581</v>
      </c>
      <c r="W144" s="111">
        <f t="shared" ref="W144:Y144" si="52">IF(W125=0,"",W125/W106)</f>
        <v>0.92100486396128878</v>
      </c>
      <c r="X144" s="111">
        <f t="shared" si="52"/>
        <v>0.94287796058100648</v>
      </c>
      <c r="Y144" s="111">
        <f t="shared" si="52"/>
        <v>0.95781761792831932</v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0.81891715247848973</v>
      </c>
      <c r="L145" s="112">
        <f t="shared" si="53"/>
        <v>0.81910367024431241</v>
      </c>
      <c r="M145" s="112">
        <f t="shared" si="53"/>
        <v>0.81987266650816781</v>
      </c>
      <c r="N145" s="112">
        <f t="shared" si="53"/>
        <v>0.82097267860256173</v>
      </c>
      <c r="O145" s="112">
        <f t="shared" si="53"/>
        <v>0.82674899226264809</v>
      </c>
      <c r="P145" s="112">
        <f t="shared" si="53"/>
        <v>0.83160415503186802</v>
      </c>
      <c r="Q145" s="112">
        <f t="shared" si="53"/>
        <v>0.83527625648891057</v>
      </c>
      <c r="R145" s="112">
        <f t="shared" ref="R145:V145" si="54">IF(R126=0,"",R126/R107)</f>
        <v>0.83714220024253716</v>
      </c>
      <c r="S145" s="112">
        <f t="shared" si="54"/>
        <v>0.83797358996417226</v>
      </c>
      <c r="T145" s="112">
        <f t="shared" si="54"/>
        <v>0.84168618147861662</v>
      </c>
      <c r="U145" s="112">
        <f t="shared" si="54"/>
        <v>0.84466639301387447</v>
      </c>
      <c r="V145" s="112">
        <f t="shared" si="54"/>
        <v>0.84806395854186523</v>
      </c>
      <c r="W145" s="112">
        <f t="shared" ref="W145:Y145" si="55">IF(W126=0,"",W126/W107)</f>
        <v>0.85285806742562409</v>
      </c>
      <c r="X145" s="112">
        <f t="shared" si="55"/>
        <v>0.86221737325787295</v>
      </c>
      <c r="Y145" s="112">
        <f t="shared" si="55"/>
        <v>0.87003929731236873</v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0.62420086672424169</v>
      </c>
      <c r="C147" s="112">
        <f t="shared" si="59"/>
        <v>0.62702163604820949</v>
      </c>
      <c r="D147" s="112">
        <f t="shared" si="59"/>
        <v>0.62794365284932874</v>
      </c>
      <c r="E147" s="112">
        <f t="shared" si="59"/>
        <v>0.63299384307643802</v>
      </c>
      <c r="F147" s="112">
        <f t="shared" si="59"/>
        <v>0.6366706973400218</v>
      </c>
      <c r="G147" s="112">
        <f t="shared" si="59"/>
        <v>0.64751516657548258</v>
      </c>
      <c r="H147" s="112">
        <f t="shared" si="59"/>
        <v>0.65030065734781528</v>
      </c>
      <c r="I147" s="112">
        <f t="shared" si="59"/>
        <v>0.6504309740672537</v>
      </c>
      <c r="J147" s="112">
        <f t="shared" si="59"/>
        <v>0.65077866782776561</v>
      </c>
      <c r="K147" s="112">
        <f t="shared" si="59"/>
        <v>0.65151498825813714</v>
      </c>
      <c r="L147" s="112">
        <f t="shared" si="59"/>
        <v>0.65333468465989541</v>
      </c>
      <c r="M147" s="112">
        <f t="shared" si="59"/>
        <v>0.6574306720883818</v>
      </c>
      <c r="N147" s="112">
        <f t="shared" si="59"/>
        <v>0.66176521028512481</v>
      </c>
      <c r="O147" s="112">
        <f t="shared" si="59"/>
        <v>0.66474066426679956</v>
      </c>
      <c r="P147" s="112">
        <f t="shared" si="59"/>
        <v>0.67261319751161952</v>
      </c>
      <c r="Q147" s="112">
        <f t="shared" si="59"/>
        <v>0.67481796036837138</v>
      </c>
      <c r="R147" s="112">
        <f t="shared" ref="R147:V147" si="60">IF(R128=0,"",R128/R109)</f>
        <v>0.67996103014143627</v>
      </c>
      <c r="S147" s="112">
        <f t="shared" si="60"/>
        <v>0.69384583796617683</v>
      </c>
      <c r="T147" s="112">
        <f t="shared" si="60"/>
        <v>0.70432396308457257</v>
      </c>
      <c r="U147" s="112">
        <f t="shared" si="60"/>
        <v>0.73082838591946686</v>
      </c>
      <c r="V147" s="112">
        <f t="shared" si="60"/>
        <v>0.74978218963590371</v>
      </c>
      <c r="W147" s="112">
        <f t="shared" ref="W147:Y147" si="61">IF(W128=0,"",W128/W109)</f>
        <v>0.75674272603922643</v>
      </c>
      <c r="X147" s="112">
        <f t="shared" si="61"/>
        <v>0.77701179161118028</v>
      </c>
      <c r="Y147" s="112">
        <f t="shared" si="61"/>
        <v>0.78176964145530647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0.80214296023921206</v>
      </c>
      <c r="L148" s="113">
        <f t="shared" si="62"/>
        <v>0.79510011681104875</v>
      </c>
      <c r="M148" s="113">
        <f t="shared" si="62"/>
        <v>0.80318980369669191</v>
      </c>
      <c r="N148" s="113">
        <f t="shared" si="62"/>
        <v>0.8117169737954586</v>
      </c>
      <c r="O148" s="113">
        <f t="shared" si="62"/>
        <v>0.81742483426173773</v>
      </c>
      <c r="P148" s="113">
        <f t="shared" si="62"/>
        <v>0.83015305331882872</v>
      </c>
      <c r="Q148" s="113">
        <f t="shared" si="62"/>
        <v>0.83075819256321259</v>
      </c>
      <c r="R148" s="113">
        <f t="shared" ref="R148:V148" si="63">IF(R129=0,"",R129/R110)</f>
        <v>0.83564972847641683</v>
      </c>
      <c r="S148" s="113">
        <f t="shared" si="63"/>
        <v>0.84257475378387992</v>
      </c>
      <c r="T148" s="113">
        <f t="shared" si="63"/>
        <v>0.82996372087927883</v>
      </c>
      <c r="U148" s="113">
        <f t="shared" si="63"/>
        <v>0.85206794982533929</v>
      </c>
      <c r="V148" s="113">
        <f t="shared" si="63"/>
        <v>0.86586555537926813</v>
      </c>
      <c r="W148" s="113">
        <f t="shared" ref="W148:Y148" si="64">IF(W129=0,"",W129/W110)</f>
        <v>0.87532892764060843</v>
      </c>
      <c r="X148" s="113">
        <f t="shared" si="64"/>
        <v>0.91171536256454744</v>
      </c>
      <c r="Y148" s="113">
        <f t="shared" si="64"/>
        <v>0.93805252725469612</v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0.65970997320763614</v>
      </c>
      <c r="L149" s="111">
        <f t="shared" si="65"/>
        <v>0.66039887036796574</v>
      </c>
      <c r="M149" s="111">
        <f t="shared" si="65"/>
        <v>0.6625407928499728</v>
      </c>
      <c r="N149" s="111">
        <f t="shared" si="65"/>
        <v>0.66610643452696672</v>
      </c>
      <c r="O149" s="111">
        <f t="shared" si="65"/>
        <v>0.68132996122989353</v>
      </c>
      <c r="P149" s="111">
        <f t="shared" si="65"/>
        <v>0.69569904724913334</v>
      </c>
      <c r="Q149" s="111">
        <f t="shared" si="65"/>
        <v>0.6999988444062516</v>
      </c>
      <c r="R149" s="111">
        <f t="shared" ref="R149:V149" si="66">IF(R130=0,"",R130/R111)</f>
        <v>0.70539183881901657</v>
      </c>
      <c r="S149" s="111">
        <f t="shared" si="66"/>
        <v>0.71217224187322936</v>
      </c>
      <c r="T149" s="111">
        <f t="shared" si="66"/>
        <v>0.72432142942642708</v>
      </c>
      <c r="U149" s="111">
        <f t="shared" si="66"/>
        <v>0.73937614111020133</v>
      </c>
      <c r="V149" s="111">
        <f t="shared" si="66"/>
        <v>0.75725259921122035</v>
      </c>
      <c r="W149" s="111">
        <f t="shared" ref="W149:Y149" si="67">IF(W130=0,"",W130/W111)</f>
        <v>0.77743669878650823</v>
      </c>
      <c r="X149" s="111">
        <f t="shared" si="67"/>
        <v>0.79270174191275189</v>
      </c>
      <c r="Y149" s="111">
        <f t="shared" si="67"/>
        <v>0.80102944555518574</v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0.6014848734530277</v>
      </c>
      <c r="C151" s="124">
        <f t="shared" si="71"/>
        <v>0.60114958393648987</v>
      </c>
      <c r="D151" s="124">
        <f t="shared" si="71"/>
        <v>0.5997629860594017</v>
      </c>
      <c r="E151" s="124">
        <f t="shared" si="71"/>
        <v>0.6260795597258022</v>
      </c>
      <c r="F151" s="124">
        <f t="shared" si="71"/>
        <v>0.63071529172219054</v>
      </c>
      <c r="G151" s="124">
        <f t="shared" si="71"/>
        <v>0.62720001307701123</v>
      </c>
      <c r="H151" s="124">
        <f t="shared" si="71"/>
        <v>0.63656712386278147</v>
      </c>
      <c r="I151" s="124">
        <f t="shared" si="71"/>
        <v>0.63261570228234687</v>
      </c>
      <c r="J151" s="124">
        <f t="shared" si="71"/>
        <v>0.63525907828241379</v>
      </c>
      <c r="K151" s="124">
        <f t="shared" si="71"/>
        <v>0.63720609007640494</v>
      </c>
      <c r="L151" s="124">
        <f t="shared" si="71"/>
        <v>0.64434134112836017</v>
      </c>
      <c r="M151" s="124">
        <f t="shared" si="71"/>
        <v>0.64602065493787664</v>
      </c>
      <c r="N151" s="124">
        <f t="shared" si="71"/>
        <v>0.64705956551572974</v>
      </c>
      <c r="O151" s="124">
        <f t="shared" si="71"/>
        <v>0.65168498463792524</v>
      </c>
      <c r="P151" s="124">
        <f t="shared" si="71"/>
        <v>0.64906621983046386</v>
      </c>
      <c r="Q151" s="124">
        <f t="shared" si="71"/>
        <v>0.64944901365081265</v>
      </c>
      <c r="R151" s="124">
        <f t="shared" ref="R151:V151" si="72">IF(R132=0,"",R132/R113)</f>
        <v>0.65073815252072076</v>
      </c>
      <c r="S151" s="124">
        <f t="shared" si="72"/>
        <v>0.6521533723535462</v>
      </c>
      <c r="T151" s="124">
        <f t="shared" si="72"/>
        <v>0.65131930421978346</v>
      </c>
      <c r="U151" s="124">
        <f t="shared" si="72"/>
        <v>0.65308442348720241</v>
      </c>
      <c r="V151" s="124">
        <f t="shared" si="72"/>
        <v>0.66052325337633999</v>
      </c>
      <c r="W151" s="124">
        <f t="shared" ref="W151:Y151" si="73">IF(W132=0,"",W132/W113)</f>
        <v>0.658333926662797</v>
      </c>
      <c r="X151" s="124">
        <f t="shared" si="73"/>
        <v>0.63588205521266417</v>
      </c>
      <c r="Y151" s="124">
        <f t="shared" si="73"/>
        <v>0.62510664013323702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0.5807550916901546</v>
      </c>
      <c r="C152" s="111">
        <f t="shared" si="74"/>
        <v>0.58160147473340784</v>
      </c>
      <c r="D152" s="111">
        <f t="shared" si="74"/>
        <v>0.58226692957779624</v>
      </c>
      <c r="E152" s="111">
        <f t="shared" si="74"/>
        <v>0.58292693942665719</v>
      </c>
      <c r="F152" s="111">
        <f t="shared" si="74"/>
        <v>0.58395715839921591</v>
      </c>
      <c r="G152" s="111">
        <f t="shared" si="74"/>
        <v>0.58544355403274695</v>
      </c>
      <c r="H152" s="111">
        <f t="shared" si="74"/>
        <v>0.58728177291313211</v>
      </c>
      <c r="I152" s="111">
        <f t="shared" si="74"/>
        <v>0.58823393724717465</v>
      </c>
      <c r="J152" s="111">
        <f t="shared" si="74"/>
        <v>0.58846611468766652</v>
      </c>
      <c r="K152" s="111">
        <f t="shared" si="74"/>
        <v>0.58882041029664112</v>
      </c>
      <c r="L152" s="111">
        <f t="shared" si="74"/>
        <v>0.58909938863933886</v>
      </c>
      <c r="M152" s="111">
        <f t="shared" si="74"/>
        <v>0.58941574917214334</v>
      </c>
      <c r="N152" s="111">
        <f t="shared" si="74"/>
        <v>0.58982994716669257</v>
      </c>
      <c r="O152" s="111">
        <f t="shared" si="74"/>
        <v>0.59022952223724512</v>
      </c>
      <c r="P152" s="111">
        <f t="shared" si="74"/>
        <v>0.59043668032207386</v>
      </c>
      <c r="Q152" s="111">
        <f t="shared" si="74"/>
        <v>0.59077159478597752</v>
      </c>
      <c r="R152" s="111">
        <f t="shared" ref="R152:V152" si="75">IF(R133=0,"",R133/R114)</f>
        <v>0.59134405382761968</v>
      </c>
      <c r="S152" s="111">
        <f t="shared" si="75"/>
        <v>0.5925374321781095</v>
      </c>
      <c r="T152" s="111">
        <f t="shared" si="75"/>
        <v>0.59412265517074336</v>
      </c>
      <c r="U152" s="111">
        <f t="shared" si="75"/>
        <v>0.5969727261832305</v>
      </c>
      <c r="V152" s="111">
        <f t="shared" si="75"/>
        <v>0.60048276429895198</v>
      </c>
      <c r="W152" s="111">
        <f t="shared" ref="W152:Y152" si="76">IF(W133=0,"",W133/W114)</f>
        <v>0.604229575811153</v>
      </c>
      <c r="X152" s="111">
        <f t="shared" si="76"/>
        <v>0.60676510805345907</v>
      </c>
      <c r="Y152" s="111">
        <f t="shared" si="76"/>
        <v>0.6086415001461517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0.73881379402655722</v>
      </c>
      <c r="C153" s="45">
        <f t="shared" si="77"/>
        <v>0.74141694072635822</v>
      </c>
      <c r="D153" s="45">
        <f t="shared" si="77"/>
        <v>0.74431188574064355</v>
      </c>
      <c r="E153" s="45">
        <f t="shared" si="77"/>
        <v>0.74799589420898116</v>
      </c>
      <c r="F153" s="45">
        <f t="shared" si="77"/>
        <v>0.75027950088618689</v>
      </c>
      <c r="G153" s="45">
        <f t="shared" si="77"/>
        <v>0.75209132204702389</v>
      </c>
      <c r="H153" s="45">
        <f t="shared" si="77"/>
        <v>0.75409890290205361</v>
      </c>
      <c r="I153" s="45">
        <f t="shared" si="77"/>
        <v>0.75524080238979441</v>
      </c>
      <c r="J153" s="45">
        <f t="shared" si="77"/>
        <v>0.75635857890844116</v>
      </c>
      <c r="K153" s="45">
        <f t="shared" si="77"/>
        <v>0.75808880518653576</v>
      </c>
      <c r="L153" s="45">
        <f t="shared" si="77"/>
        <v>0.76017681833430018</v>
      </c>
      <c r="M153" s="45">
        <f t="shared" si="77"/>
        <v>0.76258782263104608</v>
      </c>
      <c r="N153" s="45">
        <f t="shared" si="77"/>
        <v>0.76464814272156423</v>
      </c>
      <c r="O153" s="45">
        <f t="shared" si="77"/>
        <v>0.76683119583746917</v>
      </c>
      <c r="P153" s="45">
        <f t="shared" si="77"/>
        <v>0.76858221762045242</v>
      </c>
      <c r="Q153" s="45">
        <f t="shared" si="77"/>
        <v>0.7718589193450246</v>
      </c>
      <c r="R153" s="45">
        <f t="shared" ref="R153:V153" si="78">IF(R134=0,"",R134/R115)</f>
        <v>0.77723499159806508</v>
      </c>
      <c r="S153" s="45">
        <f t="shared" si="78"/>
        <v>0.78529157720598008</v>
      </c>
      <c r="T153" s="45">
        <f t="shared" si="78"/>
        <v>0.79453130823987672</v>
      </c>
      <c r="U153" s="45">
        <f t="shared" si="78"/>
        <v>0.80829301884695137</v>
      </c>
      <c r="V153" s="45">
        <f t="shared" si="78"/>
        <v>0.82050042604651019</v>
      </c>
      <c r="W153" s="45">
        <f t="shared" ref="W153:Y153" si="79">IF(W134=0,"",W134/W115)</f>
        <v>0.82675467459451812</v>
      </c>
      <c r="X153" s="45">
        <f t="shared" si="79"/>
        <v>0.83187662213934721</v>
      </c>
      <c r="Y153" s="45">
        <f t="shared" si="79"/>
        <v>0.83710184553494804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650.51136277987916</v>
      </c>
      <c r="C155" s="117">
        <f t="shared" si="80"/>
        <v>650.67467314220505</v>
      </c>
      <c r="D155" s="117">
        <f t="shared" si="80"/>
        <v>651.99559693362698</v>
      </c>
      <c r="E155" s="117">
        <f t="shared" si="80"/>
        <v>767.71493737119022</v>
      </c>
      <c r="F155" s="117">
        <f t="shared" si="80"/>
        <v>693.68791053849827</v>
      </c>
      <c r="G155" s="117">
        <f t="shared" si="80"/>
        <v>630.48517966996894</v>
      </c>
      <c r="H155" s="117">
        <f t="shared" si="80"/>
        <v>597.103464311675</v>
      </c>
      <c r="I155" s="117">
        <f t="shared" si="80"/>
        <v>609.89252047566481</v>
      </c>
      <c r="J155" s="117">
        <f t="shared" si="80"/>
        <v>604.2796168019338</v>
      </c>
      <c r="K155" s="117">
        <f t="shared" si="80"/>
        <v>599.49894532300448</v>
      </c>
      <c r="L155" s="117">
        <f t="shared" si="80"/>
        <v>577.62248264176048</v>
      </c>
      <c r="M155" s="117">
        <f t="shared" si="80"/>
        <v>531.52236616254027</v>
      </c>
      <c r="N155" s="117">
        <f t="shared" si="80"/>
        <v>519.74670873347623</v>
      </c>
      <c r="O155" s="117">
        <f t="shared" si="80"/>
        <v>488.10727787752069</v>
      </c>
      <c r="P155" s="117">
        <f t="shared" si="80"/>
        <v>483.37228341582352</v>
      </c>
      <c r="Q155" s="117">
        <f t="shared" si="80"/>
        <v>477.95622919608292</v>
      </c>
      <c r="R155" s="117">
        <f t="shared" ref="R155:V155" si="81">R156+R159+R161+R170</f>
        <v>470.05290893995067</v>
      </c>
      <c r="S155" s="117">
        <f t="shared" si="81"/>
        <v>462.0163604536063</v>
      </c>
      <c r="T155" s="117">
        <f t="shared" si="81"/>
        <v>455.4763457848909</v>
      </c>
      <c r="U155" s="117">
        <f t="shared" si="81"/>
        <v>473.35645618132747</v>
      </c>
      <c r="V155" s="117">
        <f t="shared" si="81"/>
        <v>443.84683298178544</v>
      </c>
      <c r="W155" s="117">
        <f t="shared" ref="W155:Y155" si="82">W156+W159+W161+W170</f>
        <v>462.68377930730009</v>
      </c>
      <c r="X155" s="117">
        <f t="shared" si="82"/>
        <v>436.71060253688142</v>
      </c>
      <c r="Y155" s="117">
        <f t="shared" si="82"/>
        <v>384.31702582557585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650.51136277987916</v>
      </c>
      <c r="C170" s="122">
        <v>650.67467314220505</v>
      </c>
      <c r="D170" s="122">
        <v>651.99559693362698</v>
      </c>
      <c r="E170" s="122">
        <v>767.71493737119022</v>
      </c>
      <c r="F170" s="122">
        <v>693.68791053849827</v>
      </c>
      <c r="G170" s="122">
        <v>630.48517966996894</v>
      </c>
      <c r="H170" s="122">
        <v>597.103464311675</v>
      </c>
      <c r="I170" s="122">
        <v>609.89252047566481</v>
      </c>
      <c r="J170" s="122">
        <v>604.2796168019338</v>
      </c>
      <c r="K170" s="122">
        <v>599.49894532300448</v>
      </c>
      <c r="L170" s="122">
        <v>577.62248264176048</v>
      </c>
      <c r="M170" s="122">
        <v>531.52236616254027</v>
      </c>
      <c r="N170" s="122">
        <v>519.74670873347623</v>
      </c>
      <c r="O170" s="122">
        <v>488.10727787752069</v>
      </c>
      <c r="P170" s="122">
        <v>483.37228341582352</v>
      </c>
      <c r="Q170" s="122">
        <v>477.95622919608292</v>
      </c>
      <c r="R170" s="122">
        <v>470.05290893995067</v>
      </c>
      <c r="S170" s="122">
        <v>462.0163604536063</v>
      </c>
      <c r="T170" s="122">
        <v>455.4763457848909</v>
      </c>
      <c r="U170" s="122">
        <v>473.35645618132747</v>
      </c>
      <c r="V170" s="122">
        <v>443.84683298178544</v>
      </c>
      <c r="W170" s="122">
        <v>462.68377930730009</v>
      </c>
      <c r="X170" s="122">
        <v>436.71060253688142</v>
      </c>
      <c r="Y170" s="122">
        <v>384.31702582557585</v>
      </c>
      <c r="DA170" s="130" t="s">
        <v>2206</v>
      </c>
    </row>
    <row r="171" spans="1:105" ht="12" customHeight="1" x14ac:dyDescent="0.25">
      <c r="A171" s="97" t="s">
        <v>50</v>
      </c>
      <c r="B171" s="98">
        <v>650.51136277987916</v>
      </c>
      <c r="C171" s="98">
        <v>650.67467314220505</v>
      </c>
      <c r="D171" s="98">
        <v>651.99559693362698</v>
      </c>
      <c r="E171" s="98">
        <v>767.71493737119022</v>
      </c>
      <c r="F171" s="98">
        <v>693.68791053849827</v>
      </c>
      <c r="G171" s="98">
        <v>630.48517966996894</v>
      </c>
      <c r="H171" s="98">
        <v>597.103464311675</v>
      </c>
      <c r="I171" s="98">
        <v>609.89252047566481</v>
      </c>
      <c r="J171" s="98">
        <v>604.2796168019338</v>
      </c>
      <c r="K171" s="98">
        <v>599.49894532300448</v>
      </c>
      <c r="L171" s="98">
        <v>577.62248264176048</v>
      </c>
      <c r="M171" s="98">
        <v>531.52236616254027</v>
      </c>
      <c r="N171" s="98">
        <v>519.74670873347623</v>
      </c>
      <c r="O171" s="98">
        <v>488.10727787752069</v>
      </c>
      <c r="P171" s="98">
        <v>483.37228341582352</v>
      </c>
      <c r="Q171" s="98">
        <v>477.95622919608292</v>
      </c>
      <c r="R171" s="98">
        <v>470.05290893995067</v>
      </c>
      <c r="S171" s="98">
        <v>462.0163604536063</v>
      </c>
      <c r="T171" s="98">
        <v>455.4763457848909</v>
      </c>
      <c r="U171" s="98">
        <v>473.35645618132747</v>
      </c>
      <c r="V171" s="98">
        <v>443.84683298178544</v>
      </c>
      <c r="W171" s="98">
        <v>462.68377930730009</v>
      </c>
      <c r="X171" s="98">
        <v>436.71060253688142</v>
      </c>
      <c r="Y171" s="98">
        <v>384.31702582557585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11000.375792442928</v>
      </c>
      <c r="C174" s="117">
        <f t="shared" si="87"/>
        <v>12432.312696703835</v>
      </c>
      <c r="D174" s="117">
        <f t="shared" si="87"/>
        <v>11750.026554140773</v>
      </c>
      <c r="E174" s="117">
        <f t="shared" si="87"/>
        <v>12034.34135106657</v>
      </c>
      <c r="F174" s="117">
        <f t="shared" si="87"/>
        <v>12061.798584908411</v>
      </c>
      <c r="G174" s="117">
        <f t="shared" si="87"/>
        <v>12369.859393799448</v>
      </c>
      <c r="H174" s="117">
        <f t="shared" si="87"/>
        <v>12673.3545192947</v>
      </c>
      <c r="I174" s="117">
        <f t="shared" si="87"/>
        <v>12613.550375063302</v>
      </c>
      <c r="J174" s="117">
        <f t="shared" si="87"/>
        <v>12642.334363460526</v>
      </c>
      <c r="K174" s="117">
        <f t="shared" si="87"/>
        <v>13052.271864303048</v>
      </c>
      <c r="L174" s="117">
        <f t="shared" si="87"/>
        <v>14574.729456016426</v>
      </c>
      <c r="M174" s="117">
        <f t="shared" si="87"/>
        <v>13319.247272051856</v>
      </c>
      <c r="N174" s="117">
        <f t="shared" si="87"/>
        <v>13837.508728546012</v>
      </c>
      <c r="O174" s="117">
        <f t="shared" si="87"/>
        <v>13661.810023302352</v>
      </c>
      <c r="P174" s="117">
        <f t="shared" si="87"/>
        <v>12805.565338156501</v>
      </c>
      <c r="Q174" s="117">
        <f t="shared" si="87"/>
        <v>12954.633929253163</v>
      </c>
      <c r="R174" s="117">
        <f t="shared" ref="R174:V174" si="88">R175+R178+R180+R189</f>
        <v>13528.46130003932</v>
      </c>
      <c r="S174" s="117">
        <f t="shared" si="88"/>
        <v>14236.261085011181</v>
      </c>
      <c r="T174" s="117">
        <f t="shared" si="88"/>
        <v>14664.143042278556</v>
      </c>
      <c r="U174" s="117">
        <f t="shared" si="88"/>
        <v>14564.875712352758</v>
      </c>
      <c r="V174" s="117">
        <f t="shared" si="88"/>
        <v>14756.53943905776</v>
      </c>
      <c r="W174" s="117">
        <f t="shared" ref="W174:Y174" si="89">W175+W178+W180+W189</f>
        <v>16307.721572695727</v>
      </c>
      <c r="X174" s="117">
        <f t="shared" si="89"/>
        <v>14649.548945423017</v>
      </c>
      <c r="Y174" s="117">
        <f t="shared" si="89"/>
        <v>13954.201803126938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9465.3074112586328</v>
      </c>
      <c r="C175" s="122">
        <f t="shared" si="90"/>
        <v>10871.968225738518</v>
      </c>
      <c r="D175" s="122">
        <f t="shared" si="90"/>
        <v>10206.834925100386</v>
      </c>
      <c r="E175" s="122">
        <f t="shared" si="90"/>
        <v>10040.022288045562</v>
      </c>
      <c r="F175" s="122">
        <f t="shared" si="90"/>
        <v>10058.597785567954</v>
      </c>
      <c r="G175" s="122">
        <f t="shared" si="90"/>
        <v>10491.018256432224</v>
      </c>
      <c r="H175" s="122">
        <f t="shared" si="90"/>
        <v>10732.417511221873</v>
      </c>
      <c r="I175" s="122">
        <f t="shared" si="90"/>
        <v>10619.312145792384</v>
      </c>
      <c r="J175" s="122">
        <f t="shared" si="90"/>
        <v>10603.622870048999</v>
      </c>
      <c r="K175" s="122">
        <f t="shared" si="90"/>
        <v>10945.986737425284</v>
      </c>
      <c r="L175" s="122">
        <f t="shared" si="90"/>
        <v>12413.256044373155</v>
      </c>
      <c r="M175" s="122">
        <f t="shared" si="90"/>
        <v>11188.68230773868</v>
      </c>
      <c r="N175" s="122">
        <f t="shared" si="90"/>
        <v>11698.859294152351</v>
      </c>
      <c r="O175" s="122">
        <f t="shared" si="90"/>
        <v>11514.788506123175</v>
      </c>
      <c r="P175" s="122">
        <f t="shared" si="90"/>
        <v>10650.721716604248</v>
      </c>
      <c r="Q175" s="122">
        <f t="shared" si="90"/>
        <v>10771.514971538456</v>
      </c>
      <c r="R175" s="122">
        <f t="shared" ref="R175:V175" si="91">SUM(R176:R177)</f>
        <v>11340.543585852649</v>
      </c>
      <c r="S175" s="122">
        <f t="shared" si="91"/>
        <v>11965.31188536907</v>
      </c>
      <c r="T175" s="122">
        <f t="shared" si="91"/>
        <v>12387.611422319902</v>
      </c>
      <c r="U175" s="122">
        <f t="shared" si="91"/>
        <v>12236.504244305926</v>
      </c>
      <c r="V175" s="122">
        <f t="shared" si="91"/>
        <v>12444.759021974487</v>
      </c>
      <c r="W175" s="122">
        <f t="shared" ref="W175:Y175" si="92">SUM(W176:W177)</f>
        <v>13857.954225723961</v>
      </c>
      <c r="X175" s="122">
        <f t="shared" si="92"/>
        <v>12588.541899304775</v>
      </c>
      <c r="Y175" s="122">
        <f t="shared" si="92"/>
        <v>12280.541550358268</v>
      </c>
      <c r="DA175" s="130" t="s">
        <v>2360</v>
      </c>
    </row>
    <row r="176" spans="1:105" ht="12" customHeight="1" x14ac:dyDescent="0.25">
      <c r="A176" s="97" t="s">
        <v>198</v>
      </c>
      <c r="B176" s="98">
        <v>9437.0373299478615</v>
      </c>
      <c r="C176" s="98">
        <v>10839.424360460342</v>
      </c>
      <c r="D176" s="98">
        <v>10176.602657370977</v>
      </c>
      <c r="E176" s="98">
        <v>10010.308673960672</v>
      </c>
      <c r="F176" s="98">
        <v>10029.314648163505</v>
      </c>
      <c r="G176" s="98">
        <v>10460.893607913365</v>
      </c>
      <c r="H176" s="98">
        <v>10701.651113914691</v>
      </c>
      <c r="I176" s="98">
        <v>10589.560986419136</v>
      </c>
      <c r="J176" s="98">
        <v>10574.089556574439</v>
      </c>
      <c r="K176" s="98">
        <v>10915.771768187924</v>
      </c>
      <c r="L176" s="98">
        <v>12378.721572754725</v>
      </c>
      <c r="M176" s="98">
        <v>11158.12217128203</v>
      </c>
      <c r="N176" s="98">
        <v>11666.936970009672</v>
      </c>
      <c r="O176" s="98">
        <v>11483.665382825562</v>
      </c>
      <c r="P176" s="98">
        <v>10622.482601453394</v>
      </c>
      <c r="Q176" s="98">
        <v>10743.252753649575</v>
      </c>
      <c r="R176" s="98">
        <v>11310.890443020438</v>
      </c>
      <c r="S176" s="98">
        <v>11934.294232650018</v>
      </c>
      <c r="T176" s="98">
        <v>12355.101463272758</v>
      </c>
      <c r="U176" s="98">
        <v>12204.9903229965</v>
      </c>
      <c r="V176" s="98">
        <v>12412.760819856836</v>
      </c>
      <c r="W176" s="98">
        <v>13823.06623888729</v>
      </c>
      <c r="X176" s="98">
        <v>12558.140515630805</v>
      </c>
      <c r="Y176" s="98">
        <v>12251.491740629506</v>
      </c>
      <c r="DA176" s="63" t="s">
        <v>2361</v>
      </c>
    </row>
    <row r="177" spans="1:105" ht="12" customHeight="1" x14ac:dyDescent="0.25">
      <c r="A177" s="97" t="s">
        <v>53</v>
      </c>
      <c r="B177" s="98">
        <v>28.270081310771616</v>
      </c>
      <c r="C177" s="98">
        <v>32.543865278176781</v>
      </c>
      <c r="D177" s="98">
        <v>30.232267729408171</v>
      </c>
      <c r="E177" s="98">
        <v>29.713614084891532</v>
      </c>
      <c r="F177" s="98">
        <v>29.283137404449686</v>
      </c>
      <c r="G177" s="98">
        <v>30.124648518857612</v>
      </c>
      <c r="H177" s="98">
        <v>30.766397307182118</v>
      </c>
      <c r="I177" s="98">
        <v>29.751159373248825</v>
      </c>
      <c r="J177" s="98">
        <v>29.533313474559051</v>
      </c>
      <c r="K177" s="98">
        <v>30.214969237359835</v>
      </c>
      <c r="L177" s="98">
        <v>34.534471618429947</v>
      </c>
      <c r="M177" s="98">
        <v>30.560136456649182</v>
      </c>
      <c r="N177" s="98">
        <v>31.922324142678054</v>
      </c>
      <c r="O177" s="98">
        <v>31.123123297613148</v>
      </c>
      <c r="P177" s="98">
        <v>28.239115150854591</v>
      </c>
      <c r="Q177" s="98">
        <v>28.262217888881754</v>
      </c>
      <c r="R177" s="98">
        <v>29.653142832210584</v>
      </c>
      <c r="S177" s="98">
        <v>31.017652719051515</v>
      </c>
      <c r="T177" s="98">
        <v>32.509959047144037</v>
      </c>
      <c r="U177" s="98">
        <v>31.513921309425925</v>
      </c>
      <c r="V177" s="98">
        <v>31.998202117651047</v>
      </c>
      <c r="W177" s="98">
        <v>34.887986836671175</v>
      </c>
      <c r="X177" s="98">
        <v>30.401383673970614</v>
      </c>
      <c r="Y177" s="98">
        <v>29.049809728761808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6.9828365251493177E-2</v>
      </c>
      <c r="C178" s="122">
        <f t="shared" si="93"/>
        <v>7.5328837337529833E-2</v>
      </c>
      <c r="D178" s="122">
        <f t="shared" si="93"/>
        <v>9.0460268600398894E-2</v>
      </c>
      <c r="E178" s="122">
        <f t="shared" si="93"/>
        <v>9.6332402878481813E-2</v>
      </c>
      <c r="F178" s="122">
        <f t="shared" si="93"/>
        <v>0.11135788422350965</v>
      </c>
      <c r="G178" s="122">
        <f t="shared" si="93"/>
        <v>0.12128140637531225</v>
      </c>
      <c r="H178" s="122">
        <f t="shared" si="93"/>
        <v>0.1666268313964786</v>
      </c>
      <c r="I178" s="122">
        <f t="shared" si="93"/>
        <v>0.2108739500103172</v>
      </c>
      <c r="J178" s="122">
        <f t="shared" si="93"/>
        <v>0.29118979354603242</v>
      </c>
      <c r="K178" s="122">
        <f t="shared" si="93"/>
        <v>0.41028654272526976</v>
      </c>
      <c r="L178" s="122">
        <f t="shared" si="93"/>
        <v>0.83673965591938648</v>
      </c>
      <c r="M178" s="122">
        <f t="shared" si="93"/>
        <v>0.62979296297826182</v>
      </c>
      <c r="N178" s="122">
        <f t="shared" si="93"/>
        <v>0.99249713846345389</v>
      </c>
      <c r="O178" s="122">
        <f t="shared" si="93"/>
        <v>1.2372558549575807</v>
      </c>
      <c r="P178" s="122">
        <f t="shared" si="93"/>
        <v>1.5002782855027461</v>
      </c>
      <c r="Q178" s="122">
        <f t="shared" si="93"/>
        <v>3.2181003556733234</v>
      </c>
      <c r="R178" s="122">
        <f t="shared" si="93"/>
        <v>2.0766026537933331</v>
      </c>
      <c r="S178" s="122">
        <f t="shared" si="93"/>
        <v>2.3331043141412255</v>
      </c>
      <c r="T178" s="122">
        <f t="shared" si="93"/>
        <v>2.829965537358262</v>
      </c>
      <c r="U178" s="122">
        <f t="shared" si="93"/>
        <v>3.951824202871729</v>
      </c>
      <c r="V178" s="122">
        <f t="shared" si="93"/>
        <v>2.4170713377770712</v>
      </c>
      <c r="W178" s="122">
        <f t="shared" si="93"/>
        <v>2.9112814688751771</v>
      </c>
      <c r="X178" s="122">
        <f t="shared" si="93"/>
        <v>2.6562903758740894</v>
      </c>
      <c r="Y178" s="122">
        <f t="shared" si="93"/>
        <v>2.6565059982431105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6.9828365251493177E-2</v>
      </c>
      <c r="C179" s="98">
        <f>RES_hhdet_fech!C129</f>
        <v>7.5328837337529833E-2</v>
      </c>
      <c r="D179" s="98">
        <f>RES_hhdet_fech!D129</f>
        <v>9.0460268600398894E-2</v>
      </c>
      <c r="E179" s="98">
        <f>RES_hhdet_fech!E129</f>
        <v>9.6332402878481813E-2</v>
      </c>
      <c r="F179" s="98">
        <f>RES_hhdet_fech!F129</f>
        <v>0.11135788422350965</v>
      </c>
      <c r="G179" s="98">
        <f>RES_hhdet_fech!G129</f>
        <v>0.12128140637531225</v>
      </c>
      <c r="H179" s="98">
        <f>RES_hhdet_fech!H129</f>
        <v>0.1666268313964786</v>
      </c>
      <c r="I179" s="98">
        <f>RES_hhdet_fech!I129</f>
        <v>0.2108739500103172</v>
      </c>
      <c r="J179" s="98">
        <f>RES_hhdet_fech!J129</f>
        <v>0.29118979354603242</v>
      </c>
      <c r="K179" s="98">
        <f>RES_hhdet_fech!K129</f>
        <v>0.41028654272526976</v>
      </c>
      <c r="L179" s="98">
        <f>RES_hhdet_fech!L129</f>
        <v>0.83673965591938648</v>
      </c>
      <c r="M179" s="98">
        <f>RES_hhdet_fech!M129</f>
        <v>0.62979296297826182</v>
      </c>
      <c r="N179" s="98">
        <f>RES_hhdet_fech!N129</f>
        <v>0.99249713846345389</v>
      </c>
      <c r="O179" s="98">
        <f>RES_hhdet_fech!O129</f>
        <v>1.2372558549575807</v>
      </c>
      <c r="P179" s="98">
        <f>RES_hhdet_fech!P129</f>
        <v>1.5002782855027461</v>
      </c>
      <c r="Q179" s="98">
        <f>RES_hhdet_fech!Q129</f>
        <v>3.2181003556733234</v>
      </c>
      <c r="R179" s="98">
        <f>RES_hhdet_fech!R129</f>
        <v>2.0766026537933331</v>
      </c>
      <c r="S179" s="98">
        <f>RES_hhdet_fech!S129</f>
        <v>2.3331043141412255</v>
      </c>
      <c r="T179" s="98">
        <f>RES_hhdet_fech!T129</f>
        <v>2.829965537358262</v>
      </c>
      <c r="U179" s="98">
        <f>RES_hhdet_fech!U129</f>
        <v>3.951824202871729</v>
      </c>
      <c r="V179" s="98">
        <f>RES_hhdet_fech!V129</f>
        <v>2.4170713377770712</v>
      </c>
      <c r="W179" s="98">
        <f>RES_hhdet_fech!W129</f>
        <v>2.9112814688751771</v>
      </c>
      <c r="X179" s="98">
        <f>RES_hhdet_fech!X129</f>
        <v>2.6562903758740894</v>
      </c>
      <c r="Y179" s="98">
        <f>RES_hhdet_fech!Y129</f>
        <v>2.6565059982431105</v>
      </c>
      <c r="DA179" s="63" t="s">
        <v>2364</v>
      </c>
    </row>
    <row r="180" spans="1:105" ht="12" customHeight="1" x14ac:dyDescent="0.25">
      <c r="A180" s="121" t="s">
        <v>55</v>
      </c>
      <c r="B180" s="122">
        <v>935.68489776489912</v>
      </c>
      <c r="C180" s="122">
        <v>961.88085686672332</v>
      </c>
      <c r="D180" s="122">
        <v>925.36430509852266</v>
      </c>
      <c r="E180" s="122">
        <v>1082.6145055239178</v>
      </c>
      <c r="F180" s="122">
        <v>1117.1254775046773</v>
      </c>
      <c r="G180" s="122">
        <v>1070.1256874479338</v>
      </c>
      <c r="H180" s="122">
        <v>1086.5231562732706</v>
      </c>
      <c r="I180" s="122">
        <v>1137.8460540735075</v>
      </c>
      <c r="J180" s="122">
        <v>1150.5129525247571</v>
      </c>
      <c r="K180" s="122">
        <v>1199.5551824074369</v>
      </c>
      <c r="L180" s="122">
        <v>1219.5606244543164</v>
      </c>
      <c r="M180" s="122">
        <v>1244.7702343069341</v>
      </c>
      <c r="N180" s="122">
        <v>1259.8603738199838</v>
      </c>
      <c r="O180" s="122">
        <v>1286.6844033829884</v>
      </c>
      <c r="P180" s="122">
        <v>1318.6444789601903</v>
      </c>
      <c r="Q180" s="122">
        <v>1347.9829042988526</v>
      </c>
      <c r="R180" s="122">
        <v>1338.1859817444229</v>
      </c>
      <c r="S180" s="122">
        <v>1408.0143220227399</v>
      </c>
      <c r="T180" s="122">
        <v>1391.0516103723303</v>
      </c>
      <c r="U180" s="122">
        <v>1411.4570292375363</v>
      </c>
      <c r="V180" s="122">
        <v>1431.8582338434583</v>
      </c>
      <c r="W180" s="122">
        <v>1571.576521906378</v>
      </c>
      <c r="X180" s="122">
        <v>1335.0159010689931</v>
      </c>
      <c r="Y180" s="122">
        <v>1073.6402595707498</v>
      </c>
      <c r="DA180" s="130" t="s">
        <v>2365</v>
      </c>
    </row>
    <row r="181" spans="1:105" ht="12" customHeight="1" x14ac:dyDescent="0.25">
      <c r="A181" s="97" t="s">
        <v>128</v>
      </c>
      <c r="B181" s="98">
        <v>931.64657434941284</v>
      </c>
      <c r="C181" s="98">
        <v>960.79322550821689</v>
      </c>
      <c r="D181" s="98">
        <v>927.09970186966518</v>
      </c>
      <c r="E181" s="98">
        <v>1073.9145404505921</v>
      </c>
      <c r="F181" s="98">
        <v>1110.8539246411342</v>
      </c>
      <c r="G181" s="98">
        <v>1069.3383240712255</v>
      </c>
      <c r="H181" s="98">
        <v>1081.4677211931812</v>
      </c>
      <c r="I181" s="98">
        <v>1135.3016248112008</v>
      </c>
      <c r="J181" s="98">
        <v>1146.9989889400015</v>
      </c>
      <c r="K181" s="98">
        <v>1195.9610183551481</v>
      </c>
      <c r="L181" s="98">
        <v>1214.6688421047181</v>
      </c>
      <c r="M181" s="98">
        <v>1240.8860832978983</v>
      </c>
      <c r="N181" s="98">
        <v>1256.7861810292525</v>
      </c>
      <c r="O181" s="98">
        <v>1283.2022406248439</v>
      </c>
      <c r="P181" s="98">
        <v>1317.2290851781984</v>
      </c>
      <c r="Q181" s="98">
        <v>1346.7095957103165</v>
      </c>
      <c r="R181" s="98">
        <v>1336.7382997380619</v>
      </c>
      <c r="S181" s="98">
        <v>1407.8783580859663</v>
      </c>
      <c r="T181" s="98">
        <v>1391.5785522423278</v>
      </c>
      <c r="U181" s="98">
        <v>1411.6994986623977</v>
      </c>
      <c r="V181" s="98">
        <v>1431.6639903248813</v>
      </c>
      <c r="W181" s="98">
        <v>1574.0523106380429</v>
      </c>
      <c r="X181" s="98">
        <v>1339.9481260234359</v>
      </c>
      <c r="Y181" s="98">
        <v>1080.5910906335228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1052.0497572948075</v>
      </c>
      <c r="L182" s="98">
        <v>1079.4347432508193</v>
      </c>
      <c r="M182" s="98">
        <v>1105.6850062578978</v>
      </c>
      <c r="N182" s="98">
        <v>1124.1717449738367</v>
      </c>
      <c r="O182" s="98">
        <v>1154.3763745230133</v>
      </c>
      <c r="P182" s="98">
        <v>1177.4806382787299</v>
      </c>
      <c r="Q182" s="98">
        <v>1203.4415845641674</v>
      </c>
      <c r="R182" s="98">
        <v>1193.8068969295498</v>
      </c>
      <c r="S182" s="98">
        <v>1258.8807345448758</v>
      </c>
      <c r="T182" s="98">
        <v>1260.1504404643645</v>
      </c>
      <c r="U182" s="98">
        <v>1270.8070008238853</v>
      </c>
      <c r="V182" s="98">
        <v>1290.4264818109839</v>
      </c>
      <c r="W182" s="98">
        <v>1427.4084271438835</v>
      </c>
      <c r="X182" s="98">
        <v>1192.9223143206721</v>
      </c>
      <c r="Y182" s="98">
        <v>953.64374320920376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555.68361861977178</v>
      </c>
      <c r="L183" s="101">
        <v>593.72487960019407</v>
      </c>
      <c r="M183" s="101">
        <v>586.78439188458913</v>
      </c>
      <c r="N183" s="101">
        <v>576.23091328014016</v>
      </c>
      <c r="O183" s="101">
        <v>605.66754497707961</v>
      </c>
      <c r="P183" s="101">
        <v>605.09761610549003</v>
      </c>
      <c r="Q183" s="101">
        <v>625.55080329178281</v>
      </c>
      <c r="R183" s="101">
        <v>612.30797665195178</v>
      </c>
      <c r="S183" s="101">
        <v>635.6893711773223</v>
      </c>
      <c r="T183" s="101">
        <v>739.03805160351646</v>
      </c>
      <c r="U183" s="101">
        <v>677.61044316318566</v>
      </c>
      <c r="V183" s="101">
        <v>670.33972974239271</v>
      </c>
      <c r="W183" s="101">
        <v>766.32351439340948</v>
      </c>
      <c r="X183" s="101">
        <v>494.56275492524003</v>
      </c>
      <c r="Y183" s="101">
        <v>309.53175771145612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496.36613867503581</v>
      </c>
      <c r="L184" s="104">
        <v>485.70986365062532</v>
      </c>
      <c r="M184" s="104">
        <v>518.90061437330871</v>
      </c>
      <c r="N184" s="104">
        <v>547.94083169369662</v>
      </c>
      <c r="O184" s="104">
        <v>548.70882954593344</v>
      </c>
      <c r="P184" s="104">
        <v>572.38302217323974</v>
      </c>
      <c r="Q184" s="104">
        <v>577.8907812723844</v>
      </c>
      <c r="R184" s="104">
        <v>581.49892027759813</v>
      </c>
      <c r="S184" s="104">
        <v>623.19136336755332</v>
      </c>
      <c r="T184" s="104">
        <v>521.11238886084811</v>
      </c>
      <c r="U184" s="104">
        <v>593.19655766069957</v>
      </c>
      <c r="V184" s="104">
        <v>620.08675206859141</v>
      </c>
      <c r="W184" s="104">
        <v>661.0849127504739</v>
      </c>
      <c r="X184" s="104">
        <v>698.35955939543226</v>
      </c>
      <c r="Y184" s="104">
        <v>644.11198549774758</v>
      </c>
      <c r="DA184" s="132" t="s">
        <v>2369</v>
      </c>
    </row>
    <row r="185" spans="1:105" ht="12" customHeight="1" x14ac:dyDescent="0.25">
      <c r="A185" s="106" t="s">
        <v>122</v>
      </c>
      <c r="B185" s="101">
        <v>1195.5508535945614</v>
      </c>
      <c r="C185" s="101">
        <v>1032.0180351682525</v>
      </c>
      <c r="D185" s="101">
        <v>783.02384721747831</v>
      </c>
      <c r="E185" s="101">
        <v>1645.2840352088326</v>
      </c>
      <c r="F185" s="101">
        <v>1523.5248227893246</v>
      </c>
      <c r="G185" s="101">
        <v>1188.3091069238967</v>
      </c>
      <c r="H185" s="101">
        <v>1411.7631798377356</v>
      </c>
      <c r="I185" s="101">
        <v>1300.4402807510955</v>
      </c>
      <c r="J185" s="101">
        <v>1373.5521436894226</v>
      </c>
      <c r="K185" s="101">
        <v>1452.2082837872508</v>
      </c>
      <c r="L185" s="101">
        <v>1558.3590219651453</v>
      </c>
      <c r="M185" s="101">
        <v>1528.2968057654034</v>
      </c>
      <c r="N185" s="101">
        <v>1501.0051423932737</v>
      </c>
      <c r="O185" s="101">
        <v>1608.5644094992792</v>
      </c>
      <c r="P185" s="101">
        <v>1589.3456432773962</v>
      </c>
      <c r="Q185" s="101">
        <v>1637.7299506182358</v>
      </c>
      <c r="R185" s="101">
        <v>1659.9173707596883</v>
      </c>
      <c r="S185" s="101">
        <v>1650.621188618351</v>
      </c>
      <c r="T185" s="101">
        <v>1598.7264707938559</v>
      </c>
      <c r="U185" s="101">
        <v>1668.0927239828447</v>
      </c>
      <c r="V185" s="101">
        <v>1739.2740181798076</v>
      </c>
      <c r="W185" s="101">
        <v>1760.3965555706691</v>
      </c>
      <c r="X185" s="101">
        <v>1419.9960526284713</v>
      </c>
      <c r="Y185" s="101">
        <v>1083.0879487726577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1177.5021123528938</v>
      </c>
      <c r="L186" s="104">
        <v>1278.0868902456866</v>
      </c>
      <c r="M186" s="104">
        <v>1249.0458847049861</v>
      </c>
      <c r="N186" s="104">
        <v>1221.9746094036564</v>
      </c>
      <c r="O186" s="104">
        <v>1306.7423886444071</v>
      </c>
      <c r="P186" s="104">
        <v>1282.7119273557128</v>
      </c>
      <c r="Q186" s="104">
        <v>1326.2120529406957</v>
      </c>
      <c r="R186" s="104">
        <v>1346.1234191233141</v>
      </c>
      <c r="S186" s="104">
        <v>1354.2069375582387</v>
      </c>
      <c r="T186" s="104">
        <v>1350.1594571879837</v>
      </c>
      <c r="U186" s="104">
        <v>1427.0474498968101</v>
      </c>
      <c r="V186" s="104">
        <v>1502.5526388635058</v>
      </c>
      <c r="W186" s="104">
        <v>1510.4980845570758</v>
      </c>
      <c r="X186" s="104">
        <v>1203.6324229979705</v>
      </c>
      <c r="Y186" s="104">
        <v>894.95342561348173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684.6426986365218</v>
      </c>
      <c r="L187" s="98">
        <v>771.13952712826415</v>
      </c>
      <c r="M187" s="98">
        <v>728.45831600421786</v>
      </c>
      <c r="N187" s="98">
        <v>689.07310950325825</v>
      </c>
      <c r="O187" s="98">
        <v>748.67003218987816</v>
      </c>
      <c r="P187" s="98">
        <v>715.9514367713972</v>
      </c>
      <c r="Q187" s="98">
        <v>748.16553436240542</v>
      </c>
      <c r="R187" s="98">
        <v>750.94915412496516</v>
      </c>
      <c r="S187" s="98">
        <v>740.67338730682093</v>
      </c>
      <c r="T187" s="98">
        <v>832.76726893296279</v>
      </c>
      <c r="U187" s="98">
        <v>810.00279812839347</v>
      </c>
      <c r="V187" s="98">
        <v>830.26249950556576</v>
      </c>
      <c r="W187" s="98">
        <v>846.12069901810912</v>
      </c>
      <c r="X187" s="98">
        <v>512.6056197983454</v>
      </c>
      <c r="Y187" s="98">
        <v>278.63471103149669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492.8594137163721</v>
      </c>
      <c r="L188" s="98">
        <v>506.9473631174227</v>
      </c>
      <c r="M188" s="98">
        <v>520.58756870076809</v>
      </c>
      <c r="N188" s="98">
        <v>532.90149990039799</v>
      </c>
      <c r="O188" s="98">
        <v>558.07235645452886</v>
      </c>
      <c r="P188" s="98">
        <v>566.76049058431545</v>
      </c>
      <c r="Q188" s="98">
        <v>578.04651857829026</v>
      </c>
      <c r="R188" s="98">
        <v>595.17426499834892</v>
      </c>
      <c r="S188" s="98">
        <v>613.53355025141764</v>
      </c>
      <c r="T188" s="98">
        <v>517.39218825502064</v>
      </c>
      <c r="U188" s="98">
        <v>617.04465176841666</v>
      </c>
      <c r="V188" s="98">
        <v>672.29013935794001</v>
      </c>
      <c r="W188" s="98">
        <v>664.37738553896656</v>
      </c>
      <c r="X188" s="98">
        <v>691.02680319962531</v>
      </c>
      <c r="Y188" s="98">
        <v>616.31871458198498</v>
      </c>
      <c r="DA188" s="63" t="s">
        <v>2373</v>
      </c>
    </row>
    <row r="189" spans="1:105" ht="12" customHeight="1" x14ac:dyDescent="0.25">
      <c r="A189" s="121" t="s">
        <v>54</v>
      </c>
      <c r="B189" s="122">
        <v>599.31365505414612</v>
      </c>
      <c r="C189" s="122">
        <v>598.38828526125735</v>
      </c>
      <c r="D189" s="122">
        <v>617.73686367326434</v>
      </c>
      <c r="E189" s="122">
        <v>911.6082250942128</v>
      </c>
      <c r="F189" s="122">
        <v>885.96396395155477</v>
      </c>
      <c r="G189" s="122">
        <v>808.59416851291701</v>
      </c>
      <c r="H189" s="122">
        <v>854.24722496816139</v>
      </c>
      <c r="I189" s="122">
        <v>856.18130124739935</v>
      </c>
      <c r="J189" s="122">
        <v>887.90735109322316</v>
      </c>
      <c r="K189" s="122">
        <v>906.3196579276007</v>
      </c>
      <c r="L189" s="122">
        <v>941.07604753303792</v>
      </c>
      <c r="M189" s="122">
        <v>885.16493704326388</v>
      </c>
      <c r="N189" s="122">
        <v>877.79656343521469</v>
      </c>
      <c r="O189" s="122">
        <v>859.09985794123111</v>
      </c>
      <c r="P189" s="122">
        <v>834.69886430655913</v>
      </c>
      <c r="Q189" s="122">
        <v>831.91795306018059</v>
      </c>
      <c r="R189" s="122">
        <v>847.65512978845697</v>
      </c>
      <c r="S189" s="122">
        <v>860.60177330523072</v>
      </c>
      <c r="T189" s="122">
        <v>882.65004404896467</v>
      </c>
      <c r="U189" s="122">
        <v>912.96261460642381</v>
      </c>
      <c r="V189" s="122">
        <v>877.50511190203804</v>
      </c>
      <c r="W189" s="122">
        <v>875.27954359651187</v>
      </c>
      <c r="X189" s="122">
        <v>723.33485467337334</v>
      </c>
      <c r="Y189" s="122">
        <v>597.36348719967839</v>
      </c>
      <c r="DA189" s="130" t="s">
        <v>2374</v>
      </c>
    </row>
    <row r="190" spans="1:105" ht="12" customHeight="1" x14ac:dyDescent="0.25">
      <c r="A190" s="97" t="s">
        <v>50</v>
      </c>
      <c r="B190" s="98">
        <v>618.40154530471023</v>
      </c>
      <c r="C190" s="98">
        <v>632.58642750271974</v>
      </c>
      <c r="D190" s="98">
        <v>685.74910436427331</v>
      </c>
      <c r="E190" s="98">
        <v>910.72030051570459</v>
      </c>
      <c r="F190" s="98">
        <v>912.36095688732803</v>
      </c>
      <c r="G190" s="98">
        <v>889.14385433676421</v>
      </c>
      <c r="H190" s="98">
        <v>900.44029573908153</v>
      </c>
      <c r="I190" s="98">
        <v>937.34399647520161</v>
      </c>
      <c r="J190" s="98">
        <v>966.16602526912823</v>
      </c>
      <c r="K190" s="98">
        <v>996.41484375949153</v>
      </c>
      <c r="L190" s="98">
        <v>1009.2270977139531</v>
      </c>
      <c r="M190" s="98">
        <v>965.74374020829009</v>
      </c>
      <c r="N190" s="98">
        <v>968.0894563109332</v>
      </c>
      <c r="O190" s="98">
        <v>928.83647699701874</v>
      </c>
      <c r="P190" s="98">
        <v>920.09018121961856</v>
      </c>
      <c r="Q190" s="98">
        <v>915.5555458813518</v>
      </c>
      <c r="R190" s="98">
        <v>929.1805877555322</v>
      </c>
      <c r="S190" s="98">
        <v>939.38999387935291</v>
      </c>
      <c r="T190" s="98">
        <v>969.52372968619898</v>
      </c>
      <c r="U190" s="98">
        <v>1012.8720728794922</v>
      </c>
      <c r="V190" s="98">
        <v>941.99033715692451</v>
      </c>
      <c r="W190" s="98">
        <v>889.71213969771418</v>
      </c>
      <c r="X190" s="98">
        <v>766.52326241327683</v>
      </c>
      <c r="Y190" s="98">
        <v>623.7081995545667</v>
      </c>
      <c r="DA190" s="63" t="s">
        <v>2375</v>
      </c>
    </row>
    <row r="191" spans="1:105" ht="12" customHeight="1" x14ac:dyDescent="0.25">
      <c r="A191" s="109" t="s">
        <v>120</v>
      </c>
      <c r="B191" s="33">
        <v>497.56970982565821</v>
      </c>
      <c r="C191" s="33">
        <v>431.14245696861354</v>
      </c>
      <c r="D191" s="33">
        <v>339.52761799184782</v>
      </c>
      <c r="E191" s="33">
        <v>914.12620316384334</v>
      </c>
      <c r="F191" s="33">
        <v>824.93296826365861</v>
      </c>
      <c r="G191" s="33">
        <v>636.20891110297146</v>
      </c>
      <c r="H191" s="33">
        <v>761.1322573793841</v>
      </c>
      <c r="I191" s="33">
        <v>690.89271139020184</v>
      </c>
      <c r="J191" s="33">
        <v>734.03537975674919</v>
      </c>
      <c r="K191" s="33">
        <v>739.31196060093873</v>
      </c>
      <c r="L191" s="33">
        <v>824.34998021153945</v>
      </c>
      <c r="M191" s="33">
        <v>755.37431937897497</v>
      </c>
      <c r="N191" s="33">
        <v>736.63002105761916</v>
      </c>
      <c r="O191" s="33">
        <v>753.15173468970352</v>
      </c>
      <c r="P191" s="33">
        <v>701.9067482579344</v>
      </c>
      <c r="Q191" s="33">
        <v>698.75399563147687</v>
      </c>
      <c r="R191" s="33">
        <v>714.19635704679081</v>
      </c>
      <c r="S191" s="33">
        <v>724.83465215482067</v>
      </c>
      <c r="T191" s="33">
        <v>720.9093512409446</v>
      </c>
      <c r="U191" s="33">
        <v>717.26199879185822</v>
      </c>
      <c r="V191" s="33">
        <v>742.13824370983264</v>
      </c>
      <c r="W191" s="33">
        <v>833.20584877964109</v>
      </c>
      <c r="X191" s="33">
        <v>524.43591306409473</v>
      </c>
      <c r="Y191" s="33">
        <v>386.93308511530859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8103.5233747937455</v>
      </c>
      <c r="C193" s="117">
        <f t="shared" si="94"/>
        <v>9186.0838816734358</v>
      </c>
      <c r="D193" s="117">
        <f t="shared" si="94"/>
        <v>8685.6959559474744</v>
      </c>
      <c r="E193" s="117">
        <f t="shared" si="94"/>
        <v>8897.0672864290864</v>
      </c>
      <c r="F193" s="117">
        <f t="shared" si="94"/>
        <v>8941.282443065149</v>
      </c>
      <c r="G193" s="117">
        <f t="shared" si="94"/>
        <v>9196.6272258479148</v>
      </c>
      <c r="H193" s="117">
        <f t="shared" si="94"/>
        <v>9446.5527511311848</v>
      </c>
      <c r="I193" s="117">
        <f t="shared" si="94"/>
        <v>9431.6560299489593</v>
      </c>
      <c r="J193" s="117">
        <f t="shared" si="94"/>
        <v>9486.0182673131985</v>
      </c>
      <c r="K193" s="117">
        <f t="shared" si="94"/>
        <v>9838.5638046193671</v>
      </c>
      <c r="L193" s="117">
        <f t="shared" si="94"/>
        <v>11048.431114173489</v>
      </c>
      <c r="M193" s="117">
        <f t="shared" si="94"/>
        <v>10153.271252297067</v>
      </c>
      <c r="N193" s="117">
        <f t="shared" si="94"/>
        <v>10618.311876083635</v>
      </c>
      <c r="O193" s="117">
        <f t="shared" si="94"/>
        <v>10551.820489139389</v>
      </c>
      <c r="P193" s="117">
        <f t="shared" si="94"/>
        <v>9900.0065937215277</v>
      </c>
      <c r="Q193" s="117">
        <f t="shared" si="94"/>
        <v>10035.141424599406</v>
      </c>
      <c r="R193" s="117">
        <f t="shared" ref="R193:V193" si="95">R194+R197+R199+R208</f>
        <v>10489.669827941665</v>
      </c>
      <c r="S193" s="117">
        <f t="shared" si="95"/>
        <v>11064.923122472443</v>
      </c>
      <c r="T193" s="117">
        <f t="shared" si="95"/>
        <v>11407.943444955486</v>
      </c>
      <c r="U193" s="117">
        <f t="shared" si="95"/>
        <v>11366.642809825169</v>
      </c>
      <c r="V193" s="117">
        <f t="shared" si="95"/>
        <v>11565.281863991684</v>
      </c>
      <c r="W193" s="117">
        <f t="shared" ref="W193:Y193" si="96">W194+W197+W199+W208</f>
        <v>12846.596754547505</v>
      </c>
      <c r="X193" s="117">
        <f t="shared" si="96"/>
        <v>11582.219081003192</v>
      </c>
      <c r="Y193" s="117">
        <f t="shared" si="96"/>
        <v>11088.430650806142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7018.3933507453021</v>
      </c>
      <c r="C194" s="122">
        <f t="shared" si="97"/>
        <v>8079.2420013325072</v>
      </c>
      <c r="D194" s="122">
        <f t="shared" si="97"/>
        <v>7594.5095667271744</v>
      </c>
      <c r="E194" s="122">
        <f t="shared" si="97"/>
        <v>7483.7112392223517</v>
      </c>
      <c r="F194" s="122">
        <f t="shared" si="97"/>
        <v>7510.8533820021521</v>
      </c>
      <c r="G194" s="122">
        <f t="shared" si="97"/>
        <v>7850.1473427595574</v>
      </c>
      <c r="H194" s="122">
        <f t="shared" si="97"/>
        <v>8050.2283671513496</v>
      </c>
      <c r="I194" s="122">
        <f t="shared" si="97"/>
        <v>7993.2037463893002</v>
      </c>
      <c r="J194" s="122">
        <f t="shared" si="97"/>
        <v>8011.2193682944762</v>
      </c>
      <c r="K194" s="122">
        <f t="shared" si="97"/>
        <v>8306.1328657368831</v>
      </c>
      <c r="L194" s="122">
        <f t="shared" si="97"/>
        <v>9464.6862336022987</v>
      </c>
      <c r="M194" s="122">
        <f t="shared" si="97"/>
        <v>8577.7437185726176</v>
      </c>
      <c r="N194" s="122">
        <f t="shared" si="97"/>
        <v>9025.4194012315274</v>
      </c>
      <c r="O194" s="122">
        <f t="shared" si="97"/>
        <v>8936.6730784186057</v>
      </c>
      <c r="P194" s="122">
        <f t="shared" si="97"/>
        <v>8273.1463804860286</v>
      </c>
      <c r="Q194" s="122">
        <f t="shared" si="97"/>
        <v>8377.1254153460541</v>
      </c>
      <c r="R194" s="122">
        <f t="shared" ref="R194:V194" si="98">SUM(R195:R196)</f>
        <v>8830.1000089601639</v>
      </c>
      <c r="S194" s="122">
        <f t="shared" si="98"/>
        <v>9333.7241634023867</v>
      </c>
      <c r="T194" s="122">
        <f t="shared" si="98"/>
        <v>9673.0844316171679</v>
      </c>
      <c r="U194" s="122">
        <f t="shared" si="98"/>
        <v>9583.2424760463673</v>
      </c>
      <c r="V194" s="122">
        <f t="shared" si="98"/>
        <v>9780.6252524095817</v>
      </c>
      <c r="W194" s="122">
        <f t="shared" ref="W194:Y194" si="99">SUM(W195:W196)</f>
        <v>10937.784516489992</v>
      </c>
      <c r="X194" s="122">
        <f t="shared" si="99"/>
        <v>9980.5812781480672</v>
      </c>
      <c r="Y194" s="122">
        <f t="shared" si="99"/>
        <v>9786.4113010747224</v>
      </c>
      <c r="DA194" s="130" t="s">
        <v>2528</v>
      </c>
    </row>
    <row r="195" spans="1:105" ht="12" customHeight="1" x14ac:dyDescent="0.25">
      <c r="A195" s="97" t="s">
        <v>198</v>
      </c>
      <c r="B195" s="98">
        <v>6990.1232694345308</v>
      </c>
      <c r="C195" s="98">
        <v>8046.6981360543305</v>
      </c>
      <c r="D195" s="98">
        <v>7564.2772989977666</v>
      </c>
      <c r="E195" s="98">
        <v>7453.9976251374601</v>
      </c>
      <c r="F195" s="98">
        <v>7481.5702445977022</v>
      </c>
      <c r="G195" s="98">
        <v>7820.0226942406998</v>
      </c>
      <c r="H195" s="98">
        <v>8019.4619698441675</v>
      </c>
      <c r="I195" s="98">
        <v>7963.4525870160514</v>
      </c>
      <c r="J195" s="98">
        <v>7981.6860548199174</v>
      </c>
      <c r="K195" s="98">
        <v>8275.9178964995226</v>
      </c>
      <c r="L195" s="98">
        <v>9430.1517619838687</v>
      </c>
      <c r="M195" s="98">
        <v>8547.1835821159675</v>
      </c>
      <c r="N195" s="98">
        <v>8993.4970770888485</v>
      </c>
      <c r="O195" s="98">
        <v>8905.5499551209923</v>
      </c>
      <c r="P195" s="98">
        <v>8244.9072653351741</v>
      </c>
      <c r="Q195" s="98">
        <v>8348.8631974571726</v>
      </c>
      <c r="R195" s="98">
        <v>8800.4468661279534</v>
      </c>
      <c r="S195" s="98">
        <v>9302.7065106833343</v>
      </c>
      <c r="T195" s="98">
        <v>9640.5744725700242</v>
      </c>
      <c r="U195" s="98">
        <v>9551.7285547369411</v>
      </c>
      <c r="V195" s="98">
        <v>9748.6270502919306</v>
      </c>
      <c r="W195" s="98">
        <v>10902.896529653321</v>
      </c>
      <c r="X195" s="98">
        <v>9950.1798944740967</v>
      </c>
      <c r="Y195" s="98">
        <v>9757.3614913459605</v>
      </c>
      <c r="DA195" s="63" t="s">
        <v>2529</v>
      </c>
    </row>
    <row r="196" spans="1:105" ht="12" customHeight="1" x14ac:dyDescent="0.25">
      <c r="A196" s="97" t="s">
        <v>53</v>
      </c>
      <c r="B196" s="98">
        <v>28.270081310771616</v>
      </c>
      <c r="C196" s="98">
        <v>32.543865278176781</v>
      </c>
      <c r="D196" s="98">
        <v>30.232267729408171</v>
      </c>
      <c r="E196" s="98">
        <v>29.713614084891532</v>
      </c>
      <c r="F196" s="98">
        <v>29.283137404449686</v>
      </c>
      <c r="G196" s="98">
        <v>30.124648518857612</v>
      </c>
      <c r="H196" s="98">
        <v>30.766397307182118</v>
      </c>
      <c r="I196" s="98">
        <v>29.751159373248825</v>
      </c>
      <c r="J196" s="98">
        <v>29.533313474559051</v>
      </c>
      <c r="K196" s="98">
        <v>30.214969237359835</v>
      </c>
      <c r="L196" s="98">
        <v>34.534471618429947</v>
      </c>
      <c r="M196" s="98">
        <v>30.560136456649182</v>
      </c>
      <c r="N196" s="98">
        <v>31.922324142678054</v>
      </c>
      <c r="O196" s="98">
        <v>31.123123297613148</v>
      </c>
      <c r="P196" s="98">
        <v>28.239115150854591</v>
      </c>
      <c r="Q196" s="98">
        <v>28.262217888881754</v>
      </c>
      <c r="R196" s="98">
        <v>29.653142832210584</v>
      </c>
      <c r="S196" s="98">
        <v>31.017652719051515</v>
      </c>
      <c r="T196" s="98">
        <v>32.509959047144037</v>
      </c>
      <c r="U196" s="98">
        <v>31.513921309425925</v>
      </c>
      <c r="V196" s="98">
        <v>31.998202117651047</v>
      </c>
      <c r="W196" s="98">
        <v>34.887986836671175</v>
      </c>
      <c r="X196" s="98">
        <v>30.401383673970614</v>
      </c>
      <c r="Y196" s="98">
        <v>29.049809728761808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0.12462426038104936</v>
      </c>
      <c r="C197" s="122">
        <f t="shared" si="100"/>
        <v>0.13943299691366196</v>
      </c>
      <c r="D197" s="122">
        <f t="shared" si="100"/>
        <v>0.17455126392138642</v>
      </c>
      <c r="E197" s="122">
        <f t="shared" si="100"/>
        <v>0.19459912860476283</v>
      </c>
      <c r="F197" s="122">
        <f t="shared" si="100"/>
        <v>0.23811302388203853</v>
      </c>
      <c r="G197" s="122">
        <f t="shared" si="100"/>
        <v>0.27474330193963303</v>
      </c>
      <c r="H197" s="122">
        <f t="shared" si="100"/>
        <v>0.40744267750227614</v>
      </c>
      <c r="I197" s="122">
        <f t="shared" si="100"/>
        <v>0.5589359367895711</v>
      </c>
      <c r="J197" s="122">
        <f t="shared" si="100"/>
        <v>0.8077477320754386</v>
      </c>
      <c r="K197" s="122">
        <f t="shared" si="100"/>
        <v>1.1843385759931664</v>
      </c>
      <c r="L197" s="122">
        <f t="shared" si="100"/>
        <v>2.4721719389935299</v>
      </c>
      <c r="M197" s="122">
        <f t="shared" si="100"/>
        <v>1.9266986178922514</v>
      </c>
      <c r="N197" s="122">
        <f t="shared" si="100"/>
        <v>3.1342931436172057</v>
      </c>
      <c r="O197" s="122">
        <f t="shared" si="100"/>
        <v>4.0688345293914105</v>
      </c>
      <c r="P197" s="122">
        <f t="shared" si="100"/>
        <v>5.1716938965051273</v>
      </c>
      <c r="Q197" s="122">
        <f t="shared" si="100"/>
        <v>11.558008290773421</v>
      </c>
      <c r="R197" s="122">
        <f t="shared" si="100"/>
        <v>7.6614844949286285</v>
      </c>
      <c r="S197" s="122">
        <f t="shared" si="100"/>
        <v>8.75254162796546</v>
      </c>
      <c r="T197" s="122">
        <f t="shared" si="100"/>
        <v>10.736902212950914</v>
      </c>
      <c r="U197" s="122">
        <f t="shared" si="100"/>
        <v>15.176929375155602</v>
      </c>
      <c r="V197" s="122">
        <f t="shared" si="100"/>
        <v>9.3788928967399166</v>
      </c>
      <c r="W197" s="122">
        <f t="shared" si="100"/>
        <v>11.394311809217843</v>
      </c>
      <c r="X197" s="122">
        <f t="shared" si="100"/>
        <v>10.481071100028272</v>
      </c>
      <c r="Y197" s="122">
        <f t="shared" si="100"/>
        <v>10.551293641726488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0.12462426038104936</v>
      </c>
      <c r="C198" s="98">
        <f>RES_hhdet_tesh!C129</f>
        <v>0.13943299691366196</v>
      </c>
      <c r="D198" s="98">
        <f>RES_hhdet_tesh!D129</f>
        <v>0.17455126392138642</v>
      </c>
      <c r="E198" s="98">
        <f>RES_hhdet_tesh!E129</f>
        <v>0.19459912860476283</v>
      </c>
      <c r="F198" s="98">
        <f>RES_hhdet_tesh!F129</f>
        <v>0.23811302388203853</v>
      </c>
      <c r="G198" s="98">
        <f>RES_hhdet_tesh!G129</f>
        <v>0.27474330193963303</v>
      </c>
      <c r="H198" s="98">
        <f>RES_hhdet_tesh!H129</f>
        <v>0.40744267750227614</v>
      </c>
      <c r="I198" s="98">
        <f>RES_hhdet_tesh!I129</f>
        <v>0.5589359367895711</v>
      </c>
      <c r="J198" s="98">
        <f>RES_hhdet_tesh!J129</f>
        <v>0.8077477320754386</v>
      </c>
      <c r="K198" s="98">
        <f>RES_hhdet_tesh!K129</f>
        <v>1.1843385759931664</v>
      </c>
      <c r="L198" s="98">
        <f>RES_hhdet_tesh!L129</f>
        <v>2.4721719389935299</v>
      </c>
      <c r="M198" s="98">
        <f>RES_hhdet_tesh!M129</f>
        <v>1.9266986178922514</v>
      </c>
      <c r="N198" s="98">
        <f>RES_hhdet_tesh!N129</f>
        <v>3.1342931436172057</v>
      </c>
      <c r="O198" s="98">
        <f>RES_hhdet_tesh!O129</f>
        <v>4.0688345293914105</v>
      </c>
      <c r="P198" s="98">
        <f>RES_hhdet_tesh!P129</f>
        <v>5.1716938965051273</v>
      </c>
      <c r="Q198" s="98">
        <f>RES_hhdet_tesh!Q129</f>
        <v>11.558008290773421</v>
      </c>
      <c r="R198" s="98">
        <f>RES_hhdet_tesh!R129</f>
        <v>7.6614844949286285</v>
      </c>
      <c r="S198" s="98">
        <f>RES_hhdet_tesh!S129</f>
        <v>8.75254162796546</v>
      </c>
      <c r="T198" s="98">
        <f>RES_hhdet_tesh!T129</f>
        <v>10.736902212950914</v>
      </c>
      <c r="U198" s="98">
        <f>RES_hhdet_tesh!U129</f>
        <v>15.176929375155602</v>
      </c>
      <c r="V198" s="98">
        <f>RES_hhdet_tesh!V129</f>
        <v>9.3788928967399166</v>
      </c>
      <c r="W198" s="98">
        <f>RES_hhdet_tesh!W129</f>
        <v>11.394311809217843</v>
      </c>
      <c r="X198" s="98">
        <f>RES_hhdet_tesh!X129</f>
        <v>10.481071100028272</v>
      </c>
      <c r="Y198" s="98">
        <f>RES_hhdet_tesh!Y129</f>
        <v>10.551293641726488</v>
      </c>
      <c r="DA198" s="63" t="s">
        <v>2532</v>
      </c>
    </row>
    <row r="199" spans="1:105" ht="12" customHeight="1" x14ac:dyDescent="0.25">
      <c r="A199" s="121" t="s">
        <v>55</v>
      </c>
      <c r="B199" s="122">
        <v>724.52730181914728</v>
      </c>
      <c r="C199" s="122">
        <v>746.98157862673941</v>
      </c>
      <c r="D199" s="122">
        <v>720.51613200073052</v>
      </c>
      <c r="E199" s="122">
        <v>842.42217186872517</v>
      </c>
      <c r="F199" s="122">
        <v>871.39992806006126</v>
      </c>
      <c r="G199" s="122">
        <v>839.05486672112136</v>
      </c>
      <c r="H199" s="122">
        <v>852.13124223658747</v>
      </c>
      <c r="I199" s="122">
        <v>896.25961245323253</v>
      </c>
      <c r="J199" s="122">
        <v>909.93994583098686</v>
      </c>
      <c r="K199" s="122">
        <v>953.73419471905947</v>
      </c>
      <c r="L199" s="122">
        <v>974.89850606098275</v>
      </c>
      <c r="M199" s="122">
        <v>1001.766002749824</v>
      </c>
      <c r="N199" s="122">
        <v>1021.7715187608987</v>
      </c>
      <c r="O199" s="122">
        <v>1051.2160984665165</v>
      </c>
      <c r="P199" s="122">
        <v>1079.9136827867533</v>
      </c>
      <c r="Q199" s="122">
        <v>1106.1697069092415</v>
      </c>
      <c r="R199" s="122">
        <v>1100.30680135332</v>
      </c>
      <c r="S199" s="122">
        <v>1161.2020687276408</v>
      </c>
      <c r="T199" s="122">
        <v>1149.2350985658345</v>
      </c>
      <c r="U199" s="122">
        <v>1171.9817415780419</v>
      </c>
      <c r="V199" s="122">
        <v>1195.6651873174576</v>
      </c>
      <c r="W199" s="122">
        <v>1321.1917073847842</v>
      </c>
      <c r="X199" s="122">
        <v>1131.2010777584383</v>
      </c>
      <c r="Y199" s="122">
        <v>918.05217366802663</v>
      </c>
      <c r="DA199" s="130" t="s">
        <v>2533</v>
      </c>
    </row>
    <row r="200" spans="1:105" ht="12" customHeight="1" x14ac:dyDescent="0.25">
      <c r="A200" s="97" t="s">
        <v>128</v>
      </c>
      <c r="B200" s="98">
        <v>724.18951486883566</v>
      </c>
      <c r="C200" s="98">
        <v>748.53049904137004</v>
      </c>
      <c r="D200" s="98">
        <v>723.30589192828893</v>
      </c>
      <c r="E200" s="98">
        <v>839.3447425036743</v>
      </c>
      <c r="F200" s="98">
        <v>869.87858510430294</v>
      </c>
      <c r="G200" s="98">
        <v>839.51860152043412</v>
      </c>
      <c r="H200" s="98">
        <v>851.10630147480322</v>
      </c>
      <c r="I200" s="98">
        <v>897.04852266661101</v>
      </c>
      <c r="J200" s="98">
        <v>910.19299358673879</v>
      </c>
      <c r="K200" s="98">
        <v>953.85890385660355</v>
      </c>
      <c r="L200" s="98">
        <v>974.2167695114864</v>
      </c>
      <c r="M200" s="98">
        <v>1001.7235762412491</v>
      </c>
      <c r="N200" s="98">
        <v>1022.2299052936318</v>
      </c>
      <c r="O200" s="98">
        <v>1050.9376004370267</v>
      </c>
      <c r="P200" s="98">
        <v>1080.1400211335676</v>
      </c>
      <c r="Q200" s="98">
        <v>1106.2493643137359</v>
      </c>
      <c r="R200" s="98">
        <v>1099.929652515744</v>
      </c>
      <c r="S200" s="98">
        <v>1161.5354717995169</v>
      </c>
      <c r="T200" s="98">
        <v>1149.7226528142144</v>
      </c>
      <c r="U200" s="98">
        <v>1171.3269674184485</v>
      </c>
      <c r="V200" s="98">
        <v>1193.9805285015541</v>
      </c>
      <c r="W200" s="98">
        <v>1321.2402604839917</v>
      </c>
      <c r="X200" s="98">
        <v>1131.9819158457731</v>
      </c>
      <c r="Y200" s="98">
        <v>919.77735741196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951.42498531408262</v>
      </c>
      <c r="L201" s="98">
        <v>972.03209164650696</v>
      </c>
      <c r="M201" s="98">
        <v>999.98909841310046</v>
      </c>
      <c r="N201" s="98">
        <v>1021.0106680628936</v>
      </c>
      <c r="O201" s="98">
        <v>1049.4438620019262</v>
      </c>
      <c r="P201" s="98">
        <v>1075.5847139264436</v>
      </c>
      <c r="Q201" s="98">
        <v>1100.3985144895757</v>
      </c>
      <c r="R201" s="98">
        <v>1094.087767078069</v>
      </c>
      <c r="S201" s="98">
        <v>1155.8822678350812</v>
      </c>
      <c r="T201" s="98">
        <v>1143.1505044824087</v>
      </c>
      <c r="U201" s="98">
        <v>1165.5513265558807</v>
      </c>
      <c r="V201" s="98">
        <v>1188.5777168418092</v>
      </c>
      <c r="W201" s="98">
        <v>1314.6501042588495</v>
      </c>
      <c r="X201" s="98">
        <v>1124.7801588582497</v>
      </c>
      <c r="Y201" s="98">
        <v>913.4167784728852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455.05884663904658</v>
      </c>
      <c r="L202" s="101">
        <v>486.32222799588146</v>
      </c>
      <c r="M202" s="101">
        <v>481.08848403979175</v>
      </c>
      <c r="N202" s="101">
        <v>473.06983636919705</v>
      </c>
      <c r="O202" s="101">
        <v>500.73503245599267</v>
      </c>
      <c r="P202" s="101">
        <v>503.2016917532037</v>
      </c>
      <c r="Q202" s="101">
        <v>522.50773321719123</v>
      </c>
      <c r="R202" s="101">
        <v>512.58884680047095</v>
      </c>
      <c r="S202" s="101">
        <v>532.69090446752807</v>
      </c>
      <c r="T202" s="101">
        <v>622.03811562156056</v>
      </c>
      <c r="U202" s="101">
        <v>572.354768895181</v>
      </c>
      <c r="V202" s="101">
        <v>568.49096477321757</v>
      </c>
      <c r="W202" s="101">
        <v>653.56519150837573</v>
      </c>
      <c r="X202" s="101">
        <v>426.42059946281756</v>
      </c>
      <c r="Y202" s="101">
        <v>269.30479297513767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496.36613867503581</v>
      </c>
      <c r="L203" s="104">
        <v>485.70986365062532</v>
      </c>
      <c r="M203" s="104">
        <v>518.90061437330871</v>
      </c>
      <c r="N203" s="104">
        <v>547.94083169369662</v>
      </c>
      <c r="O203" s="104">
        <v>548.70882954593344</v>
      </c>
      <c r="P203" s="104">
        <v>572.38302217323974</v>
      </c>
      <c r="Q203" s="104">
        <v>577.8907812723844</v>
      </c>
      <c r="R203" s="104">
        <v>581.49892027759813</v>
      </c>
      <c r="S203" s="104">
        <v>623.19136336755332</v>
      </c>
      <c r="T203" s="104">
        <v>521.11238886084811</v>
      </c>
      <c r="U203" s="104">
        <v>593.19655766069957</v>
      </c>
      <c r="V203" s="104">
        <v>620.08675206859141</v>
      </c>
      <c r="W203" s="104">
        <v>661.0849127504739</v>
      </c>
      <c r="X203" s="104">
        <v>698.35955939543226</v>
      </c>
      <c r="Y203" s="104">
        <v>644.11198549774758</v>
      </c>
      <c r="DA203" s="132" t="s">
        <v>2537</v>
      </c>
    </row>
    <row r="204" spans="1:105" ht="12" customHeight="1" x14ac:dyDescent="0.25">
      <c r="A204" s="106" t="s">
        <v>122</v>
      </c>
      <c r="B204" s="101">
        <v>746.26387902663225</v>
      </c>
      <c r="C204" s="101">
        <v>647.09763684245615</v>
      </c>
      <c r="D204" s="101">
        <v>491.69485488987794</v>
      </c>
      <c r="E204" s="101">
        <v>1041.4546643991484</v>
      </c>
      <c r="F204" s="101">
        <v>969.98361134011247</v>
      </c>
      <c r="G204" s="101">
        <v>769.4481693129901</v>
      </c>
      <c r="H204" s="101">
        <v>918.07052386792145</v>
      </c>
      <c r="I204" s="101">
        <v>845.84663852522806</v>
      </c>
      <c r="J204" s="101">
        <v>893.87843426217432</v>
      </c>
      <c r="K204" s="101">
        <v>946.13546296002039</v>
      </c>
      <c r="L204" s="101">
        <v>1018.130000202501</v>
      </c>
      <c r="M204" s="101">
        <v>1004.7491961648761</v>
      </c>
      <c r="N204" s="101">
        <v>993.31298369493857</v>
      </c>
      <c r="O204" s="101">
        <v>1069.278174086483</v>
      </c>
      <c r="P204" s="101">
        <v>1069.0148550759716</v>
      </c>
      <c r="Q204" s="101">
        <v>1105.1695849103914</v>
      </c>
      <c r="R204" s="101">
        <v>1128.6791253714223</v>
      </c>
      <c r="S204" s="101">
        <v>1145.2766417816263</v>
      </c>
      <c r="T204" s="101">
        <v>1126.0213637977408</v>
      </c>
      <c r="U204" s="101">
        <v>1219.089513032389</v>
      </c>
      <c r="V204" s="101">
        <v>1304.0766817276926</v>
      </c>
      <c r="W204" s="101">
        <v>1332.1672883726126</v>
      </c>
      <c r="X204" s="101">
        <v>1103.3536769336524</v>
      </c>
      <c r="Y204" s="101">
        <v>846.72527737656378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944.52503009067539</v>
      </c>
      <c r="L205" s="104">
        <v>1016.2070357290156</v>
      </c>
      <c r="M205" s="104">
        <v>1003.2209189443588</v>
      </c>
      <c r="N205" s="104">
        <v>991.89753200002349</v>
      </c>
      <c r="O205" s="104">
        <v>1068.1636804604418</v>
      </c>
      <c r="P205" s="104">
        <v>1064.8472230228244</v>
      </c>
      <c r="Q205" s="104">
        <v>1101.7615280565599</v>
      </c>
      <c r="R205" s="104">
        <v>1124.887669686143</v>
      </c>
      <c r="S205" s="104">
        <v>1141.0205769855552</v>
      </c>
      <c r="T205" s="104">
        <v>1120.5833668680859</v>
      </c>
      <c r="U205" s="104">
        <v>1215.9413949370537</v>
      </c>
      <c r="V205" s="104">
        <v>1301.0085751361339</v>
      </c>
      <c r="W205" s="104">
        <v>1322.1826685585381</v>
      </c>
      <c r="X205" s="104">
        <v>1097.3701709280394</v>
      </c>
      <c r="Y205" s="104">
        <v>839.51332267197427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451.66561637430345</v>
      </c>
      <c r="L206" s="98">
        <v>509.25967261159292</v>
      </c>
      <c r="M206" s="98">
        <v>482.6333502435906</v>
      </c>
      <c r="N206" s="98">
        <v>458.99603209962549</v>
      </c>
      <c r="O206" s="98">
        <v>510.09132400591278</v>
      </c>
      <c r="P206" s="98">
        <v>498.08673243850922</v>
      </c>
      <c r="Q206" s="98">
        <v>523.71500947826951</v>
      </c>
      <c r="R206" s="98">
        <v>529.7134046877942</v>
      </c>
      <c r="S206" s="98">
        <v>527.48702673413732</v>
      </c>
      <c r="T206" s="98">
        <v>603.19117861306552</v>
      </c>
      <c r="U206" s="98">
        <v>598.89674316863693</v>
      </c>
      <c r="V206" s="98">
        <v>628.71843577819413</v>
      </c>
      <c r="W206" s="98">
        <v>657.80528301957156</v>
      </c>
      <c r="X206" s="98">
        <v>406.34336772841414</v>
      </c>
      <c r="Y206" s="98">
        <v>223.1946080899892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492.8594137163721</v>
      </c>
      <c r="L207" s="98">
        <v>506.9473631174227</v>
      </c>
      <c r="M207" s="98">
        <v>520.58756870076809</v>
      </c>
      <c r="N207" s="98">
        <v>532.90149990039799</v>
      </c>
      <c r="O207" s="98">
        <v>558.07235645452886</v>
      </c>
      <c r="P207" s="98">
        <v>566.76049058431545</v>
      </c>
      <c r="Q207" s="98">
        <v>578.04651857829026</v>
      </c>
      <c r="R207" s="98">
        <v>595.17426499834892</v>
      </c>
      <c r="S207" s="98">
        <v>613.53355025141764</v>
      </c>
      <c r="T207" s="98">
        <v>517.39218825502064</v>
      </c>
      <c r="U207" s="98">
        <v>617.04465176841666</v>
      </c>
      <c r="V207" s="98">
        <v>672.29013935794001</v>
      </c>
      <c r="W207" s="98">
        <v>664.37738553896656</v>
      </c>
      <c r="X207" s="98">
        <v>691.02680319962531</v>
      </c>
      <c r="Y207" s="98">
        <v>616.31871458198498</v>
      </c>
      <c r="DA207" s="63" t="s">
        <v>2541</v>
      </c>
    </row>
    <row r="208" spans="1:105" ht="12" customHeight="1" x14ac:dyDescent="0.25">
      <c r="A208" s="121" t="s">
        <v>54</v>
      </c>
      <c r="B208" s="122">
        <v>360.47809796891465</v>
      </c>
      <c r="C208" s="122">
        <v>359.72086871727441</v>
      </c>
      <c r="D208" s="122">
        <v>370.4957059556466</v>
      </c>
      <c r="E208" s="122">
        <v>570.73927620940458</v>
      </c>
      <c r="F208" s="122">
        <v>558.7910199790532</v>
      </c>
      <c r="G208" s="122">
        <v>507.15027306529652</v>
      </c>
      <c r="H208" s="122">
        <v>543.78569906574489</v>
      </c>
      <c r="I208" s="122">
        <v>541.63373516963702</v>
      </c>
      <c r="J208" s="122">
        <v>564.05120545566024</v>
      </c>
      <c r="K208" s="122">
        <v>577.5124055874312</v>
      </c>
      <c r="L208" s="122">
        <v>606.37420257121414</v>
      </c>
      <c r="M208" s="122">
        <v>571.83483235673373</v>
      </c>
      <c r="N208" s="122">
        <v>567.98666294759062</v>
      </c>
      <c r="O208" s="122">
        <v>559.86247772487491</v>
      </c>
      <c r="P208" s="122">
        <v>541.77483655223966</v>
      </c>
      <c r="Q208" s="122">
        <v>540.28829405333738</v>
      </c>
      <c r="R208" s="122">
        <v>551.60153313325225</v>
      </c>
      <c r="S208" s="122">
        <v>561.24434871444839</v>
      </c>
      <c r="T208" s="122">
        <v>574.88701255953299</v>
      </c>
      <c r="U208" s="122">
        <v>596.24166282560532</v>
      </c>
      <c r="V208" s="122">
        <v>579.61253136790333</v>
      </c>
      <c r="W208" s="122">
        <v>576.22621886351249</v>
      </c>
      <c r="X208" s="122">
        <v>459.9556539966585</v>
      </c>
      <c r="Y208" s="122">
        <v>373.41588242166489</v>
      </c>
      <c r="DA208" s="130" t="s">
        <v>2542</v>
      </c>
    </row>
    <row r="209" spans="1:105" ht="12" customHeight="1" x14ac:dyDescent="0.25">
      <c r="A209" s="97" t="s">
        <v>50</v>
      </c>
      <c r="B209" s="98">
        <v>359.13984614477022</v>
      </c>
      <c r="C209" s="98">
        <v>367.91319913191973</v>
      </c>
      <c r="D209" s="98">
        <v>399.28902545890912</v>
      </c>
      <c r="E209" s="98">
        <v>530.8833974533452</v>
      </c>
      <c r="F209" s="98">
        <v>532.77971181831367</v>
      </c>
      <c r="G209" s="98">
        <v>520.54353812929037</v>
      </c>
      <c r="H209" s="98">
        <v>528.81217328407274</v>
      </c>
      <c r="I209" s="98">
        <v>551.37754960160964</v>
      </c>
      <c r="J209" s="98">
        <v>568.5559670333497</v>
      </c>
      <c r="K209" s="98">
        <v>586.70939712812742</v>
      </c>
      <c r="L209" s="98">
        <v>594.53506626154399</v>
      </c>
      <c r="M209" s="98">
        <v>569.22457014317695</v>
      </c>
      <c r="N209" s="98">
        <v>571.00815286850991</v>
      </c>
      <c r="O209" s="98">
        <v>548.22671005447626</v>
      </c>
      <c r="P209" s="98">
        <v>543.2549921962468</v>
      </c>
      <c r="Q209" s="98">
        <v>540.88420995547256</v>
      </c>
      <c r="R209" s="98">
        <v>549.46541550128677</v>
      </c>
      <c r="S209" s="98">
        <v>556.62373478708173</v>
      </c>
      <c r="T209" s="98">
        <v>576.01601253220645</v>
      </c>
      <c r="U209" s="98">
        <v>604.65700262173004</v>
      </c>
      <c r="V209" s="98">
        <v>565.64896159889179</v>
      </c>
      <c r="W209" s="98">
        <v>537.59038876358306</v>
      </c>
      <c r="X209" s="98">
        <v>465.09957014368183</v>
      </c>
      <c r="Y209" s="98">
        <v>379.6146942303468</v>
      </c>
      <c r="DA209" s="63" t="s">
        <v>2543</v>
      </c>
    </row>
    <row r="210" spans="1:105" ht="12" customHeight="1" x14ac:dyDescent="0.25">
      <c r="A210" s="109" t="s">
        <v>120</v>
      </c>
      <c r="B210" s="33">
        <v>367.61136510898774</v>
      </c>
      <c r="C210" s="33">
        <v>319.656321462915</v>
      </c>
      <c r="D210" s="33">
        <v>252.71444160854114</v>
      </c>
      <c r="E210" s="33">
        <v>683.76264675539994</v>
      </c>
      <c r="F210" s="33">
        <v>618.93029569341854</v>
      </c>
      <c r="G210" s="33">
        <v>478.48720104953134</v>
      </c>
      <c r="H210" s="33">
        <v>573.96900025315699</v>
      </c>
      <c r="I210" s="33">
        <v>521.79036571559664</v>
      </c>
      <c r="J210" s="33">
        <v>555.19395670133281</v>
      </c>
      <c r="K210" s="33">
        <v>560.46412087208091</v>
      </c>
      <c r="L210" s="33">
        <v>626.65174515115143</v>
      </c>
      <c r="M210" s="33">
        <v>576.03925748662084</v>
      </c>
      <c r="N210" s="33">
        <v>563.26277747465519</v>
      </c>
      <c r="O210" s="33">
        <v>577.5402453591696</v>
      </c>
      <c r="P210" s="33">
        <v>539.47304513884387</v>
      </c>
      <c r="Q210" s="33">
        <v>539.33950395612976</v>
      </c>
      <c r="R210" s="33">
        <v>555.09839956863118</v>
      </c>
      <c r="S210" s="33">
        <v>569.20654720420703</v>
      </c>
      <c r="T210" s="33">
        <v>572.78504996382856</v>
      </c>
      <c r="U210" s="33">
        <v>579.75786630766936</v>
      </c>
      <c r="V210" s="33">
        <v>608.92474514932655</v>
      </c>
      <c r="W210" s="33">
        <v>688.85683037806143</v>
      </c>
      <c r="X210" s="33">
        <v>436.26597588832334</v>
      </c>
      <c r="Y210" s="33">
        <v>323.90239964855596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118.28498724796995</v>
      </c>
      <c r="C212" s="117">
        <f t="shared" si="101"/>
        <v>119.30338069513013</v>
      </c>
      <c r="D212" s="117">
        <f t="shared" si="101"/>
        <v>125.17415008359598</v>
      </c>
      <c r="E212" s="117">
        <f t="shared" si="101"/>
        <v>152.94546015052197</v>
      </c>
      <c r="F212" s="117">
        <f t="shared" si="101"/>
        <v>144.67667537310595</v>
      </c>
      <c r="G212" s="117">
        <f t="shared" si="101"/>
        <v>137.65601119394975</v>
      </c>
      <c r="H212" s="117">
        <f t="shared" si="101"/>
        <v>136.71938670380766</v>
      </c>
      <c r="I212" s="117">
        <f t="shared" si="101"/>
        <v>142.80474880799417</v>
      </c>
      <c r="J212" s="117">
        <f t="shared" si="101"/>
        <v>145.48246815779802</v>
      </c>
      <c r="K212" s="117">
        <f t="shared" si="101"/>
        <v>147.02852145528928</v>
      </c>
      <c r="L212" s="117">
        <f t="shared" si="101"/>
        <v>144.74562814094318</v>
      </c>
      <c r="M212" s="117">
        <f t="shared" si="101"/>
        <v>135.3488124851136</v>
      </c>
      <c r="N212" s="117">
        <f t="shared" si="101"/>
        <v>134.12330254137237</v>
      </c>
      <c r="O212" s="117">
        <f t="shared" si="101"/>
        <v>127.24195837535237</v>
      </c>
      <c r="P212" s="117">
        <f t="shared" si="101"/>
        <v>127.20751736264367</v>
      </c>
      <c r="Q212" s="117">
        <f t="shared" si="101"/>
        <v>127.74410491052227</v>
      </c>
      <c r="R212" s="117">
        <f t="shared" ref="R212:V212" si="102">R213+R216+R218+R227</f>
        <v>131.03053363006569</v>
      </c>
      <c r="S212" s="117">
        <f t="shared" si="102"/>
        <v>135.03087054522959</v>
      </c>
      <c r="T212" s="117">
        <f t="shared" si="102"/>
        <v>143.27926997855289</v>
      </c>
      <c r="U212" s="117">
        <f t="shared" si="102"/>
        <v>152.32087254401105</v>
      </c>
      <c r="V212" s="117">
        <f t="shared" si="102"/>
        <v>144.93790760931418</v>
      </c>
      <c r="W212" s="117">
        <f t="shared" ref="W212:Y212" si="103">W213+W216+W218+W227</f>
        <v>150.48569825349813</v>
      </c>
      <c r="X212" s="117">
        <f t="shared" si="103"/>
        <v>143.0597876912216</v>
      </c>
      <c r="Y212" s="117">
        <f t="shared" si="103"/>
        <v>125.91739877435862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118.28498724796995</v>
      </c>
      <c r="C227" s="122">
        <v>119.30338069513013</v>
      </c>
      <c r="D227" s="122">
        <v>125.17415008359598</v>
      </c>
      <c r="E227" s="122">
        <v>152.94546015052197</v>
      </c>
      <c r="F227" s="122">
        <v>144.67667537310595</v>
      </c>
      <c r="G227" s="122">
        <v>137.65601119394975</v>
      </c>
      <c r="H227" s="122">
        <v>136.71938670380766</v>
      </c>
      <c r="I227" s="122">
        <v>142.80474880799417</v>
      </c>
      <c r="J227" s="122">
        <v>145.48246815779802</v>
      </c>
      <c r="K227" s="122">
        <v>147.02852145528928</v>
      </c>
      <c r="L227" s="122">
        <v>144.74562814094318</v>
      </c>
      <c r="M227" s="122">
        <v>135.3488124851136</v>
      </c>
      <c r="N227" s="122">
        <v>134.12330254137237</v>
      </c>
      <c r="O227" s="122">
        <v>127.24195837535237</v>
      </c>
      <c r="P227" s="122">
        <v>127.20751736264367</v>
      </c>
      <c r="Q227" s="122">
        <v>127.74410491052227</v>
      </c>
      <c r="R227" s="122">
        <v>131.03053363006569</v>
      </c>
      <c r="S227" s="122">
        <v>135.03087054522959</v>
      </c>
      <c r="T227" s="122">
        <v>143.27926997855289</v>
      </c>
      <c r="U227" s="122">
        <v>152.32087254401105</v>
      </c>
      <c r="V227" s="122">
        <v>144.93790760931418</v>
      </c>
      <c r="W227" s="122">
        <v>150.48569825349813</v>
      </c>
      <c r="X227" s="122">
        <v>143.0597876912216</v>
      </c>
      <c r="Y227" s="122">
        <v>125.91739877435862</v>
      </c>
      <c r="DA227" s="130" t="s">
        <v>2710</v>
      </c>
    </row>
    <row r="228" spans="1:105" ht="12" customHeight="1" x14ac:dyDescent="0.25">
      <c r="A228" s="97" t="s">
        <v>50</v>
      </c>
      <c r="B228" s="98">
        <v>140.476095031418</v>
      </c>
      <c r="C228" s="98">
        <v>143.69833287151783</v>
      </c>
      <c r="D228" s="98">
        <v>155.77476654738834</v>
      </c>
      <c r="E228" s="98">
        <v>206.8792234651475</v>
      </c>
      <c r="F228" s="98">
        <v>207.2519149665255</v>
      </c>
      <c r="G228" s="98">
        <v>201.9779179511394</v>
      </c>
      <c r="H228" s="98">
        <v>204.54401758008976</v>
      </c>
      <c r="I228" s="98">
        <v>212.92706223930685</v>
      </c>
      <c r="J228" s="98">
        <v>219.47427430013519</v>
      </c>
      <c r="K228" s="98">
        <v>226.34559590840612</v>
      </c>
      <c r="L228" s="98">
        <v>229.25602751670158</v>
      </c>
      <c r="M228" s="98">
        <v>219.37834802571521</v>
      </c>
      <c r="N228" s="98">
        <v>219.91120089559163</v>
      </c>
      <c r="O228" s="98">
        <v>210.99449411464281</v>
      </c>
      <c r="P228" s="98">
        <v>209.00768556584856</v>
      </c>
      <c r="Q228" s="98">
        <v>207.97759780240793</v>
      </c>
      <c r="R228" s="98">
        <v>211.07266231454668</v>
      </c>
      <c r="S228" s="98">
        <v>213.39183100963385</v>
      </c>
      <c r="T228" s="98">
        <v>220.23701043551696</v>
      </c>
      <c r="U228" s="98">
        <v>230.08402007530549</v>
      </c>
      <c r="V228" s="98">
        <v>213.98252498856698</v>
      </c>
      <c r="W228" s="98">
        <v>202.10700965373277</v>
      </c>
      <c r="X228" s="98">
        <v>174.1234242898</v>
      </c>
      <c r="Y228" s="98">
        <v>141.6815546108154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148.08631275009159</v>
      </c>
      <c r="C231" s="118">
        <f t="shared" si="108"/>
        <v>167.24774370957135</v>
      </c>
      <c r="D231" s="118">
        <f t="shared" si="108"/>
        <v>157.94263232395406</v>
      </c>
      <c r="E231" s="118">
        <f t="shared" si="108"/>
        <v>161.62642508416505</v>
      </c>
      <c r="F231" s="118">
        <f t="shared" si="108"/>
        <v>161.85248596193804</v>
      </c>
      <c r="G231" s="118">
        <f t="shared" si="108"/>
        <v>165.82725373496621</v>
      </c>
      <c r="H231" s="118">
        <f t="shared" si="108"/>
        <v>169.73417668781133</v>
      </c>
      <c r="I231" s="118">
        <f t="shared" si="108"/>
        <v>168.75815838396511</v>
      </c>
      <c r="J231" s="118">
        <f t="shared" si="108"/>
        <v>168.95921081751914</v>
      </c>
      <c r="K231" s="118">
        <f t="shared" si="108"/>
        <v>174.24051760653808</v>
      </c>
      <c r="L231" s="118">
        <f t="shared" si="108"/>
        <v>194.34054916410093</v>
      </c>
      <c r="M231" s="118">
        <f t="shared" si="108"/>
        <v>177.38553178326057</v>
      </c>
      <c r="N231" s="118">
        <f t="shared" si="108"/>
        <v>184.00942458172887</v>
      </c>
      <c r="O231" s="118">
        <f t="shared" si="108"/>
        <v>181.4471664919289</v>
      </c>
      <c r="P231" s="118">
        <f t="shared" si="108"/>
        <v>169.84906072858243</v>
      </c>
      <c r="Q231" s="118">
        <f t="shared" si="108"/>
        <v>171.5952939100747</v>
      </c>
      <c r="R231" s="118">
        <f t="shared" ref="R231:V231" si="109">R232+R235+R237+R246</f>
        <v>178.94780459866925</v>
      </c>
      <c r="S231" s="118">
        <f t="shared" si="109"/>
        <v>188.05096383758678</v>
      </c>
      <c r="T231" s="118">
        <f t="shared" si="109"/>
        <v>193.42211995525105</v>
      </c>
      <c r="U231" s="118">
        <f t="shared" si="109"/>
        <v>191.82165467191194</v>
      </c>
      <c r="V231" s="118">
        <f t="shared" si="109"/>
        <v>194.04822957120336</v>
      </c>
      <c r="W231" s="118">
        <f t="shared" ref="W231:Y231" si="110">W232+W235+W237+W246</f>
        <v>213.97813096350072</v>
      </c>
      <c r="X231" s="118">
        <f t="shared" si="110"/>
        <v>191.84749115085881</v>
      </c>
      <c r="Y231" s="118">
        <f t="shared" si="110"/>
        <v>182.2304496214125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127.42132632799125</v>
      </c>
      <c r="C232" s="123">
        <f t="shared" si="111"/>
        <v>146.25695152592209</v>
      </c>
      <c r="D232" s="123">
        <f t="shared" si="111"/>
        <v>137.19921128163855</v>
      </c>
      <c r="E232" s="123">
        <f t="shared" si="111"/>
        <v>134.84185489206894</v>
      </c>
      <c r="F232" s="123">
        <f t="shared" si="111"/>
        <v>134.97232982503667</v>
      </c>
      <c r="G232" s="123">
        <f t="shared" si="111"/>
        <v>140.63997746163503</v>
      </c>
      <c r="H232" s="123">
        <f t="shared" si="111"/>
        <v>143.73921658734383</v>
      </c>
      <c r="I232" s="123">
        <f t="shared" si="111"/>
        <v>142.07701303285134</v>
      </c>
      <c r="J232" s="123">
        <f t="shared" si="111"/>
        <v>141.71273282473726</v>
      </c>
      <c r="K232" s="123">
        <f t="shared" si="111"/>
        <v>146.12279108738312</v>
      </c>
      <c r="L232" s="123">
        <f t="shared" si="111"/>
        <v>165.51929858171326</v>
      </c>
      <c r="M232" s="123">
        <f t="shared" si="111"/>
        <v>149.01070012242789</v>
      </c>
      <c r="N232" s="123">
        <f t="shared" si="111"/>
        <v>155.5699374222387</v>
      </c>
      <c r="O232" s="123">
        <f t="shared" si="111"/>
        <v>152.93184019000478</v>
      </c>
      <c r="P232" s="123">
        <f t="shared" si="111"/>
        <v>141.2678809467676</v>
      </c>
      <c r="Q232" s="123">
        <f t="shared" si="111"/>
        <v>142.6780013616694</v>
      </c>
      <c r="R232" s="123">
        <f t="shared" ref="R232:V232" si="112">SUM(R233:R234)</f>
        <v>150.00710965096624</v>
      </c>
      <c r="S232" s="123">
        <f t="shared" si="112"/>
        <v>158.05332729040904</v>
      </c>
      <c r="T232" s="123">
        <f t="shared" si="112"/>
        <v>163.39434603023997</v>
      </c>
      <c r="U232" s="123">
        <f t="shared" si="112"/>
        <v>161.15664410043041</v>
      </c>
      <c r="V232" s="123">
        <f t="shared" si="112"/>
        <v>163.64835845338314</v>
      </c>
      <c r="W232" s="123">
        <f t="shared" ref="W232:Y232" si="113">SUM(W233:W234)</f>
        <v>181.83405517316453</v>
      </c>
      <c r="X232" s="123">
        <f t="shared" si="113"/>
        <v>164.85696519575342</v>
      </c>
      <c r="Y232" s="123">
        <f t="shared" si="113"/>
        <v>160.37381714049357</v>
      </c>
      <c r="DA232" s="130" t="s">
        <v>2864</v>
      </c>
    </row>
    <row r="233" spans="1:105" ht="12" customHeight="1" x14ac:dyDescent="0.25">
      <c r="A233" s="97" t="s">
        <v>198</v>
      </c>
      <c r="B233" s="99">
        <v>127.04075641097683</v>
      </c>
      <c r="C233" s="99">
        <v>145.81914979328016</v>
      </c>
      <c r="D233" s="99">
        <v>136.79283228970149</v>
      </c>
      <c r="E233" s="99">
        <v>134.44278816454539</v>
      </c>
      <c r="F233" s="99">
        <v>134.57939103134754</v>
      </c>
      <c r="G233" s="99">
        <v>140.23613392755919</v>
      </c>
      <c r="H233" s="99">
        <v>143.32716237481202</v>
      </c>
      <c r="I233" s="99">
        <v>141.67896880927228</v>
      </c>
      <c r="J233" s="99">
        <v>141.3180331439639</v>
      </c>
      <c r="K233" s="99">
        <v>145.71943817425682</v>
      </c>
      <c r="L233" s="99">
        <v>165.0588133150967</v>
      </c>
      <c r="M233" s="99">
        <v>148.60370069175386</v>
      </c>
      <c r="N233" s="99">
        <v>155.14543843097968</v>
      </c>
      <c r="O233" s="99">
        <v>152.51848335623981</v>
      </c>
      <c r="P233" s="99">
        <v>140.89332605149193</v>
      </c>
      <c r="Q233" s="99">
        <v>142.30364392234091</v>
      </c>
      <c r="R233" s="99">
        <v>149.61487252276754</v>
      </c>
      <c r="S233" s="99">
        <v>157.64360598402345</v>
      </c>
      <c r="T233" s="99">
        <v>162.96553507412563</v>
      </c>
      <c r="U233" s="99">
        <v>160.74160090678012</v>
      </c>
      <c r="V233" s="99">
        <v>163.22758266810945</v>
      </c>
      <c r="W233" s="99">
        <v>181.37628023611327</v>
      </c>
      <c r="X233" s="99">
        <v>164.45883490470524</v>
      </c>
      <c r="Y233" s="99">
        <v>159.9944504118927</v>
      </c>
      <c r="DA233" s="63" t="s">
        <v>2865</v>
      </c>
    </row>
    <row r="234" spans="1:105" ht="12" customHeight="1" x14ac:dyDescent="0.25">
      <c r="A234" s="97" t="s">
        <v>53</v>
      </c>
      <c r="B234" s="99">
        <v>0.38056991701442039</v>
      </c>
      <c r="C234" s="99">
        <v>0.43780173264193994</v>
      </c>
      <c r="D234" s="99">
        <v>0.40637899193704657</v>
      </c>
      <c r="E234" s="99">
        <v>0.39906672752355316</v>
      </c>
      <c r="F234" s="99">
        <v>0.39293879368913248</v>
      </c>
      <c r="G234" s="99">
        <v>0.40384353407584622</v>
      </c>
      <c r="H234" s="99">
        <v>0.41205421253182728</v>
      </c>
      <c r="I234" s="99">
        <v>0.39804422357905045</v>
      </c>
      <c r="J234" s="99">
        <v>0.39469968077335632</v>
      </c>
      <c r="K234" s="99">
        <v>0.40335291312630972</v>
      </c>
      <c r="L234" s="99">
        <v>0.46048526661654476</v>
      </c>
      <c r="M234" s="99">
        <v>0.40699943067402933</v>
      </c>
      <c r="N234" s="99">
        <v>0.42449899125901663</v>
      </c>
      <c r="O234" s="99">
        <v>0.41335683376497379</v>
      </c>
      <c r="P234" s="99">
        <v>0.37455489527566799</v>
      </c>
      <c r="Q234" s="99">
        <v>0.37435743932849364</v>
      </c>
      <c r="R234" s="99">
        <v>0.39223712819871293</v>
      </c>
      <c r="S234" s="99">
        <v>0.40972130638559451</v>
      </c>
      <c r="T234" s="99">
        <v>0.42881095611434539</v>
      </c>
      <c r="U234" s="99">
        <v>0.41504319365029524</v>
      </c>
      <c r="V234" s="99">
        <v>0.42077578527369069</v>
      </c>
      <c r="W234" s="99">
        <v>0.45777493705125105</v>
      </c>
      <c r="X234" s="99">
        <v>0.39813029104818803</v>
      </c>
      <c r="Y234" s="99">
        <v>0.37936672860087856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9.4002471647960245E-4</v>
      </c>
      <c r="C235" s="123">
        <f t="shared" si="114"/>
        <v>1.0133736488390792E-3</v>
      </c>
      <c r="D235" s="123">
        <f t="shared" si="114"/>
        <v>1.215957502533807E-3</v>
      </c>
      <c r="E235" s="123">
        <f t="shared" si="114"/>
        <v>1.2937859615920425E-3</v>
      </c>
      <c r="F235" s="123">
        <f t="shared" si="114"/>
        <v>1.4942672327149938E-3</v>
      </c>
      <c r="G235" s="123">
        <f t="shared" si="114"/>
        <v>1.625868322999187E-3</v>
      </c>
      <c r="H235" s="123">
        <f t="shared" si="114"/>
        <v>2.2316323589087143E-3</v>
      </c>
      <c r="I235" s="123">
        <f t="shared" si="114"/>
        <v>2.8213071178791603E-3</v>
      </c>
      <c r="J235" s="123">
        <f t="shared" si="114"/>
        <v>3.8916228839708453E-3</v>
      </c>
      <c r="K235" s="123">
        <f t="shared" si="114"/>
        <v>5.4770955060293863E-3</v>
      </c>
      <c r="L235" s="123">
        <f t="shared" si="114"/>
        <v>1.1157150102132992E-2</v>
      </c>
      <c r="M235" s="123">
        <f t="shared" si="114"/>
        <v>8.387573063957706E-3</v>
      </c>
      <c r="N235" s="123">
        <f t="shared" si="114"/>
        <v>1.3198100245524652E-2</v>
      </c>
      <c r="O235" s="123">
        <f t="shared" si="114"/>
        <v>1.6432417719517981E-2</v>
      </c>
      <c r="P235" s="123">
        <f t="shared" si="114"/>
        <v>1.9899227476107166E-2</v>
      </c>
      <c r="Q235" s="123">
        <f t="shared" si="114"/>
        <v>4.2626513368079016E-2</v>
      </c>
      <c r="R235" s="123">
        <f t="shared" si="114"/>
        <v>2.746827430544576E-2</v>
      </c>
      <c r="S235" s="123">
        <f t="shared" si="114"/>
        <v>3.0818661753107681E-2</v>
      </c>
      <c r="T235" s="123">
        <f t="shared" si="114"/>
        <v>3.7327645540416322E-2</v>
      </c>
      <c r="U235" s="123">
        <f t="shared" si="114"/>
        <v>5.2046132939153833E-2</v>
      </c>
      <c r="V235" s="123">
        <f t="shared" si="114"/>
        <v>3.1784444840875871E-2</v>
      </c>
      <c r="W235" s="123">
        <f t="shared" si="114"/>
        <v>3.8199730394073032E-2</v>
      </c>
      <c r="X235" s="123">
        <f t="shared" si="114"/>
        <v>3.4786234462108261E-2</v>
      </c>
      <c r="Y235" s="123">
        <f t="shared" si="114"/>
        <v>3.4691793146731056E-2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9.4002471647960245E-4</v>
      </c>
      <c r="C236" s="99">
        <f>RES_hhdet_fecs!C129</f>
        <v>1.0133736488390792E-3</v>
      </c>
      <c r="D236" s="99">
        <f>RES_hhdet_fecs!D129</f>
        <v>1.215957502533807E-3</v>
      </c>
      <c r="E236" s="99">
        <f>RES_hhdet_fecs!E129</f>
        <v>1.2937859615920425E-3</v>
      </c>
      <c r="F236" s="99">
        <f>RES_hhdet_fecs!F129</f>
        <v>1.4942672327149938E-3</v>
      </c>
      <c r="G236" s="99">
        <f>RES_hhdet_fecs!G129</f>
        <v>1.625868322999187E-3</v>
      </c>
      <c r="H236" s="99">
        <f>RES_hhdet_fecs!H129</f>
        <v>2.2316323589087143E-3</v>
      </c>
      <c r="I236" s="99">
        <f>RES_hhdet_fecs!I129</f>
        <v>2.8213071178791603E-3</v>
      </c>
      <c r="J236" s="99">
        <f>RES_hhdet_fecs!J129</f>
        <v>3.8916228839708453E-3</v>
      </c>
      <c r="K236" s="99">
        <f>RES_hhdet_fecs!K129</f>
        <v>5.4770955060293863E-3</v>
      </c>
      <c r="L236" s="99">
        <f>RES_hhdet_fecs!L129</f>
        <v>1.1157150102132992E-2</v>
      </c>
      <c r="M236" s="99">
        <f>RES_hhdet_fecs!M129</f>
        <v>8.387573063957706E-3</v>
      </c>
      <c r="N236" s="99">
        <f>RES_hhdet_fecs!N129</f>
        <v>1.3198100245524652E-2</v>
      </c>
      <c r="O236" s="99">
        <f>RES_hhdet_fecs!O129</f>
        <v>1.6432417719517981E-2</v>
      </c>
      <c r="P236" s="99">
        <f>RES_hhdet_fecs!P129</f>
        <v>1.9899227476107166E-2</v>
      </c>
      <c r="Q236" s="99">
        <f>RES_hhdet_fecs!Q129</f>
        <v>4.2626513368079016E-2</v>
      </c>
      <c r="R236" s="99">
        <f>RES_hhdet_fecs!R129</f>
        <v>2.746827430544576E-2</v>
      </c>
      <c r="S236" s="99">
        <f>RES_hhdet_fecs!S129</f>
        <v>3.0818661753107681E-2</v>
      </c>
      <c r="T236" s="99">
        <f>RES_hhdet_fecs!T129</f>
        <v>3.7327645540416322E-2</v>
      </c>
      <c r="U236" s="99">
        <f>RES_hhdet_fecs!U129</f>
        <v>5.2046132939153833E-2</v>
      </c>
      <c r="V236" s="99">
        <f>RES_hhdet_fecs!V129</f>
        <v>3.1784444840875871E-2</v>
      </c>
      <c r="W236" s="99">
        <f>RES_hhdet_fecs!W129</f>
        <v>3.8199730394073032E-2</v>
      </c>
      <c r="X236" s="99">
        <f>RES_hhdet_fecs!X129</f>
        <v>3.4786234462108261E-2</v>
      </c>
      <c r="Y236" s="99">
        <f>RES_hhdet_fecs!Y129</f>
        <v>3.4691793146731056E-2</v>
      </c>
      <c r="DA236" s="63" t="s">
        <v>2868</v>
      </c>
    </row>
    <row r="237" spans="1:105" ht="12" customHeight="1" x14ac:dyDescent="0.25">
      <c r="A237" s="121" t="s">
        <v>55</v>
      </c>
      <c r="B237" s="123">
        <v>12.596126625159492</v>
      </c>
      <c r="C237" s="123">
        <v>12.939861388061814</v>
      </c>
      <c r="D237" s="123">
        <v>12.43865054537954</v>
      </c>
      <c r="E237" s="123">
        <v>14.539982469134795</v>
      </c>
      <c r="F237" s="123">
        <v>14.99026321760803</v>
      </c>
      <c r="G237" s="123">
        <v>14.345838400530708</v>
      </c>
      <c r="H237" s="123">
        <v>14.551799454636351</v>
      </c>
      <c r="I237" s="123">
        <v>15.223374775553074</v>
      </c>
      <c r="J237" s="123">
        <v>15.376097080279047</v>
      </c>
      <c r="K237" s="123">
        <v>16.013389703589169</v>
      </c>
      <c r="L237" s="123">
        <v>16.261713962555117</v>
      </c>
      <c r="M237" s="123">
        <v>16.577830972762925</v>
      </c>
      <c r="N237" s="123">
        <v>16.753462417818934</v>
      </c>
      <c r="O237" s="123">
        <v>17.088895158473864</v>
      </c>
      <c r="P237" s="123">
        <v>17.490092805114859</v>
      </c>
      <c r="Q237" s="123">
        <v>17.855195593493136</v>
      </c>
      <c r="R237" s="123">
        <v>17.700863259089441</v>
      </c>
      <c r="S237" s="123">
        <v>18.598875700044424</v>
      </c>
      <c r="T237" s="123">
        <v>18.348167408736263</v>
      </c>
      <c r="U237" s="123">
        <v>18.589106298862454</v>
      </c>
      <c r="V237" s="123">
        <v>18.828910153477999</v>
      </c>
      <c r="W237" s="123">
        <v>20.621090771300011</v>
      </c>
      <c r="X237" s="123">
        <v>17.483094682352615</v>
      </c>
      <c r="Y237" s="123">
        <v>14.020862675884864</v>
      </c>
      <c r="DA237" s="130" t="s">
        <v>2869</v>
      </c>
    </row>
    <row r="238" spans="1:105" ht="12" customHeight="1" x14ac:dyDescent="0.25">
      <c r="A238" s="97" t="s">
        <v>128</v>
      </c>
      <c r="B238" s="99">
        <v>12.541762989264203</v>
      </c>
      <c r="C238" s="99">
        <v>12.925229847242687</v>
      </c>
      <c r="D238" s="99">
        <v>12.461977567909898</v>
      </c>
      <c r="E238" s="99">
        <v>14.423138163980187</v>
      </c>
      <c r="F238" s="99">
        <v>14.90610773991035</v>
      </c>
      <c r="G238" s="99">
        <v>14.335283203232631</v>
      </c>
      <c r="H238" s="99">
        <v>14.484092036698089</v>
      </c>
      <c r="I238" s="99">
        <v>15.18933256034188</v>
      </c>
      <c r="J238" s="99">
        <v>15.32913451015135</v>
      </c>
      <c r="K238" s="99">
        <v>15.965409626914063</v>
      </c>
      <c r="L238" s="99">
        <v>16.196486565293227</v>
      </c>
      <c r="M238" s="99">
        <v>16.526101908935871</v>
      </c>
      <c r="N238" s="99">
        <v>16.71258219453793</v>
      </c>
      <c r="O238" s="99">
        <v>17.042647365198203</v>
      </c>
      <c r="P238" s="99">
        <v>17.471319459457398</v>
      </c>
      <c r="Q238" s="99">
        <v>17.838329523584768</v>
      </c>
      <c r="R238" s="99">
        <v>17.681714036494959</v>
      </c>
      <c r="S238" s="99">
        <v>18.597079712375699</v>
      </c>
      <c r="T238" s="99">
        <v>18.355117846500967</v>
      </c>
      <c r="U238" s="99">
        <v>18.592299658504022</v>
      </c>
      <c r="V238" s="99">
        <v>18.82635585468449</v>
      </c>
      <c r="W238" s="99">
        <v>20.653576280885183</v>
      </c>
      <c r="X238" s="99">
        <v>17.547686089694007</v>
      </c>
      <c r="Y238" s="99">
        <v>14.111634838111137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14.044274909735666</v>
      </c>
      <c r="L239" s="99">
        <v>14.393264823422054</v>
      </c>
      <c r="M239" s="99">
        <v>14.725496029447948</v>
      </c>
      <c r="N239" s="99">
        <v>14.949092353375487</v>
      </c>
      <c r="O239" s="99">
        <v>15.331667024000666</v>
      </c>
      <c r="P239" s="99">
        <v>15.617739252933696</v>
      </c>
      <c r="Q239" s="99">
        <v>15.940621212042183</v>
      </c>
      <c r="R239" s="99">
        <v>15.791088031546638</v>
      </c>
      <c r="S239" s="99">
        <v>16.628926238012106</v>
      </c>
      <c r="T239" s="99">
        <v>16.62156247074412</v>
      </c>
      <c r="U239" s="99">
        <v>16.736723778558769</v>
      </c>
      <c r="V239" s="99">
        <v>16.969085145020088</v>
      </c>
      <c r="W239" s="99">
        <v>18.729421274471093</v>
      </c>
      <c r="X239" s="99">
        <v>15.622266186686931</v>
      </c>
      <c r="Y239" s="99">
        <v>12.453806427302618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7.4180650189018413</v>
      </c>
      <c r="L240" s="102">
        <v>7.9167726236085105</v>
      </c>
      <c r="M240" s="102">
        <v>7.8147855708763485</v>
      </c>
      <c r="N240" s="102">
        <v>7.6626451234061186</v>
      </c>
      <c r="O240" s="102">
        <v>8.0440775918248058</v>
      </c>
      <c r="P240" s="102">
        <v>8.0258277577471961</v>
      </c>
      <c r="Q240" s="102">
        <v>8.2859596444594459</v>
      </c>
      <c r="R240" s="102">
        <v>8.0993075065973343</v>
      </c>
      <c r="S240" s="102">
        <v>8.3970080512969911</v>
      </c>
      <c r="T240" s="102">
        <v>9.7480163864071923</v>
      </c>
      <c r="U240" s="102">
        <v>8.9242338209787082</v>
      </c>
      <c r="V240" s="102">
        <v>8.8149554511037884</v>
      </c>
      <c r="W240" s="102">
        <v>10.055143055534595</v>
      </c>
      <c r="X240" s="102">
        <v>6.4766924976695659</v>
      </c>
      <c r="Y240" s="102">
        <v>4.0422313060733401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6.6262098908338265</v>
      </c>
      <c r="L241" s="105">
        <v>6.4764921998135447</v>
      </c>
      <c r="M241" s="105">
        <v>6.9107104585715984</v>
      </c>
      <c r="N241" s="105">
        <v>7.2864472299693697</v>
      </c>
      <c r="O241" s="105">
        <v>7.2875894321758565</v>
      </c>
      <c r="P241" s="105">
        <v>7.5919114951864985</v>
      </c>
      <c r="Q241" s="105">
        <v>7.6546615675827354</v>
      </c>
      <c r="R241" s="105">
        <v>7.6917805249493041</v>
      </c>
      <c r="S241" s="105">
        <v>8.231918186715113</v>
      </c>
      <c r="T241" s="105">
        <v>6.8735460843369296</v>
      </c>
      <c r="U241" s="105">
        <v>7.8124899575800582</v>
      </c>
      <c r="V241" s="105">
        <v>8.1541296939163015</v>
      </c>
      <c r="W241" s="105">
        <v>8.6742782189364966</v>
      </c>
      <c r="X241" s="105">
        <v>9.1455736890173682</v>
      </c>
      <c r="Y241" s="105">
        <v>8.4115751212292764</v>
      </c>
      <c r="DA241" s="132" t="s">
        <v>2873</v>
      </c>
    </row>
    <row r="242" spans="1:105" ht="12" customHeight="1" x14ac:dyDescent="0.25">
      <c r="A242" s="106" t="s">
        <v>122</v>
      </c>
      <c r="B242" s="102">
        <v>16.094424495540405</v>
      </c>
      <c r="C242" s="102">
        <v>13.883393384662631</v>
      </c>
      <c r="D242" s="102">
        <v>10.525324945616839</v>
      </c>
      <c r="E242" s="102">
        <v>22.096878350162907</v>
      </c>
      <c r="F242" s="102">
        <v>20.443574667355112</v>
      </c>
      <c r="G242" s="102">
        <v>15.930175882857323</v>
      </c>
      <c r="H242" s="102">
        <v>18.907737540451933</v>
      </c>
      <c r="I242" s="102">
        <v>17.398741856357002</v>
      </c>
      <c r="J242" s="102">
        <v>18.356917286195866</v>
      </c>
      <c r="K242" s="102">
        <v>19.386167072693304</v>
      </c>
      <c r="L242" s="102">
        <v>20.779277518494215</v>
      </c>
      <c r="M242" s="102">
        <v>20.353833521974359</v>
      </c>
      <c r="N242" s="102">
        <v>19.960174765868</v>
      </c>
      <c r="O242" s="102">
        <v>21.363893490363136</v>
      </c>
      <c r="P242" s="102">
        <v>21.080589380881825</v>
      </c>
      <c r="Q242" s="102">
        <v>21.693144997874096</v>
      </c>
      <c r="R242" s="102">
        <v>21.956567175291266</v>
      </c>
      <c r="S242" s="102">
        <v>21.803541224544791</v>
      </c>
      <c r="T242" s="102">
        <v>21.087428178924494</v>
      </c>
      <c r="U242" s="102">
        <v>21.969037894994738</v>
      </c>
      <c r="V242" s="102">
        <v>22.871422216626083</v>
      </c>
      <c r="W242" s="102">
        <v>23.098650724224292</v>
      </c>
      <c r="X242" s="102">
        <v>18.595977333896592</v>
      </c>
      <c r="Y242" s="102">
        <v>14.144241760940179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15.718993572320571</v>
      </c>
      <c r="L243" s="105">
        <v>17.042107634269129</v>
      </c>
      <c r="M243" s="105">
        <v>16.634774019474673</v>
      </c>
      <c r="N243" s="105">
        <v>16.249662359091175</v>
      </c>
      <c r="O243" s="105">
        <v>17.355292113563536</v>
      </c>
      <c r="P243" s="105">
        <v>17.013494546589207</v>
      </c>
      <c r="Q243" s="105">
        <v>17.566821899734052</v>
      </c>
      <c r="R243" s="105">
        <v>17.805855760571326</v>
      </c>
      <c r="S243" s="105">
        <v>17.888118117719493</v>
      </c>
      <c r="T243" s="105">
        <v>17.808794126871287</v>
      </c>
      <c r="U243" s="105">
        <v>18.794434538317095</v>
      </c>
      <c r="V243" s="105">
        <v>19.75854031449126</v>
      </c>
      <c r="W243" s="105">
        <v>19.819663679973083</v>
      </c>
      <c r="X243" s="105">
        <v>15.762523575316955</v>
      </c>
      <c r="Y243" s="105">
        <v>11.687358936089234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9.1395964952446622</v>
      </c>
      <c r="L244" s="99">
        <v>10.28243300409178</v>
      </c>
      <c r="M244" s="99">
        <v>9.701596728929891</v>
      </c>
      <c r="N244" s="99">
        <v>9.1632062433943915</v>
      </c>
      <c r="O244" s="99">
        <v>9.9433424814553355</v>
      </c>
      <c r="P244" s="99">
        <v>9.496158572598171</v>
      </c>
      <c r="Q244" s="99">
        <v>9.9100974572815499</v>
      </c>
      <c r="R244" s="99">
        <v>9.9331845296774191</v>
      </c>
      <c r="S244" s="99">
        <v>9.7837728277226592</v>
      </c>
      <c r="T244" s="99">
        <v>10.984318014489986</v>
      </c>
      <c r="U244" s="99">
        <v>10.667861511107136</v>
      </c>
      <c r="V244" s="99">
        <v>10.917937011843508</v>
      </c>
      <c r="W244" s="99">
        <v>11.102184013771907</v>
      </c>
      <c r="X244" s="99">
        <v>6.7129781588851429</v>
      </c>
      <c r="Y244" s="99">
        <v>3.638741175437485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6.5793970770759085</v>
      </c>
      <c r="L245" s="99">
        <v>6.7596746301773525</v>
      </c>
      <c r="M245" s="99">
        <v>6.9331772905447808</v>
      </c>
      <c r="N245" s="99">
        <v>7.0864561156967811</v>
      </c>
      <c r="O245" s="99">
        <v>7.4119496321081995</v>
      </c>
      <c r="P245" s="99">
        <v>7.5173359739910355</v>
      </c>
      <c r="Q245" s="99">
        <v>7.6567244424525018</v>
      </c>
      <c r="R245" s="99">
        <v>7.8726712308939071</v>
      </c>
      <c r="S245" s="99">
        <v>8.104345289996834</v>
      </c>
      <c r="T245" s="99">
        <v>6.8244761123812987</v>
      </c>
      <c r="U245" s="99">
        <v>8.126573027209961</v>
      </c>
      <c r="V245" s="99">
        <v>8.840603302647752</v>
      </c>
      <c r="W245" s="99">
        <v>8.7174796662011733</v>
      </c>
      <c r="X245" s="99">
        <v>9.0495454164318154</v>
      </c>
      <c r="Y245" s="99">
        <v>8.0486177606517479</v>
      </c>
      <c r="DA245" s="63" t="s">
        <v>2877</v>
      </c>
    </row>
    <row r="246" spans="1:105" ht="12" customHeight="1" x14ac:dyDescent="0.25">
      <c r="A246" s="121" t="s">
        <v>54</v>
      </c>
      <c r="B246" s="123">
        <v>8.0679197722243838</v>
      </c>
      <c r="C246" s="123">
        <v>8.0499174219385967</v>
      </c>
      <c r="D246" s="123">
        <v>8.303554539433426</v>
      </c>
      <c r="E246" s="123">
        <v>12.243293936999725</v>
      </c>
      <c r="F246" s="123">
        <v>11.888398652060634</v>
      </c>
      <c r="G246" s="123">
        <v>10.839812004477457</v>
      </c>
      <c r="H246" s="123">
        <v>11.440929013472251</v>
      </c>
      <c r="I246" s="123">
        <v>11.454949268442814</v>
      </c>
      <c r="J246" s="123">
        <v>11.866489289618867</v>
      </c>
      <c r="K246" s="123">
        <v>12.09885972005978</v>
      </c>
      <c r="L246" s="123">
        <v>12.548379469730445</v>
      </c>
      <c r="M246" s="123">
        <v>11.7886131150058</v>
      </c>
      <c r="N246" s="123">
        <v>11.672826641425727</v>
      </c>
      <c r="O246" s="123">
        <v>11.40999872573072</v>
      </c>
      <c r="P246" s="123">
        <v>11.071187749223826</v>
      </c>
      <c r="Q246" s="123">
        <v>11.019470441544092</v>
      </c>
      <c r="R246" s="123">
        <v>11.212363414308141</v>
      </c>
      <c r="S246" s="123">
        <v>11.367942185380192</v>
      </c>
      <c r="T246" s="123">
        <v>11.642278870734398</v>
      </c>
      <c r="U246" s="123">
        <v>12.023858139679934</v>
      </c>
      <c r="V246" s="123">
        <v>11.539176519501368</v>
      </c>
      <c r="W246" s="123">
        <v>11.484785288642117</v>
      </c>
      <c r="X246" s="123">
        <v>9.4726450382906773</v>
      </c>
      <c r="Y246" s="123">
        <v>7.801078011887344</v>
      </c>
      <c r="DA246" s="130" t="s">
        <v>2878</v>
      </c>
    </row>
    <row r="247" spans="1:105" ht="12" customHeight="1" x14ac:dyDescent="0.25">
      <c r="A247" s="97" t="s">
        <v>50</v>
      </c>
      <c r="B247" s="99">
        <v>8.3248796560245655</v>
      </c>
      <c r="C247" s="99">
        <v>8.5099735891600012</v>
      </c>
      <c r="D247" s="99">
        <v>9.2177679903981602</v>
      </c>
      <c r="E247" s="99">
        <v>12.231368724710819</v>
      </c>
      <c r="F247" s="99">
        <v>12.242609419095015</v>
      </c>
      <c r="G247" s="99">
        <v>11.919641027924436</v>
      </c>
      <c r="H247" s="99">
        <v>12.05959259019513</v>
      </c>
      <c r="I247" s="99">
        <v>12.54083441329476</v>
      </c>
      <c r="J247" s="99">
        <v>12.912381879408509</v>
      </c>
      <c r="K247" s="99">
        <v>13.301579980288142</v>
      </c>
      <c r="L247" s="99">
        <v>13.45711074726383</v>
      </c>
      <c r="M247" s="99">
        <v>12.861760385113122</v>
      </c>
      <c r="N247" s="99">
        <v>12.87353000413475</v>
      </c>
      <c r="O247" s="99">
        <v>12.336194589003387</v>
      </c>
      <c r="P247" s="99">
        <v>12.203791784193188</v>
      </c>
      <c r="Q247" s="99">
        <v>12.12732245808559</v>
      </c>
      <c r="R247" s="99">
        <v>12.290741908251633</v>
      </c>
      <c r="S247" s="99">
        <v>12.408678986253525</v>
      </c>
      <c r="T247" s="99">
        <v>12.788155066556678</v>
      </c>
      <c r="U247" s="99">
        <v>13.339681081242029</v>
      </c>
      <c r="V247" s="99">
        <v>12.387156077709356</v>
      </c>
      <c r="W247" s="99">
        <v>11.674159379002914</v>
      </c>
      <c r="X247" s="99">
        <v>10.038231576317809</v>
      </c>
      <c r="Y247" s="99">
        <v>8.1451183837631671</v>
      </c>
      <c r="DA247" s="63" t="s">
        <v>2879</v>
      </c>
    </row>
    <row r="248" spans="1:105" ht="12" customHeight="1" x14ac:dyDescent="0.25">
      <c r="A248" s="109" t="s">
        <v>120</v>
      </c>
      <c r="B248" s="110">
        <v>6.6982496829639118</v>
      </c>
      <c r="C248" s="110">
        <v>5.8000152429016181</v>
      </c>
      <c r="D248" s="110">
        <v>4.5638948546389706</v>
      </c>
      <c r="E248" s="110">
        <v>12.277111474824398</v>
      </c>
      <c r="F248" s="110">
        <v>11.069447953847385</v>
      </c>
      <c r="G248" s="110">
        <v>8.5288581843381834</v>
      </c>
      <c r="H248" s="110">
        <v>10.193840696252753</v>
      </c>
      <c r="I248" s="110">
        <v>9.2435339890993724</v>
      </c>
      <c r="J248" s="110">
        <v>9.8100584045848915</v>
      </c>
      <c r="K248" s="110">
        <v>9.8694005171712362</v>
      </c>
      <c r="L248" s="110">
        <v>10.991945225548873</v>
      </c>
      <c r="M248" s="110">
        <v>10.060063650865473</v>
      </c>
      <c r="N248" s="110">
        <v>9.7956119821491914</v>
      </c>
      <c r="O248" s="110">
        <v>10.002865503534114</v>
      </c>
      <c r="P248" s="110">
        <v>9.3098741650578649</v>
      </c>
      <c r="Q248" s="110">
        <v>9.2555990316690302</v>
      </c>
      <c r="R248" s="110">
        <v>9.4470366815122642</v>
      </c>
      <c r="S248" s="110">
        <v>9.5745543121646755</v>
      </c>
      <c r="T248" s="110">
        <v>9.5088962655755473</v>
      </c>
      <c r="U248" s="110">
        <v>9.4464509109986725</v>
      </c>
      <c r="V248" s="110">
        <v>9.7591046250184181</v>
      </c>
      <c r="W248" s="110">
        <v>10.932724687195723</v>
      </c>
      <c r="X248" s="110">
        <v>6.8679052553485462</v>
      </c>
      <c r="Y248" s="110">
        <v>5.0530292645017107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109.08908200043294</v>
      </c>
      <c r="C250" s="118">
        <f t="shared" si="115"/>
        <v>123.57731342649335</v>
      </c>
      <c r="D250" s="118">
        <f t="shared" si="115"/>
        <v>116.75221979514778</v>
      </c>
      <c r="E250" s="118">
        <f t="shared" si="115"/>
        <v>119.49147338349016</v>
      </c>
      <c r="F250" s="118">
        <f t="shared" si="115"/>
        <v>119.9795188844064</v>
      </c>
      <c r="G250" s="118">
        <f t="shared" si="115"/>
        <v>123.28769373490471</v>
      </c>
      <c r="H250" s="118">
        <f t="shared" si="115"/>
        <v>126.51763598265248</v>
      </c>
      <c r="I250" s="118">
        <f t="shared" si="115"/>
        <v>126.18722364417704</v>
      </c>
      <c r="J250" s="118">
        <f t="shared" si="115"/>
        <v>126.77644129379723</v>
      </c>
      <c r="K250" s="118">
        <f t="shared" si="115"/>
        <v>131.33931530419949</v>
      </c>
      <c r="L250" s="118">
        <f t="shared" si="115"/>
        <v>147.32061933704514</v>
      </c>
      <c r="M250" s="118">
        <f t="shared" si="115"/>
        <v>135.22111149686262</v>
      </c>
      <c r="N250" s="118">
        <f t="shared" si="115"/>
        <v>141.20095579898447</v>
      </c>
      <c r="O250" s="118">
        <f t="shared" si="115"/>
        <v>140.14233295735886</v>
      </c>
      <c r="P250" s="118">
        <f t="shared" si="115"/>
        <v>131.31062758627451</v>
      </c>
      <c r="Q250" s="118">
        <f t="shared" si="115"/>
        <v>132.92409894307013</v>
      </c>
      <c r="R250" s="118">
        <f t="shared" ref="R250:V250" si="116">R251+R254+R256+R265</f>
        <v>138.75217181347935</v>
      </c>
      <c r="S250" s="118">
        <f t="shared" si="116"/>
        <v>146.15982704619725</v>
      </c>
      <c r="T250" s="118">
        <f t="shared" si="116"/>
        <v>150.47238690260625</v>
      </c>
      <c r="U250" s="118">
        <f t="shared" si="116"/>
        <v>149.70043513629446</v>
      </c>
      <c r="V250" s="118">
        <f t="shared" si="116"/>
        <v>152.08324956320735</v>
      </c>
      <c r="W250" s="118">
        <f t="shared" ref="W250:Y250" si="117">W251+W254+W256+W265</f>
        <v>168.56375371176071</v>
      </c>
      <c r="X250" s="118">
        <f t="shared" si="117"/>
        <v>151.67836777283833</v>
      </c>
      <c r="Y250" s="118">
        <f t="shared" si="117"/>
        <v>144.80582491213906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94.481135222274204</v>
      </c>
      <c r="C251" s="123">
        <f t="shared" si="118"/>
        <v>108.6873398836497</v>
      </c>
      <c r="D251" s="123">
        <f t="shared" si="118"/>
        <v>102.08460607739075</v>
      </c>
      <c r="E251" s="123">
        <f t="shared" si="118"/>
        <v>100.50948852722171</v>
      </c>
      <c r="F251" s="123">
        <f t="shared" si="118"/>
        <v>100.78515927912164</v>
      </c>
      <c r="G251" s="123">
        <f t="shared" si="118"/>
        <v>105.23711982669649</v>
      </c>
      <c r="H251" s="123">
        <f t="shared" si="118"/>
        <v>107.81667016155886</v>
      </c>
      <c r="I251" s="123">
        <f t="shared" si="118"/>
        <v>106.9420031409435</v>
      </c>
      <c r="J251" s="123">
        <f t="shared" si="118"/>
        <v>107.06640587399819</v>
      </c>
      <c r="K251" s="123">
        <f t="shared" si="118"/>
        <v>110.8822207260967</v>
      </c>
      <c r="L251" s="123">
        <f t="shared" si="118"/>
        <v>126.20284485245703</v>
      </c>
      <c r="M251" s="123">
        <f t="shared" si="118"/>
        <v>114.23825986114652</v>
      </c>
      <c r="N251" s="123">
        <f t="shared" si="118"/>
        <v>120.01887501637668</v>
      </c>
      <c r="O251" s="123">
        <f t="shared" si="118"/>
        <v>118.69100837868332</v>
      </c>
      <c r="P251" s="123">
        <f t="shared" si="118"/>
        <v>109.7324565443914</v>
      </c>
      <c r="Q251" s="123">
        <f t="shared" si="118"/>
        <v>110.96224761101634</v>
      </c>
      <c r="R251" s="123">
        <f t="shared" ref="R251:V251" si="119">SUM(R252:R253)</f>
        <v>116.80020188145998</v>
      </c>
      <c r="S251" s="123">
        <f t="shared" si="119"/>
        <v>123.29191032960136</v>
      </c>
      <c r="T251" s="123">
        <f t="shared" si="119"/>
        <v>127.58935124099879</v>
      </c>
      <c r="U251" s="123">
        <f t="shared" si="119"/>
        <v>126.21277827439947</v>
      </c>
      <c r="V251" s="123">
        <f t="shared" si="119"/>
        <v>128.61504705541381</v>
      </c>
      <c r="W251" s="123">
        <f t="shared" ref="W251:Y251" si="120">SUM(W252:W253)</f>
        <v>143.51769971586299</v>
      </c>
      <c r="X251" s="123">
        <f t="shared" si="120"/>
        <v>130.70364729817618</v>
      </c>
      <c r="Y251" s="123">
        <f t="shared" si="120"/>
        <v>127.80251831926986</v>
      </c>
      <c r="DA251" s="130" t="s">
        <v>3032</v>
      </c>
    </row>
    <row r="252" spans="1:105" ht="12" customHeight="1" x14ac:dyDescent="0.25">
      <c r="A252" s="97" t="s">
        <v>198</v>
      </c>
      <c r="B252" s="99">
        <v>94.100565305259778</v>
      </c>
      <c r="C252" s="99">
        <v>108.24953815100776</v>
      </c>
      <c r="D252" s="99">
        <v>101.6782270854537</v>
      </c>
      <c r="E252" s="99">
        <v>100.11042179969816</v>
      </c>
      <c r="F252" s="99">
        <v>100.39222048543252</v>
      </c>
      <c r="G252" s="99">
        <v>104.83327629262064</v>
      </c>
      <c r="H252" s="99">
        <v>107.40461594902703</v>
      </c>
      <c r="I252" s="99">
        <v>106.54395891736445</v>
      </c>
      <c r="J252" s="99">
        <v>106.67170619322484</v>
      </c>
      <c r="K252" s="99">
        <v>110.47886781297039</v>
      </c>
      <c r="L252" s="99">
        <v>125.74235958584049</v>
      </c>
      <c r="M252" s="99">
        <v>113.83126043047248</v>
      </c>
      <c r="N252" s="99">
        <v>119.59437602511767</v>
      </c>
      <c r="O252" s="99">
        <v>118.27765154491834</v>
      </c>
      <c r="P252" s="99">
        <v>109.35790164911573</v>
      </c>
      <c r="Q252" s="99">
        <v>110.58789017168785</v>
      </c>
      <c r="R252" s="99">
        <v>116.40796475326127</v>
      </c>
      <c r="S252" s="99">
        <v>122.88218902321577</v>
      </c>
      <c r="T252" s="99">
        <v>127.16054028488445</v>
      </c>
      <c r="U252" s="99">
        <v>125.79773508074918</v>
      </c>
      <c r="V252" s="99">
        <v>128.19427127014012</v>
      </c>
      <c r="W252" s="99">
        <v>143.05992477881173</v>
      </c>
      <c r="X252" s="99">
        <v>130.305517007128</v>
      </c>
      <c r="Y252" s="99">
        <v>127.42315159066898</v>
      </c>
      <c r="DA252" s="63" t="s">
        <v>3033</v>
      </c>
    </row>
    <row r="253" spans="1:105" ht="12" customHeight="1" x14ac:dyDescent="0.25">
      <c r="A253" s="97" t="s">
        <v>53</v>
      </c>
      <c r="B253" s="99">
        <v>0.38056991701442039</v>
      </c>
      <c r="C253" s="99">
        <v>0.43780173264193994</v>
      </c>
      <c r="D253" s="99">
        <v>0.40637899193704657</v>
      </c>
      <c r="E253" s="99">
        <v>0.39906672752355316</v>
      </c>
      <c r="F253" s="99">
        <v>0.39293879368913248</v>
      </c>
      <c r="G253" s="99">
        <v>0.40384353407584622</v>
      </c>
      <c r="H253" s="99">
        <v>0.41205421253182728</v>
      </c>
      <c r="I253" s="99">
        <v>0.39804422357905045</v>
      </c>
      <c r="J253" s="99">
        <v>0.39469968077335632</v>
      </c>
      <c r="K253" s="99">
        <v>0.40335291312630972</v>
      </c>
      <c r="L253" s="99">
        <v>0.46048526661654476</v>
      </c>
      <c r="M253" s="99">
        <v>0.40699943067402933</v>
      </c>
      <c r="N253" s="99">
        <v>0.42449899125901663</v>
      </c>
      <c r="O253" s="99">
        <v>0.41335683376497379</v>
      </c>
      <c r="P253" s="99">
        <v>0.37455489527566799</v>
      </c>
      <c r="Q253" s="99">
        <v>0.37435743932849364</v>
      </c>
      <c r="R253" s="99">
        <v>0.39223712819871293</v>
      </c>
      <c r="S253" s="99">
        <v>0.40972130638559451</v>
      </c>
      <c r="T253" s="99">
        <v>0.42881095611434539</v>
      </c>
      <c r="U253" s="99">
        <v>0.41504319365029524</v>
      </c>
      <c r="V253" s="99">
        <v>0.42077578527369069</v>
      </c>
      <c r="W253" s="99">
        <v>0.45777493705125105</v>
      </c>
      <c r="X253" s="99">
        <v>0.39813029104818803</v>
      </c>
      <c r="Y253" s="99">
        <v>0.37936672860087856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1.6776833398469255E-3</v>
      </c>
      <c r="C254" s="123">
        <f t="shared" si="121"/>
        <v>1.8757454627614338E-3</v>
      </c>
      <c r="D254" s="123">
        <f t="shared" si="121"/>
        <v>2.3462998974671683E-3</v>
      </c>
      <c r="E254" s="123">
        <f t="shared" si="121"/>
        <v>2.6135507181781876E-3</v>
      </c>
      <c r="F254" s="123">
        <f t="shared" si="121"/>
        <v>3.195144122489499E-3</v>
      </c>
      <c r="G254" s="123">
        <f t="shared" si="121"/>
        <v>3.6831402679939479E-3</v>
      </c>
      <c r="H254" s="123">
        <f t="shared" si="121"/>
        <v>5.4568778383053546E-3</v>
      </c>
      <c r="I254" s="123">
        <f t="shared" si="121"/>
        <v>7.4780689451007139E-3</v>
      </c>
      <c r="J254" s="123">
        <f t="shared" si="121"/>
        <v>1.0795191412240893E-2</v>
      </c>
      <c r="K254" s="123">
        <f t="shared" si="121"/>
        <v>1.5810256532184069E-2</v>
      </c>
      <c r="L254" s="123">
        <f t="shared" si="121"/>
        <v>3.2964128336101399E-2</v>
      </c>
      <c r="M254" s="123">
        <f t="shared" si="121"/>
        <v>2.5659742772253531E-2</v>
      </c>
      <c r="N254" s="123">
        <f t="shared" si="121"/>
        <v>4.167943010129263E-2</v>
      </c>
      <c r="O254" s="123">
        <f t="shared" si="121"/>
        <v>5.403958150664831E-2</v>
      </c>
      <c r="P254" s="123">
        <f t="shared" si="121"/>
        <v>6.8595749387164076E-2</v>
      </c>
      <c r="Q254" s="123">
        <f t="shared" si="121"/>
        <v>0.15309578336998081</v>
      </c>
      <c r="R254" s="123">
        <f t="shared" si="121"/>
        <v>0.10134233302129028</v>
      </c>
      <c r="S254" s="123">
        <f t="shared" si="121"/>
        <v>0.11561489911845158</v>
      </c>
      <c r="T254" s="123">
        <f t="shared" si="121"/>
        <v>0.14162125818015073</v>
      </c>
      <c r="U254" s="123">
        <f t="shared" si="121"/>
        <v>0.19988249560633012</v>
      </c>
      <c r="V254" s="123">
        <f t="shared" si="121"/>
        <v>0.12333227376692625</v>
      </c>
      <c r="W254" s="123">
        <f t="shared" si="121"/>
        <v>0.1495079207529508</v>
      </c>
      <c r="X254" s="123">
        <f t="shared" si="121"/>
        <v>0.13725795945017294</v>
      </c>
      <c r="Y254" s="123">
        <f t="shared" si="121"/>
        <v>0.13779125539007928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1.6776833398469255E-3</v>
      </c>
      <c r="C255" s="99">
        <f>RES_hhdet_tess!C129</f>
        <v>1.8757454627614338E-3</v>
      </c>
      <c r="D255" s="99">
        <f>RES_hhdet_tess!D129</f>
        <v>2.3462998974671683E-3</v>
      </c>
      <c r="E255" s="99">
        <f>RES_hhdet_tess!E129</f>
        <v>2.6135507181781876E-3</v>
      </c>
      <c r="F255" s="99">
        <f>RES_hhdet_tess!F129</f>
        <v>3.195144122489499E-3</v>
      </c>
      <c r="G255" s="99">
        <f>RES_hhdet_tess!G129</f>
        <v>3.6831402679939479E-3</v>
      </c>
      <c r="H255" s="99">
        <f>RES_hhdet_tess!H129</f>
        <v>5.4568778383053546E-3</v>
      </c>
      <c r="I255" s="99">
        <f>RES_hhdet_tess!I129</f>
        <v>7.4780689451007139E-3</v>
      </c>
      <c r="J255" s="99">
        <f>RES_hhdet_tess!J129</f>
        <v>1.0795191412240893E-2</v>
      </c>
      <c r="K255" s="99">
        <f>RES_hhdet_tess!K129</f>
        <v>1.5810256532184069E-2</v>
      </c>
      <c r="L255" s="99">
        <f>RES_hhdet_tess!L129</f>
        <v>3.2964128336101399E-2</v>
      </c>
      <c r="M255" s="99">
        <f>RES_hhdet_tess!M129</f>
        <v>2.5659742772253531E-2</v>
      </c>
      <c r="N255" s="99">
        <f>RES_hhdet_tess!N129</f>
        <v>4.167943010129263E-2</v>
      </c>
      <c r="O255" s="99">
        <f>RES_hhdet_tess!O129</f>
        <v>5.403958150664831E-2</v>
      </c>
      <c r="P255" s="99">
        <f>RES_hhdet_tess!P129</f>
        <v>6.8595749387164076E-2</v>
      </c>
      <c r="Q255" s="99">
        <f>RES_hhdet_tess!Q129</f>
        <v>0.15309578336998081</v>
      </c>
      <c r="R255" s="99">
        <f>RES_hhdet_tess!R129</f>
        <v>0.10134233302129028</v>
      </c>
      <c r="S255" s="99">
        <f>RES_hhdet_tess!S129</f>
        <v>0.11561489911845158</v>
      </c>
      <c r="T255" s="99">
        <f>RES_hhdet_tess!T129</f>
        <v>0.14162125818015073</v>
      </c>
      <c r="U255" s="99">
        <f>RES_hhdet_tess!U129</f>
        <v>0.19988249560633012</v>
      </c>
      <c r="V255" s="99">
        <f>RES_hhdet_tess!V129</f>
        <v>0.12333227376692625</v>
      </c>
      <c r="W255" s="99">
        <f>RES_hhdet_tess!W129</f>
        <v>0.1495079207529508</v>
      </c>
      <c r="X255" s="99">
        <f>RES_hhdet_tess!X129</f>
        <v>0.13725795945017294</v>
      </c>
      <c r="Y255" s="99">
        <f>RES_hhdet_tess!Y129</f>
        <v>0.13779125539007928</v>
      </c>
      <c r="DA255" s="63" t="s">
        <v>3036</v>
      </c>
    </row>
    <row r="256" spans="1:105" ht="12" customHeight="1" x14ac:dyDescent="0.25">
      <c r="A256" s="121" t="s">
        <v>55</v>
      </c>
      <c r="B256" s="123">
        <v>9.7535373915933317</v>
      </c>
      <c r="C256" s="123">
        <v>10.048893288459412</v>
      </c>
      <c r="D256" s="123">
        <v>9.6851027523818765</v>
      </c>
      <c r="E256" s="123">
        <v>11.314095227879905</v>
      </c>
      <c r="F256" s="123">
        <v>11.69296963721815</v>
      </c>
      <c r="G256" s="123">
        <v>11.248160536979622</v>
      </c>
      <c r="H256" s="123">
        <v>11.412589666831034</v>
      </c>
      <c r="I256" s="123">
        <v>11.991161658223824</v>
      </c>
      <c r="J256" s="123">
        <v>12.160945179815384</v>
      </c>
      <c r="K256" s="123">
        <v>12.731817224968385</v>
      </c>
      <c r="L256" s="123">
        <v>12.99937069973832</v>
      </c>
      <c r="M256" s="123">
        <v>13.341504327578562</v>
      </c>
      <c r="N256" s="123">
        <v>13.587387217565142</v>
      </c>
      <c r="O256" s="123">
        <v>13.96156015287233</v>
      </c>
      <c r="P256" s="123">
        <v>14.323641311073887</v>
      </c>
      <c r="Q256" s="123">
        <v>14.65217133946874</v>
      </c>
      <c r="R256" s="123">
        <v>14.554314945380257</v>
      </c>
      <c r="S256" s="123">
        <v>15.338659984561604</v>
      </c>
      <c r="T256" s="123">
        <v>15.158573429807866</v>
      </c>
      <c r="U256" s="123">
        <v>15.43517990504389</v>
      </c>
      <c r="V256" s="123">
        <v>15.722975818081689</v>
      </c>
      <c r="W256" s="123">
        <v>17.335722279193913</v>
      </c>
      <c r="X256" s="123">
        <v>14.813977519963665</v>
      </c>
      <c r="Y256" s="123">
        <v>11.989009672050942</v>
      </c>
      <c r="DA256" s="130" t="s">
        <v>3037</v>
      </c>
    </row>
    <row r="257" spans="1:105" ht="12" customHeight="1" x14ac:dyDescent="0.25">
      <c r="A257" s="97" t="s">
        <v>128</v>
      </c>
      <c r="B257" s="99">
        <v>9.7489901265807042</v>
      </c>
      <c r="C257" s="99">
        <v>10.069730396634897</v>
      </c>
      <c r="D257" s="99">
        <v>9.7226024145724423</v>
      </c>
      <c r="E257" s="99">
        <v>11.272764016456513</v>
      </c>
      <c r="F257" s="99">
        <v>11.672555340158153</v>
      </c>
      <c r="G257" s="99">
        <v>11.254377250184133</v>
      </c>
      <c r="H257" s="99">
        <v>11.398862640092347</v>
      </c>
      <c r="I257" s="99">
        <v>12.00171657977892</v>
      </c>
      <c r="J257" s="99">
        <v>12.164327051223134</v>
      </c>
      <c r="K257" s="99">
        <v>12.733482022093501</v>
      </c>
      <c r="L257" s="99">
        <v>12.990280372825962</v>
      </c>
      <c r="M257" s="99">
        <v>13.340939291985219</v>
      </c>
      <c r="N257" s="99">
        <v>13.593482783159997</v>
      </c>
      <c r="O257" s="99">
        <v>13.957861325393518</v>
      </c>
      <c r="P257" s="99">
        <v>14.326643392949862</v>
      </c>
      <c r="Q257" s="99">
        <v>14.65322647045978</v>
      </c>
      <c r="R257" s="99">
        <v>14.549326206824235</v>
      </c>
      <c r="S257" s="99">
        <v>15.343064003892122</v>
      </c>
      <c r="T257" s="99">
        <v>15.165004339274784</v>
      </c>
      <c r="U257" s="99">
        <v>15.42655642859204</v>
      </c>
      <c r="V257" s="99">
        <v>15.700822584797717</v>
      </c>
      <c r="W257" s="99">
        <v>17.336359357854754</v>
      </c>
      <c r="X257" s="99">
        <v>14.824203215553904</v>
      </c>
      <c r="Y257" s="99">
        <v>12.011539159138199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12.70099057301322</v>
      </c>
      <c r="L258" s="99">
        <v>12.961149712300973</v>
      </c>
      <c r="M258" s="99">
        <v>13.317839542755545</v>
      </c>
      <c r="N258" s="99">
        <v>13.577269522112946</v>
      </c>
      <c r="O258" s="99">
        <v>13.938022474899565</v>
      </c>
      <c r="P258" s="99">
        <v>14.26622320609917</v>
      </c>
      <c r="Q258" s="99">
        <v>14.575726920825007</v>
      </c>
      <c r="R258" s="99">
        <v>14.472052631463093</v>
      </c>
      <c r="S258" s="99">
        <v>15.268389168418508</v>
      </c>
      <c r="T258" s="99">
        <v>15.078316773602982</v>
      </c>
      <c r="U258" s="99">
        <v>15.350490349558571</v>
      </c>
      <c r="V258" s="99">
        <v>15.629775708149575</v>
      </c>
      <c r="W258" s="99">
        <v>17.249888092967915</v>
      </c>
      <c r="X258" s="99">
        <v>14.729890481756991</v>
      </c>
      <c r="Y258" s="99">
        <v>11.928475206339384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6.0747806821793899</v>
      </c>
      <c r="L259" s="102">
        <v>6.4846575124874262</v>
      </c>
      <c r="M259" s="102">
        <v>6.4071290841839454</v>
      </c>
      <c r="N259" s="102">
        <v>6.2908222921435772</v>
      </c>
      <c r="O259" s="102">
        <v>6.6504330427237077</v>
      </c>
      <c r="P259" s="102">
        <v>6.6743117109126695</v>
      </c>
      <c r="Q259" s="102">
        <v>6.9210653532422706</v>
      </c>
      <c r="R259" s="102">
        <v>6.7802721065137899</v>
      </c>
      <c r="S259" s="102">
        <v>7.036470981703399</v>
      </c>
      <c r="T259" s="102">
        <v>8.2047706892660521</v>
      </c>
      <c r="U259" s="102">
        <v>7.5380003919785112</v>
      </c>
      <c r="V259" s="102">
        <v>7.4756460142332708</v>
      </c>
      <c r="W259" s="102">
        <v>8.5756098740314197</v>
      </c>
      <c r="X259" s="102">
        <v>5.5843167927396253</v>
      </c>
      <c r="Y259" s="102">
        <v>3.5169000851101075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6.6262098908338265</v>
      </c>
      <c r="L260" s="105">
        <v>6.4764921998135447</v>
      </c>
      <c r="M260" s="105">
        <v>6.9107104585715984</v>
      </c>
      <c r="N260" s="105">
        <v>7.2864472299693697</v>
      </c>
      <c r="O260" s="105">
        <v>7.2875894321758565</v>
      </c>
      <c r="P260" s="105">
        <v>7.5919114951864985</v>
      </c>
      <c r="Q260" s="105">
        <v>7.6546615675827354</v>
      </c>
      <c r="R260" s="105">
        <v>7.6917805249493041</v>
      </c>
      <c r="S260" s="105">
        <v>8.231918186715113</v>
      </c>
      <c r="T260" s="105">
        <v>6.8735460843369296</v>
      </c>
      <c r="U260" s="105">
        <v>7.8124899575800582</v>
      </c>
      <c r="V260" s="105">
        <v>8.1541296939163015</v>
      </c>
      <c r="W260" s="105">
        <v>8.6742782189364966</v>
      </c>
      <c r="X260" s="105">
        <v>9.1455736890173682</v>
      </c>
      <c r="Y260" s="105">
        <v>8.4115751212292764</v>
      </c>
      <c r="DA260" s="132" t="s">
        <v>3041</v>
      </c>
    </row>
    <row r="261" spans="1:105" ht="12" customHeight="1" x14ac:dyDescent="0.25">
      <c r="A261" s="106" t="s">
        <v>122</v>
      </c>
      <c r="B261" s="102">
        <v>10.046153719544188</v>
      </c>
      <c r="C261" s="102">
        <v>8.7051880339520498</v>
      </c>
      <c r="D261" s="102">
        <v>6.6093109937767993</v>
      </c>
      <c r="E261" s="102">
        <v>13.987187946862159</v>
      </c>
      <c r="F261" s="102">
        <v>13.015824939587784</v>
      </c>
      <c r="G261" s="102">
        <v>10.315030490365098</v>
      </c>
      <c r="H261" s="102">
        <v>12.295714151515856</v>
      </c>
      <c r="I261" s="102">
        <v>11.316680613174983</v>
      </c>
      <c r="J261" s="102">
        <v>11.94629017693503</v>
      </c>
      <c r="K261" s="102">
        <v>12.630378412736066</v>
      </c>
      <c r="L261" s="102">
        <v>13.575822725005869</v>
      </c>
      <c r="M261" s="102">
        <v>13.381234451926636</v>
      </c>
      <c r="N261" s="102">
        <v>13.20894925126248</v>
      </c>
      <c r="O261" s="102">
        <v>14.201448750109146</v>
      </c>
      <c r="P261" s="102">
        <v>14.179082628904419</v>
      </c>
      <c r="Q261" s="102">
        <v>14.638923861440738</v>
      </c>
      <c r="R261" s="102">
        <v>14.929610034880698</v>
      </c>
      <c r="S261" s="102">
        <v>15.128296331574358</v>
      </c>
      <c r="T261" s="102">
        <v>14.852380986241391</v>
      </c>
      <c r="U261" s="102">
        <v>16.055596505002605</v>
      </c>
      <c r="V261" s="102">
        <v>17.148585029669157</v>
      </c>
      <c r="W261" s="102">
        <v>17.479735916877441</v>
      </c>
      <c r="X261" s="102">
        <v>14.449293664971892</v>
      </c>
      <c r="Y261" s="102">
        <v>11.057538810107374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12.608880036082367</v>
      </c>
      <c r="L262" s="105">
        <v>13.550181770713852</v>
      </c>
      <c r="M262" s="105">
        <v>13.360880879240696</v>
      </c>
      <c r="N262" s="105">
        <v>13.190126755319461</v>
      </c>
      <c r="O262" s="105">
        <v>14.186646779493717</v>
      </c>
      <c r="P262" s="105">
        <v>14.123804445474271</v>
      </c>
      <c r="Q262" s="105">
        <v>14.59378121050292</v>
      </c>
      <c r="R262" s="105">
        <v>14.879458531611666</v>
      </c>
      <c r="S262" s="105">
        <v>15.072076718694467</v>
      </c>
      <c r="T262" s="105">
        <v>14.780653037911138</v>
      </c>
      <c r="U262" s="105">
        <v>16.014135305190397</v>
      </c>
      <c r="V262" s="105">
        <v>17.108239482890628</v>
      </c>
      <c r="W262" s="105">
        <v>17.348724955188352</v>
      </c>
      <c r="X262" s="105">
        <v>14.370934896402325</v>
      </c>
      <c r="Y262" s="105">
        <v>10.963356586931262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6.0294829590064607</v>
      </c>
      <c r="L263" s="99">
        <v>6.7905071405365005</v>
      </c>
      <c r="M263" s="99">
        <v>6.4277035886959135</v>
      </c>
      <c r="N263" s="99">
        <v>6.1036706396226794</v>
      </c>
      <c r="O263" s="99">
        <v>6.774697147385516</v>
      </c>
      <c r="P263" s="99">
        <v>6.6064684714832387</v>
      </c>
      <c r="Q263" s="99">
        <v>6.9370567680504172</v>
      </c>
      <c r="R263" s="99">
        <v>7.0067873007177619</v>
      </c>
      <c r="S263" s="99">
        <v>6.96773142869763</v>
      </c>
      <c r="T263" s="99">
        <v>7.9561769255298413</v>
      </c>
      <c r="U263" s="99">
        <v>7.8875622779804342</v>
      </c>
      <c r="V263" s="99">
        <v>8.2676361802428797</v>
      </c>
      <c r="W263" s="99">
        <v>8.6312452889871771</v>
      </c>
      <c r="X263" s="99">
        <v>5.3213894799705095</v>
      </c>
      <c r="Y263" s="99">
        <v>2.9147388262795135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6.5793970770759085</v>
      </c>
      <c r="L264" s="99">
        <v>6.7596746301773525</v>
      </c>
      <c r="M264" s="99">
        <v>6.9331772905447808</v>
      </c>
      <c r="N264" s="99">
        <v>7.0864561156967811</v>
      </c>
      <c r="O264" s="99">
        <v>7.4119496321081995</v>
      </c>
      <c r="P264" s="99">
        <v>7.5173359739910355</v>
      </c>
      <c r="Q264" s="99">
        <v>7.6567244424525018</v>
      </c>
      <c r="R264" s="99">
        <v>7.8726712308939071</v>
      </c>
      <c r="S264" s="99">
        <v>8.104345289996834</v>
      </c>
      <c r="T264" s="99">
        <v>6.8244761123812987</v>
      </c>
      <c r="U264" s="99">
        <v>8.126573027209961</v>
      </c>
      <c r="V264" s="99">
        <v>8.840603302647752</v>
      </c>
      <c r="W264" s="99">
        <v>8.7174796662011733</v>
      </c>
      <c r="X264" s="99">
        <v>9.0495454164318154</v>
      </c>
      <c r="Y264" s="99">
        <v>8.0486177606517479</v>
      </c>
      <c r="DA264" s="63" t="s">
        <v>3045</v>
      </c>
    </row>
    <row r="265" spans="1:105" ht="12" customHeight="1" x14ac:dyDescent="0.25">
      <c r="A265" s="121" t="s">
        <v>54</v>
      </c>
      <c r="B265" s="123">
        <v>4.8527317032255652</v>
      </c>
      <c r="C265" s="123">
        <v>4.8392045089214886</v>
      </c>
      <c r="D265" s="123">
        <v>4.9801646654776928</v>
      </c>
      <c r="E265" s="123">
        <v>7.6652760776703701</v>
      </c>
      <c r="F265" s="123">
        <v>7.4981948239441198</v>
      </c>
      <c r="G265" s="123">
        <v>6.7987302309606035</v>
      </c>
      <c r="H265" s="123">
        <v>7.2829192764242805</v>
      </c>
      <c r="I265" s="123">
        <v>7.2465807760646053</v>
      </c>
      <c r="J265" s="123">
        <v>7.5382950485714133</v>
      </c>
      <c r="K265" s="123">
        <v>7.7094670966021992</v>
      </c>
      <c r="L265" s="123">
        <v>8.0854396565136977</v>
      </c>
      <c r="M265" s="123">
        <v>7.6156875653652891</v>
      </c>
      <c r="N265" s="123">
        <v>7.553014134941364</v>
      </c>
      <c r="O265" s="123">
        <v>7.43572484429657</v>
      </c>
      <c r="P265" s="123">
        <v>7.1859339814220506</v>
      </c>
      <c r="Q265" s="123">
        <v>7.1565842092150964</v>
      </c>
      <c r="R265" s="123">
        <v>7.2963126536178002</v>
      </c>
      <c r="S265" s="123">
        <v>7.413641832915836</v>
      </c>
      <c r="T265" s="123">
        <v>7.5828409736194153</v>
      </c>
      <c r="U265" s="123">
        <v>7.8525944612447764</v>
      </c>
      <c r="V265" s="123">
        <v>7.6218944159449133</v>
      </c>
      <c r="W265" s="123">
        <v>7.5608237959508902</v>
      </c>
      <c r="X265" s="123">
        <v>6.0234849952483227</v>
      </c>
      <c r="Y265" s="123">
        <v>4.8765056654281693</v>
      </c>
      <c r="DA265" s="130" t="s">
        <v>3046</v>
      </c>
    </row>
    <row r="266" spans="1:105" ht="12" customHeight="1" x14ac:dyDescent="0.25">
      <c r="A266" s="97" t="s">
        <v>50</v>
      </c>
      <c r="B266" s="99">
        <v>4.8347162479440486</v>
      </c>
      <c r="C266" s="99">
        <v>4.9494131893978084</v>
      </c>
      <c r="D266" s="99">
        <v>5.3672014653296296</v>
      </c>
      <c r="E266" s="99">
        <v>7.1299943356946134</v>
      </c>
      <c r="F266" s="99">
        <v>7.1491594077662013</v>
      </c>
      <c r="G266" s="99">
        <v>6.978277006182628</v>
      </c>
      <c r="H266" s="99">
        <v>7.0823789169798665</v>
      </c>
      <c r="I266" s="99">
        <v>7.3769444032972382</v>
      </c>
      <c r="J266" s="99">
        <v>7.5984991959389534</v>
      </c>
      <c r="K266" s="99">
        <v>7.8322417815868528</v>
      </c>
      <c r="L266" s="99">
        <v>7.9275757140649983</v>
      </c>
      <c r="M266" s="99">
        <v>7.5809241330640447</v>
      </c>
      <c r="N266" s="99">
        <v>7.5931935221876312</v>
      </c>
      <c r="O266" s="99">
        <v>7.2811862384931576</v>
      </c>
      <c r="P266" s="99">
        <v>7.2055663084008232</v>
      </c>
      <c r="Q266" s="99">
        <v>7.1644776290470276</v>
      </c>
      <c r="R266" s="99">
        <v>7.2680571445745343</v>
      </c>
      <c r="S266" s="99">
        <v>7.3526067832371309</v>
      </c>
      <c r="T266" s="99">
        <v>7.5977326428778458</v>
      </c>
      <c r="U266" s="99">
        <v>7.9634257814839158</v>
      </c>
      <c r="V266" s="99">
        <v>7.4382737233454774</v>
      </c>
      <c r="W266" s="99">
        <v>7.0538723695267223</v>
      </c>
      <c r="X266" s="99">
        <v>6.0908486670701194</v>
      </c>
      <c r="Y266" s="99">
        <v>4.9574570719616124</v>
      </c>
      <c r="DA266" s="63" t="s">
        <v>3047</v>
      </c>
    </row>
    <row r="267" spans="1:105" ht="12" customHeight="1" x14ac:dyDescent="0.25">
      <c r="A267" s="109" t="s">
        <v>120</v>
      </c>
      <c r="B267" s="110">
        <v>4.9487592616077523</v>
      </c>
      <c r="C267" s="110">
        <v>4.3002295575583629</v>
      </c>
      <c r="D267" s="110">
        <v>3.3969611855783528</v>
      </c>
      <c r="E267" s="110">
        <v>9.1832289759146217</v>
      </c>
      <c r="F267" s="110">
        <v>8.3051798858982409</v>
      </c>
      <c r="G267" s="110">
        <v>6.4144802274104853</v>
      </c>
      <c r="H267" s="110">
        <v>7.6871640854025065</v>
      </c>
      <c r="I267" s="110">
        <v>6.9810940268447466</v>
      </c>
      <c r="J267" s="110">
        <v>7.4199218339006396</v>
      </c>
      <c r="K267" s="110">
        <v>7.481882045969722</v>
      </c>
      <c r="L267" s="110">
        <v>8.355821948862646</v>
      </c>
      <c r="M267" s="110">
        <v>7.671682035043232</v>
      </c>
      <c r="N267" s="110">
        <v>7.4901965089714784</v>
      </c>
      <c r="O267" s="110">
        <v>7.6705093158764317</v>
      </c>
      <c r="P267" s="110">
        <v>7.1554037315475316</v>
      </c>
      <c r="Q267" s="110">
        <v>7.1440166664749132</v>
      </c>
      <c r="R267" s="110">
        <v>7.3425674757817978</v>
      </c>
      <c r="S267" s="110">
        <v>7.5188168568441158</v>
      </c>
      <c r="T267" s="110">
        <v>7.5551157898050176</v>
      </c>
      <c r="U267" s="110">
        <v>7.6355003242406498</v>
      </c>
      <c r="V267" s="110">
        <v>8.0073495026600803</v>
      </c>
      <c r="W267" s="110">
        <v>9.0386812411939559</v>
      </c>
      <c r="X267" s="110">
        <v>5.7132498249924177</v>
      </c>
      <c r="Y267" s="110">
        <v>4.229900122856483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1.5923444749293869</v>
      </c>
      <c r="C269" s="118">
        <f t="shared" si="122"/>
        <v>1.6049484697625662</v>
      </c>
      <c r="D269" s="118">
        <f t="shared" si="122"/>
        <v>1.6825778794644228</v>
      </c>
      <c r="E269" s="118">
        <f t="shared" si="122"/>
        <v>2.0541238806385209</v>
      </c>
      <c r="F269" s="118">
        <f t="shared" si="122"/>
        <v>1.9413588616165163</v>
      </c>
      <c r="G269" s="118">
        <f t="shared" si="122"/>
        <v>1.8453821963283461</v>
      </c>
      <c r="H269" s="118">
        <f t="shared" si="122"/>
        <v>1.8310820946500874</v>
      </c>
      <c r="I269" s="118">
        <f t="shared" si="122"/>
        <v>1.9106013533640711</v>
      </c>
      <c r="J269" s="118">
        <f t="shared" si="122"/>
        <v>1.9443088832368205</v>
      </c>
      <c r="K269" s="118">
        <f t="shared" si="122"/>
        <v>1.9627483971857602</v>
      </c>
      <c r="L269" s="118">
        <f t="shared" si="122"/>
        <v>1.9300491955548196</v>
      </c>
      <c r="M269" s="118">
        <f t="shared" si="122"/>
        <v>1.802573417890009</v>
      </c>
      <c r="N269" s="118">
        <f t="shared" si="122"/>
        <v>1.7835545550714409</v>
      </c>
      <c r="O269" s="118">
        <f t="shared" si="122"/>
        <v>1.6899439215383596</v>
      </c>
      <c r="P269" s="118">
        <f t="shared" si="122"/>
        <v>1.6872411932709166</v>
      </c>
      <c r="Q269" s="118">
        <f t="shared" si="122"/>
        <v>1.6920807910983708</v>
      </c>
      <c r="R269" s="118">
        <f t="shared" ref="R269:V269" si="123">R270+R273+R275+R284</f>
        <v>1.7332071850938588</v>
      </c>
      <c r="S269" s="118">
        <f t="shared" si="123"/>
        <v>1.7836625222189713</v>
      </c>
      <c r="T269" s="118">
        <f t="shared" si="123"/>
        <v>1.8898738279483036</v>
      </c>
      <c r="U269" s="118">
        <f t="shared" si="123"/>
        <v>2.006089333648132</v>
      </c>
      <c r="V269" s="118">
        <f t="shared" si="123"/>
        <v>1.9059308915544704</v>
      </c>
      <c r="W269" s="118">
        <f t="shared" ref="W269:Y269" si="124">W270+W273+W275+W284</f>
        <v>1.974564521811246</v>
      </c>
      <c r="X269" s="118">
        <f t="shared" si="124"/>
        <v>1.8734816652297186</v>
      </c>
      <c r="Y269" s="118">
        <f t="shared" si="124"/>
        <v>1.6443781247787457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1.5923444749293869</v>
      </c>
      <c r="C284" s="123">
        <v>1.6049484697625662</v>
      </c>
      <c r="D284" s="123">
        <v>1.6825778794644228</v>
      </c>
      <c r="E284" s="123">
        <v>2.0541238806385209</v>
      </c>
      <c r="F284" s="123">
        <v>1.9413588616165163</v>
      </c>
      <c r="G284" s="123">
        <v>1.8453821963283461</v>
      </c>
      <c r="H284" s="123">
        <v>1.8310820946500874</v>
      </c>
      <c r="I284" s="123">
        <v>1.9106013533640711</v>
      </c>
      <c r="J284" s="123">
        <v>1.9443088832368205</v>
      </c>
      <c r="K284" s="123">
        <v>1.9627483971857602</v>
      </c>
      <c r="L284" s="123">
        <v>1.9300491955548196</v>
      </c>
      <c r="M284" s="123">
        <v>1.802573417890009</v>
      </c>
      <c r="N284" s="123">
        <v>1.7835545550714409</v>
      </c>
      <c r="O284" s="123">
        <v>1.6899439215383596</v>
      </c>
      <c r="P284" s="123">
        <v>1.6872411932709166</v>
      </c>
      <c r="Q284" s="123">
        <v>1.6920807910983708</v>
      </c>
      <c r="R284" s="123">
        <v>1.7332071850938588</v>
      </c>
      <c r="S284" s="123">
        <v>1.7836625222189713</v>
      </c>
      <c r="T284" s="123">
        <v>1.8898738279483036</v>
      </c>
      <c r="U284" s="123">
        <v>2.006089333648132</v>
      </c>
      <c r="V284" s="123">
        <v>1.9059308915544704</v>
      </c>
      <c r="W284" s="123">
        <v>1.974564521811246</v>
      </c>
      <c r="X284" s="123">
        <v>1.8734816652297186</v>
      </c>
      <c r="Y284" s="123">
        <v>1.6443781247787457</v>
      </c>
      <c r="DA284" s="130" t="s">
        <v>3214</v>
      </c>
    </row>
    <row r="285" spans="1:105" ht="12" customHeight="1" x14ac:dyDescent="0.25">
      <c r="A285" s="97" t="s">
        <v>50</v>
      </c>
      <c r="B285" s="99">
        <v>1.8910796626625406</v>
      </c>
      <c r="C285" s="99">
        <v>1.9331256005135862</v>
      </c>
      <c r="D285" s="99">
        <v>2.0939081766988461</v>
      </c>
      <c r="E285" s="99">
        <v>2.7784777195053101</v>
      </c>
      <c r="F285" s="99">
        <v>2.7810311556416245</v>
      </c>
      <c r="G285" s="99">
        <v>2.7076656559033156</v>
      </c>
      <c r="H285" s="99">
        <v>2.7394570527887261</v>
      </c>
      <c r="I285" s="99">
        <v>2.8487759453240384</v>
      </c>
      <c r="J285" s="99">
        <v>2.9331766677264368</v>
      </c>
      <c r="K285" s="99">
        <v>3.0215869083222548</v>
      </c>
      <c r="L285" s="99">
        <v>3.0569172773484516</v>
      </c>
      <c r="M285" s="99">
        <v>2.9216774890822972</v>
      </c>
      <c r="N285" s="99">
        <v>2.9243510757392501</v>
      </c>
      <c r="O285" s="99">
        <v>2.8022899628380098</v>
      </c>
      <c r="P285" s="99">
        <v>2.7722133416973245</v>
      </c>
      <c r="Q285" s="99">
        <v>2.7548425695787233</v>
      </c>
      <c r="R285" s="99">
        <v>2.7919649318784403</v>
      </c>
      <c r="S285" s="99">
        <v>2.8187555185173516</v>
      </c>
      <c r="T285" s="99">
        <v>2.9049573049190149</v>
      </c>
      <c r="U285" s="99">
        <v>3.0302419544149397</v>
      </c>
      <c r="V285" s="99">
        <v>2.8138663746124575</v>
      </c>
      <c r="W285" s="99">
        <v>2.6519020445343022</v>
      </c>
      <c r="X285" s="99">
        <v>2.2802846848763538</v>
      </c>
      <c r="Y285" s="99">
        <v>1.8502450920556412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145.08772834640644</v>
      </c>
      <c r="D290" s="117">
        <f t="shared" si="129"/>
        <v>65.397664648855354</v>
      </c>
      <c r="E290" s="117">
        <f t="shared" si="129"/>
        <v>87.38788428873525</v>
      </c>
      <c r="F290" s="117">
        <f t="shared" si="129"/>
        <v>74.075887936711339</v>
      </c>
      <c r="G290" s="117">
        <f t="shared" si="129"/>
        <v>79.835568350032602</v>
      </c>
      <c r="H290" s="117">
        <f t="shared" si="129"/>
        <v>72.065341200713846</v>
      </c>
      <c r="I290" s="117">
        <f t="shared" si="129"/>
        <v>108.29068331555015</v>
      </c>
      <c r="J290" s="117">
        <f t="shared" si="129"/>
        <v>96.385539990299733</v>
      </c>
      <c r="K290" s="117">
        <f t="shared" si="129"/>
        <v>111.58120711271597</v>
      </c>
      <c r="L290" s="117">
        <f t="shared" si="129"/>
        <v>114.40194328779359</v>
      </c>
      <c r="M290" s="117">
        <f t="shared" si="129"/>
        <v>110.40056331335566</v>
      </c>
      <c r="N290" s="117">
        <f t="shared" si="129"/>
        <v>137.49859527909393</v>
      </c>
      <c r="O290" s="117">
        <f t="shared" si="129"/>
        <v>106.45595013644039</v>
      </c>
      <c r="P290" s="117">
        <f t="shared" si="129"/>
        <v>56.957091837262077</v>
      </c>
      <c r="Q290" s="117">
        <f t="shared" si="129"/>
        <v>51.375197459045324</v>
      </c>
      <c r="R290" s="117">
        <f t="shared" ref="R290:V290" si="130">R291+R294+R296+R305</f>
        <v>26.014909131127403</v>
      </c>
      <c r="S290" s="117">
        <f t="shared" si="130"/>
        <v>31.294699145769687</v>
      </c>
      <c r="T290" s="117">
        <f t="shared" si="130"/>
        <v>5.5353685899003251</v>
      </c>
      <c r="U290" s="117">
        <f t="shared" si="130"/>
        <v>55.814661904010741</v>
      </c>
      <c r="V290" s="117">
        <f t="shared" si="130"/>
        <v>62.513297158990888</v>
      </c>
      <c r="W290" s="117">
        <f t="shared" ref="W290:Y290" si="131">W291+W294+W296+W305</f>
        <v>89.98067535457794</v>
      </c>
      <c r="X290" s="117">
        <f t="shared" si="131"/>
        <v>82.035502924808839</v>
      </c>
      <c r="Y290" s="117">
        <f t="shared" si="131"/>
        <v>87.230822306238821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127.03592838926382</v>
      </c>
      <c r="D291" s="122">
        <f t="shared" si="132"/>
        <v>57.07197437888955</v>
      </c>
      <c r="E291" s="122">
        <f t="shared" si="132"/>
        <v>72.456148072961369</v>
      </c>
      <c r="F291" s="122">
        <f t="shared" si="132"/>
        <v>61.459789843789025</v>
      </c>
      <c r="G291" s="122">
        <f t="shared" si="132"/>
        <v>67.179443223716589</v>
      </c>
      <c r="H291" s="122">
        <f t="shared" si="132"/>
        <v>60.190224921178626</v>
      </c>
      <c r="I291" s="122">
        <f t="shared" si="132"/>
        <v>90.021874082082192</v>
      </c>
      <c r="J291" s="122">
        <f t="shared" si="132"/>
        <v>79.926983767198848</v>
      </c>
      <c r="K291" s="122">
        <f t="shared" si="132"/>
        <v>92.274510455134759</v>
      </c>
      <c r="L291" s="122">
        <f t="shared" si="132"/>
        <v>95.942531005767009</v>
      </c>
      <c r="M291" s="122">
        <f t="shared" si="132"/>
        <v>90.820955924452122</v>
      </c>
      <c r="N291" s="122">
        <f t="shared" si="132"/>
        <v>113.1870176020595</v>
      </c>
      <c r="O291" s="122">
        <f t="shared" si="132"/>
        <v>86.907891452696575</v>
      </c>
      <c r="P291" s="122">
        <f t="shared" si="132"/>
        <v>45.461391803373388</v>
      </c>
      <c r="Q291" s="122">
        <f t="shared" si="132"/>
        <v>40.726238829807478</v>
      </c>
      <c r="R291" s="122">
        <f t="shared" ref="R291:V291" si="133">SUM(R292:R293)</f>
        <v>20.688769900822994</v>
      </c>
      <c r="S291" s="122">
        <f t="shared" si="133"/>
        <v>24.729519245821205</v>
      </c>
      <c r="T291" s="122">
        <f t="shared" si="133"/>
        <v>4.3561274359244386</v>
      </c>
      <c r="U291" s="122">
        <f t="shared" si="133"/>
        <v>42.964206113907721</v>
      </c>
      <c r="V291" s="122">
        <f t="shared" si="133"/>
        <v>47.58638725318874</v>
      </c>
      <c r="W291" s="122">
        <f t="shared" ref="W291:Y291" si="134">SUM(W292:W293)</f>
        <v>67.370432380231918</v>
      </c>
      <c r="X291" s="122">
        <f t="shared" si="134"/>
        <v>60.004845351281467</v>
      </c>
      <c r="Y291" s="122">
        <f t="shared" si="134"/>
        <v>63.716731192834011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126.64426119112092</v>
      </c>
      <c r="D292" s="98">
        <v>56.89779622559589</v>
      </c>
      <c r="E292" s="98">
        <v>72.235224037493865</v>
      </c>
      <c r="F292" s="98">
        <v>61.275469463350319</v>
      </c>
      <c r="G292" s="98">
        <v>66.980798637234287</v>
      </c>
      <c r="H292" s="98">
        <v>60.012662190120757</v>
      </c>
      <c r="I292" s="98">
        <v>89.76277881114369</v>
      </c>
      <c r="J292" s="98">
        <v>79.698715327372653</v>
      </c>
      <c r="K292" s="98">
        <v>92.013955839762389</v>
      </c>
      <c r="L292" s="98">
        <v>95.67022264480039</v>
      </c>
      <c r="M292" s="98">
        <v>90.568539339178372</v>
      </c>
      <c r="N292" s="98">
        <v>112.8734994964942</v>
      </c>
      <c r="O292" s="98">
        <v>86.66965630374294</v>
      </c>
      <c r="P292" s="98">
        <v>45.338531129047539</v>
      </c>
      <c r="Q292" s="98">
        <v>40.616850655077506</v>
      </c>
      <c r="R292" s="98">
        <v>20.633223963103219</v>
      </c>
      <c r="S292" s="98">
        <v>24.663548540843546</v>
      </c>
      <c r="T292" s="98">
        <v>4.3443285632187782</v>
      </c>
      <c r="U292" s="98">
        <v>42.849917265215616</v>
      </c>
      <c r="V292" s="98">
        <v>47.460006141241635</v>
      </c>
      <c r="W292" s="98">
        <v>67.195424033884294</v>
      </c>
      <c r="X292" s="98">
        <v>59.855202877074412</v>
      </c>
      <c r="Y292" s="98">
        <v>63.561099924751311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0.39166719814289414</v>
      </c>
      <c r="D293" s="98">
        <v>0.17417815329365652</v>
      </c>
      <c r="E293" s="98">
        <v>0.22092403546750855</v>
      </c>
      <c r="F293" s="98">
        <v>0.18432038043870261</v>
      </c>
      <c r="G293" s="98">
        <v>0.19864458648230288</v>
      </c>
      <c r="H293" s="98">
        <v>0.17756273105786519</v>
      </c>
      <c r="I293" s="98">
        <v>0.25909527093850482</v>
      </c>
      <c r="J293" s="98">
        <v>0.22826843982619177</v>
      </c>
      <c r="K293" s="98">
        <v>0.26055461537237412</v>
      </c>
      <c r="L293" s="98">
        <v>0.27230836096662397</v>
      </c>
      <c r="M293" s="98">
        <v>0.25241658527374722</v>
      </c>
      <c r="N293" s="98">
        <v>0.31351810556529314</v>
      </c>
      <c r="O293" s="98">
        <v>0.23823514895364165</v>
      </c>
      <c r="P293" s="98">
        <v>0.1228606743258486</v>
      </c>
      <c r="Q293" s="98">
        <v>0.10938817472997174</v>
      </c>
      <c r="R293" s="98">
        <v>5.5545937719775028E-2</v>
      </c>
      <c r="S293" s="98">
        <v>6.5970704977659E-2</v>
      </c>
      <c r="T293" s="98">
        <v>1.1798872705660591E-2</v>
      </c>
      <c r="U293" s="98">
        <v>0.11428884869210582</v>
      </c>
      <c r="V293" s="98">
        <v>0.12638111194710419</v>
      </c>
      <c r="W293" s="98">
        <v>0.17500834634762463</v>
      </c>
      <c r="X293" s="98">
        <v>0.14964247420705562</v>
      </c>
      <c r="Y293" s="98">
        <v>0.15563126808269931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3.3355197423554068E-4</v>
      </c>
      <c r="D294" s="122">
        <f t="shared" si="135"/>
        <v>3.0676707651778722E-4</v>
      </c>
      <c r="E294" s="122">
        <f t="shared" si="135"/>
        <v>1.3585008385411015E-3</v>
      </c>
      <c r="F294" s="122">
        <f t="shared" si="135"/>
        <v>2.7219656828929681E-3</v>
      </c>
      <c r="G294" s="122">
        <f t="shared" si="135"/>
        <v>1.453384073880432E-3</v>
      </c>
      <c r="H294" s="122">
        <f t="shared" si="135"/>
        <v>3.2121193847412331E-3</v>
      </c>
      <c r="I294" s="122">
        <f t="shared" si="135"/>
        <v>1.2323405861131034E-2</v>
      </c>
      <c r="J294" s="122">
        <f t="shared" si="135"/>
        <v>1.438990169479358E-2</v>
      </c>
      <c r="K294" s="122">
        <f t="shared" si="135"/>
        <v>2.1251561869908033E-2</v>
      </c>
      <c r="L294" s="122">
        <f t="shared" si="135"/>
        <v>1.9601509442470643E-2</v>
      </c>
      <c r="M294" s="122">
        <f t="shared" si="135"/>
        <v>2.7578789060033321E-2</v>
      </c>
      <c r="N294" s="122">
        <f t="shared" si="135"/>
        <v>3.2963342094163073E-2</v>
      </c>
      <c r="O294" s="122">
        <f t="shared" si="135"/>
        <v>4.5966233264565143E-2</v>
      </c>
      <c r="P294" s="122">
        <f t="shared" si="135"/>
        <v>3.5631051778677612E-2</v>
      </c>
      <c r="Q294" s="122">
        <f t="shared" si="135"/>
        <v>7.6567210056962168E-2</v>
      </c>
      <c r="R294" s="122">
        <f t="shared" si="135"/>
        <v>2.833902523821745E-2</v>
      </c>
      <c r="S294" s="122">
        <f t="shared" si="135"/>
        <v>2.8267777010021502E-2</v>
      </c>
      <c r="T294" s="122">
        <f t="shared" si="135"/>
        <v>5.7276726983769193E-3</v>
      </c>
      <c r="U294" s="122">
        <f t="shared" si="135"/>
        <v>6.2294259197032742E-2</v>
      </c>
      <c r="V294" s="122">
        <f t="shared" si="135"/>
        <v>4.2666236380831876E-2</v>
      </c>
      <c r="W294" s="122">
        <f t="shared" si="135"/>
        <v>2.5114117296261066E-2</v>
      </c>
      <c r="X294" s="122">
        <f t="shared" si="135"/>
        <v>1.7120622510944268E-2</v>
      </c>
      <c r="Y294" s="122">
        <f t="shared" si="135"/>
        <v>9.7713965662166429E-3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3.3355197423554068E-4</v>
      </c>
      <c r="D295" s="98">
        <v>3.0676707651778722E-4</v>
      </c>
      <c r="E295" s="98">
        <v>1.3585008385411015E-3</v>
      </c>
      <c r="F295" s="98">
        <v>2.7219656828929681E-3</v>
      </c>
      <c r="G295" s="98">
        <v>1.453384073880432E-3</v>
      </c>
      <c r="H295" s="98">
        <v>3.2121193847412331E-3</v>
      </c>
      <c r="I295" s="98">
        <v>1.2323405861131034E-2</v>
      </c>
      <c r="J295" s="98">
        <v>1.438990169479358E-2</v>
      </c>
      <c r="K295" s="98">
        <v>2.1251561869908033E-2</v>
      </c>
      <c r="L295" s="98">
        <v>1.9601509442470643E-2</v>
      </c>
      <c r="M295" s="98">
        <v>2.7578789060033321E-2</v>
      </c>
      <c r="N295" s="98">
        <v>3.2963342094163073E-2</v>
      </c>
      <c r="O295" s="98">
        <v>4.5966233264565143E-2</v>
      </c>
      <c r="P295" s="98">
        <v>3.5631051778677612E-2</v>
      </c>
      <c r="Q295" s="98">
        <v>7.6567210056962168E-2</v>
      </c>
      <c r="R295" s="98">
        <v>2.833902523821745E-2</v>
      </c>
      <c r="S295" s="98">
        <v>2.8267777010021502E-2</v>
      </c>
      <c r="T295" s="98">
        <v>5.7276726983769193E-3</v>
      </c>
      <c r="U295" s="98">
        <v>6.2294259197032742E-2</v>
      </c>
      <c r="V295" s="98">
        <v>4.2666236380831876E-2</v>
      </c>
      <c r="W295" s="98">
        <v>2.5114117296261066E-2</v>
      </c>
      <c r="X295" s="98">
        <v>1.7120622510944268E-2</v>
      </c>
      <c r="Y295" s="98">
        <v>9.7713965662166429E-3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11.137136659573033</v>
      </c>
      <c r="D296" s="122">
        <v>5.1588678707918785</v>
      </c>
      <c r="E296" s="122">
        <v>8.1206146764042568</v>
      </c>
      <c r="F296" s="122">
        <v>7.0064922234088609</v>
      </c>
      <c r="G296" s="122">
        <v>7.0084656637932143</v>
      </c>
      <c r="H296" s="122">
        <v>6.6175679409638111</v>
      </c>
      <c r="I296" s="122">
        <v>10.056110387747925</v>
      </c>
      <c r="J296" s="122">
        <v>9.173893603917687</v>
      </c>
      <c r="K296" s="122">
        <v>10.864617682787683</v>
      </c>
      <c r="L296" s="122">
        <v>10.350519609974924</v>
      </c>
      <c r="M296" s="122">
        <v>11.327627828361997</v>
      </c>
      <c r="N296" s="122">
        <v>13.920319771743131</v>
      </c>
      <c r="O296" s="122">
        <v>11.326234665228975</v>
      </c>
      <c r="P296" s="122">
        <v>6.7527451990806551</v>
      </c>
      <c r="Q296" s="122">
        <v>6.3073019279365976</v>
      </c>
      <c r="R296" s="122">
        <v>3.152290969035473</v>
      </c>
      <c r="S296" s="122">
        <v>3.9321116404617142</v>
      </c>
      <c r="T296" s="122">
        <v>0.68761594258714531</v>
      </c>
      <c r="U296" s="122">
        <v>7.4503659600292078</v>
      </c>
      <c r="V296" s="122">
        <v>8.7801128588468309</v>
      </c>
      <c r="W296" s="122">
        <v>13.738482583741289</v>
      </c>
      <c r="X296" s="122">
        <v>13.229341010259226</v>
      </c>
      <c r="Y296" s="122">
        <v>13.994057455824951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10.754258847334594</v>
      </c>
      <c r="D297" s="98">
        <v>5.1588678707918785</v>
      </c>
      <c r="E297" s="98">
        <v>7.1406009779711006</v>
      </c>
      <c r="F297" s="98">
        <v>6.5411106396515377</v>
      </c>
      <c r="G297" s="98">
        <v>7.0084656637932143</v>
      </c>
      <c r="H297" s="98">
        <v>5.2208051696564493</v>
      </c>
      <c r="I297" s="98">
        <v>10.028214641386016</v>
      </c>
      <c r="J297" s="98">
        <v>9.1002221856237657</v>
      </c>
      <c r="K297" s="98">
        <v>10.546507824870057</v>
      </c>
      <c r="L297" s="98">
        <v>10.062819458267123</v>
      </c>
      <c r="M297" s="98">
        <v>10.900726329685458</v>
      </c>
      <c r="N297" s="98">
        <v>13.55794293326926</v>
      </c>
      <c r="O297" s="98">
        <v>10.91396975198969</v>
      </c>
      <c r="P297" s="98">
        <v>5.5874984092488225</v>
      </c>
      <c r="Q297" s="98">
        <v>5.8978423591408813</v>
      </c>
      <c r="R297" s="98">
        <v>2.8766841239240573</v>
      </c>
      <c r="S297" s="98">
        <v>3.6845972296238658</v>
      </c>
      <c r="T297" s="98">
        <v>0.38867573724428223</v>
      </c>
      <c r="U297" s="98">
        <v>6.9583428700123235</v>
      </c>
      <c r="V297" s="98">
        <v>8.2485872580472162</v>
      </c>
      <c r="W297" s="98">
        <v>12.927408077813814</v>
      </c>
      <c r="X297" s="98">
        <v>11.814693783423467</v>
      </c>
      <c r="Y297" s="98">
        <v>12.457361704887036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0.1254140050132542</v>
      </c>
      <c r="L298" s="98">
        <v>1.0040174066527296E-2</v>
      </c>
      <c r="M298" s="98">
        <v>2.0622163552528702E-2</v>
      </c>
      <c r="N298" s="98">
        <v>2.3147578479126754E-2</v>
      </c>
      <c r="O298" s="98">
        <v>0.12482259431239043</v>
      </c>
      <c r="P298" s="98">
        <v>0.30258184565536039</v>
      </c>
      <c r="Q298" s="98">
        <v>0.23536801820588876</v>
      </c>
      <c r="R298" s="98">
        <v>9.3749327794309403E-2</v>
      </c>
      <c r="S298" s="98">
        <v>2.5815856272193301E-2</v>
      </c>
      <c r="T298" s="98">
        <v>8.6244704608145276E-2</v>
      </c>
      <c r="U298" s="98">
        <v>0.1154804948807697</v>
      </c>
      <c r="V298" s="98">
        <v>0.13860449615773762</v>
      </c>
      <c r="W298" s="98">
        <v>0.27862846053466678</v>
      </c>
      <c r="X298" s="98">
        <v>0.8426873116110547</v>
      </c>
      <c r="Y298" s="98">
        <v>1.1830530590498656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6.6242597033207118E-2</v>
      </c>
      <c r="L299" s="101">
        <v>5.5157974918239204E-3</v>
      </c>
      <c r="M299" s="101">
        <v>1.0914720280266075E-2</v>
      </c>
      <c r="N299" s="101">
        <v>1.1808563066040449E-2</v>
      </c>
      <c r="O299" s="101">
        <v>6.5186956827165424E-2</v>
      </c>
      <c r="P299" s="101">
        <v>0.15458689258249145</v>
      </c>
      <c r="Q299" s="101">
        <v>0.12145252722122475</v>
      </c>
      <c r="R299" s="101">
        <v>4.7645778906719158E-2</v>
      </c>
      <c r="S299" s="101">
        <v>1.2885616550057556E-2</v>
      </c>
      <c r="T299" s="101">
        <v>5.0071422260748649E-2</v>
      </c>
      <c r="U299" s="101">
        <v>6.0832799260260986E-2</v>
      </c>
      <c r="V299" s="101">
        <v>7.107941471118244E-2</v>
      </c>
      <c r="W299" s="101">
        <v>0.14782383130285093</v>
      </c>
      <c r="X299" s="101">
        <v>0.34531941818652695</v>
      </c>
      <c r="Y299" s="101">
        <v>0.37989518196865263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5.9171407980047074E-2</v>
      </c>
      <c r="L300" s="104">
        <v>4.5243765747033761E-3</v>
      </c>
      <c r="M300" s="104">
        <v>9.7074432722626287E-3</v>
      </c>
      <c r="N300" s="104">
        <v>1.1339015413086306E-2</v>
      </c>
      <c r="O300" s="104">
        <v>5.9635637485225004E-2</v>
      </c>
      <c r="P300" s="104">
        <v>0.14799495307286895</v>
      </c>
      <c r="Q300" s="104">
        <v>0.113915490984664</v>
      </c>
      <c r="R300" s="104">
        <v>4.6103548887590245E-2</v>
      </c>
      <c r="S300" s="104">
        <v>1.2930239722135747E-2</v>
      </c>
      <c r="T300" s="104">
        <v>3.6173282347396626E-2</v>
      </c>
      <c r="U300" s="104">
        <v>5.464769562050871E-2</v>
      </c>
      <c r="V300" s="104">
        <v>6.7525081446555196E-2</v>
      </c>
      <c r="W300" s="104">
        <v>0.13080462923181585</v>
      </c>
      <c r="X300" s="104">
        <v>0.49736789342452781</v>
      </c>
      <c r="Y300" s="104">
        <v>0.803157877081213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0.38287781223843825</v>
      </c>
      <c r="D301" s="101">
        <v>0</v>
      </c>
      <c r="E301" s="101">
        <v>0.98001369843315589</v>
      </c>
      <c r="F301" s="101">
        <v>0.46538158375732325</v>
      </c>
      <c r="G301" s="101">
        <v>0</v>
      </c>
      <c r="H301" s="101">
        <v>1.3967627713073616</v>
      </c>
      <c r="I301" s="101">
        <v>2.7895746361908613E-2</v>
      </c>
      <c r="J301" s="101">
        <v>7.3671418293920751E-2</v>
      </c>
      <c r="K301" s="101">
        <v>9.7587458010364336E-2</v>
      </c>
      <c r="L301" s="101">
        <v>0.25100860722612039</v>
      </c>
      <c r="M301" s="101">
        <v>0.36746490870149279</v>
      </c>
      <c r="N301" s="101">
        <v>0.29286647440786201</v>
      </c>
      <c r="O301" s="101">
        <v>4.813077691669234E-2</v>
      </c>
      <c r="P301" s="101">
        <v>0.14513409888434106</v>
      </c>
      <c r="Q301" s="101">
        <v>3.8672832203145942E-2</v>
      </c>
      <c r="R301" s="101">
        <v>7.1890020575381644E-2</v>
      </c>
      <c r="S301" s="101">
        <v>0.14477256336915481</v>
      </c>
      <c r="T301" s="101">
        <v>5.1837720822095913E-3</v>
      </c>
      <c r="U301" s="101">
        <v>8.4625585505904821E-2</v>
      </c>
      <c r="V301" s="101">
        <v>0</v>
      </c>
      <c r="W301" s="101">
        <v>3.3840403310144347E-3</v>
      </c>
      <c r="X301" s="101">
        <v>0.10798516389456256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9.5108394894006937E-2</v>
      </c>
      <c r="L302" s="104">
        <v>2.6651370415153024E-2</v>
      </c>
      <c r="M302" s="104">
        <v>3.8814426422517048E-2</v>
      </c>
      <c r="N302" s="104">
        <v>4.636278558688154E-2</v>
      </c>
      <c r="O302" s="104">
        <v>0.23931154201020066</v>
      </c>
      <c r="P302" s="104">
        <v>0.71753084529213096</v>
      </c>
      <c r="Q302" s="104">
        <v>0.13541871838668199</v>
      </c>
      <c r="R302" s="104">
        <v>0.10996749674172493</v>
      </c>
      <c r="S302" s="104">
        <v>7.6925991196499954E-2</v>
      </c>
      <c r="T302" s="104">
        <v>0.20751172865250819</v>
      </c>
      <c r="U302" s="104">
        <v>0.2919170096302095</v>
      </c>
      <c r="V302" s="104">
        <v>0.39292110464187613</v>
      </c>
      <c r="W302" s="104">
        <v>0.52906200506179346</v>
      </c>
      <c r="X302" s="104">
        <v>0.46397475133014132</v>
      </c>
      <c r="Y302" s="104">
        <v>0.35364269188804742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5.5299491576373538E-2</v>
      </c>
      <c r="L303" s="98">
        <v>1.605649926455946E-2</v>
      </c>
      <c r="M303" s="98">
        <v>2.2547597835135273E-2</v>
      </c>
      <c r="N303" s="98">
        <v>2.592994106538403E-2</v>
      </c>
      <c r="O303" s="98">
        <v>0.13604746275088764</v>
      </c>
      <c r="P303" s="98">
        <v>0.39606756294035644</v>
      </c>
      <c r="Q303" s="98">
        <v>7.4896481546749605E-2</v>
      </c>
      <c r="R303" s="98">
        <v>5.9865118867445118E-2</v>
      </c>
      <c r="S303" s="98">
        <v>4.0901951700452098E-2</v>
      </c>
      <c r="T303" s="98">
        <v>0.12500549261446581</v>
      </c>
      <c r="U303" s="98">
        <v>0.16168741927920677</v>
      </c>
      <c r="V303" s="98">
        <v>0.21252438687045422</v>
      </c>
      <c r="W303" s="98">
        <v>0.29183607005979101</v>
      </c>
      <c r="X303" s="98">
        <v>0.1941666476911145</v>
      </c>
      <c r="Y303" s="98">
        <v>0.10755763185740211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3.9808903317633398E-2</v>
      </c>
      <c r="L304" s="98">
        <v>1.0594871150593566E-2</v>
      </c>
      <c r="M304" s="98">
        <v>1.6266828587381776E-2</v>
      </c>
      <c r="N304" s="98">
        <v>2.043284452149751E-2</v>
      </c>
      <c r="O304" s="98">
        <v>0.10326407925931302</v>
      </c>
      <c r="P304" s="98">
        <v>0.32146328235177452</v>
      </c>
      <c r="Q304" s="98">
        <v>6.0522236839932381E-2</v>
      </c>
      <c r="R304" s="98">
        <v>5.0102377874279819E-2</v>
      </c>
      <c r="S304" s="98">
        <v>3.6024039496047849E-2</v>
      </c>
      <c r="T304" s="98">
        <v>8.2506236038042385E-2</v>
      </c>
      <c r="U304" s="98">
        <v>0.13022959035100273</v>
      </c>
      <c r="V304" s="98">
        <v>0.18039671777142194</v>
      </c>
      <c r="W304" s="98">
        <v>0.23722593500200248</v>
      </c>
      <c r="X304" s="98">
        <v>0.2698081036390268</v>
      </c>
      <c r="Y304" s="98">
        <v>0.24608506003064534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6.9143297455953387</v>
      </c>
      <c r="D305" s="122">
        <v>3.1665156320974104</v>
      </c>
      <c r="E305" s="122">
        <v>6.8097630385310808</v>
      </c>
      <c r="F305" s="122">
        <v>5.6068839038305622</v>
      </c>
      <c r="G305" s="122">
        <v>5.6462060784489116</v>
      </c>
      <c r="H305" s="122">
        <v>5.2543362191866656</v>
      </c>
      <c r="I305" s="122">
        <v>8.2003754398589148</v>
      </c>
      <c r="J305" s="122">
        <v>7.2702727174883925</v>
      </c>
      <c r="K305" s="122">
        <v>8.4208274129236287</v>
      </c>
      <c r="L305" s="122">
        <v>8.0892911626091877</v>
      </c>
      <c r="M305" s="122">
        <v>8.2244007714815108</v>
      </c>
      <c r="N305" s="122">
        <v>10.358294563197148</v>
      </c>
      <c r="O305" s="122">
        <v>8.175857785250269</v>
      </c>
      <c r="P305" s="122">
        <v>4.7073237830293504</v>
      </c>
      <c r="Q305" s="122">
        <v>4.2650894912442849</v>
      </c>
      <c r="R305" s="122">
        <v>2.1455092360307186</v>
      </c>
      <c r="S305" s="122">
        <v>2.6048004824767466</v>
      </c>
      <c r="T305" s="122">
        <v>0.48589753869036356</v>
      </c>
      <c r="U305" s="122">
        <v>5.3377955708767759</v>
      </c>
      <c r="V305" s="122">
        <v>6.1041308105744836</v>
      </c>
      <c r="W305" s="122">
        <v>8.8466462733084761</v>
      </c>
      <c r="X305" s="122">
        <v>8.7841959407572077</v>
      </c>
      <c r="Y305" s="122">
        <v>9.5102622610136436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5.7104220794943128</v>
      </c>
      <c r="D306" s="98">
        <v>2.4327230379393234</v>
      </c>
      <c r="E306" s="98">
        <v>2.5704167213768052</v>
      </c>
      <c r="F306" s="98">
        <v>3.3657986302955631</v>
      </c>
      <c r="G306" s="98">
        <v>4.6142996163575107</v>
      </c>
      <c r="H306" s="98">
        <v>4.2225149123081849</v>
      </c>
      <c r="I306" s="98">
        <v>6.8248376789862837</v>
      </c>
      <c r="J306" s="98">
        <v>4.6967925761234515</v>
      </c>
      <c r="K306" s="98">
        <v>5.3531219288622811</v>
      </c>
      <c r="L306" s="98">
        <v>4.1393900832693022</v>
      </c>
      <c r="M306" s="98">
        <v>4.6871038382020354</v>
      </c>
      <c r="N306" s="98">
        <v>7.4937819951873443</v>
      </c>
      <c r="O306" s="98">
        <v>6.0741367992222424</v>
      </c>
      <c r="P306" s="98">
        <v>3.6181859825301106</v>
      </c>
      <c r="Q306" s="98">
        <v>3.0954244117513534</v>
      </c>
      <c r="R306" s="98">
        <v>1.4204286272674502</v>
      </c>
      <c r="S306" s="98">
        <v>1.8062511956905103</v>
      </c>
      <c r="T306" s="98">
        <v>0.35926483270459186</v>
      </c>
      <c r="U306" s="98">
        <v>4.0239884997945232</v>
      </c>
      <c r="V306" s="98">
        <v>4.9302990820073989</v>
      </c>
      <c r="W306" s="98">
        <v>8.8466462733084761</v>
      </c>
      <c r="X306" s="98">
        <v>8.7841959407572077</v>
      </c>
      <c r="Y306" s="98">
        <v>9.5102622610136436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1.2039076661010262</v>
      </c>
      <c r="D307" s="33">
        <v>0.73379259415808684</v>
      </c>
      <c r="E307" s="33">
        <v>4.2393463171542756</v>
      </c>
      <c r="F307" s="33">
        <v>2.2410852735349991</v>
      </c>
      <c r="G307" s="33">
        <v>1.0319064620914009</v>
      </c>
      <c r="H307" s="33">
        <v>1.0318213068784803</v>
      </c>
      <c r="I307" s="33">
        <v>1.3755377608726318</v>
      </c>
      <c r="J307" s="33">
        <v>2.5734801413649406</v>
      </c>
      <c r="K307" s="33">
        <v>3.0677054840613485</v>
      </c>
      <c r="L307" s="33">
        <v>3.9499010793398854</v>
      </c>
      <c r="M307" s="33">
        <v>3.5372969332794759</v>
      </c>
      <c r="N307" s="33">
        <v>2.8645125680098045</v>
      </c>
      <c r="O307" s="33">
        <v>2.1017209860280275</v>
      </c>
      <c r="P307" s="33">
        <v>1.0891378004992394</v>
      </c>
      <c r="Q307" s="33">
        <v>1.1696650794929317</v>
      </c>
      <c r="R307" s="33">
        <v>0.72508060876326841</v>
      </c>
      <c r="S307" s="33">
        <v>0.79854928678623605</v>
      </c>
      <c r="T307" s="33">
        <v>0.12663270598577173</v>
      </c>
      <c r="U307" s="33">
        <v>1.3138070710822527</v>
      </c>
      <c r="V307" s="33">
        <v>1.1738317285670847</v>
      </c>
      <c r="W307" s="33">
        <v>0</v>
      </c>
      <c r="X307" s="33">
        <v>0</v>
      </c>
      <c r="Y307" s="33">
        <v>0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110.37361433186312</v>
      </c>
      <c r="D309" s="117">
        <f t="shared" si="136"/>
        <v>49.88842034637527</v>
      </c>
      <c r="E309" s="117">
        <f t="shared" si="136"/>
        <v>66.747351210648262</v>
      </c>
      <c r="F309" s="117">
        <f t="shared" si="136"/>
        <v>56.54663881798411</v>
      </c>
      <c r="G309" s="117">
        <f t="shared" si="136"/>
        <v>60.94517993475263</v>
      </c>
      <c r="H309" s="117">
        <f t="shared" si="136"/>
        <v>54.891190362211226</v>
      </c>
      <c r="I309" s="117">
        <f t="shared" si="136"/>
        <v>82.898523215623669</v>
      </c>
      <c r="J309" s="117">
        <f t="shared" si="136"/>
        <v>74.170771764127579</v>
      </c>
      <c r="K309" s="117">
        <f t="shared" si="136"/>
        <v>86.08070136186528</v>
      </c>
      <c r="L309" s="117">
        <f t="shared" si="136"/>
        <v>88.617483342657039</v>
      </c>
      <c r="M309" s="117">
        <f t="shared" si="136"/>
        <v>85.707003090306941</v>
      </c>
      <c r="N309" s="117">
        <f t="shared" si="136"/>
        <v>106.88759530163256</v>
      </c>
      <c r="O309" s="117">
        <f t="shared" si="136"/>
        <v>83.248490707279416</v>
      </c>
      <c r="P309" s="117">
        <f t="shared" si="136"/>
        <v>44.80771988639097</v>
      </c>
      <c r="Q309" s="117">
        <f t="shared" si="136"/>
        <v>40.842062985297986</v>
      </c>
      <c r="R309" s="117">
        <f t="shared" ref="R309:V309" si="137">R310+R313+R315+R324</f>
        <v>20.767688206194787</v>
      </c>
      <c r="S309" s="117">
        <f t="shared" si="137"/>
        <v>25.05853733651773</v>
      </c>
      <c r="T309" s="117">
        <f t="shared" si="137"/>
        <v>4.4526488095183696</v>
      </c>
      <c r="U309" s="117">
        <f t="shared" si="137"/>
        <v>45.019317033748841</v>
      </c>
      <c r="V309" s="117">
        <f t="shared" si="137"/>
        <v>50.478804489577826</v>
      </c>
      <c r="W309" s="117">
        <f t="shared" ref="W309:Y309" si="138">W310+W313+W315+W324</f>
        <v>72.415807307924126</v>
      </c>
      <c r="X309" s="117">
        <f t="shared" si="138"/>
        <v>66.274148909778035</v>
      </c>
      <c r="Y309" s="117">
        <f t="shared" si="138"/>
        <v>70.769748929087257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97.2341192643227</v>
      </c>
      <c r="D310" s="122">
        <f t="shared" si="139"/>
        <v>43.754496465271991</v>
      </c>
      <c r="E310" s="122">
        <f t="shared" si="139"/>
        <v>55.642227920137785</v>
      </c>
      <c r="F310" s="122">
        <f t="shared" si="139"/>
        <v>47.276469514485406</v>
      </c>
      <c r="G310" s="122">
        <f t="shared" si="139"/>
        <v>51.764563219765535</v>
      </c>
      <c r="H310" s="122">
        <f t="shared" si="139"/>
        <v>46.460445798676844</v>
      </c>
      <c r="I310" s="122">
        <f t="shared" si="139"/>
        <v>69.61077598204723</v>
      </c>
      <c r="J310" s="122">
        <f t="shared" si="139"/>
        <v>61.920195574440314</v>
      </c>
      <c r="K310" s="122">
        <f t="shared" si="139"/>
        <v>71.626789921994927</v>
      </c>
      <c r="L310" s="122">
        <f t="shared" si="139"/>
        <v>74.630161532866225</v>
      </c>
      <c r="M310" s="122">
        <f t="shared" si="139"/>
        <v>70.849316457300844</v>
      </c>
      <c r="N310" s="122">
        <f t="shared" si="139"/>
        <v>88.641177251355458</v>
      </c>
      <c r="O310" s="122">
        <f t="shared" si="139"/>
        <v>68.406683404757572</v>
      </c>
      <c r="P310" s="122">
        <f t="shared" si="139"/>
        <v>35.994199452535149</v>
      </c>
      <c r="Q310" s="122">
        <f t="shared" si="139"/>
        <v>32.423444694666124</v>
      </c>
      <c r="R310" s="122">
        <f t="shared" ref="R310:V310" si="140">SUM(R311:R312)</f>
        <v>16.540445238212943</v>
      </c>
      <c r="S310" s="122">
        <f t="shared" si="140"/>
        <v>19.851675067225869</v>
      </c>
      <c r="T310" s="122">
        <f t="shared" si="140"/>
        <v>3.5106624316029231</v>
      </c>
      <c r="U310" s="122">
        <f t="shared" si="140"/>
        <v>34.754727555819258</v>
      </c>
      <c r="V310" s="122">
        <f t="shared" si="140"/>
        <v>38.629867090426075</v>
      </c>
      <c r="W310" s="122">
        <f t="shared" ref="W310:Y310" si="141">SUM(W311:W312)</f>
        <v>54.8671263234233</v>
      </c>
      <c r="X310" s="122">
        <f t="shared" si="141"/>
        <v>49.126674381121425</v>
      </c>
      <c r="Y310" s="122">
        <f t="shared" si="141"/>
        <v>52.429658403481568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96.842452066179803</v>
      </c>
      <c r="D311" s="98">
        <v>43.580318311978331</v>
      </c>
      <c r="E311" s="98">
        <v>55.421303884670273</v>
      </c>
      <c r="F311" s="98">
        <v>47.0921491340467</v>
      </c>
      <c r="G311" s="98">
        <v>51.565918633283232</v>
      </c>
      <c r="H311" s="98">
        <v>46.282883067618975</v>
      </c>
      <c r="I311" s="98">
        <v>69.351680711108727</v>
      </c>
      <c r="J311" s="98">
        <v>61.691927134614119</v>
      </c>
      <c r="K311" s="98">
        <v>71.366235306622556</v>
      </c>
      <c r="L311" s="98">
        <v>74.357853171899606</v>
      </c>
      <c r="M311" s="98">
        <v>70.596899872027095</v>
      </c>
      <c r="N311" s="98">
        <v>88.327659145790165</v>
      </c>
      <c r="O311" s="98">
        <v>68.168448255803938</v>
      </c>
      <c r="P311" s="98">
        <v>35.871338778209299</v>
      </c>
      <c r="Q311" s="98">
        <v>32.314056519936152</v>
      </c>
      <c r="R311" s="98">
        <v>16.484899300493169</v>
      </c>
      <c r="S311" s="98">
        <v>19.785704362248211</v>
      </c>
      <c r="T311" s="98">
        <v>3.4988635588972627</v>
      </c>
      <c r="U311" s="98">
        <v>34.640438707127153</v>
      </c>
      <c r="V311" s="98">
        <v>38.50348597847897</v>
      </c>
      <c r="W311" s="98">
        <v>54.692117977075675</v>
      </c>
      <c r="X311" s="98">
        <v>48.97703190691437</v>
      </c>
      <c r="Y311" s="98">
        <v>52.274027135398867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0.39166719814289414</v>
      </c>
      <c r="D312" s="98">
        <v>0.17417815329365652</v>
      </c>
      <c r="E312" s="98">
        <v>0.22092403546750855</v>
      </c>
      <c r="F312" s="98">
        <v>0.18432038043870261</v>
      </c>
      <c r="G312" s="98">
        <v>0.19864458648230288</v>
      </c>
      <c r="H312" s="98">
        <v>0.17756273105786519</v>
      </c>
      <c r="I312" s="98">
        <v>0.25909527093850482</v>
      </c>
      <c r="J312" s="98">
        <v>0.22826843982619177</v>
      </c>
      <c r="K312" s="98">
        <v>0.26055461537237412</v>
      </c>
      <c r="L312" s="98">
        <v>0.27230836096662397</v>
      </c>
      <c r="M312" s="98">
        <v>0.25241658527374722</v>
      </c>
      <c r="N312" s="98">
        <v>0.31351810556529314</v>
      </c>
      <c r="O312" s="98">
        <v>0.23823514895364165</v>
      </c>
      <c r="P312" s="98">
        <v>0.1228606743258486</v>
      </c>
      <c r="Q312" s="98">
        <v>0.10938817472997174</v>
      </c>
      <c r="R312" s="98">
        <v>5.5545937719775028E-2</v>
      </c>
      <c r="S312" s="98">
        <v>6.5970704977659E-2</v>
      </c>
      <c r="T312" s="98">
        <v>1.1798872705660591E-2</v>
      </c>
      <c r="U312" s="98">
        <v>0.11428884869210582</v>
      </c>
      <c r="V312" s="98">
        <v>0.12638111194710419</v>
      </c>
      <c r="W312" s="98">
        <v>0.17500834634762463</v>
      </c>
      <c r="X312" s="98">
        <v>0.14964247420705562</v>
      </c>
      <c r="Y312" s="98">
        <v>0.15563126808269931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7.5607594831998074E-4</v>
      </c>
      <c r="D313" s="122">
        <f t="shared" si="142"/>
        <v>7.243471624267182E-4</v>
      </c>
      <c r="E313" s="122">
        <f t="shared" si="142"/>
        <v>3.3380165627316986E-3</v>
      </c>
      <c r="F313" s="122">
        <f t="shared" si="142"/>
        <v>6.9513743755358452E-3</v>
      </c>
      <c r="G313" s="122">
        <f t="shared" si="142"/>
        <v>3.8541003882854663E-3</v>
      </c>
      <c r="H313" s="122">
        <f t="shared" si="142"/>
        <v>8.8367275184516505E-3</v>
      </c>
      <c r="I313" s="122">
        <f t="shared" si="142"/>
        <v>3.5142223212188677E-2</v>
      </c>
      <c r="J313" s="122">
        <f t="shared" si="142"/>
        <v>4.2510033415582966E-2</v>
      </c>
      <c r="K313" s="122">
        <f t="shared" si="142"/>
        <v>6.5007517442388071E-2</v>
      </c>
      <c r="L313" s="122">
        <f t="shared" si="142"/>
        <v>6.2060447432495607E-2</v>
      </c>
      <c r="M313" s="122">
        <f t="shared" si="142"/>
        <v>9.0703742822306324E-2</v>
      </c>
      <c r="N313" s="122">
        <f t="shared" si="142"/>
        <v>0.11310588959659273</v>
      </c>
      <c r="O313" s="122">
        <f t="shared" si="142"/>
        <v>0.16515459933459975</v>
      </c>
      <c r="P313" s="122">
        <f t="shared" si="142"/>
        <v>0.13390987410596519</v>
      </c>
      <c r="Q313" s="122">
        <f t="shared" si="142"/>
        <v>0.29747015087050355</v>
      </c>
      <c r="R313" s="122">
        <f t="shared" si="142"/>
        <v>0.11087845033559003</v>
      </c>
      <c r="S313" s="122">
        <f t="shared" si="142"/>
        <v>0.11068601529826495</v>
      </c>
      <c r="T313" s="122">
        <f t="shared" si="142"/>
        <v>2.2446854262126607E-2</v>
      </c>
      <c r="U313" s="122">
        <f t="shared" si="142"/>
        <v>0.24436721282236276</v>
      </c>
      <c r="V313" s="122">
        <f t="shared" si="142"/>
        <v>0.167830306815201</v>
      </c>
      <c r="W313" s="122">
        <f t="shared" si="142"/>
        <v>9.9676030608919317E-2</v>
      </c>
      <c r="X313" s="122">
        <f t="shared" si="142"/>
        <v>6.8688967653300695E-2</v>
      </c>
      <c r="Y313" s="122">
        <f t="shared" si="142"/>
        <v>3.9678533693872399E-2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7.5607594831998074E-4</v>
      </c>
      <c r="D314" s="98">
        <v>7.243471624267182E-4</v>
      </c>
      <c r="E314" s="98">
        <v>3.3380165627316986E-3</v>
      </c>
      <c r="F314" s="98">
        <v>6.9513743755358452E-3</v>
      </c>
      <c r="G314" s="98">
        <v>3.8541003882854663E-3</v>
      </c>
      <c r="H314" s="98">
        <v>8.8367275184516505E-3</v>
      </c>
      <c r="I314" s="98">
        <v>3.5142223212188677E-2</v>
      </c>
      <c r="J314" s="98">
        <v>4.2510033415582966E-2</v>
      </c>
      <c r="K314" s="98">
        <v>6.5007517442388071E-2</v>
      </c>
      <c r="L314" s="98">
        <v>6.2060447432495607E-2</v>
      </c>
      <c r="M314" s="98">
        <v>9.0703742822306324E-2</v>
      </c>
      <c r="N314" s="98">
        <v>0.11310588959659273</v>
      </c>
      <c r="O314" s="98">
        <v>0.16515459933459975</v>
      </c>
      <c r="P314" s="98">
        <v>0.13390987410596519</v>
      </c>
      <c r="Q314" s="98">
        <v>0.29747015087050355</v>
      </c>
      <c r="R314" s="98">
        <v>0.11087845033559003</v>
      </c>
      <c r="S314" s="98">
        <v>0.11068601529826495</v>
      </c>
      <c r="T314" s="98">
        <v>2.2446854262126607E-2</v>
      </c>
      <c r="U314" s="98">
        <v>0.24436721282236276</v>
      </c>
      <c r="V314" s="98">
        <v>0.167830306815201</v>
      </c>
      <c r="W314" s="98">
        <v>9.9676030608919317E-2</v>
      </c>
      <c r="X314" s="98">
        <v>6.8688967653300695E-2</v>
      </c>
      <c r="Y314" s="98">
        <v>3.9678533693872399E-2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8.8820935644472989</v>
      </c>
      <c r="D315" s="122">
        <v>4.1519992714476146</v>
      </c>
      <c r="E315" s="122">
        <v>6.3945427752880697</v>
      </c>
      <c r="F315" s="122">
        <v>5.5910985951635634</v>
      </c>
      <c r="G315" s="122">
        <v>5.6806781962157986</v>
      </c>
      <c r="H315" s="122">
        <v>5.1534358259546833</v>
      </c>
      <c r="I315" s="122">
        <v>8.1867891762158216</v>
      </c>
      <c r="J315" s="122">
        <v>7.480317657378504</v>
      </c>
      <c r="K315" s="122">
        <v>8.8908047121832574</v>
      </c>
      <c r="L315" s="122">
        <v>8.4611896831979951</v>
      </c>
      <c r="M315" s="122">
        <v>9.2843583369317528</v>
      </c>
      <c r="N315" s="122">
        <v>11.497866412098595</v>
      </c>
      <c r="O315" s="122">
        <v>9.4566839834630816</v>
      </c>
      <c r="P315" s="122">
        <v>5.6882976850624942</v>
      </c>
      <c r="Q315" s="122">
        <v>5.3622681019342533</v>
      </c>
      <c r="R315" s="122">
        <v>2.6886916155690037</v>
      </c>
      <c r="S315" s="122">
        <v>3.3610264211725878</v>
      </c>
      <c r="T315" s="122">
        <v>0.59721013792346189</v>
      </c>
      <c r="U315" s="122">
        <v>6.4613998497756846</v>
      </c>
      <c r="V315" s="122">
        <v>7.6626265895429162</v>
      </c>
      <c r="W315" s="122">
        <v>12.043887211939769</v>
      </c>
      <c r="X315" s="122">
        <v>11.708305219286633</v>
      </c>
      <c r="Y315" s="122">
        <v>12.485648408569009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8.6355736074695351</v>
      </c>
      <c r="D316" s="98">
        <v>4.1519992714476146</v>
      </c>
      <c r="E316" s="98">
        <v>5.7604209296975073</v>
      </c>
      <c r="F316" s="98">
        <v>5.28918548962318</v>
      </c>
      <c r="G316" s="98">
        <v>5.6806781962157986</v>
      </c>
      <c r="H316" s="98">
        <v>4.2420329469614879</v>
      </c>
      <c r="I316" s="98">
        <v>8.1685284469926476</v>
      </c>
      <c r="J316" s="98">
        <v>7.4319176710100487</v>
      </c>
      <c r="K316" s="98">
        <v>8.6367161565346997</v>
      </c>
      <c r="L316" s="98">
        <v>8.2645138141518366</v>
      </c>
      <c r="M316" s="98">
        <v>8.9885256883825253</v>
      </c>
      <c r="N316" s="98">
        <v>11.239932080526629</v>
      </c>
      <c r="O316" s="98">
        <v>9.1115850378892631</v>
      </c>
      <c r="P316" s="98">
        <v>4.7026970223835578</v>
      </c>
      <c r="Q316" s="98">
        <v>5.001685109819884</v>
      </c>
      <c r="R316" s="98">
        <v>2.4537049677706761</v>
      </c>
      <c r="S316" s="98">
        <v>3.1604232628614848</v>
      </c>
      <c r="T316" s="98">
        <v>0.33517453891014604</v>
      </c>
      <c r="U316" s="98">
        <v>6.0312393022537716</v>
      </c>
      <c r="V316" s="98">
        <v>7.1840932423036188</v>
      </c>
      <c r="W316" s="98">
        <v>11.30893704352756</v>
      </c>
      <c r="X316" s="98">
        <v>10.390544587580733</v>
      </c>
      <c r="Y316" s="98">
        <v>11.011485580613387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0.11341860691526112</v>
      </c>
      <c r="L317" s="98">
        <v>9.0544573096600287E-3</v>
      </c>
      <c r="M317" s="98">
        <v>1.8707508098540333E-2</v>
      </c>
      <c r="N317" s="98">
        <v>2.1128660308641641E-2</v>
      </c>
      <c r="O317" s="98">
        <v>0.11405731117399912</v>
      </c>
      <c r="P317" s="98">
        <v>0.27810242983632871</v>
      </c>
      <c r="Q317" s="98">
        <v>0.21691371643077134</v>
      </c>
      <c r="R317" s="98">
        <v>8.674363287333077E-2</v>
      </c>
      <c r="S317" s="98">
        <v>2.3982737393712206E-2</v>
      </c>
      <c r="T317" s="98">
        <v>7.9352375510790468E-2</v>
      </c>
      <c r="U317" s="98">
        <v>0.1073753603272567</v>
      </c>
      <c r="V317" s="98">
        <v>0.12943157851310769</v>
      </c>
      <c r="W317" s="98">
        <v>0.26012137947860547</v>
      </c>
      <c r="X317" s="98">
        <v>0.80106233336496424</v>
      </c>
      <c r="Y317" s="98">
        <v>1.1389601454500635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5.4247198935214042E-2</v>
      </c>
      <c r="L318" s="101">
        <v>4.5300807349566534E-3</v>
      </c>
      <c r="M318" s="101">
        <v>9.0000648262777028E-3</v>
      </c>
      <c r="N318" s="101">
        <v>9.7896448955553331E-3</v>
      </c>
      <c r="O318" s="101">
        <v>5.4421673688774111E-2</v>
      </c>
      <c r="P318" s="101">
        <v>0.13010747676345974</v>
      </c>
      <c r="Q318" s="101">
        <v>0.10299822544610733</v>
      </c>
      <c r="R318" s="101">
        <v>4.0640083985740524E-2</v>
      </c>
      <c r="S318" s="101">
        <v>1.1052497671576461E-2</v>
      </c>
      <c r="T318" s="101">
        <v>4.3179093163393849E-2</v>
      </c>
      <c r="U318" s="101">
        <v>5.272766470674798E-2</v>
      </c>
      <c r="V318" s="101">
        <v>6.1906497066552484E-2</v>
      </c>
      <c r="W318" s="101">
        <v>0.12931675024678962</v>
      </c>
      <c r="X318" s="101">
        <v>0.30369443994043638</v>
      </c>
      <c r="Y318" s="101">
        <v>0.33580226836885047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5.9171407980047074E-2</v>
      </c>
      <c r="L319" s="104">
        <v>4.5243765747033761E-3</v>
      </c>
      <c r="M319" s="104">
        <v>9.7074432722626287E-3</v>
      </c>
      <c r="N319" s="104">
        <v>1.1339015413086306E-2</v>
      </c>
      <c r="O319" s="104">
        <v>5.9635637485225004E-2</v>
      </c>
      <c r="P319" s="104">
        <v>0.14799495307286895</v>
      </c>
      <c r="Q319" s="104">
        <v>0.113915490984664</v>
      </c>
      <c r="R319" s="104">
        <v>4.6103548887590245E-2</v>
      </c>
      <c r="S319" s="104">
        <v>1.2930239722135747E-2</v>
      </c>
      <c r="T319" s="104">
        <v>3.6173282347396626E-2</v>
      </c>
      <c r="U319" s="104">
        <v>5.464769562050871E-2</v>
      </c>
      <c r="V319" s="104">
        <v>6.7525081446555196E-2</v>
      </c>
      <c r="W319" s="104">
        <v>0.13080462923181585</v>
      </c>
      <c r="X319" s="104">
        <v>0.49736789342452781</v>
      </c>
      <c r="Y319" s="104">
        <v>0.803157877081213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0.24651995697776444</v>
      </c>
      <c r="D320" s="101">
        <v>0</v>
      </c>
      <c r="E320" s="101">
        <v>0.63412184559056262</v>
      </c>
      <c r="F320" s="101">
        <v>0.30191310554038359</v>
      </c>
      <c r="G320" s="101">
        <v>0</v>
      </c>
      <c r="H320" s="101">
        <v>0.91140287899319516</v>
      </c>
      <c r="I320" s="101">
        <v>1.8260729223174645E-2</v>
      </c>
      <c r="J320" s="101">
        <v>4.8399986368455189E-2</v>
      </c>
      <c r="K320" s="101">
        <v>6.4379419309418789E-2</v>
      </c>
      <c r="L320" s="101">
        <v>0.16638334366633878</v>
      </c>
      <c r="M320" s="101">
        <v>0.24577744084181777</v>
      </c>
      <c r="N320" s="101">
        <v>0.19877371215568124</v>
      </c>
      <c r="O320" s="101">
        <v>3.3391746020203797E-2</v>
      </c>
      <c r="P320" s="101">
        <v>0.10352302779050981</v>
      </c>
      <c r="Q320" s="101">
        <v>2.8313383036467497E-2</v>
      </c>
      <c r="R320" s="101">
        <v>5.3548821296027505E-2</v>
      </c>
      <c r="S320" s="101">
        <v>0.10962462204985238</v>
      </c>
      <c r="T320" s="101">
        <v>3.9887672160076977E-3</v>
      </c>
      <c r="U320" s="101">
        <v>6.6156190736048517E-2</v>
      </c>
      <c r="V320" s="101">
        <v>0</v>
      </c>
      <c r="W320" s="101">
        <v>2.7235869514589369E-3</v>
      </c>
      <c r="X320" s="101">
        <v>8.8235374128433408E-2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7.6290529423878692E-2</v>
      </c>
      <c r="L321" s="104">
        <v>2.1238068070159231E-2</v>
      </c>
      <c r="M321" s="104">
        <v>3.1347699608869725E-2</v>
      </c>
      <c r="N321" s="104">
        <v>3.8031959107643051E-2</v>
      </c>
      <c r="O321" s="104">
        <v>0.19764988837961533</v>
      </c>
      <c r="P321" s="104">
        <v>0.60397520505209767</v>
      </c>
      <c r="Q321" s="104">
        <v>0.11535589264713074</v>
      </c>
      <c r="R321" s="104">
        <v>9.4694193628969414E-2</v>
      </c>
      <c r="S321" s="104">
        <v>6.6995798867538731E-2</v>
      </c>
      <c r="T321" s="104">
        <v>0.1786944562865177</v>
      </c>
      <c r="U321" s="104">
        <v>0.25662899645860698</v>
      </c>
      <c r="V321" s="104">
        <v>0.34910176872618909</v>
      </c>
      <c r="W321" s="104">
        <v>0.47210520198214312</v>
      </c>
      <c r="X321" s="104">
        <v>0.42846292421250265</v>
      </c>
      <c r="Y321" s="104">
        <v>0.33520268250555885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3.6481626106245293E-2</v>
      </c>
      <c r="L322" s="98">
        <v>1.0643196919565666E-2</v>
      </c>
      <c r="M322" s="98">
        <v>1.5080871021487951E-2</v>
      </c>
      <c r="N322" s="98">
        <v>1.7599114586145541E-2</v>
      </c>
      <c r="O322" s="98">
        <v>9.4385809120302325E-2</v>
      </c>
      <c r="P322" s="98">
        <v>0.2825119227003231</v>
      </c>
      <c r="Q322" s="98">
        <v>5.4833655807198359E-2</v>
      </c>
      <c r="R322" s="98">
        <v>4.4591815754689602E-2</v>
      </c>
      <c r="S322" s="98">
        <v>3.0971759371490881E-2</v>
      </c>
      <c r="T322" s="98">
        <v>9.6188220248475315E-2</v>
      </c>
      <c r="U322" s="98">
        <v>0.12639940610760425</v>
      </c>
      <c r="V322" s="98">
        <v>0.16870505095476715</v>
      </c>
      <c r="W322" s="98">
        <v>0.23487926698014064</v>
      </c>
      <c r="X322" s="98">
        <v>0.15865482057347588</v>
      </c>
      <c r="Y322" s="98">
        <v>8.9117622474913533E-2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3.9808903317633398E-2</v>
      </c>
      <c r="L323" s="98">
        <v>1.0594871150593566E-2</v>
      </c>
      <c r="M323" s="98">
        <v>1.6266828587381776E-2</v>
      </c>
      <c r="N323" s="98">
        <v>2.043284452149751E-2</v>
      </c>
      <c r="O323" s="98">
        <v>0.10326407925931302</v>
      </c>
      <c r="P323" s="98">
        <v>0.32146328235177452</v>
      </c>
      <c r="Q323" s="98">
        <v>6.0522236839932381E-2</v>
      </c>
      <c r="R323" s="98">
        <v>5.0102377874279819E-2</v>
      </c>
      <c r="S323" s="98">
        <v>3.6024039496047849E-2</v>
      </c>
      <c r="T323" s="98">
        <v>8.2506236038042385E-2</v>
      </c>
      <c r="U323" s="98">
        <v>0.13022959035100273</v>
      </c>
      <c r="V323" s="98">
        <v>0.18039671777142194</v>
      </c>
      <c r="W323" s="98">
        <v>0.23722593500200248</v>
      </c>
      <c r="X323" s="98">
        <v>0.2698081036390268</v>
      </c>
      <c r="Y323" s="98">
        <v>0.24608506003064534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4.2566454271448082</v>
      </c>
      <c r="D324" s="122">
        <v>1.9812002624932417</v>
      </c>
      <c r="E324" s="122">
        <v>4.7072424986596806</v>
      </c>
      <c r="F324" s="122">
        <v>3.6721193339595994</v>
      </c>
      <c r="G324" s="122">
        <v>3.4960844183830035</v>
      </c>
      <c r="H324" s="122">
        <v>3.2684720100612523</v>
      </c>
      <c r="I324" s="122">
        <v>5.0658158341484203</v>
      </c>
      <c r="J324" s="122">
        <v>4.7277484988931802</v>
      </c>
      <c r="K324" s="122">
        <v>5.4980992102447157</v>
      </c>
      <c r="L324" s="122">
        <v>5.4640716791603099</v>
      </c>
      <c r="M324" s="122">
        <v>5.4826245532520286</v>
      </c>
      <c r="N324" s="122">
        <v>6.6354457485819012</v>
      </c>
      <c r="O324" s="122">
        <v>5.2199687197241582</v>
      </c>
      <c r="P324" s="122">
        <v>2.9913128746873618</v>
      </c>
      <c r="Q324" s="122">
        <v>2.7588800378271032</v>
      </c>
      <c r="R324" s="122">
        <v>1.4276729020772521</v>
      </c>
      <c r="S324" s="122">
        <v>1.73514983282101</v>
      </c>
      <c r="T324" s="122">
        <v>0.3223293857298577</v>
      </c>
      <c r="U324" s="122">
        <v>3.5588224153315426</v>
      </c>
      <c r="V324" s="122">
        <v>4.0184805027936337</v>
      </c>
      <c r="W324" s="122">
        <v>5.4051177419521359</v>
      </c>
      <c r="X324" s="122">
        <v>5.3704803417166778</v>
      </c>
      <c r="Y324" s="122">
        <v>5.8147635833428097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3.351932832366364</v>
      </c>
      <c r="D325" s="98">
        <v>1.4288573225751411</v>
      </c>
      <c r="E325" s="98">
        <v>1.5106668233294072</v>
      </c>
      <c r="F325" s="98">
        <v>1.9793476361594051</v>
      </c>
      <c r="G325" s="98">
        <v>2.7152410315627922</v>
      </c>
      <c r="H325" s="98">
        <v>2.4862356683576805</v>
      </c>
      <c r="I325" s="98">
        <v>4.0209788576406975</v>
      </c>
      <c r="J325" s="98">
        <v>2.7689115577645649</v>
      </c>
      <c r="K325" s="98">
        <v>3.1577880234939948</v>
      </c>
      <c r="L325" s="98">
        <v>2.4433193028349551</v>
      </c>
      <c r="M325" s="98">
        <v>2.7679095348871008</v>
      </c>
      <c r="N325" s="98">
        <v>4.4265160823874403</v>
      </c>
      <c r="O325" s="98">
        <v>3.5885044307486833</v>
      </c>
      <c r="P325" s="98">
        <v>2.1385001545775073</v>
      </c>
      <c r="Q325" s="98">
        <v>1.8327742859780998</v>
      </c>
      <c r="R325" s="98">
        <v>0.84493890720765408</v>
      </c>
      <c r="S325" s="98">
        <v>1.0814677481727373</v>
      </c>
      <c r="T325" s="98">
        <v>0.21663749258949808</v>
      </c>
      <c r="U325" s="98">
        <v>2.4421280074933613</v>
      </c>
      <c r="V325" s="98">
        <v>3.0057700624945518</v>
      </c>
      <c r="W325" s="98">
        <v>5.4051177419521359</v>
      </c>
      <c r="X325" s="98">
        <v>5.3704803417166778</v>
      </c>
      <c r="Y325" s="98">
        <v>5.8147635833428097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0.90471259477844446</v>
      </c>
      <c r="D326" s="33">
        <v>0.55234293991810046</v>
      </c>
      <c r="E326" s="33">
        <v>3.1965756753302736</v>
      </c>
      <c r="F326" s="33">
        <v>1.6927716978001943</v>
      </c>
      <c r="G326" s="33">
        <v>0.78084338682021137</v>
      </c>
      <c r="H326" s="33">
        <v>0.78223634170357192</v>
      </c>
      <c r="I326" s="33">
        <v>1.0448369765077226</v>
      </c>
      <c r="J326" s="33">
        <v>1.9588369411286155</v>
      </c>
      <c r="K326" s="33">
        <v>2.3403111867507205</v>
      </c>
      <c r="L326" s="33">
        <v>3.0207523763253548</v>
      </c>
      <c r="M326" s="33">
        <v>2.7147150183649273</v>
      </c>
      <c r="N326" s="33">
        <v>2.2089296661944604</v>
      </c>
      <c r="O326" s="33">
        <v>1.6314642889754749</v>
      </c>
      <c r="P326" s="33">
        <v>0.85281272010985454</v>
      </c>
      <c r="Q326" s="33">
        <v>0.92610575184900346</v>
      </c>
      <c r="R326" s="33">
        <v>0.58273399486959798</v>
      </c>
      <c r="S326" s="33">
        <v>0.65368208464827271</v>
      </c>
      <c r="T326" s="33">
        <v>0.10569189314035965</v>
      </c>
      <c r="U326" s="33">
        <v>1.1166944078381813</v>
      </c>
      <c r="V326" s="33">
        <v>1.0127104402990821</v>
      </c>
      <c r="W326" s="33">
        <v>0</v>
      </c>
      <c r="X326" s="33">
        <v>0</v>
      </c>
      <c r="Y326" s="33">
        <v>0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0.76073707673152691</v>
      </c>
      <c r="D328" s="119">
        <f t="shared" si="143"/>
        <v>0.76284712327641901</v>
      </c>
      <c r="E328" s="119">
        <f t="shared" si="143"/>
        <v>0.76380555215309565</v>
      </c>
      <c r="F328" s="119">
        <f t="shared" si="143"/>
        <v>0.76336093151250783</v>
      </c>
      <c r="G328" s="119">
        <f t="shared" si="143"/>
        <v>0.76338380491691882</v>
      </c>
      <c r="H328" s="119">
        <f t="shared" si="143"/>
        <v>0.76168640080854155</v>
      </c>
      <c r="I328" s="119">
        <f t="shared" si="143"/>
        <v>0.76551851625189382</v>
      </c>
      <c r="J328" s="119">
        <f t="shared" si="143"/>
        <v>0.76952177444450842</v>
      </c>
      <c r="K328" s="119">
        <f t="shared" si="143"/>
        <v>0.77146235991970535</v>
      </c>
      <c r="L328" s="119">
        <f t="shared" si="143"/>
        <v>0.77461519267839496</v>
      </c>
      <c r="M328" s="119">
        <f t="shared" si="143"/>
        <v>0.77632758853811545</v>
      </c>
      <c r="N328" s="119">
        <f t="shared" si="143"/>
        <v>0.77737227121973629</v>
      </c>
      <c r="O328" s="119">
        <f t="shared" si="143"/>
        <v>0.7819994147868965</v>
      </c>
      <c r="P328" s="119">
        <f t="shared" si="143"/>
        <v>0.78669255120004511</v>
      </c>
      <c r="Q328" s="119">
        <f t="shared" si="143"/>
        <v>0.7949762727015498</v>
      </c>
      <c r="R328" s="119">
        <f t="shared" ref="R328:V328" si="144">IF(R309=0,"",R309/R290)</f>
        <v>0.79829947133452783</v>
      </c>
      <c r="S328" s="119">
        <f t="shared" si="144"/>
        <v>0.80072785553220627</v>
      </c>
      <c r="T328" s="119">
        <f t="shared" si="144"/>
        <v>0.80439969573887904</v>
      </c>
      <c r="U328" s="119">
        <f t="shared" si="144"/>
        <v>0.80658585930651017</v>
      </c>
      <c r="V328" s="119">
        <f t="shared" si="144"/>
        <v>0.80748907486345534</v>
      </c>
      <c r="W328" s="119">
        <f t="shared" ref="W328:Y328" si="145">IF(W309=0,"",W309/W290)</f>
        <v>0.80479288494515433</v>
      </c>
      <c r="X328" s="119">
        <f t="shared" si="145"/>
        <v>0.80787155008390499</v>
      </c>
      <c r="Y328" s="119">
        <f t="shared" si="145"/>
        <v>0.81129292442799483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0.765406452309914</v>
      </c>
      <c r="D329" s="124">
        <f t="shared" si="146"/>
        <v>0.7666546836945668</v>
      </c>
      <c r="E329" s="124">
        <f t="shared" si="146"/>
        <v>0.76794349962004016</v>
      </c>
      <c r="F329" s="124">
        <f t="shared" si="146"/>
        <v>0.76922601972195082</v>
      </c>
      <c r="G329" s="124">
        <f t="shared" si="146"/>
        <v>0.77054171240125602</v>
      </c>
      <c r="H329" s="124">
        <f t="shared" si="146"/>
        <v>0.77189354018062828</v>
      </c>
      <c r="I329" s="124">
        <f t="shared" si="146"/>
        <v>0.77326512796851943</v>
      </c>
      <c r="J329" s="124">
        <f t="shared" si="146"/>
        <v>0.77470952431776463</v>
      </c>
      <c r="K329" s="124">
        <f t="shared" si="146"/>
        <v>0.7762359244032071</v>
      </c>
      <c r="L329" s="124">
        <f t="shared" si="146"/>
        <v>0.7778631723649263</v>
      </c>
      <c r="M329" s="124">
        <f t="shared" si="146"/>
        <v>0.78009877495933488</v>
      </c>
      <c r="N329" s="124">
        <f t="shared" si="146"/>
        <v>0.78313908369772778</v>
      </c>
      <c r="O329" s="124">
        <f t="shared" si="146"/>
        <v>0.78711705302378554</v>
      </c>
      <c r="P329" s="124">
        <f t="shared" si="146"/>
        <v>0.79175313435661809</v>
      </c>
      <c r="Q329" s="124">
        <f t="shared" si="146"/>
        <v>0.79613157576769522</v>
      </c>
      <c r="R329" s="124">
        <f t="shared" ref="R329:V329" si="147">IF(R310=0,"",R310/R291)</f>
        <v>0.79948906181971546</v>
      </c>
      <c r="S329" s="124">
        <f t="shared" si="147"/>
        <v>0.80275216310888886</v>
      </c>
      <c r="T329" s="124">
        <f t="shared" si="147"/>
        <v>0.80591362012298551</v>
      </c>
      <c r="U329" s="124">
        <f t="shared" si="147"/>
        <v>0.80892283831980283</v>
      </c>
      <c r="V329" s="124">
        <f t="shared" si="147"/>
        <v>0.81178398530007145</v>
      </c>
      <c r="W329" s="124">
        <f t="shared" ref="W329:Y329" si="148">IF(W310=0,"",W310/W291)</f>
        <v>0.81440959164042137</v>
      </c>
      <c r="X329" s="124">
        <f t="shared" si="148"/>
        <v>0.81871179058162968</v>
      </c>
      <c r="Y329" s="124">
        <f t="shared" si="148"/>
        <v>0.82285543250495785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0.76468093504871315</v>
      </c>
      <c r="D330" s="111">
        <f t="shared" si="149"/>
        <v>0.7659403562694298</v>
      </c>
      <c r="E330" s="111">
        <f t="shared" si="149"/>
        <v>0.76723377857738373</v>
      </c>
      <c r="F330" s="111">
        <f t="shared" si="149"/>
        <v>0.76853183739723363</v>
      </c>
      <c r="G330" s="111">
        <f t="shared" si="149"/>
        <v>0.76986120921851775</v>
      </c>
      <c r="H330" s="111">
        <f t="shared" si="149"/>
        <v>0.77121862917852746</v>
      </c>
      <c r="I330" s="111">
        <f t="shared" si="149"/>
        <v>0.77261067036506448</v>
      </c>
      <c r="J330" s="111">
        <f t="shared" si="149"/>
        <v>0.77406426039876108</v>
      </c>
      <c r="K330" s="111">
        <f t="shared" si="149"/>
        <v>0.77560229483996124</v>
      </c>
      <c r="L330" s="111">
        <f t="shared" si="149"/>
        <v>0.77723089918972721</v>
      </c>
      <c r="M330" s="111">
        <f t="shared" si="149"/>
        <v>0.7794859052285511</v>
      </c>
      <c r="N330" s="111">
        <f t="shared" si="149"/>
        <v>0.78253672952289022</v>
      </c>
      <c r="O330" s="111">
        <f t="shared" si="149"/>
        <v>0.78653188627978898</v>
      </c>
      <c r="P330" s="111">
        <f t="shared" si="149"/>
        <v>0.79118881633170535</v>
      </c>
      <c r="Q330" s="111">
        <f t="shared" si="149"/>
        <v>0.79558252298659149</v>
      </c>
      <c r="R330" s="111">
        <f t="shared" ref="R330:V330" si="150">IF(R311=0,"",R311/R292)</f>
        <v>0.79894927375245983</v>
      </c>
      <c r="S330" s="111">
        <f t="shared" si="150"/>
        <v>0.80222455943363202</v>
      </c>
      <c r="T330" s="111">
        <f t="shared" si="150"/>
        <v>0.8053864959755489</v>
      </c>
      <c r="U330" s="111">
        <f t="shared" si="150"/>
        <v>0.8084131993236614</v>
      </c>
      <c r="V330" s="111">
        <f t="shared" si="150"/>
        <v>0.81128278542341659</v>
      </c>
      <c r="W330" s="111">
        <f t="shared" ref="W330:Y330" si="151">IF(W311=0,"",W311/W292)</f>
        <v>0.81392622732012765</v>
      </c>
      <c r="X330" s="111">
        <f t="shared" si="151"/>
        <v>0.81825855652848234</v>
      </c>
      <c r="Y330" s="111">
        <f t="shared" si="151"/>
        <v>0.82242168869457921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2.3612284950817353</v>
      </c>
      <c r="E332" s="124">
        <f t="shared" si="155"/>
        <v>2.4571325007913911</v>
      </c>
      <c r="F332" s="124">
        <f t="shared" si="155"/>
        <v>2.5538067651711773</v>
      </c>
      <c r="G332" s="124">
        <f t="shared" si="155"/>
        <v>2.6518113536192072</v>
      </c>
      <c r="H332" s="124">
        <f t="shared" si="155"/>
        <v>2.751058245353335</v>
      </c>
      <c r="I332" s="124">
        <f t="shared" si="155"/>
        <v>2.8516648407263725</v>
      </c>
      <c r="J332" s="124">
        <f t="shared" si="155"/>
        <v>2.9541573192931225</v>
      </c>
      <c r="K332" s="124">
        <f t="shared" si="155"/>
        <v>3.0589524591337431</v>
      </c>
      <c r="L332" s="124">
        <f t="shared" si="155"/>
        <v>3.1661055295072873</v>
      </c>
      <c r="M332" s="124">
        <f t="shared" si="155"/>
        <v>3.2888950499190894</v>
      </c>
      <c r="N332" s="124">
        <f t="shared" si="155"/>
        <v>3.4312628031919363</v>
      </c>
      <c r="O332" s="124">
        <f t="shared" si="155"/>
        <v>3.5929548193350791</v>
      </c>
      <c r="P332" s="124">
        <f t="shared" si="155"/>
        <v>3.7582352308246971</v>
      </c>
      <c r="Q332" s="124">
        <f t="shared" si="155"/>
        <v>3.8850854125310383</v>
      </c>
      <c r="R332" s="124">
        <f t="shared" ref="R332:V332" si="156">IF(R313=0,"",R313/R294)</f>
        <v>3.9125710712894084</v>
      </c>
      <c r="S332" s="124">
        <f t="shared" si="156"/>
        <v>3.9156250333736717</v>
      </c>
      <c r="T332" s="124">
        <f t="shared" si="156"/>
        <v>3.9190183245784085</v>
      </c>
      <c r="U332" s="124">
        <f t="shared" si="156"/>
        <v>3.9227886481392282</v>
      </c>
      <c r="V332" s="124">
        <f t="shared" si="156"/>
        <v>3.9335624852676254</v>
      </c>
      <c r="W332" s="124">
        <f t="shared" ref="W332:Y332" si="157">IF(W313=0,"",W313/W294)</f>
        <v>3.9689243079134164</v>
      </c>
      <c r="X332" s="124">
        <f t="shared" si="157"/>
        <v>4.0120601695056139</v>
      </c>
      <c r="Y332" s="124">
        <f t="shared" si="157"/>
        <v>4.0606819531873128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2.3612284950817353</v>
      </c>
      <c r="E333" s="111">
        <f t="shared" si="158"/>
        <v>2.4571325007913911</v>
      </c>
      <c r="F333" s="111">
        <f t="shared" si="158"/>
        <v>2.5538067651711773</v>
      </c>
      <c r="G333" s="111">
        <f t="shared" si="158"/>
        <v>2.6518113536192072</v>
      </c>
      <c r="H333" s="111">
        <f t="shared" si="158"/>
        <v>2.751058245353335</v>
      </c>
      <c r="I333" s="111">
        <f t="shared" si="158"/>
        <v>2.8516648407263725</v>
      </c>
      <c r="J333" s="111">
        <f t="shared" si="158"/>
        <v>2.9541573192931225</v>
      </c>
      <c r="K333" s="111">
        <f t="shared" si="158"/>
        <v>3.0589524591337431</v>
      </c>
      <c r="L333" s="111">
        <f t="shared" si="158"/>
        <v>3.1661055295072873</v>
      </c>
      <c r="M333" s="111">
        <f t="shared" si="158"/>
        <v>3.2888950499190894</v>
      </c>
      <c r="N333" s="111">
        <f t="shared" si="158"/>
        <v>3.4312628031919363</v>
      </c>
      <c r="O333" s="111">
        <f t="shared" si="158"/>
        <v>3.5929548193350791</v>
      </c>
      <c r="P333" s="111">
        <f t="shared" si="158"/>
        <v>3.7582352308246971</v>
      </c>
      <c r="Q333" s="111">
        <f t="shared" si="158"/>
        <v>3.8850854125310383</v>
      </c>
      <c r="R333" s="111">
        <f t="shared" ref="R333:V333" si="159">IF(R314=0,"",R314/R295)</f>
        <v>3.9125710712894084</v>
      </c>
      <c r="S333" s="111">
        <f t="shared" si="159"/>
        <v>3.9156250333736717</v>
      </c>
      <c r="T333" s="111">
        <f t="shared" si="159"/>
        <v>3.9190183245784085</v>
      </c>
      <c r="U333" s="111">
        <f t="shared" si="159"/>
        <v>3.9227886481392282</v>
      </c>
      <c r="V333" s="111">
        <f t="shared" si="159"/>
        <v>3.9335624852676254</v>
      </c>
      <c r="W333" s="111">
        <f t="shared" ref="W333:Y333" si="160">IF(W314=0,"",W314/W295)</f>
        <v>3.9689243079134164</v>
      </c>
      <c r="X333" s="111">
        <f t="shared" si="160"/>
        <v>4.0120601695056139</v>
      </c>
      <c r="Y333" s="111">
        <f t="shared" si="160"/>
        <v>4.0606819531873128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0.79752038930155444</v>
      </c>
      <c r="D334" s="124">
        <f t="shared" si="161"/>
        <v>0.8048276047066677</v>
      </c>
      <c r="E334" s="124">
        <f t="shared" si="161"/>
        <v>0.78744565899283891</v>
      </c>
      <c r="F334" s="124">
        <f t="shared" si="161"/>
        <v>0.79798826814986923</v>
      </c>
      <c r="G334" s="124">
        <f t="shared" si="161"/>
        <v>0.81054519901025335</v>
      </c>
      <c r="H334" s="124">
        <f t="shared" si="161"/>
        <v>0.77875072412239033</v>
      </c>
      <c r="I334" s="124">
        <f t="shared" si="161"/>
        <v>0.81411090974004918</v>
      </c>
      <c r="J334" s="124">
        <f t="shared" si="161"/>
        <v>0.81539180421539381</v>
      </c>
      <c r="K334" s="124">
        <f t="shared" si="161"/>
        <v>0.81832651380531807</v>
      </c>
      <c r="L334" s="124">
        <f t="shared" si="161"/>
        <v>0.81746520967351644</v>
      </c>
      <c r="M334" s="124">
        <f t="shared" si="161"/>
        <v>0.81962070767241069</v>
      </c>
      <c r="N334" s="124">
        <f t="shared" si="161"/>
        <v>0.82597717585756358</v>
      </c>
      <c r="O334" s="124">
        <f t="shared" si="161"/>
        <v>0.83493625754503131</v>
      </c>
      <c r="P334" s="124">
        <f t="shared" si="161"/>
        <v>0.84236818025310967</v>
      </c>
      <c r="Q334" s="124">
        <f t="shared" si="161"/>
        <v>0.85016829116479165</v>
      </c>
      <c r="R334" s="124">
        <f t="shared" ref="R334:V334" si="162">IF(R315=0,"",R315/R296)</f>
        <v>0.85293256300882658</v>
      </c>
      <c r="S334" s="124">
        <f t="shared" si="162"/>
        <v>0.85476373218587742</v>
      </c>
      <c r="T334" s="124">
        <f t="shared" si="162"/>
        <v>0.86852282056821883</v>
      </c>
      <c r="U334" s="124">
        <f t="shared" si="162"/>
        <v>0.86725939161119459</v>
      </c>
      <c r="V334" s="124">
        <f t="shared" si="162"/>
        <v>0.87272529553217115</v>
      </c>
      <c r="W334" s="124">
        <f t="shared" ref="W334:Y334" si="163">IF(W315=0,"",W315/W296)</f>
        <v>0.87665338137073612</v>
      </c>
      <c r="X334" s="124">
        <f t="shared" si="163"/>
        <v>0.88502558141081666</v>
      </c>
      <c r="Y334" s="124">
        <f t="shared" si="163"/>
        <v>0.89221074359473385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0.80299105034186824</v>
      </c>
      <c r="D335" s="111">
        <f t="shared" si="164"/>
        <v>0.8048276047066677</v>
      </c>
      <c r="E335" s="111">
        <f t="shared" si="164"/>
        <v>0.80671374124790385</v>
      </c>
      <c r="F335" s="111">
        <f t="shared" si="164"/>
        <v>0.80860663899501761</v>
      </c>
      <c r="G335" s="111">
        <f t="shared" si="164"/>
        <v>0.81054519901025335</v>
      </c>
      <c r="H335" s="111">
        <f t="shared" si="164"/>
        <v>0.81252466029883119</v>
      </c>
      <c r="I335" s="111">
        <f t="shared" si="164"/>
        <v>0.81455460808362412</v>
      </c>
      <c r="J335" s="111">
        <f t="shared" si="164"/>
        <v>0.81667430963946686</v>
      </c>
      <c r="K335" s="111">
        <f t="shared" si="164"/>
        <v>0.81891715247848995</v>
      </c>
      <c r="L335" s="111">
        <f t="shared" si="164"/>
        <v>0.82129206912900676</v>
      </c>
      <c r="M335" s="111">
        <f t="shared" si="164"/>
        <v>0.82458043771858369</v>
      </c>
      <c r="N335" s="111">
        <f t="shared" si="164"/>
        <v>0.82902931040854566</v>
      </c>
      <c r="O335" s="111">
        <f t="shared" si="164"/>
        <v>0.83485525843867769</v>
      </c>
      <c r="P335" s="111">
        <f t="shared" si="164"/>
        <v>0.84164623914689995</v>
      </c>
      <c r="Q335" s="111">
        <f t="shared" si="164"/>
        <v>0.84805337363212652</v>
      </c>
      <c r="R335" s="111">
        <f t="shared" ref="R335:V335" si="165">IF(R316=0,"",R316/R297)</f>
        <v>0.85296294694448438</v>
      </c>
      <c r="S335" s="111">
        <f t="shared" si="165"/>
        <v>0.85773914105236126</v>
      </c>
      <c r="T335" s="111">
        <f t="shared" si="165"/>
        <v>0.86235004347464383</v>
      </c>
      <c r="U335" s="111">
        <f t="shared" si="165"/>
        <v>0.86676374173023329</v>
      </c>
      <c r="V335" s="111">
        <f t="shared" si="165"/>
        <v>0.87094832333802485</v>
      </c>
      <c r="W335" s="111">
        <f t="shared" ref="W335:Y335" si="166">IF(W316=0,"",W316/W297)</f>
        <v>0.87480312955665918</v>
      </c>
      <c r="X335" s="111">
        <f t="shared" si="166"/>
        <v>0.87945949154933856</v>
      </c>
      <c r="Y335" s="111">
        <f t="shared" si="166"/>
        <v>0.88393400155456425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0.90435359992908804</v>
      </c>
      <c r="L336" s="111">
        <f t="shared" si="167"/>
        <v>0.90182274228157799</v>
      </c>
      <c r="M336" s="111">
        <f t="shared" si="167"/>
        <v>0.90715545199167069</v>
      </c>
      <c r="N336" s="111">
        <f t="shared" si="167"/>
        <v>0.91278058859134381</v>
      </c>
      <c r="O336" s="111">
        <f t="shared" si="167"/>
        <v>0.91375533253659746</v>
      </c>
      <c r="P336" s="111">
        <f t="shared" si="167"/>
        <v>0.91909820046866375</v>
      </c>
      <c r="Q336" s="111">
        <f t="shared" si="167"/>
        <v>0.92159384305571002</v>
      </c>
      <c r="R336" s="111">
        <f t="shared" ref="R336:V336" si="168">IF(R317=0,"",R317/R298)</f>
        <v>0.92527205169567217</v>
      </c>
      <c r="S336" s="111">
        <f t="shared" si="168"/>
        <v>0.92899252075339533</v>
      </c>
      <c r="T336" s="111">
        <f t="shared" si="168"/>
        <v>0.92008403149306084</v>
      </c>
      <c r="U336" s="111">
        <f t="shared" si="168"/>
        <v>0.92981382213609909</v>
      </c>
      <c r="V336" s="111">
        <f t="shared" si="168"/>
        <v>0.93381947989486014</v>
      </c>
      <c r="W336" s="111">
        <f t="shared" ref="W336:Y336" si="169">IF(W317=0,"",W317/W298)</f>
        <v>0.93357792301422604</v>
      </c>
      <c r="X336" s="111">
        <f t="shared" si="169"/>
        <v>0.9506044796538925</v>
      </c>
      <c r="Y336" s="111">
        <f t="shared" si="169"/>
        <v>0.96272955531241011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0.81891715247848995</v>
      </c>
      <c r="L337" s="112">
        <f t="shared" si="170"/>
        <v>0.82129206912900676</v>
      </c>
      <c r="M337" s="112">
        <f t="shared" si="170"/>
        <v>0.82458043771858369</v>
      </c>
      <c r="N337" s="112">
        <f t="shared" si="170"/>
        <v>0.82902931040854555</v>
      </c>
      <c r="O337" s="112">
        <f t="shared" si="170"/>
        <v>0.83485525843867758</v>
      </c>
      <c r="P337" s="112">
        <f t="shared" si="170"/>
        <v>0.84164623914689995</v>
      </c>
      <c r="Q337" s="112">
        <f t="shared" si="170"/>
        <v>0.84805337363212652</v>
      </c>
      <c r="R337" s="112">
        <f t="shared" ref="R337:V337" si="171">IF(R318=0,"",R318/R299)</f>
        <v>0.85296294694448438</v>
      </c>
      <c r="S337" s="112">
        <f t="shared" si="171"/>
        <v>0.85773914105236149</v>
      </c>
      <c r="T337" s="112">
        <f t="shared" si="171"/>
        <v>0.86235004347464383</v>
      </c>
      <c r="U337" s="112">
        <f t="shared" si="171"/>
        <v>0.86676374173023329</v>
      </c>
      <c r="V337" s="112">
        <f t="shared" si="171"/>
        <v>0.87094832333802485</v>
      </c>
      <c r="W337" s="112">
        <f t="shared" ref="W337:Y337" si="172">IF(W318=0,"",W318/W299)</f>
        <v>0.87480312955665918</v>
      </c>
      <c r="X337" s="112">
        <f t="shared" si="172"/>
        <v>0.87945949154933845</v>
      </c>
      <c r="Y337" s="112">
        <f t="shared" si="172"/>
        <v>0.88393400155456425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0.64386064978934698</v>
      </c>
      <c r="D339" s="112" t="str">
        <f t="shared" si="176"/>
        <v/>
      </c>
      <c r="E339" s="112">
        <f t="shared" si="176"/>
        <v>0.64705406322829517</v>
      </c>
      <c r="F339" s="112">
        <f t="shared" si="176"/>
        <v>0.64874313053569066</v>
      </c>
      <c r="G339" s="112" t="str">
        <f t="shared" si="176"/>
        <v/>
      </c>
      <c r="H339" s="112">
        <f t="shared" si="176"/>
        <v>0.65251086133984482</v>
      </c>
      <c r="I339" s="112">
        <f t="shared" si="176"/>
        <v>0.65460622513077849</v>
      </c>
      <c r="J339" s="112">
        <f t="shared" si="176"/>
        <v>0.65697101385177326</v>
      </c>
      <c r="K339" s="112">
        <f t="shared" si="176"/>
        <v>0.65970997320763636</v>
      </c>
      <c r="L339" s="112">
        <f t="shared" si="176"/>
        <v>0.66285911668540043</v>
      </c>
      <c r="M339" s="112">
        <f t="shared" si="176"/>
        <v>0.6688460177335549</v>
      </c>
      <c r="N339" s="112">
        <f t="shared" si="176"/>
        <v>0.67871787836957398</v>
      </c>
      <c r="O339" s="112">
        <f t="shared" si="176"/>
        <v>0.69377118258448744</v>
      </c>
      <c r="P339" s="112">
        <f t="shared" si="176"/>
        <v>0.71329224893598875</v>
      </c>
      <c r="Q339" s="112">
        <f t="shared" si="176"/>
        <v>0.73212592467340087</v>
      </c>
      <c r="R339" s="112">
        <f t="shared" ref="R339:V339" si="177">IF(R320=0,"",R320/R301)</f>
        <v>0.74487141424417691</v>
      </c>
      <c r="S339" s="112">
        <f t="shared" si="177"/>
        <v>0.75721959671544337</v>
      </c>
      <c r="T339" s="112">
        <f t="shared" si="177"/>
        <v>0.76947195068566343</v>
      </c>
      <c r="U339" s="112">
        <f t="shared" si="177"/>
        <v>0.78175164568205457</v>
      </c>
      <c r="V339" s="112" t="str">
        <f t="shared" si="177"/>
        <v/>
      </c>
      <c r="W339" s="112">
        <f t="shared" ref="W339:Y339" si="178">IF(W320=0,"",W320/W301)</f>
        <v>0.80483288762769756</v>
      </c>
      <c r="X339" s="112">
        <f t="shared" si="178"/>
        <v>0.81710645190655096</v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0.80214296023921217</v>
      </c>
      <c r="L340" s="113">
        <f t="shared" si="179"/>
        <v>0.79688465318406365</v>
      </c>
      <c r="M340" s="113">
        <f t="shared" si="179"/>
        <v>0.80763011328912182</v>
      </c>
      <c r="N340" s="113">
        <f t="shared" si="179"/>
        <v>0.82031221002398713</v>
      </c>
      <c r="O340" s="113">
        <f t="shared" si="179"/>
        <v>0.8259103874362671</v>
      </c>
      <c r="P340" s="113">
        <f t="shared" si="179"/>
        <v>0.84174110285976489</v>
      </c>
      <c r="Q340" s="113">
        <f t="shared" si="179"/>
        <v>0.85184599309038833</v>
      </c>
      <c r="R340" s="113">
        <f t="shared" ref="R340:V340" si="180">IF(R321=0,"",R321/R302)</f>
        <v>0.86111075030991069</v>
      </c>
      <c r="S340" s="113">
        <f t="shared" si="180"/>
        <v>0.87091239027917733</v>
      </c>
      <c r="T340" s="113">
        <f t="shared" si="180"/>
        <v>0.86112942842740769</v>
      </c>
      <c r="U340" s="113">
        <f t="shared" si="180"/>
        <v>0.87911628302748046</v>
      </c>
      <c r="V340" s="113">
        <f t="shared" si="180"/>
        <v>0.88847802930915176</v>
      </c>
      <c r="W340" s="113">
        <f t="shared" ref="W340:Y340" si="181">IF(W321=0,"",W321/W302)</f>
        <v>0.89234380368516941</v>
      </c>
      <c r="X340" s="113">
        <f t="shared" si="181"/>
        <v>0.92346172498431878</v>
      </c>
      <c r="Y340" s="113">
        <f t="shared" si="181"/>
        <v>0.94785694768909257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0.65970997320763625</v>
      </c>
      <c r="L341" s="111">
        <f t="shared" si="182"/>
        <v>0.66285911668540043</v>
      </c>
      <c r="M341" s="111">
        <f t="shared" si="182"/>
        <v>0.6688460177335549</v>
      </c>
      <c r="N341" s="111">
        <f t="shared" si="182"/>
        <v>0.67871787836957409</v>
      </c>
      <c r="O341" s="111">
        <f t="shared" si="182"/>
        <v>0.69377118258448744</v>
      </c>
      <c r="P341" s="111">
        <f t="shared" si="182"/>
        <v>0.71329224893598875</v>
      </c>
      <c r="Q341" s="111">
        <f t="shared" si="182"/>
        <v>0.73212592467340087</v>
      </c>
      <c r="R341" s="111">
        <f t="shared" ref="R341:V341" si="183">IF(R322=0,"",R322/R303)</f>
        <v>0.74487141424417691</v>
      </c>
      <c r="S341" s="111">
        <f t="shared" si="183"/>
        <v>0.75721959671544337</v>
      </c>
      <c r="T341" s="111">
        <f t="shared" si="183"/>
        <v>0.76947195068566354</v>
      </c>
      <c r="U341" s="111">
        <f t="shared" si="183"/>
        <v>0.78175164568205457</v>
      </c>
      <c r="V341" s="111">
        <f t="shared" si="183"/>
        <v>0.79381502254422476</v>
      </c>
      <c r="W341" s="111">
        <f t="shared" ref="W341:Y341" si="184">IF(W322=0,"",W322/W303)</f>
        <v>0.80483288762769756</v>
      </c>
      <c r="X341" s="111">
        <f t="shared" si="184"/>
        <v>0.81710645190655096</v>
      </c>
      <c r="Y341" s="111">
        <f t="shared" si="184"/>
        <v>0.82855694138993319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0.61562661657211748</v>
      </c>
      <c r="D343" s="124">
        <f t="shared" si="188"/>
        <v>0.62567202966275925</v>
      </c>
      <c r="E343" s="124">
        <f t="shared" si="188"/>
        <v>0.69124908928917295</v>
      </c>
      <c r="F343" s="124">
        <f t="shared" si="188"/>
        <v>0.65493050987748247</v>
      </c>
      <c r="G343" s="124">
        <f t="shared" si="188"/>
        <v>0.61919178467949665</v>
      </c>
      <c r="H343" s="124">
        <f t="shared" si="188"/>
        <v>0.62205231521464932</v>
      </c>
      <c r="I343" s="124">
        <f t="shared" si="188"/>
        <v>0.61775413471015128</v>
      </c>
      <c r="J343" s="124">
        <f t="shared" si="188"/>
        <v>0.65028489062325578</v>
      </c>
      <c r="K343" s="124">
        <f t="shared" si="188"/>
        <v>0.6529167432889863</v>
      </c>
      <c r="L343" s="124">
        <f t="shared" si="188"/>
        <v>0.67546977470865099</v>
      </c>
      <c r="M343" s="124">
        <f t="shared" si="188"/>
        <v>0.66662905974418007</v>
      </c>
      <c r="N343" s="124">
        <f t="shared" si="188"/>
        <v>0.64059249407306218</v>
      </c>
      <c r="O343" s="124">
        <f t="shared" si="188"/>
        <v>0.63846129138171781</v>
      </c>
      <c r="P343" s="124">
        <f t="shared" si="188"/>
        <v>0.63545934220023692</v>
      </c>
      <c r="Q343" s="124">
        <f t="shared" si="188"/>
        <v>0.64685161788298973</v>
      </c>
      <c r="R343" s="124">
        <f t="shared" ref="R343:V343" si="189">IF(R324=0,"",R324/R305)</f>
        <v>0.66542379687840747</v>
      </c>
      <c r="S343" s="124">
        <f t="shared" si="189"/>
        <v>0.66613540825635953</v>
      </c>
      <c r="T343" s="124">
        <f t="shared" si="189"/>
        <v>0.66336904401415564</v>
      </c>
      <c r="U343" s="124">
        <f t="shared" si="189"/>
        <v>0.66672137740692405</v>
      </c>
      <c r="V343" s="124">
        <f t="shared" si="189"/>
        <v>0.65832149203490586</v>
      </c>
      <c r="W343" s="124">
        <f t="shared" ref="W343:Y343" si="190">IF(W324=0,"",W324/W305)</f>
        <v>0.61097929938264905</v>
      </c>
      <c r="X343" s="124">
        <f t="shared" si="190"/>
        <v>0.61137984374853738</v>
      </c>
      <c r="Y343" s="124">
        <f t="shared" si="190"/>
        <v>0.61141989818512621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0.5869851274922212</v>
      </c>
      <c r="D344" s="111">
        <f t="shared" si="191"/>
        <v>0.58734895024691236</v>
      </c>
      <c r="E344" s="111">
        <f t="shared" si="191"/>
        <v>0.58771280577424856</v>
      </c>
      <c r="F344" s="111">
        <f t="shared" si="191"/>
        <v>0.5880766657705816</v>
      </c>
      <c r="G344" s="111">
        <f t="shared" si="191"/>
        <v>0.58844055594859279</v>
      </c>
      <c r="H344" s="111">
        <f t="shared" si="191"/>
        <v>0.58880447316137741</v>
      </c>
      <c r="I344" s="111">
        <f t="shared" si="191"/>
        <v>0.58916842374454059</v>
      </c>
      <c r="J344" s="111">
        <f t="shared" si="191"/>
        <v>0.58953243365282182</v>
      </c>
      <c r="K344" s="111">
        <f t="shared" si="191"/>
        <v>0.58989652495457567</v>
      </c>
      <c r="L344" s="111">
        <f t="shared" si="191"/>
        <v>0.59026070355399185</v>
      </c>
      <c r="M344" s="111">
        <f t="shared" si="191"/>
        <v>0.5905372764152087</v>
      </c>
      <c r="N344" s="111">
        <f t="shared" si="191"/>
        <v>0.59069186763509229</v>
      </c>
      <c r="O344" s="111">
        <f t="shared" si="191"/>
        <v>0.59078426274630003</v>
      </c>
      <c r="P344" s="111">
        <f t="shared" si="191"/>
        <v>0.59104207603007342</v>
      </c>
      <c r="Q344" s="111">
        <f t="shared" si="191"/>
        <v>0.59209143632137295</v>
      </c>
      <c r="R344" s="111">
        <f t="shared" ref="R344:V344" si="192">IF(R325=0,"",R325/R306)</f>
        <v>0.59484784450810835</v>
      </c>
      <c r="S344" s="111">
        <f t="shared" si="192"/>
        <v>0.59873607322889766</v>
      </c>
      <c r="T344" s="111">
        <f t="shared" si="192"/>
        <v>0.60300222250706581</v>
      </c>
      <c r="U344" s="111">
        <f t="shared" si="192"/>
        <v>0.60689239236594827</v>
      </c>
      <c r="V344" s="111">
        <f t="shared" si="192"/>
        <v>0.6096526828288753</v>
      </c>
      <c r="W344" s="111">
        <f t="shared" ref="W344:Y344" si="193">IF(W325=0,"",W325/W306)</f>
        <v>0.61097929938264905</v>
      </c>
      <c r="X344" s="111">
        <f t="shared" si="193"/>
        <v>0.61137984374853738</v>
      </c>
      <c r="Y344" s="111">
        <f t="shared" si="193"/>
        <v>0.61141989818512621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0.75148005138005769</v>
      </c>
      <c r="D345" s="45">
        <f t="shared" si="194"/>
        <v>0.75272351385861058</v>
      </c>
      <c r="E345" s="45">
        <f t="shared" si="194"/>
        <v>0.75402560588067802</v>
      </c>
      <c r="F345" s="45">
        <f t="shared" si="194"/>
        <v>0.75533569284049751</v>
      </c>
      <c r="G345" s="45">
        <f t="shared" si="194"/>
        <v>0.75669977416136025</v>
      </c>
      <c r="H345" s="45">
        <f t="shared" si="194"/>
        <v>0.758112220099461</v>
      </c>
      <c r="I345" s="45">
        <f t="shared" si="194"/>
        <v>0.7595843649140428</v>
      </c>
      <c r="J345" s="45">
        <f t="shared" si="194"/>
        <v>0.76116264106459108</v>
      </c>
      <c r="K345" s="45">
        <f t="shared" si="194"/>
        <v>0.76288652835485771</v>
      </c>
      <c r="L345" s="45">
        <f t="shared" si="194"/>
        <v>0.76476658925093599</v>
      </c>
      <c r="M345" s="45">
        <f t="shared" si="194"/>
        <v>0.767454660880866</v>
      </c>
      <c r="N345" s="45">
        <f t="shared" si="194"/>
        <v>0.77113631507966207</v>
      </c>
      <c r="O345" s="45">
        <f t="shared" si="194"/>
        <v>0.7762516051470395</v>
      </c>
      <c r="P345" s="45">
        <f t="shared" si="194"/>
        <v>0.78301636369515593</v>
      </c>
      <c r="Q345" s="45">
        <f t="shared" si="194"/>
        <v>0.79177002723761314</v>
      </c>
      <c r="R345" s="45">
        <f t="shared" ref="R345:V345" si="195">IF(R326=0,"",R326/R307)</f>
        <v>0.80368167046080086</v>
      </c>
      <c r="S345" s="45">
        <f t="shared" si="195"/>
        <v>0.81858702457680255</v>
      </c>
      <c r="T345" s="45">
        <f t="shared" si="195"/>
        <v>0.83463345679618539</v>
      </c>
      <c r="U345" s="45">
        <f t="shared" si="195"/>
        <v>0.84996833432956087</v>
      </c>
      <c r="V345" s="45">
        <f t="shared" si="195"/>
        <v>0.86273902438751937</v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15.086197347491305</v>
      </c>
      <c r="D347" s="117">
        <f t="shared" si="197"/>
        <v>6.426939958419192</v>
      </c>
      <c r="E347" s="117">
        <f t="shared" si="197"/>
        <v>6.7907088800371183</v>
      </c>
      <c r="F347" s="117">
        <f t="shared" si="197"/>
        <v>8.8920051200578456</v>
      </c>
      <c r="G347" s="117">
        <f t="shared" si="197"/>
        <v>12.190383418906112</v>
      </c>
      <c r="H347" s="117">
        <f t="shared" si="197"/>
        <v>11.155338849391557</v>
      </c>
      <c r="I347" s="117">
        <f t="shared" si="197"/>
        <v>18.03033937885364</v>
      </c>
      <c r="J347" s="117">
        <f t="shared" si="197"/>
        <v>12.408319160517326</v>
      </c>
      <c r="K347" s="117">
        <f t="shared" si="197"/>
        <v>14.142256512700939</v>
      </c>
      <c r="L347" s="117">
        <f t="shared" si="197"/>
        <v>10.935733790798739</v>
      </c>
      <c r="M347" s="117">
        <f t="shared" si="197"/>
        <v>12.382722766713883</v>
      </c>
      <c r="N347" s="117">
        <f t="shared" si="197"/>
        <v>19.797603834651188</v>
      </c>
      <c r="O347" s="117">
        <f t="shared" si="197"/>
        <v>16.047084645070708</v>
      </c>
      <c r="P347" s="117">
        <f t="shared" si="197"/>
        <v>9.5587798962156114</v>
      </c>
      <c r="Q347" s="117">
        <f t="shared" si="197"/>
        <v>8.1777113670130781</v>
      </c>
      <c r="R347" s="117">
        <f t="shared" ref="R347:V347" si="198">R348+R351+R353+R362</f>
        <v>3.752588913861961</v>
      </c>
      <c r="S347" s="117">
        <f t="shared" si="198"/>
        <v>4.7718822913598453</v>
      </c>
      <c r="T347" s="117">
        <f t="shared" si="198"/>
        <v>0.9491312709891464</v>
      </c>
      <c r="U347" s="117">
        <f t="shared" si="198"/>
        <v>10.630857717142959</v>
      </c>
      <c r="V347" s="117">
        <f t="shared" si="198"/>
        <v>13.025213180022154</v>
      </c>
      <c r="W347" s="117">
        <f t="shared" ref="W347:Y347" si="199">W348+W351+W353+W362</f>
        <v>23.371696467382485</v>
      </c>
      <c r="X347" s="117">
        <f t="shared" si="199"/>
        <v>23.206710757365002</v>
      </c>
      <c r="Y347" s="117">
        <f t="shared" si="199"/>
        <v>25.124884167713926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15.086197347491305</v>
      </c>
      <c r="D362" s="122">
        <v>6.426939958419192</v>
      </c>
      <c r="E362" s="122">
        <v>6.7907088800371183</v>
      </c>
      <c r="F362" s="122">
        <v>8.8920051200578456</v>
      </c>
      <c r="G362" s="122">
        <v>12.190383418906112</v>
      </c>
      <c r="H362" s="122">
        <v>11.155338849391557</v>
      </c>
      <c r="I362" s="122">
        <v>18.03033937885364</v>
      </c>
      <c r="J362" s="122">
        <v>12.408319160517326</v>
      </c>
      <c r="K362" s="122">
        <v>14.142256512700939</v>
      </c>
      <c r="L362" s="122">
        <v>10.935733790798739</v>
      </c>
      <c r="M362" s="122">
        <v>12.382722766713883</v>
      </c>
      <c r="N362" s="122">
        <v>19.797603834651188</v>
      </c>
      <c r="O362" s="122">
        <v>16.047084645070708</v>
      </c>
      <c r="P362" s="122">
        <v>9.5587798962156114</v>
      </c>
      <c r="Q362" s="122">
        <v>8.1777113670130781</v>
      </c>
      <c r="R362" s="122">
        <v>3.752588913861961</v>
      </c>
      <c r="S362" s="122">
        <v>4.7718822913598453</v>
      </c>
      <c r="T362" s="122">
        <v>0.9491312709891464</v>
      </c>
      <c r="U362" s="122">
        <v>10.630857717142959</v>
      </c>
      <c r="V362" s="122">
        <v>13.025213180022154</v>
      </c>
      <c r="W362" s="122">
        <v>23.371696467382485</v>
      </c>
      <c r="X362" s="122">
        <v>23.206710757365002</v>
      </c>
      <c r="Y362" s="122">
        <v>25.124884167713926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15.086197347491305</v>
      </c>
      <c r="D363" s="98">
        <v>6.426939958419192</v>
      </c>
      <c r="E363" s="98">
        <v>6.7907088800371183</v>
      </c>
      <c r="F363" s="98">
        <v>8.8920051200578456</v>
      </c>
      <c r="G363" s="98">
        <v>12.190383418906112</v>
      </c>
      <c r="H363" s="98">
        <v>11.155338849391557</v>
      </c>
      <c r="I363" s="98">
        <v>18.03033937885364</v>
      </c>
      <c r="J363" s="98">
        <v>12.408319160517326</v>
      </c>
      <c r="K363" s="98">
        <v>14.142256512700939</v>
      </c>
      <c r="L363" s="98">
        <v>10.935733790798739</v>
      </c>
      <c r="M363" s="98">
        <v>12.382722766713883</v>
      </c>
      <c r="N363" s="98">
        <v>19.797603834651188</v>
      </c>
      <c r="O363" s="98">
        <v>16.047084645070708</v>
      </c>
      <c r="P363" s="98">
        <v>9.5587798962156114</v>
      </c>
      <c r="Q363" s="98">
        <v>8.1777113670130781</v>
      </c>
      <c r="R363" s="98">
        <v>3.752588913861961</v>
      </c>
      <c r="S363" s="98">
        <v>4.7718822913598453</v>
      </c>
      <c r="T363" s="98">
        <v>0.9491312709891464</v>
      </c>
      <c r="U363" s="98">
        <v>10.630857717142959</v>
      </c>
      <c r="V363" s="98">
        <v>13.025213180022154</v>
      </c>
      <c r="W363" s="98">
        <v>23.371696467382485</v>
      </c>
      <c r="X363" s="98">
        <v>23.206710757365002</v>
      </c>
      <c r="Y363" s="98">
        <v>25.124884167713926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12150.456032984859</v>
      </c>
      <c r="D366" s="117">
        <f t="shared" si="204"/>
        <v>11345.597802201588</v>
      </c>
      <c r="E366" s="117">
        <f t="shared" si="204"/>
        <v>11619.878970524913</v>
      </c>
      <c r="F366" s="117">
        <f t="shared" si="204"/>
        <v>11484.404141890993</v>
      </c>
      <c r="G366" s="117">
        <f t="shared" si="204"/>
        <v>11658.120109876309</v>
      </c>
      <c r="H366" s="117">
        <f t="shared" si="204"/>
        <v>11883.337608137108</v>
      </c>
      <c r="I366" s="117">
        <f t="shared" si="204"/>
        <v>11650.406998638757</v>
      </c>
      <c r="J366" s="117">
        <f t="shared" si="204"/>
        <v>11476.818638782719</v>
      </c>
      <c r="K366" s="117">
        <f t="shared" si="204"/>
        <v>11674.278403001916</v>
      </c>
      <c r="L366" s="117">
        <f t="shared" si="204"/>
        <v>12810.832206178105</v>
      </c>
      <c r="M366" s="117">
        <f t="shared" si="204"/>
        <v>11529.696674188688</v>
      </c>
      <c r="N366" s="117">
        <f t="shared" si="204"/>
        <v>11778.417741524847</v>
      </c>
      <c r="O366" s="117">
        <f t="shared" si="204"/>
        <v>11360.745649040658</v>
      </c>
      <c r="P366" s="117">
        <f t="shared" si="204"/>
        <v>10323.395225935197</v>
      </c>
      <c r="Q366" s="117">
        <f t="shared" si="204"/>
        <v>10062.54078023337</v>
      </c>
      <c r="R366" s="117">
        <f t="shared" ref="R366:V366" si="205">R367+R370+R372+R381</f>
        <v>10053.94587429009</v>
      </c>
      <c r="S366" s="117">
        <f t="shared" si="205"/>
        <v>10123.424317570691</v>
      </c>
      <c r="T366" s="117">
        <f t="shared" si="205"/>
        <v>9873.6712730890777</v>
      </c>
      <c r="U366" s="117">
        <f t="shared" si="205"/>
        <v>9357.0195601119285</v>
      </c>
      <c r="V366" s="117">
        <f t="shared" si="205"/>
        <v>8959.9670449220357</v>
      </c>
      <c r="W366" s="117">
        <f t="shared" ref="W366:Y366" si="206">W367+W370+W372+W381</f>
        <v>8949.4343239980626</v>
      </c>
      <c r="X366" s="117">
        <f t="shared" si="206"/>
        <v>7104.5185382157169</v>
      </c>
      <c r="Y366" s="117">
        <f t="shared" si="206"/>
        <v>5694.8320361819306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10638.697566605013</v>
      </c>
      <c r="D367" s="122">
        <f t="shared" si="207"/>
        <v>9901.2047380772638</v>
      </c>
      <c r="E367" s="122">
        <f t="shared" si="207"/>
        <v>9634.4210428123661</v>
      </c>
      <c r="F367" s="122">
        <f t="shared" si="207"/>
        <v>9528.4590532995571</v>
      </c>
      <c r="G367" s="122">
        <f t="shared" si="207"/>
        <v>9809.9886329222136</v>
      </c>
      <c r="H367" s="122">
        <f t="shared" si="207"/>
        <v>9925.1700128076045</v>
      </c>
      <c r="I367" s="122">
        <f t="shared" si="207"/>
        <v>9684.9649455103645</v>
      </c>
      <c r="J367" s="122">
        <f t="shared" si="207"/>
        <v>9517.065496892892</v>
      </c>
      <c r="K367" s="122">
        <f t="shared" si="207"/>
        <v>9654.2988952051783</v>
      </c>
      <c r="L367" s="122">
        <f t="shared" si="207"/>
        <v>10743.730664250559</v>
      </c>
      <c r="M367" s="122">
        <f t="shared" si="207"/>
        <v>9484.897921187654</v>
      </c>
      <c r="N367" s="122">
        <f t="shared" si="207"/>
        <v>9695.8370631229609</v>
      </c>
      <c r="O367" s="122">
        <f t="shared" si="207"/>
        <v>9274.6196753031436</v>
      </c>
      <c r="P367" s="122">
        <f t="shared" si="207"/>
        <v>8239.8152709103342</v>
      </c>
      <c r="Q367" s="122">
        <f t="shared" si="207"/>
        <v>7976.7954055485361</v>
      </c>
      <c r="R367" s="122">
        <f t="shared" ref="R367:V367" si="208">SUM(R368:R369)</f>
        <v>7995.5602281783604</v>
      </c>
      <c r="S367" s="122">
        <f t="shared" si="208"/>
        <v>7999.6748116627896</v>
      </c>
      <c r="T367" s="122">
        <f t="shared" si="208"/>
        <v>7770.2089079449734</v>
      </c>
      <c r="U367" s="122">
        <f t="shared" si="208"/>
        <v>7202.7116760807057</v>
      </c>
      <c r="V367" s="122">
        <f t="shared" si="208"/>
        <v>6820.5082910771853</v>
      </c>
      <c r="W367" s="122">
        <f t="shared" ref="W367:Y367" si="209">SUM(W368:W369)</f>
        <v>6700.6305252804814</v>
      </c>
      <c r="X367" s="122">
        <f t="shared" si="209"/>
        <v>5196.59807012684</v>
      </c>
      <c r="Y367" s="122">
        <f t="shared" si="209"/>
        <v>4159.7232772135849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10605.897169735917</v>
      </c>
      <c r="D368" s="98">
        <v>9870.9872175616492</v>
      </c>
      <c r="E368" s="98">
        <v>9605.0449962962321</v>
      </c>
      <c r="F368" s="98">
        <v>9499.8828215525446</v>
      </c>
      <c r="G368" s="98">
        <v>9780.9812306296189</v>
      </c>
      <c r="H368" s="98">
        <v>9895.8905027875699</v>
      </c>
      <c r="I368" s="98">
        <v>9657.090291242459</v>
      </c>
      <c r="J368" s="98">
        <v>9489.8851181233513</v>
      </c>
      <c r="K368" s="98">
        <v>9627.0381476496204</v>
      </c>
      <c r="L368" s="98">
        <v>10713.237329780646</v>
      </c>
      <c r="M368" s="98">
        <v>9458.5367634508002</v>
      </c>
      <c r="N368" s="98">
        <v>9668.9804453561828</v>
      </c>
      <c r="O368" s="98">
        <v>9249.1957424139546</v>
      </c>
      <c r="P368" s="98">
        <v>8217.546941227798</v>
      </c>
      <c r="Q368" s="98">
        <v>7955.3702232906362</v>
      </c>
      <c r="R368" s="98">
        <v>7974.0934666165031</v>
      </c>
      <c r="S368" s="98">
        <v>7978.3341547065656</v>
      </c>
      <c r="T368" s="98">
        <v>7749.1627592384039</v>
      </c>
      <c r="U368" s="98">
        <v>7183.5517823138343</v>
      </c>
      <c r="V368" s="98">
        <v>6802.3942153587559</v>
      </c>
      <c r="W368" s="98">
        <v>6683.224280043738</v>
      </c>
      <c r="X368" s="98">
        <v>5183.638586803102</v>
      </c>
      <c r="Y368" s="98">
        <v>4149.5629473224199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32.800396869095209</v>
      </c>
      <c r="D369" s="98">
        <v>30.217520515614144</v>
      </c>
      <c r="E369" s="98">
        <v>29.376046516133776</v>
      </c>
      <c r="F369" s="98">
        <v>28.576231747012081</v>
      </c>
      <c r="G369" s="98">
        <v>29.007402292595486</v>
      </c>
      <c r="H369" s="98">
        <v>29.279510020033918</v>
      </c>
      <c r="I369" s="98">
        <v>27.874654267905118</v>
      </c>
      <c r="J369" s="98">
        <v>27.180378769541019</v>
      </c>
      <c r="K369" s="98">
        <v>27.260747555557952</v>
      </c>
      <c r="L369" s="98">
        <v>30.493334469913794</v>
      </c>
      <c r="M369" s="98">
        <v>26.361157736852938</v>
      </c>
      <c r="N369" s="98">
        <v>26.856617766777834</v>
      </c>
      <c r="O369" s="98">
        <v>25.423932889188308</v>
      </c>
      <c r="P369" s="98">
        <v>22.268329682536223</v>
      </c>
      <c r="Q369" s="98">
        <v>21.425182257899749</v>
      </c>
      <c r="R369" s="98">
        <v>21.466761561857691</v>
      </c>
      <c r="S369" s="98">
        <v>21.340656956224247</v>
      </c>
      <c r="T369" s="98">
        <v>21.046148706569426</v>
      </c>
      <c r="U369" s="98">
        <v>19.159893766871704</v>
      </c>
      <c r="V369" s="98">
        <v>18.114075718429685</v>
      </c>
      <c r="W369" s="98">
        <v>17.406245236743359</v>
      </c>
      <c r="X369" s="98">
        <v>12.959483323737681</v>
      </c>
      <c r="Y369" s="98">
        <v>10.160329891164924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2.7933503707411364E-2</v>
      </c>
      <c r="D370" s="122">
        <f t="shared" si="210"/>
        <v>5.3219880064768195E-2</v>
      </c>
      <c r="E370" s="122">
        <f t="shared" si="210"/>
        <v>0.18063848843218935</v>
      </c>
      <c r="F370" s="122">
        <f t="shared" si="210"/>
        <v>0.42200174487829389</v>
      </c>
      <c r="G370" s="122">
        <f t="shared" si="210"/>
        <v>0.21223279860413877</v>
      </c>
      <c r="H370" s="122">
        <f t="shared" si="210"/>
        <v>0.5296679159571317</v>
      </c>
      <c r="I370" s="122">
        <f t="shared" si="210"/>
        <v>1.3258083659258835</v>
      </c>
      <c r="J370" s="122">
        <f t="shared" si="210"/>
        <v>1.7134343180281897</v>
      </c>
      <c r="K370" s="122">
        <f t="shared" si="210"/>
        <v>2.2234626796724521</v>
      </c>
      <c r="L370" s="122">
        <f t="shared" si="210"/>
        <v>2.1949946061982684</v>
      </c>
      <c r="M370" s="122">
        <f t="shared" si="210"/>
        <v>2.8801942939466021</v>
      </c>
      <c r="N370" s="122">
        <f t="shared" si="210"/>
        <v>2.823708944471492</v>
      </c>
      <c r="O370" s="122">
        <f t="shared" si="210"/>
        <v>4.905415656841158</v>
      </c>
      <c r="P370" s="122">
        <f t="shared" si="210"/>
        <v>6.4580795465826233</v>
      </c>
      <c r="Q370" s="122">
        <f t="shared" si="210"/>
        <v>14.996743793365724</v>
      </c>
      <c r="R370" s="122">
        <f t="shared" si="210"/>
        <v>10.952143804887148</v>
      </c>
      <c r="S370" s="122">
        <f t="shared" si="210"/>
        <v>9.1442547459543295</v>
      </c>
      <c r="T370" s="122">
        <f t="shared" si="210"/>
        <v>10.216692251859442</v>
      </c>
      <c r="U370" s="122">
        <f t="shared" si="210"/>
        <v>10.443288231177702</v>
      </c>
      <c r="V370" s="122">
        <f t="shared" si="210"/>
        <v>6.1153080908663178</v>
      </c>
      <c r="W370" s="122">
        <f t="shared" si="210"/>
        <v>2.4978379242253292</v>
      </c>
      <c r="X370" s="122">
        <f t="shared" si="210"/>
        <v>1.4826968285460815</v>
      </c>
      <c r="Y370" s="122">
        <f t="shared" si="210"/>
        <v>0.63792201807031179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2.7933503707411364E-2</v>
      </c>
      <c r="D371" s="98">
        <f>RES_hhdet_in_fech!D129</f>
        <v>5.3219880064768195E-2</v>
      </c>
      <c r="E371" s="98">
        <f>RES_hhdet_in_fech!E129</f>
        <v>0.18063848843218935</v>
      </c>
      <c r="F371" s="98">
        <f>RES_hhdet_in_fech!F129</f>
        <v>0.42200174487829389</v>
      </c>
      <c r="G371" s="98">
        <f>RES_hhdet_in_fech!G129</f>
        <v>0.21223279860413877</v>
      </c>
      <c r="H371" s="98">
        <f>RES_hhdet_in_fech!H129</f>
        <v>0.5296679159571317</v>
      </c>
      <c r="I371" s="98">
        <f>RES_hhdet_in_fech!I129</f>
        <v>1.3258083659258835</v>
      </c>
      <c r="J371" s="98">
        <f>RES_hhdet_in_fech!J129</f>
        <v>1.7134343180281897</v>
      </c>
      <c r="K371" s="98">
        <f>RES_hhdet_in_fech!K129</f>
        <v>2.2234626796724521</v>
      </c>
      <c r="L371" s="98">
        <f>RES_hhdet_in_fech!L129</f>
        <v>2.1949946061982684</v>
      </c>
      <c r="M371" s="98">
        <f>RES_hhdet_in_fech!M129</f>
        <v>2.8801942939466021</v>
      </c>
      <c r="N371" s="98">
        <f>RES_hhdet_in_fech!N129</f>
        <v>2.823708944471492</v>
      </c>
      <c r="O371" s="98">
        <f>RES_hhdet_in_fech!O129</f>
        <v>4.905415656841158</v>
      </c>
      <c r="P371" s="98">
        <f>RES_hhdet_in_fech!P129</f>
        <v>6.4580795465826233</v>
      </c>
      <c r="Q371" s="98">
        <f>RES_hhdet_in_fech!Q129</f>
        <v>14.996743793365724</v>
      </c>
      <c r="R371" s="98">
        <f>RES_hhdet_in_fech!R129</f>
        <v>10.952143804887148</v>
      </c>
      <c r="S371" s="98">
        <f>RES_hhdet_in_fech!S129</f>
        <v>9.1442547459543295</v>
      </c>
      <c r="T371" s="98">
        <f>RES_hhdet_in_fech!T129</f>
        <v>10.216692251859442</v>
      </c>
      <c r="U371" s="98">
        <f>RES_hhdet_in_fech!U129</f>
        <v>10.443288231177702</v>
      </c>
      <c r="V371" s="98">
        <f>RES_hhdet_in_fech!V129</f>
        <v>6.1153080908663178</v>
      </c>
      <c r="W371" s="98">
        <f>RES_hhdet_in_fech!W129</f>
        <v>2.4978379242253292</v>
      </c>
      <c r="X371" s="98">
        <f>RES_hhdet_in_fech!X129</f>
        <v>1.4826968285460815</v>
      </c>
      <c r="Y371" s="98">
        <f>RES_hhdet_in_fech!Y129</f>
        <v>0.63792201807031179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932.68597460150193</v>
      </c>
      <c r="D372" s="122">
        <v>894.99281497247114</v>
      </c>
      <c r="E372" s="122">
        <v>1079.7899557141395</v>
      </c>
      <c r="F372" s="122">
        <v>1086.2561428813576</v>
      </c>
      <c r="G372" s="122">
        <v>1023.4227197608714</v>
      </c>
      <c r="H372" s="122">
        <v>1091.2151760752188</v>
      </c>
      <c r="I372" s="122">
        <v>1081.8823490023992</v>
      </c>
      <c r="J372" s="122">
        <v>1092.3538231382863</v>
      </c>
      <c r="K372" s="122">
        <v>1136.7198370861365</v>
      </c>
      <c r="L372" s="122">
        <v>1159.0604683748652</v>
      </c>
      <c r="M372" s="122">
        <v>1183.0022327731435</v>
      </c>
      <c r="N372" s="122">
        <v>1192.4437557663377</v>
      </c>
      <c r="O372" s="122">
        <v>1208.7109365713852</v>
      </c>
      <c r="P372" s="122">
        <v>1223.9258589487893</v>
      </c>
      <c r="Q372" s="122">
        <v>1235.3720472549198</v>
      </c>
      <c r="R372" s="122">
        <v>1218.2615216124198</v>
      </c>
      <c r="S372" s="122">
        <v>1271.9864925058339</v>
      </c>
      <c r="T372" s="122">
        <v>1226.5296644614264</v>
      </c>
      <c r="U372" s="122">
        <v>1249.0126722952687</v>
      </c>
      <c r="V372" s="122">
        <v>1258.444610046445</v>
      </c>
      <c r="W372" s="122">
        <v>1366.4228136772756</v>
      </c>
      <c r="X372" s="122">
        <v>1145.7002773775964</v>
      </c>
      <c r="Y372" s="122">
        <v>913.5968756069235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930.36010528959434</v>
      </c>
      <c r="D373" s="98">
        <v>894.99281497247114</v>
      </c>
      <c r="E373" s="98">
        <v>1033.6717621832699</v>
      </c>
      <c r="F373" s="98">
        <v>1065.9723497393313</v>
      </c>
      <c r="G373" s="98">
        <v>1023.4227197608714</v>
      </c>
      <c r="H373" s="98">
        <v>1031.828772590781</v>
      </c>
      <c r="I373" s="98">
        <v>1081.4321929354762</v>
      </c>
      <c r="J373" s="98">
        <v>1090.7511493229351</v>
      </c>
      <c r="K373" s="98">
        <v>1135.9550826409459</v>
      </c>
      <c r="L373" s="98">
        <v>1152.5111311317917</v>
      </c>
      <c r="M373" s="98">
        <v>1175.7082715618421</v>
      </c>
      <c r="N373" s="98">
        <v>1188.7194209695092</v>
      </c>
      <c r="O373" s="98">
        <v>1208.219201519586</v>
      </c>
      <c r="P373" s="98">
        <v>1225.0005938048109</v>
      </c>
      <c r="Q373" s="98">
        <v>1237.8976112039061</v>
      </c>
      <c r="R373" s="98">
        <v>1215.7359046926408</v>
      </c>
      <c r="S373" s="98">
        <v>1267.9567339485607</v>
      </c>
      <c r="T373" s="98">
        <v>1238.438034013973</v>
      </c>
      <c r="U373" s="98">
        <v>1246.3887317989668</v>
      </c>
      <c r="V373" s="98">
        <v>1255.2972325812163</v>
      </c>
      <c r="W373" s="98">
        <v>1368.0606016995428</v>
      </c>
      <c r="X373" s="98">
        <v>1152.6385482741648</v>
      </c>
      <c r="Y373" s="98">
        <v>922.53837540967004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1031.5168870609239</v>
      </c>
      <c r="L374" s="98">
        <v>1051.9569765199321</v>
      </c>
      <c r="M374" s="98">
        <v>1070.6953665888786</v>
      </c>
      <c r="N374" s="98">
        <v>1081.1499506515829</v>
      </c>
      <c r="O374" s="98">
        <v>1105.625873460092</v>
      </c>
      <c r="P374" s="98">
        <v>1127.1706806444079</v>
      </c>
      <c r="Q374" s="98">
        <v>1145.8057981308023</v>
      </c>
      <c r="R374" s="98">
        <v>1127.512597981198</v>
      </c>
      <c r="S374" s="98">
        <v>1177.4055233161102</v>
      </c>
      <c r="T374" s="98">
        <v>1166.3092030148018</v>
      </c>
      <c r="U374" s="98">
        <v>1167.8592656203057</v>
      </c>
      <c r="V374" s="98">
        <v>1176.6206498645902</v>
      </c>
      <c r="W374" s="98">
        <v>1288.4489049774054</v>
      </c>
      <c r="X374" s="98">
        <v>1077.6834653657979</v>
      </c>
      <c r="Y374" s="98">
        <v>861.49314862876065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544.83833344851405</v>
      </c>
      <c r="L375" s="101">
        <v>577.91643990911894</v>
      </c>
      <c r="M375" s="101">
        <v>566.68837883702884</v>
      </c>
      <c r="N375" s="101">
        <v>551.54051589578478</v>
      </c>
      <c r="O375" s="101">
        <v>577.3985589489215</v>
      </c>
      <c r="P375" s="101">
        <v>575.86340830697486</v>
      </c>
      <c r="Q375" s="101">
        <v>591.24859421634312</v>
      </c>
      <c r="R375" s="101">
        <v>573.03041229073813</v>
      </c>
      <c r="S375" s="101">
        <v>587.68517834184058</v>
      </c>
      <c r="T375" s="101">
        <v>677.12865220058927</v>
      </c>
      <c r="U375" s="101">
        <v>615.20474382333498</v>
      </c>
      <c r="V375" s="101">
        <v>603.39678327813999</v>
      </c>
      <c r="W375" s="101">
        <v>683.57501314201045</v>
      </c>
      <c r="X375" s="101">
        <v>441.6169819121738</v>
      </c>
      <c r="Y375" s="101">
        <v>276.63771625417507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486.67855361240976</v>
      </c>
      <c r="L376" s="104">
        <v>474.04053661081321</v>
      </c>
      <c r="M376" s="104">
        <v>504.00698775184986</v>
      </c>
      <c r="N376" s="104">
        <v>529.60943475579813</v>
      </c>
      <c r="O376" s="104">
        <v>528.22731451117045</v>
      </c>
      <c r="P376" s="104">
        <v>551.30727233743301</v>
      </c>
      <c r="Q376" s="104">
        <v>554.55720391445891</v>
      </c>
      <c r="R376" s="104">
        <v>554.48218569045969</v>
      </c>
      <c r="S376" s="104">
        <v>589.72034497426955</v>
      </c>
      <c r="T376" s="104">
        <v>489.18055081421249</v>
      </c>
      <c r="U376" s="104">
        <v>552.6545217969707</v>
      </c>
      <c r="V376" s="104">
        <v>573.2238665864503</v>
      </c>
      <c r="W376" s="104">
        <v>604.87389183539494</v>
      </c>
      <c r="X376" s="104">
        <v>636.06648345362407</v>
      </c>
      <c r="Y376" s="104">
        <v>584.85543237458569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1003.1243424944892</v>
      </c>
      <c r="D377" s="101">
        <v>0</v>
      </c>
      <c r="E377" s="101">
        <v>1599.8819922484001</v>
      </c>
      <c r="F377" s="101">
        <v>1482.8459778349777</v>
      </c>
      <c r="G377" s="101">
        <v>0</v>
      </c>
      <c r="H377" s="101">
        <v>1390.3073459692412</v>
      </c>
      <c r="I377" s="101">
        <v>1272.2648242705773</v>
      </c>
      <c r="J377" s="101">
        <v>1334.5772504023339</v>
      </c>
      <c r="K377" s="101">
        <v>1401.1631316796756</v>
      </c>
      <c r="L377" s="101">
        <v>1494.7414756988123</v>
      </c>
      <c r="M377" s="101">
        <v>1456.5838064752422</v>
      </c>
      <c r="N377" s="101">
        <v>1413.2934013956162</v>
      </c>
      <c r="O377" s="101">
        <v>1480.8490358231006</v>
      </c>
      <c r="P377" s="101">
        <v>1435.2972534225225</v>
      </c>
      <c r="Q377" s="101">
        <v>1436.9490048644964</v>
      </c>
      <c r="R377" s="101">
        <v>1434.1010965552118</v>
      </c>
      <c r="S377" s="101">
        <v>1424.4542402565739</v>
      </c>
      <c r="T377" s="101">
        <v>1370.1652117294896</v>
      </c>
      <c r="U377" s="101">
        <v>1455.9105908782146</v>
      </c>
      <c r="V377" s="101">
        <v>0</v>
      </c>
      <c r="W377" s="101">
        <v>1513.7072711422259</v>
      </c>
      <c r="X377" s="101">
        <v>1226.433062591565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1154.6040006443641</v>
      </c>
      <c r="L378" s="104">
        <v>1244.8009555350591</v>
      </c>
      <c r="M378" s="104">
        <v>1206.9833670959179</v>
      </c>
      <c r="N378" s="104">
        <v>1169.6294932221958</v>
      </c>
      <c r="O378" s="104">
        <v>1246.3919541328407</v>
      </c>
      <c r="P378" s="104">
        <v>1223.4106041265918</v>
      </c>
      <c r="Q378" s="104">
        <v>1244.0123971857122</v>
      </c>
      <c r="R378" s="104">
        <v>1248.9472530334581</v>
      </c>
      <c r="S378" s="104">
        <v>1244.296630897489</v>
      </c>
      <c r="T378" s="104">
        <v>1227.5490357216024</v>
      </c>
      <c r="U378" s="104">
        <v>1296.2943192055504</v>
      </c>
      <c r="V378" s="104">
        <v>1363.6742605147774</v>
      </c>
      <c r="W378" s="104">
        <v>1369.1569022849708</v>
      </c>
      <c r="X378" s="104">
        <v>1087.0319012831474</v>
      </c>
      <c r="Y378" s="104">
        <v>802.04066042472527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671.32890086975385</v>
      </c>
      <c r="L379" s="98">
        <v>749.94813834066872</v>
      </c>
      <c r="M379" s="98">
        <v>701.14588990006212</v>
      </c>
      <c r="N379" s="98">
        <v>654.15447850415671</v>
      </c>
      <c r="O379" s="98">
        <v>708.5678422717524</v>
      </c>
      <c r="P379" s="98">
        <v>675.30651766549568</v>
      </c>
      <c r="Q379" s="98">
        <v>688.03007929596993</v>
      </c>
      <c r="R379" s="98">
        <v>679.91341057459647</v>
      </c>
      <c r="S379" s="98">
        <v>661.59902402817511</v>
      </c>
      <c r="T379" s="98">
        <v>739.47806668679425</v>
      </c>
      <c r="U379" s="98">
        <v>717.99338916272416</v>
      </c>
      <c r="V379" s="98">
        <v>737.58836744356381</v>
      </c>
      <c r="W379" s="98">
        <v>755.24109808530693</v>
      </c>
      <c r="X379" s="98">
        <v>454.9069525881672</v>
      </c>
      <c r="Y379" s="98">
        <v>243.93433278112062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483.27509977461006</v>
      </c>
      <c r="L380" s="98">
        <v>494.8528171943903</v>
      </c>
      <c r="M380" s="98">
        <v>505.83747719585574</v>
      </c>
      <c r="N380" s="98">
        <v>515.47501471803912</v>
      </c>
      <c r="O380" s="98">
        <v>537.82411186108834</v>
      </c>
      <c r="P380" s="98">
        <v>548.10408646109624</v>
      </c>
      <c r="Q380" s="98">
        <v>555.98231788974215</v>
      </c>
      <c r="R380" s="98">
        <v>569.03384245886161</v>
      </c>
      <c r="S380" s="98">
        <v>582.69760686931363</v>
      </c>
      <c r="T380" s="98">
        <v>488.07096903480823</v>
      </c>
      <c r="U380" s="98">
        <v>578.30093004282617</v>
      </c>
      <c r="V380" s="98">
        <v>626.0858930712136</v>
      </c>
      <c r="W380" s="98">
        <v>613.91580419966374</v>
      </c>
      <c r="X380" s="98">
        <v>632.12494869498016</v>
      </c>
      <c r="Y380" s="98">
        <v>558.10632764360469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579.04455827463789</v>
      </c>
      <c r="D381" s="122">
        <v>549.34702927178841</v>
      </c>
      <c r="E381" s="122">
        <v>905.48733350997509</v>
      </c>
      <c r="F381" s="122">
        <v>869.26694396519952</v>
      </c>
      <c r="G381" s="122">
        <v>824.49652439462159</v>
      </c>
      <c r="H381" s="122">
        <v>866.42275133832766</v>
      </c>
      <c r="I381" s="122">
        <v>882.23389576006855</v>
      </c>
      <c r="J381" s="122">
        <v>865.68588443351223</v>
      </c>
      <c r="K381" s="122">
        <v>881.03620803092713</v>
      </c>
      <c r="L381" s="122">
        <v>905.84607894648275</v>
      </c>
      <c r="M381" s="122">
        <v>858.91632593394434</v>
      </c>
      <c r="N381" s="122">
        <v>887.31321369107764</v>
      </c>
      <c r="O381" s="122">
        <v>872.50962150928729</v>
      </c>
      <c r="P381" s="122">
        <v>853.19601652949132</v>
      </c>
      <c r="Q381" s="122">
        <v>835.37658363654953</v>
      </c>
      <c r="R381" s="122">
        <v>829.17198069442247</v>
      </c>
      <c r="S381" s="122">
        <v>842.61875865611262</v>
      </c>
      <c r="T381" s="122">
        <v>866.71600843081717</v>
      </c>
      <c r="U381" s="122">
        <v>894.85192350477712</v>
      </c>
      <c r="V381" s="122">
        <v>874.89883570754046</v>
      </c>
      <c r="W381" s="122">
        <v>879.88314711608098</v>
      </c>
      <c r="X381" s="122">
        <v>760.73749388273461</v>
      </c>
      <c r="Y381" s="122">
        <v>620.87396134335154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626.78453320232597</v>
      </c>
      <c r="D382" s="98">
        <v>679.81567906276928</v>
      </c>
      <c r="E382" s="98">
        <v>903.30411765311669</v>
      </c>
      <c r="F382" s="98">
        <v>905.9698213330571</v>
      </c>
      <c r="G382" s="98">
        <v>884.61533262293699</v>
      </c>
      <c r="H382" s="98">
        <v>898.11167779484242</v>
      </c>
      <c r="I382" s="98">
        <v>935.85726488404453</v>
      </c>
      <c r="J382" s="98">
        <v>964.41846890509612</v>
      </c>
      <c r="K382" s="98">
        <v>994.59714086857309</v>
      </c>
      <c r="L382" s="98">
        <v>1007.2414827580706</v>
      </c>
      <c r="M382" s="98">
        <v>963.90963428861346</v>
      </c>
      <c r="N382" s="98">
        <v>966.67684820955446</v>
      </c>
      <c r="O382" s="98">
        <v>927.96430884263827</v>
      </c>
      <c r="P382" s="98">
        <v>919.14774637568394</v>
      </c>
      <c r="Q382" s="98">
        <v>913.5146647550813</v>
      </c>
      <c r="R382" s="98">
        <v>923.70750028631426</v>
      </c>
      <c r="S382" s="98">
        <v>929.66460461500412</v>
      </c>
      <c r="T382" s="98">
        <v>955.24691457576671</v>
      </c>
      <c r="U382" s="98">
        <v>996.31666210956109</v>
      </c>
      <c r="V382" s="98">
        <v>927.8216557240462</v>
      </c>
      <c r="W382" s="98">
        <v>879.88314711608098</v>
      </c>
      <c r="X382" s="98">
        <v>760.73749388273461</v>
      </c>
      <c r="Y382" s="98">
        <v>620.87396134335154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425.36900464075023</v>
      </c>
      <c r="D383" s="33">
        <v>335.73342263891379</v>
      </c>
      <c r="E383" s="33">
        <v>906.81621608431533</v>
      </c>
      <c r="F383" s="33">
        <v>819.41089446717933</v>
      </c>
      <c r="G383" s="33">
        <v>632.33427230744462</v>
      </c>
      <c r="H383" s="33">
        <v>757.10295261808994</v>
      </c>
      <c r="I383" s="33">
        <v>686.94195117436914</v>
      </c>
      <c r="J383" s="33">
        <v>729.40253074535758</v>
      </c>
      <c r="K383" s="33">
        <v>734.66249571965238</v>
      </c>
      <c r="L383" s="33">
        <v>819.40261768618427</v>
      </c>
      <c r="M383" s="33">
        <v>750.5840890007172</v>
      </c>
      <c r="N383" s="33">
        <v>730.43217711315799</v>
      </c>
      <c r="O383" s="33">
        <v>744.01166004644813</v>
      </c>
      <c r="P383" s="33">
        <v>688.96777915725613</v>
      </c>
      <c r="Q383" s="33">
        <v>681.18201675026523</v>
      </c>
      <c r="R383" s="33">
        <v>690.69436316789347</v>
      </c>
      <c r="S383" s="33">
        <v>695.35251612188722</v>
      </c>
      <c r="T383" s="33">
        <v>686.27137493687098</v>
      </c>
      <c r="U383" s="33">
        <v>682.09348853562778</v>
      </c>
      <c r="V383" s="33">
        <v>705.80410522361672</v>
      </c>
      <c r="W383" s="33">
        <v>0</v>
      </c>
      <c r="X383" s="33">
        <v>0</v>
      </c>
      <c r="Y383" s="33">
        <v>0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9243.3024034878508</v>
      </c>
      <c r="D385" s="117">
        <f t="shared" si="211"/>
        <v>8654.9566452607414</v>
      </c>
      <c r="E385" s="117">
        <f t="shared" si="211"/>
        <v>8875.3280730339247</v>
      </c>
      <c r="F385" s="117">
        <f t="shared" si="211"/>
        <v>8766.7454436200096</v>
      </c>
      <c r="G385" s="117">
        <f t="shared" si="211"/>
        <v>8899.6200876558269</v>
      </c>
      <c r="H385" s="117">
        <f t="shared" si="211"/>
        <v>9051.3766523347349</v>
      </c>
      <c r="I385" s="117">
        <f t="shared" si="211"/>
        <v>8918.6022793286211</v>
      </c>
      <c r="J385" s="117">
        <f t="shared" si="211"/>
        <v>8831.6618438938876</v>
      </c>
      <c r="K385" s="117">
        <f t="shared" si="211"/>
        <v>9006.2663671395076</v>
      </c>
      <c r="L385" s="117">
        <f t="shared" si="211"/>
        <v>9923.4652577592369</v>
      </c>
      <c r="M385" s="117">
        <f t="shared" si="211"/>
        <v>8950.8216156488324</v>
      </c>
      <c r="N385" s="117">
        <f t="shared" si="211"/>
        <v>9156.2153511040069</v>
      </c>
      <c r="O385" s="117">
        <f t="shared" si="211"/>
        <v>8884.0964490925726</v>
      </c>
      <c r="P385" s="117">
        <f t="shared" si="211"/>
        <v>8121.3381273373288</v>
      </c>
      <c r="Q385" s="117">
        <f t="shared" si="211"/>
        <v>7999.4811633772706</v>
      </c>
      <c r="R385" s="117">
        <f t="shared" ref="R385:V385" si="212">R386+R389+R391+R400</f>
        <v>8026.0596762717369</v>
      </c>
      <c r="S385" s="117">
        <f t="shared" si="212"/>
        <v>8106.1078444509685</v>
      </c>
      <c r="T385" s="117">
        <f t="shared" si="212"/>
        <v>7942.3781678985633</v>
      </c>
      <c r="U385" s="117">
        <f t="shared" si="212"/>
        <v>7547.2396624407065</v>
      </c>
      <c r="V385" s="117">
        <f t="shared" si="212"/>
        <v>7235.075499911145</v>
      </c>
      <c r="W385" s="117">
        <f t="shared" ref="W385:Y385" si="213">W386+W389+W391+W400</f>
        <v>7202.4410682375874</v>
      </c>
      <c r="X385" s="117">
        <f t="shared" si="213"/>
        <v>5739.5384040681702</v>
      </c>
      <c r="Y385" s="117">
        <f t="shared" si="213"/>
        <v>4620.1769367602701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8142.927761653259</v>
      </c>
      <c r="D386" s="122">
        <f t="shared" si="214"/>
        <v>7590.8049866657702</v>
      </c>
      <c r="E386" s="122">
        <f t="shared" si="214"/>
        <v>7398.691012430284</v>
      </c>
      <c r="F386" s="122">
        <f t="shared" si="214"/>
        <v>7329.5386316532049</v>
      </c>
      <c r="G386" s="122">
        <f t="shared" si="214"/>
        <v>7559.0054398487391</v>
      </c>
      <c r="H386" s="122">
        <f t="shared" si="214"/>
        <v>7661.1746180806704</v>
      </c>
      <c r="I386" s="122">
        <f t="shared" si="214"/>
        <v>7489.0456579606971</v>
      </c>
      <c r="J386" s="122">
        <f t="shared" si="214"/>
        <v>7372.9612839989031</v>
      </c>
      <c r="K386" s="122">
        <f t="shared" si="214"/>
        <v>7494.0136273844528</v>
      </c>
      <c r="L386" s="122">
        <f t="shared" si="214"/>
        <v>8357.1524175282757</v>
      </c>
      <c r="M386" s="122">
        <f t="shared" si="214"/>
        <v>7399.1572489328291</v>
      </c>
      <c r="N386" s="122">
        <f t="shared" si="214"/>
        <v>7593.1889532965843</v>
      </c>
      <c r="O386" s="122">
        <f t="shared" si="214"/>
        <v>7300.2113067410291</v>
      </c>
      <c r="P386" s="122">
        <f t="shared" si="214"/>
        <v>6523.8995672627843</v>
      </c>
      <c r="Q386" s="122">
        <f t="shared" si="214"/>
        <v>6350.578695795868</v>
      </c>
      <c r="R386" s="122">
        <f t="shared" ref="R386:V386" si="215">SUM(R387:R388)</f>
        <v>6392.3629455493474</v>
      </c>
      <c r="S386" s="122">
        <f t="shared" si="215"/>
        <v>6421.7562592299973</v>
      </c>
      <c r="T386" s="122">
        <f t="shared" si="215"/>
        <v>6262.1171901138032</v>
      </c>
      <c r="U386" s="122">
        <f t="shared" si="215"/>
        <v>5826.4379726143889</v>
      </c>
      <c r="V386" s="122">
        <f t="shared" si="215"/>
        <v>5536.7794023028182</v>
      </c>
      <c r="W386" s="122">
        <f t="shared" ref="W386:Y386" si="216">SUM(W387:W388)</f>
        <v>5457.057769827019</v>
      </c>
      <c r="X386" s="122">
        <f t="shared" si="216"/>
        <v>4254.5161109265864</v>
      </c>
      <c r="Y386" s="122">
        <f t="shared" si="216"/>
        <v>3422.8508963725244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8110.1273647841635</v>
      </c>
      <c r="D387" s="98">
        <v>7560.5874661501557</v>
      </c>
      <c r="E387" s="98">
        <v>7369.31496591415</v>
      </c>
      <c r="F387" s="98">
        <v>7300.9623999061932</v>
      </c>
      <c r="G387" s="98">
        <v>7529.9980375561436</v>
      </c>
      <c r="H387" s="98">
        <v>7631.8951080606366</v>
      </c>
      <c r="I387" s="98">
        <v>7461.1710036927916</v>
      </c>
      <c r="J387" s="98">
        <v>7345.7809052293624</v>
      </c>
      <c r="K387" s="98">
        <v>7466.7528798288949</v>
      </c>
      <c r="L387" s="98">
        <v>8326.6590830583627</v>
      </c>
      <c r="M387" s="98">
        <v>7372.7960911959763</v>
      </c>
      <c r="N387" s="98">
        <v>7566.3323355298062</v>
      </c>
      <c r="O387" s="98">
        <v>7274.787373851841</v>
      </c>
      <c r="P387" s="98">
        <v>6501.6312375802481</v>
      </c>
      <c r="Q387" s="98">
        <v>6329.1535135379681</v>
      </c>
      <c r="R387" s="98">
        <v>6370.8961839874901</v>
      </c>
      <c r="S387" s="98">
        <v>6400.4156022737734</v>
      </c>
      <c r="T387" s="98">
        <v>6241.0710414072337</v>
      </c>
      <c r="U387" s="98">
        <v>5807.2780788475175</v>
      </c>
      <c r="V387" s="98">
        <v>5518.6653265843888</v>
      </c>
      <c r="W387" s="98">
        <v>5439.6515245902756</v>
      </c>
      <c r="X387" s="98">
        <v>4241.5566276028485</v>
      </c>
      <c r="Y387" s="98">
        <v>3412.6905664813594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32.800396869095209</v>
      </c>
      <c r="D388" s="98">
        <v>30.217520515614144</v>
      </c>
      <c r="E388" s="98">
        <v>29.376046516133776</v>
      </c>
      <c r="F388" s="98">
        <v>28.576231747012081</v>
      </c>
      <c r="G388" s="98">
        <v>29.007402292595486</v>
      </c>
      <c r="H388" s="98">
        <v>29.279510020033918</v>
      </c>
      <c r="I388" s="98">
        <v>27.874654267905118</v>
      </c>
      <c r="J388" s="98">
        <v>27.180378769541019</v>
      </c>
      <c r="K388" s="98">
        <v>27.260747555557952</v>
      </c>
      <c r="L388" s="98">
        <v>30.493334469913794</v>
      </c>
      <c r="M388" s="98">
        <v>26.361157736852938</v>
      </c>
      <c r="N388" s="98">
        <v>26.856617766777834</v>
      </c>
      <c r="O388" s="98">
        <v>25.423932889188308</v>
      </c>
      <c r="P388" s="98">
        <v>22.268329682536223</v>
      </c>
      <c r="Q388" s="98">
        <v>21.425182257899749</v>
      </c>
      <c r="R388" s="98">
        <v>21.466761561857691</v>
      </c>
      <c r="S388" s="98">
        <v>21.340656956224247</v>
      </c>
      <c r="T388" s="98">
        <v>21.046148706569426</v>
      </c>
      <c r="U388" s="98">
        <v>19.159893766871704</v>
      </c>
      <c r="V388" s="98">
        <v>18.114075718429685</v>
      </c>
      <c r="W388" s="98">
        <v>17.406245236743359</v>
      </c>
      <c r="X388" s="98">
        <v>12.959483323737681</v>
      </c>
      <c r="Y388" s="98">
        <v>10.160329891164924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6.3318019189917238E-2</v>
      </c>
      <c r="D389" s="122">
        <f t="shared" si="217"/>
        <v>0.12566429731376302</v>
      </c>
      <c r="E389" s="122">
        <f t="shared" si="217"/>
        <v>0.44385270082056222</v>
      </c>
      <c r="F389" s="122">
        <f t="shared" si="217"/>
        <v>1.0777109109842282</v>
      </c>
      <c r="G389" s="122">
        <f t="shared" si="217"/>
        <v>0.56280134494883383</v>
      </c>
      <c r="H389" s="122">
        <f t="shared" si="217"/>
        <v>1.4571472874929845</v>
      </c>
      <c r="I389" s="122">
        <f t="shared" si="217"/>
        <v>3.7807611026517267</v>
      </c>
      <c r="J389" s="122">
        <f t="shared" si="217"/>
        <v>5.0617545317309967</v>
      </c>
      <c r="K389" s="122">
        <f t="shared" si="217"/>
        <v>6.801466631776151</v>
      </c>
      <c r="L389" s="122">
        <f t="shared" si="217"/>
        <v>6.9495845599230082</v>
      </c>
      <c r="M389" s="122">
        <f t="shared" si="217"/>
        <v>9.4726567561661863</v>
      </c>
      <c r="N389" s="122">
        <f t="shared" si="217"/>
        <v>9.6888874682053938</v>
      </c>
      <c r="O389" s="122">
        <f t="shared" si="217"/>
        <v>17.62493682508919</v>
      </c>
      <c r="P389" s="122">
        <f t="shared" si="217"/>
        <v>24.270982075435203</v>
      </c>
      <c r="Q389" s="122">
        <f t="shared" si="217"/>
        <v>58.263630547070576</v>
      </c>
      <c r="R389" s="122">
        <f t="shared" si="217"/>
        <v>42.851041019602967</v>
      </c>
      <c r="S389" s="122">
        <f t="shared" si="217"/>
        <v>35.805472794804778</v>
      </c>
      <c r="T389" s="122">
        <f t="shared" si="217"/>
        <v>40.0394041516154</v>
      </c>
      <c r="U389" s="122">
        <f t="shared" si="217"/>
        <v>40.966812522509898</v>
      </c>
      <c r="V389" s="122">
        <f t="shared" si="217"/>
        <v>24.054946492085328</v>
      </c>
      <c r="W389" s="122">
        <f t="shared" si="217"/>
        <v>9.9137296546859002</v>
      </c>
      <c r="X389" s="122">
        <f t="shared" si="217"/>
        <v>5.9486688892620281</v>
      </c>
      <c r="Y389" s="122">
        <f t="shared" si="217"/>
        <v>2.5903984263189459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6.3318019189917238E-2</v>
      </c>
      <c r="D390" s="98">
        <f>RES_hhdet_in_tesh!D129</f>
        <v>0.12566429731376302</v>
      </c>
      <c r="E390" s="98">
        <f>RES_hhdet_in_tesh!E129</f>
        <v>0.44385270082056222</v>
      </c>
      <c r="F390" s="98">
        <f>RES_hhdet_in_tesh!F129</f>
        <v>1.0777109109842282</v>
      </c>
      <c r="G390" s="98">
        <f>RES_hhdet_in_tesh!G129</f>
        <v>0.56280134494883383</v>
      </c>
      <c r="H390" s="98">
        <f>RES_hhdet_in_tesh!H129</f>
        <v>1.4571472874929845</v>
      </c>
      <c r="I390" s="98">
        <f>RES_hhdet_in_tesh!I129</f>
        <v>3.7807611026517267</v>
      </c>
      <c r="J390" s="98">
        <f>RES_hhdet_in_tesh!J129</f>
        <v>5.0617545317309967</v>
      </c>
      <c r="K390" s="98">
        <f>RES_hhdet_in_tesh!K129</f>
        <v>6.801466631776151</v>
      </c>
      <c r="L390" s="98">
        <f>RES_hhdet_in_tesh!L129</f>
        <v>6.9495845599230082</v>
      </c>
      <c r="M390" s="98">
        <f>RES_hhdet_in_tesh!M129</f>
        <v>9.4726567561661863</v>
      </c>
      <c r="N390" s="98">
        <f>RES_hhdet_in_tesh!N129</f>
        <v>9.6888874682053938</v>
      </c>
      <c r="O390" s="98">
        <f>RES_hhdet_in_tesh!O129</f>
        <v>17.62493682508919</v>
      </c>
      <c r="P390" s="98">
        <f>RES_hhdet_in_tesh!P129</f>
        <v>24.270982075435203</v>
      </c>
      <c r="Q390" s="98">
        <f>RES_hhdet_in_tesh!Q129</f>
        <v>58.263630547070576</v>
      </c>
      <c r="R390" s="98">
        <f>RES_hhdet_in_tesh!R129</f>
        <v>42.851041019602967</v>
      </c>
      <c r="S390" s="98">
        <f>RES_hhdet_in_tesh!S129</f>
        <v>35.805472794804778</v>
      </c>
      <c r="T390" s="98">
        <f>RES_hhdet_in_tesh!T129</f>
        <v>40.0394041516154</v>
      </c>
      <c r="U390" s="98">
        <f>RES_hhdet_in_tesh!U129</f>
        <v>40.966812522509898</v>
      </c>
      <c r="V390" s="98">
        <f>RES_hhdet_in_tesh!V129</f>
        <v>24.054946492085328</v>
      </c>
      <c r="W390" s="98">
        <f>RES_hhdet_in_tesh!W129</f>
        <v>9.9137296546859002</v>
      </c>
      <c r="X390" s="98">
        <f>RES_hhdet_in_tesh!X129</f>
        <v>5.9486688892620281</v>
      </c>
      <c r="Y390" s="98">
        <f>RES_hhdet_in_tesh!Y129</f>
        <v>2.5903984263189459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743.83608156028947</v>
      </c>
      <c r="D391" s="122">
        <v>720.31492350397184</v>
      </c>
      <c r="E391" s="122">
        <v>850.27591325116896</v>
      </c>
      <c r="F391" s="122">
        <v>866.81965822505151</v>
      </c>
      <c r="G391" s="122">
        <v>829.53037206019019</v>
      </c>
      <c r="H391" s="122">
        <v>849.7846085419186</v>
      </c>
      <c r="I391" s="122">
        <v>880.7722233780446</v>
      </c>
      <c r="J391" s="122">
        <v>890.6963546903105</v>
      </c>
      <c r="K391" s="122">
        <v>930.20798145604704</v>
      </c>
      <c r="L391" s="122">
        <v>947.49160880434329</v>
      </c>
      <c r="M391" s="122">
        <v>969.6131272035658</v>
      </c>
      <c r="N391" s="122">
        <v>984.93132575686593</v>
      </c>
      <c r="O391" s="122">
        <v>1009.196585834662</v>
      </c>
      <c r="P391" s="122">
        <v>1030.9961985674158</v>
      </c>
      <c r="Q391" s="122">
        <v>1050.2741423674654</v>
      </c>
      <c r="R391" s="122">
        <v>1039.0949220439143</v>
      </c>
      <c r="S391" s="122">
        <v>1087.24792162431</v>
      </c>
      <c r="T391" s="122">
        <v>1065.269003688629</v>
      </c>
      <c r="U391" s="122">
        <v>1083.2179702894673</v>
      </c>
      <c r="V391" s="122">
        <v>1098.2764442136515</v>
      </c>
      <c r="W391" s="122">
        <v>1197.879179992299</v>
      </c>
      <c r="X391" s="122">
        <v>1013.9740541086411</v>
      </c>
      <c r="Y391" s="122">
        <v>815.1209477310789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747.07083814266252</v>
      </c>
      <c r="D392" s="98">
        <v>720.31492350397184</v>
      </c>
      <c r="E392" s="98">
        <v>833.87721449317905</v>
      </c>
      <c r="F392" s="98">
        <v>861.95231898434224</v>
      </c>
      <c r="G392" s="98">
        <v>829.53037206019019</v>
      </c>
      <c r="H392" s="98">
        <v>838.3863229358841</v>
      </c>
      <c r="I392" s="98">
        <v>880.88557608557096</v>
      </c>
      <c r="J392" s="98">
        <v>890.78844186176298</v>
      </c>
      <c r="K392" s="98">
        <v>930.2531016197911</v>
      </c>
      <c r="L392" s="98">
        <v>946.54825158144115</v>
      </c>
      <c r="M392" s="98">
        <v>969.46604119382334</v>
      </c>
      <c r="N392" s="98">
        <v>985.4832418355976</v>
      </c>
      <c r="O392" s="98">
        <v>1008.6881537352066</v>
      </c>
      <c r="P392" s="98">
        <v>1031.0171427285386</v>
      </c>
      <c r="Q392" s="98">
        <v>1049.8032453926232</v>
      </c>
      <c r="R392" s="98">
        <v>1036.9776799728538</v>
      </c>
      <c r="S392" s="98">
        <v>1087.5761198685957</v>
      </c>
      <c r="T392" s="98">
        <v>1067.9670924726022</v>
      </c>
      <c r="U392" s="98">
        <v>1080.3245608244727</v>
      </c>
      <c r="V392" s="98">
        <v>1093.2990200074728</v>
      </c>
      <c r="W392" s="98">
        <v>1196.7836957899262</v>
      </c>
      <c r="X392" s="98">
        <v>1013.6989116053647</v>
      </c>
      <c r="Y392" s="98">
        <v>815.46303776351658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932.85601020119293</v>
      </c>
      <c r="L393" s="98">
        <v>948.67872532744263</v>
      </c>
      <c r="M393" s="98">
        <v>971.28713922332179</v>
      </c>
      <c r="N393" s="98">
        <v>986.85268831125404</v>
      </c>
      <c r="O393" s="98">
        <v>1010.2715376645923</v>
      </c>
      <c r="P393" s="98">
        <v>1035.9805442013142</v>
      </c>
      <c r="Q393" s="98">
        <v>1055.967568894881</v>
      </c>
      <c r="R393" s="98">
        <v>1043.2558948467806</v>
      </c>
      <c r="S393" s="98">
        <v>1093.8009250544037</v>
      </c>
      <c r="T393" s="98">
        <v>1073.1024734773177</v>
      </c>
      <c r="U393" s="98">
        <v>1085.891687483474</v>
      </c>
      <c r="V393" s="98">
        <v>1098.7512832901039</v>
      </c>
      <c r="W393" s="98">
        <v>1202.8674526187601</v>
      </c>
      <c r="X393" s="98">
        <v>1024.4507298256581</v>
      </c>
      <c r="Y393" s="98">
        <v>829.38491588405475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446.17745658878312</v>
      </c>
      <c r="L394" s="101">
        <v>474.63818871662949</v>
      </c>
      <c r="M394" s="101">
        <v>467.28015147147187</v>
      </c>
      <c r="N394" s="101">
        <v>457.24325355545596</v>
      </c>
      <c r="O394" s="101">
        <v>482.04422315342197</v>
      </c>
      <c r="P394" s="101">
        <v>484.67327186388104</v>
      </c>
      <c r="Q394" s="101">
        <v>501.410364980422</v>
      </c>
      <c r="R394" s="101">
        <v>488.77370915632088</v>
      </c>
      <c r="S394" s="101">
        <v>504.08058008013433</v>
      </c>
      <c r="T394" s="101">
        <v>583.92192266310519</v>
      </c>
      <c r="U394" s="101">
        <v>533.23716568650343</v>
      </c>
      <c r="V394" s="101">
        <v>525.52741670365356</v>
      </c>
      <c r="W394" s="101">
        <v>597.99356078336518</v>
      </c>
      <c r="X394" s="101">
        <v>388.38424637203377</v>
      </c>
      <c r="Y394" s="101">
        <v>244.52948350946906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486.67855361240976</v>
      </c>
      <c r="L395" s="104">
        <v>474.04053661081321</v>
      </c>
      <c r="M395" s="104">
        <v>504.00698775184986</v>
      </c>
      <c r="N395" s="104">
        <v>529.60943475579813</v>
      </c>
      <c r="O395" s="104">
        <v>528.22731451117045</v>
      </c>
      <c r="P395" s="104">
        <v>551.30727233743301</v>
      </c>
      <c r="Q395" s="104">
        <v>554.55720391445891</v>
      </c>
      <c r="R395" s="104">
        <v>554.48218569045969</v>
      </c>
      <c r="S395" s="104">
        <v>589.72034497426955</v>
      </c>
      <c r="T395" s="104">
        <v>489.18055081421249</v>
      </c>
      <c r="U395" s="104">
        <v>552.6545217969707</v>
      </c>
      <c r="V395" s="104">
        <v>573.2238665864503</v>
      </c>
      <c r="W395" s="104">
        <v>604.87389183539494</v>
      </c>
      <c r="X395" s="104">
        <v>636.06648345362407</v>
      </c>
      <c r="Y395" s="104">
        <v>584.85543237458569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645.87229097801321</v>
      </c>
      <c r="D396" s="101">
        <v>0</v>
      </c>
      <c r="E396" s="101">
        <v>1035.2101437701072</v>
      </c>
      <c r="F396" s="101">
        <v>961.98614176292085</v>
      </c>
      <c r="G396" s="101">
        <v>0</v>
      </c>
      <c r="H396" s="101">
        <v>907.19064384550325</v>
      </c>
      <c r="I396" s="101">
        <v>832.83247398243589</v>
      </c>
      <c r="J396" s="101">
        <v>876.77856926033326</v>
      </c>
      <c r="K396" s="101">
        <v>924.36129205992654</v>
      </c>
      <c r="L396" s="101">
        <v>990.80301425474647</v>
      </c>
      <c r="M396" s="101">
        <v>974.23027845614877</v>
      </c>
      <c r="N396" s="101">
        <v>959.22749890895136</v>
      </c>
      <c r="O396" s="101">
        <v>1027.3703868120904</v>
      </c>
      <c r="P396" s="101">
        <v>1023.7864057853989</v>
      </c>
      <c r="Q396" s="101">
        <v>1052.0276188949424</v>
      </c>
      <c r="R396" s="101">
        <v>1068.2209119602055</v>
      </c>
      <c r="S396" s="101">
        <v>1078.6246653466862</v>
      </c>
      <c r="T396" s="101">
        <v>1054.3036982311255</v>
      </c>
      <c r="U396" s="101">
        <v>1138.1605003849768</v>
      </c>
      <c r="V396" s="101">
        <v>0</v>
      </c>
      <c r="W396" s="101">
        <v>1218.2813940564397</v>
      </c>
      <c r="X396" s="101">
        <v>1002.1263682750787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926.15747098090731</v>
      </c>
      <c r="L397" s="104">
        <v>991.96277773474651</v>
      </c>
      <c r="M397" s="104">
        <v>974.79611350576181</v>
      </c>
      <c r="N397" s="104">
        <v>959.46135449433552</v>
      </c>
      <c r="O397" s="104">
        <v>1029.4080617353006</v>
      </c>
      <c r="P397" s="104">
        <v>1029.7949911678488</v>
      </c>
      <c r="Q397" s="104">
        <v>1059.7069758974176</v>
      </c>
      <c r="R397" s="104">
        <v>1075.4819061571427</v>
      </c>
      <c r="S397" s="104">
        <v>1083.6733530312595</v>
      </c>
      <c r="T397" s="104">
        <v>1057.078599497559</v>
      </c>
      <c r="U397" s="104">
        <v>1139.5934436096215</v>
      </c>
      <c r="V397" s="104">
        <v>1211.5946196017842</v>
      </c>
      <c r="W397" s="104">
        <v>1221.7586780267745</v>
      </c>
      <c r="X397" s="104">
        <v>1003.832354671919</v>
      </c>
      <c r="Y397" s="104">
        <v>760.21981231272412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442.88237120629725</v>
      </c>
      <c r="L398" s="98">
        <v>497.10996054035621</v>
      </c>
      <c r="M398" s="98">
        <v>468.95863630990613</v>
      </c>
      <c r="N398" s="98">
        <v>443.9863397762964</v>
      </c>
      <c r="O398" s="98">
        <v>491.58394987421235</v>
      </c>
      <c r="P398" s="98">
        <v>481.69090470675241</v>
      </c>
      <c r="Q398" s="98">
        <v>503.7246580076752</v>
      </c>
      <c r="R398" s="98">
        <v>506.44806369828132</v>
      </c>
      <c r="S398" s="98">
        <v>500.97574616194566</v>
      </c>
      <c r="T398" s="98">
        <v>569.00763046275063</v>
      </c>
      <c r="U398" s="98">
        <v>561.29251356679549</v>
      </c>
      <c r="V398" s="98">
        <v>585.50872653057047</v>
      </c>
      <c r="W398" s="98">
        <v>607.84287382711079</v>
      </c>
      <c r="X398" s="98">
        <v>371.70740597693884</v>
      </c>
      <c r="Y398" s="98">
        <v>202.11348466911943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483.27509977461006</v>
      </c>
      <c r="L399" s="98">
        <v>494.8528171943903</v>
      </c>
      <c r="M399" s="98">
        <v>505.83747719585574</v>
      </c>
      <c r="N399" s="98">
        <v>515.47501471803912</v>
      </c>
      <c r="O399" s="98">
        <v>537.82411186108834</v>
      </c>
      <c r="P399" s="98">
        <v>548.10408646109624</v>
      </c>
      <c r="Q399" s="98">
        <v>555.98231788974215</v>
      </c>
      <c r="R399" s="98">
        <v>569.03384245886161</v>
      </c>
      <c r="S399" s="98">
        <v>582.69760686931363</v>
      </c>
      <c r="T399" s="98">
        <v>488.07096903480823</v>
      </c>
      <c r="U399" s="98">
        <v>578.30093004282617</v>
      </c>
      <c r="V399" s="98">
        <v>626.0858930712136</v>
      </c>
      <c r="W399" s="98">
        <v>613.91580419966374</v>
      </c>
      <c r="X399" s="98">
        <v>632.12494869498016</v>
      </c>
      <c r="Y399" s="98">
        <v>558.10632764360469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356.47524225511165</v>
      </c>
      <c r="D400" s="122">
        <v>343.7110707936871</v>
      </c>
      <c r="E400" s="122">
        <v>625.91729465165201</v>
      </c>
      <c r="F400" s="122">
        <v>569.30944283076894</v>
      </c>
      <c r="G400" s="122">
        <v>510.52147440194784</v>
      </c>
      <c r="H400" s="122">
        <v>538.9602784246531</v>
      </c>
      <c r="I400" s="122">
        <v>545.003636887227</v>
      </c>
      <c r="J400" s="122">
        <v>562.94245067294298</v>
      </c>
      <c r="K400" s="122">
        <v>575.24329166723078</v>
      </c>
      <c r="L400" s="122">
        <v>611.87164686669564</v>
      </c>
      <c r="M400" s="122">
        <v>572.57858275627098</v>
      </c>
      <c r="N400" s="122">
        <v>568.40618458235133</v>
      </c>
      <c r="O400" s="122">
        <v>557.06361969179352</v>
      </c>
      <c r="P400" s="122">
        <v>542.17137943169303</v>
      </c>
      <c r="Q400" s="122">
        <v>540.36469466686674</v>
      </c>
      <c r="R400" s="122">
        <v>551.75076765887218</v>
      </c>
      <c r="S400" s="122">
        <v>561.29819080185666</v>
      </c>
      <c r="T400" s="122">
        <v>574.9525699445162</v>
      </c>
      <c r="U400" s="122">
        <v>596.61690701434043</v>
      </c>
      <c r="V400" s="122">
        <v>575.96470690259002</v>
      </c>
      <c r="W400" s="122">
        <v>537.59038876358341</v>
      </c>
      <c r="X400" s="122">
        <v>465.09957014368024</v>
      </c>
      <c r="Y400" s="122">
        <v>379.61469423034794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367.91319913191967</v>
      </c>
      <c r="D401" s="98">
        <v>399.28902545890935</v>
      </c>
      <c r="E401" s="98">
        <v>530.8833974533452</v>
      </c>
      <c r="F401" s="98">
        <v>532.77971181831367</v>
      </c>
      <c r="G401" s="98">
        <v>520.54353812929037</v>
      </c>
      <c r="H401" s="98">
        <v>528.81217328407297</v>
      </c>
      <c r="I401" s="98">
        <v>551.37754960160953</v>
      </c>
      <c r="J401" s="98">
        <v>568.55596703334959</v>
      </c>
      <c r="K401" s="98">
        <v>586.70939712812788</v>
      </c>
      <c r="L401" s="98">
        <v>594.53506626154467</v>
      </c>
      <c r="M401" s="98">
        <v>569.22457014317763</v>
      </c>
      <c r="N401" s="98">
        <v>571.00815286850639</v>
      </c>
      <c r="O401" s="98">
        <v>548.22671005447785</v>
      </c>
      <c r="P401" s="98">
        <v>543.2549921962476</v>
      </c>
      <c r="Q401" s="98">
        <v>540.88420995547347</v>
      </c>
      <c r="R401" s="98">
        <v>549.465415501287</v>
      </c>
      <c r="S401" s="98">
        <v>556.62373478708332</v>
      </c>
      <c r="T401" s="98">
        <v>576.01601253220451</v>
      </c>
      <c r="U401" s="98">
        <v>604.65700262172766</v>
      </c>
      <c r="V401" s="98">
        <v>565.64896159889383</v>
      </c>
      <c r="W401" s="98">
        <v>537.59038876358341</v>
      </c>
      <c r="X401" s="98">
        <v>465.09957014368024</v>
      </c>
      <c r="Y401" s="98">
        <v>379.61469423034794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319.656321462915</v>
      </c>
      <c r="D402" s="33">
        <v>252.71444160854116</v>
      </c>
      <c r="E402" s="33">
        <v>683.76264675539971</v>
      </c>
      <c r="F402" s="33">
        <v>618.93029569341877</v>
      </c>
      <c r="G402" s="33">
        <v>478.48720104953151</v>
      </c>
      <c r="H402" s="33">
        <v>573.96900025315711</v>
      </c>
      <c r="I402" s="33">
        <v>521.79036571559652</v>
      </c>
      <c r="J402" s="33">
        <v>555.19395670133304</v>
      </c>
      <c r="K402" s="33">
        <v>560.46412087208114</v>
      </c>
      <c r="L402" s="33">
        <v>626.65174515115189</v>
      </c>
      <c r="M402" s="33">
        <v>576.03925748661914</v>
      </c>
      <c r="N402" s="33">
        <v>563.26277747465576</v>
      </c>
      <c r="O402" s="33">
        <v>577.54024535916892</v>
      </c>
      <c r="P402" s="33">
        <v>539.47304513884183</v>
      </c>
      <c r="Q402" s="33">
        <v>539.33950395612976</v>
      </c>
      <c r="R402" s="33">
        <v>555.09839956863163</v>
      </c>
      <c r="S402" s="33">
        <v>569.20654720420873</v>
      </c>
      <c r="T402" s="33">
        <v>572.78504996383163</v>
      </c>
      <c r="U402" s="33">
        <v>579.75786630766697</v>
      </c>
      <c r="V402" s="33">
        <v>608.92474514932917</v>
      </c>
      <c r="W402" s="33">
        <v>0</v>
      </c>
      <c r="X402" s="33">
        <v>0</v>
      </c>
      <c r="Y402" s="33">
        <v>0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108.6330485226884</v>
      </c>
      <c r="D404" s="117">
        <f t="shared" si="218"/>
        <v>95.871533010415021</v>
      </c>
      <c r="E404" s="117">
        <f t="shared" si="218"/>
        <v>77.64004481886397</v>
      </c>
      <c r="F404" s="117">
        <f t="shared" si="218"/>
        <v>118.53636099523889</v>
      </c>
      <c r="G404" s="117">
        <f t="shared" si="218"/>
        <v>153.06283564037156</v>
      </c>
      <c r="H404" s="117">
        <f t="shared" si="218"/>
        <v>158.16669525147893</v>
      </c>
      <c r="I404" s="117">
        <f t="shared" si="218"/>
        <v>166.7916058024777</v>
      </c>
      <c r="J404" s="117">
        <f t="shared" si="218"/>
        <v>127.04069907974983</v>
      </c>
      <c r="K404" s="117">
        <f t="shared" si="218"/>
        <v>127.22661898109843</v>
      </c>
      <c r="L404" s="117">
        <f t="shared" si="218"/>
        <v>105.29606854423619</v>
      </c>
      <c r="M404" s="117">
        <f t="shared" si="218"/>
        <v>111.1944286304351</v>
      </c>
      <c r="N404" s="117">
        <f t="shared" si="218"/>
        <v>145.82151521479005</v>
      </c>
      <c r="O404" s="117">
        <f t="shared" si="218"/>
        <v>147.24932918333539</v>
      </c>
      <c r="P404" s="117">
        <f t="shared" si="218"/>
        <v>148.96954611812504</v>
      </c>
      <c r="Q404" s="117">
        <f t="shared" si="218"/>
        <v>137.72291702336014</v>
      </c>
      <c r="R404" s="117">
        <f t="shared" ref="R404:V404" si="219">R405+R408+R410+R419</f>
        <v>124.69972797201878</v>
      </c>
      <c r="S404" s="117">
        <f t="shared" si="219"/>
        <v>132.72925821539403</v>
      </c>
      <c r="T404" s="117">
        <f t="shared" si="219"/>
        <v>145.57228082655621</v>
      </c>
      <c r="U404" s="117">
        <f t="shared" si="219"/>
        <v>153.24200650314904</v>
      </c>
      <c r="V404" s="117">
        <f t="shared" si="219"/>
        <v>160.52368908853805</v>
      </c>
      <c r="W404" s="117">
        <f t="shared" ref="W404:Y404" si="220">W405+W408+W410+W419</f>
        <v>199.87425569888896</v>
      </c>
      <c r="X404" s="117">
        <f t="shared" si="220"/>
        <v>172.80912911040207</v>
      </c>
      <c r="Y404" s="117">
        <f t="shared" si="220"/>
        <v>141.03772905875576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108.6330485226884</v>
      </c>
      <c r="D419" s="122">
        <v>95.871533010415021</v>
      </c>
      <c r="E419" s="122">
        <v>77.64004481886397</v>
      </c>
      <c r="F419" s="122">
        <v>118.53636099523889</v>
      </c>
      <c r="G419" s="122">
        <v>153.06283564037156</v>
      </c>
      <c r="H419" s="122">
        <v>158.16669525147893</v>
      </c>
      <c r="I419" s="122">
        <v>166.7916058024777</v>
      </c>
      <c r="J419" s="122">
        <v>127.04069907974983</v>
      </c>
      <c r="K419" s="122">
        <v>127.22661898109843</v>
      </c>
      <c r="L419" s="122">
        <v>105.29606854423619</v>
      </c>
      <c r="M419" s="122">
        <v>111.1944286304351</v>
      </c>
      <c r="N419" s="122">
        <v>145.82151521479005</v>
      </c>
      <c r="O419" s="122">
        <v>147.24932918333539</v>
      </c>
      <c r="P419" s="122">
        <v>148.96954611812504</v>
      </c>
      <c r="Q419" s="122">
        <v>137.72291702336014</v>
      </c>
      <c r="R419" s="122">
        <v>124.69972797201878</v>
      </c>
      <c r="S419" s="122">
        <v>132.72925821539403</v>
      </c>
      <c r="T419" s="122">
        <v>145.57228082655621</v>
      </c>
      <c r="U419" s="122">
        <v>153.24200650314904</v>
      </c>
      <c r="V419" s="122">
        <v>160.52368908853805</v>
      </c>
      <c r="W419" s="122">
        <v>199.87425569888896</v>
      </c>
      <c r="X419" s="122">
        <v>172.80912911040207</v>
      </c>
      <c r="Y419" s="122">
        <v>141.03772905875576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142.38037456224041</v>
      </c>
      <c r="D420" s="98">
        <v>154.42692965589868</v>
      </c>
      <c r="E420" s="98">
        <v>205.19456336608204</v>
      </c>
      <c r="F420" s="98">
        <v>205.8001046140173</v>
      </c>
      <c r="G420" s="98">
        <v>200.94921895862643</v>
      </c>
      <c r="H420" s="98">
        <v>204.01504872787646</v>
      </c>
      <c r="I420" s="98">
        <v>212.58933629105965</v>
      </c>
      <c r="J420" s="98">
        <v>219.07729939648166</v>
      </c>
      <c r="K420" s="98">
        <v>225.93268651970507</v>
      </c>
      <c r="L420" s="98">
        <v>228.80497522332334</v>
      </c>
      <c r="M420" s="98">
        <v>218.96171252500147</v>
      </c>
      <c r="N420" s="98">
        <v>219.59031283928243</v>
      </c>
      <c r="O420" s="98">
        <v>210.79637239669373</v>
      </c>
      <c r="P420" s="98">
        <v>208.79360206670043</v>
      </c>
      <c r="Q420" s="98">
        <v>207.51399124576426</v>
      </c>
      <c r="R420" s="98">
        <v>209.82939576503921</v>
      </c>
      <c r="S420" s="98">
        <v>211.18261158434439</v>
      </c>
      <c r="T420" s="98">
        <v>216.99388911503118</v>
      </c>
      <c r="U420" s="98">
        <v>226.32329296480793</v>
      </c>
      <c r="V420" s="98">
        <v>210.76396731427434</v>
      </c>
      <c r="W420" s="98">
        <v>199.87425569888896</v>
      </c>
      <c r="X420" s="98">
        <v>172.80912911040207</v>
      </c>
      <c r="Y420" s="98">
        <v>141.03772905875576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159.9269477714241</v>
      </c>
      <c r="D423" s="118">
        <f t="shared" si="225"/>
        <v>148.76754287883193</v>
      </c>
      <c r="E423" s="118">
        <f t="shared" si="225"/>
        <v>152.04589386961769</v>
      </c>
      <c r="F423" s="118">
        <f t="shared" si="225"/>
        <v>150.09873982477308</v>
      </c>
      <c r="G423" s="118">
        <f t="shared" si="225"/>
        <v>152.00573407201102</v>
      </c>
      <c r="H423" s="118">
        <f t="shared" si="225"/>
        <v>153.96136552604412</v>
      </c>
      <c r="I423" s="118">
        <f t="shared" si="225"/>
        <v>150.51577428272719</v>
      </c>
      <c r="J423" s="118">
        <f t="shared" si="225"/>
        <v>147.95362885557563</v>
      </c>
      <c r="K423" s="118">
        <f t="shared" si="225"/>
        <v>150.28677831096209</v>
      </c>
      <c r="L423" s="118">
        <f t="shared" si="225"/>
        <v>164.62341806982528</v>
      </c>
      <c r="M423" s="118">
        <f t="shared" si="225"/>
        <v>147.89368937409765</v>
      </c>
      <c r="N423" s="118">
        <f t="shared" si="225"/>
        <v>150.90270582562371</v>
      </c>
      <c r="O423" s="118">
        <f t="shared" si="225"/>
        <v>145.48283397863986</v>
      </c>
      <c r="P423" s="118">
        <f t="shared" si="225"/>
        <v>132.08459255372617</v>
      </c>
      <c r="Q423" s="118">
        <f t="shared" si="225"/>
        <v>128.61641464679539</v>
      </c>
      <c r="R423" s="118">
        <f t="shared" ref="R423:V423" si="226">R424+R427+R429+R438</f>
        <v>128.41662858697489</v>
      </c>
      <c r="S423" s="118">
        <f t="shared" si="226"/>
        <v>129.1547892192614</v>
      </c>
      <c r="T423" s="118">
        <f t="shared" si="226"/>
        <v>125.83422581051306</v>
      </c>
      <c r="U423" s="118">
        <f t="shared" si="226"/>
        <v>119.12947510379404</v>
      </c>
      <c r="V423" s="118">
        <f t="shared" si="226"/>
        <v>113.9904163909089</v>
      </c>
      <c r="W423" s="118">
        <f t="shared" ref="W423:Y423" si="227">W424+W427+W429+W438</f>
        <v>113.80261535464773</v>
      </c>
      <c r="X423" s="118">
        <f t="shared" si="227"/>
        <v>90.172757049895168</v>
      </c>
      <c r="Y423" s="118">
        <f t="shared" si="227"/>
        <v>72.086677835980524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140.02885368841993</v>
      </c>
      <c r="D424" s="123">
        <f t="shared" si="228"/>
        <v>129.82814357637241</v>
      </c>
      <c r="E424" s="123">
        <f t="shared" si="228"/>
        <v>126.06621489659859</v>
      </c>
      <c r="F424" s="123">
        <f t="shared" si="228"/>
        <v>124.53495006809462</v>
      </c>
      <c r="G424" s="123">
        <f t="shared" si="228"/>
        <v>127.9086601725916</v>
      </c>
      <c r="H424" s="123">
        <f t="shared" si="228"/>
        <v>128.59120717092503</v>
      </c>
      <c r="I424" s="123">
        <f t="shared" si="228"/>
        <v>125.12352554248848</v>
      </c>
      <c r="J424" s="123">
        <f t="shared" si="228"/>
        <v>122.68943342567648</v>
      </c>
      <c r="K424" s="123">
        <f t="shared" si="228"/>
        <v>124.28292590986867</v>
      </c>
      <c r="L424" s="123">
        <f t="shared" si="228"/>
        <v>138.06048165376558</v>
      </c>
      <c r="M424" s="123">
        <f t="shared" si="228"/>
        <v>121.66465315965127</v>
      </c>
      <c r="N424" s="123">
        <f t="shared" si="228"/>
        <v>124.22110339246682</v>
      </c>
      <c r="O424" s="123">
        <f t="shared" si="228"/>
        <v>118.76843264694459</v>
      </c>
      <c r="P424" s="123">
        <f t="shared" si="228"/>
        <v>105.42584285080187</v>
      </c>
      <c r="Q424" s="123">
        <f t="shared" si="228"/>
        <v>101.95703528953939</v>
      </c>
      <c r="R424" s="123">
        <f t="shared" ref="R424:V424" si="229">SUM(R425:R426)</f>
        <v>102.12536460857649</v>
      </c>
      <c r="S424" s="123">
        <f t="shared" si="229"/>
        <v>102.05996328037719</v>
      </c>
      <c r="T424" s="123">
        <f t="shared" si="229"/>
        <v>99.026815383464395</v>
      </c>
      <c r="U424" s="123">
        <f t="shared" si="229"/>
        <v>91.701770610085049</v>
      </c>
      <c r="V424" s="123">
        <f t="shared" si="229"/>
        <v>86.771812463100403</v>
      </c>
      <c r="W424" s="123">
        <f t="shared" ref="W424:Y424" si="230">SUM(W425:W426)</f>
        <v>85.206422070422562</v>
      </c>
      <c r="X424" s="123">
        <f t="shared" si="230"/>
        <v>65.956837573568677</v>
      </c>
      <c r="Y424" s="123">
        <f t="shared" si="230"/>
        <v>52.654868460767588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139.59712772334296</v>
      </c>
      <c r="D425" s="99">
        <v>129.43192062211554</v>
      </c>
      <c r="E425" s="99">
        <v>125.68182989033211</v>
      </c>
      <c r="F425" s="99">
        <v>124.16146474650779</v>
      </c>
      <c r="G425" s="99">
        <v>127.53044383604238</v>
      </c>
      <c r="H425" s="99">
        <v>128.21185976085641</v>
      </c>
      <c r="I425" s="99">
        <v>124.7634029158294</v>
      </c>
      <c r="J425" s="99">
        <v>122.33903704849288</v>
      </c>
      <c r="K425" s="99">
        <v>123.93198945083924</v>
      </c>
      <c r="L425" s="99">
        <v>137.66863225101071</v>
      </c>
      <c r="M425" s="99">
        <v>121.32651339899273</v>
      </c>
      <c r="N425" s="99">
        <v>123.87702183760369</v>
      </c>
      <c r="O425" s="99">
        <v>118.44286019581642</v>
      </c>
      <c r="P425" s="99">
        <v>105.14092658162906</v>
      </c>
      <c r="Q425" s="99">
        <v>101.68318495836078</v>
      </c>
      <c r="R425" s="99">
        <v>101.85117483463871</v>
      </c>
      <c r="S425" s="99">
        <v>101.78769888005982</v>
      </c>
      <c r="T425" s="99">
        <v>98.758594399036625</v>
      </c>
      <c r="U425" s="99">
        <v>91.457835233779761</v>
      </c>
      <c r="V425" s="99">
        <v>86.541361723345673</v>
      </c>
      <c r="W425" s="99">
        <v>84.985081127550444</v>
      </c>
      <c r="X425" s="99">
        <v>65.792351784002832</v>
      </c>
      <c r="Y425" s="99">
        <v>52.526256339651766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0.43172596507697747</v>
      </c>
      <c r="D426" s="99">
        <v>0.39622295425687398</v>
      </c>
      <c r="E426" s="99">
        <v>0.38438500626648614</v>
      </c>
      <c r="F426" s="99">
        <v>0.37348532158682191</v>
      </c>
      <c r="G426" s="99">
        <v>0.37821633654921177</v>
      </c>
      <c r="H426" s="99">
        <v>0.37934741006862616</v>
      </c>
      <c r="I426" s="99">
        <v>0.36012262665907541</v>
      </c>
      <c r="J426" s="99">
        <v>0.3503963771835964</v>
      </c>
      <c r="K426" s="99">
        <v>0.35093645902942988</v>
      </c>
      <c r="L426" s="99">
        <v>0.3918494027548613</v>
      </c>
      <c r="M426" s="99">
        <v>0.33813976065853935</v>
      </c>
      <c r="N426" s="99">
        <v>0.34408155486312569</v>
      </c>
      <c r="O426" s="99">
        <v>0.32557245112817051</v>
      </c>
      <c r="P426" s="99">
        <v>0.28491626917280893</v>
      </c>
      <c r="Q426" s="99">
        <v>0.27385033117861213</v>
      </c>
      <c r="R426" s="99">
        <v>0.27418977393777527</v>
      </c>
      <c r="S426" s="99">
        <v>0.2722644003173742</v>
      </c>
      <c r="T426" s="99">
        <v>0.26822098442776487</v>
      </c>
      <c r="U426" s="99">
        <v>0.243935376305292</v>
      </c>
      <c r="V426" s="99">
        <v>0.23045073975472627</v>
      </c>
      <c r="W426" s="99">
        <v>0.22134094287211201</v>
      </c>
      <c r="X426" s="99">
        <v>0.16448578956584087</v>
      </c>
      <c r="Y426" s="99">
        <v>0.12861212111582115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3.6766685763568204E-4</v>
      </c>
      <c r="D427" s="123">
        <f t="shared" si="231"/>
        <v>6.9783813313083795E-4</v>
      </c>
      <c r="E427" s="123">
        <f t="shared" si="231"/>
        <v>2.3636511628561409E-3</v>
      </c>
      <c r="F427" s="123">
        <f t="shared" si="231"/>
        <v>5.5154737962449987E-3</v>
      </c>
      <c r="G427" s="123">
        <f t="shared" si="231"/>
        <v>2.7672216482526584E-3</v>
      </c>
      <c r="H427" s="123">
        <f t="shared" si="231"/>
        <v>6.8624151147783407E-3</v>
      </c>
      <c r="I427" s="123">
        <f t="shared" si="231"/>
        <v>1.7128592397773555E-2</v>
      </c>
      <c r="J427" s="123">
        <f t="shared" si="231"/>
        <v>2.2088771560899854E-2</v>
      </c>
      <c r="K427" s="123">
        <f t="shared" si="231"/>
        <v>2.8623357374851249E-2</v>
      </c>
      <c r="L427" s="123">
        <f t="shared" si="231"/>
        <v>2.820640446316414E-2</v>
      </c>
      <c r="M427" s="123">
        <f t="shared" si="231"/>
        <v>3.6944819302972783E-2</v>
      </c>
      <c r="N427" s="123">
        <f t="shared" si="231"/>
        <v>3.6176787878946459E-2</v>
      </c>
      <c r="O427" s="123">
        <f t="shared" si="231"/>
        <v>6.2817511600632175E-2</v>
      </c>
      <c r="P427" s="123">
        <f t="shared" si="231"/>
        <v>8.2629095072027911E-2</v>
      </c>
      <c r="Q427" s="123">
        <f t="shared" si="231"/>
        <v>0.19168393551936971</v>
      </c>
      <c r="R427" s="123">
        <f t="shared" si="231"/>
        <v>0.13988909437237643</v>
      </c>
      <c r="S427" s="123">
        <f t="shared" si="231"/>
        <v>0.11666253011158693</v>
      </c>
      <c r="T427" s="123">
        <f t="shared" si="231"/>
        <v>0.13020582965537442</v>
      </c>
      <c r="U427" s="123">
        <f t="shared" si="231"/>
        <v>0.1329593720890915</v>
      </c>
      <c r="V427" s="123">
        <f t="shared" si="231"/>
        <v>7.7800120484997973E-2</v>
      </c>
      <c r="W427" s="123">
        <f t="shared" si="231"/>
        <v>3.176295598333153E-2</v>
      </c>
      <c r="X427" s="123">
        <f t="shared" si="231"/>
        <v>1.881884890298478E-2</v>
      </c>
      <c r="Y427" s="123">
        <f t="shared" si="231"/>
        <v>8.0749842504475276E-3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3.6766685763568204E-4</v>
      </c>
      <c r="D428" s="99">
        <f>RES_hhdet_in_fecs!D129</f>
        <v>6.9783813313083795E-4</v>
      </c>
      <c r="E428" s="99">
        <f>RES_hhdet_in_fecs!E129</f>
        <v>2.3636511628561409E-3</v>
      </c>
      <c r="F428" s="99">
        <f>RES_hhdet_in_fecs!F129</f>
        <v>5.5154737962449987E-3</v>
      </c>
      <c r="G428" s="99">
        <f>RES_hhdet_in_fecs!G129</f>
        <v>2.7672216482526584E-3</v>
      </c>
      <c r="H428" s="99">
        <f>RES_hhdet_in_fecs!H129</f>
        <v>6.8624151147783407E-3</v>
      </c>
      <c r="I428" s="99">
        <f>RES_hhdet_in_fecs!I129</f>
        <v>1.7128592397773555E-2</v>
      </c>
      <c r="J428" s="99">
        <f>RES_hhdet_in_fecs!J129</f>
        <v>2.2088771560899854E-2</v>
      </c>
      <c r="K428" s="99">
        <f>RES_hhdet_in_fecs!K129</f>
        <v>2.8623357374851249E-2</v>
      </c>
      <c r="L428" s="99">
        <f>RES_hhdet_in_fecs!L129</f>
        <v>2.820640446316414E-2</v>
      </c>
      <c r="M428" s="99">
        <f>RES_hhdet_in_fecs!M129</f>
        <v>3.6944819302972783E-2</v>
      </c>
      <c r="N428" s="99">
        <f>RES_hhdet_in_fecs!N129</f>
        <v>3.6176787878946459E-2</v>
      </c>
      <c r="O428" s="99">
        <f>RES_hhdet_in_fecs!O129</f>
        <v>6.2817511600632175E-2</v>
      </c>
      <c r="P428" s="99">
        <f>RES_hhdet_in_fecs!P129</f>
        <v>8.2629095072027911E-2</v>
      </c>
      <c r="Q428" s="99">
        <f>RES_hhdet_in_fecs!Q129</f>
        <v>0.19168393551936971</v>
      </c>
      <c r="R428" s="99">
        <f>RES_hhdet_in_fecs!R129</f>
        <v>0.13988909437237643</v>
      </c>
      <c r="S428" s="99">
        <f>RES_hhdet_in_fecs!S129</f>
        <v>0.11666253011158693</v>
      </c>
      <c r="T428" s="99">
        <f>RES_hhdet_in_fecs!T129</f>
        <v>0.13020582965537442</v>
      </c>
      <c r="U428" s="99">
        <f>RES_hhdet_in_fecs!U129</f>
        <v>0.1329593720890915</v>
      </c>
      <c r="V428" s="99">
        <f>RES_hhdet_in_fecs!V129</f>
        <v>7.7800120484997973E-2</v>
      </c>
      <c r="W428" s="99">
        <f>RES_hhdet_in_fecs!W129</f>
        <v>3.176295598333153E-2</v>
      </c>
      <c r="X428" s="99">
        <f>RES_hhdet_in_fecs!X129</f>
        <v>1.881884890298478E-2</v>
      </c>
      <c r="Y428" s="99">
        <f>RES_hhdet_in_fecs!Y129</f>
        <v>8.0749842504475276E-3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12.276215867314356</v>
      </c>
      <c r="D429" s="123">
        <v>11.735466416042609</v>
      </c>
      <c r="E429" s="123">
        <v>14.129030898208638</v>
      </c>
      <c r="F429" s="123">
        <v>14.197138672495702</v>
      </c>
      <c r="G429" s="123">
        <v>13.344014327956327</v>
      </c>
      <c r="H429" s="123">
        <v>14.137861275290376</v>
      </c>
      <c r="I429" s="123">
        <v>13.977224955483374</v>
      </c>
      <c r="J429" s="123">
        <v>14.082100381148219</v>
      </c>
      <c r="K429" s="123">
        <v>14.6333637301222</v>
      </c>
      <c r="L429" s="123">
        <v>14.894309205101003</v>
      </c>
      <c r="M429" s="123">
        <v>15.174602566457075</v>
      </c>
      <c r="N429" s="123">
        <v>15.277348217631983</v>
      </c>
      <c r="O429" s="123">
        <v>15.478446393017373</v>
      </c>
      <c r="P429" s="123">
        <v>15.659746125875483</v>
      </c>
      <c r="Q429" s="123">
        <v>15.790159458028487</v>
      </c>
      <c r="R429" s="123">
        <v>15.560560927900518</v>
      </c>
      <c r="S429" s="123">
        <v>16.228021485200522</v>
      </c>
      <c r="T429" s="123">
        <v>15.631410697436083</v>
      </c>
      <c r="U429" s="123">
        <v>15.901882334714557</v>
      </c>
      <c r="V429" s="123">
        <v>16.010173294709642</v>
      </c>
      <c r="W429" s="123">
        <v>17.375678087244896</v>
      </c>
      <c r="X429" s="123">
        <v>14.541583952276351</v>
      </c>
      <c r="Y429" s="123">
        <v>11.564548914771667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12.245602269029746</v>
      </c>
      <c r="D430" s="99">
        <v>11.735466416042609</v>
      </c>
      <c r="E430" s="99">
        <v>13.525575218778586</v>
      </c>
      <c r="F430" s="99">
        <v>13.932033774421015</v>
      </c>
      <c r="G430" s="99">
        <v>13.344014327956327</v>
      </c>
      <c r="H430" s="99">
        <v>13.368446816520489</v>
      </c>
      <c r="I430" s="99">
        <v>13.971409228275826</v>
      </c>
      <c r="J430" s="99">
        <v>14.061439480744014</v>
      </c>
      <c r="K430" s="99">
        <v>14.623518797716175</v>
      </c>
      <c r="L430" s="99">
        <v>14.810148061960994</v>
      </c>
      <c r="M430" s="99">
        <v>15.081041489858602</v>
      </c>
      <c r="N430" s="99">
        <v>15.22963279349139</v>
      </c>
      <c r="O430" s="99">
        <v>15.472149358376129</v>
      </c>
      <c r="P430" s="99">
        <v>15.673497020077836</v>
      </c>
      <c r="Q430" s="99">
        <v>15.822440468080929</v>
      </c>
      <c r="R430" s="99">
        <v>15.528301831422825</v>
      </c>
      <c r="S430" s="99">
        <v>16.176609769091201</v>
      </c>
      <c r="T430" s="99">
        <v>15.783175975200022</v>
      </c>
      <c r="U430" s="99">
        <v>15.868475473478467</v>
      </c>
      <c r="V430" s="99">
        <v>15.970131755940354</v>
      </c>
      <c r="W430" s="99">
        <v>17.396504494097307</v>
      </c>
      <c r="X430" s="99">
        <v>14.629646642596214</v>
      </c>
      <c r="Y430" s="99">
        <v>11.677732764893298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13.279051978910852</v>
      </c>
      <c r="L431" s="99">
        <v>13.517994018655132</v>
      </c>
      <c r="M431" s="99">
        <v>13.734020281303179</v>
      </c>
      <c r="N431" s="99">
        <v>13.851474496560183</v>
      </c>
      <c r="O431" s="99">
        <v>14.158365160183479</v>
      </c>
      <c r="P431" s="99">
        <v>14.42179407385186</v>
      </c>
      <c r="Q431" s="99">
        <v>14.645350200874001</v>
      </c>
      <c r="R431" s="99">
        <v>14.401446788404396</v>
      </c>
      <c r="S431" s="99">
        <v>15.021356155698301</v>
      </c>
      <c r="T431" s="99">
        <v>14.863935769975077</v>
      </c>
      <c r="U431" s="99">
        <v>14.868672702313464</v>
      </c>
      <c r="V431" s="99">
        <v>14.969193205707098</v>
      </c>
      <c r="W431" s="99">
        <v>16.384147849889565</v>
      </c>
      <c r="X431" s="99">
        <v>13.678293437675393</v>
      </c>
      <c r="Y431" s="99">
        <v>10.905006270341561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7.013880859071838</v>
      </c>
      <c r="L432" s="102">
        <v>7.4264168139445896</v>
      </c>
      <c r="M432" s="102">
        <v>7.2690234131880986</v>
      </c>
      <c r="N432" s="102">
        <v>7.0662255361949349</v>
      </c>
      <c r="O432" s="102">
        <v>7.394019836907912</v>
      </c>
      <c r="P432" s="102">
        <v>7.3679910521817975</v>
      </c>
      <c r="Q432" s="102">
        <v>7.5571643398895576</v>
      </c>
      <c r="R432" s="102">
        <v>7.3191794091866216</v>
      </c>
      <c r="S432" s="102">
        <v>7.497695735649919</v>
      </c>
      <c r="T432" s="102">
        <v>8.6296127718985502</v>
      </c>
      <c r="U432" s="102">
        <v>7.8325173675453215</v>
      </c>
      <c r="V432" s="102">
        <v>7.6765294146691456</v>
      </c>
      <c r="W432" s="102">
        <v>8.6924627267274541</v>
      </c>
      <c r="X432" s="102">
        <v>5.6051399690028187</v>
      </c>
      <c r="Y432" s="102">
        <v>3.5017527825572263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6.265171119839013</v>
      </c>
      <c r="L433" s="105">
        <v>6.0915772047105428</v>
      </c>
      <c r="M433" s="105">
        <v>6.4649968681150813</v>
      </c>
      <c r="N433" s="105">
        <v>6.7852489603652479</v>
      </c>
      <c r="O433" s="105">
        <v>6.7643453232755668</v>
      </c>
      <c r="P433" s="105">
        <v>7.0538030216700625</v>
      </c>
      <c r="Q433" s="105">
        <v>7.0881858609844413</v>
      </c>
      <c r="R433" s="105">
        <v>7.0822673792177717</v>
      </c>
      <c r="S433" s="105">
        <v>7.5236604200483814</v>
      </c>
      <c r="T433" s="105">
        <v>6.2343229980765269</v>
      </c>
      <c r="U433" s="105">
        <v>7.0361553347681438</v>
      </c>
      <c r="V433" s="105">
        <v>7.2926637910379553</v>
      </c>
      <c r="W433" s="105">
        <v>7.6916851231621086</v>
      </c>
      <c r="X433" s="105">
        <v>8.0731534686725723</v>
      </c>
      <c r="Y433" s="105">
        <v>7.4032534877843368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13.20334100175746</v>
      </c>
      <c r="D434" s="102">
        <v>0</v>
      </c>
      <c r="E434" s="102">
        <v>20.9344252392264</v>
      </c>
      <c r="F434" s="102">
        <v>19.380484165947784</v>
      </c>
      <c r="G434" s="102">
        <v>0</v>
      </c>
      <c r="H434" s="102">
        <v>18.012920657891733</v>
      </c>
      <c r="I434" s="102">
        <v>16.436844235582353</v>
      </c>
      <c r="J434" s="102">
        <v>17.204728365914519</v>
      </c>
      <c r="K434" s="102">
        <v>18.037628166730148</v>
      </c>
      <c r="L434" s="102">
        <v>19.207920836056584</v>
      </c>
      <c r="M434" s="102">
        <v>18.683887279050968</v>
      </c>
      <c r="N434" s="102">
        <v>18.106829208834604</v>
      </c>
      <c r="O434" s="102">
        <v>18.963378028296365</v>
      </c>
      <c r="P434" s="102">
        <v>18.364176587516248</v>
      </c>
      <c r="Q434" s="102">
        <v>18.366656401432827</v>
      </c>
      <c r="R434" s="102">
        <v>18.317427821393338</v>
      </c>
      <c r="S434" s="102">
        <v>18.173207146272148</v>
      </c>
      <c r="T434" s="102">
        <v>17.461962615708664</v>
      </c>
      <c r="U434" s="102">
        <v>18.536016022531602</v>
      </c>
      <c r="V434" s="102">
        <v>0</v>
      </c>
      <c r="W434" s="102">
        <v>19.24857371995051</v>
      </c>
      <c r="X434" s="102">
        <v>15.566269550308288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14.863592377338735</v>
      </c>
      <c r="L435" s="105">
        <v>15.996102737021285</v>
      </c>
      <c r="M435" s="105">
        <v>15.482213298169622</v>
      </c>
      <c r="N435" s="105">
        <v>14.985056500282733</v>
      </c>
      <c r="O435" s="105">
        <v>15.960979968839693</v>
      </c>
      <c r="P435" s="105">
        <v>15.653153602605588</v>
      </c>
      <c r="Q435" s="105">
        <v>15.900597850643521</v>
      </c>
      <c r="R435" s="105">
        <v>15.952502382935792</v>
      </c>
      <c r="S435" s="105">
        <v>15.874753843012575</v>
      </c>
      <c r="T435" s="105">
        <v>15.644401994167557</v>
      </c>
      <c r="U435" s="105">
        <v>16.503851556033297</v>
      </c>
      <c r="V435" s="105">
        <v>17.348925057234609</v>
      </c>
      <c r="W435" s="105">
        <v>17.4104452493808</v>
      </c>
      <c r="X435" s="105">
        <v>13.79694669140923</v>
      </c>
      <c r="Y435" s="105">
        <v>10.152441078518086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8.6422350243772925</v>
      </c>
      <c r="L436" s="99">
        <v>9.6370808642083503</v>
      </c>
      <c r="M436" s="99">
        <v>8.9937363815429077</v>
      </c>
      <c r="N436" s="99">
        <v>8.3808948706422317</v>
      </c>
      <c r="O436" s="99">
        <v>9.0737404871421692</v>
      </c>
      <c r="P436" s="99">
        <v>8.6403343359977054</v>
      </c>
      <c r="Q436" s="99">
        <v>8.7941966050989446</v>
      </c>
      <c r="R436" s="99">
        <v>8.6843701974103222</v>
      </c>
      <c r="S436" s="99">
        <v>8.4406896140586802</v>
      </c>
      <c r="T436" s="99">
        <v>9.4242199736791079</v>
      </c>
      <c r="U436" s="99">
        <v>9.141177383402443</v>
      </c>
      <c r="V436" s="99">
        <v>9.3837404432902289</v>
      </c>
      <c r="W436" s="99">
        <v>9.6037815434827873</v>
      </c>
      <c r="X436" s="99">
        <v>5.7738204067440027</v>
      </c>
      <c r="Y436" s="99">
        <v>3.0877847754956584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6.2213573529614408</v>
      </c>
      <c r="L437" s="99">
        <v>6.3590218728129333</v>
      </c>
      <c r="M437" s="99">
        <v>6.4884769166267144</v>
      </c>
      <c r="N437" s="99">
        <v>6.6041616296405001</v>
      </c>
      <c r="O437" s="99">
        <v>6.8872394816975229</v>
      </c>
      <c r="P437" s="99">
        <v>7.0128192666078837</v>
      </c>
      <c r="Q437" s="99">
        <v>7.106401245544574</v>
      </c>
      <c r="R437" s="99">
        <v>7.2681321855254701</v>
      </c>
      <c r="S437" s="99">
        <v>7.4340642289538925</v>
      </c>
      <c r="T437" s="99">
        <v>6.2201820204884504</v>
      </c>
      <c r="U437" s="99">
        <v>7.362674172630852</v>
      </c>
      <c r="V437" s="99">
        <v>7.9651846139443805</v>
      </c>
      <c r="W437" s="99">
        <v>7.8066637058980088</v>
      </c>
      <c r="X437" s="99">
        <v>8.023126284665226</v>
      </c>
      <c r="Y437" s="99">
        <v>7.0646563030224279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7.6215105488321502</v>
      </c>
      <c r="D438" s="123">
        <v>7.203235048283763</v>
      </c>
      <c r="E438" s="123">
        <v>11.848284423647616</v>
      </c>
      <c r="F438" s="123">
        <v>11.36113561038651</v>
      </c>
      <c r="G438" s="123">
        <v>10.75029234981487</v>
      </c>
      <c r="H438" s="123">
        <v>11.225434664713939</v>
      </c>
      <c r="I438" s="123">
        <v>11.397895192357558</v>
      </c>
      <c r="J438" s="123">
        <v>11.160006277190023</v>
      </c>
      <c r="K438" s="123">
        <v>11.341865313596369</v>
      </c>
      <c r="L438" s="123">
        <v>11.640420806495539</v>
      </c>
      <c r="M438" s="123">
        <v>11.017488828686346</v>
      </c>
      <c r="N438" s="123">
        <v>11.368077427645973</v>
      </c>
      <c r="O438" s="123">
        <v>11.173137427077284</v>
      </c>
      <c r="P438" s="123">
        <v>10.916374481976797</v>
      </c>
      <c r="Q438" s="123">
        <v>10.677535963708165</v>
      </c>
      <c r="R438" s="123">
        <v>10.590813956125508</v>
      </c>
      <c r="S438" s="123">
        <v>10.750141923572095</v>
      </c>
      <c r="T438" s="123">
        <v>11.045793899957202</v>
      </c>
      <c r="U438" s="123">
        <v>11.392862786905336</v>
      </c>
      <c r="V438" s="123">
        <v>11.130630512613868</v>
      </c>
      <c r="W438" s="123">
        <v>11.188752240996942</v>
      </c>
      <c r="X438" s="123">
        <v>9.6555166751471546</v>
      </c>
      <c r="Y438" s="123">
        <v>7.8591854761908175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8.2498744930448584</v>
      </c>
      <c r="D439" s="99">
        <v>8.9139867240003721</v>
      </c>
      <c r="E439" s="99">
        <v>11.81971708595775</v>
      </c>
      <c r="F439" s="99">
        <v>11.840834476152088</v>
      </c>
      <c r="G439" s="99">
        <v>11.534158315352302</v>
      </c>
      <c r="H439" s="99">
        <v>11.635998645153121</v>
      </c>
      <c r="I439" s="99">
        <v>12.090674674163367</v>
      </c>
      <c r="J439" s="99">
        <v>12.432819294335502</v>
      </c>
      <c r="K439" s="99">
        <v>12.803772092671368</v>
      </c>
      <c r="L439" s="99">
        <v>12.943385179409887</v>
      </c>
      <c r="M439" s="99">
        <v>12.364258667560442</v>
      </c>
      <c r="N439" s="99">
        <v>12.384868261169558</v>
      </c>
      <c r="O439" s="99">
        <v>11.883276120424103</v>
      </c>
      <c r="P439" s="99">
        <v>11.760206106582512</v>
      </c>
      <c r="Q439" s="99">
        <v>11.676273763666968</v>
      </c>
      <c r="R439" s="99">
        <v>11.798293373610026</v>
      </c>
      <c r="S439" s="99">
        <v>11.860674045368087</v>
      </c>
      <c r="T439" s="99">
        <v>12.174069059918811</v>
      </c>
      <c r="U439" s="99">
        <v>12.6846674020265</v>
      </c>
      <c r="V439" s="99">
        <v>11.803924762471805</v>
      </c>
      <c r="W439" s="99">
        <v>11.188752240996942</v>
      </c>
      <c r="X439" s="99">
        <v>9.6555166751471546</v>
      </c>
      <c r="Y439" s="99">
        <v>7.8591854761908175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5.5987994528014671</v>
      </c>
      <c r="D440" s="110">
        <v>4.4022569122448223</v>
      </c>
      <c r="E440" s="110">
        <v>11.86567282669173</v>
      </c>
      <c r="F440" s="110">
        <v>10.709527559168786</v>
      </c>
      <c r="G440" s="110">
        <v>8.2447628206846311</v>
      </c>
      <c r="H440" s="110">
        <v>9.8090795930146335</v>
      </c>
      <c r="I440" s="110">
        <v>8.8748487224848329</v>
      </c>
      <c r="J440" s="110">
        <v>9.4031067943809941</v>
      </c>
      <c r="K440" s="110">
        <v>9.4575489650141265</v>
      </c>
      <c r="L440" s="110">
        <v>10.529593825591515</v>
      </c>
      <c r="M440" s="110">
        <v>9.6278898955182939</v>
      </c>
      <c r="N440" s="110">
        <v>9.3581493174487296</v>
      </c>
      <c r="O440" s="110">
        <v>9.5276250486120109</v>
      </c>
      <c r="P440" s="110">
        <v>8.8151258768055047</v>
      </c>
      <c r="Q440" s="110">
        <v>8.7066666987719348</v>
      </c>
      <c r="R440" s="110">
        <v>8.8220727076782079</v>
      </c>
      <c r="S440" s="110">
        <v>8.8713171388983696</v>
      </c>
      <c r="T440" s="110">
        <v>8.7461314816570788</v>
      </c>
      <c r="U440" s="110">
        <v>8.684115571090361</v>
      </c>
      <c r="V440" s="110">
        <v>8.9793749733097386</v>
      </c>
      <c r="W440" s="110">
        <v>0</v>
      </c>
      <c r="X440" s="110">
        <v>0</v>
      </c>
      <c r="Y440" s="110">
        <v>0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121.66235873822876</v>
      </c>
      <c r="D442" s="118">
        <f t="shared" si="232"/>
        <v>113.48689212201823</v>
      </c>
      <c r="E442" s="118">
        <f t="shared" si="232"/>
        <v>116.13349791969432</v>
      </c>
      <c r="F442" s="118">
        <f t="shared" si="232"/>
        <v>114.57951385149232</v>
      </c>
      <c r="G442" s="118">
        <f t="shared" si="232"/>
        <v>116.0387156450811</v>
      </c>
      <c r="H442" s="118">
        <f t="shared" si="232"/>
        <v>117.27027837110083</v>
      </c>
      <c r="I442" s="118">
        <f t="shared" si="232"/>
        <v>115.22261220141826</v>
      </c>
      <c r="J442" s="118">
        <f t="shared" si="232"/>
        <v>113.85353901244682</v>
      </c>
      <c r="K442" s="118">
        <f t="shared" si="232"/>
        <v>115.94059266050441</v>
      </c>
      <c r="L442" s="118">
        <f t="shared" si="232"/>
        <v>127.51980070753363</v>
      </c>
      <c r="M442" s="118">
        <f t="shared" si="232"/>
        <v>114.81395123179834</v>
      </c>
      <c r="N442" s="118">
        <f t="shared" si="232"/>
        <v>117.30757916086884</v>
      </c>
      <c r="O442" s="118">
        <f t="shared" si="232"/>
        <v>113.76749103283561</v>
      </c>
      <c r="P442" s="118">
        <f t="shared" si="232"/>
        <v>103.90996509030936</v>
      </c>
      <c r="Q442" s="118">
        <f t="shared" si="232"/>
        <v>102.24699792414643</v>
      </c>
      <c r="R442" s="118">
        <f t="shared" ref="R442:V442" si="233">R443+R446+R448+R457</f>
        <v>102.51492671154449</v>
      </c>
      <c r="S442" s="118">
        <f t="shared" si="233"/>
        <v>103.41783740325329</v>
      </c>
      <c r="T442" s="118">
        <f t="shared" si="233"/>
        <v>101.22101295551411</v>
      </c>
      <c r="U442" s="118">
        <f t="shared" si="233"/>
        <v>96.088150045327254</v>
      </c>
      <c r="V442" s="118">
        <f t="shared" si="233"/>
        <v>92.046015874795117</v>
      </c>
      <c r="W442" s="118">
        <f t="shared" ref="W442:Y442" si="234">W443+W446+W448+W457</f>
        <v>91.587535125570668</v>
      </c>
      <c r="X442" s="118">
        <f t="shared" si="234"/>
        <v>72.848005013238179</v>
      </c>
      <c r="Y442" s="118">
        <f t="shared" si="234"/>
        <v>58.483411673851343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107.17898812267754</v>
      </c>
      <c r="D443" s="123">
        <f t="shared" si="235"/>
        <v>99.533354348196582</v>
      </c>
      <c r="E443" s="123">
        <f t="shared" si="235"/>
        <v>96.811730251545953</v>
      </c>
      <c r="F443" s="123">
        <f t="shared" si="235"/>
        <v>95.795523957152312</v>
      </c>
      <c r="G443" s="123">
        <f t="shared" si="235"/>
        <v>98.55895804033905</v>
      </c>
      <c r="H443" s="123">
        <f t="shared" si="235"/>
        <v>99.258722139265899</v>
      </c>
      <c r="I443" s="123">
        <f t="shared" si="235"/>
        <v>96.753658990484666</v>
      </c>
      <c r="J443" s="123">
        <f t="shared" si="235"/>
        <v>95.048672608021889</v>
      </c>
      <c r="K443" s="123">
        <f t="shared" si="235"/>
        <v>96.472871881182201</v>
      </c>
      <c r="L443" s="123">
        <f t="shared" si="235"/>
        <v>107.39216423742778</v>
      </c>
      <c r="M443" s="123">
        <f t="shared" si="235"/>
        <v>94.910446885696317</v>
      </c>
      <c r="N443" s="123">
        <f t="shared" si="235"/>
        <v>97.282401086697178</v>
      </c>
      <c r="O443" s="123">
        <f t="shared" si="235"/>
        <v>93.484658697317002</v>
      </c>
      <c r="P443" s="123">
        <f t="shared" si="235"/>
        <v>83.471241519310652</v>
      </c>
      <c r="Q443" s="123">
        <f t="shared" si="235"/>
        <v>81.171215165663511</v>
      </c>
      <c r="R443" s="123">
        <f t="shared" ref="R443:V443" si="236">SUM(R444:R445)</f>
        <v>81.648111938907192</v>
      </c>
      <c r="S443" s="123">
        <f t="shared" si="236"/>
        <v>81.928856290136551</v>
      </c>
      <c r="T443" s="123">
        <f t="shared" si="236"/>
        <v>79.807059274938339</v>
      </c>
      <c r="U443" s="123">
        <f t="shared" si="236"/>
        <v>74.179656560861474</v>
      </c>
      <c r="V443" s="123">
        <f t="shared" si="236"/>
        <v>70.439967733006071</v>
      </c>
      <c r="W443" s="123">
        <f t="shared" ref="W443:Y443" si="237">SUM(W444:W445)</f>
        <v>69.392927403514236</v>
      </c>
      <c r="X443" s="123">
        <f t="shared" si="237"/>
        <v>53.999640590958123</v>
      </c>
      <c r="Y443" s="123">
        <f t="shared" si="237"/>
        <v>43.327344560776567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106.74726215760056</v>
      </c>
      <c r="D444" s="99">
        <v>99.137131393939711</v>
      </c>
      <c r="E444" s="99">
        <v>96.427345245279469</v>
      </c>
      <c r="F444" s="99">
        <v>95.422038635565485</v>
      </c>
      <c r="G444" s="99">
        <v>98.180741703789835</v>
      </c>
      <c r="H444" s="99">
        <v>98.879374729197266</v>
      </c>
      <c r="I444" s="99">
        <v>96.393536363825589</v>
      </c>
      <c r="J444" s="99">
        <v>94.698276230838289</v>
      </c>
      <c r="K444" s="99">
        <v>96.121935422152774</v>
      </c>
      <c r="L444" s="99">
        <v>107.00031483467292</v>
      </c>
      <c r="M444" s="99">
        <v>94.572307125037781</v>
      </c>
      <c r="N444" s="99">
        <v>96.938319531834054</v>
      </c>
      <c r="O444" s="99">
        <v>93.159086246188835</v>
      </c>
      <c r="P444" s="99">
        <v>83.186325250137841</v>
      </c>
      <c r="Q444" s="99">
        <v>80.897364834484904</v>
      </c>
      <c r="R444" s="99">
        <v>81.373922164969414</v>
      </c>
      <c r="S444" s="99">
        <v>81.656591889819182</v>
      </c>
      <c r="T444" s="99">
        <v>79.538838290510569</v>
      </c>
      <c r="U444" s="99">
        <v>73.935721184556186</v>
      </c>
      <c r="V444" s="99">
        <v>70.209516993251341</v>
      </c>
      <c r="W444" s="99">
        <v>69.171586460642118</v>
      </c>
      <c r="X444" s="99">
        <v>53.835154801392285</v>
      </c>
      <c r="Y444" s="99">
        <v>43.198732439660745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0.43172596507697747</v>
      </c>
      <c r="D445" s="99">
        <v>0.39622295425687398</v>
      </c>
      <c r="E445" s="99">
        <v>0.38438500626648614</v>
      </c>
      <c r="F445" s="99">
        <v>0.37348532158682191</v>
      </c>
      <c r="G445" s="99">
        <v>0.37821633654921177</v>
      </c>
      <c r="H445" s="99">
        <v>0.37934741006862616</v>
      </c>
      <c r="I445" s="99">
        <v>0.36012262665907541</v>
      </c>
      <c r="J445" s="99">
        <v>0.3503963771835964</v>
      </c>
      <c r="K445" s="99">
        <v>0.35093645902942988</v>
      </c>
      <c r="L445" s="99">
        <v>0.3918494027548613</v>
      </c>
      <c r="M445" s="99">
        <v>0.33813976065853935</v>
      </c>
      <c r="N445" s="99">
        <v>0.34408155486312569</v>
      </c>
      <c r="O445" s="99">
        <v>0.32557245112817051</v>
      </c>
      <c r="P445" s="99">
        <v>0.28491626917280893</v>
      </c>
      <c r="Q445" s="99">
        <v>0.27385033117861213</v>
      </c>
      <c r="R445" s="99">
        <v>0.27418977393777527</v>
      </c>
      <c r="S445" s="99">
        <v>0.2722644003173742</v>
      </c>
      <c r="T445" s="99">
        <v>0.26822098442776487</v>
      </c>
      <c r="U445" s="99">
        <v>0.243935376305292</v>
      </c>
      <c r="V445" s="99">
        <v>0.23045073975472627</v>
      </c>
      <c r="W445" s="99">
        <v>0.22134094287211201</v>
      </c>
      <c r="X445" s="99">
        <v>0.16448578956584087</v>
      </c>
      <c r="Y445" s="99">
        <v>0.12861212111582115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8.3340555453113505E-4</v>
      </c>
      <c r="D446" s="123">
        <f t="shared" si="238"/>
        <v>1.6477552849031758E-3</v>
      </c>
      <c r="E446" s="123">
        <f t="shared" si="238"/>
        <v>5.80780409278719E-3</v>
      </c>
      <c r="F446" s="123">
        <f t="shared" si="238"/>
        <v>1.4085454293974835E-2</v>
      </c>
      <c r="G446" s="123">
        <f t="shared" si="238"/>
        <v>7.3381497848172567E-3</v>
      </c>
      <c r="H446" s="123">
        <f t="shared" si="238"/>
        <v>1.8878903684548309E-2</v>
      </c>
      <c r="I446" s="123">
        <f t="shared" si="238"/>
        <v>4.8845004711863878E-2</v>
      </c>
      <c r="J446" s="123">
        <f t="shared" si="238"/>
        <v>6.5253706180826085E-2</v>
      </c>
      <c r="K446" s="123">
        <f t="shared" si="238"/>
        <v>8.7557489430465207E-2</v>
      </c>
      <c r="L446" s="123">
        <f t="shared" si="238"/>
        <v>8.930445313834301E-2</v>
      </c>
      <c r="M446" s="123">
        <f t="shared" si="238"/>
        <v>0.1215076333257024</v>
      </c>
      <c r="N446" s="123">
        <f t="shared" si="238"/>
        <v>0.12413206658799388</v>
      </c>
      <c r="O446" s="123">
        <f t="shared" si="238"/>
        <v>0.22570048104412857</v>
      </c>
      <c r="P446" s="123">
        <f t="shared" si="238"/>
        <v>0.31053957619085865</v>
      </c>
      <c r="Q446" s="123">
        <f t="shared" si="238"/>
        <v>0.74470846170284355</v>
      </c>
      <c r="R446" s="123">
        <f t="shared" si="238"/>
        <v>0.54732602383023399</v>
      </c>
      <c r="S446" s="123">
        <f t="shared" si="238"/>
        <v>0.45680672336163958</v>
      </c>
      <c r="T446" s="123">
        <f t="shared" si="238"/>
        <v>0.51027903238634709</v>
      </c>
      <c r="U446" s="123">
        <f t="shared" si="238"/>
        <v>0.52157151549480796</v>
      </c>
      <c r="V446" s="123">
        <f t="shared" si="238"/>
        <v>0.30603163528908933</v>
      </c>
      <c r="W446" s="123">
        <f t="shared" si="238"/>
        <v>0.12606476809342843</v>
      </c>
      <c r="X446" s="123">
        <f t="shared" si="238"/>
        <v>7.5502354119609649E-2</v>
      </c>
      <c r="Y446" s="123">
        <f t="shared" si="238"/>
        <v>3.2789942818064056E-2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8.3340555453113505E-4</v>
      </c>
      <c r="D447" s="99">
        <f>RES_hhdet_in_tess!D129</f>
        <v>1.6477552849031758E-3</v>
      </c>
      <c r="E447" s="99">
        <f>RES_hhdet_in_tess!E129</f>
        <v>5.80780409278719E-3</v>
      </c>
      <c r="F447" s="99">
        <f>RES_hhdet_in_tess!F129</f>
        <v>1.4085454293974835E-2</v>
      </c>
      <c r="G447" s="99">
        <f>RES_hhdet_in_tess!G129</f>
        <v>7.3381497848172567E-3</v>
      </c>
      <c r="H447" s="99">
        <f>RES_hhdet_in_tess!H129</f>
        <v>1.8878903684548309E-2</v>
      </c>
      <c r="I447" s="99">
        <f>RES_hhdet_in_tess!I129</f>
        <v>4.8845004711863878E-2</v>
      </c>
      <c r="J447" s="99">
        <f>RES_hhdet_in_tess!J129</f>
        <v>6.5253706180826085E-2</v>
      </c>
      <c r="K447" s="99">
        <f>RES_hhdet_in_tess!K129</f>
        <v>8.7557489430465207E-2</v>
      </c>
      <c r="L447" s="99">
        <f>RES_hhdet_in_tess!L129</f>
        <v>8.930445313834301E-2</v>
      </c>
      <c r="M447" s="99">
        <f>RES_hhdet_in_tess!M129</f>
        <v>0.1215076333257024</v>
      </c>
      <c r="N447" s="99">
        <f>RES_hhdet_in_tess!N129</f>
        <v>0.12413206658799388</v>
      </c>
      <c r="O447" s="99">
        <f>RES_hhdet_in_tess!O129</f>
        <v>0.22570048104412857</v>
      </c>
      <c r="P447" s="99">
        <f>RES_hhdet_in_tess!P129</f>
        <v>0.31053957619085865</v>
      </c>
      <c r="Q447" s="99">
        <f>RES_hhdet_in_tess!Q129</f>
        <v>0.74470846170284355</v>
      </c>
      <c r="R447" s="99">
        <f>RES_hhdet_in_tess!R129</f>
        <v>0.54732602383023399</v>
      </c>
      <c r="S447" s="99">
        <f>RES_hhdet_in_tess!S129</f>
        <v>0.45680672336163958</v>
      </c>
      <c r="T447" s="99">
        <f>RES_hhdet_in_tess!T129</f>
        <v>0.51027903238634709</v>
      </c>
      <c r="U447" s="99">
        <f>RES_hhdet_in_tess!U129</f>
        <v>0.52157151549480796</v>
      </c>
      <c r="V447" s="99">
        <f>RES_hhdet_in_tess!V129</f>
        <v>0.30603163528908933</v>
      </c>
      <c r="W447" s="99">
        <f>RES_hhdet_in_tess!W129</f>
        <v>0.12606476809342843</v>
      </c>
      <c r="X447" s="99">
        <f>RES_hhdet_in_tess!X129</f>
        <v>7.5502354119609649E-2</v>
      </c>
      <c r="Y447" s="99">
        <f>RES_hhdet_in_tess!Y129</f>
        <v>3.2789942818064056E-2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9.790532457650464</v>
      </c>
      <c r="D448" s="123">
        <v>9.4450273257391153</v>
      </c>
      <c r="E448" s="123">
        <v>11.125844046570084</v>
      </c>
      <c r="F448" s="123">
        <v>11.329150101948379</v>
      </c>
      <c r="G448" s="123">
        <v>10.815926749049032</v>
      </c>
      <c r="H448" s="123">
        <v>11.009869705674285</v>
      </c>
      <c r="I448" s="123">
        <v>11.379011324149888</v>
      </c>
      <c r="J448" s="123">
        <v>11.482429236926732</v>
      </c>
      <c r="K448" s="123">
        <v>11.974869526516084</v>
      </c>
      <c r="L448" s="123">
        <v>12.175579597290076</v>
      </c>
      <c r="M448" s="123">
        <v>12.437418494167128</v>
      </c>
      <c r="N448" s="123">
        <v>12.618740935392248</v>
      </c>
      <c r="O448" s="123">
        <v>12.923516103997313</v>
      </c>
      <c r="P448" s="123">
        <v>13.191271847279415</v>
      </c>
      <c r="Q448" s="123">
        <v>13.424292883651651</v>
      </c>
      <c r="R448" s="123">
        <v>13.272109114089195</v>
      </c>
      <c r="S448" s="123">
        <v>13.8711242106826</v>
      </c>
      <c r="T448" s="123">
        <v>13.576236908397414</v>
      </c>
      <c r="U448" s="123">
        <v>13.791056799077353</v>
      </c>
      <c r="V448" s="123">
        <v>13.972483220146744</v>
      </c>
      <c r="W448" s="123">
        <v>15.232446948792642</v>
      </c>
      <c r="X448" s="123">
        <v>12.869673791997577</v>
      </c>
      <c r="Y448" s="123">
        <v>10.318014786586103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9.8331090280769615</v>
      </c>
      <c r="D449" s="99">
        <v>9.4450273257391153</v>
      </c>
      <c r="E449" s="99">
        <v>10.911267387270806</v>
      </c>
      <c r="F449" s="99">
        <v>11.265535004699649</v>
      </c>
      <c r="G449" s="99">
        <v>10.815926749049032</v>
      </c>
      <c r="H449" s="99">
        <v>10.8621927083163</v>
      </c>
      <c r="I449" s="99">
        <v>11.380475768314144</v>
      </c>
      <c r="J449" s="99">
        <v>11.483616380473759</v>
      </c>
      <c r="K449" s="99">
        <v>11.975450373041399</v>
      </c>
      <c r="L449" s="99">
        <v>12.163457145914894</v>
      </c>
      <c r="M449" s="99">
        <v>12.435531792959729</v>
      </c>
      <c r="N449" s="99">
        <v>12.625811972563536</v>
      </c>
      <c r="O449" s="99">
        <v>12.917005251188922</v>
      </c>
      <c r="P449" s="99">
        <v>13.191539821228657</v>
      </c>
      <c r="Q449" s="99">
        <v>13.418274018049516</v>
      </c>
      <c r="R449" s="99">
        <v>13.245066091173848</v>
      </c>
      <c r="S449" s="99">
        <v>13.875311368479521</v>
      </c>
      <c r="T449" s="99">
        <v>13.610622488381694</v>
      </c>
      <c r="U449" s="99">
        <v>13.754219176946632</v>
      </c>
      <c r="V449" s="99">
        <v>13.909159476323595</v>
      </c>
      <c r="W449" s="99">
        <v>15.218516574782811</v>
      </c>
      <c r="X449" s="99">
        <v>12.866181597844156</v>
      </c>
      <c r="Y449" s="99">
        <v>10.322345051956979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12.008958460773508</v>
      </c>
      <c r="L450" s="99">
        <v>12.190834436049538</v>
      </c>
      <c r="M450" s="99">
        <v>12.458891375948358</v>
      </c>
      <c r="N450" s="99">
        <v>12.643357043828191</v>
      </c>
      <c r="O450" s="99">
        <v>12.937281665118029</v>
      </c>
      <c r="P450" s="99">
        <v>13.255044980806884</v>
      </c>
      <c r="Q450" s="99">
        <v>13.497064574520184</v>
      </c>
      <c r="R450" s="99">
        <v>13.325256217292983</v>
      </c>
      <c r="S450" s="99">
        <v>13.954727520216696</v>
      </c>
      <c r="T450" s="99">
        <v>13.676069947092584</v>
      </c>
      <c r="U450" s="99">
        <v>13.825097395428761</v>
      </c>
      <c r="V450" s="99">
        <v>13.978524213799076</v>
      </c>
      <c r="W450" s="99">
        <v>15.295878720057898</v>
      </c>
      <c r="X450" s="99">
        <v>13.00264701587467</v>
      </c>
      <c r="Y450" s="99">
        <v>10.498571837324976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5.7437873409344942</v>
      </c>
      <c r="L451" s="102">
        <v>6.0992572313389966</v>
      </c>
      <c r="M451" s="102">
        <v>5.9938945078332759</v>
      </c>
      <c r="N451" s="102">
        <v>5.8581080834629429</v>
      </c>
      <c r="O451" s="102">
        <v>6.1729363418424645</v>
      </c>
      <c r="P451" s="102">
        <v>6.2012419591368202</v>
      </c>
      <c r="Q451" s="102">
        <v>6.4088787135357421</v>
      </c>
      <c r="R451" s="102">
        <v>6.2429888380752105</v>
      </c>
      <c r="S451" s="102">
        <v>6.4310671001683168</v>
      </c>
      <c r="T451" s="102">
        <v>7.4417469490160562</v>
      </c>
      <c r="U451" s="102">
        <v>6.7889420606606192</v>
      </c>
      <c r="V451" s="102">
        <v>6.6858604227611211</v>
      </c>
      <c r="W451" s="102">
        <v>7.6041935968957892</v>
      </c>
      <c r="X451" s="102">
        <v>4.9294935472020942</v>
      </c>
      <c r="Y451" s="102">
        <v>3.0953183495406389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6.265171119839013</v>
      </c>
      <c r="L452" s="105">
        <v>6.0915772047105428</v>
      </c>
      <c r="M452" s="105">
        <v>6.4649968681150813</v>
      </c>
      <c r="N452" s="105">
        <v>6.7852489603652479</v>
      </c>
      <c r="O452" s="105">
        <v>6.7643453232755668</v>
      </c>
      <c r="P452" s="105">
        <v>7.0538030216700625</v>
      </c>
      <c r="Q452" s="105">
        <v>7.0881858609844413</v>
      </c>
      <c r="R452" s="105">
        <v>7.0822673792177717</v>
      </c>
      <c r="S452" s="105">
        <v>7.5236604200483814</v>
      </c>
      <c r="T452" s="105">
        <v>6.2343229980765269</v>
      </c>
      <c r="U452" s="105">
        <v>7.0361553347681438</v>
      </c>
      <c r="V452" s="105">
        <v>7.2926637910379553</v>
      </c>
      <c r="W452" s="105">
        <v>7.6916851231621086</v>
      </c>
      <c r="X452" s="105">
        <v>8.0731534686725723</v>
      </c>
      <c r="Y452" s="105">
        <v>7.4032534877843368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8.5011117167818853</v>
      </c>
      <c r="D453" s="102">
        <v>0</v>
      </c>
      <c r="E453" s="102">
        <v>13.545704912390416</v>
      </c>
      <c r="F453" s="102">
        <v>12.572955969114352</v>
      </c>
      <c r="G453" s="102">
        <v>0</v>
      </c>
      <c r="H453" s="102">
        <v>11.75362637372722</v>
      </c>
      <c r="I453" s="102">
        <v>10.759660558117162</v>
      </c>
      <c r="J453" s="102">
        <v>11.303007837599226</v>
      </c>
      <c r="K453" s="102">
        <v>11.899603194602852</v>
      </c>
      <c r="L453" s="102">
        <v>12.732145438751562</v>
      </c>
      <c r="M453" s="102">
        <v>12.496643602375864</v>
      </c>
      <c r="N453" s="102">
        <v>12.289428704620455</v>
      </c>
      <c r="O453" s="102">
        <v>13.156245200487852</v>
      </c>
      <c r="P453" s="102">
        <v>13.099024817967095</v>
      </c>
      <c r="Q453" s="102">
        <v>13.446705301057643</v>
      </c>
      <c r="R453" s="102">
        <v>13.644128366636886</v>
      </c>
      <c r="S453" s="102">
        <v>13.761108586326412</v>
      </c>
      <c r="T453" s="102">
        <v>13.436490436709477</v>
      </c>
      <c r="U453" s="102">
        <v>14.490561030003013</v>
      </c>
      <c r="V453" s="102">
        <v>0</v>
      </c>
      <c r="W453" s="102">
        <v>15.49188516974238</v>
      </c>
      <c r="X453" s="102">
        <v>12.719299281673388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11.92272598934748</v>
      </c>
      <c r="L454" s="105">
        <v>12.747048781887857</v>
      </c>
      <c r="M454" s="105">
        <v>12.503901679967081</v>
      </c>
      <c r="N454" s="105">
        <v>12.292424815081242</v>
      </c>
      <c r="O454" s="105">
        <v>13.182339149926889</v>
      </c>
      <c r="P454" s="105">
        <v>13.175902776690531</v>
      </c>
      <c r="Q454" s="105">
        <v>13.544860566812323</v>
      </c>
      <c r="R454" s="105">
        <v>13.736871296290476</v>
      </c>
      <c r="S454" s="105">
        <v>13.82551981451164</v>
      </c>
      <c r="T454" s="105">
        <v>13.471854947326106</v>
      </c>
      <c r="U454" s="105">
        <v>14.508804635577288</v>
      </c>
      <c r="V454" s="105">
        <v>15.414138745483967</v>
      </c>
      <c r="W454" s="105">
        <v>15.536102937684849</v>
      </c>
      <c r="X454" s="105">
        <v>12.740952191165457</v>
      </c>
      <c r="Y454" s="105">
        <v>9.6230618122775127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5.7013686363860394</v>
      </c>
      <c r="L455" s="99">
        <v>6.3880269090749238</v>
      </c>
      <c r="M455" s="99">
        <v>6.0154247633403664</v>
      </c>
      <c r="N455" s="99">
        <v>5.6882631854407419</v>
      </c>
      <c r="O455" s="99">
        <v>6.2950996682293674</v>
      </c>
      <c r="P455" s="99">
        <v>6.1630835100826467</v>
      </c>
      <c r="Q455" s="99">
        <v>6.4384593212677466</v>
      </c>
      <c r="R455" s="99">
        <v>6.4687391107650072</v>
      </c>
      <c r="S455" s="99">
        <v>6.3914555855577451</v>
      </c>
      <c r="T455" s="99">
        <v>7.2516729268376539</v>
      </c>
      <c r="U455" s="99">
        <v>7.1461304629464379</v>
      </c>
      <c r="V455" s="99">
        <v>7.448954131539586</v>
      </c>
      <c r="W455" s="99">
        <v>7.7294392317868397</v>
      </c>
      <c r="X455" s="99">
        <v>4.7178259065002308</v>
      </c>
      <c r="Y455" s="99">
        <v>2.5584055092550844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6.2213573529614408</v>
      </c>
      <c r="L456" s="99">
        <v>6.3590218728129333</v>
      </c>
      <c r="M456" s="99">
        <v>6.4884769166267144</v>
      </c>
      <c r="N456" s="99">
        <v>6.6041616296405001</v>
      </c>
      <c r="O456" s="99">
        <v>6.8872394816975229</v>
      </c>
      <c r="P456" s="99">
        <v>7.0128192666078837</v>
      </c>
      <c r="Q456" s="99">
        <v>7.106401245544574</v>
      </c>
      <c r="R456" s="99">
        <v>7.2681321855254701</v>
      </c>
      <c r="S456" s="99">
        <v>7.4340642289538925</v>
      </c>
      <c r="T456" s="99">
        <v>6.2201820204884504</v>
      </c>
      <c r="U456" s="99">
        <v>7.362674172630852</v>
      </c>
      <c r="V456" s="99">
        <v>7.9651846139443805</v>
      </c>
      <c r="W456" s="99">
        <v>7.8066637058980088</v>
      </c>
      <c r="X456" s="99">
        <v>8.023126284665226</v>
      </c>
      <c r="Y456" s="99">
        <v>7.0646563030224279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4.6920047523462385</v>
      </c>
      <c r="D457" s="123">
        <v>4.5068626927976263</v>
      </c>
      <c r="E457" s="123">
        <v>8.1901158174855091</v>
      </c>
      <c r="F457" s="123">
        <v>7.4407543380976575</v>
      </c>
      <c r="G457" s="123">
        <v>6.6564927059082084</v>
      </c>
      <c r="H457" s="123">
        <v>6.9828076224760869</v>
      </c>
      <c r="I457" s="123">
        <v>7.0410968820718374</v>
      </c>
      <c r="J457" s="123">
        <v>7.2571834613173625</v>
      </c>
      <c r="K457" s="123">
        <v>7.4052937633756581</v>
      </c>
      <c r="L457" s="123">
        <v>7.8627524196774363</v>
      </c>
      <c r="M457" s="123">
        <v>7.3445782186091861</v>
      </c>
      <c r="N457" s="123">
        <v>7.2823050721914147</v>
      </c>
      <c r="O457" s="123">
        <v>7.1336157504771682</v>
      </c>
      <c r="P457" s="123">
        <v>6.9369121475284272</v>
      </c>
      <c r="Q457" s="123">
        <v>6.9067814131284333</v>
      </c>
      <c r="R457" s="123">
        <v>7.0473796347178634</v>
      </c>
      <c r="S457" s="123">
        <v>7.1610501790725065</v>
      </c>
      <c r="T457" s="123">
        <v>7.3274377397920034</v>
      </c>
      <c r="U457" s="123">
        <v>7.5958651698936137</v>
      </c>
      <c r="V457" s="123">
        <v>7.3275332863532112</v>
      </c>
      <c r="W457" s="123">
        <v>6.8360960051703552</v>
      </c>
      <c r="X457" s="123">
        <v>5.9031882761628651</v>
      </c>
      <c r="Y457" s="123">
        <v>4.8052623836706116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4.8425536310947601</v>
      </c>
      <c r="D458" s="99">
        <v>5.2356207448565311</v>
      </c>
      <c r="E458" s="99">
        <v>6.9465990920460543</v>
      </c>
      <c r="F458" s="99">
        <v>6.9633184586768699</v>
      </c>
      <c r="G458" s="99">
        <v>6.7871665314849929</v>
      </c>
      <c r="H458" s="99">
        <v>6.8513280519658855</v>
      </c>
      <c r="I458" s="99">
        <v>7.123443739784868</v>
      </c>
      <c r="J458" s="99">
        <v>7.3295502157553667</v>
      </c>
      <c r="K458" s="99">
        <v>7.5529006637772156</v>
      </c>
      <c r="L458" s="99">
        <v>7.6399716423687911</v>
      </c>
      <c r="M458" s="99">
        <v>7.3015556384342801</v>
      </c>
      <c r="N458" s="99">
        <v>7.3156409636048245</v>
      </c>
      <c r="O458" s="99">
        <v>7.0204525218154652</v>
      </c>
      <c r="P458" s="99">
        <v>6.9507766317760735</v>
      </c>
      <c r="Q458" s="99">
        <v>6.9134217036111369</v>
      </c>
      <c r="R458" s="99">
        <v>7.0181893821662227</v>
      </c>
      <c r="S458" s="99">
        <v>7.1014134037715939</v>
      </c>
      <c r="T458" s="99">
        <v>7.3409907000855474</v>
      </c>
      <c r="U458" s="99">
        <v>7.6982281459822204</v>
      </c>
      <c r="V458" s="99">
        <v>7.1962943993511299</v>
      </c>
      <c r="W458" s="99">
        <v>6.8360960051703552</v>
      </c>
      <c r="X458" s="99">
        <v>5.9031882761628651</v>
      </c>
      <c r="Y458" s="99">
        <v>4.8052623836706116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4.2073861004578852</v>
      </c>
      <c r="D459" s="110">
        <v>3.3136822918932793</v>
      </c>
      <c r="E459" s="110">
        <v>8.9470211423281292</v>
      </c>
      <c r="F459" s="110">
        <v>8.0892884188991587</v>
      </c>
      <c r="G459" s="110">
        <v>6.2388101644260407</v>
      </c>
      <c r="H459" s="110">
        <v>7.4363831073926399</v>
      </c>
      <c r="I459" s="110">
        <v>6.7411963305768454</v>
      </c>
      <c r="J459" s="110">
        <v>7.1572936018234392</v>
      </c>
      <c r="K459" s="110">
        <v>7.2150366966657051</v>
      </c>
      <c r="L459" s="110">
        <v>8.0526815561953402</v>
      </c>
      <c r="M459" s="110">
        <v>7.3889689747633085</v>
      </c>
      <c r="N459" s="110">
        <v>7.2164087806226691</v>
      </c>
      <c r="O459" s="110">
        <v>7.3958342372242143</v>
      </c>
      <c r="P459" s="110">
        <v>6.9023878095713176</v>
      </c>
      <c r="Q459" s="110">
        <v>6.8936777292354741</v>
      </c>
      <c r="R459" s="110">
        <v>7.0901381306334628</v>
      </c>
      <c r="S459" s="110">
        <v>7.2619451008080089</v>
      </c>
      <c r="T459" s="110">
        <v>7.299813952129389</v>
      </c>
      <c r="U459" s="110">
        <v>7.381223247085078</v>
      </c>
      <c r="V459" s="110">
        <v>7.7468572040829518</v>
      </c>
      <c r="W459" s="110">
        <v>0</v>
      </c>
      <c r="X459" s="110">
        <v>0</v>
      </c>
      <c r="Y459" s="110">
        <v>0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1.4298518368508231</v>
      </c>
      <c r="D461" s="118">
        <f t="shared" si="239"/>
        <v>1.2571018862680505</v>
      </c>
      <c r="E461" s="118">
        <f t="shared" si="239"/>
        <v>1.0159185000554343</v>
      </c>
      <c r="F461" s="118">
        <f t="shared" si="239"/>
        <v>1.5492452363201259</v>
      </c>
      <c r="G461" s="118">
        <f t="shared" si="239"/>
        <v>1.9957273103532214</v>
      </c>
      <c r="H461" s="118">
        <f t="shared" si="239"/>
        <v>2.0492189302931747</v>
      </c>
      <c r="I461" s="118">
        <f t="shared" si="239"/>
        <v>2.1548404012110995</v>
      </c>
      <c r="J461" s="118">
        <f t="shared" si="239"/>
        <v>1.6377476226453442</v>
      </c>
      <c r="K461" s="118">
        <f t="shared" si="239"/>
        <v>1.6378295961443712</v>
      </c>
      <c r="L461" s="118">
        <f t="shared" si="239"/>
        <v>1.3530892009269504</v>
      </c>
      <c r="M461" s="118">
        <f t="shared" si="239"/>
        <v>1.4263128296180458</v>
      </c>
      <c r="N461" s="118">
        <f t="shared" si="239"/>
        <v>1.8682357593691021</v>
      </c>
      <c r="O461" s="118">
        <f t="shared" si="239"/>
        <v>1.8856376485159889</v>
      </c>
      <c r="P461" s="118">
        <f t="shared" si="239"/>
        <v>1.9060184533566147</v>
      </c>
      <c r="Q461" s="118">
        <f t="shared" si="239"/>
        <v>1.7603335170614709</v>
      </c>
      <c r="R461" s="118">
        <f t="shared" ref="R461:V461" si="240">R462+R465+R467+R476</f>
        <v>1.5927595843567495</v>
      </c>
      <c r="S461" s="118">
        <f t="shared" si="240"/>
        <v>1.6933617351477206</v>
      </c>
      <c r="T461" s="118">
        <f t="shared" si="240"/>
        <v>1.85523446655616</v>
      </c>
      <c r="U461" s="118">
        <f t="shared" si="240"/>
        <v>1.9510101139891132</v>
      </c>
      <c r="V461" s="118">
        <f t="shared" si="240"/>
        <v>2.0422131094977112</v>
      </c>
      <c r="W461" s="118">
        <f t="shared" ref="W461:Y461" si="241">W462+W465+W467+W476</f>
        <v>2.5416369590648653</v>
      </c>
      <c r="X461" s="118">
        <f t="shared" si="241"/>
        <v>2.1933471679264285</v>
      </c>
      <c r="Y461" s="118">
        <f t="shared" si="241"/>
        <v>1.7852925727715063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1.4298518368508231</v>
      </c>
      <c r="D476" s="123">
        <v>1.2571018862680505</v>
      </c>
      <c r="E476" s="123">
        <v>1.0159185000554343</v>
      </c>
      <c r="F476" s="123">
        <v>1.5492452363201259</v>
      </c>
      <c r="G476" s="123">
        <v>1.9957273103532214</v>
      </c>
      <c r="H476" s="123">
        <v>2.0492189302931747</v>
      </c>
      <c r="I476" s="123">
        <v>2.1548404012110995</v>
      </c>
      <c r="J476" s="123">
        <v>1.6377476226453442</v>
      </c>
      <c r="K476" s="123">
        <v>1.6378295961443712</v>
      </c>
      <c r="L476" s="123">
        <v>1.3530892009269504</v>
      </c>
      <c r="M476" s="123">
        <v>1.4263128296180458</v>
      </c>
      <c r="N476" s="123">
        <v>1.8682357593691021</v>
      </c>
      <c r="O476" s="123">
        <v>1.8856376485159889</v>
      </c>
      <c r="P476" s="123">
        <v>1.9060184533566147</v>
      </c>
      <c r="Q476" s="123">
        <v>1.7603335170614709</v>
      </c>
      <c r="R476" s="123">
        <v>1.5927595843567495</v>
      </c>
      <c r="S476" s="123">
        <v>1.6933617351477206</v>
      </c>
      <c r="T476" s="123">
        <v>1.85523446655616</v>
      </c>
      <c r="U476" s="123">
        <v>1.9510101139891132</v>
      </c>
      <c r="V476" s="123">
        <v>2.0422131094977112</v>
      </c>
      <c r="W476" s="123">
        <v>2.5416369590648653</v>
      </c>
      <c r="X476" s="123">
        <v>2.1933471679264285</v>
      </c>
      <c r="Y476" s="123">
        <v>1.7852925727715063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1.8740414898400706</v>
      </c>
      <c r="D477" s="99">
        <v>2.0249012242239246</v>
      </c>
      <c r="E477" s="99">
        <v>2.6849669332461628</v>
      </c>
      <c r="F477" s="99">
        <v>2.6897639596027085</v>
      </c>
      <c r="G477" s="99">
        <v>2.6200994029154296</v>
      </c>
      <c r="H477" s="99">
        <v>2.6432334522329839</v>
      </c>
      <c r="I477" s="99">
        <v>2.7465176589829516</v>
      </c>
      <c r="J477" s="99">
        <v>2.8242392309012527</v>
      </c>
      <c r="K477" s="99">
        <v>2.908504868571228</v>
      </c>
      <c r="L477" s="99">
        <v>2.9402193773547505</v>
      </c>
      <c r="M477" s="99">
        <v>2.8086649989230303</v>
      </c>
      <c r="N477" s="99">
        <v>2.8133466742072772</v>
      </c>
      <c r="O477" s="99">
        <v>2.6994050035155395</v>
      </c>
      <c r="P477" s="99">
        <v>2.6714484191712842</v>
      </c>
      <c r="Q477" s="99">
        <v>2.6523823481545881</v>
      </c>
      <c r="R477" s="99">
        <v>2.6801003227492544</v>
      </c>
      <c r="S477" s="99">
        <v>2.6942707161458155</v>
      </c>
      <c r="T477" s="99">
        <v>2.7654615276511572</v>
      </c>
      <c r="U477" s="99">
        <v>2.8814490470443404</v>
      </c>
      <c r="V477" s="99">
        <v>2.6813795490430952</v>
      </c>
      <c r="W477" s="99">
        <v>2.5416369590648653</v>
      </c>
      <c r="X477" s="99">
        <v>2.1933471679264285</v>
      </c>
      <c r="Y477" s="99">
        <v>1.7852925727715063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528</v>
      </c>
      <c r="C5" s="120">
        <v>700</v>
      </c>
      <c r="D5" s="120">
        <v>2020</v>
      </c>
      <c r="E5" s="120">
        <v>4579</v>
      </c>
      <c r="F5" s="120">
        <v>9383</v>
      </c>
      <c r="G5" s="120">
        <v>16865</v>
      </c>
      <c r="H5" s="120">
        <v>28390</v>
      </c>
      <c r="I5" s="120">
        <v>42317</v>
      </c>
      <c r="J5" s="120">
        <v>59912</v>
      </c>
      <c r="K5" s="120">
        <v>78560</v>
      </c>
      <c r="L5" s="120">
        <v>97559</v>
      </c>
      <c r="M5" s="120">
        <v>121654</v>
      </c>
      <c r="N5" s="120">
        <v>148626</v>
      </c>
      <c r="O5" s="120">
        <v>184784</v>
      </c>
      <c r="P5" s="120">
        <v>226899</v>
      </c>
      <c r="Q5" s="120">
        <v>268216</v>
      </c>
      <c r="R5" s="120">
        <v>301200</v>
      </c>
      <c r="S5" s="120">
        <v>337002</v>
      </c>
      <c r="T5" s="120">
        <v>373350</v>
      </c>
      <c r="U5" s="120">
        <v>433180</v>
      </c>
      <c r="V5" s="120">
        <v>515690</v>
      </c>
      <c r="W5" s="120">
        <v>634276</v>
      </c>
      <c r="X5" s="120">
        <v>811682</v>
      </c>
      <c r="Y5" s="120">
        <v>960165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528</v>
      </c>
      <c r="C7" s="52">
        <v>700</v>
      </c>
      <c r="D7" s="52">
        <v>2020</v>
      </c>
      <c r="E7" s="52">
        <v>4579</v>
      </c>
      <c r="F7" s="52">
        <v>9383</v>
      </c>
      <c r="G7" s="52">
        <v>16865</v>
      </c>
      <c r="H7" s="52">
        <v>28390</v>
      </c>
      <c r="I7" s="52">
        <v>42317</v>
      </c>
      <c r="J7" s="52">
        <v>59912</v>
      </c>
      <c r="K7" s="52">
        <v>78560</v>
      </c>
      <c r="L7" s="52">
        <v>97559</v>
      </c>
      <c r="M7" s="52">
        <v>121654</v>
      </c>
      <c r="N7" s="52">
        <v>148626</v>
      </c>
      <c r="O7" s="52">
        <v>184784</v>
      </c>
      <c r="P7" s="52">
        <v>226899</v>
      </c>
      <c r="Q7" s="52">
        <v>268216</v>
      </c>
      <c r="R7" s="52">
        <v>301200</v>
      </c>
      <c r="S7" s="52">
        <v>337002</v>
      </c>
      <c r="T7" s="52">
        <v>373350</v>
      </c>
      <c r="U7" s="52">
        <v>433180</v>
      </c>
      <c r="V7" s="52">
        <v>515690</v>
      </c>
      <c r="W7" s="52">
        <v>634276</v>
      </c>
      <c r="X7" s="52">
        <v>811682</v>
      </c>
      <c r="Y7" s="52">
        <v>960165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</v>
      </c>
      <c r="C9" s="52">
        <v>4</v>
      </c>
      <c r="D9" s="52">
        <v>7</v>
      </c>
      <c r="E9" s="52">
        <v>12</v>
      </c>
      <c r="F9" s="52">
        <v>27</v>
      </c>
      <c r="G9" s="52">
        <v>54</v>
      </c>
      <c r="H9" s="52">
        <v>101</v>
      </c>
      <c r="I9" s="52">
        <v>210</v>
      </c>
      <c r="J9" s="52">
        <v>398</v>
      </c>
      <c r="K9" s="52">
        <v>668</v>
      </c>
      <c r="L9" s="52">
        <v>970</v>
      </c>
      <c r="M9" s="52">
        <v>1401</v>
      </c>
      <c r="N9" s="52">
        <v>1988</v>
      </c>
      <c r="O9" s="52">
        <v>2959</v>
      </c>
      <c r="P9" s="52">
        <v>5709</v>
      </c>
      <c r="Q9" s="52">
        <v>11385</v>
      </c>
      <c r="R9" s="52">
        <v>19956</v>
      </c>
      <c r="S9" s="52">
        <v>26986</v>
      </c>
      <c r="T9" s="52">
        <v>33875</v>
      </c>
      <c r="U9" s="52">
        <v>42708</v>
      </c>
      <c r="V9" s="52">
        <v>56883</v>
      </c>
      <c r="W9" s="52">
        <v>77972</v>
      </c>
      <c r="X9" s="52">
        <v>112290</v>
      </c>
      <c r="Y9" s="52">
        <v>147565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259</v>
      </c>
      <c r="C11" s="52">
        <v>305</v>
      </c>
      <c r="D11" s="52">
        <v>477</v>
      </c>
      <c r="E11" s="52">
        <v>619</v>
      </c>
      <c r="F11" s="52">
        <v>1251</v>
      </c>
      <c r="G11" s="52">
        <v>2968</v>
      </c>
      <c r="H11" s="52">
        <v>7898</v>
      </c>
      <c r="I11" s="52">
        <v>11478</v>
      </c>
      <c r="J11" s="52">
        <v>13069</v>
      </c>
      <c r="K11" s="52">
        <v>14645</v>
      </c>
      <c r="L11" s="52">
        <v>15376</v>
      </c>
      <c r="M11" s="52">
        <v>16248</v>
      </c>
      <c r="N11" s="52">
        <v>18578</v>
      </c>
      <c r="O11" s="52">
        <v>21647</v>
      </c>
      <c r="P11" s="52">
        <v>25673</v>
      </c>
      <c r="Q11" s="52">
        <v>29055</v>
      </c>
      <c r="R11" s="52">
        <v>32724</v>
      </c>
      <c r="S11" s="52">
        <v>37430</v>
      </c>
      <c r="T11" s="52">
        <v>41446</v>
      </c>
      <c r="U11" s="52">
        <v>46880</v>
      </c>
      <c r="V11" s="52">
        <v>57720</v>
      </c>
      <c r="W11" s="52">
        <v>64300</v>
      </c>
      <c r="X11" s="52">
        <v>88657</v>
      </c>
      <c r="Y11" s="52">
        <v>132053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17</v>
      </c>
      <c r="L12" s="52">
        <v>18</v>
      </c>
      <c r="M12" s="52">
        <v>21</v>
      </c>
      <c r="N12" s="52">
        <v>26</v>
      </c>
      <c r="O12" s="52">
        <v>72</v>
      </c>
      <c r="P12" s="52">
        <v>140</v>
      </c>
      <c r="Q12" s="52">
        <v>199</v>
      </c>
      <c r="R12" s="52">
        <v>265</v>
      </c>
      <c r="S12" s="52">
        <v>307</v>
      </c>
      <c r="T12" s="52">
        <v>434</v>
      </c>
      <c r="U12" s="52">
        <v>586</v>
      </c>
      <c r="V12" s="52">
        <v>824</v>
      </c>
      <c r="W12" s="52">
        <v>974</v>
      </c>
      <c r="X12" s="52">
        <v>2554</v>
      </c>
      <c r="Y12" s="52">
        <v>5236</v>
      </c>
      <c r="DA12" s="63" t="s">
        <v>1123</v>
      </c>
    </row>
    <row r="13" spans="1:105" ht="12" customHeight="1" x14ac:dyDescent="0.25">
      <c r="A13" s="97" t="s">
        <v>122</v>
      </c>
      <c r="B13" s="52">
        <v>269</v>
      </c>
      <c r="C13" s="52">
        <v>395</v>
      </c>
      <c r="D13" s="52">
        <v>1543</v>
      </c>
      <c r="E13" s="52">
        <v>3960</v>
      </c>
      <c r="F13" s="52">
        <v>8132</v>
      </c>
      <c r="G13" s="52">
        <v>13897</v>
      </c>
      <c r="H13" s="52">
        <v>20492</v>
      </c>
      <c r="I13" s="52">
        <v>30839</v>
      </c>
      <c r="J13" s="52">
        <v>46843</v>
      </c>
      <c r="K13" s="52">
        <v>53486</v>
      </c>
      <c r="L13" s="52">
        <v>69296</v>
      </c>
      <c r="M13" s="52">
        <v>89418</v>
      </c>
      <c r="N13" s="52">
        <v>109288</v>
      </c>
      <c r="O13" s="52">
        <v>106090</v>
      </c>
      <c r="P13" s="52">
        <v>101803</v>
      </c>
      <c r="Q13" s="52">
        <v>98145</v>
      </c>
      <c r="R13" s="52">
        <v>100315</v>
      </c>
      <c r="S13" s="52">
        <v>119874</v>
      </c>
      <c r="T13" s="52">
        <v>101580</v>
      </c>
      <c r="U13" s="52">
        <v>101291</v>
      </c>
      <c r="V13" s="52">
        <v>85270</v>
      </c>
      <c r="W13" s="52">
        <v>75100</v>
      </c>
      <c r="X13" s="52">
        <v>96715</v>
      </c>
      <c r="Y13" s="52">
        <v>72385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10412</v>
      </c>
      <c r="L14" s="52">
        <v>12869</v>
      </c>
      <c r="M14" s="52">
        <v>15967</v>
      </c>
      <c r="N14" s="52">
        <v>20734</v>
      </c>
      <c r="O14" s="52">
        <v>56975</v>
      </c>
      <c r="P14" s="52">
        <v>99283</v>
      </c>
      <c r="Q14" s="52">
        <v>140817</v>
      </c>
      <c r="R14" s="52">
        <v>167896</v>
      </c>
      <c r="S14" s="52">
        <v>179391</v>
      </c>
      <c r="T14" s="52">
        <v>229890</v>
      </c>
      <c r="U14" s="52">
        <v>284423</v>
      </c>
      <c r="V14" s="52">
        <v>371876</v>
      </c>
      <c r="W14" s="52">
        <v>493902</v>
      </c>
      <c r="X14" s="52">
        <v>623756</v>
      </c>
      <c r="Y14" s="52">
        <v>750491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445</v>
      </c>
      <c r="C16" s="52">
        <v>570</v>
      </c>
      <c r="D16" s="52">
        <v>1371</v>
      </c>
      <c r="E16" s="52">
        <v>2298</v>
      </c>
      <c r="F16" s="52">
        <v>5042</v>
      </c>
      <c r="G16" s="52">
        <v>10755</v>
      </c>
      <c r="H16" s="52">
        <v>19753</v>
      </c>
      <c r="I16" s="52">
        <v>30824</v>
      </c>
      <c r="J16" s="52">
        <v>40980</v>
      </c>
      <c r="K16" s="52">
        <v>51276</v>
      </c>
      <c r="L16" s="52">
        <v>59134</v>
      </c>
      <c r="M16" s="52">
        <v>70313</v>
      </c>
      <c r="N16" s="52">
        <v>88016</v>
      </c>
      <c r="O16" s="52">
        <v>113439</v>
      </c>
      <c r="P16" s="52">
        <v>144529</v>
      </c>
      <c r="Q16" s="52">
        <v>173033</v>
      </c>
      <c r="R16" s="52">
        <v>193258</v>
      </c>
      <c r="S16" s="52">
        <v>217245</v>
      </c>
      <c r="T16" s="52">
        <v>244310</v>
      </c>
      <c r="U16" s="52">
        <v>286547</v>
      </c>
      <c r="V16" s="52">
        <v>353768</v>
      </c>
      <c r="W16" s="52">
        <v>497973</v>
      </c>
      <c r="X16" s="52">
        <v>714049</v>
      </c>
      <c r="Y16" s="52">
        <v>896691</v>
      </c>
      <c r="DA16" s="63" t="s">
        <v>1126</v>
      </c>
    </row>
    <row r="17" spans="1:105" ht="12" customHeight="1" x14ac:dyDescent="0.25">
      <c r="A17" s="109" t="s">
        <v>120</v>
      </c>
      <c r="B17" s="36">
        <v>83</v>
      </c>
      <c r="C17" s="36">
        <v>130</v>
      </c>
      <c r="D17" s="36">
        <v>649</v>
      </c>
      <c r="E17" s="36">
        <v>2281</v>
      </c>
      <c r="F17" s="36">
        <v>4341</v>
      </c>
      <c r="G17" s="36">
        <v>6110</v>
      </c>
      <c r="H17" s="36">
        <v>8637</v>
      </c>
      <c r="I17" s="36">
        <v>11493</v>
      </c>
      <c r="J17" s="36">
        <v>18932</v>
      </c>
      <c r="K17" s="36">
        <v>27284</v>
      </c>
      <c r="L17" s="36">
        <v>38425</v>
      </c>
      <c r="M17" s="36">
        <v>51341</v>
      </c>
      <c r="N17" s="36">
        <v>60610</v>
      </c>
      <c r="O17" s="36">
        <v>71345</v>
      </c>
      <c r="P17" s="36">
        <v>82370</v>
      </c>
      <c r="Q17" s="36">
        <v>95183</v>
      </c>
      <c r="R17" s="36">
        <v>107942</v>
      </c>
      <c r="S17" s="36">
        <v>119757</v>
      </c>
      <c r="T17" s="36">
        <v>129040</v>
      </c>
      <c r="U17" s="36">
        <v>146633</v>
      </c>
      <c r="V17" s="36">
        <v>161922</v>
      </c>
      <c r="W17" s="36">
        <v>136303</v>
      </c>
      <c r="X17" s="36">
        <v>97633</v>
      </c>
      <c r="Y17" s="36">
        <v>63474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41</v>
      </c>
      <c r="D21" s="52">
        <v>41</v>
      </c>
      <c r="E21" s="52">
        <v>42</v>
      </c>
      <c r="F21" s="52">
        <v>46</v>
      </c>
      <c r="G21" s="52">
        <v>54</v>
      </c>
      <c r="H21" s="52">
        <v>79</v>
      </c>
      <c r="I21" s="52">
        <v>128</v>
      </c>
      <c r="J21" s="52">
        <v>217</v>
      </c>
      <c r="K21" s="52">
        <v>373</v>
      </c>
      <c r="L21" s="52">
        <v>613</v>
      </c>
      <c r="M21" s="52">
        <v>972</v>
      </c>
      <c r="N21" s="52">
        <v>1479</v>
      </c>
      <c r="O21" s="52">
        <v>2152</v>
      </c>
      <c r="P21" s="52">
        <v>3028</v>
      </c>
      <c r="Q21" s="52">
        <v>4226</v>
      </c>
      <c r="R21" s="52">
        <v>5759</v>
      </c>
      <c r="S21" s="52">
        <v>7709</v>
      </c>
      <c r="T21" s="52">
        <v>10088</v>
      </c>
      <c r="U21" s="52">
        <v>12756</v>
      </c>
      <c r="V21" s="52">
        <v>15751</v>
      </c>
      <c r="W21" s="52">
        <v>18946</v>
      </c>
      <c r="X21" s="52">
        <v>22342</v>
      </c>
      <c r="Y21" s="52">
        <v>25803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0</v>
      </c>
      <c r="E23" s="52">
        <v>1</v>
      </c>
      <c r="F23" s="52">
        <v>0</v>
      </c>
      <c r="G23" s="52">
        <v>1</v>
      </c>
      <c r="H23" s="52">
        <v>1</v>
      </c>
      <c r="I23" s="52">
        <v>0</v>
      </c>
      <c r="J23" s="52">
        <v>6</v>
      </c>
      <c r="K23" s="52">
        <v>12</v>
      </c>
      <c r="L23" s="52">
        <v>16</v>
      </c>
      <c r="M23" s="52">
        <v>33</v>
      </c>
      <c r="N23" s="52">
        <v>64</v>
      </c>
      <c r="O23" s="52">
        <v>101</v>
      </c>
      <c r="P23" s="52">
        <v>160</v>
      </c>
      <c r="Q23" s="52">
        <v>253</v>
      </c>
      <c r="R23" s="52">
        <v>375</v>
      </c>
      <c r="S23" s="52">
        <v>613</v>
      </c>
      <c r="T23" s="52">
        <v>1030</v>
      </c>
      <c r="U23" s="52">
        <v>1757</v>
      </c>
      <c r="V23" s="52">
        <v>2822</v>
      </c>
      <c r="W23" s="52">
        <v>4324</v>
      </c>
      <c r="X23" s="52">
        <v>6313</v>
      </c>
      <c r="Y23" s="52">
        <v>8422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40</v>
      </c>
      <c r="D25" s="52">
        <v>41</v>
      </c>
      <c r="E25" s="52">
        <v>41</v>
      </c>
      <c r="F25" s="52">
        <v>47</v>
      </c>
      <c r="G25" s="52">
        <v>59</v>
      </c>
      <c r="H25" s="52">
        <v>84</v>
      </c>
      <c r="I25" s="52">
        <v>127</v>
      </c>
      <c r="J25" s="52">
        <v>273</v>
      </c>
      <c r="K25" s="52">
        <v>560</v>
      </c>
      <c r="L25" s="52">
        <v>981</v>
      </c>
      <c r="M25" s="52">
        <v>1512</v>
      </c>
      <c r="N25" s="52">
        <v>2249</v>
      </c>
      <c r="O25" s="52">
        <v>2975</v>
      </c>
      <c r="P25" s="52">
        <v>3449</v>
      </c>
      <c r="Q25" s="52">
        <v>2740</v>
      </c>
      <c r="R25" s="52">
        <v>2412</v>
      </c>
      <c r="S25" s="52">
        <v>2928</v>
      </c>
      <c r="T25" s="52">
        <v>3566</v>
      </c>
      <c r="U25" s="52">
        <v>4711</v>
      </c>
      <c r="V25" s="52">
        <v>5940</v>
      </c>
      <c r="W25" s="52">
        <v>6749</v>
      </c>
      <c r="X25" s="52">
        <v>7106</v>
      </c>
      <c r="Y25" s="52">
        <v>7451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52">
        <v>1</v>
      </c>
      <c r="P26" s="52">
        <v>2</v>
      </c>
      <c r="Q26" s="52">
        <v>3</v>
      </c>
      <c r="R26" s="52">
        <v>6</v>
      </c>
      <c r="S26" s="52">
        <v>13</v>
      </c>
      <c r="T26" s="52">
        <v>10</v>
      </c>
      <c r="U26" s="52">
        <v>24</v>
      </c>
      <c r="V26" s="52">
        <v>46</v>
      </c>
      <c r="W26" s="52">
        <v>62</v>
      </c>
      <c r="X26" s="52">
        <v>78</v>
      </c>
      <c r="Y26" s="52">
        <v>92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42</v>
      </c>
      <c r="D27" s="52">
        <v>42</v>
      </c>
      <c r="E27" s="52">
        <v>46</v>
      </c>
      <c r="F27" s="52">
        <v>71</v>
      </c>
      <c r="G27" s="52">
        <v>139</v>
      </c>
      <c r="H27" s="52">
        <v>308</v>
      </c>
      <c r="I27" s="52">
        <v>616</v>
      </c>
      <c r="J27" s="52">
        <v>1193</v>
      </c>
      <c r="K27" s="52">
        <v>2159</v>
      </c>
      <c r="L27" s="52">
        <v>3623</v>
      </c>
      <c r="M27" s="52">
        <v>5349</v>
      </c>
      <c r="N27" s="52">
        <v>7333</v>
      </c>
      <c r="O27" s="52">
        <v>9487</v>
      </c>
      <c r="P27" s="52">
        <v>11874</v>
      </c>
      <c r="Q27" s="52">
        <v>14734</v>
      </c>
      <c r="R27" s="52">
        <v>16666</v>
      </c>
      <c r="S27" s="52">
        <v>16433</v>
      </c>
      <c r="T27" s="52">
        <v>19685</v>
      </c>
      <c r="U27" s="52">
        <v>19305</v>
      </c>
      <c r="V27" s="52">
        <v>16021</v>
      </c>
      <c r="W27" s="52">
        <v>11100</v>
      </c>
      <c r="X27" s="52">
        <v>16093</v>
      </c>
      <c r="Y27" s="52">
        <v>24330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18</v>
      </c>
      <c r="M28" s="52">
        <v>150</v>
      </c>
      <c r="N28" s="52">
        <v>436</v>
      </c>
      <c r="O28" s="52">
        <v>911</v>
      </c>
      <c r="P28" s="52">
        <v>1736</v>
      </c>
      <c r="Q28" s="52">
        <v>3290</v>
      </c>
      <c r="R28" s="52">
        <v>6026</v>
      </c>
      <c r="S28" s="52">
        <v>10408</v>
      </c>
      <c r="T28" s="52">
        <v>12469</v>
      </c>
      <c r="U28" s="52">
        <v>19204</v>
      </c>
      <c r="V28" s="52">
        <v>28673</v>
      </c>
      <c r="W28" s="52">
        <v>40889</v>
      </c>
      <c r="X28" s="52">
        <v>52930</v>
      </c>
      <c r="Y28" s="52">
        <v>77650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70</v>
      </c>
      <c r="D30" s="52">
        <v>69</v>
      </c>
      <c r="E30" s="52">
        <v>75</v>
      </c>
      <c r="F30" s="52">
        <v>89</v>
      </c>
      <c r="G30" s="52">
        <v>135</v>
      </c>
      <c r="H30" s="52">
        <v>242</v>
      </c>
      <c r="I30" s="52">
        <v>439</v>
      </c>
      <c r="J30" s="52">
        <v>903</v>
      </c>
      <c r="K30" s="52">
        <v>1735</v>
      </c>
      <c r="L30" s="52">
        <v>3006</v>
      </c>
      <c r="M30" s="52">
        <v>4625</v>
      </c>
      <c r="N30" s="52">
        <v>6856</v>
      </c>
      <c r="O30" s="52">
        <v>9172</v>
      </c>
      <c r="P30" s="52">
        <v>11144</v>
      </c>
      <c r="Q30" s="52">
        <v>12701</v>
      </c>
      <c r="R30" s="52">
        <v>14313</v>
      </c>
      <c r="S30" s="52">
        <v>17233</v>
      </c>
      <c r="T30" s="52">
        <v>21283</v>
      </c>
      <c r="U30" s="52">
        <v>27569</v>
      </c>
      <c r="V30" s="52">
        <v>34240</v>
      </c>
      <c r="W30" s="52">
        <v>39152</v>
      </c>
      <c r="X30" s="52">
        <v>43182</v>
      </c>
      <c r="Y30" s="52">
        <v>48255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13</v>
      </c>
      <c r="D31" s="36">
        <v>13</v>
      </c>
      <c r="E31" s="36">
        <v>14</v>
      </c>
      <c r="F31" s="36">
        <v>27</v>
      </c>
      <c r="G31" s="36">
        <v>62</v>
      </c>
      <c r="H31" s="36">
        <v>150</v>
      </c>
      <c r="I31" s="36">
        <v>306</v>
      </c>
      <c r="J31" s="36">
        <v>567</v>
      </c>
      <c r="K31" s="36">
        <v>982</v>
      </c>
      <c r="L31" s="36">
        <v>1615</v>
      </c>
      <c r="M31" s="36">
        <v>2393</v>
      </c>
      <c r="N31" s="36">
        <v>3151</v>
      </c>
      <c r="O31" s="36">
        <v>4200</v>
      </c>
      <c r="P31" s="36">
        <v>5931</v>
      </c>
      <c r="Q31" s="36">
        <v>8064</v>
      </c>
      <c r="R31" s="36">
        <v>10813</v>
      </c>
      <c r="S31" s="36">
        <v>12554</v>
      </c>
      <c r="T31" s="36">
        <v>14446</v>
      </c>
      <c r="U31" s="36">
        <v>15694</v>
      </c>
      <c r="V31" s="36">
        <v>16457</v>
      </c>
      <c r="W31" s="36">
        <v>25619</v>
      </c>
      <c r="X31" s="36">
        <v>38670</v>
      </c>
      <c r="Y31" s="36">
        <v>34159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213</v>
      </c>
      <c r="D35" s="52">
        <v>1361</v>
      </c>
      <c r="E35" s="52">
        <v>2601</v>
      </c>
      <c r="F35" s="52">
        <v>4850</v>
      </c>
      <c r="G35" s="52">
        <v>7536</v>
      </c>
      <c r="H35" s="52">
        <v>11604</v>
      </c>
      <c r="I35" s="52">
        <v>14055</v>
      </c>
      <c r="J35" s="52">
        <v>17812</v>
      </c>
      <c r="K35" s="52">
        <v>19021</v>
      </c>
      <c r="L35" s="52">
        <v>19612</v>
      </c>
      <c r="M35" s="52">
        <v>25067</v>
      </c>
      <c r="N35" s="52">
        <v>28451</v>
      </c>
      <c r="O35" s="52">
        <v>38310</v>
      </c>
      <c r="P35" s="52">
        <v>45143</v>
      </c>
      <c r="Q35" s="52">
        <v>45543</v>
      </c>
      <c r="R35" s="52">
        <v>38743</v>
      </c>
      <c r="S35" s="52">
        <v>43511</v>
      </c>
      <c r="T35" s="52">
        <v>46436</v>
      </c>
      <c r="U35" s="52">
        <v>72586</v>
      </c>
      <c r="V35" s="52">
        <v>98261</v>
      </c>
      <c r="W35" s="52">
        <v>137532</v>
      </c>
      <c r="X35" s="52">
        <v>199748</v>
      </c>
      <c r="Y35" s="52">
        <v>174286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3</v>
      </c>
      <c r="E37" s="52">
        <v>6</v>
      </c>
      <c r="F37" s="52">
        <v>15</v>
      </c>
      <c r="G37" s="52">
        <v>28</v>
      </c>
      <c r="H37" s="52">
        <v>48</v>
      </c>
      <c r="I37" s="52">
        <v>109</v>
      </c>
      <c r="J37" s="52">
        <v>194</v>
      </c>
      <c r="K37" s="52">
        <v>282</v>
      </c>
      <c r="L37" s="52">
        <v>318</v>
      </c>
      <c r="M37" s="52">
        <v>464</v>
      </c>
      <c r="N37" s="52">
        <v>651</v>
      </c>
      <c r="O37" s="52">
        <v>1072</v>
      </c>
      <c r="P37" s="52">
        <v>2910</v>
      </c>
      <c r="Q37" s="52">
        <v>5929</v>
      </c>
      <c r="R37" s="52">
        <v>8946</v>
      </c>
      <c r="S37" s="52">
        <v>7643</v>
      </c>
      <c r="T37" s="52">
        <v>7919</v>
      </c>
      <c r="U37" s="52">
        <v>10590</v>
      </c>
      <c r="V37" s="52">
        <v>16997</v>
      </c>
      <c r="W37" s="52">
        <v>25413</v>
      </c>
      <c r="X37" s="52">
        <v>40631</v>
      </c>
      <c r="Y37" s="52">
        <v>43697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86</v>
      </c>
      <c r="D39" s="52">
        <v>213</v>
      </c>
      <c r="E39" s="52">
        <v>183</v>
      </c>
      <c r="F39" s="52">
        <v>679</v>
      </c>
      <c r="G39" s="52">
        <v>1776</v>
      </c>
      <c r="H39" s="52">
        <v>5014</v>
      </c>
      <c r="I39" s="52">
        <v>3707</v>
      </c>
      <c r="J39" s="52">
        <v>1864</v>
      </c>
      <c r="K39" s="52">
        <v>2136</v>
      </c>
      <c r="L39" s="52">
        <v>1712</v>
      </c>
      <c r="M39" s="52">
        <v>2384</v>
      </c>
      <c r="N39" s="52">
        <v>4579</v>
      </c>
      <c r="O39" s="52">
        <v>6044</v>
      </c>
      <c r="P39" s="52">
        <v>7475</v>
      </c>
      <c r="Q39" s="52">
        <v>6122</v>
      </c>
      <c r="R39" s="52">
        <v>6081</v>
      </c>
      <c r="S39" s="52">
        <v>7634</v>
      </c>
      <c r="T39" s="52">
        <v>7582</v>
      </c>
      <c r="U39" s="52">
        <v>10145</v>
      </c>
      <c r="V39" s="52">
        <v>16780</v>
      </c>
      <c r="W39" s="52">
        <v>13329</v>
      </c>
      <c r="X39" s="52">
        <v>31463</v>
      </c>
      <c r="Y39" s="52">
        <v>50847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17</v>
      </c>
      <c r="L40" s="52">
        <v>1</v>
      </c>
      <c r="M40" s="52">
        <v>3</v>
      </c>
      <c r="N40" s="52">
        <v>6</v>
      </c>
      <c r="O40" s="52">
        <v>47</v>
      </c>
      <c r="P40" s="52">
        <v>70</v>
      </c>
      <c r="Q40" s="52">
        <v>62</v>
      </c>
      <c r="R40" s="52">
        <v>72</v>
      </c>
      <c r="S40" s="52">
        <v>55</v>
      </c>
      <c r="T40" s="52">
        <v>137</v>
      </c>
      <c r="U40" s="52">
        <v>176</v>
      </c>
      <c r="V40" s="52">
        <v>284</v>
      </c>
      <c r="W40" s="52">
        <v>212</v>
      </c>
      <c r="X40" s="52">
        <v>1658</v>
      </c>
      <c r="Y40" s="52">
        <v>2774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168</v>
      </c>
      <c r="D41" s="52">
        <v>1190</v>
      </c>
      <c r="E41" s="52">
        <v>2463</v>
      </c>
      <c r="F41" s="52">
        <v>4243</v>
      </c>
      <c r="G41" s="52">
        <v>5904</v>
      </c>
      <c r="H41" s="52">
        <v>6903</v>
      </c>
      <c r="I41" s="52">
        <v>10963</v>
      </c>
      <c r="J41" s="52">
        <v>17197</v>
      </c>
      <c r="K41" s="52">
        <v>8802</v>
      </c>
      <c r="L41" s="52">
        <v>19433</v>
      </c>
      <c r="M41" s="52">
        <v>25471</v>
      </c>
      <c r="N41" s="52">
        <v>27203</v>
      </c>
      <c r="O41" s="52">
        <v>6289</v>
      </c>
      <c r="P41" s="52">
        <v>7587</v>
      </c>
      <c r="Q41" s="52">
        <v>11076</v>
      </c>
      <c r="R41" s="52">
        <v>18836</v>
      </c>
      <c r="S41" s="52">
        <v>35992</v>
      </c>
      <c r="T41" s="52">
        <v>1391</v>
      </c>
      <c r="U41" s="52">
        <v>19016</v>
      </c>
      <c r="V41" s="52">
        <v>0</v>
      </c>
      <c r="W41" s="52">
        <v>930</v>
      </c>
      <c r="X41" s="52">
        <v>37708</v>
      </c>
      <c r="Y41" s="52">
        <v>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10412</v>
      </c>
      <c r="L42" s="52">
        <v>2475</v>
      </c>
      <c r="M42" s="52">
        <v>3248</v>
      </c>
      <c r="N42" s="52">
        <v>5203</v>
      </c>
      <c r="O42" s="52">
        <v>37152</v>
      </c>
      <c r="P42" s="52">
        <v>44044</v>
      </c>
      <c r="Q42" s="52">
        <v>44824</v>
      </c>
      <c r="R42" s="52">
        <v>33105</v>
      </c>
      <c r="S42" s="52">
        <v>21903</v>
      </c>
      <c r="T42" s="52">
        <v>62968</v>
      </c>
      <c r="U42" s="52">
        <v>73737</v>
      </c>
      <c r="V42" s="52">
        <v>116126</v>
      </c>
      <c r="W42" s="52">
        <v>162915</v>
      </c>
      <c r="X42" s="52">
        <v>182784</v>
      </c>
      <c r="Y42" s="52">
        <v>204385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195</v>
      </c>
      <c r="D44" s="52">
        <v>870</v>
      </c>
      <c r="E44" s="52">
        <v>1002</v>
      </c>
      <c r="F44" s="52">
        <v>2833</v>
      </c>
      <c r="G44" s="52">
        <v>5848</v>
      </c>
      <c r="H44" s="52">
        <v>9240</v>
      </c>
      <c r="I44" s="52">
        <v>11510</v>
      </c>
      <c r="J44" s="52">
        <v>11059</v>
      </c>
      <c r="K44" s="52">
        <v>12031</v>
      </c>
      <c r="L44" s="52">
        <v>10864</v>
      </c>
      <c r="M44" s="52">
        <v>15804</v>
      </c>
      <c r="N44" s="52">
        <v>24559</v>
      </c>
      <c r="O44" s="52">
        <v>34595</v>
      </c>
      <c r="P44" s="52">
        <v>42234</v>
      </c>
      <c r="Q44" s="52">
        <v>41205</v>
      </c>
      <c r="R44" s="52">
        <v>34538</v>
      </c>
      <c r="S44" s="52">
        <v>41220</v>
      </c>
      <c r="T44" s="52">
        <v>48348</v>
      </c>
      <c r="U44" s="52">
        <v>69806</v>
      </c>
      <c r="V44" s="52">
        <v>101461</v>
      </c>
      <c r="W44" s="52">
        <v>183357</v>
      </c>
      <c r="X44" s="52">
        <v>259258</v>
      </c>
      <c r="Y44" s="52">
        <v>230897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60</v>
      </c>
      <c r="D45" s="36">
        <v>532</v>
      </c>
      <c r="E45" s="36">
        <v>1646</v>
      </c>
      <c r="F45" s="36">
        <v>2087</v>
      </c>
      <c r="G45" s="36">
        <v>1831</v>
      </c>
      <c r="H45" s="36">
        <v>2677</v>
      </c>
      <c r="I45" s="36">
        <v>3162</v>
      </c>
      <c r="J45" s="36">
        <v>8006</v>
      </c>
      <c r="K45" s="36">
        <v>9334</v>
      </c>
      <c r="L45" s="36">
        <v>12756</v>
      </c>
      <c r="M45" s="36">
        <v>15309</v>
      </c>
      <c r="N45" s="36">
        <v>12420</v>
      </c>
      <c r="O45" s="36">
        <v>14935</v>
      </c>
      <c r="P45" s="36">
        <v>16956</v>
      </c>
      <c r="Q45" s="36">
        <v>20877</v>
      </c>
      <c r="R45" s="36">
        <v>23572</v>
      </c>
      <c r="S45" s="36">
        <v>24369</v>
      </c>
      <c r="T45" s="36">
        <v>23729</v>
      </c>
      <c r="U45" s="36">
        <v>33287</v>
      </c>
      <c r="V45" s="36">
        <v>31746</v>
      </c>
      <c r="W45" s="36">
        <v>0</v>
      </c>
      <c r="X45" s="36">
        <v>0</v>
      </c>
      <c r="Y45" s="36">
        <v>0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77</v>
      </c>
      <c r="D49" s="52">
        <v>494</v>
      </c>
      <c r="E49" s="52">
        <v>943</v>
      </c>
      <c r="F49" s="52">
        <v>1757</v>
      </c>
      <c r="G49" s="52">
        <v>2730</v>
      </c>
      <c r="H49" s="52">
        <v>3624</v>
      </c>
      <c r="I49" s="52">
        <v>4366</v>
      </c>
      <c r="J49" s="52">
        <v>5186</v>
      </c>
      <c r="K49" s="52">
        <v>5460</v>
      </c>
      <c r="L49" s="52">
        <v>5216</v>
      </c>
      <c r="M49" s="52">
        <v>6471</v>
      </c>
      <c r="N49" s="52">
        <v>8308</v>
      </c>
      <c r="O49" s="52">
        <v>9972</v>
      </c>
      <c r="P49" s="52">
        <v>26272</v>
      </c>
      <c r="Q49" s="52">
        <v>21353</v>
      </c>
      <c r="R49" s="52">
        <v>15388</v>
      </c>
      <c r="S49" s="52">
        <v>13530</v>
      </c>
      <c r="T49" s="52">
        <v>14899</v>
      </c>
      <c r="U49" s="52">
        <v>23953</v>
      </c>
      <c r="V49" s="52">
        <v>32505</v>
      </c>
      <c r="W49" s="52">
        <v>50401</v>
      </c>
      <c r="X49" s="52">
        <v>89508</v>
      </c>
      <c r="Y49" s="52">
        <v>92447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2</v>
      </c>
      <c r="E51" s="52">
        <v>4</v>
      </c>
      <c r="F51" s="52">
        <v>8</v>
      </c>
      <c r="G51" s="52">
        <v>14</v>
      </c>
      <c r="H51" s="52">
        <v>21</v>
      </c>
      <c r="I51" s="52">
        <v>40</v>
      </c>
      <c r="J51" s="52">
        <v>68</v>
      </c>
      <c r="K51" s="52">
        <v>93</v>
      </c>
      <c r="L51" s="52">
        <v>98</v>
      </c>
      <c r="M51" s="52">
        <v>152</v>
      </c>
      <c r="N51" s="52">
        <v>234</v>
      </c>
      <c r="O51" s="52">
        <v>357</v>
      </c>
      <c r="P51" s="52">
        <v>1384</v>
      </c>
      <c r="Q51" s="52">
        <v>1643</v>
      </c>
      <c r="R51" s="52">
        <v>1634</v>
      </c>
      <c r="S51" s="52">
        <v>1652</v>
      </c>
      <c r="T51" s="52">
        <v>2131</v>
      </c>
      <c r="U51" s="52">
        <v>3895</v>
      </c>
      <c r="V51" s="52">
        <v>6101</v>
      </c>
      <c r="W51" s="52">
        <v>10191</v>
      </c>
      <c r="X51" s="52">
        <v>16852</v>
      </c>
      <c r="Y51" s="52">
        <v>8577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26</v>
      </c>
      <c r="D53" s="52">
        <v>75</v>
      </c>
      <c r="E53" s="52">
        <v>65</v>
      </c>
      <c r="F53" s="52">
        <v>243</v>
      </c>
      <c r="G53" s="52">
        <v>631</v>
      </c>
      <c r="H53" s="52">
        <v>1525</v>
      </c>
      <c r="I53" s="52">
        <v>1104</v>
      </c>
      <c r="J53" s="52">
        <v>507</v>
      </c>
      <c r="K53" s="52">
        <v>546</v>
      </c>
      <c r="L53" s="52">
        <v>379</v>
      </c>
      <c r="M53" s="52">
        <v>497</v>
      </c>
      <c r="N53" s="52">
        <v>1028</v>
      </c>
      <c r="O53" s="52">
        <v>1217</v>
      </c>
      <c r="P53" s="52">
        <v>3318</v>
      </c>
      <c r="Q53" s="52">
        <v>2106</v>
      </c>
      <c r="R53" s="52">
        <v>1610</v>
      </c>
      <c r="S53" s="52">
        <v>1574</v>
      </c>
      <c r="T53" s="52">
        <v>1566</v>
      </c>
      <c r="U53" s="52">
        <v>2356</v>
      </c>
      <c r="V53" s="52">
        <v>4093</v>
      </c>
      <c r="W53" s="52">
        <v>3786</v>
      </c>
      <c r="X53" s="52">
        <v>11102</v>
      </c>
      <c r="Y53" s="52">
        <v>18223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5</v>
      </c>
      <c r="L54" s="52">
        <v>0</v>
      </c>
      <c r="M54" s="52">
        <v>1</v>
      </c>
      <c r="N54" s="52">
        <v>2</v>
      </c>
      <c r="O54" s="52">
        <v>10</v>
      </c>
      <c r="P54" s="52">
        <v>32</v>
      </c>
      <c r="Q54" s="52">
        <v>23</v>
      </c>
      <c r="R54" s="52">
        <v>20</v>
      </c>
      <c r="S54" s="52">
        <v>12</v>
      </c>
      <c r="T54" s="52">
        <v>30</v>
      </c>
      <c r="U54" s="52">
        <v>43</v>
      </c>
      <c r="V54" s="52">
        <v>72</v>
      </c>
      <c r="W54" s="52">
        <v>62</v>
      </c>
      <c r="X54" s="52">
        <v>587</v>
      </c>
      <c r="Y54" s="52">
        <v>995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51</v>
      </c>
      <c r="D55" s="52">
        <v>419</v>
      </c>
      <c r="E55" s="52">
        <v>878</v>
      </c>
      <c r="F55" s="52">
        <v>1514</v>
      </c>
      <c r="G55" s="52">
        <v>2099</v>
      </c>
      <c r="H55" s="52">
        <v>2099</v>
      </c>
      <c r="I55" s="52">
        <v>3262</v>
      </c>
      <c r="J55" s="52">
        <v>4679</v>
      </c>
      <c r="K55" s="52">
        <v>2250</v>
      </c>
      <c r="L55" s="52">
        <v>4289</v>
      </c>
      <c r="M55" s="52">
        <v>5297</v>
      </c>
      <c r="N55" s="52">
        <v>6109</v>
      </c>
      <c r="O55" s="52">
        <v>1267</v>
      </c>
      <c r="P55" s="52">
        <v>3371</v>
      </c>
      <c r="Q55" s="52">
        <v>3810</v>
      </c>
      <c r="R55" s="52">
        <v>4990</v>
      </c>
      <c r="S55" s="52">
        <v>7426</v>
      </c>
      <c r="T55" s="52">
        <v>289</v>
      </c>
      <c r="U55" s="52">
        <v>4420</v>
      </c>
      <c r="V55" s="52">
        <v>0</v>
      </c>
      <c r="W55" s="52">
        <v>266</v>
      </c>
      <c r="X55" s="52">
        <v>13310</v>
      </c>
      <c r="Y55" s="52">
        <v>0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2659</v>
      </c>
      <c r="L56" s="52">
        <v>548</v>
      </c>
      <c r="M56" s="52">
        <v>676</v>
      </c>
      <c r="N56" s="52">
        <v>1169</v>
      </c>
      <c r="O56" s="52">
        <v>7478</v>
      </c>
      <c r="P56" s="52">
        <v>19551</v>
      </c>
      <c r="Q56" s="52">
        <v>15414</v>
      </c>
      <c r="R56" s="52">
        <v>8768</v>
      </c>
      <c r="S56" s="52">
        <v>4518</v>
      </c>
      <c r="T56" s="52">
        <v>13014</v>
      </c>
      <c r="U56" s="52">
        <v>17134</v>
      </c>
      <c r="V56" s="52">
        <v>28340</v>
      </c>
      <c r="W56" s="52">
        <v>46287</v>
      </c>
      <c r="X56" s="52">
        <v>64509</v>
      </c>
      <c r="Y56" s="52">
        <v>73229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59</v>
      </c>
      <c r="D58" s="52">
        <v>307</v>
      </c>
      <c r="E58" s="52">
        <v>357</v>
      </c>
      <c r="F58" s="52">
        <v>1012</v>
      </c>
      <c r="G58" s="52">
        <v>2079</v>
      </c>
      <c r="H58" s="52">
        <v>2810</v>
      </c>
      <c r="I58" s="52">
        <v>3425</v>
      </c>
      <c r="J58" s="52">
        <v>3007</v>
      </c>
      <c r="K58" s="52">
        <v>3075</v>
      </c>
      <c r="L58" s="52">
        <v>2400</v>
      </c>
      <c r="M58" s="52">
        <v>3286</v>
      </c>
      <c r="N58" s="52">
        <v>5517</v>
      </c>
      <c r="O58" s="52">
        <v>6966</v>
      </c>
      <c r="P58" s="52">
        <v>18744</v>
      </c>
      <c r="Q58" s="52">
        <v>14171</v>
      </c>
      <c r="R58" s="52">
        <v>9145</v>
      </c>
      <c r="S58" s="52">
        <v>8504</v>
      </c>
      <c r="T58" s="52">
        <v>9994</v>
      </c>
      <c r="U58" s="52">
        <v>16218</v>
      </c>
      <c r="V58" s="52">
        <v>24757</v>
      </c>
      <c r="W58" s="52">
        <v>50401</v>
      </c>
      <c r="X58" s="52">
        <v>89508</v>
      </c>
      <c r="Y58" s="52">
        <v>92447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18</v>
      </c>
      <c r="D59" s="36">
        <v>187</v>
      </c>
      <c r="E59" s="36">
        <v>586</v>
      </c>
      <c r="F59" s="36">
        <v>745</v>
      </c>
      <c r="G59" s="36">
        <v>651</v>
      </c>
      <c r="H59" s="36">
        <v>814</v>
      </c>
      <c r="I59" s="36">
        <v>941</v>
      </c>
      <c r="J59" s="36">
        <v>2179</v>
      </c>
      <c r="K59" s="36">
        <v>2385</v>
      </c>
      <c r="L59" s="36">
        <v>2816</v>
      </c>
      <c r="M59" s="36">
        <v>3185</v>
      </c>
      <c r="N59" s="36">
        <v>2791</v>
      </c>
      <c r="O59" s="36">
        <v>3006</v>
      </c>
      <c r="P59" s="36">
        <v>7528</v>
      </c>
      <c r="Q59" s="36">
        <v>7182</v>
      </c>
      <c r="R59" s="36">
        <v>6243</v>
      </c>
      <c r="S59" s="36">
        <v>5026</v>
      </c>
      <c r="T59" s="36">
        <v>4905</v>
      </c>
      <c r="U59" s="36">
        <v>7735</v>
      </c>
      <c r="V59" s="36">
        <v>7748</v>
      </c>
      <c r="W59" s="36">
        <v>0</v>
      </c>
      <c r="X59" s="36">
        <v>0</v>
      </c>
      <c r="Y59" s="36">
        <v>0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136</v>
      </c>
      <c r="D63" s="52">
        <v>867</v>
      </c>
      <c r="E63" s="52">
        <v>1658</v>
      </c>
      <c r="F63" s="52">
        <v>3093</v>
      </c>
      <c r="G63" s="52">
        <v>4806</v>
      </c>
      <c r="H63" s="52">
        <v>7980</v>
      </c>
      <c r="I63" s="52">
        <v>9689</v>
      </c>
      <c r="J63" s="52">
        <v>12626</v>
      </c>
      <c r="K63" s="52">
        <v>13561</v>
      </c>
      <c r="L63" s="52">
        <v>14396</v>
      </c>
      <c r="M63" s="52">
        <v>18596</v>
      </c>
      <c r="N63" s="52">
        <v>20143</v>
      </c>
      <c r="O63" s="52">
        <v>28338</v>
      </c>
      <c r="P63" s="52">
        <v>18871</v>
      </c>
      <c r="Q63" s="52">
        <v>24190</v>
      </c>
      <c r="R63" s="52">
        <v>23355</v>
      </c>
      <c r="S63" s="52">
        <v>29981</v>
      </c>
      <c r="T63" s="52">
        <v>31537</v>
      </c>
      <c r="U63" s="52">
        <v>48633</v>
      </c>
      <c r="V63" s="52">
        <v>65756</v>
      </c>
      <c r="W63" s="52">
        <v>87131</v>
      </c>
      <c r="X63" s="52">
        <v>110240</v>
      </c>
      <c r="Y63" s="52">
        <v>81839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2</v>
      </c>
      <c r="F65" s="52">
        <v>7</v>
      </c>
      <c r="G65" s="52">
        <v>14</v>
      </c>
      <c r="H65" s="52">
        <v>27</v>
      </c>
      <c r="I65" s="52">
        <v>69</v>
      </c>
      <c r="J65" s="52">
        <v>126</v>
      </c>
      <c r="K65" s="52">
        <v>189</v>
      </c>
      <c r="L65" s="52">
        <v>220</v>
      </c>
      <c r="M65" s="52">
        <v>312</v>
      </c>
      <c r="N65" s="52">
        <v>417</v>
      </c>
      <c r="O65" s="52">
        <v>715</v>
      </c>
      <c r="P65" s="52">
        <v>1526</v>
      </c>
      <c r="Q65" s="52">
        <v>4286</v>
      </c>
      <c r="R65" s="52">
        <v>7312</v>
      </c>
      <c r="S65" s="52">
        <v>5991</v>
      </c>
      <c r="T65" s="52">
        <v>5788</v>
      </c>
      <c r="U65" s="52">
        <v>6695</v>
      </c>
      <c r="V65" s="52">
        <v>10896</v>
      </c>
      <c r="W65" s="52">
        <v>15222</v>
      </c>
      <c r="X65" s="52">
        <v>23779</v>
      </c>
      <c r="Y65" s="52">
        <v>35120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60</v>
      </c>
      <c r="D67" s="52">
        <f t="shared" si="0"/>
        <v>138</v>
      </c>
      <c r="E67" s="52">
        <f t="shared" si="0"/>
        <v>118</v>
      </c>
      <c r="F67" s="52">
        <f t="shared" si="0"/>
        <v>436</v>
      </c>
      <c r="G67" s="52">
        <f t="shared" si="0"/>
        <v>1145</v>
      </c>
      <c r="H67" s="52">
        <f t="shared" si="0"/>
        <v>3489</v>
      </c>
      <c r="I67" s="52">
        <f t="shared" si="0"/>
        <v>2603</v>
      </c>
      <c r="J67" s="52">
        <f t="shared" si="0"/>
        <v>1357</v>
      </c>
      <c r="K67" s="52">
        <f t="shared" si="0"/>
        <v>1590</v>
      </c>
      <c r="L67" s="52">
        <f t="shared" si="0"/>
        <v>1333</v>
      </c>
      <c r="M67" s="52">
        <f t="shared" si="0"/>
        <v>1887</v>
      </c>
      <c r="N67" s="52">
        <f t="shared" si="0"/>
        <v>3551</v>
      </c>
      <c r="O67" s="52">
        <f t="shared" si="0"/>
        <v>4827</v>
      </c>
      <c r="P67" s="52">
        <f t="shared" si="0"/>
        <v>4157</v>
      </c>
      <c r="Q67" s="52">
        <f t="shared" si="0"/>
        <v>4016</v>
      </c>
      <c r="R67" s="52">
        <f t="shared" ref="R67:V67" si="1">R39-R53</f>
        <v>4471</v>
      </c>
      <c r="S67" s="52">
        <f t="shared" si="1"/>
        <v>6060</v>
      </c>
      <c r="T67" s="52">
        <f t="shared" si="1"/>
        <v>6016</v>
      </c>
      <c r="U67" s="52">
        <f t="shared" si="1"/>
        <v>7789</v>
      </c>
      <c r="V67" s="52">
        <f t="shared" si="1"/>
        <v>12687</v>
      </c>
      <c r="W67" s="52">
        <f t="shared" ref="W67:Y67" si="2">W39-W53</f>
        <v>9543</v>
      </c>
      <c r="X67" s="52">
        <f t="shared" si="2"/>
        <v>20361</v>
      </c>
      <c r="Y67" s="52">
        <f t="shared" si="2"/>
        <v>32624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12</v>
      </c>
      <c r="L68" s="52">
        <f t="shared" si="3"/>
        <v>1</v>
      </c>
      <c r="M68" s="52">
        <f t="shared" si="3"/>
        <v>2</v>
      </c>
      <c r="N68" s="52">
        <f t="shared" si="3"/>
        <v>4</v>
      </c>
      <c r="O68" s="52">
        <f t="shared" si="3"/>
        <v>37</v>
      </c>
      <c r="P68" s="52">
        <f t="shared" si="3"/>
        <v>38</v>
      </c>
      <c r="Q68" s="52">
        <f t="shared" si="3"/>
        <v>39</v>
      </c>
      <c r="R68" s="52">
        <f t="shared" ref="R68:V68" si="4">R40-R54</f>
        <v>52</v>
      </c>
      <c r="S68" s="52">
        <f t="shared" si="4"/>
        <v>43</v>
      </c>
      <c r="T68" s="52">
        <f t="shared" si="4"/>
        <v>107</v>
      </c>
      <c r="U68" s="52">
        <f t="shared" si="4"/>
        <v>133</v>
      </c>
      <c r="V68" s="52">
        <f t="shared" si="4"/>
        <v>212</v>
      </c>
      <c r="W68" s="52">
        <f t="shared" ref="W68:Y68" si="5">W40-W54</f>
        <v>150</v>
      </c>
      <c r="X68" s="52">
        <f t="shared" si="5"/>
        <v>1071</v>
      </c>
      <c r="Y68" s="52">
        <f t="shared" si="5"/>
        <v>1779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117</v>
      </c>
      <c r="D69" s="52">
        <f t="shared" si="6"/>
        <v>771</v>
      </c>
      <c r="E69" s="52">
        <f t="shared" si="6"/>
        <v>1585</v>
      </c>
      <c r="F69" s="52">
        <f t="shared" si="6"/>
        <v>2729</v>
      </c>
      <c r="G69" s="52">
        <f t="shared" si="6"/>
        <v>3805</v>
      </c>
      <c r="H69" s="52">
        <f t="shared" si="6"/>
        <v>4804</v>
      </c>
      <c r="I69" s="52">
        <f t="shared" si="6"/>
        <v>7701</v>
      </c>
      <c r="J69" s="52">
        <f t="shared" si="6"/>
        <v>12518</v>
      </c>
      <c r="K69" s="52">
        <f t="shared" si="6"/>
        <v>6552</v>
      </c>
      <c r="L69" s="52">
        <f t="shared" si="6"/>
        <v>15144</v>
      </c>
      <c r="M69" s="52">
        <f t="shared" si="6"/>
        <v>20174</v>
      </c>
      <c r="N69" s="52">
        <f t="shared" si="6"/>
        <v>21094</v>
      </c>
      <c r="O69" s="52">
        <f t="shared" si="6"/>
        <v>5022</v>
      </c>
      <c r="P69" s="52">
        <f t="shared" si="6"/>
        <v>4216</v>
      </c>
      <c r="Q69" s="52">
        <f t="shared" si="6"/>
        <v>7266</v>
      </c>
      <c r="R69" s="52">
        <f t="shared" ref="R69:V69" si="7">R41-R55</f>
        <v>13846</v>
      </c>
      <c r="S69" s="52">
        <f t="shared" si="7"/>
        <v>28566</v>
      </c>
      <c r="T69" s="52">
        <f t="shared" si="7"/>
        <v>1102</v>
      </c>
      <c r="U69" s="52">
        <f t="shared" si="7"/>
        <v>14596</v>
      </c>
      <c r="V69" s="52">
        <f t="shared" si="7"/>
        <v>0</v>
      </c>
      <c r="W69" s="52">
        <f t="shared" ref="W69:Y69" si="8">W41-W55</f>
        <v>664</v>
      </c>
      <c r="X69" s="52">
        <f t="shared" si="8"/>
        <v>24398</v>
      </c>
      <c r="Y69" s="52">
        <f t="shared" si="8"/>
        <v>0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7753</v>
      </c>
      <c r="L70" s="52">
        <f t="shared" si="9"/>
        <v>1927</v>
      </c>
      <c r="M70" s="52">
        <f t="shared" si="9"/>
        <v>2572</v>
      </c>
      <c r="N70" s="52">
        <f t="shared" si="9"/>
        <v>4034</v>
      </c>
      <c r="O70" s="52">
        <f t="shared" si="9"/>
        <v>29674</v>
      </c>
      <c r="P70" s="52">
        <f t="shared" si="9"/>
        <v>24493</v>
      </c>
      <c r="Q70" s="52">
        <f t="shared" si="9"/>
        <v>29410</v>
      </c>
      <c r="R70" s="52">
        <f t="shared" ref="R70:V70" si="10">R42-R56</f>
        <v>24337</v>
      </c>
      <c r="S70" s="52">
        <f t="shared" si="10"/>
        <v>17385</v>
      </c>
      <c r="T70" s="52">
        <f t="shared" si="10"/>
        <v>49954</v>
      </c>
      <c r="U70" s="52">
        <f t="shared" si="10"/>
        <v>56603</v>
      </c>
      <c r="V70" s="52">
        <f t="shared" si="10"/>
        <v>87786</v>
      </c>
      <c r="W70" s="52">
        <f t="shared" ref="W70:Y70" si="11">W42-W56</f>
        <v>116628</v>
      </c>
      <c r="X70" s="52">
        <f t="shared" si="11"/>
        <v>118275</v>
      </c>
      <c r="Y70" s="52">
        <f t="shared" si="11"/>
        <v>131156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136</v>
      </c>
      <c r="D72" s="52">
        <v>563</v>
      </c>
      <c r="E72" s="52">
        <v>645</v>
      </c>
      <c r="F72" s="52">
        <v>1821</v>
      </c>
      <c r="G72" s="52">
        <v>3769</v>
      </c>
      <c r="H72" s="52">
        <v>6430</v>
      </c>
      <c r="I72" s="52">
        <v>8085</v>
      </c>
      <c r="J72" s="52">
        <v>8052</v>
      </c>
      <c r="K72" s="52">
        <v>8956</v>
      </c>
      <c r="L72" s="52">
        <v>8464</v>
      </c>
      <c r="M72" s="52">
        <v>12518</v>
      </c>
      <c r="N72" s="52">
        <v>19042</v>
      </c>
      <c r="O72" s="52">
        <v>27629</v>
      </c>
      <c r="P72" s="52">
        <v>23490</v>
      </c>
      <c r="Q72" s="52">
        <v>27034</v>
      </c>
      <c r="R72" s="52">
        <v>25393</v>
      </c>
      <c r="S72" s="52">
        <v>32716</v>
      </c>
      <c r="T72" s="52">
        <v>38354</v>
      </c>
      <c r="U72" s="52">
        <v>53588</v>
      </c>
      <c r="V72" s="52">
        <v>76704</v>
      </c>
      <c r="W72" s="52">
        <v>132956</v>
      </c>
      <c r="X72" s="52">
        <v>169750</v>
      </c>
      <c r="Y72" s="52">
        <v>138450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42</v>
      </c>
      <c r="D73" s="36">
        <v>345</v>
      </c>
      <c r="E73" s="36">
        <v>1060</v>
      </c>
      <c r="F73" s="36">
        <v>1342</v>
      </c>
      <c r="G73" s="36">
        <v>1180</v>
      </c>
      <c r="H73" s="36">
        <v>1863</v>
      </c>
      <c r="I73" s="36">
        <v>2221</v>
      </c>
      <c r="J73" s="36">
        <v>5827</v>
      </c>
      <c r="K73" s="36">
        <v>6949</v>
      </c>
      <c r="L73" s="36">
        <v>9940</v>
      </c>
      <c r="M73" s="36">
        <v>12124</v>
      </c>
      <c r="N73" s="36">
        <v>9629</v>
      </c>
      <c r="O73" s="36">
        <v>11929</v>
      </c>
      <c r="P73" s="36">
        <v>9428</v>
      </c>
      <c r="Q73" s="36">
        <v>13695</v>
      </c>
      <c r="R73" s="36">
        <v>17329</v>
      </c>
      <c r="S73" s="36">
        <v>19343</v>
      </c>
      <c r="T73" s="36">
        <v>18824</v>
      </c>
      <c r="U73" s="36">
        <v>25552</v>
      </c>
      <c r="V73" s="36">
        <v>23998</v>
      </c>
      <c r="W73" s="36">
        <v>0</v>
      </c>
      <c r="X73" s="36">
        <v>0</v>
      </c>
      <c r="Y73" s="36">
        <v>0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3134</v>
      </c>
      <c r="K79" s="138">
        <f>RES_hhdet_numvin!K145</f>
        <v>6278</v>
      </c>
      <c r="L79" s="138">
        <f>RES_hhdet_numvin!L145</f>
        <v>9091</v>
      </c>
      <c r="M79" s="138">
        <f>RES_hhdet_numvin!M145</f>
        <v>14492</v>
      </c>
      <c r="N79" s="138">
        <f>RES_hhdet_numvin!N145</f>
        <v>19206</v>
      </c>
      <c r="O79" s="138">
        <f>RES_hhdet_numvin!O145</f>
        <v>28956</v>
      </c>
      <c r="P79" s="138">
        <f>RES_hhdet_numvin!P145</f>
        <v>37107</v>
      </c>
      <c r="Q79" s="138">
        <f>RES_hhdet_numvin!Q145</f>
        <v>39851</v>
      </c>
      <c r="R79" s="138">
        <f>RES_hhdet_numvin!R145</f>
        <v>35499</v>
      </c>
      <c r="S79" s="138">
        <f>RES_hhdet_numvin!S145</f>
        <v>41218</v>
      </c>
      <c r="T79" s="138">
        <f>RES_hhdet_numvin!T145</f>
        <v>45017</v>
      </c>
      <c r="U79" s="138">
        <f>RES_hhdet_numvin!U145</f>
        <v>71452</v>
      </c>
      <c r="V79" s="138">
        <f>RES_hhdet_numvin!V145</f>
        <v>97613</v>
      </c>
      <c r="W79" s="138">
        <f>RES_hhdet_numvin!W145</f>
        <v>137264</v>
      </c>
      <c r="X79" s="138">
        <f>RES_hhdet_numvin!X145</f>
        <v>199701</v>
      </c>
      <c r="Y79" s="138">
        <f>RES_hhdet_numvin!Y145</f>
        <v>174286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2857</v>
      </c>
      <c r="S81" s="138">
        <f>RES_hhdet_numvin!S147</f>
        <v>4343</v>
      </c>
      <c r="T81" s="138">
        <f>RES_hhdet_numvin!T147</f>
        <v>5915</v>
      </c>
      <c r="U81" s="138">
        <f>RES_hhdet_numvin!U147</f>
        <v>9201</v>
      </c>
      <c r="V81" s="138">
        <f>RES_hhdet_numvin!V147</f>
        <v>16025</v>
      </c>
      <c r="W81" s="138">
        <f>RES_hhdet_numvin!W147</f>
        <v>24986</v>
      </c>
      <c r="X81" s="138">
        <f>RES_hhdet_numvin!X147</f>
        <v>40541</v>
      </c>
      <c r="Y81" s="138">
        <f>RES_hhdet_numvin!Y147</f>
        <v>43697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1993</v>
      </c>
      <c r="S83" s="138">
        <f>RES_hhdet_numvin!S149</f>
        <v>4392</v>
      </c>
      <c r="T83" s="138">
        <f>RES_hhdet_numvin!T149</f>
        <v>5695</v>
      </c>
      <c r="U83" s="138">
        <f>RES_hhdet_numvin!U149</f>
        <v>8817</v>
      </c>
      <c r="V83" s="138">
        <f>RES_hhdet_numvin!V149</f>
        <v>15801</v>
      </c>
      <c r="W83" s="138">
        <f>RES_hhdet_numvin!W149</f>
        <v>13099</v>
      </c>
      <c r="X83" s="138">
        <f>RES_hhdet_numvin!X149</f>
        <v>31409</v>
      </c>
      <c r="Y83" s="138">
        <f>RES_hhdet_numvin!Y149</f>
        <v>50847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23</v>
      </c>
      <c r="S84" s="138">
        <f>RES_hhdet_numvin!S150</f>
        <v>37</v>
      </c>
      <c r="T84" s="138">
        <f>RES_hhdet_numvin!T150</f>
        <v>107</v>
      </c>
      <c r="U84" s="138">
        <f>RES_hhdet_numvin!U150</f>
        <v>158</v>
      </c>
      <c r="V84" s="138">
        <f>RES_hhdet_numvin!V150</f>
        <v>270</v>
      </c>
      <c r="W84" s="138">
        <f>RES_hhdet_numvin!W150</f>
        <v>211</v>
      </c>
      <c r="X84" s="138">
        <f>RES_hhdet_numvin!X150</f>
        <v>1656</v>
      </c>
      <c r="Y84" s="138">
        <f>RES_hhdet_numvin!Y150</f>
        <v>2774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5422</v>
      </c>
      <c r="S87" s="138">
        <f>RES_hhdet_numvin!S153</f>
        <v>18039</v>
      </c>
      <c r="T87" s="138">
        <f>RES_hhdet_numvin!T153</f>
        <v>932</v>
      </c>
      <c r="U87" s="138">
        <f>RES_hhdet_numvin!U153</f>
        <v>14393</v>
      </c>
      <c r="V87" s="138">
        <f>RES_hhdet_numvin!V153</f>
        <v>0</v>
      </c>
      <c r="W87" s="138">
        <f>RES_hhdet_numvin!W153</f>
        <v>794</v>
      </c>
      <c r="X87" s="138">
        <f>RES_hhdet_numvin!X153</f>
        <v>32805</v>
      </c>
      <c r="Y87" s="138">
        <f>RES_hhdet_numvin!Y153</f>
        <v>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10169</v>
      </c>
      <c r="S88" s="138">
        <f>RES_hhdet_numvin!S154</f>
        <v>11770</v>
      </c>
      <c r="T88" s="138">
        <f>RES_hhdet_numvin!T154</f>
        <v>44074</v>
      </c>
      <c r="U88" s="138">
        <f>RES_hhdet_numvin!U154</f>
        <v>59742</v>
      </c>
      <c r="V88" s="138">
        <f>RES_hhdet_numvin!V154</f>
        <v>102006</v>
      </c>
      <c r="W88" s="138">
        <f>RES_hhdet_numvin!W154</f>
        <v>148084</v>
      </c>
      <c r="X88" s="138">
        <f>RES_hhdet_numvin!X154</f>
        <v>170261</v>
      </c>
      <c r="Y88" s="138">
        <f>RES_hhdet_numvin!Y154</f>
        <v>204385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11307</v>
      </c>
      <c r="S92" s="138">
        <f>RES_hhdet_numvin!S158</f>
        <v>23701</v>
      </c>
      <c r="T92" s="138">
        <f>RES_hhdet_numvin!T158</f>
        <v>36251</v>
      </c>
      <c r="U92" s="138">
        <f>RES_hhdet_numvin!U158</f>
        <v>60577</v>
      </c>
      <c r="V92" s="138">
        <f>RES_hhdet_numvin!V158</f>
        <v>95457</v>
      </c>
      <c r="W92" s="138">
        <f>RES_hhdet_numvin!W158</f>
        <v>179919</v>
      </c>
      <c r="X92" s="138">
        <f>RES_hhdet_numvin!X158</f>
        <v>258582</v>
      </c>
      <c r="Y92" s="138">
        <f>RES_hhdet_numvin!Y158</f>
        <v>230897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5590</v>
      </c>
      <c r="S93" s="39">
        <f>RES_hhdet_numvin!S159</f>
        <v>10141</v>
      </c>
      <c r="T93" s="39">
        <f>RES_hhdet_numvin!T159</f>
        <v>12084</v>
      </c>
      <c r="U93" s="39">
        <f>RES_hhdet_numvin!U159</f>
        <v>18097</v>
      </c>
      <c r="V93" s="39">
        <f>RES_hhdet_numvin!V159</f>
        <v>17562</v>
      </c>
      <c r="W93" s="39">
        <f>RES_hhdet_numvin!W159</f>
        <v>0</v>
      </c>
      <c r="X93" s="39">
        <f>RES_hhdet_numvin!X159</f>
        <v>0</v>
      </c>
      <c r="Y93" s="39">
        <f>RES_hhdet_numvin!Y159</f>
        <v>0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0.27293435137805355</v>
      </c>
      <c r="C97" s="117">
        <f t="shared" si="12"/>
        <v>0.42271421402528803</v>
      </c>
      <c r="D97" s="117">
        <f t="shared" si="12"/>
        <v>0.67897248061736593</v>
      </c>
      <c r="E97" s="117">
        <f t="shared" si="12"/>
        <v>2.3808318535140485</v>
      </c>
      <c r="F97" s="117">
        <f t="shared" si="12"/>
        <v>4.6912067318433488</v>
      </c>
      <c r="G97" s="117">
        <f t="shared" si="12"/>
        <v>8.3586607539320674</v>
      </c>
      <c r="H97" s="117">
        <f t="shared" si="12"/>
        <v>16.366338478052768</v>
      </c>
      <c r="I97" s="117">
        <f t="shared" si="12"/>
        <v>21.503781982566299</v>
      </c>
      <c r="J97" s="117">
        <f t="shared" si="12"/>
        <v>33.310343192432377</v>
      </c>
      <c r="K97" s="117">
        <f t="shared" si="12"/>
        <v>43.675477868908246</v>
      </c>
      <c r="L97" s="117">
        <f t="shared" si="12"/>
        <v>56.290182643791162</v>
      </c>
      <c r="M97" s="117">
        <f t="shared" si="12"/>
        <v>67.019340637395501</v>
      </c>
      <c r="N97" s="117">
        <f t="shared" si="12"/>
        <v>78.620647026329834</v>
      </c>
      <c r="O97" s="117">
        <f t="shared" si="12"/>
        <v>95.604522532038573</v>
      </c>
      <c r="P97" s="117">
        <f t="shared" si="12"/>
        <v>111.22657656600217</v>
      </c>
      <c r="Q97" s="117">
        <f t="shared" si="12"/>
        <v>129.03599762233605</v>
      </c>
      <c r="R97" s="117">
        <f t="shared" ref="R97:V97" si="13">R98+R100+R102+R111</f>
        <v>146.22346551707659</v>
      </c>
      <c r="S97" s="117">
        <f t="shared" si="13"/>
        <v>164.86521216053481</v>
      </c>
      <c r="T97" s="117">
        <f t="shared" si="13"/>
        <v>184.44971681685152</v>
      </c>
      <c r="U97" s="117">
        <f t="shared" si="13"/>
        <v>216.68819497107899</v>
      </c>
      <c r="V97" s="117">
        <f t="shared" si="13"/>
        <v>250.45756157546415</v>
      </c>
      <c r="W97" s="117">
        <f t="shared" ref="W97:Y97" si="14">W98+W100+W102+W111</f>
        <v>303.6417128234325</v>
      </c>
      <c r="X97" s="117">
        <f t="shared" si="14"/>
        <v>374.58433324725451</v>
      </c>
      <c r="Y97" s="117">
        <f t="shared" si="14"/>
        <v>401.14470951073503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0.18906041822430233</v>
      </c>
      <c r="C98" s="122">
        <f t="shared" si="15"/>
        <v>0.31679972941359102</v>
      </c>
      <c r="D98" s="122">
        <f t="shared" si="15"/>
        <v>0.4229349011775137</v>
      </c>
      <c r="E98" s="122">
        <f t="shared" si="15"/>
        <v>1.4001558635067901</v>
      </c>
      <c r="F98" s="122">
        <f t="shared" si="15"/>
        <v>2.7900845763863131</v>
      </c>
      <c r="G98" s="122">
        <f t="shared" si="15"/>
        <v>5.4203738192787538</v>
      </c>
      <c r="H98" s="122">
        <f t="shared" si="15"/>
        <v>10.788041729264982</v>
      </c>
      <c r="I98" s="122">
        <f t="shared" si="15"/>
        <v>13.388633570443954</v>
      </c>
      <c r="J98" s="122">
        <f t="shared" si="15"/>
        <v>21.442607595129292</v>
      </c>
      <c r="K98" s="122">
        <f t="shared" si="15"/>
        <v>27.801798405323314</v>
      </c>
      <c r="L98" s="122">
        <f t="shared" si="15"/>
        <v>35.595779849928377</v>
      </c>
      <c r="M98" s="122">
        <f t="shared" si="15"/>
        <v>42.133929508196111</v>
      </c>
      <c r="N98" s="122">
        <f t="shared" si="15"/>
        <v>48.494231431753207</v>
      </c>
      <c r="O98" s="122">
        <f t="shared" si="15"/>
        <v>57.792516295080048</v>
      </c>
      <c r="P98" s="122">
        <f t="shared" si="15"/>
        <v>66.234602279078388</v>
      </c>
      <c r="Q98" s="122">
        <f t="shared" si="15"/>
        <v>75.784991663559339</v>
      </c>
      <c r="R98" s="122">
        <f t="shared" si="15"/>
        <v>86.072619833995788</v>
      </c>
      <c r="S98" s="122">
        <f t="shared" si="15"/>
        <v>97.0650226568916</v>
      </c>
      <c r="T98" s="122">
        <f t="shared" si="15"/>
        <v>109.67201233765341</v>
      </c>
      <c r="U98" s="122">
        <f t="shared" si="15"/>
        <v>125.90400622555265</v>
      </c>
      <c r="V98" s="122">
        <f t="shared" si="15"/>
        <v>141.72278314502424</v>
      </c>
      <c r="W98" s="122">
        <f t="shared" si="15"/>
        <v>169.38901018707648</v>
      </c>
      <c r="X98" s="122">
        <f t="shared" si="15"/>
        <v>232.10241052700374</v>
      </c>
      <c r="Y98" s="122">
        <f t="shared" si="15"/>
        <v>268.52845262705375</v>
      </c>
      <c r="DA98" s="130" t="s">
        <v>1706</v>
      </c>
    </row>
    <row r="99" spans="1:105" ht="12" customHeight="1" x14ac:dyDescent="0.25">
      <c r="A99" s="97" t="s">
        <v>53</v>
      </c>
      <c r="B99" s="98">
        <v>0.18906041822430233</v>
      </c>
      <c r="C99" s="98">
        <v>0.31679972941359102</v>
      </c>
      <c r="D99" s="98">
        <v>0.4229349011775137</v>
      </c>
      <c r="E99" s="98">
        <v>1.4001558635067901</v>
      </c>
      <c r="F99" s="98">
        <v>2.7900845763863131</v>
      </c>
      <c r="G99" s="98">
        <v>5.4203738192787538</v>
      </c>
      <c r="H99" s="98">
        <v>10.788041729264982</v>
      </c>
      <c r="I99" s="98">
        <v>13.388633570443954</v>
      </c>
      <c r="J99" s="98">
        <v>21.442607595129292</v>
      </c>
      <c r="K99" s="98">
        <v>27.801798405323314</v>
      </c>
      <c r="L99" s="98">
        <v>35.595779849928377</v>
      </c>
      <c r="M99" s="98">
        <v>42.133929508196111</v>
      </c>
      <c r="N99" s="98">
        <v>48.494231431753207</v>
      </c>
      <c r="O99" s="98">
        <v>57.792516295080048</v>
      </c>
      <c r="P99" s="98">
        <v>66.234602279078388</v>
      </c>
      <c r="Q99" s="98">
        <v>75.784991663559339</v>
      </c>
      <c r="R99" s="98">
        <v>86.072619833995788</v>
      </c>
      <c r="S99" s="98">
        <v>97.0650226568916</v>
      </c>
      <c r="T99" s="98">
        <v>109.67201233765341</v>
      </c>
      <c r="U99" s="98">
        <v>125.90400622555265</v>
      </c>
      <c r="V99" s="98">
        <v>141.72278314502424</v>
      </c>
      <c r="W99" s="98">
        <v>169.38901018707648</v>
      </c>
      <c r="X99" s="98">
        <v>232.10241052700374</v>
      </c>
      <c r="Y99" s="98">
        <v>268.52845262705375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3.5678040708453304E-5</v>
      </c>
      <c r="C100" s="122">
        <f t="shared" si="16"/>
        <v>3.6939073201243549E-5</v>
      </c>
      <c r="D100" s="122">
        <f t="shared" si="16"/>
        <v>6.999955200700901E-5</v>
      </c>
      <c r="E100" s="122">
        <f t="shared" si="16"/>
        <v>1.1710124160575641E-4</v>
      </c>
      <c r="F100" s="122">
        <f t="shared" si="16"/>
        <v>2.836432770856619E-4</v>
      </c>
      <c r="G100" s="122">
        <f t="shared" si="16"/>
        <v>6.1219555224898033E-4</v>
      </c>
      <c r="H100" s="122">
        <f t="shared" si="16"/>
        <v>1.5807277579954516E-3</v>
      </c>
      <c r="I100" s="122">
        <f t="shared" si="16"/>
        <v>2.8369560221136632E-3</v>
      </c>
      <c r="J100" s="122">
        <f t="shared" si="16"/>
        <v>4.8887522680657923E-3</v>
      </c>
      <c r="K100" s="122">
        <f t="shared" si="16"/>
        <v>8.3275939694508593E-3</v>
      </c>
      <c r="L100" s="122">
        <f t="shared" si="16"/>
        <v>2.1064437765216194E-2</v>
      </c>
      <c r="M100" s="122">
        <f t="shared" si="16"/>
        <v>1.7219045139801381E-2</v>
      </c>
      <c r="N100" s="122">
        <f t="shared" si="16"/>
        <v>3.0527245011720563E-2</v>
      </c>
      <c r="O100" s="122">
        <f t="shared" si="16"/>
        <v>4.3589131618973299E-2</v>
      </c>
      <c r="P100" s="122">
        <f t="shared" si="16"/>
        <v>7.2452686196687446E-2</v>
      </c>
      <c r="Q100" s="122">
        <f t="shared" si="16"/>
        <v>0.23632665532986807</v>
      </c>
      <c r="R100" s="122">
        <f t="shared" si="16"/>
        <v>0.2193643637912524</v>
      </c>
      <c r="S100" s="122">
        <f t="shared" si="16"/>
        <v>0.30048832164041289</v>
      </c>
      <c r="T100" s="122">
        <f t="shared" si="16"/>
        <v>0.42434902429619958</v>
      </c>
      <c r="U100" s="122">
        <f t="shared" si="16"/>
        <v>0.72067615503286353</v>
      </c>
      <c r="V100" s="122">
        <f t="shared" si="16"/>
        <v>0.54381041858167045</v>
      </c>
      <c r="W100" s="122">
        <f t="shared" si="16"/>
        <v>0.86117446039982404</v>
      </c>
      <c r="X100" s="122">
        <f t="shared" si="16"/>
        <v>1.0256561194919627</v>
      </c>
      <c r="Y100" s="122">
        <f t="shared" si="16"/>
        <v>1.2729168654503964</v>
      </c>
      <c r="DA100" s="130" t="s">
        <v>1708</v>
      </c>
    </row>
    <row r="101" spans="1:105" ht="12" customHeight="1" x14ac:dyDescent="0.25">
      <c r="A101" s="97" t="s">
        <v>53</v>
      </c>
      <c r="B101" s="98">
        <v>3.5678040708453304E-5</v>
      </c>
      <c r="C101" s="98">
        <v>3.6939073201243549E-5</v>
      </c>
      <c r="D101" s="98">
        <v>6.999955200700901E-5</v>
      </c>
      <c r="E101" s="98">
        <v>1.1710124160575641E-4</v>
      </c>
      <c r="F101" s="98">
        <v>2.836432770856619E-4</v>
      </c>
      <c r="G101" s="98">
        <v>6.1219555224898033E-4</v>
      </c>
      <c r="H101" s="98">
        <v>1.5807277579954516E-3</v>
      </c>
      <c r="I101" s="98">
        <v>2.8369560221136632E-3</v>
      </c>
      <c r="J101" s="98">
        <v>4.8887522680657923E-3</v>
      </c>
      <c r="K101" s="98">
        <v>8.3275939694508593E-3</v>
      </c>
      <c r="L101" s="98">
        <v>2.1064437765216194E-2</v>
      </c>
      <c r="M101" s="98">
        <v>1.7219045139801381E-2</v>
      </c>
      <c r="N101" s="98">
        <v>3.0527245011720563E-2</v>
      </c>
      <c r="O101" s="98">
        <v>4.3589131618973299E-2</v>
      </c>
      <c r="P101" s="98">
        <v>7.2452686196687446E-2</v>
      </c>
      <c r="Q101" s="98">
        <v>0.23632665532986807</v>
      </c>
      <c r="R101" s="98">
        <v>0.2193643637912524</v>
      </c>
      <c r="S101" s="98">
        <v>0.30048832164041289</v>
      </c>
      <c r="T101" s="98">
        <v>0.42434902429619958</v>
      </c>
      <c r="U101" s="98">
        <v>0.72067615503286353</v>
      </c>
      <c r="V101" s="98">
        <v>0.54381041858167045</v>
      </c>
      <c r="W101" s="98">
        <v>0.86117446039982404</v>
      </c>
      <c r="X101" s="98">
        <v>1.0256561194919627</v>
      </c>
      <c r="Y101" s="98">
        <v>1.2729168654503964</v>
      </c>
      <c r="DA101" s="63" t="s">
        <v>1709</v>
      </c>
    </row>
    <row r="102" spans="1:105" ht="12" customHeight="1" x14ac:dyDescent="0.25">
      <c r="A102" s="121" t="s">
        <v>55</v>
      </c>
      <c r="B102" s="122">
        <v>5.6625273722146319E-2</v>
      </c>
      <c r="C102" s="122">
        <v>7.0142630359665767E-2</v>
      </c>
      <c r="D102" s="122">
        <v>0.15684840855752444</v>
      </c>
      <c r="E102" s="122">
        <v>0.62378037249060536</v>
      </c>
      <c r="F102" s="122">
        <v>1.2014974007588326</v>
      </c>
      <c r="G102" s="122">
        <v>1.7862301037698163</v>
      </c>
      <c r="H102" s="122">
        <v>3.4866459093955107</v>
      </c>
      <c r="I102" s="122">
        <v>4.9490362991556545</v>
      </c>
      <c r="J102" s="122">
        <v>7.2703863361887731</v>
      </c>
      <c r="K102" s="122">
        <v>9.7459143928192411</v>
      </c>
      <c r="L102" s="122">
        <v>12.827736887728395</v>
      </c>
      <c r="M102" s="122">
        <v>15.703529487464262</v>
      </c>
      <c r="N102" s="122">
        <v>18.938053439341882</v>
      </c>
      <c r="O102" s="122">
        <v>24.097762517215109</v>
      </c>
      <c r="P102" s="122">
        <v>28.536691822633173</v>
      </c>
      <c r="Q102" s="122">
        <v>33.714596494078307</v>
      </c>
      <c r="R102" s="122">
        <v>37.926053932530095</v>
      </c>
      <c r="S102" s="122">
        <v>42.570322628551239</v>
      </c>
      <c r="T102" s="122">
        <v>46.100617817232681</v>
      </c>
      <c r="U102" s="122">
        <v>56.201003615974599</v>
      </c>
      <c r="V102" s="122">
        <v>69.371603183760143</v>
      </c>
      <c r="W102" s="122">
        <v>85.711318635669699</v>
      </c>
      <c r="X102" s="122">
        <v>90.167205583875415</v>
      </c>
      <c r="Y102" s="122">
        <v>81.253758085927657</v>
      </c>
      <c r="DA102" s="130" t="s">
        <v>1710</v>
      </c>
    </row>
    <row r="103" spans="1:105" ht="12" customHeight="1" x14ac:dyDescent="0.25">
      <c r="A103" s="97" t="s">
        <v>124</v>
      </c>
      <c r="B103" s="98">
        <v>2.8972377796356377E-2</v>
      </c>
      <c r="C103" s="98">
        <v>3.5395258653847496E-2</v>
      </c>
      <c r="D103" s="98">
        <v>5.544040721775393E-2</v>
      </c>
      <c r="E103" s="98">
        <v>7.5144900133373785E-2</v>
      </c>
      <c r="F103" s="98">
        <v>0.155306119848407</v>
      </c>
      <c r="G103" s="98">
        <v>0.3701512426914626</v>
      </c>
      <c r="H103" s="98">
        <v>0.99839913397787938</v>
      </c>
      <c r="I103" s="98">
        <v>1.5100777030457309</v>
      </c>
      <c r="J103" s="98">
        <v>1.7703203502977154</v>
      </c>
      <c r="K103" s="98">
        <v>2.0545949806195738</v>
      </c>
      <c r="L103" s="98">
        <v>2.1948080659332803</v>
      </c>
      <c r="M103" s="98">
        <v>2.3052445469231557</v>
      </c>
      <c r="N103" s="98">
        <v>2.7416334599270389</v>
      </c>
      <c r="O103" s="98">
        <v>3.1017131394582345</v>
      </c>
      <c r="P103" s="98">
        <v>3.616853699397407</v>
      </c>
      <c r="Q103" s="98">
        <v>4.0071400940211248</v>
      </c>
      <c r="R103" s="98">
        <v>4.5865656017123762</v>
      </c>
      <c r="S103" s="98">
        <v>5.2877074015681158</v>
      </c>
      <c r="T103" s="98">
        <v>5.9786813810171049</v>
      </c>
      <c r="U103" s="98">
        <v>7.0516935351636212</v>
      </c>
      <c r="V103" s="98">
        <v>8.561460119597518</v>
      </c>
      <c r="W103" s="98">
        <v>9.9459002777291108</v>
      </c>
      <c r="X103" s="98">
        <v>13.353198090649563</v>
      </c>
      <c r="Y103" s="98">
        <v>16.161793729586055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1.8564866346149826E-3</v>
      </c>
      <c r="L104" s="98">
        <v>2.0290088372848353E-3</v>
      </c>
      <c r="M104" s="98">
        <v>2.3382931156228819E-3</v>
      </c>
      <c r="N104" s="98">
        <v>3.0098154319624709E-3</v>
      </c>
      <c r="O104" s="98">
        <v>8.1203571422484282E-3</v>
      </c>
      <c r="P104" s="98">
        <v>1.5660056814247106E-2</v>
      </c>
      <c r="Q104" s="98">
        <v>2.2182061674120526E-2</v>
      </c>
      <c r="R104" s="98">
        <v>3.0325151225566827E-2</v>
      </c>
      <c r="S104" s="98">
        <v>3.5884766805106605E-2</v>
      </c>
      <c r="T104" s="98">
        <v>5.3713953638220735E-2</v>
      </c>
      <c r="U104" s="98">
        <v>7.5401470800516929E-2</v>
      </c>
      <c r="V104" s="98">
        <v>0.10579869089856261</v>
      </c>
      <c r="W104" s="98">
        <v>0.13251196952613301</v>
      </c>
      <c r="X104" s="98">
        <v>0.33059311669359404</v>
      </c>
      <c r="Y104" s="98">
        <v>0.54598602657764128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1.1230698958991587E-3</v>
      </c>
      <c r="L105" s="101">
        <v>1.2699907017163371E-3</v>
      </c>
      <c r="M105" s="101">
        <v>1.4186028350362304E-3</v>
      </c>
      <c r="N105" s="101">
        <v>1.7664605248147555E-3</v>
      </c>
      <c r="O105" s="101">
        <v>4.7758401631296044E-3</v>
      </c>
      <c r="P105" s="101">
        <v>8.922638549651616E-3</v>
      </c>
      <c r="Q105" s="101">
        <v>1.2653265360192295E-2</v>
      </c>
      <c r="R105" s="101">
        <v>1.6970631518797567E-2</v>
      </c>
      <c r="S105" s="101">
        <v>1.9621544168385383E-2</v>
      </c>
      <c r="T105" s="101">
        <v>3.3431535300369103E-2</v>
      </c>
      <c r="U105" s="101">
        <v>4.2752290888462573E-2</v>
      </c>
      <c r="V105" s="101">
        <v>5.8012089898309853E-2</v>
      </c>
      <c r="W105" s="101">
        <v>7.4533423103505164E-2</v>
      </c>
      <c r="X105" s="101">
        <v>0.14755296846627661</v>
      </c>
      <c r="Y105" s="101">
        <v>0.1979450359478864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7.3341673871582405E-4</v>
      </c>
      <c r="L106" s="104">
        <v>7.5901813556849835E-4</v>
      </c>
      <c r="M106" s="104">
        <v>9.196902805866517E-4</v>
      </c>
      <c r="N106" s="104">
        <v>1.2433549071477151E-3</v>
      </c>
      <c r="O106" s="104">
        <v>3.3445169791188234E-3</v>
      </c>
      <c r="P106" s="104">
        <v>6.737418264595489E-3</v>
      </c>
      <c r="Q106" s="104">
        <v>9.5287963139282297E-3</v>
      </c>
      <c r="R106" s="104">
        <v>1.335451970676926E-2</v>
      </c>
      <c r="S106" s="104">
        <v>1.6263222636721225E-2</v>
      </c>
      <c r="T106" s="104">
        <v>2.0282418337851636E-2</v>
      </c>
      <c r="U106" s="104">
        <v>3.2649179912054349E-2</v>
      </c>
      <c r="V106" s="104">
        <v>4.7786601000252754E-2</v>
      </c>
      <c r="W106" s="104">
        <v>5.7978546422627841E-2</v>
      </c>
      <c r="X106" s="104">
        <v>0.18304014822731746</v>
      </c>
      <c r="Y106" s="104">
        <v>0.34804099062975485</v>
      </c>
      <c r="DA106" s="132" t="s">
        <v>1714</v>
      </c>
    </row>
    <row r="107" spans="1:105" ht="12" customHeight="1" x14ac:dyDescent="0.25">
      <c r="A107" s="106" t="s">
        <v>122</v>
      </c>
      <c r="B107" s="101">
        <v>2.7652895925789938E-2</v>
      </c>
      <c r="C107" s="101">
        <v>3.4747371705818271E-2</v>
      </c>
      <c r="D107" s="101">
        <v>0.10140800133977051</v>
      </c>
      <c r="E107" s="101">
        <v>0.54863547235723154</v>
      </c>
      <c r="F107" s="101">
        <v>1.0461912809104257</v>
      </c>
      <c r="G107" s="101">
        <v>1.4160788610783537</v>
      </c>
      <c r="H107" s="101">
        <v>2.4882467754176312</v>
      </c>
      <c r="I107" s="101">
        <v>3.438958596109924</v>
      </c>
      <c r="J107" s="101">
        <v>5.5000659858910579</v>
      </c>
      <c r="K107" s="101">
        <v>6.634740035972488</v>
      </c>
      <c r="L107" s="101">
        <v>9.2157134489366399</v>
      </c>
      <c r="M107" s="101">
        <v>11.679024287842868</v>
      </c>
      <c r="N107" s="101">
        <v>14.013049101026903</v>
      </c>
      <c r="O107" s="101">
        <v>14.593739769450645</v>
      </c>
      <c r="P107" s="101">
        <v>13.930399196306343</v>
      </c>
      <c r="Q107" s="101">
        <v>13.702135338164286</v>
      </c>
      <c r="R107" s="101">
        <v>13.996434568817111</v>
      </c>
      <c r="S107" s="101">
        <v>16.467104267541998</v>
      </c>
      <c r="T107" s="101">
        <v>13.55393774934219</v>
      </c>
      <c r="U107" s="101">
        <v>14.30194770080422</v>
      </c>
      <c r="V107" s="101">
        <v>12.75428184274511</v>
      </c>
      <c r="W107" s="101">
        <v>11.417920067618144</v>
      </c>
      <c r="X107" s="101">
        <v>11.765438096418647</v>
      </c>
      <c r="Y107" s="101">
        <v>6.7035298298848405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1.0547228895925649</v>
      </c>
      <c r="L108" s="104">
        <v>1.4151863640211908</v>
      </c>
      <c r="M108" s="104">
        <v>1.7169223595826169</v>
      </c>
      <c r="N108" s="104">
        <v>2.1803610629559769</v>
      </c>
      <c r="O108" s="104">
        <v>6.394189251163982</v>
      </c>
      <c r="P108" s="104">
        <v>10.973778870115177</v>
      </c>
      <c r="Q108" s="104">
        <v>15.983139000218781</v>
      </c>
      <c r="R108" s="104">
        <v>19.312728610775039</v>
      </c>
      <c r="S108" s="104">
        <v>20.779626192636016</v>
      </c>
      <c r="T108" s="104">
        <v>26.514284733235165</v>
      </c>
      <c r="U108" s="104">
        <v>34.771960909206243</v>
      </c>
      <c r="V108" s="104">
        <v>47.950062530518956</v>
      </c>
      <c r="W108" s="104">
        <v>64.214986320796314</v>
      </c>
      <c r="X108" s="104">
        <v>64.717976280113618</v>
      </c>
      <c r="Y108" s="104">
        <v>57.842448499879126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0.61325437794879323</v>
      </c>
      <c r="L109" s="98">
        <v>0.85390311137646113</v>
      </c>
      <c r="M109" s="98">
        <v>1.0016486642311282</v>
      </c>
      <c r="N109" s="98">
        <v>1.229453433183102</v>
      </c>
      <c r="O109" s="98">
        <v>3.6573225818966417</v>
      </c>
      <c r="P109" s="98">
        <v>6.1202242550255628</v>
      </c>
      <c r="Q109" s="98">
        <v>8.9696946965003459</v>
      </c>
      <c r="R109" s="98">
        <v>10.699178362312436</v>
      </c>
      <c r="S109" s="98">
        <v>11.285459311079755</v>
      </c>
      <c r="T109" s="98">
        <v>16.247903223094703</v>
      </c>
      <c r="U109" s="98">
        <v>19.61632979280466</v>
      </c>
      <c r="V109" s="98">
        <v>26.359620192216617</v>
      </c>
      <c r="W109" s="98">
        <v>35.871289429433162</v>
      </c>
      <c r="X109" s="98">
        <v>27.509157229188297</v>
      </c>
      <c r="Y109" s="98">
        <v>17.927670709234043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0.44146851164377171</v>
      </c>
      <c r="L110" s="98">
        <v>0.56128325264472978</v>
      </c>
      <c r="M110" s="98">
        <v>0.71527369535148855</v>
      </c>
      <c r="N110" s="98">
        <v>0.95090762977287513</v>
      </c>
      <c r="O110" s="98">
        <v>2.7368666692673402</v>
      </c>
      <c r="P110" s="98">
        <v>4.8535546150896147</v>
      </c>
      <c r="Q110" s="98">
        <v>7.0134443037184351</v>
      </c>
      <c r="R110" s="98">
        <v>8.6135502484626016</v>
      </c>
      <c r="S110" s="98">
        <v>9.4941668815562608</v>
      </c>
      <c r="T110" s="98">
        <v>10.266381510140461</v>
      </c>
      <c r="U110" s="98">
        <v>15.155631116401583</v>
      </c>
      <c r="V110" s="98">
        <v>21.590442338302338</v>
      </c>
      <c r="W110" s="98">
        <v>28.343696891363152</v>
      </c>
      <c r="X110" s="98">
        <v>37.208819050925328</v>
      </c>
      <c r="Y110" s="98">
        <v>39.914777790645083</v>
      </c>
      <c r="DA110" s="63" t="s">
        <v>1718</v>
      </c>
    </row>
    <row r="111" spans="1:105" ht="12" customHeight="1" x14ac:dyDescent="0.25">
      <c r="A111" s="121" t="s">
        <v>54</v>
      </c>
      <c r="B111" s="122">
        <v>2.7212981390896444E-2</v>
      </c>
      <c r="C111" s="122">
        <v>3.5734915178829971E-2</v>
      </c>
      <c r="D111" s="122">
        <v>9.9119171330320777E-2</v>
      </c>
      <c r="E111" s="122">
        <v>0.3567785162750472</v>
      </c>
      <c r="F111" s="122">
        <v>0.69934111142111699</v>
      </c>
      <c r="G111" s="122">
        <v>1.1514446353312473</v>
      </c>
      <c r="H111" s="122">
        <v>2.0900701116342781</v>
      </c>
      <c r="I111" s="122">
        <v>3.1632751569445743</v>
      </c>
      <c r="J111" s="122">
        <v>4.5924605088462469</v>
      </c>
      <c r="K111" s="122">
        <v>6.1194374767962341</v>
      </c>
      <c r="L111" s="122">
        <v>7.845601468369173</v>
      </c>
      <c r="M111" s="122">
        <v>9.1646625965953223</v>
      </c>
      <c r="N111" s="122">
        <v>11.157834910223036</v>
      </c>
      <c r="O111" s="122">
        <v>13.670654588124444</v>
      </c>
      <c r="P111" s="122">
        <v>16.382829778093928</v>
      </c>
      <c r="Q111" s="122">
        <v>19.300082809368551</v>
      </c>
      <c r="R111" s="122">
        <v>22.005427386759443</v>
      </c>
      <c r="S111" s="122">
        <v>24.929378553451556</v>
      </c>
      <c r="T111" s="122">
        <v>28.252737637669206</v>
      </c>
      <c r="U111" s="122">
        <v>33.86250897451886</v>
      </c>
      <c r="V111" s="122">
        <v>38.819364828098095</v>
      </c>
      <c r="W111" s="122">
        <v>47.680209540286477</v>
      </c>
      <c r="X111" s="122">
        <v>51.28906101688343</v>
      </c>
      <c r="Y111" s="122">
        <v>50.089581932303233</v>
      </c>
      <c r="DA111" s="130" t="s">
        <v>1719</v>
      </c>
    </row>
    <row r="112" spans="1:105" ht="12" customHeight="1" x14ac:dyDescent="0.25">
      <c r="A112" s="97" t="s">
        <v>50</v>
      </c>
      <c r="B112" s="98">
        <v>2.3661967984574036E-2</v>
      </c>
      <c r="C112" s="98">
        <v>3.0936252341743964E-2</v>
      </c>
      <c r="D112" s="98">
        <v>8.0350072983240414E-2</v>
      </c>
      <c r="E112" s="98">
        <v>0.17876591397256589</v>
      </c>
      <c r="F112" s="98">
        <v>0.39309043624453477</v>
      </c>
      <c r="G112" s="98">
        <v>0.81853249741275691</v>
      </c>
      <c r="H112" s="98">
        <v>1.5262924874832311</v>
      </c>
      <c r="I112" s="98">
        <v>2.4821894842641004</v>
      </c>
      <c r="J112" s="98">
        <v>3.4015225077654367</v>
      </c>
      <c r="K112" s="98">
        <v>4.3902301261276904</v>
      </c>
      <c r="L112" s="98">
        <v>5.128552260309438</v>
      </c>
      <c r="M112" s="98">
        <v>5.8355617514051525</v>
      </c>
      <c r="N112" s="98">
        <v>7.3235742452666708</v>
      </c>
      <c r="O112" s="98">
        <v>9.0578610787489779</v>
      </c>
      <c r="P112" s="98">
        <v>11.430447245698032</v>
      </c>
      <c r="Q112" s="98">
        <v>13.615627686639719</v>
      </c>
      <c r="R112" s="98">
        <v>15.42903376407118</v>
      </c>
      <c r="S112" s="98">
        <v>17.528384316349719</v>
      </c>
      <c r="T112" s="98">
        <v>20.326399672398892</v>
      </c>
      <c r="U112" s="98">
        <v>24.893505583759502</v>
      </c>
      <c r="V112" s="98">
        <v>28.56937170409627</v>
      </c>
      <c r="W112" s="98">
        <v>37.973529364322644</v>
      </c>
      <c r="X112" s="98">
        <v>46.911287161248552</v>
      </c>
      <c r="Y112" s="98">
        <v>47.987708757272017</v>
      </c>
      <c r="DA112" s="63" t="s">
        <v>1720</v>
      </c>
    </row>
    <row r="113" spans="1:105" ht="12" customHeight="1" x14ac:dyDescent="0.25">
      <c r="A113" s="109" t="s">
        <v>120</v>
      </c>
      <c r="B113" s="33">
        <v>3.5510134063224102E-3</v>
      </c>
      <c r="C113" s="33">
        <v>4.7986628370860086E-3</v>
      </c>
      <c r="D113" s="33">
        <v>1.8769098347080355E-2</v>
      </c>
      <c r="E113" s="33">
        <v>0.17801260230248134</v>
      </c>
      <c r="F113" s="33">
        <v>0.30625067517658222</v>
      </c>
      <c r="G113" s="33">
        <v>0.33291213791849039</v>
      </c>
      <c r="H113" s="33">
        <v>0.56377762415104715</v>
      </c>
      <c r="I113" s="33">
        <v>0.68108567268047415</v>
      </c>
      <c r="J113" s="33">
        <v>1.1909380010808102</v>
      </c>
      <c r="K113" s="33">
        <v>1.7292073506685441</v>
      </c>
      <c r="L113" s="33">
        <v>2.717049208059735</v>
      </c>
      <c r="M113" s="33">
        <v>3.3291008451901694</v>
      </c>
      <c r="N113" s="33">
        <v>3.8342606649563646</v>
      </c>
      <c r="O113" s="33">
        <v>4.6127935093754662</v>
      </c>
      <c r="P113" s="33">
        <v>4.9523825323958963</v>
      </c>
      <c r="Q113" s="33">
        <v>5.6844551227288305</v>
      </c>
      <c r="R113" s="33">
        <v>6.5763936226882631</v>
      </c>
      <c r="S113" s="33">
        <v>7.4009942371018393</v>
      </c>
      <c r="T113" s="33">
        <v>7.9263379652703154</v>
      </c>
      <c r="U113" s="33">
        <v>8.969003390759358</v>
      </c>
      <c r="V113" s="33">
        <v>10.249993124001827</v>
      </c>
      <c r="W113" s="33">
        <v>9.7066801759638341</v>
      </c>
      <c r="X113" s="33">
        <v>4.3777738556348789</v>
      </c>
      <c r="Y113" s="33">
        <v>2.1018731750312125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0.32203177178679354</v>
      </c>
      <c r="C115" s="117">
        <f t="shared" si="17"/>
        <v>0.525347920525991</v>
      </c>
      <c r="D115" s="117">
        <f t="shared" si="17"/>
        <v>0.81138716229767593</v>
      </c>
      <c r="E115" s="117">
        <f t="shared" si="17"/>
        <v>2.9061777401526352</v>
      </c>
      <c r="F115" s="117">
        <f t="shared" si="17"/>
        <v>5.9666187838044671</v>
      </c>
      <c r="G115" s="117">
        <f t="shared" si="17"/>
        <v>11.466039625504548</v>
      </c>
      <c r="H115" s="117">
        <f t="shared" si="17"/>
        <v>23.438889311354991</v>
      </c>
      <c r="I115" s="117">
        <f t="shared" si="17"/>
        <v>30.715106667039127</v>
      </c>
      <c r="J115" s="117">
        <f t="shared" si="17"/>
        <v>50.020751835578743</v>
      </c>
      <c r="K115" s="117">
        <f t="shared" si="17"/>
        <v>67.120225952569314</v>
      </c>
      <c r="L115" s="117">
        <f t="shared" si="17"/>
        <v>88.457025908460309</v>
      </c>
      <c r="M115" s="117">
        <f t="shared" si="17"/>
        <v>108.11659825054592</v>
      </c>
      <c r="N115" s="117">
        <f t="shared" si="17"/>
        <v>129.43048194506147</v>
      </c>
      <c r="O115" s="117">
        <f t="shared" si="17"/>
        <v>162.28373846993188</v>
      </c>
      <c r="P115" s="117">
        <f t="shared" si="17"/>
        <v>195.04121409673357</v>
      </c>
      <c r="Q115" s="117">
        <f t="shared" si="17"/>
        <v>233.52716903101498</v>
      </c>
      <c r="R115" s="117">
        <f t="shared" ref="R115:V115" si="18">R116+R118+R120+R129</f>
        <v>272.19753505232393</v>
      </c>
      <c r="S115" s="117">
        <f t="shared" si="18"/>
        <v>315.07692309184466</v>
      </c>
      <c r="T115" s="117">
        <f t="shared" si="18"/>
        <v>363.17650754969026</v>
      </c>
      <c r="U115" s="117">
        <f t="shared" si="18"/>
        <v>433.25002509829739</v>
      </c>
      <c r="V115" s="117">
        <f t="shared" si="18"/>
        <v>505.37424622913028</v>
      </c>
      <c r="W115" s="117">
        <f t="shared" ref="W115:Y115" si="19">W116+W118+W120+W129</f>
        <v>622.49555949973558</v>
      </c>
      <c r="X115" s="117">
        <f t="shared" si="19"/>
        <v>840.55019754272371</v>
      </c>
      <c r="Y115" s="117">
        <f t="shared" si="19"/>
        <v>964.63916760800942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0.27231126228063535</v>
      </c>
      <c r="C116" s="122">
        <f t="shared" si="20"/>
        <v>0.4619050602821389</v>
      </c>
      <c r="D116" s="122">
        <f t="shared" si="20"/>
        <v>0.65344225829931823</v>
      </c>
      <c r="E116" s="122">
        <f t="shared" si="20"/>
        <v>2.2697537077760197</v>
      </c>
      <c r="F116" s="122">
        <f t="shared" si="20"/>
        <v>4.73697120147086</v>
      </c>
      <c r="G116" s="122">
        <f t="shared" si="20"/>
        <v>9.5975685768440613</v>
      </c>
      <c r="H116" s="122">
        <f t="shared" si="20"/>
        <v>19.908159316719122</v>
      </c>
      <c r="I116" s="122">
        <f t="shared" si="20"/>
        <v>25.602365433520415</v>
      </c>
      <c r="J116" s="122">
        <f t="shared" si="20"/>
        <v>42.462743991932413</v>
      </c>
      <c r="K116" s="122">
        <f t="shared" si="20"/>
        <v>56.789760572133275</v>
      </c>
      <c r="L116" s="122">
        <f t="shared" si="20"/>
        <v>74.81701802705652</v>
      </c>
      <c r="M116" s="122">
        <f t="shared" si="20"/>
        <v>91.607360290655194</v>
      </c>
      <c r="N116" s="122">
        <f t="shared" si="20"/>
        <v>109.31598551601806</v>
      </c>
      <c r="O116" s="122">
        <f t="shared" si="20"/>
        <v>136.32476049112478</v>
      </c>
      <c r="P116" s="122">
        <f t="shared" si="20"/>
        <v>163.38584905465868</v>
      </c>
      <c r="Q116" s="122">
        <f t="shared" si="20"/>
        <v>194.82359871429014</v>
      </c>
      <c r="R116" s="122">
        <f t="shared" si="20"/>
        <v>227.94347108077133</v>
      </c>
      <c r="S116" s="122">
        <f t="shared" si="20"/>
        <v>264.50552136712378</v>
      </c>
      <c r="T116" s="122">
        <f t="shared" si="20"/>
        <v>306.706148193199</v>
      </c>
      <c r="U116" s="122">
        <f t="shared" si="20"/>
        <v>362.50512402434885</v>
      </c>
      <c r="V116" s="122">
        <f t="shared" si="20"/>
        <v>419.63232742705344</v>
      </c>
      <c r="W116" s="122">
        <f t="shared" si="20"/>
        <v>515.21274191536577</v>
      </c>
      <c r="X116" s="122">
        <f t="shared" si="20"/>
        <v>725.25124973594552</v>
      </c>
      <c r="Y116" s="122">
        <f t="shared" si="20"/>
        <v>855.60325916187651</v>
      </c>
      <c r="DA116" s="130" t="s">
        <v>1874</v>
      </c>
    </row>
    <row r="117" spans="1:105" ht="12" customHeight="1" x14ac:dyDescent="0.25">
      <c r="A117" s="97" t="s">
        <v>53</v>
      </c>
      <c r="B117" s="98">
        <v>0.27231126228063535</v>
      </c>
      <c r="C117" s="98">
        <v>0.4619050602821389</v>
      </c>
      <c r="D117" s="98">
        <v>0.65344225829931823</v>
      </c>
      <c r="E117" s="98">
        <v>2.2697537077760197</v>
      </c>
      <c r="F117" s="98">
        <v>4.73697120147086</v>
      </c>
      <c r="G117" s="98">
        <v>9.5975685768440613</v>
      </c>
      <c r="H117" s="98">
        <v>19.908159316719122</v>
      </c>
      <c r="I117" s="98">
        <v>25.602365433520415</v>
      </c>
      <c r="J117" s="98">
        <v>42.462743991932413</v>
      </c>
      <c r="K117" s="98">
        <v>56.789760572133275</v>
      </c>
      <c r="L117" s="98">
        <v>74.81701802705652</v>
      </c>
      <c r="M117" s="98">
        <v>91.607360290655194</v>
      </c>
      <c r="N117" s="98">
        <v>109.31598551601806</v>
      </c>
      <c r="O117" s="98">
        <v>136.32476049112478</v>
      </c>
      <c r="P117" s="98">
        <v>163.38584905465868</v>
      </c>
      <c r="Q117" s="98">
        <v>194.82359871429014</v>
      </c>
      <c r="R117" s="98">
        <v>227.94347108077133</v>
      </c>
      <c r="S117" s="98">
        <v>264.50552136712378</v>
      </c>
      <c r="T117" s="98">
        <v>306.706148193199</v>
      </c>
      <c r="U117" s="98">
        <v>362.50512402434885</v>
      </c>
      <c r="V117" s="98">
        <v>419.63232742705344</v>
      </c>
      <c r="W117" s="98">
        <v>515.21274191536577</v>
      </c>
      <c r="X117" s="98">
        <v>725.25124973594552</v>
      </c>
      <c r="Y117" s="98">
        <v>855.60325916187651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6.3675404960749602E-5</v>
      </c>
      <c r="C118" s="122">
        <f t="shared" si="21"/>
        <v>6.9627541376507781E-5</v>
      </c>
      <c r="D118" s="122">
        <f t="shared" si="21"/>
        <v>1.444513016046947E-4</v>
      </c>
      <c r="E118" s="122">
        <f t="shared" si="21"/>
        <v>2.6642350615785641E-4</v>
      </c>
      <c r="F118" s="122">
        <f t="shared" si="21"/>
        <v>6.8680339737582511E-4</v>
      </c>
      <c r="G118" s="122">
        <f t="shared" si="21"/>
        <v>1.5627675532044346E-3</v>
      </c>
      <c r="H118" s="122">
        <f t="shared" si="21"/>
        <v>4.1960618589720385E-3</v>
      </c>
      <c r="I118" s="122">
        <f t="shared" si="21"/>
        <v>7.8089719428213493E-3</v>
      </c>
      <c r="J118" s="122">
        <f t="shared" si="21"/>
        <v>1.394139549861256E-2</v>
      </c>
      <c r="K118" s="122">
        <f t="shared" si="21"/>
        <v>2.4476357553055907E-2</v>
      </c>
      <c r="L118" s="122">
        <f t="shared" si="21"/>
        <v>6.3469591251678253E-2</v>
      </c>
      <c r="M118" s="122">
        <f t="shared" si="21"/>
        <v>5.3447000609135147E-2</v>
      </c>
      <c r="N118" s="122">
        <f t="shared" si="21"/>
        <v>9.8017941925358093E-2</v>
      </c>
      <c r="O118" s="122">
        <f t="shared" si="21"/>
        <v>0.14594509483296517</v>
      </c>
      <c r="P118" s="122">
        <f t="shared" si="21"/>
        <v>0.25740012288523395</v>
      </c>
      <c r="Q118" s="122">
        <f t="shared" si="21"/>
        <v>0.88129040089776456</v>
      </c>
      <c r="R118" s="122">
        <f t="shared" si="21"/>
        <v>0.83786424374585533</v>
      </c>
      <c r="S118" s="122">
        <f t="shared" si="21"/>
        <v>1.1586173135615898</v>
      </c>
      <c r="T118" s="122">
        <f t="shared" si="21"/>
        <v>1.6457263102970225</v>
      </c>
      <c r="U118" s="122">
        <f t="shared" si="21"/>
        <v>2.8074681889331381</v>
      </c>
      <c r="V118" s="122">
        <f t="shared" si="21"/>
        <v>2.1270502555055342</v>
      </c>
      <c r="W118" s="122">
        <f t="shared" si="21"/>
        <v>3.3861005748489359</v>
      </c>
      <c r="X118" s="122">
        <f t="shared" si="21"/>
        <v>4.0624266540009879</v>
      </c>
      <c r="Y118" s="122">
        <f t="shared" si="21"/>
        <v>5.0788894449869755</v>
      </c>
      <c r="DA118" s="130" t="s">
        <v>1876</v>
      </c>
    </row>
    <row r="119" spans="1:105" ht="12" customHeight="1" x14ac:dyDescent="0.25">
      <c r="A119" s="97" t="s">
        <v>53</v>
      </c>
      <c r="B119" s="98">
        <v>6.3675404960749602E-5</v>
      </c>
      <c r="C119" s="98">
        <v>6.9627541376507781E-5</v>
      </c>
      <c r="D119" s="98">
        <v>1.444513016046947E-4</v>
      </c>
      <c r="E119" s="98">
        <v>2.6642350615785641E-4</v>
      </c>
      <c r="F119" s="98">
        <v>6.8680339737582511E-4</v>
      </c>
      <c r="G119" s="98">
        <v>1.5627675532044346E-3</v>
      </c>
      <c r="H119" s="98">
        <v>4.1960618589720385E-3</v>
      </c>
      <c r="I119" s="98">
        <v>7.8089719428213493E-3</v>
      </c>
      <c r="J119" s="98">
        <v>1.394139549861256E-2</v>
      </c>
      <c r="K119" s="98">
        <v>2.4476357553055907E-2</v>
      </c>
      <c r="L119" s="98">
        <v>6.3469591251678253E-2</v>
      </c>
      <c r="M119" s="98">
        <v>5.3447000609135147E-2</v>
      </c>
      <c r="N119" s="98">
        <v>9.8017941925358093E-2</v>
      </c>
      <c r="O119" s="98">
        <v>0.14594509483296517</v>
      </c>
      <c r="P119" s="98">
        <v>0.25740012288523395</v>
      </c>
      <c r="Q119" s="98">
        <v>0.88129040089776456</v>
      </c>
      <c r="R119" s="98">
        <v>0.83786424374585533</v>
      </c>
      <c r="S119" s="98">
        <v>1.1586173135615898</v>
      </c>
      <c r="T119" s="98">
        <v>1.6457263102970225</v>
      </c>
      <c r="U119" s="98">
        <v>2.8074681889331381</v>
      </c>
      <c r="V119" s="98">
        <v>2.1270502555055342</v>
      </c>
      <c r="W119" s="98">
        <v>3.3861005748489359</v>
      </c>
      <c r="X119" s="98">
        <v>4.0624266540009879</v>
      </c>
      <c r="Y119" s="98">
        <v>5.0788894449869755</v>
      </c>
      <c r="DA119" s="63" t="s">
        <v>1877</v>
      </c>
    </row>
    <row r="120" spans="1:105" ht="12" customHeight="1" x14ac:dyDescent="0.25">
      <c r="A120" s="121" t="s">
        <v>55</v>
      </c>
      <c r="B120" s="122">
        <v>3.3291488027382396E-2</v>
      </c>
      <c r="C120" s="122">
        <v>4.1768258902357566E-2</v>
      </c>
      <c r="D120" s="122">
        <v>9.6627888078686941E-2</v>
      </c>
      <c r="E120" s="122">
        <v>0.39715222240469167</v>
      </c>
      <c r="F120" s="122">
        <v>0.76696149083708498</v>
      </c>
      <c r="G120" s="122">
        <v>1.1341479585799255</v>
      </c>
      <c r="H120" s="122">
        <v>2.2021145764512888</v>
      </c>
      <c r="I120" s="122">
        <v>3.1279246724022536</v>
      </c>
      <c r="J120" s="122">
        <v>4.6368991637714236</v>
      </c>
      <c r="K120" s="122">
        <v>6.4043712996658151</v>
      </c>
      <c r="L120" s="122">
        <v>8.4831307307588855</v>
      </c>
      <c r="M120" s="122">
        <v>10.471412737519097</v>
      </c>
      <c r="N120" s="122">
        <v>12.759624615612186</v>
      </c>
      <c r="O120" s="122">
        <v>16.922671872192559</v>
      </c>
      <c r="P120" s="122">
        <v>20.825953268697955</v>
      </c>
      <c r="Q120" s="122">
        <v>25.360820800927499</v>
      </c>
      <c r="R120" s="122">
        <v>29.133566992193181</v>
      </c>
      <c r="S120" s="122">
        <v>33.153954511128788</v>
      </c>
      <c r="T120" s="122">
        <v>36.369030735869529</v>
      </c>
      <c r="U120" s="122">
        <v>45.729841712140001</v>
      </c>
      <c r="V120" s="122">
        <v>57.930705654826966</v>
      </c>
      <c r="W120" s="122">
        <v>72.804820946340399</v>
      </c>
      <c r="X120" s="122">
        <v>79.018306278707641</v>
      </c>
      <c r="Y120" s="122">
        <v>72.920349981421253</v>
      </c>
      <c r="DA120" s="130" t="s">
        <v>1878</v>
      </c>
    </row>
    <row r="121" spans="1:105" ht="12" customHeight="1" x14ac:dyDescent="0.25">
      <c r="A121" s="97" t="s">
        <v>124</v>
      </c>
      <c r="B121" s="98">
        <v>1.6030526423069062E-2</v>
      </c>
      <c r="C121" s="98">
        <v>1.9793641054224893E-2</v>
      </c>
      <c r="D121" s="98">
        <v>3.1462964977061969E-2</v>
      </c>
      <c r="E121" s="98">
        <v>4.2973228780635045E-2</v>
      </c>
      <c r="F121" s="98">
        <v>8.9726896306505877E-2</v>
      </c>
      <c r="G121" s="98">
        <v>0.21541927670262434</v>
      </c>
      <c r="H121" s="98">
        <v>0.58447493689309038</v>
      </c>
      <c r="I121" s="98">
        <v>0.88652586567568037</v>
      </c>
      <c r="J121" s="98">
        <v>1.0412010914550001</v>
      </c>
      <c r="K121" s="98">
        <v>1.2117349443934649</v>
      </c>
      <c r="L121" s="98">
        <v>1.2983341128559795</v>
      </c>
      <c r="M121" s="98">
        <v>1.3720492666710671</v>
      </c>
      <c r="N121" s="98">
        <v>1.6575992199287124</v>
      </c>
      <c r="O121" s="98">
        <v>1.9246305039741272</v>
      </c>
      <c r="P121" s="98">
        <v>2.3242931607445323</v>
      </c>
      <c r="Q121" s="98">
        <v>2.6489928405422529</v>
      </c>
      <c r="R121" s="98">
        <v>3.1059641598649348</v>
      </c>
      <c r="S121" s="98">
        <v>3.6756645849532523</v>
      </c>
      <c r="T121" s="98">
        <v>4.2551829184872876</v>
      </c>
      <c r="U121" s="98">
        <v>5.1536726413776215</v>
      </c>
      <c r="V121" s="98">
        <v>6.4451307726689704</v>
      </c>
      <c r="W121" s="98">
        <v>7.6309271203838431</v>
      </c>
      <c r="X121" s="98">
        <v>10.433715311064091</v>
      </c>
      <c r="Y121" s="98">
        <v>12.766185159931561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1.4053902169874261E-3</v>
      </c>
      <c r="L122" s="98">
        <v>1.5192620443840253E-3</v>
      </c>
      <c r="M122" s="98">
        <v>1.7719239033351136E-3</v>
      </c>
      <c r="N122" s="98">
        <v>2.3166372725066829E-3</v>
      </c>
      <c r="O122" s="98">
        <v>6.3949971591731429E-3</v>
      </c>
      <c r="P122" s="98">
        <v>1.2648588632567983E-2</v>
      </c>
      <c r="Q122" s="98">
        <v>1.8119958145307386E-2</v>
      </c>
      <c r="R122" s="98">
        <v>2.5138121917899478E-2</v>
      </c>
      <c r="S122" s="98">
        <v>3.0137435897756758E-2</v>
      </c>
      <c r="T122" s="98">
        <v>4.4533168613487703E-2</v>
      </c>
      <c r="U122" s="98">
        <v>6.4378691701159507E-2</v>
      </c>
      <c r="V122" s="98">
        <v>9.1929491312519901E-2</v>
      </c>
      <c r="W122" s="98">
        <v>0.11551258235951814</v>
      </c>
      <c r="X122" s="98">
        <v>0.29948617424538976</v>
      </c>
      <c r="Y122" s="98">
        <v>0.5053348909927875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6.7197347827160198E-4</v>
      </c>
      <c r="L123" s="101">
        <v>7.6024390881552692E-4</v>
      </c>
      <c r="M123" s="101">
        <v>8.5223362274846183E-4</v>
      </c>
      <c r="N123" s="101">
        <v>1.0732823653589677E-3</v>
      </c>
      <c r="O123" s="101">
        <v>3.0504801800543199E-3</v>
      </c>
      <c r="P123" s="101">
        <v>5.9111703679724931E-3</v>
      </c>
      <c r="Q123" s="101">
        <v>8.5911618313791564E-3</v>
      </c>
      <c r="R123" s="101">
        <v>1.1783602211130216E-2</v>
      </c>
      <c r="S123" s="101">
        <v>1.3874213261035533E-2</v>
      </c>
      <c r="T123" s="101">
        <v>2.4250750275636068E-2</v>
      </c>
      <c r="U123" s="101">
        <v>3.1729511789105158E-2</v>
      </c>
      <c r="V123" s="101">
        <v>4.414289031226714E-2</v>
      </c>
      <c r="W123" s="101">
        <v>5.7534035936890299E-2</v>
      </c>
      <c r="X123" s="101">
        <v>0.11644602601807229</v>
      </c>
      <c r="Y123" s="101">
        <v>0.1572939003630327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7.3341673871582405E-4</v>
      </c>
      <c r="L124" s="104">
        <v>7.5901813556849835E-4</v>
      </c>
      <c r="M124" s="104">
        <v>9.196902805866517E-4</v>
      </c>
      <c r="N124" s="104">
        <v>1.2433549071477151E-3</v>
      </c>
      <c r="O124" s="104">
        <v>3.3445169791188234E-3</v>
      </c>
      <c r="P124" s="104">
        <v>6.737418264595489E-3</v>
      </c>
      <c r="Q124" s="104">
        <v>9.5287963139282297E-3</v>
      </c>
      <c r="R124" s="104">
        <v>1.335451970676926E-2</v>
      </c>
      <c r="S124" s="104">
        <v>1.6263222636721225E-2</v>
      </c>
      <c r="T124" s="104">
        <v>2.0282418337851636E-2</v>
      </c>
      <c r="U124" s="104">
        <v>3.2649179912054349E-2</v>
      </c>
      <c r="V124" s="104">
        <v>4.7786601000252754E-2</v>
      </c>
      <c r="W124" s="104">
        <v>5.7978546422627841E-2</v>
      </c>
      <c r="X124" s="104">
        <v>0.18304014822731746</v>
      </c>
      <c r="Y124" s="104">
        <v>0.34804099062975485</v>
      </c>
      <c r="DA124" s="132" t="s">
        <v>1882</v>
      </c>
    </row>
    <row r="125" spans="1:105" ht="12" customHeight="1" x14ac:dyDescent="0.25">
      <c r="A125" s="106" t="s">
        <v>122</v>
      </c>
      <c r="B125" s="101">
        <v>1.726096160431333E-2</v>
      </c>
      <c r="C125" s="101">
        <v>2.1974617848132674E-2</v>
      </c>
      <c r="D125" s="101">
        <v>6.5164923101624972E-2</v>
      </c>
      <c r="E125" s="101">
        <v>0.35417899362405664</v>
      </c>
      <c r="F125" s="101">
        <v>0.6772345945305791</v>
      </c>
      <c r="G125" s="101">
        <v>0.91872868187730117</v>
      </c>
      <c r="H125" s="101">
        <v>1.6176396395581984</v>
      </c>
      <c r="I125" s="101">
        <v>2.2413988067265733</v>
      </c>
      <c r="J125" s="101">
        <v>3.5956980723164236</v>
      </c>
      <c r="K125" s="101">
        <v>4.3451924241655275</v>
      </c>
      <c r="L125" s="101">
        <v>6.0581507019452916</v>
      </c>
      <c r="M125" s="101">
        <v>7.7191922591205389</v>
      </c>
      <c r="N125" s="101">
        <v>9.3297701650536631</v>
      </c>
      <c r="O125" s="101">
        <v>9.7532188794221408</v>
      </c>
      <c r="P125" s="101">
        <v>9.3700022737409192</v>
      </c>
      <c r="Q125" s="101">
        <v>9.3260241486819844</v>
      </c>
      <c r="R125" s="101">
        <v>9.7227344926656638</v>
      </c>
      <c r="S125" s="101">
        <v>11.791351539863186</v>
      </c>
      <c r="T125" s="101">
        <v>9.834080682470411</v>
      </c>
      <c r="U125" s="101">
        <v>10.64627061802924</v>
      </c>
      <c r="V125" s="101">
        <v>9.61205589744627</v>
      </c>
      <c r="W125" s="101">
        <v>8.6513667841338489</v>
      </c>
      <c r="X125" s="101">
        <v>9.1964443638998414</v>
      </c>
      <c r="Y125" s="101">
        <v>5.2792530639802715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0.84603854088983566</v>
      </c>
      <c r="L126" s="104">
        <v>1.1251266539132296</v>
      </c>
      <c r="M126" s="104">
        <v>1.3783992878241558</v>
      </c>
      <c r="N126" s="104">
        <v>1.7699385933573024</v>
      </c>
      <c r="O126" s="104">
        <v>5.2384274916371174</v>
      </c>
      <c r="P126" s="104">
        <v>9.1190092455799352</v>
      </c>
      <c r="Q126" s="104">
        <v>13.367683853557956</v>
      </c>
      <c r="R126" s="104">
        <v>16.279730217744682</v>
      </c>
      <c r="S126" s="104">
        <v>17.656800950414592</v>
      </c>
      <c r="T126" s="104">
        <v>22.235233966298338</v>
      </c>
      <c r="U126" s="104">
        <v>29.86551976103198</v>
      </c>
      <c r="V126" s="104">
        <v>41.78158949339921</v>
      </c>
      <c r="W126" s="104">
        <v>56.407014459463191</v>
      </c>
      <c r="X126" s="104">
        <v>59.088660429498319</v>
      </c>
      <c r="Y126" s="104">
        <v>54.369576866516631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0.40457002924606394</v>
      </c>
      <c r="L127" s="98">
        <v>0.56384340126849997</v>
      </c>
      <c r="M127" s="98">
        <v>0.66312559247266722</v>
      </c>
      <c r="N127" s="98">
        <v>0.81903096358442729</v>
      </c>
      <c r="O127" s="98">
        <v>2.5015608223697772</v>
      </c>
      <c r="P127" s="98">
        <v>4.2654546304903214</v>
      </c>
      <c r="Q127" s="98">
        <v>6.3542395498395212</v>
      </c>
      <c r="R127" s="98">
        <v>7.6661799692820791</v>
      </c>
      <c r="S127" s="98">
        <v>8.1626340688583312</v>
      </c>
      <c r="T127" s="98">
        <v>11.968852456157876</v>
      </c>
      <c r="U127" s="98">
        <v>14.709888644630396</v>
      </c>
      <c r="V127" s="98">
        <v>20.191147155096868</v>
      </c>
      <c r="W127" s="98">
        <v>28.06331756810004</v>
      </c>
      <c r="X127" s="98">
        <v>21.879841378572987</v>
      </c>
      <c r="Y127" s="98">
        <v>14.45479907587155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0.44146851164377171</v>
      </c>
      <c r="L128" s="98">
        <v>0.56128325264472978</v>
      </c>
      <c r="M128" s="98">
        <v>0.71527369535148855</v>
      </c>
      <c r="N128" s="98">
        <v>0.95090762977287513</v>
      </c>
      <c r="O128" s="98">
        <v>2.7368666692673402</v>
      </c>
      <c r="P128" s="98">
        <v>4.8535546150896147</v>
      </c>
      <c r="Q128" s="98">
        <v>7.0134443037184351</v>
      </c>
      <c r="R128" s="98">
        <v>8.6135502484626016</v>
      </c>
      <c r="S128" s="98">
        <v>9.4941668815562608</v>
      </c>
      <c r="T128" s="98">
        <v>10.266381510140461</v>
      </c>
      <c r="U128" s="98">
        <v>15.155631116401583</v>
      </c>
      <c r="V128" s="98">
        <v>21.590442338302338</v>
      </c>
      <c r="W128" s="98">
        <v>28.343696891363152</v>
      </c>
      <c r="X128" s="98">
        <v>37.208819050925328</v>
      </c>
      <c r="Y128" s="98">
        <v>39.914777790645083</v>
      </c>
      <c r="DA128" s="63" t="s">
        <v>1886</v>
      </c>
    </row>
    <row r="129" spans="1:105" ht="12" customHeight="1" x14ac:dyDescent="0.25">
      <c r="A129" s="121" t="s">
        <v>54</v>
      </c>
      <c r="B129" s="122">
        <v>1.6365346073815026E-2</v>
      </c>
      <c r="C129" s="122">
        <v>2.1604973800118072E-2</v>
      </c>
      <c r="D129" s="122">
        <v>6.1172564618066035E-2</v>
      </c>
      <c r="E129" s="122">
        <v>0.23900538646576563</v>
      </c>
      <c r="F129" s="122">
        <v>0.46199928809914603</v>
      </c>
      <c r="G129" s="122">
        <v>0.73276032252735623</v>
      </c>
      <c r="H129" s="122">
        <v>1.324419356325607</v>
      </c>
      <c r="I129" s="122">
        <v>1.9770075891736336</v>
      </c>
      <c r="J129" s="122">
        <v>2.9071672843762943</v>
      </c>
      <c r="K129" s="122">
        <v>3.9016177232171758</v>
      </c>
      <c r="L129" s="122">
        <v>5.0934075593932295</v>
      </c>
      <c r="M129" s="122">
        <v>5.9843782217624844</v>
      </c>
      <c r="N129" s="122">
        <v>7.256853871505875</v>
      </c>
      <c r="O129" s="122">
        <v>8.8903610117815788</v>
      </c>
      <c r="P129" s="122">
        <v>10.572011650491691</v>
      </c>
      <c r="Q129" s="122">
        <v>12.46145911489959</v>
      </c>
      <c r="R129" s="122">
        <v>14.282632735613564</v>
      </c>
      <c r="S129" s="122">
        <v>16.258829900030474</v>
      </c>
      <c r="T129" s="122">
        <v>18.455602310324643</v>
      </c>
      <c r="U129" s="122">
        <v>22.207591172875414</v>
      </c>
      <c r="V129" s="122">
        <v>25.684162891744332</v>
      </c>
      <c r="W129" s="122">
        <v>31.091896063180464</v>
      </c>
      <c r="X129" s="122">
        <v>32.218214874069538</v>
      </c>
      <c r="Y129" s="122">
        <v>31.036669019724663</v>
      </c>
      <c r="DA129" s="130" t="s">
        <v>1887</v>
      </c>
    </row>
    <row r="130" spans="1:105" ht="12" customHeight="1" x14ac:dyDescent="0.25">
      <c r="A130" s="97" t="s">
        <v>50</v>
      </c>
      <c r="B130" s="98">
        <v>1.3741808386450796E-2</v>
      </c>
      <c r="C130" s="98">
        <v>1.8031859286775084E-2</v>
      </c>
      <c r="D130" s="98">
        <v>4.7070099217898946E-2</v>
      </c>
      <c r="E130" s="98">
        <v>0.10489854233428954</v>
      </c>
      <c r="F130" s="98">
        <v>0.23097810034290089</v>
      </c>
      <c r="G130" s="98">
        <v>0.48137968637837625</v>
      </c>
      <c r="H130" s="98">
        <v>0.89816224066038586</v>
      </c>
      <c r="I130" s="98">
        <v>1.4613638511539131</v>
      </c>
      <c r="J130" s="98">
        <v>2.0033898133298944</v>
      </c>
      <c r="K130" s="98">
        <v>2.5867679318264742</v>
      </c>
      <c r="L130" s="98">
        <v>3.022978212236481</v>
      </c>
      <c r="M130" s="98">
        <v>3.4414348409696638</v>
      </c>
      <c r="N130" s="98">
        <v>4.3213975565670166</v>
      </c>
      <c r="O130" s="98">
        <v>5.3474023870911402</v>
      </c>
      <c r="P130" s="98">
        <v>6.7511694554713433</v>
      </c>
      <c r="Q130" s="98">
        <v>8.0473617799850121</v>
      </c>
      <c r="R130" s="98">
        <v>9.1305750016292606</v>
      </c>
      <c r="S130" s="98">
        <v>10.397568638333629</v>
      </c>
      <c r="T130" s="98">
        <v>12.100298540132684</v>
      </c>
      <c r="U130" s="98">
        <v>14.897906288069555</v>
      </c>
      <c r="V130" s="98">
        <v>17.206234036708214</v>
      </c>
      <c r="W130" s="98">
        <v>23.018529549765038</v>
      </c>
      <c r="X130" s="98">
        <v>28.555793891790568</v>
      </c>
      <c r="Y130" s="98">
        <v>29.268880462949738</v>
      </c>
      <c r="DA130" s="63" t="s">
        <v>1888</v>
      </c>
    </row>
    <row r="131" spans="1:105" ht="12" customHeight="1" x14ac:dyDescent="0.25">
      <c r="A131" s="109" t="s">
        <v>120</v>
      </c>
      <c r="B131" s="33">
        <v>2.6235376873642285E-3</v>
      </c>
      <c r="C131" s="33">
        <v>3.5731145133429884E-3</v>
      </c>
      <c r="D131" s="33">
        <v>1.4102465400167088E-2</v>
      </c>
      <c r="E131" s="33">
        <v>0.13410684413147608</v>
      </c>
      <c r="F131" s="33">
        <v>0.23102118775624517</v>
      </c>
      <c r="G131" s="33">
        <v>0.25138063614897999</v>
      </c>
      <c r="H131" s="33">
        <v>0.42625711566522112</v>
      </c>
      <c r="I131" s="33">
        <v>0.51564373801972052</v>
      </c>
      <c r="J131" s="33">
        <v>0.90377747104640016</v>
      </c>
      <c r="K131" s="33">
        <v>1.3148497913907016</v>
      </c>
      <c r="L131" s="33">
        <v>2.070429347156749</v>
      </c>
      <c r="M131" s="33">
        <v>2.5429433807928206</v>
      </c>
      <c r="N131" s="33">
        <v>2.9354563149388584</v>
      </c>
      <c r="O131" s="33">
        <v>3.5429586246904377</v>
      </c>
      <c r="P131" s="33">
        <v>3.8208421950203473</v>
      </c>
      <c r="Q131" s="33">
        <v>4.4140973349145778</v>
      </c>
      <c r="R131" s="33">
        <v>5.1520577339843028</v>
      </c>
      <c r="S131" s="33">
        <v>5.8612612616968454</v>
      </c>
      <c r="T131" s="33">
        <v>6.355303770191961</v>
      </c>
      <c r="U131" s="33">
        <v>7.3096848848058595</v>
      </c>
      <c r="V131" s="33">
        <v>8.4779288550361187</v>
      </c>
      <c r="W131" s="33">
        <v>8.0733665134154275</v>
      </c>
      <c r="X131" s="33">
        <v>3.6624209822789706</v>
      </c>
      <c r="Y131" s="33">
        <v>1.7677885567749252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1.1798872885030618</v>
      </c>
      <c r="C133" s="154">
        <f t="shared" si="22"/>
        <v>1.242796913601214</v>
      </c>
      <c r="D133" s="154">
        <f t="shared" si="22"/>
        <v>1.1950221628421669</v>
      </c>
      <c r="E133" s="154">
        <f t="shared" si="22"/>
        <v>1.2206564423536208</v>
      </c>
      <c r="F133" s="154">
        <f t="shared" si="22"/>
        <v>1.2718729156197219</v>
      </c>
      <c r="G133" s="154">
        <f t="shared" si="22"/>
        <v>1.3717555913620147</v>
      </c>
      <c r="H133" s="154">
        <f t="shared" si="22"/>
        <v>1.4321400808608782</v>
      </c>
      <c r="I133" s="154">
        <f t="shared" si="22"/>
        <v>1.4283583553786352</v>
      </c>
      <c r="J133" s="154">
        <f t="shared" si="22"/>
        <v>1.5016582551134665</v>
      </c>
      <c r="K133" s="154">
        <f t="shared" si="22"/>
        <v>1.5367943117652971</v>
      </c>
      <c r="L133" s="154">
        <f t="shared" si="22"/>
        <v>1.5714467737335929</v>
      </c>
      <c r="M133" s="154">
        <f t="shared" si="22"/>
        <v>1.6132148902434731</v>
      </c>
      <c r="N133" s="154">
        <f t="shared" si="22"/>
        <v>1.646265794552868</v>
      </c>
      <c r="O133" s="154">
        <f t="shared" si="22"/>
        <v>1.6974483441988641</v>
      </c>
      <c r="P133" s="154">
        <f t="shared" si="22"/>
        <v>1.753548658229138</v>
      </c>
      <c r="Q133" s="154">
        <f t="shared" si="22"/>
        <v>1.8097831096288712</v>
      </c>
      <c r="R133" s="154">
        <f t="shared" ref="R133:V133" si="23">IF(R115=0,"",R115/R97)</f>
        <v>1.8615174663640806</v>
      </c>
      <c r="S133" s="154">
        <f t="shared" si="23"/>
        <v>1.9111182945316787</v>
      </c>
      <c r="T133" s="154">
        <f t="shared" si="23"/>
        <v>1.9689729744085467</v>
      </c>
      <c r="U133" s="154">
        <f t="shared" si="23"/>
        <v>1.9994168355877557</v>
      </c>
      <c r="V133" s="154">
        <f t="shared" si="23"/>
        <v>2.0178039067782683</v>
      </c>
      <c r="W133" s="154">
        <f t="shared" ref="W133:Y133" si="24">IF(W115=0,"",W115/W97)</f>
        <v>2.0500989594328773</v>
      </c>
      <c r="X133" s="154">
        <f t="shared" si="24"/>
        <v>2.243954492853538</v>
      </c>
      <c r="Y133" s="154">
        <f t="shared" si="24"/>
        <v>2.4047161653572666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1.4403398915449543</v>
      </c>
      <c r="C134" s="155">
        <f t="shared" si="25"/>
        <v>1.4580348952227442</v>
      </c>
      <c r="D134" s="155">
        <f t="shared" si="25"/>
        <v>1.5450185276269179</v>
      </c>
      <c r="E134" s="155">
        <f t="shared" si="25"/>
        <v>1.6210721727017303</v>
      </c>
      <c r="F134" s="155">
        <f t="shared" si="25"/>
        <v>1.6977876733780355</v>
      </c>
      <c r="G134" s="155">
        <f t="shared" si="25"/>
        <v>1.7706469879823037</v>
      </c>
      <c r="H134" s="155">
        <f t="shared" si="25"/>
        <v>1.8453913894969256</v>
      </c>
      <c r="I134" s="155">
        <f t="shared" si="25"/>
        <v>1.9122463318466536</v>
      </c>
      <c r="J134" s="155">
        <f t="shared" si="25"/>
        <v>1.9802975829104787</v>
      </c>
      <c r="K134" s="155">
        <f t="shared" si="25"/>
        <v>2.0426650011698353</v>
      </c>
      <c r="L134" s="155">
        <f t="shared" si="25"/>
        <v>2.1018507908096038</v>
      </c>
      <c r="M134" s="155">
        <f t="shared" si="25"/>
        <v>2.1741945591102594</v>
      </c>
      <c r="N134" s="155">
        <f t="shared" si="25"/>
        <v>2.2542059599369129</v>
      </c>
      <c r="O134" s="155">
        <f t="shared" si="25"/>
        <v>2.3588652862088701</v>
      </c>
      <c r="P134" s="155">
        <f t="shared" si="25"/>
        <v>2.4667748190928229</v>
      </c>
      <c r="Q134" s="155">
        <f t="shared" si="25"/>
        <v>2.5707411776093081</v>
      </c>
      <c r="R134" s="155">
        <f t="shared" ref="R134:V134" si="26">IF(R116=0,"",R116/R98)</f>
        <v>2.6482692349831476</v>
      </c>
      <c r="S134" s="155">
        <f t="shared" si="26"/>
        <v>2.725034354569781</v>
      </c>
      <c r="T134" s="155">
        <f t="shared" si="26"/>
        <v>2.7965762791780047</v>
      </c>
      <c r="U134" s="155">
        <f t="shared" si="26"/>
        <v>2.8792183417494557</v>
      </c>
      <c r="V134" s="155">
        <f t="shared" si="26"/>
        <v>2.9609376708164539</v>
      </c>
      <c r="W134" s="155">
        <f t="shared" ref="W134:Y134" si="27">IF(W116=0,"",W116/W98)</f>
        <v>3.0415948552173186</v>
      </c>
      <c r="X134" s="155">
        <f t="shared" si="27"/>
        <v>3.124703651673479</v>
      </c>
      <c r="Y134" s="155">
        <f t="shared" si="27"/>
        <v>3.1862666722702295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1.4403398915449543</v>
      </c>
      <c r="C135" s="156">
        <f t="shared" si="28"/>
        <v>1.4580348952227442</v>
      </c>
      <c r="D135" s="156">
        <f t="shared" si="28"/>
        <v>1.5450185276269179</v>
      </c>
      <c r="E135" s="156">
        <f t="shared" si="28"/>
        <v>1.6210721727017303</v>
      </c>
      <c r="F135" s="156">
        <f t="shared" si="28"/>
        <v>1.6977876733780355</v>
      </c>
      <c r="G135" s="156">
        <f t="shared" si="28"/>
        <v>1.7706469879823037</v>
      </c>
      <c r="H135" s="156">
        <f t="shared" si="28"/>
        <v>1.8453913894969256</v>
      </c>
      <c r="I135" s="156">
        <f t="shared" si="28"/>
        <v>1.9122463318466536</v>
      </c>
      <c r="J135" s="156">
        <f t="shared" si="28"/>
        <v>1.9802975829104787</v>
      </c>
      <c r="K135" s="156">
        <f t="shared" si="28"/>
        <v>2.0426650011698353</v>
      </c>
      <c r="L135" s="156">
        <f t="shared" si="28"/>
        <v>2.1018507908096038</v>
      </c>
      <c r="M135" s="156">
        <f t="shared" si="28"/>
        <v>2.1741945591102594</v>
      </c>
      <c r="N135" s="156">
        <f t="shared" si="28"/>
        <v>2.2542059599369129</v>
      </c>
      <c r="O135" s="156">
        <f t="shared" si="28"/>
        <v>2.3588652862088701</v>
      </c>
      <c r="P135" s="156">
        <f t="shared" si="28"/>
        <v>2.4667748190928229</v>
      </c>
      <c r="Q135" s="156">
        <f t="shared" si="28"/>
        <v>2.5707411776093081</v>
      </c>
      <c r="R135" s="156">
        <f t="shared" ref="R135:V135" si="29">IF(R117=0,"",R117/R99)</f>
        <v>2.6482692349831476</v>
      </c>
      <c r="S135" s="156">
        <f t="shared" si="29"/>
        <v>2.725034354569781</v>
      </c>
      <c r="T135" s="156">
        <f t="shared" si="29"/>
        <v>2.7965762791780047</v>
      </c>
      <c r="U135" s="156">
        <f t="shared" si="29"/>
        <v>2.8792183417494557</v>
      </c>
      <c r="V135" s="156">
        <f t="shared" si="29"/>
        <v>2.9609376708164539</v>
      </c>
      <c r="W135" s="156">
        <f t="shared" ref="W135:Y135" si="30">IF(W117=0,"",W117/W99)</f>
        <v>3.0415948552173186</v>
      </c>
      <c r="X135" s="156">
        <f t="shared" si="30"/>
        <v>3.124703651673479</v>
      </c>
      <c r="Y135" s="156">
        <f t="shared" si="30"/>
        <v>3.1862666722702295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1.78472258275278</v>
      </c>
      <c r="C136" s="155">
        <f t="shared" si="31"/>
        <v>1.8849292995841536</v>
      </c>
      <c r="D136" s="155">
        <f t="shared" si="31"/>
        <v>2.0636032297782547</v>
      </c>
      <c r="E136" s="155">
        <f t="shared" si="31"/>
        <v>2.2751552631254053</v>
      </c>
      <c r="F136" s="155">
        <f t="shared" si="31"/>
        <v>2.4213632152064246</v>
      </c>
      <c r="G136" s="155">
        <f t="shared" si="31"/>
        <v>2.5527260815002721</v>
      </c>
      <c r="H136" s="155">
        <f t="shared" si="31"/>
        <v>2.6545126684516109</v>
      </c>
      <c r="I136" s="155">
        <f t="shared" si="31"/>
        <v>2.7525882960298076</v>
      </c>
      <c r="J136" s="155">
        <f t="shared" si="31"/>
        <v>2.8517287713022927</v>
      </c>
      <c r="K136" s="155">
        <f t="shared" si="31"/>
        <v>2.9391871941458181</v>
      </c>
      <c r="L136" s="155">
        <f t="shared" si="31"/>
        <v>3.013115847624753</v>
      </c>
      <c r="M136" s="155">
        <f t="shared" si="31"/>
        <v>3.103946831848055</v>
      </c>
      <c r="N136" s="155">
        <f t="shared" si="31"/>
        <v>3.2108348423752391</v>
      </c>
      <c r="O136" s="155">
        <f t="shared" si="31"/>
        <v>3.3481991820511237</v>
      </c>
      <c r="P136" s="155">
        <f t="shared" si="31"/>
        <v>3.5526650066012646</v>
      </c>
      <c r="Q136" s="155">
        <f t="shared" si="31"/>
        <v>3.7291197629300301</v>
      </c>
      <c r="R136" s="155">
        <f t="shared" ref="R136:V136" si="32">IF(R118=0,"",R118/R100)</f>
        <v>3.8195093736518149</v>
      </c>
      <c r="S136" s="155">
        <f t="shared" si="32"/>
        <v>3.8557815067038748</v>
      </c>
      <c r="T136" s="155">
        <f t="shared" si="32"/>
        <v>3.8782375263535194</v>
      </c>
      <c r="U136" s="155">
        <f t="shared" si="32"/>
        <v>3.8956029963349001</v>
      </c>
      <c r="V136" s="155">
        <f t="shared" si="32"/>
        <v>3.9113819500795199</v>
      </c>
      <c r="W136" s="155">
        <f t="shared" ref="W136:Y136" si="33">IF(W118=0,"",W118/W100)</f>
        <v>3.9319565669386494</v>
      </c>
      <c r="X136" s="155">
        <f t="shared" si="33"/>
        <v>3.9608076984059979</v>
      </c>
      <c r="Y136" s="155">
        <f t="shared" si="33"/>
        <v>3.9899616250193302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1.78472258275278</v>
      </c>
      <c r="C137" s="156">
        <f t="shared" si="34"/>
        <v>1.8849292995841536</v>
      </c>
      <c r="D137" s="156">
        <f t="shared" si="34"/>
        <v>2.0636032297782547</v>
      </c>
      <c r="E137" s="156">
        <f t="shared" si="34"/>
        <v>2.2751552631254053</v>
      </c>
      <c r="F137" s="156">
        <f t="shared" si="34"/>
        <v>2.4213632152064246</v>
      </c>
      <c r="G137" s="156">
        <f t="shared" si="34"/>
        <v>2.5527260815002721</v>
      </c>
      <c r="H137" s="156">
        <f t="shared" si="34"/>
        <v>2.6545126684516109</v>
      </c>
      <c r="I137" s="156">
        <f t="shared" si="34"/>
        <v>2.7525882960298076</v>
      </c>
      <c r="J137" s="156">
        <f t="shared" si="34"/>
        <v>2.8517287713022927</v>
      </c>
      <c r="K137" s="156">
        <f t="shared" si="34"/>
        <v>2.9391871941458181</v>
      </c>
      <c r="L137" s="156">
        <f t="shared" si="34"/>
        <v>3.013115847624753</v>
      </c>
      <c r="M137" s="156">
        <f t="shared" si="34"/>
        <v>3.103946831848055</v>
      </c>
      <c r="N137" s="156">
        <f t="shared" si="34"/>
        <v>3.2108348423752391</v>
      </c>
      <c r="O137" s="156">
        <f t="shared" si="34"/>
        <v>3.3481991820511237</v>
      </c>
      <c r="P137" s="156">
        <f t="shared" si="34"/>
        <v>3.5526650066012646</v>
      </c>
      <c r="Q137" s="156">
        <f t="shared" si="34"/>
        <v>3.7291197629300301</v>
      </c>
      <c r="R137" s="156">
        <f t="shared" ref="R137:V137" si="35">IF(R119=0,"",R119/R101)</f>
        <v>3.8195093736518149</v>
      </c>
      <c r="S137" s="156">
        <f t="shared" si="35"/>
        <v>3.8557815067038748</v>
      </c>
      <c r="T137" s="156">
        <f t="shared" si="35"/>
        <v>3.8782375263535194</v>
      </c>
      <c r="U137" s="156">
        <f t="shared" si="35"/>
        <v>3.8956029963349001</v>
      </c>
      <c r="V137" s="156">
        <f t="shared" si="35"/>
        <v>3.9113819500795199</v>
      </c>
      <c r="W137" s="156">
        <f t="shared" ref="W137:Y137" si="36">IF(W119=0,"",W119/W101)</f>
        <v>3.9319565669386494</v>
      </c>
      <c r="X137" s="156">
        <f t="shared" si="36"/>
        <v>3.9608076984059979</v>
      </c>
      <c r="Y137" s="156">
        <f t="shared" si="36"/>
        <v>3.9899616250193302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0.587926306382904</v>
      </c>
      <c r="C138" s="155">
        <f t="shared" si="37"/>
        <v>0.59547608477448311</v>
      </c>
      <c r="D138" s="155">
        <f t="shared" si="37"/>
        <v>0.6160590914969245</v>
      </c>
      <c r="E138" s="155">
        <f t="shared" si="37"/>
        <v>0.63668598743971072</v>
      </c>
      <c r="F138" s="155">
        <f t="shared" si="37"/>
        <v>0.63833803581488668</v>
      </c>
      <c r="G138" s="155">
        <f t="shared" si="37"/>
        <v>0.634939449394745</v>
      </c>
      <c r="H138" s="155">
        <f t="shared" si="37"/>
        <v>0.63158537852014784</v>
      </c>
      <c r="I138" s="155">
        <f t="shared" si="37"/>
        <v>0.63202702169226421</v>
      </c>
      <c r="J138" s="155">
        <f t="shared" si="37"/>
        <v>0.63777892251626123</v>
      </c>
      <c r="K138" s="155">
        <f t="shared" si="37"/>
        <v>0.6571339580393335</v>
      </c>
      <c r="L138" s="155">
        <f t="shared" si="37"/>
        <v>0.66131156298304183</v>
      </c>
      <c r="M138" s="155">
        <f t="shared" si="37"/>
        <v>0.66681905783525708</v>
      </c>
      <c r="N138" s="155">
        <f t="shared" si="37"/>
        <v>0.67375586706843704</v>
      </c>
      <c r="O138" s="155">
        <f t="shared" si="37"/>
        <v>0.70225075295282025</v>
      </c>
      <c r="P138" s="155">
        <f t="shared" si="37"/>
        <v>0.72979563987793294</v>
      </c>
      <c r="Q138" s="155">
        <f t="shared" si="37"/>
        <v>0.75222080161576066</v>
      </c>
      <c r="R138" s="155">
        <f t="shared" ref="R138:V138" si="38">IF(R120=0,"",R120/R102)</f>
        <v>0.76816763072745131</v>
      </c>
      <c r="S138" s="155">
        <f t="shared" si="38"/>
        <v>0.77880439855752837</v>
      </c>
      <c r="T138" s="155">
        <f t="shared" si="38"/>
        <v>0.78890549536788579</v>
      </c>
      <c r="U138" s="155">
        <f t="shared" si="38"/>
        <v>0.81368372039430503</v>
      </c>
      <c r="V138" s="155">
        <f t="shared" si="38"/>
        <v>0.83507808665417316</v>
      </c>
      <c r="W138" s="155">
        <f t="shared" ref="W138:Y138" si="39">IF(W120=0,"",W120/W102)</f>
        <v>0.84941898112441216</v>
      </c>
      <c r="X138" s="155">
        <f t="shared" si="39"/>
        <v>0.87635305726762447</v>
      </c>
      <c r="Y138" s="155">
        <f t="shared" si="39"/>
        <v>0.897439720933355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0.55330378941438119</v>
      </c>
      <c r="C139" s="156">
        <f t="shared" si="40"/>
        <v>0.55921730217595988</v>
      </c>
      <c r="D139" s="156">
        <f t="shared" si="40"/>
        <v>0.567509629817193</v>
      </c>
      <c r="E139" s="156">
        <f t="shared" si="40"/>
        <v>0.57187152693479359</v>
      </c>
      <c r="F139" s="156">
        <f t="shared" si="40"/>
        <v>0.57774218037310798</v>
      </c>
      <c r="G139" s="156">
        <f t="shared" si="40"/>
        <v>0.58197637035136418</v>
      </c>
      <c r="H139" s="156">
        <f t="shared" si="40"/>
        <v>0.58541210323810244</v>
      </c>
      <c r="I139" s="156">
        <f t="shared" si="40"/>
        <v>0.58707301212885532</v>
      </c>
      <c r="J139" s="156">
        <f t="shared" si="40"/>
        <v>0.58814275691961682</v>
      </c>
      <c r="K139" s="156">
        <f t="shared" si="40"/>
        <v>0.58976827833389323</v>
      </c>
      <c r="L139" s="156">
        <f t="shared" si="40"/>
        <v>0.59154790480683761</v>
      </c>
      <c r="M139" s="156">
        <f t="shared" si="40"/>
        <v>0.59518599382541071</v>
      </c>
      <c r="N139" s="156">
        <f t="shared" si="40"/>
        <v>0.60460278303315751</v>
      </c>
      <c r="O139" s="156">
        <f t="shared" si="40"/>
        <v>0.62050564234650529</v>
      </c>
      <c r="P139" s="156">
        <f t="shared" si="40"/>
        <v>0.64262847046641003</v>
      </c>
      <c r="Q139" s="156">
        <f t="shared" si="40"/>
        <v>0.66106818788160093</v>
      </c>
      <c r="R139" s="156">
        <f t="shared" ref="R139:V139" si="41">IF(R121=0,"",R121/R103)</f>
        <v>0.6771873400666798</v>
      </c>
      <c r="S139" s="156">
        <f t="shared" si="41"/>
        <v>0.69513388427340017</v>
      </c>
      <c r="T139" s="156">
        <f t="shared" si="41"/>
        <v>0.71172598894430261</v>
      </c>
      <c r="U139" s="156">
        <f t="shared" si="41"/>
        <v>0.73084183475622932</v>
      </c>
      <c r="V139" s="156">
        <f t="shared" si="41"/>
        <v>0.75280742801287048</v>
      </c>
      <c r="W139" s="156">
        <f t="shared" ref="W139:Y139" si="42">IF(W121=0,"",W121/W103)</f>
        <v>0.76724347794548453</v>
      </c>
      <c r="X139" s="156">
        <f t="shared" si="42"/>
        <v>0.78136452707686488</v>
      </c>
      <c r="Y139" s="156">
        <f t="shared" si="42"/>
        <v>0.78989902813581669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>
        <f t="shared" si="43"/>
        <v>0.7570160704544423</v>
      </c>
      <c r="L140" s="156">
        <f t="shared" si="43"/>
        <v>0.74877054080112371</v>
      </c>
      <c r="M140" s="156">
        <f t="shared" si="43"/>
        <v>0.75778519446357051</v>
      </c>
      <c r="N140" s="156">
        <f t="shared" si="43"/>
        <v>0.76969413071158999</v>
      </c>
      <c r="O140" s="156">
        <f t="shared" si="43"/>
        <v>0.78752658868923175</v>
      </c>
      <c r="P140" s="156">
        <f t="shared" si="43"/>
        <v>0.80769749322113771</v>
      </c>
      <c r="Q140" s="156">
        <f t="shared" si="43"/>
        <v>0.81687439208807477</v>
      </c>
      <c r="R140" s="156">
        <f t="shared" ref="R140:V140" si="44">IF(R122=0,"",R122/R104)</f>
        <v>0.82895289559861396</v>
      </c>
      <c r="S140" s="156">
        <f t="shared" si="44"/>
        <v>0.83983925718218766</v>
      </c>
      <c r="T140" s="156">
        <f t="shared" si="44"/>
        <v>0.82908007318604182</v>
      </c>
      <c r="U140" s="156">
        <f t="shared" si="44"/>
        <v>0.8538121473980339</v>
      </c>
      <c r="V140" s="156">
        <f t="shared" si="44"/>
        <v>0.86890953500227908</v>
      </c>
      <c r="W140" s="156">
        <f t="shared" ref="W140:Y140" si="45">IF(W122=0,"",W122/W104)</f>
        <v>0.87171432718564812</v>
      </c>
      <c r="X140" s="156">
        <f t="shared" si="45"/>
        <v>0.9059056559939348</v>
      </c>
      <c r="Y140" s="156">
        <f t="shared" si="45"/>
        <v>0.92554546525729986</v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>
        <f t="shared" si="46"/>
        <v>0.59833629298166058</v>
      </c>
      <c r="L141" s="157">
        <f t="shared" si="46"/>
        <v>0.59862163383408273</v>
      </c>
      <c r="M141" s="157">
        <f t="shared" si="46"/>
        <v>0.60075561792226095</v>
      </c>
      <c r="N141" s="157">
        <f t="shared" si="46"/>
        <v>0.6075892159953703</v>
      </c>
      <c r="O141" s="157">
        <f t="shared" si="46"/>
        <v>0.63873163168328118</v>
      </c>
      <c r="P141" s="157">
        <f t="shared" si="46"/>
        <v>0.66249129504447923</v>
      </c>
      <c r="Q141" s="157">
        <f t="shared" si="46"/>
        <v>0.67896796493396183</v>
      </c>
      <c r="R141" s="157">
        <f t="shared" ref="R141:V141" si="47">IF(R123=0,"",R123/R105)</f>
        <v>0.69435260544535871</v>
      </c>
      <c r="S141" s="157">
        <f t="shared" si="47"/>
        <v>0.70709079479024584</v>
      </c>
      <c r="T141" s="157">
        <f t="shared" si="47"/>
        <v>0.7253854798396987</v>
      </c>
      <c r="U141" s="157">
        <f t="shared" si="47"/>
        <v>0.74217103059775213</v>
      </c>
      <c r="V141" s="157">
        <f t="shared" si="47"/>
        <v>0.760925703411923</v>
      </c>
      <c r="W141" s="157">
        <f t="shared" ref="W141:Y141" si="48">IF(W123=0,"",W123/W105)</f>
        <v>0.77192262935505218</v>
      </c>
      <c r="X141" s="157">
        <f t="shared" si="48"/>
        <v>0.78918118170347862</v>
      </c>
      <c r="Y141" s="157">
        <f t="shared" si="48"/>
        <v>0.79463422565668151</v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0.62420086672424169</v>
      </c>
      <c r="C143" s="157">
        <f t="shared" si="52"/>
        <v>0.63241093554287831</v>
      </c>
      <c r="D143" s="157">
        <f t="shared" si="52"/>
        <v>0.64260139476852485</v>
      </c>
      <c r="E143" s="157">
        <f t="shared" si="52"/>
        <v>0.64556342320031579</v>
      </c>
      <c r="F143" s="157">
        <f t="shared" si="52"/>
        <v>0.64733343403629795</v>
      </c>
      <c r="G143" s="157">
        <f t="shared" si="52"/>
        <v>0.64878355798467535</v>
      </c>
      <c r="H143" s="157">
        <f t="shared" si="52"/>
        <v>0.65011222180191164</v>
      </c>
      <c r="I143" s="157">
        <f t="shared" si="52"/>
        <v>0.65176673230727333</v>
      </c>
      <c r="J143" s="157">
        <f t="shared" si="52"/>
        <v>0.65375544248745765</v>
      </c>
      <c r="K143" s="157">
        <f t="shared" si="52"/>
        <v>0.65491524921950173</v>
      </c>
      <c r="L143" s="157">
        <f t="shared" si="52"/>
        <v>0.65737186117091284</v>
      </c>
      <c r="M143" s="157">
        <f t="shared" si="52"/>
        <v>0.66094496157146743</v>
      </c>
      <c r="N143" s="157">
        <f t="shared" si="52"/>
        <v>0.66579158452887743</v>
      </c>
      <c r="O143" s="157">
        <f t="shared" si="52"/>
        <v>0.66831525253305812</v>
      </c>
      <c r="P143" s="157">
        <f t="shared" si="52"/>
        <v>0.67262984654634905</v>
      </c>
      <c r="Q143" s="157">
        <f t="shared" si="52"/>
        <v>0.68062560458780419</v>
      </c>
      <c r="R143" s="157">
        <f t="shared" ref="R143:V143" si="53">IF(R125=0,"",R125/R107)</f>
        <v>0.69465794626919519</v>
      </c>
      <c r="S143" s="157">
        <f t="shared" si="53"/>
        <v>0.71605495102772254</v>
      </c>
      <c r="T143" s="157">
        <f t="shared" si="53"/>
        <v>0.72555156031668266</v>
      </c>
      <c r="U143" s="157">
        <f t="shared" si="53"/>
        <v>0.74439306035433084</v>
      </c>
      <c r="V143" s="157">
        <f t="shared" si="53"/>
        <v>0.75363364366248498</v>
      </c>
      <c r="W143" s="157">
        <f t="shared" ref="W143:Y143" si="54">IF(W125=0,"",W125/W107)</f>
        <v>0.7577007662428471</v>
      </c>
      <c r="X143" s="157">
        <f t="shared" si="54"/>
        <v>0.78164912250052154</v>
      </c>
      <c r="Y143" s="157">
        <f t="shared" si="54"/>
        <v>0.78753331423169981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>
        <f t="shared" si="55"/>
        <v>0.80214296023921206</v>
      </c>
      <c r="L144" s="158">
        <f t="shared" si="55"/>
        <v>0.79503780033339988</v>
      </c>
      <c r="M144" s="158">
        <f t="shared" si="55"/>
        <v>0.80283146184853937</v>
      </c>
      <c r="N144" s="158">
        <f t="shared" si="55"/>
        <v>0.811763988739437</v>
      </c>
      <c r="O144" s="158">
        <f t="shared" si="55"/>
        <v>0.81924811510443285</v>
      </c>
      <c r="P144" s="158">
        <f t="shared" si="55"/>
        <v>0.83098168402259998</v>
      </c>
      <c r="Q144" s="158">
        <f t="shared" si="55"/>
        <v>0.83636160915418278</v>
      </c>
      <c r="R144" s="158">
        <f t="shared" ref="R144:V144" si="56">IF(R126=0,"",R126/R108)</f>
        <v>0.84295339855093421</v>
      </c>
      <c r="S144" s="158">
        <f t="shared" si="56"/>
        <v>0.84971696731830015</v>
      </c>
      <c r="T144" s="158">
        <f t="shared" si="56"/>
        <v>0.83861338105141803</v>
      </c>
      <c r="U144" s="158">
        <f t="shared" si="56"/>
        <v>0.85889662187917537</v>
      </c>
      <c r="V144" s="158">
        <f t="shared" si="56"/>
        <v>0.87135630880160631</v>
      </c>
      <c r="W144" s="158">
        <f t="shared" ref="W144:Y144" si="57">IF(W126=0,"",W126/W108)</f>
        <v>0.8784088838339521</v>
      </c>
      <c r="X144" s="158">
        <f t="shared" si="57"/>
        <v>0.9130177398277971</v>
      </c>
      <c r="Y144" s="158">
        <f t="shared" si="57"/>
        <v>0.93995980938860579</v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>
        <f t="shared" si="58"/>
        <v>0.65970997320763614</v>
      </c>
      <c r="L145" s="156">
        <f t="shared" si="58"/>
        <v>0.66031308910399056</v>
      </c>
      <c r="M145" s="156">
        <f t="shared" si="58"/>
        <v>0.66203412049841504</v>
      </c>
      <c r="N145" s="156">
        <f t="shared" si="58"/>
        <v>0.66617485581696645</v>
      </c>
      <c r="O145" s="156">
        <f t="shared" si="58"/>
        <v>0.68398692386398663</v>
      </c>
      <c r="P145" s="156">
        <f t="shared" si="58"/>
        <v>0.696944172754419</v>
      </c>
      <c r="Q145" s="156">
        <f t="shared" si="58"/>
        <v>0.70841202123843949</v>
      </c>
      <c r="R145" s="156">
        <f t="shared" ref="R145:V145" si="59">IF(R127=0,"",R127/R109)</f>
        <v>0.7165204382689786</v>
      </c>
      <c r="S145" s="156">
        <f t="shared" si="59"/>
        <v>0.72328771420446136</v>
      </c>
      <c r="T145" s="156">
        <f t="shared" si="59"/>
        <v>0.73663981695468239</v>
      </c>
      <c r="U145" s="156">
        <f t="shared" si="59"/>
        <v>0.74987975834429721</v>
      </c>
      <c r="V145" s="156">
        <f t="shared" si="59"/>
        <v>0.76598778767908215</v>
      </c>
      <c r="W145" s="156">
        <f t="shared" ref="W145:Y145" si="60">IF(W127=0,"",W127/W109)</f>
        <v>0.78233367170441015</v>
      </c>
      <c r="X145" s="156">
        <f t="shared" si="60"/>
        <v>0.79536574662336856</v>
      </c>
      <c r="Y145" s="156">
        <f t="shared" si="60"/>
        <v>0.80628428033466093</v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0.60138012218278014</v>
      </c>
      <c r="C147" s="155">
        <f t="shared" si="64"/>
        <v>0.60459004007702977</v>
      </c>
      <c r="D147" s="155">
        <f t="shared" si="64"/>
        <v>0.61716178411343525</v>
      </c>
      <c r="E147" s="155">
        <f t="shared" si="64"/>
        <v>0.66989848200812607</v>
      </c>
      <c r="F147" s="155">
        <f t="shared" si="64"/>
        <v>0.66062080514661381</v>
      </c>
      <c r="G147" s="155">
        <f t="shared" si="64"/>
        <v>0.63638346129994861</v>
      </c>
      <c r="H147" s="155">
        <f t="shared" si="64"/>
        <v>0.63367221460815515</v>
      </c>
      <c r="I147" s="155">
        <f t="shared" si="64"/>
        <v>0.62498754963929115</v>
      </c>
      <c r="J147" s="155">
        <f t="shared" si="64"/>
        <v>0.63303043733884068</v>
      </c>
      <c r="K147" s="155">
        <f t="shared" si="64"/>
        <v>0.63757783914148691</v>
      </c>
      <c r="L147" s="155">
        <f t="shared" si="64"/>
        <v>0.64920549175587572</v>
      </c>
      <c r="M147" s="155">
        <f t="shared" si="64"/>
        <v>0.65298401972656195</v>
      </c>
      <c r="N147" s="155">
        <f t="shared" si="64"/>
        <v>0.65038190024276099</v>
      </c>
      <c r="O147" s="155">
        <f t="shared" si="64"/>
        <v>0.65032445626301927</v>
      </c>
      <c r="P147" s="155">
        <f t="shared" si="64"/>
        <v>0.64531047405668029</v>
      </c>
      <c r="Q147" s="155">
        <f t="shared" si="64"/>
        <v>0.64566868639810238</v>
      </c>
      <c r="R147" s="155">
        <f t="shared" ref="R147:V147" si="65">IF(R129=0,"",R129/R111)</f>
        <v>0.64905045853403209</v>
      </c>
      <c r="S147" s="155">
        <f t="shared" si="65"/>
        <v>0.65219555574438437</v>
      </c>
      <c r="T147" s="155">
        <f t="shared" si="65"/>
        <v>0.65323235386994494</v>
      </c>
      <c r="U147" s="155">
        <f t="shared" si="65"/>
        <v>0.65581647212220351</v>
      </c>
      <c r="V147" s="155">
        <f t="shared" si="65"/>
        <v>0.66163274452017085</v>
      </c>
      <c r="W147" s="155">
        <f t="shared" ref="W147:Y147" si="66">IF(W129=0,"",W129/W111)</f>
        <v>0.65209226978983725</v>
      </c>
      <c r="X147" s="155">
        <f t="shared" si="66"/>
        <v>0.6281693256865023</v>
      </c>
      <c r="Y147" s="155">
        <f t="shared" si="66"/>
        <v>0.61962323945269004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0.5807550916901546</v>
      </c>
      <c r="C148" s="156">
        <f t="shared" si="67"/>
        <v>0.5828714831900863</v>
      </c>
      <c r="D148" s="156">
        <f t="shared" si="67"/>
        <v>0.5858127749021077</v>
      </c>
      <c r="E148" s="156">
        <f t="shared" si="67"/>
        <v>0.58679275038074474</v>
      </c>
      <c r="F148" s="156">
        <f t="shared" si="67"/>
        <v>0.5875953191575829</v>
      </c>
      <c r="G148" s="156">
        <f t="shared" si="67"/>
        <v>0.58810088530380433</v>
      </c>
      <c r="H148" s="156">
        <f t="shared" si="67"/>
        <v>0.58846010710660313</v>
      </c>
      <c r="I148" s="156">
        <f t="shared" si="67"/>
        <v>0.5887398445679769</v>
      </c>
      <c r="J148" s="156">
        <f t="shared" si="67"/>
        <v>0.588968560036365</v>
      </c>
      <c r="K148" s="156">
        <f t="shared" si="67"/>
        <v>0.58921010004276886</v>
      </c>
      <c r="L148" s="156">
        <f t="shared" si="67"/>
        <v>0.58944085168668747</v>
      </c>
      <c r="M148" s="156">
        <f t="shared" si="67"/>
        <v>0.5897349711261296</v>
      </c>
      <c r="N148" s="156">
        <f t="shared" si="67"/>
        <v>0.59006673679317123</v>
      </c>
      <c r="O148" s="156">
        <f t="shared" si="67"/>
        <v>0.59036038868347207</v>
      </c>
      <c r="P148" s="156">
        <f t="shared" si="67"/>
        <v>0.59063038482699937</v>
      </c>
      <c r="Q148" s="156">
        <f t="shared" si="67"/>
        <v>0.59103861865152596</v>
      </c>
      <c r="R148" s="156">
        <f t="shared" ref="R148:V148" si="68">IF(R130=0,"",R130/R112)</f>
        <v>0.59177879452770232</v>
      </c>
      <c r="S148" s="156">
        <f t="shared" si="68"/>
        <v>0.59318465699289957</v>
      </c>
      <c r="T148" s="156">
        <f t="shared" si="68"/>
        <v>0.59529964652636513</v>
      </c>
      <c r="U148" s="156">
        <f t="shared" si="68"/>
        <v>0.59846558123131255</v>
      </c>
      <c r="V148" s="156">
        <f t="shared" si="68"/>
        <v>0.60226154830843504</v>
      </c>
      <c r="W148" s="156">
        <f t="shared" ref="W148:Y148" si="69">IF(W130=0,"",W130/W112)</f>
        <v>0.60617303514041254</v>
      </c>
      <c r="X148" s="156">
        <f t="shared" si="69"/>
        <v>0.60871904438766522</v>
      </c>
      <c r="Y148" s="156">
        <f t="shared" si="69"/>
        <v>0.6099245248610532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0.73881379402655722</v>
      </c>
      <c r="C149" s="159">
        <f t="shared" si="70"/>
        <v>0.74460628609464152</v>
      </c>
      <c r="D149" s="159">
        <f t="shared" si="70"/>
        <v>0.75136616258184885</v>
      </c>
      <c r="E149" s="159">
        <f t="shared" si="70"/>
        <v>0.75335589950873239</v>
      </c>
      <c r="F149" s="159">
        <f t="shared" si="70"/>
        <v>0.75435323570483492</v>
      </c>
      <c r="G149" s="159">
        <f t="shared" si="70"/>
        <v>0.75509603741311337</v>
      </c>
      <c r="H149" s="159">
        <f t="shared" si="70"/>
        <v>0.75607313487670169</v>
      </c>
      <c r="I149" s="159">
        <f t="shared" si="70"/>
        <v>0.75709086052325547</v>
      </c>
      <c r="J149" s="159">
        <f t="shared" si="70"/>
        <v>0.75887869076828207</v>
      </c>
      <c r="K149" s="159">
        <f t="shared" si="70"/>
        <v>0.76037716985320236</v>
      </c>
      <c r="L149" s="159">
        <f t="shared" si="70"/>
        <v>0.76201393078017088</v>
      </c>
      <c r="M149" s="159">
        <f t="shared" si="70"/>
        <v>0.76385291375802677</v>
      </c>
      <c r="N149" s="159">
        <f t="shared" si="70"/>
        <v>0.76558600769315854</v>
      </c>
      <c r="O149" s="159">
        <f t="shared" si="70"/>
        <v>0.76807223594323104</v>
      </c>
      <c r="P149" s="159">
        <f t="shared" si="70"/>
        <v>0.77151596631043662</v>
      </c>
      <c r="Q149" s="159">
        <f t="shared" si="70"/>
        <v>0.77652074642390423</v>
      </c>
      <c r="R149" s="159">
        <f t="shared" ref="R149:V149" si="71">IF(R131=0,"",R131/R113)</f>
        <v>0.78341687398545223</v>
      </c>
      <c r="S149" s="159">
        <f t="shared" si="71"/>
        <v>0.79195592834187378</v>
      </c>
      <c r="T149" s="159">
        <f t="shared" si="71"/>
        <v>0.80179570919610965</v>
      </c>
      <c r="U149" s="159">
        <f t="shared" si="71"/>
        <v>0.81499410428776609</v>
      </c>
      <c r="V149" s="159">
        <f t="shared" si="71"/>
        <v>0.82711556510060813</v>
      </c>
      <c r="W149" s="159">
        <f t="shared" ref="W149:Y149" si="72">IF(W131=0,"",W131/W113)</f>
        <v>0.83173302994025711</v>
      </c>
      <c r="X149" s="159">
        <f t="shared" si="72"/>
        <v>0.83659437491611466</v>
      </c>
      <c r="Y149" s="159">
        <f t="shared" si="72"/>
        <v>0.84105386460754172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0.13905314119574327</v>
      </c>
      <c r="C151" s="117">
        <f t="shared" si="73"/>
        <v>0.17523928201913203</v>
      </c>
      <c r="D151" s="117">
        <f t="shared" si="73"/>
        <v>0.35874090456098517</v>
      </c>
      <c r="E151" s="117">
        <f t="shared" si="73"/>
        <v>0.67079956559071019</v>
      </c>
      <c r="F151" s="117">
        <f t="shared" si="73"/>
        <v>1.4487928483625052</v>
      </c>
      <c r="G151" s="117">
        <f t="shared" si="73"/>
        <v>3.140348863416127</v>
      </c>
      <c r="H151" s="117">
        <f t="shared" si="73"/>
        <v>6.6699090737427618</v>
      </c>
      <c r="I151" s="117">
        <f t="shared" si="73"/>
        <v>10.547054107951976</v>
      </c>
      <c r="J151" s="117">
        <f t="shared" si="73"/>
        <v>13.663340628905589</v>
      </c>
      <c r="K151" s="117">
        <f t="shared" si="73"/>
        <v>17.029362266186819</v>
      </c>
      <c r="L151" s="117">
        <f t="shared" si="73"/>
        <v>19.350726955130249</v>
      </c>
      <c r="M151" s="117">
        <f t="shared" si="73"/>
        <v>21.510706213416331</v>
      </c>
      <c r="N151" s="117">
        <f t="shared" si="73"/>
        <v>26.595645092766134</v>
      </c>
      <c r="O151" s="117">
        <f t="shared" si="73"/>
        <v>32.136641220186903</v>
      </c>
      <c r="P151" s="117">
        <f t="shared" si="73"/>
        <v>39.776597443903327</v>
      </c>
      <c r="Q151" s="117">
        <f t="shared" si="73"/>
        <v>46.590503907188435</v>
      </c>
      <c r="R151" s="117">
        <f t="shared" ref="R151:V151" si="74">R152+R154+R156+R165</f>
        <v>52.923461724829181</v>
      </c>
      <c r="S151" s="117">
        <f t="shared" si="74"/>
        <v>60.329004064278337</v>
      </c>
      <c r="T151" s="117">
        <f t="shared" si="74"/>
        <v>69.58294732356218</v>
      </c>
      <c r="U151" s="117">
        <f t="shared" si="74"/>
        <v>84.50803478140007</v>
      </c>
      <c r="V151" s="117">
        <f t="shared" si="74"/>
        <v>98.248120821076711</v>
      </c>
      <c r="W151" s="117">
        <f t="shared" ref="W151:Y151" si="75">W152+W154+W156+W165</f>
        <v>126.79384959811219</v>
      </c>
      <c r="X151" s="117">
        <f t="shared" si="75"/>
        <v>159.60079974286467</v>
      </c>
      <c r="Y151" s="117">
        <f t="shared" si="75"/>
        <v>169.99764266503342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7.6541278906762267E-2</v>
      </c>
      <c r="C156" s="122">
        <v>9.3509700296047021E-2</v>
      </c>
      <c r="D156" s="122">
        <v>0.14646639296869338</v>
      </c>
      <c r="E156" s="122">
        <v>0.19852311743127635</v>
      </c>
      <c r="F156" s="122">
        <v>0.41029870308880695</v>
      </c>
      <c r="G156" s="122">
        <v>0.97789175965028863</v>
      </c>
      <c r="H156" s="122">
        <v>2.6376415188014479</v>
      </c>
      <c r="I156" s="122">
        <v>3.9894301894075879</v>
      </c>
      <c r="J156" s="122">
        <v>4.6769576400973065</v>
      </c>
      <c r="K156" s="122">
        <v>5.4309414906897535</v>
      </c>
      <c r="L156" s="122">
        <v>5.8017544923447453</v>
      </c>
      <c r="M156" s="122">
        <v>6.0939060207821951</v>
      </c>
      <c r="N156" s="122">
        <v>7.2477081425640764</v>
      </c>
      <c r="O156" s="122">
        <v>8.2069425257834769</v>
      </c>
      <c r="P156" s="122">
        <v>9.5788326345532688</v>
      </c>
      <c r="Q156" s="122">
        <v>10.619774698183409</v>
      </c>
      <c r="R156" s="122">
        <v>12.16194795131543</v>
      </c>
      <c r="S156" s="122">
        <v>14.021277367736049</v>
      </c>
      <c r="T156" s="122">
        <v>15.88322555992198</v>
      </c>
      <c r="U156" s="122">
        <v>18.742609270028883</v>
      </c>
      <c r="V156" s="122">
        <v>22.771531941678514</v>
      </c>
      <c r="W156" s="122">
        <v>26.472691197565627</v>
      </c>
      <c r="X156" s="122">
        <v>35.667240001147213</v>
      </c>
      <c r="Y156" s="122">
        <v>43.220316140292169</v>
      </c>
      <c r="DA156" s="130" t="s">
        <v>2214</v>
      </c>
    </row>
    <row r="157" spans="1:105" ht="12" customHeight="1" x14ac:dyDescent="0.25">
      <c r="A157" s="97" t="s">
        <v>124</v>
      </c>
      <c r="B157" s="98">
        <v>7.6541278906762267E-2</v>
      </c>
      <c r="C157" s="98">
        <v>9.3509700296047021E-2</v>
      </c>
      <c r="D157" s="98">
        <v>0.14646639296869338</v>
      </c>
      <c r="E157" s="98">
        <v>0.19852311743127635</v>
      </c>
      <c r="F157" s="98">
        <v>0.41029870308880695</v>
      </c>
      <c r="G157" s="98">
        <v>0.97789175965028863</v>
      </c>
      <c r="H157" s="98">
        <v>2.6376415188014479</v>
      </c>
      <c r="I157" s="98">
        <v>3.9894301894075879</v>
      </c>
      <c r="J157" s="98">
        <v>4.6769576400973065</v>
      </c>
      <c r="K157" s="98">
        <v>5.4279744851254188</v>
      </c>
      <c r="L157" s="98">
        <v>5.7983993409936092</v>
      </c>
      <c r="M157" s="98">
        <v>6.090158255375516</v>
      </c>
      <c r="N157" s="98">
        <v>7.2430413820842157</v>
      </c>
      <c r="O157" s="98">
        <v>8.1943253731110381</v>
      </c>
      <c r="P157" s="98">
        <v>9.5552601763099894</v>
      </c>
      <c r="Q157" s="98">
        <v>10.586346405903665</v>
      </c>
      <c r="R157" s="98">
        <v>12.117113735448358</v>
      </c>
      <c r="S157" s="98">
        <v>13.969439783146681</v>
      </c>
      <c r="T157" s="98">
        <v>15.794903763012766</v>
      </c>
      <c r="U157" s="98">
        <v>18.629663241097546</v>
      </c>
      <c r="V157" s="98">
        <v>22.618271495329193</v>
      </c>
      <c r="W157" s="98">
        <v>26.275783523444431</v>
      </c>
      <c r="X157" s="98">
        <v>35.27742412230284</v>
      </c>
      <c r="Y157" s="98">
        <v>42.697370929816501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2.9670055643350275E-3</v>
      </c>
      <c r="L158" s="98">
        <v>3.3551513511359014E-3</v>
      </c>
      <c r="M158" s="98">
        <v>3.7477654066794346E-3</v>
      </c>
      <c r="N158" s="98">
        <v>4.6667604798607785E-3</v>
      </c>
      <c r="O158" s="98">
        <v>1.261715267243934E-2</v>
      </c>
      <c r="P158" s="98">
        <v>2.3572458243278957E-2</v>
      </c>
      <c r="Q158" s="98">
        <v>3.3428292279743511E-2</v>
      </c>
      <c r="R158" s="98">
        <v>4.4834215867070953E-2</v>
      </c>
      <c r="S158" s="98">
        <v>5.1837584589367637E-2</v>
      </c>
      <c r="T158" s="98">
        <v>8.8321796909214378E-2</v>
      </c>
      <c r="U158" s="98">
        <v>0.11294602893133535</v>
      </c>
      <c r="V158" s="98">
        <v>0.15326044634931979</v>
      </c>
      <c r="W158" s="98">
        <v>0.1969076741211957</v>
      </c>
      <c r="X158" s="98">
        <v>0.38981587884437702</v>
      </c>
      <c r="Y158" s="98">
        <v>0.52294521047567144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2.9670055643350275E-3</v>
      </c>
      <c r="L159" s="101">
        <v>3.3551513511359014E-3</v>
      </c>
      <c r="M159" s="101">
        <v>3.7477654066794346E-3</v>
      </c>
      <c r="N159" s="101">
        <v>4.6667604798607785E-3</v>
      </c>
      <c r="O159" s="101">
        <v>1.261715267243934E-2</v>
      </c>
      <c r="P159" s="101">
        <v>2.3572458243278957E-2</v>
      </c>
      <c r="Q159" s="101">
        <v>3.3428292279743511E-2</v>
      </c>
      <c r="R159" s="101">
        <v>4.4834215867070953E-2</v>
      </c>
      <c r="S159" s="101">
        <v>5.1837584589367637E-2</v>
      </c>
      <c r="T159" s="101">
        <v>8.8321796909214378E-2</v>
      </c>
      <c r="U159" s="101">
        <v>0.11294602893133535</v>
      </c>
      <c r="V159" s="101">
        <v>0.15326044634931979</v>
      </c>
      <c r="W159" s="101">
        <v>0.1969076741211957</v>
      </c>
      <c r="X159" s="101">
        <v>0.38981587884437702</v>
      </c>
      <c r="Y159" s="101">
        <v>0.52294521047567144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6.2511862288981007E-2</v>
      </c>
      <c r="C165" s="122">
        <v>8.1729581723085018E-2</v>
      </c>
      <c r="D165" s="122">
        <v>0.21227451159229177</v>
      </c>
      <c r="E165" s="122">
        <v>0.47227644815943387</v>
      </c>
      <c r="F165" s="122">
        <v>1.0384941452736982</v>
      </c>
      <c r="G165" s="122">
        <v>2.1624571037658384</v>
      </c>
      <c r="H165" s="122">
        <v>4.0322675549413143</v>
      </c>
      <c r="I165" s="122">
        <v>6.5576239185443876</v>
      </c>
      <c r="J165" s="122">
        <v>8.9863829888082822</v>
      </c>
      <c r="K165" s="122">
        <v>11.598420775497065</v>
      </c>
      <c r="L165" s="122">
        <v>13.548972462785505</v>
      </c>
      <c r="M165" s="122">
        <v>15.416800192634135</v>
      </c>
      <c r="N165" s="122">
        <v>19.347936950202058</v>
      </c>
      <c r="O165" s="122">
        <v>23.929698694403427</v>
      </c>
      <c r="P165" s="122">
        <v>30.197764809350062</v>
      </c>
      <c r="Q165" s="122">
        <v>35.970729209005029</v>
      </c>
      <c r="R165" s="122">
        <v>40.761513773513748</v>
      </c>
      <c r="S165" s="122">
        <v>46.307726696542289</v>
      </c>
      <c r="T165" s="122">
        <v>53.699721763640206</v>
      </c>
      <c r="U165" s="122">
        <v>65.765425511371191</v>
      </c>
      <c r="V165" s="122">
        <v>75.476588879398193</v>
      </c>
      <c r="W165" s="122">
        <v>100.32115840054657</v>
      </c>
      <c r="X165" s="122">
        <v>123.93355974171746</v>
      </c>
      <c r="Y165" s="122">
        <v>126.77732652474126</v>
      </c>
      <c r="DA165" s="130" t="s">
        <v>2223</v>
      </c>
    </row>
    <row r="166" spans="1:105" ht="12" customHeight="1" x14ac:dyDescent="0.25">
      <c r="A166" s="97" t="s">
        <v>50</v>
      </c>
      <c r="B166" s="98">
        <v>6.2511862288981007E-2</v>
      </c>
      <c r="C166" s="98">
        <v>8.1729581723085018E-2</v>
      </c>
      <c r="D166" s="98">
        <v>0.21227451159229177</v>
      </c>
      <c r="E166" s="98">
        <v>0.47227644815943387</v>
      </c>
      <c r="F166" s="98">
        <v>1.0384941452736982</v>
      </c>
      <c r="G166" s="98">
        <v>2.1624571037658384</v>
      </c>
      <c r="H166" s="98">
        <v>4.0322675549413143</v>
      </c>
      <c r="I166" s="98">
        <v>6.5576239185443876</v>
      </c>
      <c r="J166" s="98">
        <v>8.9863829888082822</v>
      </c>
      <c r="K166" s="98">
        <v>11.598420775497065</v>
      </c>
      <c r="L166" s="98">
        <v>13.548972462785505</v>
      </c>
      <c r="M166" s="98">
        <v>15.416800192634135</v>
      </c>
      <c r="N166" s="98">
        <v>19.347936950202058</v>
      </c>
      <c r="O166" s="98">
        <v>23.929698694403427</v>
      </c>
      <c r="P166" s="98">
        <v>30.197764809350062</v>
      </c>
      <c r="Q166" s="98">
        <v>35.970729209005029</v>
      </c>
      <c r="R166" s="98">
        <v>40.761513773513748</v>
      </c>
      <c r="S166" s="98">
        <v>46.307726696542289</v>
      </c>
      <c r="T166" s="98">
        <v>53.699721763640206</v>
      </c>
      <c r="U166" s="98">
        <v>65.765425511371191</v>
      </c>
      <c r="V166" s="98">
        <v>75.476588879398193</v>
      </c>
      <c r="W166" s="98">
        <v>100.32115840054657</v>
      </c>
      <c r="X166" s="98">
        <v>123.93355974171746</v>
      </c>
      <c r="Y166" s="98">
        <v>126.77732652474126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6011.7926259976575</v>
      </c>
      <c r="C169" s="117">
        <f t="shared" si="78"/>
        <v>7023.0947273058564</v>
      </c>
      <c r="D169" s="117">
        <f t="shared" si="78"/>
        <v>3909.1336384059241</v>
      </c>
      <c r="E169" s="117">
        <f t="shared" si="78"/>
        <v>6046.9697436925926</v>
      </c>
      <c r="F169" s="117">
        <f t="shared" si="78"/>
        <v>5814.6365012616579</v>
      </c>
      <c r="G169" s="117">
        <f t="shared" si="78"/>
        <v>5764.0809112499219</v>
      </c>
      <c r="H169" s="117">
        <f t="shared" si="78"/>
        <v>6704.4915991459557</v>
      </c>
      <c r="I169" s="117">
        <f t="shared" si="78"/>
        <v>5909.8940014000527</v>
      </c>
      <c r="J169" s="117">
        <f t="shared" si="78"/>
        <v>6466.1385253035878</v>
      </c>
      <c r="K169" s="117">
        <f t="shared" si="78"/>
        <v>6465.7052904200964</v>
      </c>
      <c r="L169" s="117">
        <f t="shared" si="78"/>
        <v>6710.3478320533341</v>
      </c>
      <c r="M169" s="117">
        <f t="shared" si="78"/>
        <v>6406.9815346220403</v>
      </c>
      <c r="N169" s="117">
        <f t="shared" si="78"/>
        <v>6152.0738290488607</v>
      </c>
      <c r="O169" s="117">
        <f t="shared" si="78"/>
        <v>6017.1908663499471</v>
      </c>
      <c r="P169" s="117">
        <f t="shared" si="78"/>
        <v>5701.0612010745099</v>
      </c>
      <c r="Q169" s="117">
        <f t="shared" si="78"/>
        <v>5595.0750602043445</v>
      </c>
      <c r="R169" s="117">
        <f t="shared" ref="R169:V169" si="79">R170+R172+R174+R183</f>
        <v>5646.012297355911</v>
      </c>
      <c r="S169" s="117">
        <f t="shared" si="79"/>
        <v>5689.5283037697691</v>
      </c>
      <c r="T169" s="117">
        <f t="shared" si="79"/>
        <v>5745.6815496986292</v>
      </c>
      <c r="U169" s="117">
        <f t="shared" si="79"/>
        <v>5817.6363348115065</v>
      </c>
      <c r="V169" s="117">
        <f t="shared" si="79"/>
        <v>5648.3962092005822</v>
      </c>
      <c r="W169" s="117">
        <f t="shared" ref="W169:Y169" si="80">W170+W172+W174+W183</f>
        <v>5567.5338813647686</v>
      </c>
      <c r="X169" s="117">
        <f t="shared" si="80"/>
        <v>5367.1459951872412</v>
      </c>
      <c r="Y169" s="117">
        <f t="shared" si="80"/>
        <v>4858.8658945179723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4164.3421665693877</v>
      </c>
      <c r="C170" s="122">
        <f t="shared" si="81"/>
        <v>5263.4012186858054</v>
      </c>
      <c r="D170" s="122">
        <f t="shared" si="81"/>
        <v>2435.0162874725174</v>
      </c>
      <c r="E170" s="122">
        <f t="shared" si="81"/>
        <v>3556.1940800576476</v>
      </c>
      <c r="F170" s="122">
        <f t="shared" si="81"/>
        <v>3458.2418867497408</v>
      </c>
      <c r="G170" s="122">
        <f t="shared" si="81"/>
        <v>3737.8563604039082</v>
      </c>
      <c r="H170" s="122">
        <f t="shared" si="81"/>
        <v>4419.3351641899171</v>
      </c>
      <c r="I170" s="122">
        <f t="shared" si="81"/>
        <v>3679.6041407534367</v>
      </c>
      <c r="J170" s="122">
        <f t="shared" si="81"/>
        <v>4162.396954388998</v>
      </c>
      <c r="K170" s="122">
        <f t="shared" si="81"/>
        <v>4115.7703087310347</v>
      </c>
      <c r="L170" s="122">
        <f t="shared" si="81"/>
        <v>4243.3698546998949</v>
      </c>
      <c r="M170" s="122">
        <f t="shared" si="81"/>
        <v>4027.961268682664</v>
      </c>
      <c r="N170" s="122">
        <f t="shared" si="81"/>
        <v>3794.67866693102</v>
      </c>
      <c r="O170" s="122">
        <f t="shared" si="81"/>
        <v>3637.3655971933772</v>
      </c>
      <c r="P170" s="122">
        <f t="shared" si="81"/>
        <v>3394.9397066786614</v>
      </c>
      <c r="Q170" s="122">
        <f t="shared" si="81"/>
        <v>3286.0808193664625</v>
      </c>
      <c r="R170" s="122">
        <f t="shared" si="81"/>
        <v>3323.454743258204</v>
      </c>
      <c r="S170" s="122">
        <f t="shared" si="81"/>
        <v>3349.7314956577388</v>
      </c>
      <c r="T170" s="122">
        <f t="shared" si="81"/>
        <v>3416.326512620622</v>
      </c>
      <c r="U170" s="122">
        <f t="shared" si="81"/>
        <v>3380.2659227184486</v>
      </c>
      <c r="V170" s="122">
        <f t="shared" si="81"/>
        <v>3196.175935109527</v>
      </c>
      <c r="W170" s="122">
        <f t="shared" si="81"/>
        <v>3105.8942612927171</v>
      </c>
      <c r="X170" s="122">
        <f t="shared" si="81"/>
        <v>3325.6263344869708</v>
      </c>
      <c r="Y170" s="122">
        <f t="shared" si="81"/>
        <v>3252.5512844694767</v>
      </c>
      <c r="DA170" s="130" t="s">
        <v>2378</v>
      </c>
    </row>
    <row r="171" spans="1:105" ht="12" customHeight="1" x14ac:dyDescent="0.25">
      <c r="A171" s="97" t="s">
        <v>53</v>
      </c>
      <c r="B171" s="98">
        <v>4164.3421665693877</v>
      </c>
      <c r="C171" s="98">
        <v>5263.4012186858054</v>
      </c>
      <c r="D171" s="98">
        <v>2435.0162874725174</v>
      </c>
      <c r="E171" s="98">
        <v>3556.1940800576476</v>
      </c>
      <c r="F171" s="98">
        <v>3458.2418867497408</v>
      </c>
      <c r="G171" s="98">
        <v>3737.8563604039082</v>
      </c>
      <c r="H171" s="98">
        <v>4419.3351641899171</v>
      </c>
      <c r="I171" s="98">
        <v>3679.6041407534367</v>
      </c>
      <c r="J171" s="98">
        <v>4162.396954388998</v>
      </c>
      <c r="K171" s="98">
        <v>4115.7703087310347</v>
      </c>
      <c r="L171" s="98">
        <v>4243.3698546998949</v>
      </c>
      <c r="M171" s="98">
        <v>4027.961268682664</v>
      </c>
      <c r="N171" s="98">
        <v>3794.67866693102</v>
      </c>
      <c r="O171" s="98">
        <v>3637.3655971933772</v>
      </c>
      <c r="P171" s="98">
        <v>3394.9397066786614</v>
      </c>
      <c r="Q171" s="98">
        <v>3286.0808193664625</v>
      </c>
      <c r="R171" s="98">
        <v>3323.454743258204</v>
      </c>
      <c r="S171" s="98">
        <v>3349.7314956577388</v>
      </c>
      <c r="T171" s="98">
        <v>3416.326512620622</v>
      </c>
      <c r="U171" s="98">
        <v>3380.2659227184486</v>
      </c>
      <c r="V171" s="98">
        <v>3196.175935109527</v>
      </c>
      <c r="W171" s="98">
        <v>3105.8942612927171</v>
      </c>
      <c r="X171" s="98">
        <v>3325.6263344869708</v>
      </c>
      <c r="Y171" s="98">
        <v>3252.5512844694767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0.78586290424112104</v>
      </c>
      <c r="C172" s="122">
        <f t="shared" si="82"/>
        <v>0.6137163161863749</v>
      </c>
      <c r="D172" s="122">
        <f t="shared" si="82"/>
        <v>0.40301722269381923</v>
      </c>
      <c r="E172" s="122">
        <f t="shared" si="82"/>
        <v>0.29742027514194086</v>
      </c>
      <c r="F172" s="122">
        <f t="shared" si="82"/>
        <v>0.35156893450988469</v>
      </c>
      <c r="G172" s="122">
        <f t="shared" si="82"/>
        <v>0.42216627765524117</v>
      </c>
      <c r="H172" s="122">
        <f t="shared" si="82"/>
        <v>0.64754715834755561</v>
      </c>
      <c r="I172" s="122">
        <f t="shared" si="82"/>
        <v>0.77968188995396415</v>
      </c>
      <c r="J172" s="122">
        <f t="shared" si="82"/>
        <v>0.94899500730413211</v>
      </c>
      <c r="K172" s="122">
        <f t="shared" si="82"/>
        <v>1.2328146367707931</v>
      </c>
      <c r="L172" s="122">
        <f t="shared" si="82"/>
        <v>2.5110898144657523</v>
      </c>
      <c r="M172" s="122">
        <f t="shared" si="82"/>
        <v>1.6461233907301862</v>
      </c>
      <c r="N172" s="122">
        <f t="shared" si="82"/>
        <v>2.3887601058112993</v>
      </c>
      <c r="O172" s="122">
        <f t="shared" si="82"/>
        <v>2.7434280063677559</v>
      </c>
      <c r="P172" s="122">
        <f t="shared" si="82"/>
        <v>3.7136555933145368</v>
      </c>
      <c r="Q172" s="122">
        <f t="shared" si="82"/>
        <v>10.247259676851366</v>
      </c>
      <c r="R172" s="122">
        <f t="shared" si="82"/>
        <v>8.4701445912757816</v>
      </c>
      <c r="S172" s="122">
        <f t="shared" si="82"/>
        <v>10.369906352716013</v>
      </c>
      <c r="T172" s="122">
        <f t="shared" si="82"/>
        <v>13.218639755095223</v>
      </c>
      <c r="U172" s="122">
        <f t="shared" si="82"/>
        <v>19.348685726562177</v>
      </c>
      <c r="V172" s="122">
        <f t="shared" si="82"/>
        <v>12.264180356618953</v>
      </c>
      <c r="W172" s="122">
        <f t="shared" si="82"/>
        <v>15.790379857427922</v>
      </c>
      <c r="X172" s="122">
        <f t="shared" si="82"/>
        <v>14.695879260217088</v>
      </c>
      <c r="Y172" s="122">
        <f t="shared" si="82"/>
        <v>15.41820743850079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0.78586290424112104</v>
      </c>
      <c r="C173" s="98">
        <f>RES_hhdet_fech!C147</f>
        <v>0.6137163161863749</v>
      </c>
      <c r="D173" s="98">
        <f>RES_hhdet_fech!D147</f>
        <v>0.40301722269381923</v>
      </c>
      <c r="E173" s="98">
        <f>RES_hhdet_fech!E147</f>
        <v>0.29742027514194086</v>
      </c>
      <c r="F173" s="98">
        <f>RES_hhdet_fech!F147</f>
        <v>0.35156893450988469</v>
      </c>
      <c r="G173" s="98">
        <f>RES_hhdet_fech!G147</f>
        <v>0.42216627765524117</v>
      </c>
      <c r="H173" s="98">
        <f>RES_hhdet_fech!H147</f>
        <v>0.64754715834755561</v>
      </c>
      <c r="I173" s="98">
        <f>RES_hhdet_fech!I147</f>
        <v>0.77968188995396415</v>
      </c>
      <c r="J173" s="98">
        <f>RES_hhdet_fech!J147</f>
        <v>0.94899500730413211</v>
      </c>
      <c r="K173" s="98">
        <f>RES_hhdet_fech!K147</f>
        <v>1.2328146367707931</v>
      </c>
      <c r="L173" s="98">
        <f>RES_hhdet_fech!L147</f>
        <v>2.5110898144657523</v>
      </c>
      <c r="M173" s="98">
        <f>RES_hhdet_fech!M147</f>
        <v>1.6461233907301862</v>
      </c>
      <c r="N173" s="98">
        <f>RES_hhdet_fech!N147</f>
        <v>2.3887601058112993</v>
      </c>
      <c r="O173" s="98">
        <f>RES_hhdet_fech!O147</f>
        <v>2.7434280063677559</v>
      </c>
      <c r="P173" s="98">
        <f>RES_hhdet_fech!P147</f>
        <v>3.7136555933145368</v>
      </c>
      <c r="Q173" s="98">
        <f>RES_hhdet_fech!Q147</f>
        <v>10.247259676851366</v>
      </c>
      <c r="R173" s="98">
        <f>RES_hhdet_fech!R147</f>
        <v>8.4701445912757816</v>
      </c>
      <c r="S173" s="98">
        <f>RES_hhdet_fech!S147</f>
        <v>10.369906352716013</v>
      </c>
      <c r="T173" s="98">
        <f>RES_hhdet_fech!T147</f>
        <v>13.218639755095223</v>
      </c>
      <c r="U173" s="98">
        <f>RES_hhdet_fech!U147</f>
        <v>19.348685726562177</v>
      </c>
      <c r="V173" s="98">
        <f>RES_hhdet_fech!V147</f>
        <v>12.264180356618953</v>
      </c>
      <c r="W173" s="98">
        <f>RES_hhdet_fech!W147</f>
        <v>15.790379857427922</v>
      </c>
      <c r="X173" s="98">
        <f>RES_hhdet_fech!X147</f>
        <v>14.695879260217088</v>
      </c>
      <c r="Y173" s="98">
        <f>RES_hhdet_fech!Y147</f>
        <v>15.41820743850079</v>
      </c>
      <c r="DA173" s="63" t="s">
        <v>2381</v>
      </c>
    </row>
    <row r="174" spans="1:105" ht="12" customHeight="1" x14ac:dyDescent="0.25">
      <c r="A174" s="121" t="s">
        <v>55</v>
      </c>
      <c r="B174" s="122">
        <v>1247.2574495995486</v>
      </c>
      <c r="C174" s="122">
        <v>1165.3697015470184</v>
      </c>
      <c r="D174" s="122">
        <v>903.04306511089567</v>
      </c>
      <c r="E174" s="122">
        <v>1584.3122367472679</v>
      </c>
      <c r="F174" s="122">
        <v>1489.2267687120564</v>
      </c>
      <c r="G174" s="122">
        <v>1231.7732645622864</v>
      </c>
      <c r="H174" s="122">
        <v>1428.3089794388795</v>
      </c>
      <c r="I174" s="122">
        <v>1360.1458553106379</v>
      </c>
      <c r="J174" s="122">
        <v>1411.3131441092842</v>
      </c>
      <c r="K174" s="122">
        <v>1442.7823878371662</v>
      </c>
      <c r="L174" s="122">
        <v>1529.1934112104598</v>
      </c>
      <c r="M174" s="122">
        <v>1501.241619175772</v>
      </c>
      <c r="N174" s="122">
        <v>1481.9046566519053</v>
      </c>
      <c r="O174" s="122">
        <v>1516.6734028661124</v>
      </c>
      <c r="P174" s="122">
        <v>1462.6848328869842</v>
      </c>
      <c r="Q174" s="122">
        <v>1461.8842918622702</v>
      </c>
      <c r="R174" s="122">
        <v>1464.409054566152</v>
      </c>
      <c r="S174" s="122">
        <v>1469.1095369465193</v>
      </c>
      <c r="T174" s="122">
        <v>1436.0524580538802</v>
      </c>
      <c r="U174" s="122">
        <v>1508.882386199235</v>
      </c>
      <c r="V174" s="122">
        <v>1564.4898001262977</v>
      </c>
      <c r="W174" s="122">
        <v>1571.5912879138398</v>
      </c>
      <c r="X174" s="122">
        <v>1291.9401944856127</v>
      </c>
      <c r="Y174" s="122">
        <v>984.18626646392931</v>
      </c>
      <c r="DA174" s="130" t="s">
        <v>2382</v>
      </c>
    </row>
    <row r="175" spans="1:105" ht="12" customHeight="1" x14ac:dyDescent="0.25">
      <c r="A175" s="97" t="s">
        <v>124</v>
      </c>
      <c r="B175" s="98">
        <v>1300.9604392726822</v>
      </c>
      <c r="C175" s="98">
        <v>1349.6618299811357</v>
      </c>
      <c r="D175" s="98">
        <v>1351.7231361477532</v>
      </c>
      <c r="E175" s="98">
        <v>1411.8500622797046</v>
      </c>
      <c r="F175" s="98">
        <v>1443.8130885986996</v>
      </c>
      <c r="G175" s="98">
        <v>1450.424175371196</v>
      </c>
      <c r="H175" s="98">
        <v>1470.1673750522584</v>
      </c>
      <c r="I175" s="98">
        <v>1530.0752471181258</v>
      </c>
      <c r="J175" s="98">
        <v>1575.3941138543446</v>
      </c>
      <c r="K175" s="98">
        <v>1631.6107630321367</v>
      </c>
      <c r="L175" s="98">
        <v>1660.0948105361635</v>
      </c>
      <c r="M175" s="98">
        <v>1650.0488725206981</v>
      </c>
      <c r="N175" s="98">
        <v>1716.2879286764701</v>
      </c>
      <c r="O175" s="98">
        <v>1666.4167696170032</v>
      </c>
      <c r="P175" s="98">
        <v>1638.4531813185774</v>
      </c>
      <c r="Q175" s="98">
        <v>1603.9593630516497</v>
      </c>
      <c r="R175" s="98">
        <v>1630.0500534138532</v>
      </c>
      <c r="S175" s="98">
        <v>1642.9611830146187</v>
      </c>
      <c r="T175" s="98">
        <v>1677.6544047973009</v>
      </c>
      <c r="U175" s="98">
        <v>1749.3855762361973</v>
      </c>
      <c r="V175" s="98">
        <v>1725.048184180858</v>
      </c>
      <c r="W175" s="98">
        <v>1798.9241093310973</v>
      </c>
      <c r="X175" s="98">
        <v>1751.6687209611698</v>
      </c>
      <c r="Y175" s="98">
        <v>1423.3804690168781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1270.0552682689558</v>
      </c>
      <c r="L176" s="98">
        <v>1310.9651543123684</v>
      </c>
      <c r="M176" s="98">
        <v>1294.968996890196</v>
      </c>
      <c r="N176" s="98">
        <v>1346.3135951432128</v>
      </c>
      <c r="O176" s="98">
        <v>1311.6632439492946</v>
      </c>
      <c r="P176" s="98">
        <v>1300.9032910692417</v>
      </c>
      <c r="Q176" s="98">
        <v>1296.3687300001093</v>
      </c>
      <c r="R176" s="98">
        <v>1330.8736179371404</v>
      </c>
      <c r="S176" s="98">
        <v>1359.4131529100644</v>
      </c>
      <c r="T176" s="98">
        <v>1439.3854396601548</v>
      </c>
      <c r="U176" s="98">
        <v>1496.4489853413172</v>
      </c>
      <c r="V176" s="98">
        <v>1493.2509407163632</v>
      </c>
      <c r="W176" s="98">
        <v>1582.2527778120398</v>
      </c>
      <c r="X176" s="98">
        <v>1505.4024851787387</v>
      </c>
      <c r="Y176" s="98">
        <v>1212.722973471728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768.31193466513025</v>
      </c>
      <c r="L177" s="101">
        <v>820.55510338672218</v>
      </c>
      <c r="M177" s="101">
        <v>785.63576054625537</v>
      </c>
      <c r="N177" s="101">
        <v>790.15138090752339</v>
      </c>
      <c r="O177" s="101">
        <v>771.43084857218469</v>
      </c>
      <c r="P177" s="101">
        <v>741.2163309460592</v>
      </c>
      <c r="Q177" s="101">
        <v>739.48480471877576</v>
      </c>
      <c r="R177" s="101">
        <v>744.78658325892718</v>
      </c>
      <c r="S177" s="101">
        <v>743.31778071114661</v>
      </c>
      <c r="T177" s="101">
        <v>895.87270862509831</v>
      </c>
      <c r="U177" s="101">
        <v>848.47976626761044</v>
      </c>
      <c r="V177" s="101">
        <v>818.78714261813548</v>
      </c>
      <c r="W177" s="101">
        <v>889.96274198538515</v>
      </c>
      <c r="X177" s="101">
        <v>671.9032980668743</v>
      </c>
      <c r="Y177" s="101">
        <v>439.66783194689054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501.74333360382542</v>
      </c>
      <c r="L178" s="104">
        <v>490.41005092564643</v>
      </c>
      <c r="M178" s="104">
        <v>509.33323634394088</v>
      </c>
      <c r="N178" s="104">
        <v>556.16221423568948</v>
      </c>
      <c r="O178" s="104">
        <v>540.23239537710992</v>
      </c>
      <c r="P178" s="104">
        <v>559.68696012318242</v>
      </c>
      <c r="Q178" s="104">
        <v>556.88392528133318</v>
      </c>
      <c r="R178" s="104">
        <v>586.08703467821329</v>
      </c>
      <c r="S178" s="104">
        <v>616.09537219891808</v>
      </c>
      <c r="T178" s="104">
        <v>543.5127310350565</v>
      </c>
      <c r="U178" s="104">
        <v>647.96921907370665</v>
      </c>
      <c r="V178" s="104">
        <v>674.46379809822758</v>
      </c>
      <c r="W178" s="104">
        <v>692.29003582665484</v>
      </c>
      <c r="X178" s="104">
        <v>833.49918711186444</v>
      </c>
      <c r="Y178" s="104">
        <v>773.0551415248375</v>
      </c>
      <c r="DA178" s="132" t="s">
        <v>2386</v>
      </c>
    </row>
    <row r="179" spans="1:105" ht="12" customHeight="1" x14ac:dyDescent="0.25">
      <c r="A179" s="106" t="s">
        <v>122</v>
      </c>
      <c r="B179" s="101">
        <v>1195.5508535945614</v>
      </c>
      <c r="C179" s="101">
        <v>1023.0681846548518</v>
      </c>
      <c r="D179" s="101">
        <v>764.33898611894426</v>
      </c>
      <c r="E179" s="101">
        <v>1611.270339271364</v>
      </c>
      <c r="F179" s="101">
        <v>1496.2130591475961</v>
      </c>
      <c r="G179" s="101">
        <v>1185.0757108974062</v>
      </c>
      <c r="H179" s="101">
        <v>1412.1759710183023</v>
      </c>
      <c r="I179" s="101">
        <v>1296.899655396038</v>
      </c>
      <c r="J179" s="101">
        <v>1365.5352435991076</v>
      </c>
      <c r="K179" s="101">
        <v>1442.6583894544372</v>
      </c>
      <c r="L179" s="101">
        <v>1546.6801462008359</v>
      </c>
      <c r="M179" s="101">
        <v>1519.0124188375112</v>
      </c>
      <c r="N179" s="101">
        <v>1491.2136835237436</v>
      </c>
      <c r="O179" s="101">
        <v>1599.822730876718</v>
      </c>
      <c r="P179" s="101">
        <v>1591.412263420948</v>
      </c>
      <c r="Q179" s="101">
        <v>1623.6775585394128</v>
      </c>
      <c r="R179" s="101">
        <v>1622.6739175132634</v>
      </c>
      <c r="S179" s="101">
        <v>1597.614350330459</v>
      </c>
      <c r="T179" s="101">
        <v>1551.8044499394532</v>
      </c>
      <c r="U179" s="101">
        <v>1642.1167898466108</v>
      </c>
      <c r="V179" s="101">
        <v>1739.5601950407602</v>
      </c>
      <c r="W179" s="101">
        <v>1768.1812301784157</v>
      </c>
      <c r="X179" s="101">
        <v>1414.796516169662</v>
      </c>
      <c r="Y179" s="101">
        <v>1077.0470666790177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1178.1048027239274</v>
      </c>
      <c r="L180" s="104">
        <v>1278.9352252363392</v>
      </c>
      <c r="M180" s="104">
        <v>1250.5672350438927</v>
      </c>
      <c r="N180" s="104">
        <v>1222.9960047351217</v>
      </c>
      <c r="O180" s="104">
        <v>1305.2114259067505</v>
      </c>
      <c r="P180" s="104">
        <v>1285.4672830136026</v>
      </c>
      <c r="Q180" s="104">
        <v>1320.0388204019716</v>
      </c>
      <c r="R180" s="104">
        <v>1337.7747757142142</v>
      </c>
      <c r="S180" s="104">
        <v>1347.1526030868711</v>
      </c>
      <c r="T180" s="104">
        <v>1341.3420829419506</v>
      </c>
      <c r="U180" s="104">
        <v>1421.8185778719323</v>
      </c>
      <c r="V180" s="104">
        <v>1499.5838054349713</v>
      </c>
      <c r="W180" s="104">
        <v>1512.081933077536</v>
      </c>
      <c r="X180" s="104">
        <v>1206.6738662838054</v>
      </c>
      <c r="Y180" s="104">
        <v>896.35675318370807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684.99312481218453</v>
      </c>
      <c r="L181" s="98">
        <v>771.69113259058531</v>
      </c>
      <c r="M181" s="98">
        <v>729.57812770138548</v>
      </c>
      <c r="N181" s="98">
        <v>689.61818404164535</v>
      </c>
      <c r="O181" s="98">
        <v>746.54956783603245</v>
      </c>
      <c r="P181" s="98">
        <v>716.92241457195382</v>
      </c>
      <c r="Q181" s="98">
        <v>740.8022420609658</v>
      </c>
      <c r="R181" s="98">
        <v>741.12214915003119</v>
      </c>
      <c r="S181" s="98">
        <v>731.64145240205778</v>
      </c>
      <c r="T181" s="98">
        <v>821.97187561264684</v>
      </c>
      <c r="U181" s="98">
        <v>802.10783055631293</v>
      </c>
      <c r="V181" s="98">
        <v>824.36721604911111</v>
      </c>
      <c r="W181" s="98">
        <v>844.66776013117521</v>
      </c>
      <c r="X181" s="98">
        <v>512.9112963650208</v>
      </c>
      <c r="Y181" s="98">
        <v>277.8165365719135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493.11167791174267</v>
      </c>
      <c r="L182" s="98">
        <v>507.24409264575394</v>
      </c>
      <c r="M182" s="98">
        <v>520.98910734250717</v>
      </c>
      <c r="N182" s="98">
        <v>533.37782069347634</v>
      </c>
      <c r="O182" s="98">
        <v>558.66185807071815</v>
      </c>
      <c r="P182" s="98">
        <v>568.54486844164887</v>
      </c>
      <c r="Q182" s="98">
        <v>579.23657834100584</v>
      </c>
      <c r="R182" s="98">
        <v>596.65262656418292</v>
      </c>
      <c r="S182" s="98">
        <v>615.51115068481317</v>
      </c>
      <c r="T182" s="98">
        <v>519.37020732930341</v>
      </c>
      <c r="U182" s="98">
        <v>619.71074731561941</v>
      </c>
      <c r="V182" s="98">
        <v>675.21658938586029</v>
      </c>
      <c r="W182" s="98">
        <v>667.41417294636074</v>
      </c>
      <c r="X182" s="98">
        <v>693.76256991878483</v>
      </c>
      <c r="Y182" s="98">
        <v>618.54021661179456</v>
      </c>
      <c r="DA182" s="63" t="s">
        <v>2390</v>
      </c>
    </row>
    <row r="183" spans="1:105" ht="12" customHeight="1" x14ac:dyDescent="0.25">
      <c r="A183" s="121" t="s">
        <v>54</v>
      </c>
      <c r="B183" s="122">
        <v>599.40714692448034</v>
      </c>
      <c r="C183" s="122">
        <v>593.71009075684651</v>
      </c>
      <c r="D183" s="122">
        <v>570.67126859981704</v>
      </c>
      <c r="E183" s="122">
        <v>906.16600661253517</v>
      </c>
      <c r="F183" s="122">
        <v>866.81627686535114</v>
      </c>
      <c r="G183" s="122">
        <v>794.02912000607205</v>
      </c>
      <c r="H183" s="122">
        <v>856.1999083588114</v>
      </c>
      <c r="I183" s="122">
        <v>869.36432344602406</v>
      </c>
      <c r="J183" s="122">
        <v>891.4794317980012</v>
      </c>
      <c r="K183" s="122">
        <v>905.91977921512466</v>
      </c>
      <c r="L183" s="122">
        <v>935.27347632851377</v>
      </c>
      <c r="M183" s="122">
        <v>876.13252337287383</v>
      </c>
      <c r="N183" s="122">
        <v>873.10174536012482</v>
      </c>
      <c r="O183" s="122">
        <v>860.40843828408993</v>
      </c>
      <c r="P183" s="122">
        <v>839.72300591554995</v>
      </c>
      <c r="Q183" s="122">
        <v>836.86268929876007</v>
      </c>
      <c r="R183" s="122">
        <v>849.67835494027997</v>
      </c>
      <c r="S183" s="122">
        <v>860.31736481279518</v>
      </c>
      <c r="T183" s="122">
        <v>880.08393926903136</v>
      </c>
      <c r="U183" s="122">
        <v>909.13934016726159</v>
      </c>
      <c r="V183" s="122">
        <v>875.46629360813836</v>
      </c>
      <c r="W183" s="122">
        <v>874.25795230078347</v>
      </c>
      <c r="X183" s="122">
        <v>734.88358695444072</v>
      </c>
      <c r="Y183" s="122">
        <v>606.710136146065</v>
      </c>
      <c r="DA183" s="130" t="s">
        <v>2391</v>
      </c>
    </row>
    <row r="184" spans="1:105" ht="12" customHeight="1" x14ac:dyDescent="0.25">
      <c r="A184" s="97" t="s">
        <v>50</v>
      </c>
      <c r="B184" s="98">
        <v>618.40154530471023</v>
      </c>
      <c r="C184" s="98">
        <v>631.20809602540749</v>
      </c>
      <c r="D184" s="98">
        <v>681.59835798328663</v>
      </c>
      <c r="E184" s="98">
        <v>904.7204436470588</v>
      </c>
      <c r="F184" s="98">
        <v>906.71197412216156</v>
      </c>
      <c r="G184" s="98">
        <v>885.12626173039166</v>
      </c>
      <c r="H184" s="98">
        <v>898.63725152786799</v>
      </c>
      <c r="I184" s="98">
        <v>936.53853172824711</v>
      </c>
      <c r="J184" s="98">
        <v>965.34179515158689</v>
      </c>
      <c r="K184" s="98">
        <v>995.75583834279269</v>
      </c>
      <c r="L184" s="98">
        <v>1008.6424525213712</v>
      </c>
      <c r="M184" s="98">
        <v>965.22098571874233</v>
      </c>
      <c r="N184" s="98">
        <v>967.70096882897849</v>
      </c>
      <c r="O184" s="98">
        <v>928.630579834542</v>
      </c>
      <c r="P184" s="98">
        <v>919.7884263190648</v>
      </c>
      <c r="Q184" s="98">
        <v>915.14190932145846</v>
      </c>
      <c r="R184" s="98">
        <v>928.49798029653527</v>
      </c>
      <c r="S184" s="98">
        <v>938.36502381710613</v>
      </c>
      <c r="T184" s="98">
        <v>967.60684454176703</v>
      </c>
      <c r="U184" s="98">
        <v>1010.3454928480251</v>
      </c>
      <c r="V184" s="98">
        <v>939.20816161619928</v>
      </c>
      <c r="W184" s="98">
        <v>886.85962192141415</v>
      </c>
      <c r="X184" s="98">
        <v>764.06278796738127</v>
      </c>
      <c r="Y184" s="98">
        <v>622.39617978442243</v>
      </c>
      <c r="DA184" s="63" t="s">
        <v>2392</v>
      </c>
    </row>
    <row r="185" spans="1:105" ht="12" customHeight="1" x14ac:dyDescent="0.25">
      <c r="A185" s="109" t="s">
        <v>120</v>
      </c>
      <c r="B185" s="33">
        <v>497.56970982565821</v>
      </c>
      <c r="C185" s="33">
        <v>429.29575996392521</v>
      </c>
      <c r="D185" s="33">
        <v>336.33992877741838</v>
      </c>
      <c r="E185" s="33">
        <v>907.62234317310742</v>
      </c>
      <c r="F185" s="33">
        <v>820.47808161798002</v>
      </c>
      <c r="G185" s="33">
        <v>633.67727724910696</v>
      </c>
      <c r="H185" s="33">
        <v>759.14481519933759</v>
      </c>
      <c r="I185" s="33">
        <v>689.20441775636596</v>
      </c>
      <c r="J185" s="33">
        <v>731.59776846449518</v>
      </c>
      <c r="K185" s="33">
        <v>737.08699194675148</v>
      </c>
      <c r="L185" s="33">
        <v>822.36258398789118</v>
      </c>
      <c r="M185" s="33">
        <v>754.12327047703911</v>
      </c>
      <c r="N185" s="33">
        <v>735.72762800598116</v>
      </c>
      <c r="O185" s="33">
        <v>751.93480291592505</v>
      </c>
      <c r="P185" s="33">
        <v>699.2376939633881</v>
      </c>
      <c r="Q185" s="33">
        <v>694.55903971650719</v>
      </c>
      <c r="R185" s="33">
        <v>708.56068844253866</v>
      </c>
      <c r="S185" s="33">
        <v>718.73513011760804</v>
      </c>
      <c r="T185" s="33">
        <v>714.37779398708744</v>
      </c>
      <c r="U185" s="33">
        <v>711.36449117546078</v>
      </c>
      <c r="V185" s="33">
        <v>736.20273978916543</v>
      </c>
      <c r="W185" s="33">
        <v>828.21867784611777</v>
      </c>
      <c r="X185" s="33">
        <v>521.47849539636843</v>
      </c>
      <c r="Y185" s="33">
        <v>385.11492935080503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7093.2377005310764</v>
      </c>
      <c r="C187" s="117">
        <f t="shared" si="83"/>
        <v>8728.2804510246788</v>
      </c>
      <c r="D187" s="117">
        <f t="shared" si="83"/>
        <v>4671.501335406916</v>
      </c>
      <c r="E187" s="117">
        <f t="shared" si="83"/>
        <v>7381.2725743557867</v>
      </c>
      <c r="F187" s="117">
        <f t="shared" si="83"/>
        <v>7395.4786801285263</v>
      </c>
      <c r="G187" s="117">
        <f t="shared" si="83"/>
        <v>7906.9102190701387</v>
      </c>
      <c r="H187" s="117">
        <f t="shared" si="83"/>
        <v>9601.7711409319672</v>
      </c>
      <c r="I187" s="117">
        <f t="shared" si="83"/>
        <v>8441.4464763018423</v>
      </c>
      <c r="J187" s="117">
        <f t="shared" si="83"/>
        <v>9709.9302952293492</v>
      </c>
      <c r="K187" s="117">
        <f t="shared" si="83"/>
        <v>9936.4591118683966</v>
      </c>
      <c r="L187" s="117">
        <f t="shared" si="83"/>
        <v>10544.954451310423</v>
      </c>
      <c r="M187" s="117">
        <f t="shared" si="83"/>
        <v>10335.838013167253</v>
      </c>
      <c r="N187" s="117">
        <f t="shared" si="83"/>
        <v>10127.948710327029</v>
      </c>
      <c r="O187" s="117">
        <f t="shared" si="83"/>
        <v>10213.870672814248</v>
      </c>
      <c r="P187" s="117">
        <f t="shared" si="83"/>
        <v>9997.0882196264029</v>
      </c>
      <c r="Q187" s="117">
        <f t="shared" si="83"/>
        <v>10125.872341063563</v>
      </c>
      <c r="R187" s="117">
        <f t="shared" ref="R187:V187" si="84">R188+R190+R192+R201</f>
        <v>10510.15050683442</v>
      </c>
      <c r="S187" s="117">
        <f t="shared" si="84"/>
        <v>10873.361628590194</v>
      </c>
      <c r="T187" s="117">
        <f t="shared" si="84"/>
        <v>11313.091690914414</v>
      </c>
      <c r="U187" s="117">
        <f t="shared" si="84"/>
        <v>11631.880031149172</v>
      </c>
      <c r="V187" s="117">
        <f t="shared" si="84"/>
        <v>11397.355937956494</v>
      </c>
      <c r="W187" s="117">
        <f t="shared" ref="W187:Y187" si="85">W188+W190+W192+W201</f>
        <v>11413.995416793201</v>
      </c>
      <c r="X187" s="117">
        <f t="shared" si="85"/>
        <v>12043.631369701283</v>
      </c>
      <c r="Y187" s="117">
        <f t="shared" si="85"/>
        <v>11684.193361850463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5998.0681445526307</v>
      </c>
      <c r="C188" s="122">
        <f t="shared" si="86"/>
        <v>7674.2226444018215</v>
      </c>
      <c r="D188" s="122">
        <f t="shared" si="86"/>
        <v>3762.1452792183518</v>
      </c>
      <c r="E188" s="122">
        <f t="shared" si="86"/>
        <v>5764.8472639080828</v>
      </c>
      <c r="F188" s="122">
        <f t="shared" si="86"/>
        <v>5871.3604468833109</v>
      </c>
      <c r="G188" s="122">
        <f t="shared" si="86"/>
        <v>6618.424106059676</v>
      </c>
      <c r="H188" s="122">
        <f t="shared" si="86"/>
        <v>8155.4030592970548</v>
      </c>
      <c r="I188" s="122">
        <f t="shared" si="86"/>
        <v>7036.3095208035174</v>
      </c>
      <c r="J188" s="122">
        <f t="shared" si="86"/>
        <v>8242.7846278904726</v>
      </c>
      <c r="K188" s="122">
        <f t="shared" si="86"/>
        <v>8407.1399624988535</v>
      </c>
      <c r="L188" s="122">
        <f t="shared" si="86"/>
        <v>8918.9302847986073</v>
      </c>
      <c r="M188" s="122">
        <f t="shared" si="86"/>
        <v>8757.5714746767062</v>
      </c>
      <c r="N188" s="122">
        <f t="shared" si="86"/>
        <v>8553.9872670413661</v>
      </c>
      <c r="O188" s="122">
        <f t="shared" si="86"/>
        <v>8580.0554404698523</v>
      </c>
      <c r="P188" s="122">
        <f t="shared" si="86"/>
        <v>8374.5517807732977</v>
      </c>
      <c r="Q188" s="122">
        <f t="shared" si="86"/>
        <v>8447.6632752975001</v>
      </c>
      <c r="R188" s="122">
        <f t="shared" si="86"/>
        <v>8801.4029504295158</v>
      </c>
      <c r="S188" s="122">
        <f t="shared" si="86"/>
        <v>9128.1334042517537</v>
      </c>
      <c r="T188" s="122">
        <f t="shared" si="86"/>
        <v>9554.0176871217463</v>
      </c>
      <c r="U188" s="122">
        <f t="shared" si="86"/>
        <v>9732.5236446816034</v>
      </c>
      <c r="V188" s="122">
        <f t="shared" si="86"/>
        <v>9463.6777288228022</v>
      </c>
      <c r="W188" s="122">
        <f t="shared" si="86"/>
        <v>9446.8720059969219</v>
      </c>
      <c r="X188" s="122">
        <f t="shared" si="86"/>
        <v>10391.596751472925</v>
      </c>
      <c r="Y188" s="122">
        <f t="shared" si="86"/>
        <v>10363.49575755482</v>
      </c>
      <c r="DA188" s="130" t="s">
        <v>2546</v>
      </c>
    </row>
    <row r="189" spans="1:105" ht="12" customHeight="1" x14ac:dyDescent="0.25">
      <c r="A189" s="97" t="s">
        <v>53</v>
      </c>
      <c r="B189" s="98">
        <v>5998.0681445526307</v>
      </c>
      <c r="C189" s="98">
        <v>7674.2226444018215</v>
      </c>
      <c r="D189" s="98">
        <v>3762.1452792183518</v>
      </c>
      <c r="E189" s="98">
        <v>5764.8472639080828</v>
      </c>
      <c r="F189" s="98">
        <v>5871.3604468833109</v>
      </c>
      <c r="G189" s="98">
        <v>6618.424106059676</v>
      </c>
      <c r="H189" s="98">
        <v>8155.4030592970548</v>
      </c>
      <c r="I189" s="98">
        <v>7036.3095208035174</v>
      </c>
      <c r="J189" s="98">
        <v>8242.7846278904726</v>
      </c>
      <c r="K189" s="98">
        <v>8407.1399624988535</v>
      </c>
      <c r="L189" s="98">
        <v>8918.9302847986073</v>
      </c>
      <c r="M189" s="98">
        <v>8757.5714746767062</v>
      </c>
      <c r="N189" s="98">
        <v>8553.9872670413661</v>
      </c>
      <c r="O189" s="98">
        <v>8580.0554404698523</v>
      </c>
      <c r="P189" s="98">
        <v>8374.5517807732977</v>
      </c>
      <c r="Q189" s="98">
        <v>8447.6632752975001</v>
      </c>
      <c r="R189" s="98">
        <v>8801.4029504295158</v>
      </c>
      <c r="S189" s="98">
        <v>9128.1334042517537</v>
      </c>
      <c r="T189" s="98">
        <v>9554.0176871217463</v>
      </c>
      <c r="U189" s="98">
        <v>9732.5236446816034</v>
      </c>
      <c r="V189" s="98">
        <v>9463.6777288228022</v>
      </c>
      <c r="W189" s="98">
        <v>9446.8720059969219</v>
      </c>
      <c r="X189" s="98">
        <v>10391.596751472925</v>
      </c>
      <c r="Y189" s="98">
        <v>10363.49575755482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1.4025472721468142</v>
      </c>
      <c r="C190" s="122">
        <f t="shared" si="87"/>
        <v>1.1568118660125508</v>
      </c>
      <c r="D190" s="122">
        <f t="shared" si="87"/>
        <v>0.83166764240722724</v>
      </c>
      <c r="E190" s="122">
        <f t="shared" si="87"/>
        <v>0.67667730434939299</v>
      </c>
      <c r="F190" s="122">
        <f t="shared" si="87"/>
        <v>0.85127608563155133</v>
      </c>
      <c r="G190" s="122">
        <f t="shared" si="87"/>
        <v>1.0776748677004195</v>
      </c>
      <c r="H190" s="122">
        <f t="shared" si="87"/>
        <v>1.7189221352534276</v>
      </c>
      <c r="I190" s="122">
        <f t="shared" si="87"/>
        <v>2.1461432449136826</v>
      </c>
      <c r="J190" s="122">
        <f t="shared" si="87"/>
        <v>2.7062763661514229</v>
      </c>
      <c r="K190" s="122">
        <f t="shared" si="87"/>
        <v>3.6234729931522431</v>
      </c>
      <c r="L190" s="122">
        <f t="shared" si="87"/>
        <v>7.5662045147758592</v>
      </c>
      <c r="M190" s="122">
        <f t="shared" si="87"/>
        <v>5.1094794834879389</v>
      </c>
      <c r="N190" s="122">
        <f t="shared" si="87"/>
        <v>7.6699141778148814</v>
      </c>
      <c r="O190" s="122">
        <f t="shared" si="87"/>
        <v>9.1855434069366666</v>
      </c>
      <c r="P190" s="122">
        <f t="shared" si="87"/>
        <v>13.193374272937609</v>
      </c>
      <c r="Q190" s="122">
        <f t="shared" si="87"/>
        <v>38.213258576822419</v>
      </c>
      <c r="R190" s="122">
        <f t="shared" si="87"/>
        <v>32.35179666256407</v>
      </c>
      <c r="S190" s="122">
        <f t="shared" si="87"/>
        <v>39.984093141053435</v>
      </c>
      <c r="T190" s="122">
        <f t="shared" si="87"/>
        <v>51.26502474555879</v>
      </c>
      <c r="U190" s="122">
        <f t="shared" si="87"/>
        <v>75.374798091537926</v>
      </c>
      <c r="V190" s="122">
        <f t="shared" si="87"/>
        <v>47.969893679399178</v>
      </c>
      <c r="W190" s="122">
        <f t="shared" si="87"/>
        <v>62.087087774869502</v>
      </c>
      <c r="X190" s="122">
        <f t="shared" si="87"/>
        <v>58.207551708712877</v>
      </c>
      <c r="Y190" s="122">
        <f t="shared" si="87"/>
        <v>61.518056006205732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1.4025472721468142</v>
      </c>
      <c r="C191" s="98">
        <f>RES_hhdet_tesh!C147</f>
        <v>1.1568118660125508</v>
      </c>
      <c r="D191" s="98">
        <f>RES_hhdet_tesh!D147</f>
        <v>0.83166764240722724</v>
      </c>
      <c r="E191" s="98">
        <f>RES_hhdet_tesh!E147</f>
        <v>0.67667730434939299</v>
      </c>
      <c r="F191" s="98">
        <f>RES_hhdet_tesh!F147</f>
        <v>0.85127608563155133</v>
      </c>
      <c r="G191" s="98">
        <f>RES_hhdet_tesh!G147</f>
        <v>1.0776748677004195</v>
      </c>
      <c r="H191" s="98">
        <f>RES_hhdet_tesh!H147</f>
        <v>1.7189221352534276</v>
      </c>
      <c r="I191" s="98">
        <f>RES_hhdet_tesh!I147</f>
        <v>2.1461432449136826</v>
      </c>
      <c r="J191" s="98">
        <f>RES_hhdet_tesh!J147</f>
        <v>2.7062763661514229</v>
      </c>
      <c r="K191" s="98">
        <f>RES_hhdet_tesh!K147</f>
        <v>3.6234729931522431</v>
      </c>
      <c r="L191" s="98">
        <f>RES_hhdet_tesh!L147</f>
        <v>7.5662045147758592</v>
      </c>
      <c r="M191" s="98">
        <f>RES_hhdet_tesh!M147</f>
        <v>5.1094794834879389</v>
      </c>
      <c r="N191" s="98">
        <f>RES_hhdet_tesh!N147</f>
        <v>7.6699141778148814</v>
      </c>
      <c r="O191" s="98">
        <f>RES_hhdet_tesh!O147</f>
        <v>9.1855434069366666</v>
      </c>
      <c r="P191" s="98">
        <f>RES_hhdet_tesh!P147</f>
        <v>13.193374272937609</v>
      </c>
      <c r="Q191" s="98">
        <f>RES_hhdet_tesh!Q147</f>
        <v>38.213258576822419</v>
      </c>
      <c r="R191" s="98">
        <f>RES_hhdet_tesh!R147</f>
        <v>32.35179666256407</v>
      </c>
      <c r="S191" s="98">
        <f>RES_hhdet_tesh!S147</f>
        <v>39.984093141053435</v>
      </c>
      <c r="T191" s="98">
        <f>RES_hhdet_tesh!T147</f>
        <v>51.26502474555879</v>
      </c>
      <c r="U191" s="98">
        <f>RES_hhdet_tesh!U147</f>
        <v>75.374798091537926</v>
      </c>
      <c r="V191" s="98">
        <f>RES_hhdet_tesh!V147</f>
        <v>47.969893679399178</v>
      </c>
      <c r="W191" s="98">
        <f>RES_hhdet_tesh!W147</f>
        <v>62.087087774869502</v>
      </c>
      <c r="X191" s="98">
        <f>RES_hhdet_tesh!X147</f>
        <v>58.207551708712877</v>
      </c>
      <c r="Y191" s="98">
        <f>RES_hhdet_tesh!Y147</f>
        <v>61.518056006205732</v>
      </c>
      <c r="DA191" s="63" t="s">
        <v>2549</v>
      </c>
    </row>
    <row r="192" spans="1:105" ht="12" customHeight="1" x14ac:dyDescent="0.25">
      <c r="A192" s="121" t="s">
        <v>55</v>
      </c>
      <c r="B192" s="122">
        <v>733.2954654516235</v>
      </c>
      <c r="C192" s="122">
        <v>693.94978719202641</v>
      </c>
      <c r="D192" s="122">
        <v>556.32789027481635</v>
      </c>
      <c r="E192" s="122">
        <v>1008.7094008662513</v>
      </c>
      <c r="F192" s="122">
        <v>950.63009042260455</v>
      </c>
      <c r="G192" s="122">
        <v>782.10143838034594</v>
      </c>
      <c r="H192" s="122">
        <v>902.09906742263081</v>
      </c>
      <c r="I192" s="122">
        <v>859.64893399905975</v>
      </c>
      <c r="J192" s="122">
        <v>900.10577638305608</v>
      </c>
      <c r="K192" s="122">
        <v>948.10130110887769</v>
      </c>
      <c r="L192" s="122">
        <v>1011.2732848709585</v>
      </c>
      <c r="M192" s="122">
        <v>1001.0565220818642</v>
      </c>
      <c r="N192" s="122">
        <v>998.44195685525892</v>
      </c>
      <c r="O192" s="122">
        <v>1065.0850391462436</v>
      </c>
      <c r="P192" s="122">
        <v>1067.461013556504</v>
      </c>
      <c r="Q192" s="122">
        <v>1099.6597738941257</v>
      </c>
      <c r="R192" s="122">
        <v>1124.9116338619078</v>
      </c>
      <c r="S192" s="122">
        <v>1144.148969336763</v>
      </c>
      <c r="T192" s="122">
        <v>1132.9096757952661</v>
      </c>
      <c r="U192" s="122">
        <v>1227.75303364003</v>
      </c>
      <c r="V192" s="122">
        <v>1306.4711488794385</v>
      </c>
      <c r="W192" s="122">
        <v>1334.9394705237767</v>
      </c>
      <c r="X192" s="122">
        <v>1132.1957392443962</v>
      </c>
      <c r="Y192" s="122">
        <v>883.24784832182934</v>
      </c>
      <c r="DA192" s="130" t="s">
        <v>2550</v>
      </c>
    </row>
    <row r="193" spans="1:105" ht="12" customHeight="1" x14ac:dyDescent="0.25">
      <c r="A193" s="97" t="s">
        <v>124</v>
      </c>
      <c r="B193" s="98">
        <v>719.82634092777289</v>
      </c>
      <c r="C193" s="98">
        <v>754.75424741191966</v>
      </c>
      <c r="D193" s="98">
        <v>767.11589661054654</v>
      </c>
      <c r="E193" s="98">
        <v>807.39685091887816</v>
      </c>
      <c r="F193" s="98">
        <v>834.15172185824417</v>
      </c>
      <c r="G193" s="98">
        <v>844.11259705239922</v>
      </c>
      <c r="H193" s="98">
        <v>860.65377514138265</v>
      </c>
      <c r="I193" s="98">
        <v>898.26588410944089</v>
      </c>
      <c r="J193" s="98">
        <v>926.5566373572309</v>
      </c>
      <c r="K193" s="98">
        <v>962.27227062451323</v>
      </c>
      <c r="L193" s="98">
        <v>982.02560695337161</v>
      </c>
      <c r="M193" s="98">
        <v>982.08597805173008</v>
      </c>
      <c r="N193" s="98">
        <v>1037.6724581640071</v>
      </c>
      <c r="O193" s="98">
        <v>1034.0210080481868</v>
      </c>
      <c r="P193" s="98">
        <v>1052.9166618415811</v>
      </c>
      <c r="Q193" s="98">
        <v>1060.3265095682809</v>
      </c>
      <c r="R193" s="98">
        <v>1103.8492598468767</v>
      </c>
      <c r="S193" s="98">
        <v>1142.0779888593729</v>
      </c>
      <c r="T193" s="98">
        <v>1194.0302403611242</v>
      </c>
      <c r="U193" s="98">
        <v>1278.5241642325454</v>
      </c>
      <c r="V193" s="98">
        <v>1298.6290867314644</v>
      </c>
      <c r="W193" s="98">
        <v>1380.2127902031741</v>
      </c>
      <c r="X193" s="98">
        <v>1368.6918017491612</v>
      </c>
      <c r="Y193" s="98">
        <v>1124.3268491439351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961.45224844492725</v>
      </c>
      <c r="L194" s="98">
        <v>981.61208756590065</v>
      </c>
      <c r="M194" s="98">
        <v>981.30833313273195</v>
      </c>
      <c r="N194" s="98">
        <v>1036.2496722789508</v>
      </c>
      <c r="O194" s="98">
        <v>1032.9696800164395</v>
      </c>
      <c r="P194" s="98">
        <v>1050.7363271197546</v>
      </c>
      <c r="Q194" s="98">
        <v>1058.9704182408286</v>
      </c>
      <c r="R194" s="98">
        <v>1103.2315392647961</v>
      </c>
      <c r="S194" s="98">
        <v>1141.6885325436842</v>
      </c>
      <c r="T194" s="98">
        <v>1193.3657856563641</v>
      </c>
      <c r="U194" s="98">
        <v>1277.6863216458789</v>
      </c>
      <c r="V194" s="98">
        <v>1297.499980539571</v>
      </c>
      <c r="W194" s="98">
        <v>1379.2724156480451</v>
      </c>
      <c r="X194" s="98">
        <v>1363.7526258707451</v>
      </c>
      <c r="Y194" s="98">
        <v>1122.4302487101068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459.70891484110183</v>
      </c>
      <c r="L195" s="101">
        <v>491.20203664025433</v>
      </c>
      <c r="M195" s="101">
        <v>471.97509678879095</v>
      </c>
      <c r="N195" s="101">
        <v>480.08745804326134</v>
      </c>
      <c r="O195" s="101">
        <v>492.73728463932974</v>
      </c>
      <c r="P195" s="101">
        <v>491.04936699657213</v>
      </c>
      <c r="Q195" s="101">
        <v>502.08649295949544</v>
      </c>
      <c r="R195" s="101">
        <v>517.14450458658257</v>
      </c>
      <c r="S195" s="101">
        <v>525.59316034476626</v>
      </c>
      <c r="T195" s="101">
        <v>649.85305462130748</v>
      </c>
      <c r="U195" s="101">
        <v>629.71710257217228</v>
      </c>
      <c r="V195" s="101">
        <v>623.03618244134327</v>
      </c>
      <c r="W195" s="101">
        <v>686.98237982139028</v>
      </c>
      <c r="X195" s="101">
        <v>530.25343875888041</v>
      </c>
      <c r="Y195" s="101">
        <v>349.37510718526937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501.74333360382542</v>
      </c>
      <c r="L196" s="104">
        <v>490.41005092564643</v>
      </c>
      <c r="M196" s="104">
        <v>509.33323634394088</v>
      </c>
      <c r="N196" s="104">
        <v>556.16221423568948</v>
      </c>
      <c r="O196" s="104">
        <v>540.23239537710992</v>
      </c>
      <c r="P196" s="104">
        <v>559.68696012318242</v>
      </c>
      <c r="Q196" s="104">
        <v>556.88392528133318</v>
      </c>
      <c r="R196" s="104">
        <v>586.08703467821329</v>
      </c>
      <c r="S196" s="104">
        <v>616.09537219891808</v>
      </c>
      <c r="T196" s="104">
        <v>543.5127310350565</v>
      </c>
      <c r="U196" s="104">
        <v>647.96921907370665</v>
      </c>
      <c r="V196" s="104">
        <v>674.46379809822758</v>
      </c>
      <c r="W196" s="104">
        <v>692.29003582665484</v>
      </c>
      <c r="X196" s="104">
        <v>833.49918711186444</v>
      </c>
      <c r="Y196" s="104">
        <v>773.0551415248375</v>
      </c>
      <c r="DA196" s="132" t="s">
        <v>2554</v>
      </c>
    </row>
    <row r="197" spans="1:105" ht="12" customHeight="1" x14ac:dyDescent="0.25">
      <c r="A197" s="106" t="s">
        <v>122</v>
      </c>
      <c r="B197" s="101">
        <v>746.26387902663214</v>
      </c>
      <c r="C197" s="101">
        <v>646.99950778172911</v>
      </c>
      <c r="D197" s="101">
        <v>491.16529855599379</v>
      </c>
      <c r="E197" s="101">
        <v>1040.1771959211562</v>
      </c>
      <c r="F197" s="101">
        <v>968.54873762796785</v>
      </c>
      <c r="G197" s="101">
        <v>768.85763619723775</v>
      </c>
      <c r="H197" s="101">
        <v>918.07285809398047</v>
      </c>
      <c r="I197" s="101">
        <v>845.27605052790443</v>
      </c>
      <c r="J197" s="101">
        <v>892.72609741135284</v>
      </c>
      <c r="K197" s="101">
        <v>944.81897866815768</v>
      </c>
      <c r="L197" s="101">
        <v>1016.744006344143</v>
      </c>
      <c r="M197" s="101">
        <v>1003.9836047951404</v>
      </c>
      <c r="N197" s="101">
        <v>992.83752122441717</v>
      </c>
      <c r="O197" s="101">
        <v>1069.1859323940002</v>
      </c>
      <c r="P197" s="101">
        <v>1070.4313865368101</v>
      </c>
      <c r="Q197" s="101">
        <v>1105.1165199365375</v>
      </c>
      <c r="R197" s="101">
        <v>1127.203331004353</v>
      </c>
      <c r="S197" s="101">
        <v>1143.9796653870635</v>
      </c>
      <c r="T197" s="101">
        <v>1125.9141399599416</v>
      </c>
      <c r="U197" s="101">
        <v>1222.3803426531483</v>
      </c>
      <c r="V197" s="101">
        <v>1310.9910881587912</v>
      </c>
      <c r="W197" s="101">
        <v>1339.7522729624056</v>
      </c>
      <c r="X197" s="101">
        <v>1105.8744553808112</v>
      </c>
      <c r="Y197" s="101">
        <v>848.21044600525738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945.0084739290038</v>
      </c>
      <c r="L198" s="104">
        <v>1016.8018482408006</v>
      </c>
      <c r="M198" s="104">
        <v>1003.9947214501742</v>
      </c>
      <c r="N198" s="104">
        <v>992.78411501617757</v>
      </c>
      <c r="O198" s="104">
        <v>1069.2920004868745</v>
      </c>
      <c r="P198" s="104">
        <v>1068.1997675945997</v>
      </c>
      <c r="Q198" s="104">
        <v>1104.0297919773823</v>
      </c>
      <c r="R198" s="104">
        <v>1127.6817936840107</v>
      </c>
      <c r="S198" s="104">
        <v>1144.6984244099299</v>
      </c>
      <c r="T198" s="104">
        <v>1124.8674193225006</v>
      </c>
      <c r="U198" s="104">
        <v>1221.195173459256</v>
      </c>
      <c r="V198" s="104">
        <v>1306.6718094424832</v>
      </c>
      <c r="W198" s="104">
        <v>1328.2262031001228</v>
      </c>
      <c r="X198" s="104">
        <v>1101.7146461037094</v>
      </c>
      <c r="Y198" s="104">
        <v>842.53932286674785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451.89679601726124</v>
      </c>
      <c r="L199" s="98">
        <v>509.55775559504661</v>
      </c>
      <c r="M199" s="98">
        <v>483.00561410766704</v>
      </c>
      <c r="N199" s="98">
        <v>459.4062943227014</v>
      </c>
      <c r="O199" s="98">
        <v>510.63014241615633</v>
      </c>
      <c r="P199" s="98">
        <v>499.65489915295103</v>
      </c>
      <c r="Q199" s="98">
        <v>524.79321363637655</v>
      </c>
      <c r="R199" s="98">
        <v>531.02916711982766</v>
      </c>
      <c r="S199" s="98">
        <v>529.1872737251166</v>
      </c>
      <c r="T199" s="98">
        <v>605.4972119931972</v>
      </c>
      <c r="U199" s="98">
        <v>601.48442614363648</v>
      </c>
      <c r="V199" s="98">
        <v>631.45522005662258</v>
      </c>
      <c r="W199" s="98">
        <v>660.81203015376218</v>
      </c>
      <c r="X199" s="98">
        <v>407.95207618492458</v>
      </c>
      <c r="Y199" s="98">
        <v>223.99910625495329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493.11167791174267</v>
      </c>
      <c r="L200" s="98">
        <v>507.24409264575394</v>
      </c>
      <c r="M200" s="98">
        <v>520.98910734250717</v>
      </c>
      <c r="N200" s="98">
        <v>533.37782069347634</v>
      </c>
      <c r="O200" s="98">
        <v>558.66185807071815</v>
      </c>
      <c r="P200" s="98">
        <v>568.54486844164887</v>
      </c>
      <c r="Q200" s="98">
        <v>579.23657834100584</v>
      </c>
      <c r="R200" s="98">
        <v>596.65262656418292</v>
      </c>
      <c r="S200" s="98">
        <v>615.51115068481317</v>
      </c>
      <c r="T200" s="98">
        <v>519.37020732930341</v>
      </c>
      <c r="U200" s="98">
        <v>619.71074731561941</v>
      </c>
      <c r="V200" s="98">
        <v>675.21658938586029</v>
      </c>
      <c r="W200" s="98">
        <v>667.41417294636074</v>
      </c>
      <c r="X200" s="98">
        <v>693.76256991878483</v>
      </c>
      <c r="Y200" s="98">
        <v>618.54021661179456</v>
      </c>
      <c r="DA200" s="63" t="s">
        <v>2558</v>
      </c>
    </row>
    <row r="201" spans="1:105" ht="12" customHeight="1" x14ac:dyDescent="0.25">
      <c r="A201" s="121" t="s">
        <v>54</v>
      </c>
      <c r="B201" s="122">
        <v>360.47154325467562</v>
      </c>
      <c r="C201" s="122">
        <v>358.95120756481884</v>
      </c>
      <c r="D201" s="122">
        <v>352.19649827134054</v>
      </c>
      <c r="E201" s="122">
        <v>607.03923227710288</v>
      </c>
      <c r="F201" s="122">
        <v>572.63686673697839</v>
      </c>
      <c r="G201" s="122">
        <v>505.30699976241647</v>
      </c>
      <c r="H201" s="122">
        <v>542.55009207702744</v>
      </c>
      <c r="I201" s="122">
        <v>543.34187825435072</v>
      </c>
      <c r="J201" s="122">
        <v>564.33361458966988</v>
      </c>
      <c r="K201" s="122">
        <v>577.59437526751219</v>
      </c>
      <c r="L201" s="122">
        <v>607.18467712608026</v>
      </c>
      <c r="M201" s="122">
        <v>572.10053692519512</v>
      </c>
      <c r="N201" s="122">
        <v>567.84957225258916</v>
      </c>
      <c r="O201" s="122">
        <v>559.5446497912144</v>
      </c>
      <c r="P201" s="122">
        <v>541.88205102366408</v>
      </c>
      <c r="Q201" s="122">
        <v>540.33603329511379</v>
      </c>
      <c r="R201" s="122">
        <v>551.48412588043084</v>
      </c>
      <c r="S201" s="122">
        <v>561.09516186062524</v>
      </c>
      <c r="T201" s="122">
        <v>574.89930325184298</v>
      </c>
      <c r="U201" s="122">
        <v>596.22855473600134</v>
      </c>
      <c r="V201" s="122">
        <v>579.2371665748542</v>
      </c>
      <c r="W201" s="122">
        <v>570.09685249763322</v>
      </c>
      <c r="X201" s="122">
        <v>461.63132727524913</v>
      </c>
      <c r="Y201" s="122">
        <v>375.93169996760753</v>
      </c>
      <c r="DA201" s="130" t="s">
        <v>2559</v>
      </c>
    </row>
    <row r="202" spans="1:105" ht="12" customHeight="1" x14ac:dyDescent="0.25">
      <c r="A202" s="97" t="s">
        <v>50</v>
      </c>
      <c r="B202" s="98">
        <v>359.13984614477022</v>
      </c>
      <c r="C202" s="98">
        <v>367.91319913191973</v>
      </c>
      <c r="D202" s="98">
        <v>399.28902545890941</v>
      </c>
      <c r="E202" s="98">
        <v>530.8833974533452</v>
      </c>
      <c r="F202" s="98">
        <v>532.77971181831356</v>
      </c>
      <c r="G202" s="98">
        <v>520.54353812929014</v>
      </c>
      <c r="H202" s="98">
        <v>528.81217328407263</v>
      </c>
      <c r="I202" s="98">
        <v>551.37754960160942</v>
      </c>
      <c r="J202" s="98">
        <v>568.5559670333497</v>
      </c>
      <c r="K202" s="98">
        <v>586.7093971281281</v>
      </c>
      <c r="L202" s="98">
        <v>594.53506626154626</v>
      </c>
      <c r="M202" s="98">
        <v>569.22457014317683</v>
      </c>
      <c r="N202" s="98">
        <v>571.0081528685057</v>
      </c>
      <c r="O202" s="98">
        <v>548.2267100544783</v>
      </c>
      <c r="P202" s="98">
        <v>543.2549921962493</v>
      </c>
      <c r="Q202" s="98">
        <v>540.88420995547494</v>
      </c>
      <c r="R202" s="98">
        <v>549.46541550128995</v>
      </c>
      <c r="S202" s="98">
        <v>556.62373478708423</v>
      </c>
      <c r="T202" s="98">
        <v>576.01601253220531</v>
      </c>
      <c r="U202" s="98">
        <v>604.65700262173027</v>
      </c>
      <c r="V202" s="98">
        <v>565.64896159889111</v>
      </c>
      <c r="W202" s="98">
        <v>537.59038876358238</v>
      </c>
      <c r="X202" s="98">
        <v>465.09957014367967</v>
      </c>
      <c r="Y202" s="98">
        <v>379.61469423034856</v>
      </c>
      <c r="DA202" s="63" t="s">
        <v>2560</v>
      </c>
    </row>
    <row r="203" spans="1:105" ht="12" customHeight="1" x14ac:dyDescent="0.25">
      <c r="A203" s="109" t="s">
        <v>120</v>
      </c>
      <c r="B203" s="33">
        <v>367.61136510898768</v>
      </c>
      <c r="C203" s="33">
        <v>319.65632146291506</v>
      </c>
      <c r="D203" s="33">
        <v>252.71444160854116</v>
      </c>
      <c r="E203" s="33">
        <v>683.76264675539983</v>
      </c>
      <c r="F203" s="33">
        <v>618.93029569341888</v>
      </c>
      <c r="G203" s="33">
        <v>478.48720104953145</v>
      </c>
      <c r="H203" s="33">
        <v>573.96900025315756</v>
      </c>
      <c r="I203" s="33">
        <v>521.79036571559652</v>
      </c>
      <c r="J203" s="33">
        <v>555.19395670133292</v>
      </c>
      <c r="K203" s="33">
        <v>560.46412087208103</v>
      </c>
      <c r="L203" s="33">
        <v>626.65174515115132</v>
      </c>
      <c r="M203" s="33">
        <v>576.03925748661891</v>
      </c>
      <c r="N203" s="33">
        <v>563.26277747465633</v>
      </c>
      <c r="O203" s="33">
        <v>577.54024535916722</v>
      </c>
      <c r="P203" s="33">
        <v>539.47304513884478</v>
      </c>
      <c r="Q203" s="33">
        <v>539.33950395613226</v>
      </c>
      <c r="R203" s="33">
        <v>555.09839956863345</v>
      </c>
      <c r="S203" s="33">
        <v>569.20654720420782</v>
      </c>
      <c r="T203" s="33">
        <v>572.78504996382912</v>
      </c>
      <c r="U203" s="33">
        <v>579.75786630766709</v>
      </c>
      <c r="V203" s="33">
        <v>608.92474514933156</v>
      </c>
      <c r="W203" s="33">
        <v>688.85683037806518</v>
      </c>
      <c r="X203" s="33">
        <v>436.26597588832084</v>
      </c>
      <c r="Y203" s="33">
        <v>323.90239964855499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263.35822196163497</v>
      </c>
      <c r="C205" s="117">
        <f t="shared" si="88"/>
        <v>250.34183145590293</v>
      </c>
      <c r="D205" s="117">
        <f t="shared" si="88"/>
        <v>177.59450720840849</v>
      </c>
      <c r="E205" s="117">
        <f t="shared" si="88"/>
        <v>146.49477300517802</v>
      </c>
      <c r="F205" s="117">
        <f t="shared" si="88"/>
        <v>154.40614391585902</v>
      </c>
      <c r="G205" s="117">
        <f t="shared" si="88"/>
        <v>186.20509121945611</v>
      </c>
      <c r="H205" s="117">
        <f t="shared" si="88"/>
        <v>234.93867818748723</v>
      </c>
      <c r="I205" s="117">
        <f t="shared" si="88"/>
        <v>249.23917356977043</v>
      </c>
      <c r="J205" s="117">
        <f t="shared" si="88"/>
        <v>228.0568271615968</v>
      </c>
      <c r="K205" s="117">
        <f t="shared" si="88"/>
        <v>216.76886795044319</v>
      </c>
      <c r="L205" s="117">
        <f t="shared" si="88"/>
        <v>198.34896785668417</v>
      </c>
      <c r="M205" s="117">
        <f t="shared" si="88"/>
        <v>176.81873356746453</v>
      </c>
      <c r="N205" s="117">
        <f t="shared" si="88"/>
        <v>178.94342236732561</v>
      </c>
      <c r="O205" s="117">
        <f t="shared" si="88"/>
        <v>173.91463124614091</v>
      </c>
      <c r="P205" s="117">
        <f t="shared" si="88"/>
        <v>175.30530078979339</v>
      </c>
      <c r="Q205" s="117">
        <f t="shared" si="88"/>
        <v>173.70516265691995</v>
      </c>
      <c r="R205" s="117">
        <f t="shared" ref="R205:V205" si="89">R206+R208+R210+R219</f>
        <v>175.70870426570113</v>
      </c>
      <c r="S205" s="117">
        <f t="shared" si="89"/>
        <v>179.01675380050665</v>
      </c>
      <c r="T205" s="117">
        <f t="shared" si="89"/>
        <v>186.37457432318786</v>
      </c>
      <c r="U205" s="117">
        <f t="shared" si="89"/>
        <v>195.08757279052605</v>
      </c>
      <c r="V205" s="117">
        <f t="shared" si="89"/>
        <v>190.51779328875239</v>
      </c>
      <c r="W205" s="117">
        <f t="shared" ref="W205:Y205" si="90">W206+W208+W210+W219</f>
        <v>199.90327491204491</v>
      </c>
      <c r="X205" s="117">
        <f t="shared" si="90"/>
        <v>196.62971427586749</v>
      </c>
      <c r="Y205" s="117">
        <f t="shared" si="90"/>
        <v>177.05044723045876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144.96454338401944</v>
      </c>
      <c r="C210" s="122">
        <v>133.58528613721003</v>
      </c>
      <c r="D210" s="122">
        <v>72.508115331036322</v>
      </c>
      <c r="E210" s="122">
        <v>43.355125012290095</v>
      </c>
      <c r="F210" s="122">
        <v>43.727880538080242</v>
      </c>
      <c r="G210" s="122">
        <v>57.983501906331966</v>
      </c>
      <c r="H210" s="122">
        <v>92.907415244855514</v>
      </c>
      <c r="I210" s="122">
        <v>94.274882184644184</v>
      </c>
      <c r="J210" s="122">
        <v>78.063787556704938</v>
      </c>
      <c r="K210" s="122">
        <v>69.131128954808474</v>
      </c>
      <c r="L210" s="122">
        <v>59.469187797586542</v>
      </c>
      <c r="M210" s="122">
        <v>50.092113870338792</v>
      </c>
      <c r="N210" s="122">
        <v>48.764739295709205</v>
      </c>
      <c r="O210" s="122">
        <v>44.413707495148266</v>
      </c>
      <c r="P210" s="122">
        <v>42.21628404952542</v>
      </c>
      <c r="Q210" s="122">
        <v>39.594113319799753</v>
      </c>
      <c r="R210" s="122">
        <v>40.378313251379247</v>
      </c>
      <c r="S210" s="122">
        <v>41.605917376561706</v>
      </c>
      <c r="T210" s="122">
        <v>42.542454961623086</v>
      </c>
      <c r="U210" s="122">
        <v>43.267485271778206</v>
      </c>
      <c r="V210" s="122">
        <v>44.157404529229794</v>
      </c>
      <c r="W210" s="122">
        <v>41.73686407426046</v>
      </c>
      <c r="X210" s="122">
        <v>43.942381377370957</v>
      </c>
      <c r="Y210" s="122">
        <v>45.013425963550191</v>
      </c>
      <c r="DA210" s="130" t="s">
        <v>2718</v>
      </c>
    </row>
    <row r="211" spans="1:105" ht="12" customHeight="1" x14ac:dyDescent="0.25">
      <c r="A211" s="97" t="s">
        <v>124</v>
      </c>
      <c r="B211" s="98">
        <v>295.52617338518252</v>
      </c>
      <c r="C211" s="98">
        <v>306.58918129851486</v>
      </c>
      <c r="D211" s="98">
        <v>307.05742760732363</v>
      </c>
      <c r="E211" s="98">
        <v>320.71586014745776</v>
      </c>
      <c r="F211" s="98">
        <v>327.97658120608071</v>
      </c>
      <c r="G211" s="98">
        <v>329.47835567732096</v>
      </c>
      <c r="H211" s="98">
        <v>333.96322091687108</v>
      </c>
      <c r="I211" s="98">
        <v>347.57189313535355</v>
      </c>
      <c r="J211" s="98">
        <v>357.86652690315299</v>
      </c>
      <c r="K211" s="98">
        <v>370.63670093038024</v>
      </c>
      <c r="L211" s="98">
        <v>377.10713716139497</v>
      </c>
      <c r="M211" s="98">
        <v>374.8251018818018</v>
      </c>
      <c r="N211" s="98">
        <v>389.87196587814708</v>
      </c>
      <c r="O211" s="98">
        <v>378.54323338619849</v>
      </c>
      <c r="P211" s="98">
        <v>372.19102466832817</v>
      </c>
      <c r="Q211" s="98">
        <v>364.3554089108128</v>
      </c>
      <c r="R211" s="98">
        <v>370.28217013349098</v>
      </c>
      <c r="S211" s="98">
        <v>373.21506233360088</v>
      </c>
      <c r="T211" s="98">
        <v>381.09597459375487</v>
      </c>
      <c r="U211" s="98">
        <v>397.39042749781458</v>
      </c>
      <c r="V211" s="98">
        <v>391.86194551852378</v>
      </c>
      <c r="W211" s="98">
        <v>408.64360067565212</v>
      </c>
      <c r="X211" s="98">
        <v>397.90906665353936</v>
      </c>
      <c r="Y211" s="98">
        <v>323.33510734187411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174.52973907853104</v>
      </c>
      <c r="L212" s="98">
        <v>186.39729728532785</v>
      </c>
      <c r="M212" s="98">
        <v>178.46501936568737</v>
      </c>
      <c r="N212" s="98">
        <v>179.49078768695301</v>
      </c>
      <c r="O212" s="98">
        <v>175.2382315616575</v>
      </c>
      <c r="P212" s="98">
        <v>168.37470173770683</v>
      </c>
      <c r="Q212" s="98">
        <v>167.98136823991715</v>
      </c>
      <c r="R212" s="98">
        <v>169.18572025309794</v>
      </c>
      <c r="S212" s="98">
        <v>168.85206706634409</v>
      </c>
      <c r="T212" s="98">
        <v>203.50644449127736</v>
      </c>
      <c r="U212" s="98">
        <v>192.74066370535041</v>
      </c>
      <c r="V212" s="98">
        <v>185.99568731713569</v>
      </c>
      <c r="W212" s="98">
        <v>202.16393646940008</v>
      </c>
      <c r="X212" s="98">
        <v>152.62955318887117</v>
      </c>
      <c r="Y212" s="98">
        <v>99.874944705055668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174.52973907853104</v>
      </c>
      <c r="L213" s="101">
        <v>186.39729728532785</v>
      </c>
      <c r="M213" s="101">
        <v>178.46501936568737</v>
      </c>
      <c r="N213" s="101">
        <v>179.49078768695301</v>
      </c>
      <c r="O213" s="101">
        <v>175.2382315616575</v>
      </c>
      <c r="P213" s="101">
        <v>168.37470173770683</v>
      </c>
      <c r="Q213" s="101">
        <v>167.98136823991715</v>
      </c>
      <c r="R213" s="101">
        <v>169.18572025309794</v>
      </c>
      <c r="S213" s="101">
        <v>168.85206706634409</v>
      </c>
      <c r="T213" s="101">
        <v>203.50644449127736</v>
      </c>
      <c r="U213" s="101">
        <v>192.74066370535041</v>
      </c>
      <c r="V213" s="101">
        <v>185.99568731713569</v>
      </c>
      <c r="W213" s="101">
        <v>202.16393646940008</v>
      </c>
      <c r="X213" s="101">
        <v>152.62955318887117</v>
      </c>
      <c r="Y213" s="101">
        <v>99.874944705055668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118.39367857761555</v>
      </c>
      <c r="C219" s="122">
        <v>116.75654531869289</v>
      </c>
      <c r="D219" s="122">
        <v>105.08639187737217</v>
      </c>
      <c r="E219" s="122">
        <v>103.13964799288793</v>
      </c>
      <c r="F219" s="122">
        <v>110.67826337777878</v>
      </c>
      <c r="G219" s="122">
        <v>128.22158931312413</v>
      </c>
      <c r="H219" s="122">
        <v>142.03126294263171</v>
      </c>
      <c r="I219" s="122">
        <v>154.96429138512624</v>
      </c>
      <c r="J219" s="122">
        <v>149.99303960489186</v>
      </c>
      <c r="K219" s="122">
        <v>147.63773899563472</v>
      </c>
      <c r="L219" s="122">
        <v>138.87978005909761</v>
      </c>
      <c r="M219" s="122">
        <v>126.72661969712574</v>
      </c>
      <c r="N219" s="122">
        <v>130.1786830716164</v>
      </c>
      <c r="O219" s="122">
        <v>129.50092375099265</v>
      </c>
      <c r="P219" s="122">
        <v>133.08901674026797</v>
      </c>
      <c r="Q219" s="122">
        <v>134.11104933712019</v>
      </c>
      <c r="R219" s="122">
        <v>135.33039101432189</v>
      </c>
      <c r="S219" s="122">
        <v>137.41083642394494</v>
      </c>
      <c r="T219" s="122">
        <v>143.83211936156476</v>
      </c>
      <c r="U219" s="122">
        <v>151.82008751874784</v>
      </c>
      <c r="V219" s="122">
        <v>146.36038875952258</v>
      </c>
      <c r="W219" s="122">
        <v>158.16641083778444</v>
      </c>
      <c r="X219" s="122">
        <v>152.68733289849652</v>
      </c>
      <c r="Y219" s="122">
        <v>132.03702126690857</v>
      </c>
      <c r="DA219" s="130" t="s">
        <v>2727</v>
      </c>
    </row>
    <row r="220" spans="1:105" ht="12" customHeight="1" x14ac:dyDescent="0.25">
      <c r="A220" s="97" t="s">
        <v>50</v>
      </c>
      <c r="B220" s="98">
        <v>140.476095031418</v>
      </c>
      <c r="C220" s="98">
        <v>143.38523109313161</v>
      </c>
      <c r="D220" s="98">
        <v>154.83188299948341</v>
      </c>
      <c r="E220" s="98">
        <v>205.51629597886591</v>
      </c>
      <c r="F220" s="98">
        <v>205.96869204159029</v>
      </c>
      <c r="G220" s="98">
        <v>201.0652816146758</v>
      </c>
      <c r="H220" s="98">
        <v>204.13443805707053</v>
      </c>
      <c r="I220" s="98">
        <v>212.74409286738864</v>
      </c>
      <c r="J220" s="98">
        <v>219.28704218663449</v>
      </c>
      <c r="K220" s="98">
        <v>226.19589623794883</v>
      </c>
      <c r="L220" s="98">
        <v>229.12321951475471</v>
      </c>
      <c r="M220" s="98">
        <v>219.25959911586955</v>
      </c>
      <c r="N220" s="98">
        <v>219.82295207919083</v>
      </c>
      <c r="O220" s="98">
        <v>210.94772251521459</v>
      </c>
      <c r="P220" s="98">
        <v>208.93913892263879</v>
      </c>
      <c r="Q220" s="98">
        <v>207.88363612146253</v>
      </c>
      <c r="R220" s="98">
        <v>210.917601204161</v>
      </c>
      <c r="S220" s="98">
        <v>213.15899881029387</v>
      </c>
      <c r="T220" s="98">
        <v>219.80157080610783</v>
      </c>
      <c r="U220" s="98">
        <v>229.51008215535737</v>
      </c>
      <c r="V220" s="98">
        <v>213.3505259927359</v>
      </c>
      <c r="W220" s="98">
        <v>201.45903171566846</v>
      </c>
      <c r="X220" s="98">
        <v>173.56450291467036</v>
      </c>
      <c r="Y220" s="98">
        <v>141.38351619982944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80.930344544572719</v>
      </c>
      <c r="C223" s="118">
        <f t="shared" si="93"/>
        <v>94.479343920613516</v>
      </c>
      <c r="D223" s="118">
        <f t="shared" si="93"/>
        <v>52.546166947883691</v>
      </c>
      <c r="E223" s="118">
        <f t="shared" si="93"/>
        <v>81.213426954897173</v>
      </c>
      <c r="F223" s="118">
        <f t="shared" si="93"/>
        <v>78.024298455102354</v>
      </c>
      <c r="G223" s="118">
        <f t="shared" si="93"/>
        <v>77.271832879348963</v>
      </c>
      <c r="H223" s="118">
        <f t="shared" si="93"/>
        <v>89.793224040158663</v>
      </c>
      <c r="I223" s="118">
        <f t="shared" si="93"/>
        <v>79.069159615237197</v>
      </c>
      <c r="J223" s="118">
        <f t="shared" si="93"/>
        <v>86.417083337843536</v>
      </c>
      <c r="K223" s="118">
        <f t="shared" si="93"/>
        <v>86.313543588933356</v>
      </c>
      <c r="L223" s="118">
        <f t="shared" si="93"/>
        <v>89.476287480935113</v>
      </c>
      <c r="M223" s="118">
        <f t="shared" si="93"/>
        <v>85.328082242997539</v>
      </c>
      <c r="N223" s="118">
        <f t="shared" si="93"/>
        <v>81.809492407564633</v>
      </c>
      <c r="O223" s="118">
        <f t="shared" si="93"/>
        <v>79.916367675884331</v>
      </c>
      <c r="P223" s="118">
        <f t="shared" si="93"/>
        <v>75.617113699258937</v>
      </c>
      <c r="Q223" s="118">
        <f t="shared" si="93"/>
        <v>74.111592396037906</v>
      </c>
      <c r="R223" s="118">
        <f t="shared" ref="R223:V223" si="94">R224+R226+R228+R237</f>
        <v>74.682662199432315</v>
      </c>
      <c r="S223" s="118">
        <f t="shared" si="94"/>
        <v>75.154654365788133</v>
      </c>
      <c r="T223" s="118">
        <f t="shared" si="94"/>
        <v>75.786351969313401</v>
      </c>
      <c r="U223" s="118">
        <f t="shared" si="94"/>
        <v>76.619165866037733</v>
      </c>
      <c r="V223" s="118">
        <f t="shared" si="94"/>
        <v>74.276309079010957</v>
      </c>
      <c r="W223" s="118">
        <f t="shared" ref="W223:Y223" si="95">W224+W226+W228+W237</f>
        <v>73.053153912381077</v>
      </c>
      <c r="X223" s="118">
        <f t="shared" si="95"/>
        <v>70.287044171332951</v>
      </c>
      <c r="Y223" s="118">
        <f t="shared" si="95"/>
        <v>63.452810063972528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56.060091774377234</v>
      </c>
      <c r="C224" s="123">
        <f t="shared" si="96"/>
        <v>70.806775821911216</v>
      </c>
      <c r="D224" s="123">
        <f t="shared" si="96"/>
        <v>32.731235152790255</v>
      </c>
      <c r="E224" s="123">
        <f t="shared" si="96"/>
        <v>47.761229243696654</v>
      </c>
      <c r="F224" s="123">
        <f t="shared" si="96"/>
        <v>46.404774751293758</v>
      </c>
      <c r="G224" s="123">
        <f t="shared" si="96"/>
        <v>50.108771277728351</v>
      </c>
      <c r="H224" s="123">
        <f t="shared" si="96"/>
        <v>59.188134795665327</v>
      </c>
      <c r="I224" s="123">
        <f t="shared" si="96"/>
        <v>49.229852017176086</v>
      </c>
      <c r="J224" s="123">
        <f t="shared" si="96"/>
        <v>55.628595503331255</v>
      </c>
      <c r="K224" s="123">
        <f t="shared" si="96"/>
        <v>54.943227998814713</v>
      </c>
      <c r="L224" s="123">
        <f t="shared" si="96"/>
        <v>56.581415823698237</v>
      </c>
      <c r="M224" s="123">
        <f t="shared" si="96"/>
        <v>53.64432666903862</v>
      </c>
      <c r="N224" s="123">
        <f t="shared" si="96"/>
        <v>50.461152485784837</v>
      </c>
      <c r="O224" s="123">
        <f t="shared" si="96"/>
        <v>48.309095206290053</v>
      </c>
      <c r="P224" s="123">
        <f t="shared" si="96"/>
        <v>45.029430968687819</v>
      </c>
      <c r="Q224" s="123">
        <f t="shared" si="96"/>
        <v>43.526973212121852</v>
      </c>
      <c r="R224" s="123">
        <f t="shared" si="96"/>
        <v>43.961017945726098</v>
      </c>
      <c r="S224" s="123">
        <f t="shared" si="96"/>
        <v>44.247589489544978</v>
      </c>
      <c r="T224" s="123">
        <f t="shared" si="96"/>
        <v>45.061829704283525</v>
      </c>
      <c r="U224" s="123">
        <f t="shared" si="96"/>
        <v>44.51862242648609</v>
      </c>
      <c r="V224" s="123">
        <f t="shared" si="96"/>
        <v>42.029656354558632</v>
      </c>
      <c r="W224" s="123">
        <f t="shared" si="96"/>
        <v>40.753298738826743</v>
      </c>
      <c r="X224" s="123">
        <f t="shared" si="96"/>
        <v>43.551721022502043</v>
      </c>
      <c r="Y224" s="123">
        <f t="shared" si="96"/>
        <v>42.475656533271341</v>
      </c>
      <c r="DA224" s="130" t="s">
        <v>2882</v>
      </c>
    </row>
    <row r="225" spans="1:105" ht="12" customHeight="1" x14ac:dyDescent="0.25">
      <c r="A225" s="97" t="s">
        <v>53</v>
      </c>
      <c r="B225" s="99">
        <v>56.060091774377234</v>
      </c>
      <c r="C225" s="99">
        <v>70.806775821911216</v>
      </c>
      <c r="D225" s="99">
        <v>32.731235152790255</v>
      </c>
      <c r="E225" s="99">
        <v>47.761229243696654</v>
      </c>
      <c r="F225" s="99">
        <v>46.404774751293758</v>
      </c>
      <c r="G225" s="99">
        <v>50.108771277728351</v>
      </c>
      <c r="H225" s="99">
        <v>59.188134795665327</v>
      </c>
      <c r="I225" s="99">
        <v>49.229852017176086</v>
      </c>
      <c r="J225" s="99">
        <v>55.628595503331255</v>
      </c>
      <c r="K225" s="99">
        <v>54.943227998814713</v>
      </c>
      <c r="L225" s="99">
        <v>56.581415823698237</v>
      </c>
      <c r="M225" s="99">
        <v>53.64432666903862</v>
      </c>
      <c r="N225" s="99">
        <v>50.461152485784837</v>
      </c>
      <c r="O225" s="99">
        <v>48.309095206290053</v>
      </c>
      <c r="P225" s="99">
        <v>45.029430968687819</v>
      </c>
      <c r="Q225" s="99">
        <v>43.526973212121852</v>
      </c>
      <c r="R225" s="99">
        <v>43.961017945726098</v>
      </c>
      <c r="S225" s="99">
        <v>44.247589489544978</v>
      </c>
      <c r="T225" s="99">
        <v>45.061829704283525</v>
      </c>
      <c r="U225" s="99">
        <v>44.51862242648609</v>
      </c>
      <c r="V225" s="99">
        <v>42.029656354558632</v>
      </c>
      <c r="W225" s="99">
        <v>40.753298738826743</v>
      </c>
      <c r="X225" s="99">
        <v>43.551721022502043</v>
      </c>
      <c r="Y225" s="99">
        <v>42.475656533271341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1.0579233110935532E-2</v>
      </c>
      <c r="C226" s="123">
        <f t="shared" si="97"/>
        <v>8.2561202942662958E-3</v>
      </c>
      <c r="D226" s="123">
        <f t="shared" si="97"/>
        <v>5.4173155039993611E-3</v>
      </c>
      <c r="E226" s="123">
        <f t="shared" si="97"/>
        <v>3.9944833220540363E-3</v>
      </c>
      <c r="F226" s="123">
        <f t="shared" si="97"/>
        <v>4.7175639384834508E-3</v>
      </c>
      <c r="G226" s="123">
        <f t="shared" si="97"/>
        <v>5.6594559577753658E-3</v>
      </c>
      <c r="H226" s="123">
        <f t="shared" si="97"/>
        <v>8.6725960061575652E-3</v>
      </c>
      <c r="I226" s="123">
        <f t="shared" si="97"/>
        <v>1.0431454742043633E-2</v>
      </c>
      <c r="J226" s="123">
        <f t="shared" si="97"/>
        <v>1.2682898813948353E-2</v>
      </c>
      <c r="K226" s="123">
        <f t="shared" si="97"/>
        <v>1.6457384787650475E-2</v>
      </c>
      <c r="L226" s="123">
        <f t="shared" si="97"/>
        <v>3.3483062242517729E-2</v>
      </c>
      <c r="M226" s="123">
        <f t="shared" si="97"/>
        <v>2.1923046181314357E-2</v>
      </c>
      <c r="N226" s="123">
        <f t="shared" si="97"/>
        <v>3.1765426938980039E-2</v>
      </c>
      <c r="O226" s="123">
        <f t="shared" si="97"/>
        <v>3.6436404647771911E-2</v>
      </c>
      <c r="P226" s="123">
        <f t="shared" si="97"/>
        <v>4.9256779981002016E-2</v>
      </c>
      <c r="Q226" s="123">
        <f t="shared" si="97"/>
        <v>0.13573378805027633</v>
      </c>
      <c r="R226" s="123">
        <f t="shared" si="97"/>
        <v>0.11203888939222441</v>
      </c>
      <c r="S226" s="123">
        <f t="shared" si="97"/>
        <v>0.13697914592103935</v>
      </c>
      <c r="T226" s="123">
        <f t="shared" si="97"/>
        <v>0.17435572723095855</v>
      </c>
      <c r="U226" s="123">
        <f t="shared" si="97"/>
        <v>0.25482516878933392</v>
      </c>
      <c r="V226" s="123">
        <f t="shared" si="97"/>
        <v>0.16127375223521889</v>
      </c>
      <c r="W226" s="123">
        <f t="shared" si="97"/>
        <v>0.20718994704651489</v>
      </c>
      <c r="X226" s="123">
        <f t="shared" si="97"/>
        <v>0.19245422345985932</v>
      </c>
      <c r="Y226" s="123">
        <f t="shared" si="97"/>
        <v>0.20134916446776621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1.0579233110935532E-2</v>
      </c>
      <c r="C227" s="99">
        <f>RES_hhdet_fecs!C147</f>
        <v>8.2561202942662958E-3</v>
      </c>
      <c r="D227" s="99">
        <f>RES_hhdet_fecs!D147</f>
        <v>5.4173155039993611E-3</v>
      </c>
      <c r="E227" s="99">
        <f>RES_hhdet_fecs!E147</f>
        <v>3.9944833220540363E-3</v>
      </c>
      <c r="F227" s="99">
        <f>RES_hhdet_fecs!F147</f>
        <v>4.7175639384834508E-3</v>
      </c>
      <c r="G227" s="99">
        <f>RES_hhdet_fecs!G147</f>
        <v>5.6594559577753658E-3</v>
      </c>
      <c r="H227" s="99">
        <f>RES_hhdet_fecs!H147</f>
        <v>8.6725960061575652E-3</v>
      </c>
      <c r="I227" s="99">
        <f>RES_hhdet_fecs!I147</f>
        <v>1.0431454742043633E-2</v>
      </c>
      <c r="J227" s="99">
        <f>RES_hhdet_fecs!J147</f>
        <v>1.2682898813948353E-2</v>
      </c>
      <c r="K227" s="99">
        <f>RES_hhdet_fecs!K147</f>
        <v>1.6457384787650475E-2</v>
      </c>
      <c r="L227" s="99">
        <f>RES_hhdet_fecs!L147</f>
        <v>3.3483062242517729E-2</v>
      </c>
      <c r="M227" s="99">
        <f>RES_hhdet_fecs!M147</f>
        <v>2.1923046181314357E-2</v>
      </c>
      <c r="N227" s="99">
        <f>RES_hhdet_fecs!N147</f>
        <v>3.1765426938980039E-2</v>
      </c>
      <c r="O227" s="99">
        <f>RES_hhdet_fecs!O147</f>
        <v>3.6436404647771911E-2</v>
      </c>
      <c r="P227" s="99">
        <f>RES_hhdet_fecs!P147</f>
        <v>4.9256779981002016E-2</v>
      </c>
      <c r="Q227" s="99">
        <f>RES_hhdet_fecs!Q147</f>
        <v>0.13573378805027633</v>
      </c>
      <c r="R227" s="99">
        <f>RES_hhdet_fecs!R147</f>
        <v>0.11203888939222441</v>
      </c>
      <c r="S227" s="99">
        <f>RES_hhdet_fecs!S147</f>
        <v>0.13697914592103935</v>
      </c>
      <c r="T227" s="99">
        <f>RES_hhdet_fecs!T147</f>
        <v>0.17435572723095855</v>
      </c>
      <c r="U227" s="99">
        <f>RES_hhdet_fecs!U147</f>
        <v>0.25482516878933392</v>
      </c>
      <c r="V227" s="99">
        <f>RES_hhdet_fecs!V147</f>
        <v>0.16127375223521889</v>
      </c>
      <c r="W227" s="99">
        <f>RES_hhdet_fecs!W147</f>
        <v>0.20718994704651489</v>
      </c>
      <c r="X227" s="99">
        <f>RES_hhdet_fecs!X147</f>
        <v>0.19245422345985932</v>
      </c>
      <c r="Y227" s="99">
        <f>RES_hhdet_fecs!Y147</f>
        <v>0.20134916446776621</v>
      </c>
      <c r="DA227" s="63" t="s">
        <v>2885</v>
      </c>
    </row>
    <row r="228" spans="1:105" ht="12" customHeight="1" x14ac:dyDescent="0.25">
      <c r="A228" s="121" t="s">
        <v>55</v>
      </c>
      <c r="B228" s="123">
        <v>16.79049518364339</v>
      </c>
      <c r="C228" s="123">
        <v>15.677328742134231</v>
      </c>
      <c r="D228" s="123">
        <v>12.138610763840655</v>
      </c>
      <c r="E228" s="123">
        <v>21.278000646031511</v>
      </c>
      <c r="F228" s="123">
        <v>19.983342698052585</v>
      </c>
      <c r="G228" s="123">
        <v>16.5128455533542</v>
      </c>
      <c r="H228" s="123">
        <v>19.129335355668577</v>
      </c>
      <c r="I228" s="123">
        <v>18.19754968669195</v>
      </c>
      <c r="J228" s="123">
        <v>18.861576366330606</v>
      </c>
      <c r="K228" s="123">
        <v>19.260336642073799</v>
      </c>
      <c r="L228" s="123">
        <v>20.390381050269738</v>
      </c>
      <c r="M228" s="123">
        <v>19.993512960108418</v>
      </c>
      <c r="N228" s="123">
        <v>19.706178944839166</v>
      </c>
      <c r="O228" s="123">
        <v>20.143457636604364</v>
      </c>
      <c r="P228" s="123">
        <v>19.400599539915568</v>
      </c>
      <c r="Q228" s="123">
        <v>19.363917660241395</v>
      </c>
      <c r="R228" s="123">
        <v>19.370479726934217</v>
      </c>
      <c r="S228" s="123">
        <v>19.405900380448578</v>
      </c>
      <c r="T228" s="123">
        <v>18.94173495190967</v>
      </c>
      <c r="U228" s="123">
        <v>19.872213243849622</v>
      </c>
      <c r="V228" s="123">
        <v>20.573012876798071</v>
      </c>
      <c r="W228" s="123">
        <v>20.62128452017317</v>
      </c>
      <c r="X228" s="123">
        <v>16.91898405557772</v>
      </c>
      <c r="Y228" s="123">
        <v>12.852666772294466</v>
      </c>
      <c r="DA228" s="130" t="s">
        <v>2886</v>
      </c>
    </row>
    <row r="229" spans="1:105" ht="12" customHeight="1" x14ac:dyDescent="0.25">
      <c r="A229" s="97" t="s">
        <v>124</v>
      </c>
      <c r="B229" s="99">
        <v>17.513441187889349</v>
      </c>
      <c r="C229" s="99">
        <v>18.15654909445151</v>
      </c>
      <c r="D229" s="99">
        <v>18.169721516172231</v>
      </c>
      <c r="E229" s="99">
        <v>18.961758825371888</v>
      </c>
      <c r="F229" s="99">
        <v>19.373954556534148</v>
      </c>
      <c r="G229" s="99">
        <v>19.444025198311639</v>
      </c>
      <c r="H229" s="99">
        <v>19.689944648661427</v>
      </c>
      <c r="I229" s="99">
        <v>20.471054795406829</v>
      </c>
      <c r="J229" s="99">
        <v>21.054446002687083</v>
      </c>
      <c r="K229" s="99">
        <v>21.78108967072902</v>
      </c>
      <c r="L229" s="99">
        <v>22.135830247668405</v>
      </c>
      <c r="M229" s="99">
        <v>21.975325687857985</v>
      </c>
      <c r="N229" s="99">
        <v>22.82297777495306</v>
      </c>
      <c r="O229" s="99">
        <v>22.13225045040922</v>
      </c>
      <c r="P229" s="99">
        <v>21.731936587407304</v>
      </c>
      <c r="Q229" s="99">
        <v>21.245824453684985</v>
      </c>
      <c r="R229" s="99">
        <v>21.561497052403499</v>
      </c>
      <c r="S229" s="99">
        <v>21.702357955413838</v>
      </c>
      <c r="T229" s="99">
        <v>22.128498787320737</v>
      </c>
      <c r="U229" s="99">
        <v>23.039677270174025</v>
      </c>
      <c r="V229" s="99">
        <v>22.684352754095897</v>
      </c>
      <c r="W229" s="99">
        <v>23.604181426812161</v>
      </c>
      <c r="X229" s="99">
        <v>22.939494635350389</v>
      </c>
      <c r="Y229" s="99">
        <v>18.588183438278683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16.954526356236759</v>
      </c>
      <c r="L230" s="99">
        <v>17.48050890364183</v>
      </c>
      <c r="M230" s="99">
        <v>17.246377326307858</v>
      </c>
      <c r="N230" s="99">
        <v>17.903106318393785</v>
      </c>
      <c r="O230" s="99">
        <v>17.420647674083384</v>
      </c>
      <c r="P230" s="99">
        <v>17.254779172337695</v>
      </c>
      <c r="Q230" s="99">
        <v>17.17152136100718</v>
      </c>
      <c r="R230" s="99">
        <v>17.60413892209953</v>
      </c>
      <c r="S230" s="99">
        <v>17.956888549015364</v>
      </c>
      <c r="T230" s="99">
        <v>18.985697450515886</v>
      </c>
      <c r="U230" s="99">
        <v>19.708463441045453</v>
      </c>
      <c r="V230" s="99">
        <v>19.636223150300221</v>
      </c>
      <c r="W230" s="99">
        <v>20.7611768816863</v>
      </c>
      <c r="X230" s="99">
        <v>19.714442473946725</v>
      </c>
      <c r="Y230" s="99">
        <v>15.837169036243079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10.256533925366664</v>
      </c>
      <c r="L231" s="102">
        <v>10.941344049837809</v>
      </c>
      <c r="M231" s="102">
        <v>10.463085062236789</v>
      </c>
      <c r="N231" s="102">
        <v>10.507332192919193</v>
      </c>
      <c r="O231" s="102">
        <v>10.245636660086747</v>
      </c>
      <c r="P231" s="102">
        <v>9.8312643201114742</v>
      </c>
      <c r="Q231" s="102">
        <v>9.795113709945479</v>
      </c>
      <c r="R231" s="102">
        <v>9.8516690858510003</v>
      </c>
      <c r="S231" s="102">
        <v>9.8187033987117491</v>
      </c>
      <c r="T231" s="102">
        <v>11.816687685923885</v>
      </c>
      <c r="U231" s="102">
        <v>11.174609103121485</v>
      </c>
      <c r="V231" s="102">
        <v>10.767036274112971</v>
      </c>
      <c r="W231" s="102">
        <v>11.67744760102044</v>
      </c>
      <c r="X231" s="102">
        <v>8.7991079118098661</v>
      </c>
      <c r="Y231" s="102">
        <v>5.741701878053644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6.6979924308700918</v>
      </c>
      <c r="L232" s="105">
        <v>6.5391648538040217</v>
      </c>
      <c r="M232" s="105">
        <v>6.7832922640710729</v>
      </c>
      <c r="N232" s="105">
        <v>7.3957741254745937</v>
      </c>
      <c r="O232" s="105">
        <v>7.1750110139966354</v>
      </c>
      <c r="P232" s="105">
        <v>7.4235148522262211</v>
      </c>
      <c r="Q232" s="105">
        <v>7.3764076510616947</v>
      </c>
      <c r="R232" s="105">
        <v>7.7524698362485305</v>
      </c>
      <c r="S232" s="105">
        <v>8.138185150303622</v>
      </c>
      <c r="T232" s="105">
        <v>7.1690097645919995</v>
      </c>
      <c r="U232" s="105">
        <v>8.5338543379239677</v>
      </c>
      <c r="V232" s="105">
        <v>8.8691868761872481</v>
      </c>
      <c r="W232" s="105">
        <v>9.0837292806658656</v>
      </c>
      <c r="X232" s="105">
        <v>10.915334562136861</v>
      </c>
      <c r="Y232" s="105">
        <v>10.095467158189436</v>
      </c>
      <c r="DA232" s="132" t="s">
        <v>2890</v>
      </c>
    </row>
    <row r="233" spans="1:105" ht="12" customHeight="1" x14ac:dyDescent="0.25">
      <c r="A233" s="106" t="s">
        <v>122</v>
      </c>
      <c r="B233" s="102">
        <v>16.094424495540405</v>
      </c>
      <c r="C233" s="102">
        <v>13.762994039712028</v>
      </c>
      <c r="D233" s="102">
        <v>10.274164990112746</v>
      </c>
      <c r="E233" s="102">
        <v>21.640059657897243</v>
      </c>
      <c r="F233" s="102">
        <v>20.077088955435709</v>
      </c>
      <c r="G233" s="102">
        <v>15.886829781156342</v>
      </c>
      <c r="H233" s="102">
        <v>18.913266050766296</v>
      </c>
      <c r="I233" s="102">
        <v>17.35137141768746</v>
      </c>
      <c r="J233" s="102">
        <v>18.249774959982961</v>
      </c>
      <c r="K233" s="102">
        <v>19.258681333127303</v>
      </c>
      <c r="L233" s="102">
        <v>20.623550502325259</v>
      </c>
      <c r="M233" s="102">
        <v>20.230184198641989</v>
      </c>
      <c r="N233" s="102">
        <v>19.829969195794462</v>
      </c>
      <c r="O233" s="102">
        <v>21.247792269972766</v>
      </c>
      <c r="P233" s="102">
        <v>21.108000391719365</v>
      </c>
      <c r="Q233" s="102">
        <v>21.507008950952681</v>
      </c>
      <c r="R233" s="102">
        <v>21.463929169659277</v>
      </c>
      <c r="S233" s="102">
        <v>21.103358292348069</v>
      </c>
      <c r="T233" s="102">
        <v>20.468520089984242</v>
      </c>
      <c r="U233" s="102">
        <v>21.626930844713833</v>
      </c>
      <c r="V233" s="102">
        <v>22.875185437226783</v>
      </c>
      <c r="W233" s="102">
        <v>23.200795595615379</v>
      </c>
      <c r="X233" s="102">
        <v>18.527885269868804</v>
      </c>
      <c r="Y233" s="102">
        <v>14.065352787169765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15.727039151151375</v>
      </c>
      <c r="L234" s="105">
        <v>17.05341939744498</v>
      </c>
      <c r="M234" s="105">
        <v>16.655035340057093</v>
      </c>
      <c r="N234" s="105">
        <v>16.263244743818106</v>
      </c>
      <c r="O234" s="105">
        <v>17.33495887438961</v>
      </c>
      <c r="P234" s="105">
        <v>17.050040732416029</v>
      </c>
      <c r="Q234" s="105">
        <v>17.485052113135485</v>
      </c>
      <c r="R234" s="105">
        <v>17.695424028809544</v>
      </c>
      <c r="S234" s="105">
        <v>17.79493533688597</v>
      </c>
      <c r="T234" s="105">
        <v>17.692491713959097</v>
      </c>
      <c r="U234" s="105">
        <v>18.72556948902395</v>
      </c>
      <c r="V234" s="105">
        <v>19.719500208030112</v>
      </c>
      <c r="W234" s="105">
        <v>19.840445795035972</v>
      </c>
      <c r="X234" s="105">
        <v>15.802353693366245</v>
      </c>
      <c r="Y234" s="105">
        <v>11.705685245088947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9.1442744883837221</v>
      </c>
      <c r="L235" s="99">
        <v>10.289788153207441</v>
      </c>
      <c r="M235" s="99">
        <v>9.7165103640131587</v>
      </c>
      <c r="N235" s="99">
        <v>9.1704545750218784</v>
      </c>
      <c r="O235" s="99">
        <v>9.9151798699129259</v>
      </c>
      <c r="P235" s="99">
        <v>9.5090373220370132</v>
      </c>
      <c r="Q235" s="99">
        <v>9.8125643032370995</v>
      </c>
      <c r="R235" s="99">
        <v>9.8031977612605612</v>
      </c>
      <c r="S235" s="99">
        <v>9.6644673405574011</v>
      </c>
      <c r="T235" s="99">
        <v>10.841925250334175</v>
      </c>
      <c r="U235" s="99">
        <v>10.563883573144151</v>
      </c>
      <c r="V235" s="99">
        <v>10.840414139880886</v>
      </c>
      <c r="W235" s="99">
        <v>11.083119600264206</v>
      </c>
      <c r="X235" s="99">
        <v>6.7169812365661521</v>
      </c>
      <c r="Y235" s="99">
        <v>3.6280564869298848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6.5827646627676515</v>
      </c>
      <c r="L236" s="99">
        <v>6.7636312442375397</v>
      </c>
      <c r="M236" s="99">
        <v>6.9385249760439356</v>
      </c>
      <c r="N236" s="99">
        <v>7.0927901687962276</v>
      </c>
      <c r="O236" s="99">
        <v>7.4197790044766858</v>
      </c>
      <c r="P236" s="99">
        <v>7.5410034103790169</v>
      </c>
      <c r="Q236" s="99">
        <v>7.672487809898386</v>
      </c>
      <c r="R236" s="99">
        <v>7.8922262675489829</v>
      </c>
      <c r="S236" s="99">
        <v>8.1304679963285693</v>
      </c>
      <c r="T236" s="99">
        <v>6.8505664636249168</v>
      </c>
      <c r="U236" s="99">
        <v>8.1616859158797972</v>
      </c>
      <c r="V236" s="99">
        <v>8.8790860681492276</v>
      </c>
      <c r="W236" s="99">
        <v>8.7573261947717658</v>
      </c>
      <c r="X236" s="99">
        <v>9.085372456800096</v>
      </c>
      <c r="Y236" s="99">
        <v>8.0776287581590633</v>
      </c>
      <c r="DA236" s="63" t="s">
        <v>2894</v>
      </c>
    </row>
    <row r="237" spans="1:105" ht="12" customHeight="1" x14ac:dyDescent="0.25">
      <c r="A237" s="121" t="s">
        <v>54</v>
      </c>
      <c r="B237" s="123">
        <v>8.0691783534411652</v>
      </c>
      <c r="C237" s="123">
        <v>7.9869832362737956</v>
      </c>
      <c r="D237" s="123">
        <v>7.6709037157487829</v>
      </c>
      <c r="E237" s="123">
        <v>12.170202581846951</v>
      </c>
      <c r="F237" s="123">
        <v>11.631463441817536</v>
      </c>
      <c r="G237" s="123">
        <v>10.644556592308636</v>
      </c>
      <c r="H237" s="123">
        <v>11.467081292818603</v>
      </c>
      <c r="I237" s="123">
        <v>11.631326456627125</v>
      </c>
      <c r="J237" s="123">
        <v>11.914228569367721</v>
      </c>
      <c r="K237" s="123">
        <v>12.093521563257193</v>
      </c>
      <c r="L237" s="123">
        <v>12.471007544724626</v>
      </c>
      <c r="M237" s="123">
        <v>11.668319567669194</v>
      </c>
      <c r="N237" s="123">
        <v>11.610395550001659</v>
      </c>
      <c r="O237" s="123">
        <v>11.427378428342143</v>
      </c>
      <c r="P237" s="123">
        <v>11.137826410674545</v>
      </c>
      <c r="Q237" s="123">
        <v>11.084967735624385</v>
      </c>
      <c r="R237" s="123">
        <v>11.23912563737977</v>
      </c>
      <c r="S237" s="123">
        <v>11.364185349873544</v>
      </c>
      <c r="T237" s="123">
        <v>11.60843158588925</v>
      </c>
      <c r="U237" s="123">
        <v>11.973505026912694</v>
      </c>
      <c r="V237" s="123">
        <v>11.512366095419047</v>
      </c>
      <c r="W237" s="123">
        <v>11.471380706334646</v>
      </c>
      <c r="X237" s="123">
        <v>9.6238848697933346</v>
      </c>
      <c r="Y237" s="123">
        <v>7.9231375939389563</v>
      </c>
      <c r="DA237" s="130" t="s">
        <v>2895</v>
      </c>
    </row>
    <row r="238" spans="1:105" ht="12" customHeight="1" x14ac:dyDescent="0.25">
      <c r="A238" s="97" t="s">
        <v>50</v>
      </c>
      <c r="B238" s="99">
        <v>8.3248796560245655</v>
      </c>
      <c r="C238" s="99">
        <v>8.491431356890903</v>
      </c>
      <c r="D238" s="99">
        <v>9.1619740901459839</v>
      </c>
      <c r="E238" s="99">
        <v>12.150788044106314</v>
      </c>
      <c r="F238" s="99">
        <v>12.166807962350223</v>
      </c>
      <c r="G238" s="99">
        <v>11.86578218221479</v>
      </c>
      <c r="H238" s="99">
        <v>12.035444427665935</v>
      </c>
      <c r="I238" s="99">
        <v>12.530058006708398</v>
      </c>
      <c r="J238" s="99">
        <v>12.901366408199779</v>
      </c>
      <c r="K238" s="99">
        <v>13.292782627144959</v>
      </c>
      <c r="L238" s="99">
        <v>13.449315043876306</v>
      </c>
      <c r="M238" s="99">
        <v>12.854798348803827</v>
      </c>
      <c r="N238" s="99">
        <v>12.868363947193862</v>
      </c>
      <c r="O238" s="99">
        <v>12.333459998443542</v>
      </c>
      <c r="P238" s="99">
        <v>12.199789400458002</v>
      </c>
      <c r="Q238" s="99">
        <v>12.121843485275207</v>
      </c>
      <c r="R238" s="99">
        <v>12.281712713912301</v>
      </c>
      <c r="S238" s="99">
        <v>12.395139854949372</v>
      </c>
      <c r="T238" s="99">
        <v>12.762871080490953</v>
      </c>
      <c r="U238" s="99">
        <v>13.306405633385923</v>
      </c>
      <c r="V238" s="99">
        <v>12.350570519132859</v>
      </c>
      <c r="W238" s="99">
        <v>11.636730703292947</v>
      </c>
      <c r="X238" s="99">
        <v>10.006009707150065</v>
      </c>
      <c r="Y238" s="99">
        <v>8.1279844798682124</v>
      </c>
      <c r="DA238" s="63" t="s">
        <v>2896</v>
      </c>
    </row>
    <row r="239" spans="1:105" ht="12" customHeight="1" x14ac:dyDescent="0.25">
      <c r="A239" s="109" t="s">
        <v>120</v>
      </c>
      <c r="B239" s="110">
        <v>6.6982496829639118</v>
      </c>
      <c r="C239" s="110">
        <v>5.7751722458757122</v>
      </c>
      <c r="D239" s="110">
        <v>4.5210462684474582</v>
      </c>
      <c r="E239" s="110">
        <v>12.18976181364353</v>
      </c>
      <c r="F239" s="110">
        <v>11.009669598803066</v>
      </c>
      <c r="G239" s="110">
        <v>8.4949197315163794</v>
      </c>
      <c r="H239" s="110">
        <v>10.167222892605642</v>
      </c>
      <c r="I239" s="110">
        <v>9.220946112095227</v>
      </c>
      <c r="J239" s="110">
        <v>9.7774808070955022</v>
      </c>
      <c r="K239" s="110">
        <v>9.8396984320480954</v>
      </c>
      <c r="L239" s="110">
        <v>10.965445133408156</v>
      </c>
      <c r="M239" s="110">
        <v>10.043402200693103</v>
      </c>
      <c r="N239" s="110">
        <v>9.7836120745476212</v>
      </c>
      <c r="O239" s="110">
        <v>9.9867030168804796</v>
      </c>
      <c r="P239" s="110">
        <v>9.2744726538405917</v>
      </c>
      <c r="Q239" s="110">
        <v>9.2000332243216256</v>
      </c>
      <c r="R239" s="110">
        <v>9.3724908405766332</v>
      </c>
      <c r="S239" s="110">
        <v>9.4939839298713871</v>
      </c>
      <c r="T239" s="110">
        <v>9.4227441019606832</v>
      </c>
      <c r="U239" s="110">
        <v>9.3687798280619266</v>
      </c>
      <c r="V239" s="110">
        <v>9.6810528546711048</v>
      </c>
      <c r="W239" s="110">
        <v>10.867286636245826</v>
      </c>
      <c r="X239" s="110">
        <v>6.8291755195763209</v>
      </c>
      <c r="Y239" s="110">
        <v>5.0292856389528096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95.488684782314451</v>
      </c>
      <c r="C241" s="118">
        <f t="shared" si="98"/>
        <v>117.41863702360611</v>
      </c>
      <c r="D241" s="118">
        <f t="shared" si="98"/>
        <v>62.793834075125545</v>
      </c>
      <c r="E241" s="118">
        <f t="shared" si="98"/>
        <v>99.133692818110433</v>
      </c>
      <c r="F241" s="118">
        <f t="shared" si="98"/>
        <v>99.236991965274413</v>
      </c>
      <c r="G241" s="118">
        <f t="shared" si="98"/>
        <v>105.99806880703814</v>
      </c>
      <c r="H241" s="118">
        <f t="shared" si="98"/>
        <v>128.59647513763176</v>
      </c>
      <c r="I241" s="118">
        <f t="shared" si="98"/>
        <v>112.93909478919103</v>
      </c>
      <c r="J241" s="118">
        <f t="shared" si="98"/>
        <v>129.76892657710115</v>
      </c>
      <c r="K241" s="118">
        <f t="shared" si="98"/>
        <v>132.64616281577884</v>
      </c>
      <c r="L241" s="118">
        <f t="shared" si="98"/>
        <v>140.60722328757498</v>
      </c>
      <c r="M241" s="118">
        <f t="shared" si="98"/>
        <v>137.65253283032334</v>
      </c>
      <c r="N241" s="118">
        <f t="shared" si="98"/>
        <v>134.68016902030621</v>
      </c>
      <c r="O241" s="118">
        <f t="shared" si="98"/>
        <v>135.65390598581746</v>
      </c>
      <c r="P241" s="118">
        <f t="shared" si="98"/>
        <v>132.59828826649564</v>
      </c>
      <c r="Q241" s="118">
        <f t="shared" si="98"/>
        <v>134.12590814604889</v>
      </c>
      <c r="R241" s="118">
        <f t="shared" ref="R241:V241" si="99">R242+R244+R246+R255</f>
        <v>139.02308011881172</v>
      </c>
      <c r="S241" s="118">
        <f t="shared" si="99"/>
        <v>143.62943487766279</v>
      </c>
      <c r="T241" s="118">
        <f t="shared" si="99"/>
        <v>149.22127885659199</v>
      </c>
      <c r="U241" s="118">
        <f t="shared" si="99"/>
        <v>153.19365016124652</v>
      </c>
      <c r="V241" s="118">
        <f t="shared" si="99"/>
        <v>149.87502664069848</v>
      </c>
      <c r="W241" s="118">
        <f t="shared" ref="W241:Y241" si="100">W242+W244+W246+W255</f>
        <v>149.76619481906226</v>
      </c>
      <c r="X241" s="118">
        <f t="shared" si="100"/>
        <v>157.72092855765766</v>
      </c>
      <c r="Y241" s="118">
        <f t="shared" si="100"/>
        <v>152.585998098179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80.74558650630668</v>
      </c>
      <c r="C242" s="123">
        <f t="shared" si="101"/>
        <v>103.23874996656065</v>
      </c>
      <c r="D242" s="123">
        <f t="shared" si="101"/>
        <v>50.570364743174409</v>
      </c>
      <c r="E242" s="123">
        <f t="shared" si="101"/>
        <v>77.424399660984761</v>
      </c>
      <c r="F242" s="123">
        <f t="shared" si="101"/>
        <v>78.785454558630846</v>
      </c>
      <c r="G242" s="123">
        <f t="shared" si="101"/>
        <v>88.724944934403879</v>
      </c>
      <c r="H242" s="123">
        <f t="shared" si="101"/>
        <v>109.22527431230417</v>
      </c>
      <c r="I242" s="123">
        <f t="shared" si="101"/>
        <v>94.139603937198558</v>
      </c>
      <c r="J242" s="123">
        <f t="shared" si="101"/>
        <v>110.16117321595164</v>
      </c>
      <c r="K242" s="123">
        <f t="shared" si="101"/>
        <v>112.2306088844734</v>
      </c>
      <c r="L242" s="123">
        <f t="shared" si="101"/>
        <v>118.92569359416717</v>
      </c>
      <c r="M242" s="123">
        <f t="shared" si="101"/>
        <v>116.63320317095716</v>
      </c>
      <c r="N242" s="123">
        <f t="shared" si="101"/>
        <v>113.74983067874156</v>
      </c>
      <c r="O242" s="123">
        <f t="shared" si="101"/>
        <v>113.95464769027691</v>
      </c>
      <c r="P242" s="123">
        <f t="shared" si="101"/>
        <v>111.07746643163767</v>
      </c>
      <c r="Q242" s="123">
        <f t="shared" si="101"/>
        <v>111.89658237309894</v>
      </c>
      <c r="R242" s="123">
        <f t="shared" si="101"/>
        <v>116.42061136420847</v>
      </c>
      <c r="S242" s="123">
        <f t="shared" si="101"/>
        <v>120.57620146591083</v>
      </c>
      <c r="T242" s="123">
        <f t="shared" si="101"/>
        <v>126.01884404735809</v>
      </c>
      <c r="U242" s="123">
        <f t="shared" si="101"/>
        <v>128.17883423975738</v>
      </c>
      <c r="V242" s="123">
        <f t="shared" si="101"/>
        <v>124.44719279168278</v>
      </c>
      <c r="W242" s="123">
        <f t="shared" si="101"/>
        <v>123.95502377714985</v>
      </c>
      <c r="X242" s="123">
        <f t="shared" si="101"/>
        <v>136.08622171567677</v>
      </c>
      <c r="Y242" s="123">
        <f t="shared" si="101"/>
        <v>135.33876879475972</v>
      </c>
      <c r="DA242" s="130" t="s">
        <v>3050</v>
      </c>
    </row>
    <row r="243" spans="1:105" ht="12" customHeight="1" x14ac:dyDescent="0.25">
      <c r="A243" s="97" t="s">
        <v>53</v>
      </c>
      <c r="B243" s="99">
        <v>80.74558650630668</v>
      </c>
      <c r="C243" s="99">
        <v>103.23874996656065</v>
      </c>
      <c r="D243" s="99">
        <v>50.570364743174409</v>
      </c>
      <c r="E243" s="99">
        <v>77.424399660984761</v>
      </c>
      <c r="F243" s="99">
        <v>78.785454558630846</v>
      </c>
      <c r="G243" s="99">
        <v>88.724944934403879</v>
      </c>
      <c r="H243" s="99">
        <v>109.22527431230417</v>
      </c>
      <c r="I243" s="99">
        <v>94.139603937198558</v>
      </c>
      <c r="J243" s="99">
        <v>110.16117321595164</v>
      </c>
      <c r="K243" s="99">
        <v>112.2306088844734</v>
      </c>
      <c r="L243" s="99">
        <v>118.92569359416717</v>
      </c>
      <c r="M243" s="99">
        <v>116.63320317095716</v>
      </c>
      <c r="N243" s="99">
        <v>113.74983067874156</v>
      </c>
      <c r="O243" s="99">
        <v>113.95464769027691</v>
      </c>
      <c r="P243" s="99">
        <v>111.07746643163767</v>
      </c>
      <c r="Q243" s="99">
        <v>111.89658237309894</v>
      </c>
      <c r="R243" s="99">
        <v>116.42061136420847</v>
      </c>
      <c r="S243" s="99">
        <v>120.57620146591083</v>
      </c>
      <c r="T243" s="99">
        <v>126.01884404735809</v>
      </c>
      <c r="U243" s="99">
        <v>128.17883423975738</v>
      </c>
      <c r="V243" s="99">
        <v>124.44719279168278</v>
      </c>
      <c r="W243" s="99">
        <v>123.95502377714985</v>
      </c>
      <c r="X243" s="99">
        <v>136.08622171567677</v>
      </c>
      <c r="Y243" s="99">
        <v>135.33876879475972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1.8880996241292591E-2</v>
      </c>
      <c r="C244" s="123">
        <f t="shared" si="102"/>
        <v>1.5562203043553888E-2</v>
      </c>
      <c r="D244" s="123">
        <f t="shared" si="102"/>
        <v>1.1179189770780893E-2</v>
      </c>
      <c r="E244" s="123">
        <f t="shared" si="102"/>
        <v>9.0880697536378958E-3</v>
      </c>
      <c r="F244" s="123">
        <f t="shared" si="102"/>
        <v>1.1422935786028172E-2</v>
      </c>
      <c r="G244" s="123">
        <f t="shared" si="102"/>
        <v>1.4447040830515276E-2</v>
      </c>
      <c r="H244" s="123">
        <f t="shared" si="102"/>
        <v>2.3021515966708098E-2</v>
      </c>
      <c r="I244" s="123">
        <f t="shared" si="102"/>
        <v>2.8713500233513947E-2</v>
      </c>
      <c r="J244" s="123">
        <f t="shared" si="102"/>
        <v>3.6168187451252241E-2</v>
      </c>
      <c r="K244" s="123">
        <f t="shared" si="102"/>
        <v>4.8371334616992466E-2</v>
      </c>
      <c r="L244" s="123">
        <f t="shared" si="102"/>
        <v>0.10088834546993618</v>
      </c>
      <c r="M244" s="123">
        <f t="shared" si="102"/>
        <v>6.804796973894929E-2</v>
      </c>
      <c r="N244" s="123">
        <f t="shared" si="102"/>
        <v>0.10199353959860215</v>
      </c>
      <c r="O244" s="123">
        <f t="shared" si="102"/>
        <v>0.1219963402385537</v>
      </c>
      <c r="P244" s="123">
        <f t="shared" si="102"/>
        <v>0.17499283857636352</v>
      </c>
      <c r="Q244" s="123">
        <f t="shared" si="102"/>
        <v>0.50616755151564141</v>
      </c>
      <c r="R244" s="123">
        <f t="shared" si="102"/>
        <v>0.42793358824714006</v>
      </c>
      <c r="S244" s="123">
        <f t="shared" si="102"/>
        <v>0.52816165764643508</v>
      </c>
      <c r="T244" s="123">
        <f t="shared" si="102"/>
        <v>0.6761929242817617</v>
      </c>
      <c r="U244" s="123">
        <f t="shared" si="102"/>
        <v>0.9926976910772759</v>
      </c>
      <c r="V244" s="123">
        <f t="shared" si="102"/>
        <v>0.63080324351443184</v>
      </c>
      <c r="W244" s="123">
        <f t="shared" si="102"/>
        <v>0.81466187289321534</v>
      </c>
      <c r="X244" s="123">
        <f t="shared" si="102"/>
        <v>0.76227416987055896</v>
      </c>
      <c r="Y244" s="123">
        <f t="shared" si="102"/>
        <v>0.8033754394560928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1.8880996241292591E-2</v>
      </c>
      <c r="C245" s="99">
        <f>RES_hhdet_tess!C147</f>
        <v>1.5562203043553888E-2</v>
      </c>
      <c r="D245" s="99">
        <f>RES_hhdet_tess!D147</f>
        <v>1.1179189770780893E-2</v>
      </c>
      <c r="E245" s="99">
        <f>RES_hhdet_tess!E147</f>
        <v>9.0880697536378958E-3</v>
      </c>
      <c r="F245" s="99">
        <f>RES_hhdet_tess!F147</f>
        <v>1.1422935786028172E-2</v>
      </c>
      <c r="G245" s="99">
        <f>RES_hhdet_tess!G147</f>
        <v>1.4447040830515276E-2</v>
      </c>
      <c r="H245" s="99">
        <f>RES_hhdet_tess!H147</f>
        <v>2.3021515966708098E-2</v>
      </c>
      <c r="I245" s="99">
        <f>RES_hhdet_tess!I147</f>
        <v>2.8713500233513947E-2</v>
      </c>
      <c r="J245" s="99">
        <f>RES_hhdet_tess!J147</f>
        <v>3.6168187451252241E-2</v>
      </c>
      <c r="K245" s="99">
        <f>RES_hhdet_tess!K147</f>
        <v>4.8371334616992466E-2</v>
      </c>
      <c r="L245" s="99">
        <f>RES_hhdet_tess!L147</f>
        <v>0.10088834546993618</v>
      </c>
      <c r="M245" s="99">
        <f>RES_hhdet_tess!M147</f>
        <v>6.804796973894929E-2</v>
      </c>
      <c r="N245" s="99">
        <f>RES_hhdet_tess!N147</f>
        <v>0.10199353959860215</v>
      </c>
      <c r="O245" s="99">
        <f>RES_hhdet_tess!O147</f>
        <v>0.1219963402385537</v>
      </c>
      <c r="P245" s="99">
        <f>RES_hhdet_tess!P147</f>
        <v>0.17499283857636352</v>
      </c>
      <c r="Q245" s="99">
        <f>RES_hhdet_tess!Q147</f>
        <v>0.50616755151564141</v>
      </c>
      <c r="R245" s="99">
        <f>RES_hhdet_tess!R147</f>
        <v>0.42793358824714006</v>
      </c>
      <c r="S245" s="99">
        <f>RES_hhdet_tess!S147</f>
        <v>0.52816165764643508</v>
      </c>
      <c r="T245" s="99">
        <f>RES_hhdet_tess!T147</f>
        <v>0.6761929242817617</v>
      </c>
      <c r="U245" s="99">
        <f>RES_hhdet_tess!U147</f>
        <v>0.9926976910772759</v>
      </c>
      <c r="V245" s="99">
        <f>RES_hhdet_tess!V147</f>
        <v>0.63080324351443184</v>
      </c>
      <c r="W245" s="99">
        <f>RES_hhdet_tess!W147</f>
        <v>0.81466187289321534</v>
      </c>
      <c r="X245" s="99">
        <f>RES_hhdet_tess!X147</f>
        <v>0.76227416987055896</v>
      </c>
      <c r="Y245" s="99">
        <f>RES_hhdet_tess!Y147</f>
        <v>0.8033754394560928</v>
      </c>
      <c r="DA245" s="63" t="s">
        <v>3053</v>
      </c>
    </row>
    <row r="246" spans="1:105" ht="12" customHeight="1" x14ac:dyDescent="0.25">
      <c r="A246" s="121" t="s">
        <v>55</v>
      </c>
      <c r="B246" s="123">
        <v>9.8715738156593957</v>
      </c>
      <c r="C246" s="123">
        <v>9.3354743390885631</v>
      </c>
      <c r="D246" s="123">
        <v>7.4781015192064615</v>
      </c>
      <c r="E246" s="123">
        <v>13.54740485206138</v>
      </c>
      <c r="F246" s="123">
        <v>12.756127726890643</v>
      </c>
      <c r="G246" s="123">
        <v>10.484657063587182</v>
      </c>
      <c r="H246" s="123">
        <v>12.081808511448784</v>
      </c>
      <c r="I246" s="123">
        <v>11.501343130576908</v>
      </c>
      <c r="J246" s="123">
        <v>12.029515851876511</v>
      </c>
      <c r="K246" s="123">
        <v>12.656621250775959</v>
      </c>
      <c r="L246" s="123">
        <v>13.484394762173679</v>
      </c>
      <c r="M246" s="123">
        <v>13.332055474876498</v>
      </c>
      <c r="N246" s="123">
        <v>13.27715368158589</v>
      </c>
      <c r="O246" s="123">
        <v>14.145758292378654</v>
      </c>
      <c r="P246" s="123">
        <v>14.158472955248213</v>
      </c>
      <c r="Q246" s="123">
        <v>14.565941664808371</v>
      </c>
      <c r="R246" s="123">
        <v>14.879775517893183</v>
      </c>
      <c r="S246" s="123">
        <v>15.113400574262567</v>
      </c>
      <c r="T246" s="123">
        <v>14.943238795363492</v>
      </c>
      <c r="U246" s="123">
        <v>16.16969640472454</v>
      </c>
      <c r="V246" s="123">
        <v>17.180072229868202</v>
      </c>
      <c r="W246" s="123">
        <v>17.516110486602106</v>
      </c>
      <c r="X246" s="123">
        <v>14.82700340296773</v>
      </c>
      <c r="Y246" s="123">
        <v>11.53449368137735</v>
      </c>
      <c r="DA246" s="130" t="s">
        <v>3054</v>
      </c>
    </row>
    <row r="247" spans="1:105" ht="12" customHeight="1" x14ac:dyDescent="0.25">
      <c r="A247" s="97" t="s">
        <v>124</v>
      </c>
      <c r="B247" s="99">
        <v>9.6902533749450779</v>
      </c>
      <c r="C247" s="99">
        <v>10.153456401424538</v>
      </c>
      <c r="D247" s="99">
        <v>10.311491931524388</v>
      </c>
      <c r="E247" s="99">
        <v>10.843689972834721</v>
      </c>
      <c r="F247" s="99">
        <v>11.193150747941552</v>
      </c>
      <c r="G247" s="99">
        <v>11.315963209933873</v>
      </c>
      <c r="H247" s="99">
        <v>11.526731909414705</v>
      </c>
      <c r="I247" s="99">
        <v>12.018003800194336</v>
      </c>
      <c r="J247" s="99">
        <v>12.383019917435586</v>
      </c>
      <c r="K247" s="99">
        <v>12.845795755342001</v>
      </c>
      <c r="L247" s="99">
        <v>13.094404004168066</v>
      </c>
      <c r="M247" s="99">
        <v>13.079406059164832</v>
      </c>
      <c r="N247" s="99">
        <v>13.798835879840519</v>
      </c>
      <c r="O247" s="99">
        <v>13.733186282304903</v>
      </c>
      <c r="P247" s="99">
        <v>13.965561169438573</v>
      </c>
      <c r="Q247" s="99">
        <v>14.044938671648138</v>
      </c>
      <c r="R247" s="99">
        <v>14.601172836772683</v>
      </c>
      <c r="S247" s="99">
        <v>15.086044383438553</v>
      </c>
      <c r="T247" s="99">
        <v>15.74942768325865</v>
      </c>
      <c r="U247" s="99">
        <v>16.83836000832537</v>
      </c>
      <c r="V247" s="99">
        <v>17.07694925294761</v>
      </c>
      <c r="W247" s="99">
        <v>18.110154251963571</v>
      </c>
      <c r="X247" s="99">
        <v>17.924107377132835</v>
      </c>
      <c r="Y247" s="99">
        <v>14.682788032706616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12.834848918614622</v>
      </c>
      <c r="L248" s="99">
        <v>13.08889010525875</v>
      </c>
      <c r="M248" s="99">
        <v>13.069049396008314</v>
      </c>
      <c r="N248" s="99">
        <v>13.779915854773282</v>
      </c>
      <c r="O248" s="99">
        <v>13.719223235527886</v>
      </c>
      <c r="P248" s="99">
        <v>13.936641883581455</v>
      </c>
      <c r="Q248" s="99">
        <v>14.026976073000126</v>
      </c>
      <c r="R248" s="99">
        <v>14.593001933994669</v>
      </c>
      <c r="S248" s="99">
        <v>15.080899940308397</v>
      </c>
      <c r="T248" s="99">
        <v>15.740663431761757</v>
      </c>
      <c r="U248" s="99">
        <v>16.827325492514664</v>
      </c>
      <c r="V248" s="99">
        <v>17.062101526728355</v>
      </c>
      <c r="W248" s="99">
        <v>18.097815337001407</v>
      </c>
      <c r="X248" s="99">
        <v>17.8594249419154</v>
      </c>
      <c r="Y248" s="99">
        <v>14.658019984008106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6.1368564877445291</v>
      </c>
      <c r="L249" s="102">
        <v>6.5497252514547295</v>
      </c>
      <c r="M249" s="102">
        <v>6.2857571319372383</v>
      </c>
      <c r="N249" s="102">
        <v>6.3841417292986877</v>
      </c>
      <c r="O249" s="102">
        <v>6.5442122215312519</v>
      </c>
      <c r="P249" s="102">
        <v>6.513127031355233</v>
      </c>
      <c r="Q249" s="102">
        <v>6.6505684219384325</v>
      </c>
      <c r="R249" s="102">
        <v>6.8405320977461361</v>
      </c>
      <c r="S249" s="102">
        <v>6.9427147900047776</v>
      </c>
      <c r="T249" s="102">
        <v>8.5716536671697554</v>
      </c>
      <c r="U249" s="102">
        <v>8.2934711545906943</v>
      </c>
      <c r="V249" s="102">
        <v>8.1929146505411037</v>
      </c>
      <c r="W249" s="102">
        <v>9.0140860563355414</v>
      </c>
      <c r="X249" s="102">
        <v>6.9440903797785367</v>
      </c>
      <c r="Y249" s="102">
        <v>4.5625528258186723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6.6979924308700918</v>
      </c>
      <c r="L250" s="105">
        <v>6.5391648538040217</v>
      </c>
      <c r="M250" s="105">
        <v>6.7832922640710729</v>
      </c>
      <c r="N250" s="105">
        <v>7.3957741254745937</v>
      </c>
      <c r="O250" s="105">
        <v>7.1750110139966354</v>
      </c>
      <c r="P250" s="105">
        <v>7.4235148522262211</v>
      </c>
      <c r="Q250" s="105">
        <v>7.3764076510616947</v>
      </c>
      <c r="R250" s="105">
        <v>7.7524698362485305</v>
      </c>
      <c r="S250" s="105">
        <v>8.138185150303622</v>
      </c>
      <c r="T250" s="105">
        <v>7.1690097645919995</v>
      </c>
      <c r="U250" s="105">
        <v>8.5338543379239677</v>
      </c>
      <c r="V250" s="105">
        <v>8.8691868761872481</v>
      </c>
      <c r="W250" s="105">
        <v>9.0837292806658656</v>
      </c>
      <c r="X250" s="105">
        <v>10.915334562136861</v>
      </c>
      <c r="Y250" s="105">
        <v>10.095467158189436</v>
      </c>
      <c r="DA250" s="132" t="s">
        <v>3058</v>
      </c>
    </row>
    <row r="251" spans="1:105" ht="12" customHeight="1" x14ac:dyDescent="0.25">
      <c r="A251" s="106" t="s">
        <v>122</v>
      </c>
      <c r="B251" s="102">
        <v>10.046153719544186</v>
      </c>
      <c r="C251" s="102">
        <v>8.7038679365253433</v>
      </c>
      <c r="D251" s="102">
        <v>6.6021927527283983</v>
      </c>
      <c r="E251" s="102">
        <v>13.970030991011201</v>
      </c>
      <c r="F251" s="102">
        <v>12.996570938974426</v>
      </c>
      <c r="G251" s="102">
        <v>10.307113950515513</v>
      </c>
      <c r="H251" s="102">
        <v>12.295745413794343</v>
      </c>
      <c r="I251" s="102">
        <v>11.309046649955976</v>
      </c>
      <c r="J251" s="102">
        <v>11.930889704260183</v>
      </c>
      <c r="K251" s="102">
        <v>12.612804084924033</v>
      </c>
      <c r="L251" s="102">
        <v>13.55734177766587</v>
      </c>
      <c r="M251" s="102">
        <v>13.371038317755135</v>
      </c>
      <c r="N251" s="102">
        <v>13.202626612026824</v>
      </c>
      <c r="O251" s="102">
        <v>14.200223656676807</v>
      </c>
      <c r="P251" s="102">
        <v>14.19787106438247</v>
      </c>
      <c r="Q251" s="102">
        <v>14.638220970117484</v>
      </c>
      <c r="R251" s="102">
        <v>14.910088955862985</v>
      </c>
      <c r="S251" s="102">
        <v>15.111164188547779</v>
      </c>
      <c r="T251" s="102">
        <v>14.850966688661432</v>
      </c>
      <c r="U251" s="102">
        <v>16.098937237568006</v>
      </c>
      <c r="V251" s="102">
        <v>17.239509350512236</v>
      </c>
      <c r="W251" s="102">
        <v>17.579260600241444</v>
      </c>
      <c r="X251" s="102">
        <v>14.482305262983289</v>
      </c>
      <c r="Y251" s="102">
        <v>11.076933896317881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12.615333740502546</v>
      </c>
      <c r="L252" s="105">
        <v>13.558113045907593</v>
      </c>
      <c r="M252" s="105">
        <v>13.371186369197122</v>
      </c>
      <c r="N252" s="105">
        <v>13.201916423087468</v>
      </c>
      <c r="O252" s="105">
        <v>14.20163238325655</v>
      </c>
      <c r="P252" s="105">
        <v>14.168271560476999</v>
      </c>
      <c r="Q252" s="105">
        <v>14.623826321486737</v>
      </c>
      <c r="R252" s="105">
        <v>14.916417823884871</v>
      </c>
      <c r="S252" s="105">
        <v>15.120658488084002</v>
      </c>
      <c r="T252" s="105">
        <v>14.837160295467433</v>
      </c>
      <c r="U252" s="105">
        <v>16.083328376886428</v>
      </c>
      <c r="V252" s="105">
        <v>17.182710912681632</v>
      </c>
      <c r="W252" s="105">
        <v>17.428023845585574</v>
      </c>
      <c r="X252" s="105">
        <v>14.427829253076689</v>
      </c>
      <c r="Y252" s="105">
        <v>11.002873671736824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6.0325690777348964</v>
      </c>
      <c r="L253" s="99">
        <v>6.7944818016700523</v>
      </c>
      <c r="M253" s="99">
        <v>6.432661393153186</v>
      </c>
      <c r="N253" s="99">
        <v>6.1091262542912421</v>
      </c>
      <c r="O253" s="99">
        <v>6.7818533787798643</v>
      </c>
      <c r="P253" s="99">
        <v>6.6272681500979829</v>
      </c>
      <c r="Q253" s="99">
        <v>6.9513385115883537</v>
      </c>
      <c r="R253" s="99">
        <v>7.0241915563358868</v>
      </c>
      <c r="S253" s="99">
        <v>6.9901904917554329</v>
      </c>
      <c r="T253" s="99">
        <v>7.9865938318425158</v>
      </c>
      <c r="U253" s="99">
        <v>7.9216424610066287</v>
      </c>
      <c r="V253" s="99">
        <v>8.3036248445324006</v>
      </c>
      <c r="W253" s="99">
        <v>8.6706976508138105</v>
      </c>
      <c r="X253" s="99">
        <v>5.3424567962765943</v>
      </c>
      <c r="Y253" s="99">
        <v>2.9252449135777603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6.5827646627676515</v>
      </c>
      <c r="L254" s="99">
        <v>6.7636312442375397</v>
      </c>
      <c r="M254" s="99">
        <v>6.9385249760439356</v>
      </c>
      <c r="N254" s="99">
        <v>7.0927901687962276</v>
      </c>
      <c r="O254" s="99">
        <v>7.4197790044766858</v>
      </c>
      <c r="P254" s="99">
        <v>7.5410034103790169</v>
      </c>
      <c r="Q254" s="99">
        <v>7.672487809898386</v>
      </c>
      <c r="R254" s="99">
        <v>7.8922262675489829</v>
      </c>
      <c r="S254" s="99">
        <v>8.1304679963285693</v>
      </c>
      <c r="T254" s="99">
        <v>6.8505664636249168</v>
      </c>
      <c r="U254" s="99">
        <v>8.1616859158797972</v>
      </c>
      <c r="V254" s="99">
        <v>8.8790860681492276</v>
      </c>
      <c r="W254" s="99">
        <v>8.7573261947717658</v>
      </c>
      <c r="X254" s="99">
        <v>9.085372456800096</v>
      </c>
      <c r="Y254" s="99">
        <v>8.0776287581590633</v>
      </c>
      <c r="DA254" s="63" t="s">
        <v>3062</v>
      </c>
    </row>
    <row r="255" spans="1:105" ht="12" customHeight="1" x14ac:dyDescent="0.25">
      <c r="A255" s="121" t="s">
        <v>54</v>
      </c>
      <c r="B255" s="123">
        <v>4.8526434641070928</v>
      </c>
      <c r="C255" s="123">
        <v>4.8288505149133396</v>
      </c>
      <c r="D255" s="123">
        <v>4.7341886229738996</v>
      </c>
      <c r="E255" s="123">
        <v>8.1528002353106501</v>
      </c>
      <c r="F255" s="123">
        <v>7.6839867439669041</v>
      </c>
      <c r="G255" s="123">
        <v>6.7740197682165562</v>
      </c>
      <c r="H255" s="123">
        <v>7.2663707979121099</v>
      </c>
      <c r="I255" s="123">
        <v>7.2694342211820464</v>
      </c>
      <c r="J255" s="123">
        <v>7.5420693218217583</v>
      </c>
      <c r="K255" s="123">
        <v>7.7105613459124989</v>
      </c>
      <c r="L255" s="123">
        <v>8.0962465857641881</v>
      </c>
      <c r="M255" s="123">
        <v>7.6192262147507295</v>
      </c>
      <c r="N255" s="123">
        <v>7.5511911203801745</v>
      </c>
      <c r="O255" s="123">
        <v>7.4315036629233608</v>
      </c>
      <c r="P255" s="123">
        <v>7.1873560410334045</v>
      </c>
      <c r="Q255" s="123">
        <v>7.1572165566259462</v>
      </c>
      <c r="R255" s="123">
        <v>7.2947596484629358</v>
      </c>
      <c r="S255" s="123">
        <v>7.4116711798429673</v>
      </c>
      <c r="T255" s="123">
        <v>7.5830030895886518</v>
      </c>
      <c r="U255" s="123">
        <v>7.852421825687351</v>
      </c>
      <c r="V255" s="123">
        <v>7.6169583756330663</v>
      </c>
      <c r="W255" s="123">
        <v>7.480398682417106</v>
      </c>
      <c r="X255" s="123">
        <v>6.0454292691426117</v>
      </c>
      <c r="Y255" s="123">
        <v>4.9093601825858499</v>
      </c>
      <c r="DA255" s="130" t="s">
        <v>3063</v>
      </c>
    </row>
    <row r="256" spans="1:105" ht="12" customHeight="1" x14ac:dyDescent="0.25">
      <c r="A256" s="97" t="s">
        <v>50</v>
      </c>
      <c r="B256" s="99">
        <v>4.8347162479440486</v>
      </c>
      <c r="C256" s="99">
        <v>4.9494131893978084</v>
      </c>
      <c r="D256" s="99">
        <v>5.3672014653296332</v>
      </c>
      <c r="E256" s="99">
        <v>7.1299943356946134</v>
      </c>
      <c r="F256" s="99">
        <v>7.1491594077661995</v>
      </c>
      <c r="G256" s="99">
        <v>6.9782770061826254</v>
      </c>
      <c r="H256" s="99">
        <v>7.0823789169798657</v>
      </c>
      <c r="I256" s="99">
        <v>7.3769444032972356</v>
      </c>
      <c r="J256" s="99">
        <v>7.5984991959389534</v>
      </c>
      <c r="K256" s="99">
        <v>7.8322417815868617</v>
      </c>
      <c r="L256" s="99">
        <v>7.9275757140650285</v>
      </c>
      <c r="M256" s="99">
        <v>7.5809241330640429</v>
      </c>
      <c r="N256" s="99">
        <v>7.5931935221875753</v>
      </c>
      <c r="O256" s="99">
        <v>7.2811862384931851</v>
      </c>
      <c r="P256" s="99">
        <v>7.2055663084008561</v>
      </c>
      <c r="Q256" s="99">
        <v>7.1644776290470586</v>
      </c>
      <c r="R256" s="99">
        <v>7.268057144574577</v>
      </c>
      <c r="S256" s="99">
        <v>7.3526067832371638</v>
      </c>
      <c r="T256" s="99">
        <v>7.5977326428778307</v>
      </c>
      <c r="U256" s="99">
        <v>7.9634257814839184</v>
      </c>
      <c r="V256" s="99">
        <v>7.4382737233454685</v>
      </c>
      <c r="W256" s="99">
        <v>7.0538723695267134</v>
      </c>
      <c r="X256" s="99">
        <v>6.090848667070091</v>
      </c>
      <c r="Y256" s="99">
        <v>4.9574570719616355</v>
      </c>
      <c r="DA256" s="63" t="s">
        <v>3064</v>
      </c>
    </row>
    <row r="257" spans="1:105" ht="12" customHeight="1" x14ac:dyDescent="0.25">
      <c r="A257" s="109" t="s">
        <v>120</v>
      </c>
      <c r="B257" s="110">
        <v>4.9487592616077514</v>
      </c>
      <c r="C257" s="110">
        <v>4.3002295575583638</v>
      </c>
      <c r="D257" s="110">
        <v>3.3969611855783532</v>
      </c>
      <c r="E257" s="110">
        <v>9.18322897591462</v>
      </c>
      <c r="F257" s="110">
        <v>8.3051798858982462</v>
      </c>
      <c r="G257" s="110">
        <v>6.4144802274104862</v>
      </c>
      <c r="H257" s="110">
        <v>7.6871640854025145</v>
      </c>
      <c r="I257" s="110">
        <v>6.9810940268447448</v>
      </c>
      <c r="J257" s="110">
        <v>7.4199218339006405</v>
      </c>
      <c r="K257" s="110">
        <v>7.4818820459697237</v>
      </c>
      <c r="L257" s="110">
        <v>8.3558219488626442</v>
      </c>
      <c r="M257" s="110">
        <v>7.6716820350432062</v>
      </c>
      <c r="N257" s="110">
        <v>7.4901965089714935</v>
      </c>
      <c r="O257" s="110">
        <v>7.6705093158763997</v>
      </c>
      <c r="P257" s="110">
        <v>7.1554037315475441</v>
      </c>
      <c r="Q257" s="110">
        <v>7.1440166664749469</v>
      </c>
      <c r="R257" s="110">
        <v>7.3425674757818271</v>
      </c>
      <c r="S257" s="110">
        <v>7.5188168568441265</v>
      </c>
      <c r="T257" s="110">
        <v>7.5551157898050256</v>
      </c>
      <c r="U257" s="110">
        <v>7.6355003242406205</v>
      </c>
      <c r="V257" s="110">
        <v>8.007349502660146</v>
      </c>
      <c r="W257" s="110">
        <v>9.0386812411940038</v>
      </c>
      <c r="X257" s="110">
        <v>5.7132498249923849</v>
      </c>
      <c r="Y257" s="110">
        <v>4.2299001228564705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3.5453105201652182</v>
      </c>
      <c r="C259" s="118">
        <f t="shared" si="103"/>
        <v>3.3677649113686035</v>
      </c>
      <c r="D259" s="118">
        <f t="shared" si="103"/>
        <v>2.3872068565569826</v>
      </c>
      <c r="E259" s="118">
        <f t="shared" si="103"/>
        <v>1.9674883538387169</v>
      </c>
      <c r="F259" s="118">
        <f t="shared" si="103"/>
        <v>2.0719147368160371</v>
      </c>
      <c r="G259" s="118">
        <f t="shared" si="103"/>
        <v>2.4962190697065809</v>
      </c>
      <c r="H259" s="118">
        <f t="shared" si="103"/>
        <v>3.1465325974716798</v>
      </c>
      <c r="I259" s="118">
        <f t="shared" si="103"/>
        <v>3.3345999086767666</v>
      </c>
      <c r="J259" s="118">
        <f t="shared" si="103"/>
        <v>3.0478786932054769</v>
      </c>
      <c r="K259" s="118">
        <f t="shared" si="103"/>
        <v>2.8937429548924993</v>
      </c>
      <c r="L259" s="118">
        <f t="shared" si="103"/>
        <v>2.6448001971994306</v>
      </c>
      <c r="M259" s="118">
        <f t="shared" si="103"/>
        <v>2.3548691936158876</v>
      </c>
      <c r="N259" s="118">
        <f t="shared" si="103"/>
        <v>2.3795667867995425</v>
      </c>
      <c r="O259" s="118">
        <f t="shared" si="103"/>
        <v>2.3098196357054239</v>
      </c>
      <c r="P259" s="118">
        <f t="shared" si="103"/>
        <v>2.3251953266886782</v>
      </c>
      <c r="Q259" s="118">
        <f t="shared" si="103"/>
        <v>2.3008746215903217</v>
      </c>
      <c r="R259" s="118">
        <f t="shared" ref="R259:V259" si="104">R260+R262+R264+R273</f>
        <v>2.3241879604691378</v>
      </c>
      <c r="S259" s="118">
        <f t="shared" si="104"/>
        <v>2.364685003614122</v>
      </c>
      <c r="T259" s="118">
        <f t="shared" si="104"/>
        <v>2.4583069851006516</v>
      </c>
      <c r="U259" s="118">
        <f t="shared" si="104"/>
        <v>2.5693333577070914</v>
      </c>
      <c r="V259" s="118">
        <f t="shared" si="104"/>
        <v>2.5053055726360389</v>
      </c>
      <c r="W259" s="118">
        <f t="shared" ref="W259:Y259" si="105">W260+W262+W264+W273</f>
        <v>2.6229862306933769</v>
      </c>
      <c r="X259" s="118">
        <f t="shared" si="105"/>
        <v>2.575022446771047</v>
      </c>
      <c r="Y259" s="118">
        <f t="shared" si="105"/>
        <v>2.3121338690435715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1.9515028499287967</v>
      </c>
      <c r="C264" s="123">
        <v>1.7970781659287995</v>
      </c>
      <c r="D264" s="123">
        <v>0.97464652930481555</v>
      </c>
      <c r="E264" s="123">
        <v>0.58227813724034627</v>
      </c>
      <c r="F264" s="123">
        <v>0.58676706638014864</v>
      </c>
      <c r="G264" s="123">
        <v>0.77731238302376915</v>
      </c>
      <c r="H264" s="123">
        <v>1.2443085696663501</v>
      </c>
      <c r="I264" s="123">
        <v>1.2613146200929164</v>
      </c>
      <c r="J264" s="123">
        <v>1.0432880162645068</v>
      </c>
      <c r="K264" s="123">
        <v>0.92286184482208944</v>
      </c>
      <c r="L264" s="123">
        <v>0.79296666533698101</v>
      </c>
      <c r="M264" s="123">
        <v>0.66712600761475638</v>
      </c>
      <c r="N264" s="123">
        <v>0.64846727786847347</v>
      </c>
      <c r="O264" s="123">
        <v>0.58987362323517556</v>
      </c>
      <c r="P264" s="123">
        <v>0.55994374351419174</v>
      </c>
      <c r="Q264" s="123">
        <v>0.52445816294953596</v>
      </c>
      <c r="R264" s="123">
        <v>0.53410438552318362</v>
      </c>
      <c r="S264" s="123">
        <v>0.54958481143950477</v>
      </c>
      <c r="T264" s="123">
        <v>0.56114099562815878</v>
      </c>
      <c r="U264" s="123">
        <v>0.56983943991269259</v>
      </c>
      <c r="V264" s="123">
        <v>0.58066907941009838</v>
      </c>
      <c r="W264" s="123">
        <v>0.54764095199177742</v>
      </c>
      <c r="X264" s="123">
        <v>0.57546042228670202</v>
      </c>
      <c r="Y264" s="123">
        <v>0.58783848535856631</v>
      </c>
      <c r="DA264" s="130" t="s">
        <v>3222</v>
      </c>
    </row>
    <row r="265" spans="1:105" ht="12" customHeight="1" x14ac:dyDescent="0.25">
      <c r="A265" s="97" t="s">
        <v>124</v>
      </c>
      <c r="B265" s="99">
        <v>3.9783533002409452</v>
      </c>
      <c r="C265" s="99">
        <v>4.1244416922956058</v>
      </c>
      <c r="D265" s="99">
        <v>4.1274339396136845</v>
      </c>
      <c r="E265" s="99">
        <v>4.3073531347714793</v>
      </c>
      <c r="F265" s="99">
        <v>4.4009875170622985</v>
      </c>
      <c r="G265" s="99">
        <v>4.4169047640484731</v>
      </c>
      <c r="H265" s="99">
        <v>4.4727678263899309</v>
      </c>
      <c r="I265" s="99">
        <v>4.6502048073246165</v>
      </c>
      <c r="J265" s="99">
        <v>4.7827279539703982</v>
      </c>
      <c r="K265" s="99">
        <v>4.9477923296028052</v>
      </c>
      <c r="L265" s="99">
        <v>5.0283751990603553</v>
      </c>
      <c r="M265" s="99">
        <v>4.991914983253821</v>
      </c>
      <c r="N265" s="99">
        <v>5.1844676313583387</v>
      </c>
      <c r="O265" s="99">
        <v>5.0275620123149585</v>
      </c>
      <c r="P265" s="99">
        <v>4.9366267151954455</v>
      </c>
      <c r="Q265" s="99">
        <v>4.8262014828990818</v>
      </c>
      <c r="R265" s="99">
        <v>4.8979096704239797</v>
      </c>
      <c r="S265" s="99">
        <v>4.9299076331518092</v>
      </c>
      <c r="T265" s="99">
        <v>5.0267097845277782</v>
      </c>
      <c r="U265" s="99">
        <v>5.233693088692732</v>
      </c>
      <c r="V265" s="99">
        <v>5.1529775716204256</v>
      </c>
      <c r="W265" s="99">
        <v>5.3619258529146512</v>
      </c>
      <c r="X265" s="99">
        <v>5.2109356013661952</v>
      </c>
      <c r="Y265" s="99">
        <v>4.2224917498393868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2.329874246486292</v>
      </c>
      <c r="L266" s="99">
        <v>2.4854357143611576</v>
      </c>
      <c r="M266" s="99">
        <v>2.3767944027377088</v>
      </c>
      <c r="N266" s="99">
        <v>2.3868455809435241</v>
      </c>
      <c r="O266" s="99">
        <v>2.3273988237053063</v>
      </c>
      <c r="P266" s="99">
        <v>2.2332700029565227</v>
      </c>
      <c r="Q266" s="99">
        <v>2.2250580303512155</v>
      </c>
      <c r="R266" s="99">
        <v>2.237905149541914</v>
      </c>
      <c r="S266" s="99">
        <v>2.2304166640513614</v>
      </c>
      <c r="T266" s="99">
        <v>2.6842787747344703</v>
      </c>
      <c r="U266" s="99">
        <v>2.5384242038650768</v>
      </c>
      <c r="V266" s="99">
        <v>2.4458399600275031</v>
      </c>
      <c r="W266" s="99">
        <v>2.6526489970478027</v>
      </c>
      <c r="X266" s="99">
        <v>1.9988053532467291</v>
      </c>
      <c r="Y266" s="99">
        <v>1.304284998618666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2.329874246486292</v>
      </c>
      <c r="L267" s="102">
        <v>2.4854357143611576</v>
      </c>
      <c r="M267" s="102">
        <v>2.3767944027377088</v>
      </c>
      <c r="N267" s="102">
        <v>2.3868455809435241</v>
      </c>
      <c r="O267" s="102">
        <v>2.3273988237053063</v>
      </c>
      <c r="P267" s="102">
        <v>2.2332700029565227</v>
      </c>
      <c r="Q267" s="102">
        <v>2.2250580303512155</v>
      </c>
      <c r="R267" s="102">
        <v>2.237905149541914</v>
      </c>
      <c r="S267" s="102">
        <v>2.2304166640513614</v>
      </c>
      <c r="T267" s="102">
        <v>2.6842787747344703</v>
      </c>
      <c r="U267" s="102">
        <v>2.5384242038650768</v>
      </c>
      <c r="V267" s="102">
        <v>2.4458399600275031</v>
      </c>
      <c r="W267" s="102">
        <v>2.6526489970478027</v>
      </c>
      <c r="X267" s="102">
        <v>1.9988053532467291</v>
      </c>
      <c r="Y267" s="102">
        <v>1.304284998618666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1.5938076702364214</v>
      </c>
      <c r="C273" s="123">
        <v>1.5706867454398039</v>
      </c>
      <c r="D273" s="123">
        <v>1.4125603272521672</v>
      </c>
      <c r="E273" s="123">
        <v>1.3852102165983706</v>
      </c>
      <c r="F273" s="123">
        <v>1.4851476704358886</v>
      </c>
      <c r="G273" s="123">
        <v>1.7189066866828115</v>
      </c>
      <c r="H273" s="123">
        <v>1.9022240278053295</v>
      </c>
      <c r="I273" s="123">
        <v>2.0732852885838504</v>
      </c>
      <c r="J273" s="123">
        <v>2.0045906769409703</v>
      </c>
      <c r="K273" s="123">
        <v>1.97088111007041</v>
      </c>
      <c r="L273" s="123">
        <v>1.8518335318624497</v>
      </c>
      <c r="M273" s="123">
        <v>1.6877431860011312</v>
      </c>
      <c r="N273" s="123">
        <v>1.7310995089310692</v>
      </c>
      <c r="O273" s="123">
        <v>1.7199460124702484</v>
      </c>
      <c r="P273" s="123">
        <v>1.7652515831744864</v>
      </c>
      <c r="Q273" s="123">
        <v>1.7764164586407858</v>
      </c>
      <c r="R273" s="123">
        <v>1.7900835749459543</v>
      </c>
      <c r="S273" s="123">
        <v>1.8151001921746175</v>
      </c>
      <c r="T273" s="123">
        <v>1.8971659894724928</v>
      </c>
      <c r="U273" s="123">
        <v>1.9994939177943987</v>
      </c>
      <c r="V273" s="123">
        <v>1.9246364932259403</v>
      </c>
      <c r="W273" s="123">
        <v>2.0753452787015996</v>
      </c>
      <c r="X273" s="123">
        <v>1.9995620244843451</v>
      </c>
      <c r="Y273" s="123">
        <v>1.724295383685005</v>
      </c>
      <c r="DA273" s="130" t="s">
        <v>3231</v>
      </c>
    </row>
    <row r="274" spans="1:105" ht="12" customHeight="1" x14ac:dyDescent="0.25">
      <c r="A274" s="97" t="s">
        <v>50</v>
      </c>
      <c r="B274" s="99">
        <v>1.8910796626625406</v>
      </c>
      <c r="C274" s="99">
        <v>1.9289135470313379</v>
      </c>
      <c r="D274" s="99">
        <v>2.0812340343175619</v>
      </c>
      <c r="E274" s="99">
        <v>2.7601730120991905</v>
      </c>
      <c r="F274" s="99">
        <v>2.7638120967274773</v>
      </c>
      <c r="G274" s="99">
        <v>2.6954310805119124</v>
      </c>
      <c r="H274" s="99">
        <v>2.7339715561885942</v>
      </c>
      <c r="I274" s="99">
        <v>2.8463279768038801</v>
      </c>
      <c r="J274" s="99">
        <v>2.9306743932866621</v>
      </c>
      <c r="K274" s="99">
        <v>3.0195885015822497</v>
      </c>
      <c r="L274" s="99">
        <v>3.0551464053669419</v>
      </c>
      <c r="M274" s="99">
        <v>2.9200959929142778</v>
      </c>
      <c r="N274" s="99">
        <v>2.9231775542445586</v>
      </c>
      <c r="O274" s="99">
        <v>2.8016687732464356</v>
      </c>
      <c r="P274" s="99">
        <v>2.7713041602080399</v>
      </c>
      <c r="Q274" s="99">
        <v>2.7535979661151164</v>
      </c>
      <c r="R274" s="99">
        <v>2.789913860092319</v>
      </c>
      <c r="S274" s="99">
        <v>2.8156799694502999</v>
      </c>
      <c r="T274" s="99">
        <v>2.8992137946443255</v>
      </c>
      <c r="U274" s="99">
        <v>3.0226831036799462</v>
      </c>
      <c r="V274" s="99">
        <v>2.8055555991262211</v>
      </c>
      <c r="W274" s="99">
        <v>2.6433997465600263</v>
      </c>
      <c r="X274" s="99">
        <v>2.2729651650762093</v>
      </c>
      <c r="Y274" s="99">
        <v>1.8463529544468638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4.528241312091718E-2</v>
      </c>
      <c r="D279" s="117">
        <f t="shared" si="108"/>
        <v>0.15967002154390825</v>
      </c>
      <c r="E279" s="117">
        <f t="shared" si="108"/>
        <v>0.47731204808346983</v>
      </c>
      <c r="F279" s="117">
        <f t="shared" si="108"/>
        <v>0.84453584188237429</v>
      </c>
      <c r="G279" s="117">
        <f t="shared" si="108"/>
        <v>1.2899864584628693</v>
      </c>
      <c r="H279" s="117">
        <f t="shared" si="108"/>
        <v>1.9551854634081869</v>
      </c>
      <c r="I279" s="117">
        <f t="shared" si="108"/>
        <v>2.0455568496742029</v>
      </c>
      <c r="J279" s="117">
        <f t="shared" si="108"/>
        <v>2.5759779950619417</v>
      </c>
      <c r="K279" s="117">
        <f t="shared" si="108"/>
        <v>2.6180265385241466</v>
      </c>
      <c r="L279" s="117">
        <f t="shared" si="108"/>
        <v>2.5790968486779544</v>
      </c>
      <c r="M279" s="117">
        <f t="shared" si="108"/>
        <v>2.9811027589332544</v>
      </c>
      <c r="N279" s="117">
        <f t="shared" si="108"/>
        <v>3.5910261467413624</v>
      </c>
      <c r="O279" s="117">
        <f t="shared" si="108"/>
        <v>4.0022176085965819</v>
      </c>
      <c r="P279" s="117">
        <f t="shared" si="108"/>
        <v>9.856361283963416</v>
      </c>
      <c r="Q279" s="117">
        <f t="shared" si="108"/>
        <v>7.7372557089404639</v>
      </c>
      <c r="R279" s="117">
        <f t="shared" ref="R279:V279" si="109">R280+R282+R284+R293</f>
        <v>5.6053772234576531</v>
      </c>
      <c r="S279" s="117">
        <f t="shared" si="109"/>
        <v>4.9587332309002861</v>
      </c>
      <c r="T279" s="117">
        <f t="shared" si="109"/>
        <v>5.3297430638313781</v>
      </c>
      <c r="U279" s="117">
        <f t="shared" si="109"/>
        <v>8.6718466795215736</v>
      </c>
      <c r="V279" s="117">
        <f t="shared" si="109"/>
        <v>11.279022273836961</v>
      </c>
      <c r="W279" s="117">
        <f t="shared" ref="W279:Y279" si="110">W280+W282+W284+W293</f>
        <v>16.591549035931088</v>
      </c>
      <c r="X279" s="117">
        <f t="shared" si="110"/>
        <v>26.096319138202286</v>
      </c>
      <c r="Y279" s="117">
        <f t="shared" si="110"/>
        <v>21.375435966685771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3.4115655655918682E-2</v>
      </c>
      <c r="D280" s="122">
        <f t="shared" si="111"/>
        <v>0.10042838703083203</v>
      </c>
      <c r="E280" s="122">
        <f t="shared" si="111"/>
        <v>0.27532604957120954</v>
      </c>
      <c r="F280" s="122">
        <f t="shared" si="111"/>
        <v>0.4903389371109092</v>
      </c>
      <c r="G280" s="122">
        <f t="shared" si="111"/>
        <v>0.80723861528675456</v>
      </c>
      <c r="H280" s="122">
        <f t="shared" si="111"/>
        <v>1.2439242536627029</v>
      </c>
      <c r="I280" s="122">
        <f t="shared" si="111"/>
        <v>1.2146420081371163</v>
      </c>
      <c r="J280" s="122">
        <f t="shared" si="111"/>
        <v>1.5854709037530603</v>
      </c>
      <c r="K280" s="122">
        <f t="shared" si="111"/>
        <v>1.5938759451542892</v>
      </c>
      <c r="L280" s="122">
        <f t="shared" si="111"/>
        <v>1.5093555218549011</v>
      </c>
      <c r="M280" s="122">
        <f t="shared" si="111"/>
        <v>1.7015747709534141</v>
      </c>
      <c r="N280" s="122">
        <f t="shared" si="111"/>
        <v>1.9535491617839422</v>
      </c>
      <c r="O280" s="122">
        <f t="shared" si="111"/>
        <v>2.1272813191039517</v>
      </c>
      <c r="P280" s="122">
        <f t="shared" si="111"/>
        <v>5.0174655447003875</v>
      </c>
      <c r="Q280" s="122">
        <f t="shared" si="111"/>
        <v>3.7945425828971029</v>
      </c>
      <c r="R280" s="122">
        <f t="shared" si="111"/>
        <v>2.7350325236440209</v>
      </c>
      <c r="S280" s="122">
        <f t="shared" si="111"/>
        <v>2.3733927492898306</v>
      </c>
      <c r="T280" s="122">
        <f t="shared" si="111"/>
        <v>2.5884303164570324</v>
      </c>
      <c r="U280" s="122">
        <f t="shared" si="111"/>
        <v>3.9957241371158574</v>
      </c>
      <c r="V280" s="122">
        <f t="shared" si="111"/>
        <v>4.9170240617525041</v>
      </c>
      <c r="W280" s="122">
        <f t="shared" si="111"/>
        <v>6.680673650035037</v>
      </c>
      <c r="X280" s="122">
        <f t="shared" si="111"/>
        <v>11.131910754218215</v>
      </c>
      <c r="Y280" s="122">
        <f t="shared" si="111"/>
        <v>9.2481836943518161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3.4115655655918682E-2</v>
      </c>
      <c r="D281" s="98">
        <v>0.10042838703083203</v>
      </c>
      <c r="E281" s="98">
        <v>0.27532604957120954</v>
      </c>
      <c r="F281" s="98">
        <v>0.4903389371109092</v>
      </c>
      <c r="G281" s="98">
        <v>0.80723861528675456</v>
      </c>
      <c r="H281" s="98">
        <v>1.2439242536627029</v>
      </c>
      <c r="I281" s="98">
        <v>1.2146420081371163</v>
      </c>
      <c r="J281" s="98">
        <v>1.5854709037530603</v>
      </c>
      <c r="K281" s="98">
        <v>1.5938759451542892</v>
      </c>
      <c r="L281" s="98">
        <v>1.5093555218549011</v>
      </c>
      <c r="M281" s="98">
        <v>1.7015747709534141</v>
      </c>
      <c r="N281" s="98">
        <v>1.9535491617839422</v>
      </c>
      <c r="O281" s="98">
        <v>2.1272813191039517</v>
      </c>
      <c r="P281" s="98">
        <v>5.0174655447003875</v>
      </c>
      <c r="Q281" s="98">
        <v>3.7945425828971029</v>
      </c>
      <c r="R281" s="98">
        <v>2.7350325236440209</v>
      </c>
      <c r="S281" s="98">
        <v>2.3733927492898306</v>
      </c>
      <c r="T281" s="98">
        <v>2.5884303164570324</v>
      </c>
      <c r="U281" s="98">
        <v>3.9957241371158574</v>
      </c>
      <c r="V281" s="98">
        <v>4.9170240617525041</v>
      </c>
      <c r="W281" s="98">
        <v>6.680673650035037</v>
      </c>
      <c r="X281" s="98">
        <v>11.131910754218215</v>
      </c>
      <c r="Y281" s="98">
        <v>9.2481836943518161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1.7529547229587841E-5</v>
      </c>
      <c r="E282" s="122">
        <f t="shared" si="112"/>
        <v>3.5986777179896723E-5</v>
      </c>
      <c r="F282" s="122">
        <f t="shared" si="112"/>
        <v>7.8897556025883133E-5</v>
      </c>
      <c r="G282" s="122">
        <f t="shared" si="112"/>
        <v>1.5072131136537812E-4</v>
      </c>
      <c r="H282" s="122">
        <f t="shared" si="112"/>
        <v>3.1228938462761995E-4</v>
      </c>
      <c r="I282" s="122">
        <f t="shared" si="112"/>
        <v>5.1081475072045743E-4</v>
      </c>
      <c r="J282" s="122">
        <f t="shared" si="112"/>
        <v>7.8469391759900843E-4</v>
      </c>
      <c r="K282" s="122">
        <f t="shared" si="112"/>
        <v>1.0758820108336675E-3</v>
      </c>
      <c r="L282" s="122">
        <f t="shared" si="112"/>
        <v>1.9383934665611737E-3</v>
      </c>
      <c r="M282" s="122">
        <f t="shared" si="112"/>
        <v>1.6707755827521183E-3</v>
      </c>
      <c r="N282" s="122">
        <f t="shared" si="112"/>
        <v>3.1560646685900818E-3</v>
      </c>
      <c r="O282" s="122">
        <f t="shared" si="112"/>
        <v>4.5507335761091946E-3</v>
      </c>
      <c r="P282" s="122">
        <f t="shared" si="112"/>
        <v>1.5376793159242225E-2</v>
      </c>
      <c r="Q282" s="122">
        <f t="shared" si="112"/>
        <v>2.987412161567058E-2</v>
      </c>
      <c r="R282" s="122">
        <f t="shared" si="112"/>
        <v>1.5654485205965959E-2</v>
      </c>
      <c r="S282" s="122">
        <f t="shared" si="112"/>
        <v>1.5803170091558554E-2</v>
      </c>
      <c r="T282" s="122">
        <f t="shared" si="112"/>
        <v>2.2436894338678699E-2</v>
      </c>
      <c r="U282" s="122">
        <f t="shared" si="112"/>
        <v>5.4111538709286915E-2</v>
      </c>
      <c r="V282" s="122">
        <f t="shared" si="112"/>
        <v>4.7012228311261568E-2</v>
      </c>
      <c r="W282" s="122">
        <f t="shared" si="112"/>
        <v>8.667049419783153E-2</v>
      </c>
      <c r="X282" s="122">
        <f t="shared" si="112"/>
        <v>0.11314381590369912</v>
      </c>
      <c r="Y282" s="122">
        <f t="shared" si="112"/>
        <v>5.0366146844014512E-2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1.7529547229587841E-5</v>
      </c>
      <c r="E283" s="98">
        <v>3.5986777179896723E-5</v>
      </c>
      <c r="F283" s="98">
        <v>7.8897556025883133E-5</v>
      </c>
      <c r="G283" s="98">
        <v>1.5072131136537812E-4</v>
      </c>
      <c r="H283" s="98">
        <v>3.1228938462761995E-4</v>
      </c>
      <c r="I283" s="98">
        <v>5.1081475072045743E-4</v>
      </c>
      <c r="J283" s="98">
        <v>7.8469391759900843E-4</v>
      </c>
      <c r="K283" s="98">
        <v>1.0758820108336675E-3</v>
      </c>
      <c r="L283" s="98">
        <v>1.9383934665611737E-3</v>
      </c>
      <c r="M283" s="98">
        <v>1.6707755827521183E-3</v>
      </c>
      <c r="N283" s="98">
        <v>3.1560646685900818E-3</v>
      </c>
      <c r="O283" s="98">
        <v>4.5507335761091946E-3</v>
      </c>
      <c r="P283" s="98">
        <v>1.5376793159242225E-2</v>
      </c>
      <c r="Q283" s="98">
        <v>2.987412161567058E-2</v>
      </c>
      <c r="R283" s="98">
        <v>1.5654485205965959E-2</v>
      </c>
      <c r="S283" s="98">
        <v>1.5803170091558554E-2</v>
      </c>
      <c r="T283" s="98">
        <v>2.2436894338678699E-2</v>
      </c>
      <c r="U283" s="98">
        <v>5.4111538709286915E-2</v>
      </c>
      <c r="V283" s="98">
        <v>4.7012228311261568E-2</v>
      </c>
      <c r="W283" s="98">
        <v>8.667049419783153E-2</v>
      </c>
      <c r="X283" s="98">
        <v>0.11314381590369912</v>
      </c>
      <c r="Y283" s="98">
        <v>5.0366146844014512E-2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7.3286723796613697E-3</v>
      </c>
      <c r="D284" s="122">
        <v>3.5880548344544232E-2</v>
      </c>
      <c r="E284" s="122">
        <v>0.12853007427785154</v>
      </c>
      <c r="F284" s="122">
        <v>0.22279362410562828</v>
      </c>
      <c r="G284" s="122">
        <v>0.28906617708441978</v>
      </c>
      <c r="H284" s="122">
        <v>0.44095961528479166</v>
      </c>
      <c r="I284" s="122">
        <v>0.49921541902343125</v>
      </c>
      <c r="J284" s="122">
        <v>0.60370567765854288</v>
      </c>
      <c r="K284" s="122">
        <v>0.6094413269684622</v>
      </c>
      <c r="L284" s="122">
        <v>0.66154176998386438</v>
      </c>
      <c r="M284" s="122">
        <v>0.79995374019247367</v>
      </c>
      <c r="N284" s="122">
        <v>1.0004608705988096</v>
      </c>
      <c r="O284" s="122">
        <v>1.1222601538961046</v>
      </c>
      <c r="P284" s="122">
        <v>2.8961711559437129</v>
      </c>
      <c r="Q284" s="122">
        <v>2.3790758437617692</v>
      </c>
      <c r="R284" s="122">
        <v>1.7575870332340195</v>
      </c>
      <c r="S284" s="122">
        <v>1.5892527419853972</v>
      </c>
      <c r="T284" s="122">
        <v>1.6085664155175619</v>
      </c>
      <c r="U284" s="122">
        <v>2.7789966649246383</v>
      </c>
      <c r="V284" s="122">
        <v>3.8697021541916996</v>
      </c>
      <c r="W284" s="122">
        <v>6.0110500767543176</v>
      </c>
      <c r="X284" s="122">
        <v>8.9963985661495176</v>
      </c>
      <c r="Y284" s="122">
        <v>7.1415520666499726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2.9297608175617184E-3</v>
      </c>
      <c r="D285" s="98">
        <v>8.5451083916884222E-3</v>
      </c>
      <c r="E285" s="98">
        <v>7.7479255939224235E-3</v>
      </c>
      <c r="F285" s="98">
        <v>2.9755893199165974E-2</v>
      </c>
      <c r="G285" s="98">
        <v>7.7696956929866931E-2</v>
      </c>
      <c r="H285" s="98">
        <v>0.19003484149378239</v>
      </c>
      <c r="I285" s="98">
        <v>0.14236865575854549</v>
      </c>
      <c r="J285" s="98">
        <v>6.6776446821696825E-2</v>
      </c>
      <c r="K285" s="98">
        <v>7.3849299066495608E-2</v>
      </c>
      <c r="L285" s="98">
        <v>5.1645199656657502E-2</v>
      </c>
      <c r="M285" s="98">
        <v>6.6274767291966269E-2</v>
      </c>
      <c r="N285" s="98">
        <v>0.14030143659201558</v>
      </c>
      <c r="O285" s="98">
        <v>0.15844367639826473</v>
      </c>
      <c r="P285" s="98">
        <v>0.42010480418857327</v>
      </c>
      <c r="Q285" s="98">
        <v>0.2571656437371353</v>
      </c>
      <c r="R285" s="98">
        <v>0.19854999940440662</v>
      </c>
      <c r="S285" s="98">
        <v>0.19503861929047348</v>
      </c>
      <c r="T285" s="98">
        <v>0.19750745474299583</v>
      </c>
      <c r="U285" s="98">
        <v>0.31086269274796208</v>
      </c>
      <c r="V285" s="98">
        <v>0.53827393609108143</v>
      </c>
      <c r="W285" s="98">
        <v>0.51960208685422693</v>
      </c>
      <c r="X285" s="98">
        <v>1.4938215368932704</v>
      </c>
      <c r="Y285" s="98">
        <v>1.9970411725179174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5.3535687938413156E-4</v>
      </c>
      <c r="L286" s="98">
        <v>0</v>
      </c>
      <c r="M286" s="98">
        <v>1.0673050530557888E-4</v>
      </c>
      <c r="N286" s="98">
        <v>2.1908433331453966E-4</v>
      </c>
      <c r="O286" s="98">
        <v>1.0688625887039969E-3</v>
      </c>
      <c r="P286" s="98">
        <v>3.3846868741142814E-3</v>
      </c>
      <c r="Q286" s="98">
        <v>2.3931923931385423E-3</v>
      </c>
      <c r="R286" s="98">
        <v>2.1209558925651198E-3</v>
      </c>
      <c r="S286" s="98">
        <v>1.2881238522606101E-3</v>
      </c>
      <c r="T286" s="98">
        <v>3.3804657555847025E-3</v>
      </c>
      <c r="U286" s="98">
        <v>5.0358056289878279E-3</v>
      </c>
      <c r="V286" s="98">
        <v>8.4249040001188116E-3</v>
      </c>
      <c r="W286" s="98">
        <v>7.6292736328284387E-3</v>
      </c>
      <c r="X286" s="98">
        <v>6.9458802001882036E-2</v>
      </c>
      <c r="Y286" s="98">
        <v>9.4413256793944716E-2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3.2386077205642094E-4</v>
      </c>
      <c r="L287" s="101">
        <v>0</v>
      </c>
      <c r="M287" s="101">
        <v>6.4197059211935507E-5</v>
      </c>
      <c r="N287" s="101">
        <v>1.2654776581352042E-4</v>
      </c>
      <c r="O287" s="101">
        <v>6.2152772850429278E-4</v>
      </c>
      <c r="P287" s="101">
        <v>1.8981995711343279E-3</v>
      </c>
      <c r="Q287" s="101">
        <v>1.335024469617144E-3</v>
      </c>
      <c r="R287" s="101">
        <v>1.1588910651136599E-3</v>
      </c>
      <c r="S287" s="101">
        <v>6.8584649970719765E-4</v>
      </c>
      <c r="T287" s="101">
        <v>2.0624575840747041E-3</v>
      </c>
      <c r="U287" s="101">
        <v>2.798749361890744E-3</v>
      </c>
      <c r="V287" s="101">
        <v>4.5497172259939449E-3</v>
      </c>
      <c r="W287" s="101">
        <v>4.2406663827898186E-3</v>
      </c>
      <c r="X287" s="101">
        <v>3.0845248210732857E-2</v>
      </c>
      <c r="Y287" s="101">
        <v>3.4133040555467065E-2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2.1149610732771056E-4</v>
      </c>
      <c r="L288" s="104">
        <v>0</v>
      </c>
      <c r="M288" s="104">
        <v>4.2533446093643369E-5</v>
      </c>
      <c r="N288" s="104">
        <v>9.2536567501019237E-5</v>
      </c>
      <c r="O288" s="104">
        <v>4.4733486019970403E-4</v>
      </c>
      <c r="P288" s="104">
        <v>1.4864873029799533E-3</v>
      </c>
      <c r="Q288" s="104">
        <v>1.0581679235213983E-3</v>
      </c>
      <c r="R288" s="104">
        <v>9.6206482745145999E-4</v>
      </c>
      <c r="S288" s="104">
        <v>6.0227735255341237E-4</v>
      </c>
      <c r="T288" s="104">
        <v>1.3180081715099985E-3</v>
      </c>
      <c r="U288" s="104">
        <v>2.2370562670970843E-3</v>
      </c>
      <c r="V288" s="104">
        <v>3.8751867741248663E-3</v>
      </c>
      <c r="W288" s="104">
        <v>3.3886072500386201E-3</v>
      </c>
      <c r="X288" s="104">
        <v>3.8613553791149176E-2</v>
      </c>
      <c r="Y288" s="104">
        <v>6.0280216238477659E-2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4.3989115620996508E-3</v>
      </c>
      <c r="D289" s="101">
        <v>2.7335439952855808E-2</v>
      </c>
      <c r="E289" s="101">
        <v>0.12078214868392911</v>
      </c>
      <c r="F289" s="101">
        <v>0.19303773090646231</v>
      </c>
      <c r="G289" s="101">
        <v>0.21136922015455287</v>
      </c>
      <c r="H289" s="101">
        <v>0.25092477379100925</v>
      </c>
      <c r="I289" s="101">
        <v>0.35684676326488579</v>
      </c>
      <c r="J289" s="101">
        <v>0.53692923083684607</v>
      </c>
      <c r="K289" s="101">
        <v>0.271076272251012</v>
      </c>
      <c r="L289" s="101">
        <v>0.55124214869064525</v>
      </c>
      <c r="M289" s="101">
        <v>0.66341568554594643</v>
      </c>
      <c r="N289" s="101">
        <v>0.74237398014839384</v>
      </c>
      <c r="O289" s="101">
        <v>0.16132723373928357</v>
      </c>
      <c r="P289" s="101">
        <v>0.41602640079856601</v>
      </c>
      <c r="Q289" s="101">
        <v>0.47074597665810231</v>
      </c>
      <c r="R289" s="101">
        <v>0.61531938708602829</v>
      </c>
      <c r="S289" s="101">
        <v>0.90954404025325175</v>
      </c>
      <c r="T289" s="101">
        <v>3.404795753996754E-2</v>
      </c>
      <c r="U289" s="101">
        <v>0.55332113600014687</v>
      </c>
      <c r="V289" s="101">
        <v>0</v>
      </c>
      <c r="W289" s="101">
        <v>3.4621335694224598E-2</v>
      </c>
      <c r="X289" s="101">
        <v>1.4035962221060816</v>
      </c>
      <c r="Y289" s="101">
        <v>0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0.26398039877157042</v>
      </c>
      <c r="L290" s="104">
        <v>5.8654421636561677E-2</v>
      </c>
      <c r="M290" s="104">
        <v>7.0156556849255411E-2</v>
      </c>
      <c r="N290" s="104">
        <v>0.11756636952508574</v>
      </c>
      <c r="O290" s="104">
        <v>0.80142038116985237</v>
      </c>
      <c r="P290" s="104">
        <v>2.0566552640824591</v>
      </c>
      <c r="Q290" s="104">
        <v>1.6487710309733932</v>
      </c>
      <c r="R290" s="104">
        <v>0.9415966908510196</v>
      </c>
      <c r="S290" s="104">
        <v>0.48338195858941135</v>
      </c>
      <c r="T290" s="104">
        <v>1.3736305374790139</v>
      </c>
      <c r="U290" s="104">
        <v>1.9097770305475414</v>
      </c>
      <c r="V290" s="104">
        <v>3.3230033141004993</v>
      </c>
      <c r="W290" s="104">
        <v>5.4491973805730378</v>
      </c>
      <c r="X290" s="104">
        <v>6.0295220051482836</v>
      </c>
      <c r="Y290" s="104">
        <v>5.0500976373381103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0.15348783726678208</v>
      </c>
      <c r="L291" s="98">
        <v>3.5337195168588686E-2</v>
      </c>
      <c r="M291" s="98">
        <v>4.0754481648533271E-2</v>
      </c>
      <c r="N291" s="98">
        <v>6.5752930814390306E-2</v>
      </c>
      <c r="O291" s="98">
        <v>0.45560363925263669</v>
      </c>
      <c r="P291" s="98">
        <v>1.1352465801270941</v>
      </c>
      <c r="Q291" s="98">
        <v>0.91189128480379</v>
      </c>
      <c r="R291" s="98">
        <v>0.51259508030249878</v>
      </c>
      <c r="S291" s="98">
        <v>0.25701671457947506</v>
      </c>
      <c r="T291" s="98">
        <v>0.82747786413258273</v>
      </c>
      <c r="U291" s="98">
        <v>1.057790088556674</v>
      </c>
      <c r="V291" s="98">
        <v>1.7973563485254176</v>
      </c>
      <c r="W291" s="98">
        <v>3.0058335947613588</v>
      </c>
      <c r="X291" s="98">
        <v>2.5232667759681919</v>
      </c>
      <c r="Y291" s="98">
        <v>1.5359473134332486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0.11049256150478833</v>
      </c>
      <c r="L292" s="98">
        <v>2.3317226467972987E-2</v>
      </c>
      <c r="M292" s="98">
        <v>2.9402075200722144E-2</v>
      </c>
      <c r="N292" s="98">
        <v>5.1813438710695436E-2</v>
      </c>
      <c r="O292" s="98">
        <v>0.34581674191721573</v>
      </c>
      <c r="P292" s="98">
        <v>0.92140868395536524</v>
      </c>
      <c r="Q292" s="98">
        <v>0.73687974616960328</v>
      </c>
      <c r="R292" s="98">
        <v>0.42900161054852087</v>
      </c>
      <c r="S292" s="98">
        <v>0.2263652440099363</v>
      </c>
      <c r="T292" s="98">
        <v>0.54615267334643114</v>
      </c>
      <c r="U292" s="98">
        <v>0.85198694199086733</v>
      </c>
      <c r="V292" s="98">
        <v>1.5256469655750815</v>
      </c>
      <c r="W292" s="98">
        <v>2.4433637858116795</v>
      </c>
      <c r="X292" s="98">
        <v>3.5062552291800917</v>
      </c>
      <c r="Y292" s="98">
        <v>3.5141503239048619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3.838085085337123E-3</v>
      </c>
      <c r="D293" s="122">
        <v>2.3343556621302407E-2</v>
      </c>
      <c r="E293" s="122">
        <v>7.3419937457228857E-2</v>
      </c>
      <c r="F293" s="122">
        <v>0.13132438310981104</v>
      </c>
      <c r="G293" s="122">
        <v>0.19353094478032951</v>
      </c>
      <c r="H293" s="122">
        <v>0.26998930507606467</v>
      </c>
      <c r="I293" s="122">
        <v>0.33118860776293502</v>
      </c>
      <c r="J293" s="122">
        <v>0.38601671973273932</v>
      </c>
      <c r="K293" s="122">
        <v>0.41363338439056174</v>
      </c>
      <c r="L293" s="122">
        <v>0.40626116337262808</v>
      </c>
      <c r="M293" s="122">
        <v>0.4779034722046146</v>
      </c>
      <c r="N293" s="122">
        <v>0.6338600496900203</v>
      </c>
      <c r="O293" s="122">
        <v>0.74812540202041622</v>
      </c>
      <c r="P293" s="122">
        <v>1.9273477901600726</v>
      </c>
      <c r="Q293" s="122">
        <v>1.533763160665921</v>
      </c>
      <c r="R293" s="122">
        <v>1.097103181373646</v>
      </c>
      <c r="S293" s="122">
        <v>0.98028456953349963</v>
      </c>
      <c r="T293" s="122">
        <v>1.1103094375181051</v>
      </c>
      <c r="U293" s="122">
        <v>1.8430143387717919</v>
      </c>
      <c r="V293" s="122">
        <v>2.4452838295814954</v>
      </c>
      <c r="W293" s="122">
        <v>3.8131548149439034</v>
      </c>
      <c r="X293" s="122">
        <v>5.854866001930854</v>
      </c>
      <c r="Y293" s="122">
        <v>4.9353340588399677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3.1797323696420667E-3</v>
      </c>
      <c r="D294" s="98">
        <v>1.7945263411201215E-2</v>
      </c>
      <c r="E294" s="98">
        <v>2.7728251934837723E-2</v>
      </c>
      <c r="F294" s="98">
        <v>7.883417533869766E-2</v>
      </c>
      <c r="G294" s="98">
        <v>0.15813544940009336</v>
      </c>
      <c r="H294" s="98">
        <v>0.21699860830640641</v>
      </c>
      <c r="I294" s="98">
        <v>0.27560714808494008</v>
      </c>
      <c r="J294" s="98">
        <v>0.24935566087683783</v>
      </c>
      <c r="K294" s="98">
        <v>0.2629738786045453</v>
      </c>
      <c r="L294" s="98">
        <v>0.20785722774027249</v>
      </c>
      <c r="M294" s="98">
        <v>0.27234798437423768</v>
      </c>
      <c r="N294" s="98">
        <v>0.45856888835529769</v>
      </c>
      <c r="O294" s="98">
        <v>0.55582109848648475</v>
      </c>
      <c r="P294" s="98">
        <v>1.4813848115275856</v>
      </c>
      <c r="Q294" s="98">
        <v>1.1131054440450781</v>
      </c>
      <c r="R294" s="98">
        <v>0.72633749700071759</v>
      </c>
      <c r="S294" s="98">
        <v>0.6797822697889937</v>
      </c>
      <c r="T294" s="98">
        <v>0.82087168222443774</v>
      </c>
      <c r="U294" s="98">
        <v>1.389360586938337</v>
      </c>
      <c r="V294" s="98">
        <v>1.9750714299879801</v>
      </c>
      <c r="W294" s="98">
        <v>3.8131548149439034</v>
      </c>
      <c r="X294" s="98">
        <v>5.854866001930854</v>
      </c>
      <c r="Y294" s="98">
        <v>4.9353340588399677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6.5835271569505624E-4</v>
      </c>
      <c r="D295" s="33">
        <v>5.3982932101011936E-3</v>
      </c>
      <c r="E295" s="33">
        <v>4.5691685522391126E-2</v>
      </c>
      <c r="F295" s="33">
        <v>5.2490207771113372E-2</v>
      </c>
      <c r="G295" s="33">
        <v>3.5395495380236154E-2</v>
      </c>
      <c r="H295" s="33">
        <v>5.2990696769658237E-2</v>
      </c>
      <c r="I295" s="33">
        <v>5.5581459677994959E-2</v>
      </c>
      <c r="J295" s="33">
        <v>0.13666105885590152</v>
      </c>
      <c r="K295" s="33">
        <v>0.15065950578601645</v>
      </c>
      <c r="L295" s="33">
        <v>0.19840393563235556</v>
      </c>
      <c r="M295" s="33">
        <v>0.20555548783037694</v>
      </c>
      <c r="N295" s="33">
        <v>0.17529116133472261</v>
      </c>
      <c r="O295" s="33">
        <v>0.19230430353393146</v>
      </c>
      <c r="P295" s="33">
        <v>0.44596297863248702</v>
      </c>
      <c r="Q295" s="33">
        <v>0.42065771662084306</v>
      </c>
      <c r="R295" s="33">
        <v>0.37076568437292856</v>
      </c>
      <c r="S295" s="33">
        <v>0.30050229974450599</v>
      </c>
      <c r="T295" s="33">
        <v>0.28943775529366739</v>
      </c>
      <c r="U295" s="33">
        <v>0.45365375183345497</v>
      </c>
      <c r="V295" s="33">
        <v>0.47021239959351535</v>
      </c>
      <c r="W295" s="33">
        <v>0</v>
      </c>
      <c r="X295" s="33">
        <v>0</v>
      </c>
      <c r="Y295" s="33">
        <v>0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5.8052797107189073E-2</v>
      </c>
      <c r="D297" s="117">
        <f t="shared" si="113"/>
        <v>0.1969363397577763</v>
      </c>
      <c r="E297" s="117">
        <f t="shared" si="113"/>
        <v>0.59664285613616508</v>
      </c>
      <c r="F297" s="117">
        <f t="shared" si="113"/>
        <v>1.098969902636006</v>
      </c>
      <c r="G297" s="117">
        <f t="shared" si="113"/>
        <v>1.8116041301096681</v>
      </c>
      <c r="H297" s="117">
        <f t="shared" si="113"/>
        <v>2.8871130859234007</v>
      </c>
      <c r="I297" s="117">
        <f t="shared" si="113"/>
        <v>3.0267928510844886</v>
      </c>
      <c r="J297" s="117">
        <f t="shared" si="113"/>
        <v>4.0703167054423233</v>
      </c>
      <c r="K297" s="117">
        <f t="shared" si="113"/>
        <v>4.3142236279875439</v>
      </c>
      <c r="L297" s="117">
        <f t="shared" si="113"/>
        <v>4.2975978489860367</v>
      </c>
      <c r="M297" s="117">
        <f t="shared" si="113"/>
        <v>5.1136119881353457</v>
      </c>
      <c r="N297" s="117">
        <f t="shared" si="113"/>
        <v>6.2949900213645194</v>
      </c>
      <c r="O297" s="117">
        <f t="shared" si="113"/>
        <v>7.432504210058366</v>
      </c>
      <c r="P297" s="117">
        <f t="shared" si="113"/>
        <v>18.927731999259986</v>
      </c>
      <c r="Q297" s="117">
        <f t="shared" si="113"/>
        <v>15.241066447276149</v>
      </c>
      <c r="R297" s="117">
        <f t="shared" ref="R297:V297" si="114">R298+R300+R302+R311</f>
        <v>11.001826412012887</v>
      </c>
      <c r="S297" s="117">
        <f t="shared" si="114"/>
        <v>9.6033480408575969</v>
      </c>
      <c r="T297" s="117">
        <f t="shared" si="114"/>
        <v>10.510591649698148</v>
      </c>
      <c r="U297" s="117">
        <f t="shared" si="114"/>
        <v>16.647275524263989</v>
      </c>
      <c r="V297" s="117">
        <f t="shared" si="114"/>
        <v>21.036025819968941</v>
      </c>
      <c r="W297" s="117">
        <f t="shared" ref="W297:Y297" si="115">W298+W300+W302+W311</f>
        <v>29.865333023582082</v>
      </c>
      <c r="X297" s="117">
        <f t="shared" si="115"/>
        <v>49.2145160182585</v>
      </c>
      <c r="Y297" s="117">
        <f t="shared" si="115"/>
        <v>41.322287528025399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5.1175077233620407E-2</v>
      </c>
      <c r="D298" s="122">
        <f t="shared" si="116"/>
        <v>0.15971966152481412</v>
      </c>
      <c r="E298" s="122">
        <f t="shared" si="116"/>
        <v>0.46316489584884396</v>
      </c>
      <c r="F298" s="122">
        <f t="shared" si="116"/>
        <v>0.8702215101619647</v>
      </c>
      <c r="G298" s="122">
        <f t="shared" si="116"/>
        <v>1.5084626723629313</v>
      </c>
      <c r="H298" s="122">
        <f t="shared" si="116"/>
        <v>2.4430059409442015</v>
      </c>
      <c r="I298" s="122">
        <f t="shared" si="116"/>
        <v>2.5031064252553472</v>
      </c>
      <c r="J298" s="122">
        <f t="shared" si="116"/>
        <v>3.424564827679816</v>
      </c>
      <c r="K298" s="122">
        <f t="shared" si="116"/>
        <v>3.6056953431658068</v>
      </c>
      <c r="L298" s="122">
        <f t="shared" si="116"/>
        <v>3.5737347788709313</v>
      </c>
      <c r="M298" s="122">
        <f t="shared" si="116"/>
        <v>4.2483760473396464</v>
      </c>
      <c r="N298" s="122">
        <f t="shared" si="116"/>
        <v>5.1890779360977888</v>
      </c>
      <c r="O298" s="122">
        <f t="shared" si="116"/>
        <v>6.0598141617650629</v>
      </c>
      <c r="P298" s="122">
        <f t="shared" si="116"/>
        <v>15.325834686542789</v>
      </c>
      <c r="Q298" s="122">
        <f t="shared" si="116"/>
        <v>12.197944589781345</v>
      </c>
      <c r="R298" s="122">
        <f t="shared" si="116"/>
        <v>8.7941362533315335</v>
      </c>
      <c r="S298" s="122">
        <f t="shared" si="116"/>
        <v>7.6315332616037352</v>
      </c>
      <c r="T298" s="122">
        <f t="shared" si="116"/>
        <v>8.3232212613336838</v>
      </c>
      <c r="U298" s="122">
        <f t="shared" si="116"/>
        <v>12.848861562115282</v>
      </c>
      <c r="V298" s="122">
        <f t="shared" si="116"/>
        <v>15.857939293839856</v>
      </c>
      <c r="W298" s="122">
        <f t="shared" si="116"/>
        <v>21.882395216962259</v>
      </c>
      <c r="X298" s="122">
        <f t="shared" si="116"/>
        <v>37.213254666789062</v>
      </c>
      <c r="Y298" s="122">
        <f t="shared" si="116"/>
        <v>31.631985104182952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5.1175077233620407E-2</v>
      </c>
      <c r="D299" s="98">
        <v>0.15971966152481412</v>
      </c>
      <c r="E299" s="98">
        <v>0.46316489584884396</v>
      </c>
      <c r="F299" s="98">
        <v>0.8702215101619647</v>
      </c>
      <c r="G299" s="98">
        <v>1.5084626723629313</v>
      </c>
      <c r="H299" s="98">
        <v>2.4430059409442015</v>
      </c>
      <c r="I299" s="98">
        <v>2.5031064252553472</v>
      </c>
      <c r="J299" s="98">
        <v>3.424564827679816</v>
      </c>
      <c r="K299" s="98">
        <v>3.6056953431658068</v>
      </c>
      <c r="L299" s="98">
        <v>3.5737347788709313</v>
      </c>
      <c r="M299" s="98">
        <v>4.2483760473396464</v>
      </c>
      <c r="N299" s="98">
        <v>5.1890779360977888</v>
      </c>
      <c r="O299" s="98">
        <v>6.0598141617650629</v>
      </c>
      <c r="P299" s="98">
        <v>15.325834686542789</v>
      </c>
      <c r="Q299" s="98">
        <v>12.197944589781345</v>
      </c>
      <c r="R299" s="98">
        <v>8.7941362533315335</v>
      </c>
      <c r="S299" s="98">
        <v>7.6315332616037352</v>
      </c>
      <c r="T299" s="98">
        <v>8.3232212613336838</v>
      </c>
      <c r="U299" s="98">
        <v>12.848861562115282</v>
      </c>
      <c r="V299" s="98">
        <v>15.857939293839856</v>
      </c>
      <c r="W299" s="98">
        <v>21.882395216962259</v>
      </c>
      <c r="X299" s="98">
        <v>37.213254666789062</v>
      </c>
      <c r="Y299" s="98">
        <v>31.631985104182952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4.1391266424383901E-5</v>
      </c>
      <c r="E300" s="122">
        <f t="shared" si="117"/>
        <v>8.8424279807462199E-5</v>
      </c>
      <c r="F300" s="122">
        <f t="shared" si="117"/>
        <v>2.0148911233437234E-4</v>
      </c>
      <c r="G300" s="122">
        <f t="shared" si="117"/>
        <v>3.9968448471108537E-4</v>
      </c>
      <c r="H300" s="122">
        <f t="shared" si="117"/>
        <v>8.5912628651613285E-4</v>
      </c>
      <c r="I300" s="122">
        <f t="shared" si="117"/>
        <v>1.456672464753935E-3</v>
      </c>
      <c r="J300" s="122">
        <f t="shared" si="117"/>
        <v>2.3181092800799051E-3</v>
      </c>
      <c r="K300" s="122">
        <f t="shared" si="117"/>
        <v>3.2910719227774035E-3</v>
      </c>
      <c r="L300" s="122">
        <f t="shared" si="117"/>
        <v>6.1371582728401309E-3</v>
      </c>
      <c r="M300" s="122">
        <f t="shared" si="117"/>
        <v>5.495005543639124E-3</v>
      </c>
      <c r="N300" s="122">
        <f t="shared" si="117"/>
        <v>1.0829287301801434E-2</v>
      </c>
      <c r="O300" s="122">
        <f t="shared" si="117"/>
        <v>1.6350580133791488E-2</v>
      </c>
      <c r="P300" s="122">
        <f t="shared" si="117"/>
        <v>5.778960578816833E-2</v>
      </c>
      <c r="Q300" s="122">
        <f t="shared" si="117"/>
        <v>0.11606351410121996</v>
      </c>
      <c r="R300" s="122">
        <f t="shared" si="117"/>
        <v>6.1249285952790423E-2</v>
      </c>
      <c r="S300" s="122">
        <f t="shared" si="117"/>
        <v>6.1879288417168776E-2</v>
      </c>
      <c r="T300" s="122">
        <f t="shared" si="117"/>
        <v>8.7930600059911379E-2</v>
      </c>
      <c r="U300" s="122">
        <f t="shared" si="117"/>
        <v>0.21226812978213713</v>
      </c>
      <c r="V300" s="122">
        <f t="shared" si="117"/>
        <v>0.18492553763401506</v>
      </c>
      <c r="W300" s="122">
        <f t="shared" si="117"/>
        <v>0.34398863120064227</v>
      </c>
      <c r="X300" s="122">
        <f t="shared" si="117"/>
        <v>0.45393979721310707</v>
      </c>
      <c r="Y300" s="122">
        <f t="shared" si="117"/>
        <v>0.20452090354107186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4.1391266424383901E-5</v>
      </c>
      <c r="E301" s="98">
        <v>8.8424279807462199E-5</v>
      </c>
      <c r="F301" s="98">
        <v>2.0148911233437234E-4</v>
      </c>
      <c r="G301" s="98">
        <v>3.9968448471108537E-4</v>
      </c>
      <c r="H301" s="98">
        <v>8.5912628651613285E-4</v>
      </c>
      <c r="I301" s="98">
        <v>1.456672464753935E-3</v>
      </c>
      <c r="J301" s="98">
        <v>2.3181092800799051E-3</v>
      </c>
      <c r="K301" s="98">
        <v>3.2910719227774035E-3</v>
      </c>
      <c r="L301" s="98">
        <v>6.1371582728401309E-3</v>
      </c>
      <c r="M301" s="98">
        <v>5.495005543639124E-3</v>
      </c>
      <c r="N301" s="98">
        <v>1.0829287301801434E-2</v>
      </c>
      <c r="O301" s="98">
        <v>1.6350580133791488E-2</v>
      </c>
      <c r="P301" s="98">
        <v>5.778960578816833E-2</v>
      </c>
      <c r="Q301" s="98">
        <v>0.11606351410121996</v>
      </c>
      <c r="R301" s="98">
        <v>6.1249285952790423E-2</v>
      </c>
      <c r="S301" s="98">
        <v>6.1879288417168776E-2</v>
      </c>
      <c r="T301" s="98">
        <v>8.7930600059911379E-2</v>
      </c>
      <c r="U301" s="98">
        <v>0.21226812978213713</v>
      </c>
      <c r="V301" s="98">
        <v>0.18492553763401506</v>
      </c>
      <c r="W301" s="98">
        <v>0.34398863120064227</v>
      </c>
      <c r="X301" s="98">
        <v>0.45393979721310707</v>
      </c>
      <c r="Y301" s="98">
        <v>0.20452090354107186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4.5165253305664566E-3</v>
      </c>
      <c r="D302" s="122">
        <v>2.2571733106117983E-2</v>
      </c>
      <c r="E302" s="122">
        <v>8.2640586403944463E-2</v>
      </c>
      <c r="F302" s="122">
        <v>0.14253863692561655</v>
      </c>
      <c r="G302" s="122">
        <v>0.18290469814130014</v>
      </c>
      <c r="H302" s="122">
        <v>0.27530537267941418</v>
      </c>
      <c r="I302" s="122">
        <v>0.31763191660395018</v>
      </c>
      <c r="J302" s="122">
        <v>0.392409226391156</v>
      </c>
      <c r="K302" s="122">
        <v>0.43517372842355934</v>
      </c>
      <c r="L302" s="122">
        <v>0.44330325720999114</v>
      </c>
      <c r="M302" s="122">
        <v>0.54115478111746307</v>
      </c>
      <c r="N302" s="122">
        <v>0.68903650464529753</v>
      </c>
      <c r="O302" s="122">
        <v>0.87869258597643718</v>
      </c>
      <c r="P302" s="122">
        <v>2.3193506426528754</v>
      </c>
      <c r="Q302" s="122">
        <v>1.9349339705051949</v>
      </c>
      <c r="R302" s="122">
        <v>1.4164029936858937</v>
      </c>
      <c r="S302" s="122">
        <v>1.2569380405462607</v>
      </c>
      <c r="T302" s="122">
        <v>1.3628779053020206</v>
      </c>
      <c r="U302" s="122">
        <v>2.3573621380923657</v>
      </c>
      <c r="V302" s="122">
        <v>3.3833828055440103</v>
      </c>
      <c r="W302" s="122">
        <v>5.3091905181471803</v>
      </c>
      <c r="X302" s="122">
        <v>7.9677744928272167</v>
      </c>
      <c r="Y302" s="122">
        <v>6.4682200725358543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1.6842392738271035E-3</v>
      </c>
      <c r="D303" s="98">
        <v>4.9298465737624688E-3</v>
      </c>
      <c r="E303" s="98">
        <v>4.4880063325640519E-3</v>
      </c>
      <c r="F303" s="98">
        <v>1.7306735065851959E-2</v>
      </c>
      <c r="G303" s="98">
        <v>4.5394995376870202E-2</v>
      </c>
      <c r="H303" s="98">
        <v>0.11157423240153702</v>
      </c>
      <c r="I303" s="98">
        <v>8.4037803952986753E-2</v>
      </c>
      <c r="J303" s="98">
        <v>3.966228524162041E-2</v>
      </c>
      <c r="K303" s="98">
        <v>4.418671584274099E-2</v>
      </c>
      <c r="L303" s="98">
        <v>3.1166565005584634E-2</v>
      </c>
      <c r="M303" s="98">
        <v>4.0689346596660438E-2</v>
      </c>
      <c r="N303" s="98">
        <v>8.8560467969889797E-2</v>
      </c>
      <c r="O303" s="98">
        <v>0.10401164093458594</v>
      </c>
      <c r="P303" s="98">
        <v>0.28864028720046581</v>
      </c>
      <c r="Q303" s="98">
        <v>0.18377742877928632</v>
      </c>
      <c r="R303" s="98">
        <v>0.14543917852364921</v>
      </c>
      <c r="S303" s="98">
        <v>0.14611404990679011</v>
      </c>
      <c r="T303" s="98">
        <v>0.15091138775533974</v>
      </c>
      <c r="U303" s="98">
        <v>0.24147524620680758</v>
      </c>
      <c r="V303" s="98">
        <v>0.42351247765714495</v>
      </c>
      <c r="W303" s="98">
        <v>0.41201737626213264</v>
      </c>
      <c r="X303" s="98">
        <v>1.1896755438123592</v>
      </c>
      <c r="Y303" s="98">
        <v>1.5939266391356988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4.0527376112212805E-4</v>
      </c>
      <c r="L304" s="98">
        <v>0</v>
      </c>
      <c r="M304" s="98">
        <v>8.1947185281188063E-5</v>
      </c>
      <c r="N304" s="98">
        <v>1.7241550269381239E-4</v>
      </c>
      <c r="O304" s="98">
        <v>8.5534179615076426E-4</v>
      </c>
      <c r="P304" s="98">
        <v>2.7906782189450036E-3</v>
      </c>
      <c r="Q304" s="98">
        <v>2.0122120206188072E-3</v>
      </c>
      <c r="R304" s="98">
        <v>1.8109601435638951E-3</v>
      </c>
      <c r="S304" s="98">
        <v>1.1160823110338046E-3</v>
      </c>
      <c r="T304" s="98">
        <v>2.89388963180347E-3</v>
      </c>
      <c r="U304" s="98">
        <v>4.4110987205659355E-3</v>
      </c>
      <c r="V304" s="98">
        <v>7.4548919870743623E-3</v>
      </c>
      <c r="W304" s="98">
        <v>6.7512346929308395E-3</v>
      </c>
      <c r="X304" s="98">
        <v>6.3178628355174987E-2</v>
      </c>
      <c r="Y304" s="98">
        <v>8.7523301340955678E-2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1.9377765379441749E-4</v>
      </c>
      <c r="L305" s="101">
        <v>0</v>
      </c>
      <c r="M305" s="101">
        <v>3.9413739187544701E-5</v>
      </c>
      <c r="N305" s="101">
        <v>7.9878935192793157E-5</v>
      </c>
      <c r="O305" s="101">
        <v>4.0800693595106024E-4</v>
      </c>
      <c r="P305" s="101">
        <v>1.3041909159650503E-3</v>
      </c>
      <c r="Q305" s="101">
        <v>9.5404409709740892E-4</v>
      </c>
      <c r="R305" s="101">
        <v>8.4889531611243507E-4</v>
      </c>
      <c r="S305" s="101">
        <v>5.1380495848039236E-4</v>
      </c>
      <c r="T305" s="101">
        <v>1.5758814602934712E-3</v>
      </c>
      <c r="U305" s="101">
        <v>2.1740424534688507E-3</v>
      </c>
      <c r="V305" s="101">
        <v>3.579705212949496E-3</v>
      </c>
      <c r="W305" s="101">
        <v>3.362627442892219E-3</v>
      </c>
      <c r="X305" s="101">
        <v>2.4565074564025808E-2</v>
      </c>
      <c r="Y305" s="101">
        <v>2.7243085102478026E-2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2.1149610732771056E-4</v>
      </c>
      <c r="L306" s="104">
        <v>0</v>
      </c>
      <c r="M306" s="104">
        <v>4.2533446093643369E-5</v>
      </c>
      <c r="N306" s="104">
        <v>9.2536567501019237E-5</v>
      </c>
      <c r="O306" s="104">
        <v>4.4733486019970403E-4</v>
      </c>
      <c r="P306" s="104">
        <v>1.4864873029799533E-3</v>
      </c>
      <c r="Q306" s="104">
        <v>1.0581679235213983E-3</v>
      </c>
      <c r="R306" s="104">
        <v>9.6206482745145999E-4</v>
      </c>
      <c r="S306" s="104">
        <v>6.0227735255341237E-4</v>
      </c>
      <c r="T306" s="104">
        <v>1.3180081715099985E-3</v>
      </c>
      <c r="U306" s="104">
        <v>2.2370562670970843E-3</v>
      </c>
      <c r="V306" s="104">
        <v>3.8751867741248663E-3</v>
      </c>
      <c r="W306" s="104">
        <v>3.3886072500386201E-3</v>
      </c>
      <c r="X306" s="104">
        <v>3.8613553791149176E-2</v>
      </c>
      <c r="Y306" s="104">
        <v>6.0280216238477659E-2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2.8322860567393526E-3</v>
      </c>
      <c r="D307" s="101">
        <v>1.7641886532355513E-2</v>
      </c>
      <c r="E307" s="101">
        <v>7.8152580071380415E-2</v>
      </c>
      <c r="F307" s="101">
        <v>0.1252319018597646</v>
      </c>
      <c r="G307" s="101">
        <v>0.13750970276442995</v>
      </c>
      <c r="H307" s="101">
        <v>0.16373114027787716</v>
      </c>
      <c r="I307" s="101">
        <v>0.23359411265096344</v>
      </c>
      <c r="J307" s="101">
        <v>0.35274694114953559</v>
      </c>
      <c r="K307" s="101">
        <v>0.17883172030394104</v>
      </c>
      <c r="L307" s="101">
        <v>0.36539588376084325</v>
      </c>
      <c r="M307" s="101">
        <v>0.44372293937938256</v>
      </c>
      <c r="N307" s="101">
        <v>0.50386249276309414</v>
      </c>
      <c r="O307" s="101">
        <v>0.11192418573438678</v>
      </c>
      <c r="P307" s="101">
        <v>0.29674840704235417</v>
      </c>
      <c r="Q307" s="101">
        <v>0.34464533344709636</v>
      </c>
      <c r="R307" s="101">
        <v>0.45833382207063</v>
      </c>
      <c r="S307" s="101">
        <v>0.68872457135550225</v>
      </c>
      <c r="T307" s="101">
        <v>2.6198948305141467E-2</v>
      </c>
      <c r="U307" s="101">
        <v>0.43255970865877874</v>
      </c>
      <c r="V307" s="101">
        <v>0</v>
      </c>
      <c r="W307" s="101">
        <v>2.786438958031066E-2</v>
      </c>
      <c r="X307" s="101">
        <v>1.1468875289545395</v>
      </c>
      <c r="Y307" s="101">
        <v>0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0.21175001851575517</v>
      </c>
      <c r="L308" s="104">
        <v>4.6740808443563278E-2</v>
      </c>
      <c r="M308" s="104">
        <v>5.6660547956138868E-2</v>
      </c>
      <c r="N308" s="104">
        <v>9.6441128409619811E-2</v>
      </c>
      <c r="O308" s="104">
        <v>0.66190141751131371</v>
      </c>
      <c r="P308" s="104">
        <v>1.7311712701911104</v>
      </c>
      <c r="Q308" s="104">
        <v>1.4044989962581935</v>
      </c>
      <c r="R308" s="104">
        <v>0.81081903294805058</v>
      </c>
      <c r="S308" s="104">
        <v>0.42098333697293461</v>
      </c>
      <c r="T308" s="104">
        <v>1.1828736796097359</v>
      </c>
      <c r="U308" s="104">
        <v>1.6789160845062134</v>
      </c>
      <c r="V308" s="104">
        <v>2.9524154358997912</v>
      </c>
      <c r="W308" s="104">
        <v>4.8625575176118065</v>
      </c>
      <c r="X308" s="104">
        <v>5.5680327917051429</v>
      </c>
      <c r="Y308" s="104">
        <v>4.7867701320591998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0.10125745701096685</v>
      </c>
      <c r="L309" s="98">
        <v>2.3423581975590295E-2</v>
      </c>
      <c r="M309" s="98">
        <v>2.7258472755416721E-2</v>
      </c>
      <c r="N309" s="98">
        <v>4.4627689698924375E-2</v>
      </c>
      <c r="O309" s="98">
        <v>0.31608467559409797</v>
      </c>
      <c r="P309" s="98">
        <v>0.80976258623574515</v>
      </c>
      <c r="Q309" s="98">
        <v>0.66761925008859035</v>
      </c>
      <c r="R309" s="98">
        <v>0.3818174223995297</v>
      </c>
      <c r="S309" s="98">
        <v>0.19461809296299831</v>
      </c>
      <c r="T309" s="98">
        <v>0.63672100626330486</v>
      </c>
      <c r="U309" s="98">
        <v>0.82692914251534611</v>
      </c>
      <c r="V309" s="98">
        <v>1.4267684703247097</v>
      </c>
      <c r="W309" s="98">
        <v>2.4191937318001271</v>
      </c>
      <c r="X309" s="98">
        <v>2.0617775625250512</v>
      </c>
      <c r="Y309" s="98">
        <v>1.2726198081543376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0.11049256150478833</v>
      </c>
      <c r="L310" s="98">
        <v>2.3317226467972987E-2</v>
      </c>
      <c r="M310" s="98">
        <v>2.9402075200722144E-2</v>
      </c>
      <c r="N310" s="98">
        <v>5.1813438710695436E-2</v>
      </c>
      <c r="O310" s="98">
        <v>0.34581674191721573</v>
      </c>
      <c r="P310" s="98">
        <v>0.92140868395536524</v>
      </c>
      <c r="Q310" s="98">
        <v>0.73687974616960328</v>
      </c>
      <c r="R310" s="98">
        <v>0.42900161054852087</v>
      </c>
      <c r="S310" s="98">
        <v>0.2263652440099363</v>
      </c>
      <c r="T310" s="98">
        <v>0.54615267334643114</v>
      </c>
      <c r="U310" s="98">
        <v>0.85198694199086733</v>
      </c>
      <c r="V310" s="98">
        <v>1.5256469655750815</v>
      </c>
      <c r="W310" s="98">
        <v>2.4433637858116795</v>
      </c>
      <c r="X310" s="98">
        <v>3.5062552291800917</v>
      </c>
      <c r="Y310" s="98">
        <v>3.5141503239048619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2.3611945430022127E-3</v>
      </c>
      <c r="D311" s="122">
        <v>1.4603553860419807E-2</v>
      </c>
      <c r="E311" s="122">
        <v>5.0748949603569085E-2</v>
      </c>
      <c r="F311" s="122">
        <v>8.6008266436090317E-2</v>
      </c>
      <c r="G311" s="122">
        <v>0.11983707512072567</v>
      </c>
      <c r="H311" s="122">
        <v>0.16794264601326866</v>
      </c>
      <c r="I311" s="122">
        <v>0.20459783676043761</v>
      </c>
      <c r="J311" s="122">
        <v>0.25102454209127145</v>
      </c>
      <c r="K311" s="122">
        <v>0.27006348447540041</v>
      </c>
      <c r="L311" s="122">
        <v>0.27442265463227433</v>
      </c>
      <c r="M311" s="122">
        <v>0.31858615413459707</v>
      </c>
      <c r="N311" s="122">
        <v>0.40604629331963138</v>
      </c>
      <c r="O311" s="122">
        <v>0.47764688218307433</v>
      </c>
      <c r="P311" s="122">
        <v>1.2247570642761536</v>
      </c>
      <c r="Q311" s="122">
        <v>0.99212437288838695</v>
      </c>
      <c r="R311" s="122">
        <v>0.7300378790426687</v>
      </c>
      <c r="S311" s="122">
        <v>0.65299745029043077</v>
      </c>
      <c r="T311" s="122">
        <v>0.73656188300253189</v>
      </c>
      <c r="U311" s="122">
        <v>1.228783694274203</v>
      </c>
      <c r="V311" s="122">
        <v>1.6097781829510591</v>
      </c>
      <c r="W311" s="122">
        <v>2.3297586572720008</v>
      </c>
      <c r="X311" s="122">
        <v>3.5795470614291092</v>
      </c>
      <c r="Y311" s="122">
        <v>3.0175614477655186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1.8664556103854912E-3</v>
      </c>
      <c r="D312" s="98">
        <v>1.0540131626473359E-2</v>
      </c>
      <c r="E312" s="98">
        <v>1.6296248743838716E-2</v>
      </c>
      <c r="F312" s="98">
        <v>4.6360538981954733E-2</v>
      </c>
      <c r="G312" s="98">
        <v>9.3053311760171495E-2</v>
      </c>
      <c r="H312" s="98">
        <v>0.12776975124060572</v>
      </c>
      <c r="I312" s="98">
        <v>0.16237902900993231</v>
      </c>
      <c r="J312" s="98">
        <v>0.14700324960182995</v>
      </c>
      <c r="K312" s="98">
        <v>0.15512737714264771</v>
      </c>
      <c r="L312" s="98">
        <v>0.12268995348475555</v>
      </c>
      <c r="M312" s="98">
        <v>0.16083163692953414</v>
      </c>
      <c r="N312" s="98">
        <v>0.27087291310193889</v>
      </c>
      <c r="O312" s="98">
        <v>0.32837035788817653</v>
      </c>
      <c r="P312" s="98">
        <v>0.87556075440468306</v>
      </c>
      <c r="Q312" s="98">
        <v>0.65906020114178987</v>
      </c>
      <c r="R312" s="98">
        <v>0.43206029447629146</v>
      </c>
      <c r="S312" s="98">
        <v>0.4070101668640892</v>
      </c>
      <c r="T312" s="98">
        <v>0.49498744877444983</v>
      </c>
      <c r="U312" s="98">
        <v>0.8431923704659654</v>
      </c>
      <c r="V312" s="98">
        <v>1.2041075960708352</v>
      </c>
      <c r="W312" s="98">
        <v>2.3297586572720008</v>
      </c>
      <c r="X312" s="98">
        <v>3.5795470614291092</v>
      </c>
      <c r="Y312" s="98">
        <v>3.0175614477655186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4.9473893261672136E-4</v>
      </c>
      <c r="D313" s="33">
        <v>4.0634222339464487E-3</v>
      </c>
      <c r="E313" s="33">
        <v>3.4452700859730373E-2</v>
      </c>
      <c r="F313" s="33">
        <v>3.9647727454135584E-2</v>
      </c>
      <c r="G313" s="33">
        <v>2.6783763360554168E-2</v>
      </c>
      <c r="H313" s="33">
        <v>4.0172894772662941E-2</v>
      </c>
      <c r="I313" s="33">
        <v>4.2218807750505287E-2</v>
      </c>
      <c r="J313" s="33">
        <v>0.10402129248944153</v>
      </c>
      <c r="K313" s="33">
        <v>0.11493610733275268</v>
      </c>
      <c r="L313" s="33">
        <v>0.1517327011475188</v>
      </c>
      <c r="M313" s="33">
        <v>0.15775451720506292</v>
      </c>
      <c r="N313" s="33">
        <v>0.13517338021769251</v>
      </c>
      <c r="O313" s="33">
        <v>0.14927652429489779</v>
      </c>
      <c r="P313" s="33">
        <v>0.34919630987147049</v>
      </c>
      <c r="Q313" s="33">
        <v>0.33306417174659708</v>
      </c>
      <c r="R313" s="33">
        <v>0.2979775845663773</v>
      </c>
      <c r="S313" s="33">
        <v>0.24598728342634157</v>
      </c>
      <c r="T313" s="33">
        <v>0.24157443422808203</v>
      </c>
      <c r="U313" s="33">
        <v>0.38559132380823768</v>
      </c>
      <c r="V313" s="33">
        <v>0.40567058688022384</v>
      </c>
      <c r="W313" s="33">
        <v>0</v>
      </c>
      <c r="X313" s="33">
        <v>0</v>
      </c>
      <c r="Y313" s="33">
        <v>0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1.2820164188726264</v>
      </c>
      <c r="D315" s="154">
        <f t="shared" si="118"/>
        <v>1.2333958363224748</v>
      </c>
      <c r="E315" s="154">
        <f t="shared" si="118"/>
        <v>1.2500058578697919</v>
      </c>
      <c r="F315" s="154">
        <f t="shared" si="118"/>
        <v>1.3012708853025434</v>
      </c>
      <c r="G315" s="154">
        <f t="shared" si="118"/>
        <v>1.404359028906669</v>
      </c>
      <c r="H315" s="154">
        <f t="shared" si="118"/>
        <v>1.476644103567915</v>
      </c>
      <c r="I315" s="154">
        <f t="shared" si="118"/>
        <v>1.4796913865124637</v>
      </c>
      <c r="J315" s="154">
        <f t="shared" si="118"/>
        <v>1.5801053864765056</v>
      </c>
      <c r="K315" s="154">
        <f t="shared" si="118"/>
        <v>1.6478914802825453</v>
      </c>
      <c r="L315" s="154">
        <f t="shared" si="118"/>
        <v>1.6663189097334543</v>
      </c>
      <c r="M315" s="154">
        <f t="shared" si="118"/>
        <v>1.7153424090503944</v>
      </c>
      <c r="N315" s="154">
        <f t="shared" si="118"/>
        <v>1.7529780525482499</v>
      </c>
      <c r="O315" s="154">
        <f t="shared" si="118"/>
        <v>1.8570964742381033</v>
      </c>
      <c r="P315" s="154">
        <f t="shared" si="118"/>
        <v>1.9203569607433071</v>
      </c>
      <c r="Q315" s="154">
        <f t="shared" si="118"/>
        <v>1.9698284534741393</v>
      </c>
      <c r="R315" s="154">
        <f t="shared" ref="R315:V315" si="119">IF(R297=0,"",R297/R279)</f>
        <v>1.9627272123581465</v>
      </c>
      <c r="S315" s="154">
        <f t="shared" si="119"/>
        <v>1.9366534946898231</v>
      </c>
      <c r="T315" s="154">
        <f t="shared" si="119"/>
        <v>1.9720634791993945</v>
      </c>
      <c r="U315" s="154">
        <f t="shared" si="119"/>
        <v>1.9196920955228904</v>
      </c>
      <c r="V315" s="154">
        <f t="shared" si="119"/>
        <v>1.8650575652079804</v>
      </c>
      <c r="W315" s="154">
        <f t="shared" ref="W315:Y315" si="120">IF(W297=0,"",W297/W279)</f>
        <v>1.8000328335169273</v>
      </c>
      <c r="X315" s="154">
        <f t="shared" si="120"/>
        <v>1.8858796046149509</v>
      </c>
      <c r="Y315" s="154">
        <f t="shared" si="120"/>
        <v>1.9331670049877516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1.5000467160812754</v>
      </c>
      <c r="D316" s="155">
        <f t="shared" si="121"/>
        <v>1.590383618087776</v>
      </c>
      <c r="E316" s="155">
        <f t="shared" si="121"/>
        <v>1.6822414608794665</v>
      </c>
      <c r="F316" s="155">
        <f t="shared" si="121"/>
        <v>1.7747346667783193</v>
      </c>
      <c r="G316" s="155">
        <f t="shared" si="121"/>
        <v>1.8686701104196826</v>
      </c>
      <c r="H316" s="155">
        <f t="shared" si="121"/>
        <v>1.9639507258989715</v>
      </c>
      <c r="I316" s="155">
        <f t="shared" si="121"/>
        <v>2.0607770919221995</v>
      </c>
      <c r="J316" s="155">
        <f t="shared" si="121"/>
        <v>2.1599669975483811</v>
      </c>
      <c r="K316" s="155">
        <f t="shared" si="121"/>
        <v>2.2622183075965618</v>
      </c>
      <c r="L316" s="155">
        <f t="shared" si="121"/>
        <v>2.3677223338866118</v>
      </c>
      <c r="M316" s="155">
        <f t="shared" si="121"/>
        <v>2.496731921430186</v>
      </c>
      <c r="N316" s="155">
        <f t="shared" si="121"/>
        <v>2.6562310473718647</v>
      </c>
      <c r="O316" s="155">
        <f t="shared" si="121"/>
        <v>2.8486190835904877</v>
      </c>
      <c r="P316" s="155">
        <f t="shared" si="121"/>
        <v>3.0544972456722581</v>
      </c>
      <c r="Q316" s="155">
        <f t="shared" si="121"/>
        <v>3.2146021090289918</v>
      </c>
      <c r="R316" s="155">
        <f t="shared" ref="R316:V316" si="122">IF(R298=0,"",R298/R280)</f>
        <v>3.2153680723381912</v>
      </c>
      <c r="S316" s="155">
        <f t="shared" si="122"/>
        <v>3.2154531793725467</v>
      </c>
      <c r="T316" s="155">
        <f t="shared" si="122"/>
        <v>3.2155477427440524</v>
      </c>
      <c r="U316" s="155">
        <f t="shared" si="122"/>
        <v>3.2156528131568369</v>
      </c>
      <c r="V316" s="155">
        <f t="shared" si="122"/>
        <v>3.2251091503074401</v>
      </c>
      <c r="W316" s="155">
        <f t="shared" ref="W316:Y316" si="123">IF(W298=0,"",W298/W280)</f>
        <v>3.2754773490316347</v>
      </c>
      <c r="X316" s="155">
        <f t="shared" si="123"/>
        <v>3.342935052968139</v>
      </c>
      <c r="Y316" s="155">
        <f t="shared" si="123"/>
        <v>3.4203456753893948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1.5000467160812754</v>
      </c>
      <c r="D317" s="156">
        <f t="shared" si="124"/>
        <v>1.590383618087776</v>
      </c>
      <c r="E317" s="156">
        <f t="shared" si="124"/>
        <v>1.6822414608794665</v>
      </c>
      <c r="F317" s="156">
        <f t="shared" si="124"/>
        <v>1.7747346667783193</v>
      </c>
      <c r="G317" s="156">
        <f t="shared" si="124"/>
        <v>1.8686701104196826</v>
      </c>
      <c r="H317" s="156">
        <f t="shared" si="124"/>
        <v>1.9639507258989715</v>
      </c>
      <c r="I317" s="156">
        <f t="shared" si="124"/>
        <v>2.0607770919221995</v>
      </c>
      <c r="J317" s="156">
        <f t="shared" si="124"/>
        <v>2.1599669975483811</v>
      </c>
      <c r="K317" s="156">
        <f t="shared" si="124"/>
        <v>2.2622183075965618</v>
      </c>
      <c r="L317" s="156">
        <f t="shared" si="124"/>
        <v>2.3677223338866118</v>
      </c>
      <c r="M317" s="156">
        <f t="shared" si="124"/>
        <v>2.496731921430186</v>
      </c>
      <c r="N317" s="156">
        <f t="shared" si="124"/>
        <v>2.6562310473718647</v>
      </c>
      <c r="O317" s="156">
        <f t="shared" si="124"/>
        <v>2.8486190835904877</v>
      </c>
      <c r="P317" s="156">
        <f t="shared" si="124"/>
        <v>3.0544972456722581</v>
      </c>
      <c r="Q317" s="156">
        <f t="shared" si="124"/>
        <v>3.2146021090289918</v>
      </c>
      <c r="R317" s="156">
        <f t="shared" ref="R317:V317" si="125">IF(R299=0,"",R299/R281)</f>
        <v>3.2153680723381912</v>
      </c>
      <c r="S317" s="156">
        <f t="shared" si="125"/>
        <v>3.2154531793725467</v>
      </c>
      <c r="T317" s="156">
        <f t="shared" si="125"/>
        <v>3.2155477427440524</v>
      </c>
      <c r="U317" s="156">
        <f t="shared" si="125"/>
        <v>3.2156528131568369</v>
      </c>
      <c r="V317" s="156">
        <f t="shared" si="125"/>
        <v>3.2251091503074401</v>
      </c>
      <c r="W317" s="156">
        <f t="shared" ref="W317:Y317" si="126">IF(W299=0,"",W299/W281)</f>
        <v>3.2754773490316347</v>
      </c>
      <c r="X317" s="156">
        <f t="shared" si="126"/>
        <v>3.342935052968139</v>
      </c>
      <c r="Y317" s="156">
        <f t="shared" si="126"/>
        <v>3.4203456753893948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2.3612284950817353</v>
      </c>
      <c r="E318" s="155">
        <f t="shared" si="127"/>
        <v>2.4571325007913911</v>
      </c>
      <c r="F318" s="155">
        <f t="shared" si="127"/>
        <v>2.5538067651711773</v>
      </c>
      <c r="G318" s="155">
        <f t="shared" si="127"/>
        <v>2.6518113536192072</v>
      </c>
      <c r="H318" s="155">
        <f t="shared" si="127"/>
        <v>2.751058245353335</v>
      </c>
      <c r="I318" s="155">
        <f t="shared" si="127"/>
        <v>2.8516648407263725</v>
      </c>
      <c r="J318" s="155">
        <f t="shared" si="127"/>
        <v>2.9541573192931225</v>
      </c>
      <c r="K318" s="155">
        <f t="shared" si="127"/>
        <v>3.0589524591337431</v>
      </c>
      <c r="L318" s="155">
        <f t="shared" si="127"/>
        <v>3.1661055295072873</v>
      </c>
      <c r="M318" s="155">
        <f t="shared" si="127"/>
        <v>3.2888950499190894</v>
      </c>
      <c r="N318" s="155">
        <f t="shared" si="127"/>
        <v>3.4312628031919368</v>
      </c>
      <c r="O318" s="155">
        <f t="shared" si="127"/>
        <v>3.5929548193350787</v>
      </c>
      <c r="P318" s="155">
        <f t="shared" si="127"/>
        <v>3.7582352308246971</v>
      </c>
      <c r="Q318" s="155">
        <f t="shared" si="127"/>
        <v>3.8850854125310388</v>
      </c>
      <c r="R318" s="155">
        <f t="shared" ref="R318:V318" si="128">IF(R300=0,"",R300/R282)</f>
        <v>3.9125710712894084</v>
      </c>
      <c r="S318" s="155">
        <f t="shared" si="128"/>
        <v>3.9156250333736717</v>
      </c>
      <c r="T318" s="155">
        <f t="shared" si="128"/>
        <v>3.9190183245784089</v>
      </c>
      <c r="U318" s="155">
        <f t="shared" si="128"/>
        <v>3.9227886481392282</v>
      </c>
      <c r="V318" s="155">
        <f t="shared" si="128"/>
        <v>3.933562485267625</v>
      </c>
      <c r="W318" s="155">
        <f t="shared" ref="W318:Y318" si="129">IF(W300=0,"",W300/W282)</f>
        <v>3.9689243079134164</v>
      </c>
      <c r="X318" s="155">
        <f t="shared" si="129"/>
        <v>4.0120601695056139</v>
      </c>
      <c r="Y318" s="155">
        <f t="shared" si="129"/>
        <v>4.0606819531873128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2.3612284950817353</v>
      </c>
      <c r="E319" s="156">
        <f t="shared" si="130"/>
        <v>2.4571325007913911</v>
      </c>
      <c r="F319" s="156">
        <f t="shared" si="130"/>
        <v>2.5538067651711773</v>
      </c>
      <c r="G319" s="156">
        <f t="shared" si="130"/>
        <v>2.6518113536192072</v>
      </c>
      <c r="H319" s="156">
        <f t="shared" si="130"/>
        <v>2.751058245353335</v>
      </c>
      <c r="I319" s="156">
        <f t="shared" si="130"/>
        <v>2.8516648407263725</v>
      </c>
      <c r="J319" s="156">
        <f t="shared" si="130"/>
        <v>2.9541573192931225</v>
      </c>
      <c r="K319" s="156">
        <f t="shared" si="130"/>
        <v>3.0589524591337431</v>
      </c>
      <c r="L319" s="156">
        <f t="shared" si="130"/>
        <v>3.1661055295072873</v>
      </c>
      <c r="M319" s="156">
        <f t="shared" si="130"/>
        <v>3.2888950499190894</v>
      </c>
      <c r="N319" s="156">
        <f t="shared" si="130"/>
        <v>3.4312628031919368</v>
      </c>
      <c r="O319" s="156">
        <f t="shared" si="130"/>
        <v>3.5929548193350787</v>
      </c>
      <c r="P319" s="156">
        <f t="shared" si="130"/>
        <v>3.7582352308246971</v>
      </c>
      <c r="Q319" s="156">
        <f t="shared" si="130"/>
        <v>3.8850854125310388</v>
      </c>
      <c r="R319" s="156">
        <f t="shared" ref="R319:V319" si="131">IF(R301=0,"",R301/R283)</f>
        <v>3.9125710712894084</v>
      </c>
      <c r="S319" s="156">
        <f t="shared" si="131"/>
        <v>3.9156250333736717</v>
      </c>
      <c r="T319" s="156">
        <f t="shared" si="131"/>
        <v>3.9190183245784089</v>
      </c>
      <c r="U319" s="156">
        <f t="shared" si="131"/>
        <v>3.9227886481392282</v>
      </c>
      <c r="V319" s="156">
        <f t="shared" si="131"/>
        <v>3.933562485267625</v>
      </c>
      <c r="W319" s="156">
        <f t="shared" ref="W319:Y319" si="132">IF(W301=0,"",W301/W283)</f>
        <v>3.9689243079134164</v>
      </c>
      <c r="X319" s="156">
        <f t="shared" si="132"/>
        <v>4.0120601695056139</v>
      </c>
      <c r="Y319" s="156">
        <f t="shared" si="132"/>
        <v>4.0606819531873128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0.61628151684072796</v>
      </c>
      <c r="D320" s="155">
        <f t="shared" si="133"/>
        <v>0.62907993739036872</v>
      </c>
      <c r="E320" s="155">
        <f t="shared" si="133"/>
        <v>0.64296692325326998</v>
      </c>
      <c r="F320" s="155">
        <f t="shared" si="133"/>
        <v>0.63977879752087441</v>
      </c>
      <c r="G320" s="155">
        <f t="shared" si="133"/>
        <v>0.6327433392108136</v>
      </c>
      <c r="H320" s="155">
        <f t="shared" si="133"/>
        <v>0.62433239493283199</v>
      </c>
      <c r="I320" s="155">
        <f t="shared" si="133"/>
        <v>0.63626223169409313</v>
      </c>
      <c r="J320" s="155">
        <f t="shared" si="133"/>
        <v>0.65000088770591857</v>
      </c>
      <c r="K320" s="155">
        <f t="shared" si="133"/>
        <v>0.71405352601905026</v>
      </c>
      <c r="L320" s="155">
        <f t="shared" si="133"/>
        <v>0.6701062235583457</v>
      </c>
      <c r="M320" s="155">
        <f t="shared" si="133"/>
        <v>0.67648259384006126</v>
      </c>
      <c r="N320" s="155">
        <f t="shared" si="133"/>
        <v>0.68871909426391253</v>
      </c>
      <c r="O320" s="155">
        <f t="shared" si="133"/>
        <v>0.78296692876951579</v>
      </c>
      <c r="P320" s="155">
        <f t="shared" si="133"/>
        <v>0.80083341686935572</v>
      </c>
      <c r="Q320" s="155">
        <f t="shared" si="133"/>
        <v>0.81331327690911193</v>
      </c>
      <c r="R320" s="155">
        <f t="shared" ref="R320:V320" si="134">IF(R302=0,"",R302/R284)</f>
        <v>0.80587929183777851</v>
      </c>
      <c r="S320" s="155">
        <f t="shared" si="134"/>
        <v>0.79089877106394824</v>
      </c>
      <c r="T320" s="155">
        <f t="shared" si="134"/>
        <v>0.84726243949554914</v>
      </c>
      <c r="U320" s="155">
        <f t="shared" si="134"/>
        <v>0.84827814579485772</v>
      </c>
      <c r="V320" s="155">
        <f t="shared" si="134"/>
        <v>0.87432641343703843</v>
      </c>
      <c r="W320" s="155">
        <f t="shared" ref="W320:Y320" si="135">IF(W302=0,"",W302/W284)</f>
        <v>0.88323844425762821</v>
      </c>
      <c r="X320" s="155">
        <f t="shared" si="135"/>
        <v>0.88566268315493779</v>
      </c>
      <c r="Y320" s="155">
        <f t="shared" si="135"/>
        <v>0.90571629418505784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0.57487261886067709</v>
      </c>
      <c r="D321" s="156">
        <f t="shared" si="136"/>
        <v>0.57692030899895741</v>
      </c>
      <c r="E321" s="156">
        <f t="shared" si="136"/>
        <v>0.57925263712967301</v>
      </c>
      <c r="F321" s="156">
        <f t="shared" si="136"/>
        <v>0.58162377953208433</v>
      </c>
      <c r="G321" s="156">
        <f t="shared" si="136"/>
        <v>0.58425705678339424</v>
      </c>
      <c r="H321" s="156">
        <f t="shared" si="136"/>
        <v>0.58712513728798277</v>
      </c>
      <c r="I321" s="156">
        <f t="shared" si="136"/>
        <v>0.5902830472425985</v>
      </c>
      <c r="J321" s="156">
        <f t="shared" si="136"/>
        <v>0.59395620955281869</v>
      </c>
      <c r="K321" s="156">
        <f t="shared" si="136"/>
        <v>0.59833629298166058</v>
      </c>
      <c r="L321" s="156">
        <f t="shared" si="136"/>
        <v>0.60347457678125171</v>
      </c>
      <c r="M321" s="156">
        <f t="shared" si="136"/>
        <v>0.61394929411683863</v>
      </c>
      <c r="N321" s="156">
        <f t="shared" si="136"/>
        <v>0.63121568902687697</v>
      </c>
      <c r="O321" s="156">
        <f t="shared" si="136"/>
        <v>0.65645813893602045</v>
      </c>
      <c r="P321" s="156">
        <f t="shared" si="136"/>
        <v>0.68706733253853314</v>
      </c>
      <c r="Q321" s="156">
        <f t="shared" si="136"/>
        <v>0.71462667449908845</v>
      </c>
      <c r="R321" s="156">
        <f t="shared" ref="R321:V321" si="137">IF(R303=0,"",R303/R285)</f>
        <v>0.73250656741337328</v>
      </c>
      <c r="S321" s="156">
        <f t="shared" si="137"/>
        <v>0.74915445176106699</v>
      </c>
      <c r="T321" s="156">
        <f t="shared" si="137"/>
        <v>0.76407945184505233</v>
      </c>
      <c r="U321" s="156">
        <f t="shared" si="137"/>
        <v>0.77679069196826489</v>
      </c>
      <c r="V321" s="156">
        <f t="shared" si="137"/>
        <v>0.78679729643361795</v>
      </c>
      <c r="W321" s="156">
        <f t="shared" ref="W321:Y321" si="138">IF(W303=0,"",W303/W285)</f>
        <v>0.79294788586506026</v>
      </c>
      <c r="X321" s="156">
        <f t="shared" si="138"/>
        <v>0.79639737038906966</v>
      </c>
      <c r="Y321" s="156">
        <f t="shared" si="138"/>
        <v>0.79814410492400512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0.75701607045444219</v>
      </c>
      <c r="L322" s="156" t="str">
        <f t="shared" si="139"/>
        <v/>
      </c>
      <c r="M322" s="156">
        <f t="shared" si="139"/>
        <v>0.76779534629360202</v>
      </c>
      <c r="N322" s="156">
        <f t="shared" si="139"/>
        <v>0.78698234641121156</v>
      </c>
      <c r="O322" s="156">
        <f t="shared" si="139"/>
        <v>0.80023550752943085</v>
      </c>
      <c r="P322" s="156">
        <f t="shared" si="139"/>
        <v>0.82450114965960608</v>
      </c>
      <c r="Q322" s="156">
        <f t="shared" si="139"/>
        <v>0.84080662565532394</v>
      </c>
      <c r="R322" s="156">
        <f t="shared" ref="R322:V322" si="140">IF(R304=0,"",R304/R286)</f>
        <v>0.85384149190094161</v>
      </c>
      <c r="S322" s="156">
        <f t="shared" si="140"/>
        <v>0.866440217743908</v>
      </c>
      <c r="T322" s="156">
        <f t="shared" si="140"/>
        <v>0.85606240117138188</v>
      </c>
      <c r="U322" s="156">
        <f t="shared" si="140"/>
        <v>0.87594697761449236</v>
      </c>
      <c r="V322" s="156">
        <f t="shared" si="140"/>
        <v>0.88486373102521165</v>
      </c>
      <c r="W322" s="156">
        <f t="shared" ref="W322:Y322" si="141">IF(W304=0,"",W304/W286)</f>
        <v>0.88491185633722258</v>
      </c>
      <c r="X322" s="156">
        <f t="shared" si="141"/>
        <v>0.90958419284949832</v>
      </c>
      <c r="Y322" s="156">
        <f t="shared" si="141"/>
        <v>0.92702343201626602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0.59833629298166058</v>
      </c>
      <c r="L323" s="157" t="str">
        <f t="shared" si="142"/>
        <v/>
      </c>
      <c r="M323" s="157">
        <f t="shared" si="142"/>
        <v>0.61394929411683863</v>
      </c>
      <c r="N323" s="157">
        <f t="shared" si="142"/>
        <v>0.63121568902687697</v>
      </c>
      <c r="O323" s="157">
        <f t="shared" si="142"/>
        <v>0.65645813893602045</v>
      </c>
      <c r="P323" s="157">
        <f t="shared" si="142"/>
        <v>0.68706733253853314</v>
      </c>
      <c r="Q323" s="157">
        <f t="shared" si="142"/>
        <v>0.71462667449908845</v>
      </c>
      <c r="R323" s="157">
        <f t="shared" ref="R323:V323" si="143">IF(R305=0,"",R305/R287)</f>
        <v>0.73250656741337328</v>
      </c>
      <c r="S323" s="157">
        <f t="shared" si="143"/>
        <v>0.74915445176106688</v>
      </c>
      <c r="T323" s="157">
        <f t="shared" si="143"/>
        <v>0.76407945184505244</v>
      </c>
      <c r="U323" s="157">
        <f t="shared" si="143"/>
        <v>0.77679069196826489</v>
      </c>
      <c r="V323" s="157">
        <f t="shared" si="143"/>
        <v>0.78679729643361795</v>
      </c>
      <c r="W323" s="157">
        <f t="shared" ref="W323:Y323" si="144">IF(W305=0,"",W305/W287)</f>
        <v>0.79294788586506026</v>
      </c>
      <c r="X323" s="157">
        <f t="shared" si="144"/>
        <v>0.79639737038906977</v>
      </c>
      <c r="Y323" s="157">
        <f t="shared" si="144"/>
        <v>0.79814410492400512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0.64386064978934698</v>
      </c>
      <c r="D325" s="157">
        <f t="shared" si="148"/>
        <v>0.64538513236961514</v>
      </c>
      <c r="E325" s="157">
        <f t="shared" si="148"/>
        <v>0.64705406322829517</v>
      </c>
      <c r="F325" s="157">
        <f t="shared" si="148"/>
        <v>0.64874313053569066</v>
      </c>
      <c r="G325" s="157">
        <f t="shared" si="148"/>
        <v>0.65056635334077051</v>
      </c>
      <c r="H325" s="157">
        <f t="shared" si="148"/>
        <v>0.65251086133984482</v>
      </c>
      <c r="I325" s="157">
        <f t="shared" si="148"/>
        <v>0.65460622513077849</v>
      </c>
      <c r="J325" s="157">
        <f t="shared" si="148"/>
        <v>0.65697101385177326</v>
      </c>
      <c r="K325" s="157">
        <f t="shared" si="148"/>
        <v>0.65970997320763625</v>
      </c>
      <c r="L325" s="157">
        <f t="shared" si="148"/>
        <v>0.66285911668540043</v>
      </c>
      <c r="M325" s="157">
        <f t="shared" si="148"/>
        <v>0.6688460177335549</v>
      </c>
      <c r="N325" s="157">
        <f t="shared" si="148"/>
        <v>0.67871787836957398</v>
      </c>
      <c r="O325" s="157">
        <f t="shared" si="148"/>
        <v>0.69377118258448744</v>
      </c>
      <c r="P325" s="157">
        <f t="shared" si="148"/>
        <v>0.71329224893598875</v>
      </c>
      <c r="Q325" s="157">
        <f t="shared" si="148"/>
        <v>0.73212592467340087</v>
      </c>
      <c r="R325" s="157">
        <f t="shared" ref="R325:V325" si="149">IF(R307=0,"",R307/R289)</f>
        <v>0.74487141424417691</v>
      </c>
      <c r="S325" s="157">
        <f t="shared" si="149"/>
        <v>0.75721959671544337</v>
      </c>
      <c r="T325" s="157">
        <f t="shared" si="149"/>
        <v>0.76947195068566354</v>
      </c>
      <c r="U325" s="157">
        <f t="shared" si="149"/>
        <v>0.78175164568205457</v>
      </c>
      <c r="V325" s="157" t="str">
        <f t="shared" si="149"/>
        <v/>
      </c>
      <c r="W325" s="157">
        <f t="shared" ref="W325:Y325" si="150">IF(W307=0,"",W307/W289)</f>
        <v>0.80483288762769756</v>
      </c>
      <c r="X325" s="157">
        <f t="shared" si="150"/>
        <v>0.81710645190655085</v>
      </c>
      <c r="Y325" s="157" t="str">
        <f t="shared" si="150"/>
        <v/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>
        <f t="shared" si="151"/>
        <v>0.80214296023921217</v>
      </c>
      <c r="L326" s="158">
        <f t="shared" si="151"/>
        <v>0.79688465318406343</v>
      </c>
      <c r="M326" s="158">
        <f t="shared" si="151"/>
        <v>0.80763011328912193</v>
      </c>
      <c r="N326" s="158">
        <f t="shared" si="151"/>
        <v>0.82031221002398713</v>
      </c>
      <c r="O326" s="158">
        <f t="shared" si="151"/>
        <v>0.82591038743626721</v>
      </c>
      <c r="P326" s="158">
        <f t="shared" si="151"/>
        <v>0.841741102859765</v>
      </c>
      <c r="Q326" s="158">
        <f t="shared" si="151"/>
        <v>0.85184599309038833</v>
      </c>
      <c r="R326" s="158">
        <f t="shared" ref="R326:V326" si="152">IF(R308=0,"",R308/R290)</f>
        <v>0.8611107503099108</v>
      </c>
      <c r="S326" s="158">
        <f t="shared" si="152"/>
        <v>0.87091239027917744</v>
      </c>
      <c r="T326" s="158">
        <f t="shared" si="152"/>
        <v>0.86112942842740758</v>
      </c>
      <c r="U326" s="158">
        <f t="shared" si="152"/>
        <v>0.87911628302748035</v>
      </c>
      <c r="V326" s="158">
        <f t="shared" si="152"/>
        <v>0.88847802930915154</v>
      </c>
      <c r="W326" s="158">
        <f t="shared" ref="W326:Y326" si="153">IF(W308=0,"",W308/W290)</f>
        <v>0.89234380368516941</v>
      </c>
      <c r="X326" s="158">
        <f t="shared" si="153"/>
        <v>0.92346172498431878</v>
      </c>
      <c r="Y326" s="158">
        <f t="shared" si="153"/>
        <v>0.94785694768909268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>
        <f t="shared" si="154"/>
        <v>0.65970997320763625</v>
      </c>
      <c r="L327" s="156">
        <f t="shared" si="154"/>
        <v>0.66285911668540043</v>
      </c>
      <c r="M327" s="156">
        <f t="shared" si="154"/>
        <v>0.6688460177335549</v>
      </c>
      <c r="N327" s="156">
        <f t="shared" si="154"/>
        <v>0.67871787836957398</v>
      </c>
      <c r="O327" s="156">
        <f t="shared" si="154"/>
        <v>0.69377118258448744</v>
      </c>
      <c r="P327" s="156">
        <f t="shared" si="154"/>
        <v>0.71329224893598875</v>
      </c>
      <c r="Q327" s="156">
        <f t="shared" si="154"/>
        <v>0.73212592467340099</v>
      </c>
      <c r="R327" s="156">
        <f t="shared" ref="R327:V327" si="155">IF(R309=0,"",R309/R291)</f>
        <v>0.74487141424417691</v>
      </c>
      <c r="S327" s="156">
        <f t="shared" si="155"/>
        <v>0.75721959671544337</v>
      </c>
      <c r="T327" s="156">
        <f t="shared" si="155"/>
        <v>0.76947195068566354</v>
      </c>
      <c r="U327" s="156">
        <f t="shared" si="155"/>
        <v>0.78175164568205457</v>
      </c>
      <c r="V327" s="156">
        <f t="shared" si="155"/>
        <v>0.79381502254422465</v>
      </c>
      <c r="W327" s="156">
        <f t="shared" ref="W327:Y327" si="156">IF(W309=0,"",W309/W291)</f>
        <v>0.80483288762769767</v>
      </c>
      <c r="X327" s="156">
        <f t="shared" si="156"/>
        <v>0.81710645190655096</v>
      </c>
      <c r="Y327" s="156">
        <f t="shared" si="156"/>
        <v>0.82855694138993319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0.61520119812425011</v>
      </c>
      <c r="D329" s="155">
        <f t="shared" si="160"/>
        <v>0.62559249635049963</v>
      </c>
      <c r="E329" s="155">
        <f t="shared" si="160"/>
        <v>0.69121483021056962</v>
      </c>
      <c r="F329" s="155">
        <f t="shared" si="160"/>
        <v>0.65492991019171043</v>
      </c>
      <c r="G329" s="155">
        <f t="shared" si="160"/>
        <v>0.6192140241796924</v>
      </c>
      <c r="H329" s="155">
        <f t="shared" si="160"/>
        <v>0.622034439349195</v>
      </c>
      <c r="I329" s="155">
        <f t="shared" si="160"/>
        <v>0.6177683409535899</v>
      </c>
      <c r="J329" s="155">
        <f t="shared" si="160"/>
        <v>0.65029448015896718</v>
      </c>
      <c r="K329" s="155">
        <f t="shared" si="160"/>
        <v>0.65290543429734516</v>
      </c>
      <c r="L329" s="155">
        <f t="shared" si="160"/>
        <v>0.67548335743963361</v>
      </c>
      <c r="M329" s="155">
        <f t="shared" si="160"/>
        <v>0.66663285090800561</v>
      </c>
      <c r="N329" s="155">
        <f t="shared" si="160"/>
        <v>0.64059297240487423</v>
      </c>
      <c r="O329" s="155">
        <f t="shared" si="160"/>
        <v>0.63845831312921975</v>
      </c>
      <c r="P329" s="155">
        <f t="shared" si="160"/>
        <v>0.63546240617757599</v>
      </c>
      <c r="Q329" s="155">
        <f t="shared" si="160"/>
        <v>0.64685630632674196</v>
      </c>
      <c r="R329" s="155">
        <f t="shared" ref="R329:V329" si="161">IF(R311=0,"",R311/R293)</f>
        <v>0.66542317207449242</v>
      </c>
      <c r="S329" s="155">
        <f t="shared" si="161"/>
        <v>0.66613049984167438</v>
      </c>
      <c r="T329" s="155">
        <f t="shared" si="161"/>
        <v>0.66338433063217228</v>
      </c>
      <c r="U329" s="155">
        <f t="shared" si="161"/>
        <v>0.66672497789305318</v>
      </c>
      <c r="V329" s="155">
        <f t="shared" si="161"/>
        <v>0.65831956334760899</v>
      </c>
      <c r="W329" s="155">
        <f t="shared" ref="W329:Y329" si="162">IF(W311=0,"",W311/W293)</f>
        <v>0.61097929938264905</v>
      </c>
      <c r="X329" s="155">
        <f t="shared" si="162"/>
        <v>0.61137984374853738</v>
      </c>
      <c r="Y329" s="155">
        <f t="shared" si="162"/>
        <v>0.61141989818512621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0.5869851274922212</v>
      </c>
      <c r="D330" s="156">
        <f t="shared" si="163"/>
        <v>0.58734895024691236</v>
      </c>
      <c r="E330" s="156">
        <f t="shared" si="163"/>
        <v>0.58771280577424856</v>
      </c>
      <c r="F330" s="156">
        <f t="shared" si="163"/>
        <v>0.5880766657705816</v>
      </c>
      <c r="G330" s="156">
        <f t="shared" si="163"/>
        <v>0.58844055594859279</v>
      </c>
      <c r="H330" s="156">
        <f t="shared" si="163"/>
        <v>0.58880447316137741</v>
      </c>
      <c r="I330" s="156">
        <f t="shared" si="163"/>
        <v>0.58916842374454059</v>
      </c>
      <c r="J330" s="156">
        <f t="shared" si="163"/>
        <v>0.58953243365282182</v>
      </c>
      <c r="K330" s="156">
        <f t="shared" si="163"/>
        <v>0.58989652495457567</v>
      </c>
      <c r="L330" s="156">
        <f t="shared" si="163"/>
        <v>0.59026070355399185</v>
      </c>
      <c r="M330" s="156">
        <f t="shared" si="163"/>
        <v>0.5905372764152087</v>
      </c>
      <c r="N330" s="156">
        <f t="shared" si="163"/>
        <v>0.59069186763509229</v>
      </c>
      <c r="O330" s="156">
        <f t="shared" si="163"/>
        <v>0.59078426274630003</v>
      </c>
      <c r="P330" s="156">
        <f t="shared" si="163"/>
        <v>0.5910420760300733</v>
      </c>
      <c r="Q330" s="156">
        <f t="shared" si="163"/>
        <v>0.59209143632137295</v>
      </c>
      <c r="R330" s="156">
        <f t="shared" ref="R330:V330" si="164">IF(R312=0,"",R312/R294)</f>
        <v>0.59484784450810835</v>
      </c>
      <c r="S330" s="156">
        <f t="shared" si="164"/>
        <v>0.59873607322889766</v>
      </c>
      <c r="T330" s="156">
        <f t="shared" si="164"/>
        <v>0.60300222250706581</v>
      </c>
      <c r="U330" s="156">
        <f t="shared" si="164"/>
        <v>0.60689239236594827</v>
      </c>
      <c r="V330" s="156">
        <f t="shared" si="164"/>
        <v>0.6096526828288753</v>
      </c>
      <c r="W330" s="156">
        <f t="shared" ref="W330:Y330" si="165">IF(W312=0,"",W312/W294)</f>
        <v>0.61097929938264905</v>
      </c>
      <c r="X330" s="156">
        <f t="shared" si="165"/>
        <v>0.61137984374853738</v>
      </c>
      <c r="Y330" s="156">
        <f t="shared" si="165"/>
        <v>0.61141989818512621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0.75148005138005769</v>
      </c>
      <c r="D331" s="159">
        <f t="shared" si="166"/>
        <v>0.75272351385861047</v>
      </c>
      <c r="E331" s="159">
        <f t="shared" si="166"/>
        <v>0.75402560588067802</v>
      </c>
      <c r="F331" s="159">
        <f t="shared" si="166"/>
        <v>0.75533569284049751</v>
      </c>
      <c r="G331" s="159">
        <f t="shared" si="166"/>
        <v>0.75669977416136025</v>
      </c>
      <c r="H331" s="159">
        <f t="shared" si="166"/>
        <v>0.758112220099461</v>
      </c>
      <c r="I331" s="159">
        <f t="shared" si="166"/>
        <v>0.75958436491404291</v>
      </c>
      <c r="J331" s="159">
        <f t="shared" si="166"/>
        <v>0.76116264106459108</v>
      </c>
      <c r="K331" s="159">
        <f t="shared" si="166"/>
        <v>0.76288652835485771</v>
      </c>
      <c r="L331" s="159">
        <f t="shared" si="166"/>
        <v>0.76476658925093599</v>
      </c>
      <c r="M331" s="159">
        <f t="shared" si="166"/>
        <v>0.767454660880866</v>
      </c>
      <c r="N331" s="159">
        <f t="shared" si="166"/>
        <v>0.77113631507966196</v>
      </c>
      <c r="O331" s="159">
        <f t="shared" si="166"/>
        <v>0.7762516051470395</v>
      </c>
      <c r="P331" s="159">
        <f t="shared" si="166"/>
        <v>0.78301636369515593</v>
      </c>
      <c r="Q331" s="159">
        <f t="shared" si="166"/>
        <v>0.79177002723761325</v>
      </c>
      <c r="R331" s="159">
        <f t="shared" ref="R331:V331" si="167">IF(R313=0,"",R313/R295)</f>
        <v>0.80368167046080097</v>
      </c>
      <c r="S331" s="159">
        <f t="shared" si="167"/>
        <v>0.81858702457680244</v>
      </c>
      <c r="T331" s="159">
        <f t="shared" si="167"/>
        <v>0.83463345679618539</v>
      </c>
      <c r="U331" s="159">
        <f t="shared" si="167"/>
        <v>0.84996833432956087</v>
      </c>
      <c r="V331" s="159">
        <f t="shared" si="167"/>
        <v>0.86273902438751937</v>
      </c>
      <c r="W331" s="159" t="str">
        <f t="shared" ref="W331:Y331" si="168">IF(W313=0,"",W313/W295)</f>
        <v/>
      </c>
      <c r="X331" s="159" t="str">
        <f t="shared" si="168"/>
        <v/>
      </c>
      <c r="Y331" s="159" t="str">
        <f t="shared" si="168"/>
        <v/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1.6140491654072615E-2</v>
      </c>
      <c r="D333" s="117">
        <f t="shared" si="169"/>
        <v>6.9984139747197499E-2</v>
      </c>
      <c r="E333" s="117">
        <f t="shared" si="169"/>
        <v>9.3723477508847602E-2</v>
      </c>
      <c r="F333" s="117">
        <f t="shared" si="169"/>
        <v>0.28688093124018066</v>
      </c>
      <c r="G333" s="117">
        <f t="shared" si="169"/>
        <v>0.62303874797685732</v>
      </c>
      <c r="H333" s="117">
        <f t="shared" si="169"/>
        <v>1.0753297856503847</v>
      </c>
      <c r="I333" s="117">
        <f t="shared" si="169"/>
        <v>1.1042380712806326</v>
      </c>
      <c r="J333" s="117">
        <f t="shared" si="169"/>
        <v>0.8351801842712141</v>
      </c>
      <c r="K333" s="117">
        <f t="shared" si="169"/>
        <v>0.89069891616929642</v>
      </c>
      <c r="L333" s="117">
        <f t="shared" si="169"/>
        <v>0.68557188546906944</v>
      </c>
      <c r="M333" s="117">
        <f t="shared" si="169"/>
        <v>0.89476716017877367</v>
      </c>
      <c r="N333" s="117">
        <f t="shared" si="169"/>
        <v>1.5824723473121267</v>
      </c>
      <c r="O333" s="117">
        <f t="shared" si="169"/>
        <v>1.8886372481939193</v>
      </c>
      <c r="P333" s="117">
        <f t="shared" si="169"/>
        <v>5.0285046902832944</v>
      </c>
      <c r="Q333" s="117">
        <f t="shared" si="169"/>
        <v>3.623606137059634</v>
      </c>
      <c r="R333" s="117">
        <f t="shared" ref="R333:V333" si="170">R334+R336+R338+R347</f>
        <v>2.446494910503108</v>
      </c>
      <c r="S333" s="117">
        <f t="shared" si="170"/>
        <v>2.3129756799299424</v>
      </c>
      <c r="T333" s="117">
        <f t="shared" si="170"/>
        <v>2.6958748517510691</v>
      </c>
      <c r="U333" s="117">
        <f t="shared" si="170"/>
        <v>4.4991641702991654</v>
      </c>
      <c r="V333" s="117">
        <f t="shared" si="170"/>
        <v>6.6519534980471953</v>
      </c>
      <c r="W333" s="117">
        <f t="shared" ref="W333:Y333" si="171">W334+W336+W338+W347</f>
        <v>11.457787235048183</v>
      </c>
      <c r="X333" s="117">
        <f t="shared" si="171"/>
        <v>19.49577218771001</v>
      </c>
      <c r="Y333" s="117">
        <f t="shared" si="171"/>
        <v>18.404614781526348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7.7400495549004326E-3</v>
      </c>
      <c r="D338" s="122">
        <v>2.2575072342836608E-2</v>
      </c>
      <c r="E338" s="122">
        <v>2.0469018387156312E-2</v>
      </c>
      <c r="F338" s="122">
        <v>7.8611225370795179E-2</v>
      </c>
      <c r="G338" s="122">
        <v>0.20526532176187312</v>
      </c>
      <c r="H338" s="122">
        <v>0.50204749872505217</v>
      </c>
      <c r="I338" s="122">
        <v>0.37611959448375321</v>
      </c>
      <c r="J338" s="122">
        <v>0.17641474498599369</v>
      </c>
      <c r="K338" s="122">
        <v>0.19595590512120334</v>
      </c>
      <c r="L338" s="122">
        <v>0.1364399449330935</v>
      </c>
      <c r="M338" s="122">
        <v>0.17525897282161867</v>
      </c>
      <c r="N338" s="122">
        <v>0.37099259137780555</v>
      </c>
      <c r="O338" s="122">
        <v>0.4202297180785507</v>
      </c>
      <c r="P338" s="122">
        <v>1.1148774131450618</v>
      </c>
      <c r="Q338" s="122">
        <v>0.68292536711590779</v>
      </c>
      <c r="R338" s="122">
        <v>0.52760508623182401</v>
      </c>
      <c r="S338" s="122">
        <v>0.51707875101667733</v>
      </c>
      <c r="T338" s="122">
        <v>0.52723792393544777</v>
      </c>
      <c r="U338" s="122">
        <v>0.82865300499591066</v>
      </c>
      <c r="V338" s="122">
        <v>1.4340699592477049</v>
      </c>
      <c r="W338" s="122">
        <v>1.3839248735684802</v>
      </c>
      <c r="X338" s="122">
        <v>4.0279726592961413</v>
      </c>
      <c r="Y338" s="122">
        <v>5.3660998432315532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7.7400495549004326E-3</v>
      </c>
      <c r="D339" s="98">
        <v>2.2575072342836608E-2</v>
      </c>
      <c r="E339" s="98">
        <v>2.0469018387156312E-2</v>
      </c>
      <c r="F339" s="98">
        <v>7.8611225370795179E-2</v>
      </c>
      <c r="G339" s="98">
        <v>0.20526532176187312</v>
      </c>
      <c r="H339" s="98">
        <v>0.50204749872505217</v>
      </c>
      <c r="I339" s="98">
        <v>0.37611959448375321</v>
      </c>
      <c r="J339" s="98">
        <v>0.17641474498599369</v>
      </c>
      <c r="K339" s="98">
        <v>0.19510030680424204</v>
      </c>
      <c r="L339" s="98">
        <v>0.1364399449330935</v>
      </c>
      <c r="M339" s="98">
        <v>0.17508937248544079</v>
      </c>
      <c r="N339" s="98">
        <v>0.37065826853049755</v>
      </c>
      <c r="O339" s="98">
        <v>0.41858772212122486</v>
      </c>
      <c r="P339" s="98">
        <v>1.1098626151255095</v>
      </c>
      <c r="Q339" s="98">
        <v>0.67939840495234072</v>
      </c>
      <c r="R339" s="98">
        <v>0.52454344576651935</v>
      </c>
      <c r="S339" s="98">
        <v>0.51526683317581867</v>
      </c>
      <c r="T339" s="98">
        <v>0.52178917746784226</v>
      </c>
      <c r="U339" s="98">
        <v>0.82125907078021287</v>
      </c>
      <c r="V339" s="98">
        <v>1.4220501941600945</v>
      </c>
      <c r="W339" s="98">
        <v>1.3727215808792461</v>
      </c>
      <c r="X339" s="98">
        <v>3.9464834987294544</v>
      </c>
      <c r="Y339" s="98">
        <v>5.2759247600728489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8.5559831696131457E-4</v>
      </c>
      <c r="L340" s="98">
        <v>0</v>
      </c>
      <c r="M340" s="98">
        <v>1.6960033617788347E-4</v>
      </c>
      <c r="N340" s="98">
        <v>3.3432284730797792E-4</v>
      </c>
      <c r="O340" s="98">
        <v>1.6419959573258189E-3</v>
      </c>
      <c r="P340" s="98">
        <v>5.0147980195523042E-3</v>
      </c>
      <c r="Q340" s="98">
        <v>3.5269621635670204E-3</v>
      </c>
      <c r="R340" s="98">
        <v>3.0616404653046772E-3</v>
      </c>
      <c r="S340" s="98">
        <v>1.8119178408586543E-3</v>
      </c>
      <c r="T340" s="98">
        <v>5.4487464676055064E-3</v>
      </c>
      <c r="U340" s="98">
        <v>7.3939342156977908E-3</v>
      </c>
      <c r="V340" s="98">
        <v>1.2019765087610407E-2</v>
      </c>
      <c r="W340" s="98">
        <v>1.1203292689234047E-2</v>
      </c>
      <c r="X340" s="98">
        <v>8.1489160566687396E-2</v>
      </c>
      <c r="Y340" s="98">
        <v>9.0175083158704233E-2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8.5559831696131457E-4</v>
      </c>
      <c r="L341" s="101">
        <v>0</v>
      </c>
      <c r="M341" s="101">
        <v>1.6960033617788347E-4</v>
      </c>
      <c r="N341" s="101">
        <v>3.3432284730797792E-4</v>
      </c>
      <c r="O341" s="101">
        <v>1.6419959573258189E-3</v>
      </c>
      <c r="P341" s="101">
        <v>5.0147980195523042E-3</v>
      </c>
      <c r="Q341" s="101">
        <v>3.5269621635670204E-3</v>
      </c>
      <c r="R341" s="101">
        <v>3.0616404653046772E-3</v>
      </c>
      <c r="S341" s="101">
        <v>1.8119178408586543E-3</v>
      </c>
      <c r="T341" s="101">
        <v>5.4487464676055064E-3</v>
      </c>
      <c r="U341" s="101">
        <v>7.3939342156977908E-3</v>
      </c>
      <c r="V341" s="101">
        <v>1.2019765087610407E-2</v>
      </c>
      <c r="W341" s="101">
        <v>1.1203292689234047E-2</v>
      </c>
      <c r="X341" s="101">
        <v>8.1489160566687396E-2</v>
      </c>
      <c r="Y341" s="101">
        <v>9.0175083158704233E-2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8.4004420991721836E-3</v>
      </c>
      <c r="D347" s="122">
        <v>4.7409067404360891E-2</v>
      </c>
      <c r="E347" s="122">
        <v>7.325445912169129E-2</v>
      </c>
      <c r="F347" s="122">
        <v>0.20826970586938548</v>
      </c>
      <c r="G347" s="122">
        <v>0.4177734262149842</v>
      </c>
      <c r="H347" s="122">
        <v>0.57328228692533267</v>
      </c>
      <c r="I347" s="122">
        <v>0.72811847679687924</v>
      </c>
      <c r="J347" s="122">
        <v>0.65876543928522036</v>
      </c>
      <c r="K347" s="122">
        <v>0.69474301104809311</v>
      </c>
      <c r="L347" s="122">
        <v>0.54913194053597592</v>
      </c>
      <c r="M347" s="122">
        <v>0.71950818735715494</v>
      </c>
      <c r="N347" s="122">
        <v>1.2114797559343211</v>
      </c>
      <c r="O347" s="122">
        <v>1.4684075301153685</v>
      </c>
      <c r="P347" s="122">
        <v>3.9136272771382323</v>
      </c>
      <c r="Q347" s="122">
        <v>2.9406807699437261</v>
      </c>
      <c r="R347" s="122">
        <v>1.9188898242712837</v>
      </c>
      <c r="S347" s="122">
        <v>1.7958969289132649</v>
      </c>
      <c r="T347" s="122">
        <v>2.1686369278156215</v>
      </c>
      <c r="U347" s="122">
        <v>3.6705111653032545</v>
      </c>
      <c r="V347" s="122">
        <v>5.21788353879949</v>
      </c>
      <c r="W347" s="122">
        <v>10.073862361479703</v>
      </c>
      <c r="X347" s="122">
        <v>15.467799528413869</v>
      </c>
      <c r="Y347" s="122">
        <v>13.038514938294794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8.4004420991721836E-3</v>
      </c>
      <c r="D348" s="98">
        <v>4.7409067404360891E-2</v>
      </c>
      <c r="E348" s="98">
        <v>7.325445912169129E-2</v>
      </c>
      <c r="F348" s="98">
        <v>0.20826970586938548</v>
      </c>
      <c r="G348" s="98">
        <v>0.4177734262149842</v>
      </c>
      <c r="H348" s="98">
        <v>0.57328228692533267</v>
      </c>
      <c r="I348" s="98">
        <v>0.72811847679687924</v>
      </c>
      <c r="J348" s="98">
        <v>0.65876543928522036</v>
      </c>
      <c r="K348" s="98">
        <v>0.69474301104809311</v>
      </c>
      <c r="L348" s="98">
        <v>0.54913194053597592</v>
      </c>
      <c r="M348" s="98">
        <v>0.71950818735715494</v>
      </c>
      <c r="N348" s="98">
        <v>1.2114797559343211</v>
      </c>
      <c r="O348" s="98">
        <v>1.4684075301153685</v>
      </c>
      <c r="P348" s="98">
        <v>3.9136272771382323</v>
      </c>
      <c r="Q348" s="98">
        <v>2.9406807699437261</v>
      </c>
      <c r="R348" s="98">
        <v>1.9188898242712837</v>
      </c>
      <c r="S348" s="98">
        <v>1.7958969289132649</v>
      </c>
      <c r="T348" s="98">
        <v>2.1686369278156215</v>
      </c>
      <c r="U348" s="98">
        <v>3.6705111653032545</v>
      </c>
      <c r="V348" s="98">
        <v>5.21788353879949</v>
      </c>
      <c r="W348" s="98">
        <v>10.073862361479703</v>
      </c>
      <c r="X348" s="98">
        <v>15.467799528413869</v>
      </c>
      <c r="Y348" s="98">
        <v>13.038514938294794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6839.4086311203464</v>
      </c>
      <c r="D351" s="117">
        <f t="shared" si="174"/>
        <v>3759.0330982907954</v>
      </c>
      <c r="E351" s="117">
        <f t="shared" si="174"/>
        <v>5886.6798719096014</v>
      </c>
      <c r="F351" s="117">
        <f t="shared" si="174"/>
        <v>5590.1831764894787</v>
      </c>
      <c r="G351" s="117">
        <f t="shared" si="174"/>
        <v>5495.4368175542731</v>
      </c>
      <c r="H351" s="117">
        <f t="shared" si="174"/>
        <v>6274.5052261140208</v>
      </c>
      <c r="I351" s="117">
        <f t="shared" si="174"/>
        <v>5448.8836833969262</v>
      </c>
      <c r="J351" s="117">
        <f t="shared" si="174"/>
        <v>5776.826857418122</v>
      </c>
      <c r="K351" s="117">
        <f t="shared" si="174"/>
        <v>5576.4924254644375</v>
      </c>
      <c r="L351" s="117">
        <f t="shared" si="174"/>
        <v>5750.5552818490441</v>
      </c>
      <c r="M351" s="117">
        <f t="shared" si="174"/>
        <v>5357.7847452316091</v>
      </c>
      <c r="N351" s="117">
        <f t="shared" si="174"/>
        <v>5026.9179208716951</v>
      </c>
      <c r="O351" s="117">
        <f t="shared" si="174"/>
        <v>4667.648494582656</v>
      </c>
      <c r="P351" s="117">
        <f t="shared" si="174"/>
        <v>4363.1806384171177</v>
      </c>
      <c r="Q351" s="117">
        <f t="shared" si="174"/>
        <v>4214.1284079509951</v>
      </c>
      <c r="R351" s="117">
        <f t="shared" ref="R351:V351" si="175">R352+R354+R356+R365</f>
        <v>4236.4528924364768</v>
      </c>
      <c r="S351" s="117">
        <f t="shared" si="175"/>
        <v>4262.3848836193883</v>
      </c>
      <c r="T351" s="117">
        <f t="shared" si="175"/>
        <v>4160.3404142800809</v>
      </c>
      <c r="U351" s="117">
        <f t="shared" si="175"/>
        <v>4210.4778893180774</v>
      </c>
      <c r="V351" s="117">
        <f t="shared" si="175"/>
        <v>4035.5338884702001</v>
      </c>
      <c r="W351" s="117">
        <f t="shared" ref="W351:Y351" si="176">W352+W354+W356+W365</f>
        <v>3828.4898174218479</v>
      </c>
      <c r="X351" s="117">
        <f t="shared" si="176"/>
        <v>3390.7605083042026</v>
      </c>
      <c r="Y351" s="117">
        <f t="shared" si="176"/>
        <v>2689.0685505484817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5152.7931854329127</v>
      </c>
      <c r="D352" s="122">
        <f t="shared" si="177"/>
        <v>2364.336318155013</v>
      </c>
      <c r="E352" s="122">
        <f t="shared" si="177"/>
        <v>3395.5906219651824</v>
      </c>
      <c r="F352" s="122">
        <f t="shared" si="177"/>
        <v>3245.6697999999283</v>
      </c>
      <c r="G352" s="122">
        <f t="shared" si="177"/>
        <v>3438.8956394816682</v>
      </c>
      <c r="H352" s="122">
        <f t="shared" si="177"/>
        <v>3991.9533857884198</v>
      </c>
      <c r="I352" s="122">
        <f t="shared" si="177"/>
        <v>3235.521427996945</v>
      </c>
      <c r="J352" s="122">
        <f t="shared" si="177"/>
        <v>3555.5392615981664</v>
      </c>
      <c r="K352" s="122">
        <f t="shared" si="177"/>
        <v>3395.0141469128907</v>
      </c>
      <c r="L352" s="122">
        <f t="shared" si="177"/>
        <v>3365.3766716204946</v>
      </c>
      <c r="M352" s="122">
        <f t="shared" si="177"/>
        <v>3058.1540080649365</v>
      </c>
      <c r="N352" s="122">
        <f t="shared" si="177"/>
        <v>2734.686657624849</v>
      </c>
      <c r="O352" s="122">
        <f t="shared" si="177"/>
        <v>2480.9749038486721</v>
      </c>
      <c r="P352" s="122">
        <f t="shared" si="177"/>
        <v>2221.1146576151609</v>
      </c>
      <c r="Q352" s="122">
        <f t="shared" si="177"/>
        <v>2066.7133535846629</v>
      </c>
      <c r="R352" s="122">
        <f t="shared" si="177"/>
        <v>2067.093075772028</v>
      </c>
      <c r="S352" s="122">
        <f t="shared" si="177"/>
        <v>2040.1003454723377</v>
      </c>
      <c r="T352" s="122">
        <f t="shared" si="177"/>
        <v>2020.5010121749974</v>
      </c>
      <c r="U352" s="122">
        <f t="shared" si="177"/>
        <v>1940.0606067990404</v>
      </c>
      <c r="V352" s="122">
        <f t="shared" si="177"/>
        <v>1759.2674923298453</v>
      </c>
      <c r="W352" s="122">
        <f t="shared" si="177"/>
        <v>1541.5613688202113</v>
      </c>
      <c r="X352" s="122">
        <f t="shared" si="177"/>
        <v>1446.3972166907745</v>
      </c>
      <c r="Y352" s="122">
        <f t="shared" si="177"/>
        <v>1163.4382550576181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5152.7931854329127</v>
      </c>
      <c r="D353" s="98">
        <v>2364.336318155013</v>
      </c>
      <c r="E353" s="98">
        <v>3395.5906219651824</v>
      </c>
      <c r="F353" s="98">
        <v>3245.6697999999283</v>
      </c>
      <c r="G353" s="98">
        <v>3438.8956394816682</v>
      </c>
      <c r="H353" s="98">
        <v>3991.9533857884198</v>
      </c>
      <c r="I353" s="98">
        <v>3235.521427996945</v>
      </c>
      <c r="J353" s="98">
        <v>3555.5392615981664</v>
      </c>
      <c r="K353" s="98">
        <v>3395.0141469128907</v>
      </c>
      <c r="L353" s="98">
        <v>3365.3766716204946</v>
      </c>
      <c r="M353" s="98">
        <v>3058.1540080649365</v>
      </c>
      <c r="N353" s="98">
        <v>2734.686657624849</v>
      </c>
      <c r="O353" s="98">
        <v>2480.9749038486721</v>
      </c>
      <c r="P353" s="98">
        <v>2221.1146576151609</v>
      </c>
      <c r="Q353" s="98">
        <v>2066.7133535846629</v>
      </c>
      <c r="R353" s="98">
        <v>2067.093075772028</v>
      </c>
      <c r="S353" s="98">
        <v>2040.1003454723377</v>
      </c>
      <c r="T353" s="98">
        <v>2020.5010121749974</v>
      </c>
      <c r="U353" s="98">
        <v>1940.0606067990404</v>
      </c>
      <c r="V353" s="98">
        <v>1759.2674923298453</v>
      </c>
      <c r="W353" s="98">
        <v>1541.5613688202113</v>
      </c>
      <c r="X353" s="98">
        <v>1446.3972166907745</v>
      </c>
      <c r="Y353" s="98">
        <v>1163.4382550576181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0.41268954307713884</v>
      </c>
      <c r="E354" s="122">
        <f t="shared" si="178"/>
        <v>0.44382419788144101</v>
      </c>
      <c r="F354" s="122">
        <f t="shared" si="178"/>
        <v>0.52224164859477573</v>
      </c>
      <c r="G354" s="122">
        <f t="shared" si="178"/>
        <v>0.64208382827082322</v>
      </c>
      <c r="H354" s="122">
        <f t="shared" si="178"/>
        <v>1.0021869600494537</v>
      </c>
      <c r="I354" s="122">
        <f t="shared" si="178"/>
        <v>1.3606906896195421</v>
      </c>
      <c r="J354" s="122">
        <f t="shared" si="178"/>
        <v>1.7597358776853969</v>
      </c>
      <c r="K354" s="122">
        <f t="shared" si="178"/>
        <v>2.2916680926731781</v>
      </c>
      <c r="L354" s="122">
        <f t="shared" si="178"/>
        <v>4.3219931012474015</v>
      </c>
      <c r="M354" s="122">
        <f t="shared" si="178"/>
        <v>3.0028001896781231</v>
      </c>
      <c r="N354" s="122">
        <f t="shared" si="178"/>
        <v>4.4180346769021002</v>
      </c>
      <c r="O354" s="122">
        <f t="shared" si="178"/>
        <v>5.3073637675641727</v>
      </c>
      <c r="P354" s="122">
        <f t="shared" si="178"/>
        <v>6.8069467281511526</v>
      </c>
      <c r="Q354" s="122">
        <f t="shared" si="178"/>
        <v>16.271064224710763</v>
      </c>
      <c r="R354" s="122">
        <f t="shared" si="178"/>
        <v>11.831405182309858</v>
      </c>
      <c r="S354" s="122">
        <f t="shared" si="178"/>
        <v>13.583951822973095</v>
      </c>
      <c r="T354" s="122">
        <f t="shared" si="178"/>
        <v>17.513999675067673</v>
      </c>
      <c r="U354" s="122">
        <f t="shared" si="178"/>
        <v>26.273001093349759</v>
      </c>
      <c r="V354" s="122">
        <f t="shared" si="178"/>
        <v>16.820557306875006</v>
      </c>
      <c r="W354" s="122">
        <f t="shared" si="178"/>
        <v>19.999163657879421</v>
      </c>
      <c r="X354" s="122">
        <f t="shared" si="178"/>
        <v>14.701061122581454</v>
      </c>
      <c r="Y354" s="122">
        <f t="shared" si="178"/>
        <v>6.3361524743462603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0.41268954307713884</v>
      </c>
      <c r="E355" s="98">
        <f>RES_hhdet_in_fech!E147</f>
        <v>0.44382419788144101</v>
      </c>
      <c r="F355" s="98">
        <f>RES_hhdet_in_fech!F147</f>
        <v>0.52224164859477573</v>
      </c>
      <c r="G355" s="98">
        <f>RES_hhdet_in_fech!G147</f>
        <v>0.64208382827082322</v>
      </c>
      <c r="H355" s="98">
        <f>RES_hhdet_in_fech!H147</f>
        <v>1.0021869600494537</v>
      </c>
      <c r="I355" s="98">
        <f>RES_hhdet_in_fech!I147</f>
        <v>1.3606906896195421</v>
      </c>
      <c r="J355" s="98">
        <f>RES_hhdet_in_fech!J147</f>
        <v>1.7597358776853969</v>
      </c>
      <c r="K355" s="98">
        <f>RES_hhdet_in_fech!K147</f>
        <v>2.2916680926731781</v>
      </c>
      <c r="L355" s="98">
        <f>RES_hhdet_in_fech!L147</f>
        <v>4.3219931012474015</v>
      </c>
      <c r="M355" s="98">
        <f>RES_hhdet_in_fech!M147</f>
        <v>3.0028001896781231</v>
      </c>
      <c r="N355" s="98">
        <f>RES_hhdet_in_fech!N147</f>
        <v>4.4180346769021002</v>
      </c>
      <c r="O355" s="98">
        <f>RES_hhdet_in_fech!O147</f>
        <v>5.3073637675641727</v>
      </c>
      <c r="P355" s="98">
        <f>RES_hhdet_in_fech!P147</f>
        <v>6.8069467281511526</v>
      </c>
      <c r="Q355" s="98">
        <f>RES_hhdet_in_fech!Q147</f>
        <v>16.271064224710763</v>
      </c>
      <c r="R355" s="98">
        <f>RES_hhdet_in_fech!R147</f>
        <v>11.831405182309858</v>
      </c>
      <c r="S355" s="98">
        <f>RES_hhdet_in_fech!S147</f>
        <v>13.583951822973095</v>
      </c>
      <c r="T355" s="98">
        <f>RES_hhdet_in_fech!T147</f>
        <v>17.513999675067673</v>
      </c>
      <c r="U355" s="98">
        <f>RES_hhdet_in_fech!U147</f>
        <v>26.273001093349759</v>
      </c>
      <c r="V355" s="98">
        <f>RES_hhdet_in_fech!V147</f>
        <v>16.820557306875006</v>
      </c>
      <c r="W355" s="98">
        <f>RES_hhdet_in_fech!W147</f>
        <v>19.999163657879421</v>
      </c>
      <c r="X355" s="98">
        <f>RES_hhdet_in_fech!X147</f>
        <v>14.701061122581454</v>
      </c>
      <c r="Y355" s="98">
        <f>RES_hhdet_in_fech!Y147</f>
        <v>6.3361524743462603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1106.9150620189835</v>
      </c>
      <c r="D356" s="122">
        <v>844.71817256487725</v>
      </c>
      <c r="E356" s="122">
        <v>1585.1588163853799</v>
      </c>
      <c r="F356" s="122">
        <v>1474.723874984893</v>
      </c>
      <c r="G356" s="122">
        <v>1231.4430913889385</v>
      </c>
      <c r="H356" s="122">
        <v>1415.1104651661499</v>
      </c>
      <c r="I356" s="122">
        <v>1329.7927904815633</v>
      </c>
      <c r="J356" s="122">
        <v>1353.8559643595936</v>
      </c>
      <c r="K356" s="122">
        <v>1298.1323503009553</v>
      </c>
      <c r="L356" s="122">
        <v>1475.0250737945441</v>
      </c>
      <c r="M356" s="122">
        <v>1437.7162723595222</v>
      </c>
      <c r="N356" s="122">
        <v>1400.5007131757529</v>
      </c>
      <c r="O356" s="122">
        <v>1308.8533483565679</v>
      </c>
      <c r="P356" s="122">
        <v>1282.067240546033</v>
      </c>
      <c r="Q356" s="122">
        <v>1295.7735242330996</v>
      </c>
      <c r="R356" s="122">
        <v>1328.3556795237619</v>
      </c>
      <c r="S356" s="122">
        <v>1366.0760819874481</v>
      </c>
      <c r="T356" s="122">
        <v>1255.6297343760818</v>
      </c>
      <c r="U356" s="122">
        <v>1349.2978421522791</v>
      </c>
      <c r="V356" s="122">
        <v>1384.5450254806788</v>
      </c>
      <c r="W356" s="122">
        <v>1387.0461378276764</v>
      </c>
      <c r="X356" s="122">
        <v>1168.924736608112</v>
      </c>
      <c r="Y356" s="122">
        <v>898.42018167316598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1310.50455031703</v>
      </c>
      <c r="D357" s="98">
        <v>1325.0614746044846</v>
      </c>
      <c r="E357" s="98">
        <v>1386.2826870356582</v>
      </c>
      <c r="F357" s="98">
        <v>1424.1194975567912</v>
      </c>
      <c r="G357" s="98">
        <v>1432.0374153634746</v>
      </c>
      <c r="H357" s="98">
        <v>1449.2493157853698</v>
      </c>
      <c r="I357" s="98">
        <v>1499.7712558622138</v>
      </c>
      <c r="J357" s="98">
        <v>1531.775298888233</v>
      </c>
      <c r="K357" s="98">
        <v>1573.0171211416555</v>
      </c>
      <c r="L357" s="98">
        <v>1584.7854142662975</v>
      </c>
      <c r="M357" s="98">
        <v>1550.8562245584862</v>
      </c>
      <c r="N357" s="98">
        <v>1587.2623614446898</v>
      </c>
      <c r="O357" s="98">
        <v>1514.1330784813631</v>
      </c>
      <c r="P357" s="98">
        <v>1472.5192503656142</v>
      </c>
      <c r="Q357" s="98">
        <v>1420.1502548256806</v>
      </c>
      <c r="R357" s="98">
        <v>1434.2462689895956</v>
      </c>
      <c r="S357" s="98">
        <v>1441.1049188997501</v>
      </c>
      <c r="T357" s="98">
        <v>1466.8018509968335</v>
      </c>
      <c r="U357" s="98">
        <v>1534.5216963747025</v>
      </c>
      <c r="V357" s="98">
        <v>1529.4712623355185</v>
      </c>
      <c r="W357" s="98">
        <v>1596.1363629462915</v>
      </c>
      <c r="X357" s="98">
        <v>1564.8661929444006</v>
      </c>
      <c r="Y357" s="98">
        <v>1274.5205968492223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1245.2401014474899</v>
      </c>
      <c r="L358" s="98">
        <v>0</v>
      </c>
      <c r="M358" s="98">
        <v>1241.2757767038822</v>
      </c>
      <c r="N358" s="98">
        <v>1273.9753982240481</v>
      </c>
      <c r="O358" s="98">
        <v>1243.0871906627485</v>
      </c>
      <c r="P358" s="98">
        <v>1230.1221358109092</v>
      </c>
      <c r="Q358" s="98">
        <v>1210.1229361826629</v>
      </c>
      <c r="R358" s="98">
        <v>1233.335851526617</v>
      </c>
      <c r="S358" s="98">
        <v>1248.4067001492415</v>
      </c>
      <c r="T358" s="98">
        <v>1310.4938912483362</v>
      </c>
      <c r="U358" s="98">
        <v>1362.009755002987</v>
      </c>
      <c r="V358" s="98">
        <v>1360.8560211303025</v>
      </c>
      <c r="W358" s="98">
        <v>1431.1040701579795</v>
      </c>
      <c r="X358" s="98">
        <v>1376.1599101906099</v>
      </c>
      <c r="Y358" s="98">
        <v>1103.5438959935445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753.30015580323516</v>
      </c>
      <c r="L359" s="101">
        <v>0</v>
      </c>
      <c r="M359" s="101">
        <v>746.61179863480993</v>
      </c>
      <c r="N359" s="101">
        <v>735.87525820562132</v>
      </c>
      <c r="O359" s="101">
        <v>722.83674825049252</v>
      </c>
      <c r="P359" s="101">
        <v>689.8769066341323</v>
      </c>
      <c r="Q359" s="101">
        <v>675.05802528901677</v>
      </c>
      <c r="R359" s="101">
        <v>673.89515436359318</v>
      </c>
      <c r="S359" s="101">
        <v>664.6995659662258</v>
      </c>
      <c r="T359" s="101">
        <v>799.54605675962694</v>
      </c>
      <c r="U359" s="101">
        <v>756.96407159975229</v>
      </c>
      <c r="V359" s="101">
        <v>734.90571303207753</v>
      </c>
      <c r="W359" s="101">
        <v>795.46693599750949</v>
      </c>
      <c r="X359" s="101">
        <v>611.1247643795964</v>
      </c>
      <c r="Y359" s="101">
        <v>398.96207202018292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491.93994564425475</v>
      </c>
      <c r="L360" s="104">
        <v>0</v>
      </c>
      <c r="M360" s="104">
        <v>494.66397806907236</v>
      </c>
      <c r="N360" s="104">
        <v>538.10014001842683</v>
      </c>
      <c r="O360" s="104">
        <v>520.25044241225578</v>
      </c>
      <c r="P360" s="104">
        <v>540.24522917677677</v>
      </c>
      <c r="Q360" s="104">
        <v>535.06491089364613</v>
      </c>
      <c r="R360" s="104">
        <v>559.44069716302397</v>
      </c>
      <c r="S360" s="104">
        <v>583.70713418301546</v>
      </c>
      <c r="T360" s="104">
        <v>510.94783448870942</v>
      </c>
      <c r="U360" s="104">
        <v>605.04568340323465</v>
      </c>
      <c r="V360" s="104">
        <v>625.95030809822492</v>
      </c>
      <c r="W360" s="104">
        <v>635.63713416047028</v>
      </c>
      <c r="X360" s="104">
        <v>765.03514581101354</v>
      </c>
      <c r="Y360" s="104">
        <v>704.58182397336202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1003.124342494489</v>
      </c>
      <c r="D361" s="101">
        <v>758.73786790384975</v>
      </c>
      <c r="E361" s="101">
        <v>1599.8819922484006</v>
      </c>
      <c r="F361" s="101">
        <v>1482.8459778349779</v>
      </c>
      <c r="G361" s="101">
        <v>1171.1405575976419</v>
      </c>
      <c r="H361" s="101">
        <v>1390.3073459692414</v>
      </c>
      <c r="I361" s="101">
        <v>1272.264824270577</v>
      </c>
      <c r="J361" s="101">
        <v>1334.5772504023337</v>
      </c>
      <c r="K361" s="101">
        <v>1401.1631316796752</v>
      </c>
      <c r="L361" s="101">
        <v>1494.7414756988117</v>
      </c>
      <c r="M361" s="101">
        <v>1456.583806475242</v>
      </c>
      <c r="N361" s="101">
        <v>1413.2934013956165</v>
      </c>
      <c r="O361" s="101">
        <v>1480.8490358231002</v>
      </c>
      <c r="P361" s="101">
        <v>1435.2972534225223</v>
      </c>
      <c r="Q361" s="101">
        <v>1436.9490048644959</v>
      </c>
      <c r="R361" s="101">
        <v>1434.1010965552121</v>
      </c>
      <c r="S361" s="101">
        <v>1424.4542402565742</v>
      </c>
      <c r="T361" s="101">
        <v>1370.1652117294896</v>
      </c>
      <c r="U361" s="101">
        <v>1455.9105908782144</v>
      </c>
      <c r="V361" s="101">
        <v>0</v>
      </c>
      <c r="W361" s="101">
        <v>1513.7072711422256</v>
      </c>
      <c r="X361" s="101">
        <v>1226.433062591565</v>
      </c>
      <c r="Y361" s="101">
        <v>0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1154.6040006443639</v>
      </c>
      <c r="L362" s="104">
        <v>1244.8009555350591</v>
      </c>
      <c r="M362" s="104">
        <v>1206.9833670959176</v>
      </c>
      <c r="N362" s="104">
        <v>1169.6294932221961</v>
      </c>
      <c r="O362" s="104">
        <v>1246.3919541328407</v>
      </c>
      <c r="P362" s="104">
        <v>1223.410604126592</v>
      </c>
      <c r="Q362" s="104">
        <v>1244.012397185712</v>
      </c>
      <c r="R362" s="104">
        <v>1248.9472530334579</v>
      </c>
      <c r="S362" s="104">
        <v>1244.2966308974887</v>
      </c>
      <c r="T362" s="104">
        <v>1227.5490357216022</v>
      </c>
      <c r="U362" s="104">
        <v>1296.2943192055507</v>
      </c>
      <c r="V362" s="104">
        <v>1363.6742605147779</v>
      </c>
      <c r="W362" s="104">
        <v>1369.1569022849706</v>
      </c>
      <c r="X362" s="104">
        <v>1087.0319012831471</v>
      </c>
      <c r="Y362" s="104">
        <v>802.04066042472539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671.32890086975397</v>
      </c>
      <c r="L363" s="98">
        <v>749.94813834066861</v>
      </c>
      <c r="M363" s="98">
        <v>701.145889900062</v>
      </c>
      <c r="N363" s="98">
        <v>654.15447850415671</v>
      </c>
      <c r="O363" s="98">
        <v>708.5678422717524</v>
      </c>
      <c r="P363" s="98">
        <v>675.30651766549556</v>
      </c>
      <c r="Q363" s="98">
        <v>688.03007929596981</v>
      </c>
      <c r="R363" s="98">
        <v>679.91341057459636</v>
      </c>
      <c r="S363" s="98">
        <v>661.59902402817511</v>
      </c>
      <c r="T363" s="98">
        <v>739.47806668679391</v>
      </c>
      <c r="U363" s="98">
        <v>717.99338916272427</v>
      </c>
      <c r="V363" s="98">
        <v>737.58836744356404</v>
      </c>
      <c r="W363" s="98">
        <v>755.24109808530704</v>
      </c>
      <c r="X363" s="98">
        <v>454.90695258816714</v>
      </c>
      <c r="Y363" s="98">
        <v>243.93433278112059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483.27509977461006</v>
      </c>
      <c r="L364" s="98">
        <v>494.85281719439018</v>
      </c>
      <c r="M364" s="98">
        <v>505.8374771958558</v>
      </c>
      <c r="N364" s="98">
        <v>515.47501471803923</v>
      </c>
      <c r="O364" s="98">
        <v>537.82411186108834</v>
      </c>
      <c r="P364" s="98">
        <v>548.10408646109647</v>
      </c>
      <c r="Q364" s="98">
        <v>555.98231788974226</v>
      </c>
      <c r="R364" s="98">
        <v>569.0338424588615</v>
      </c>
      <c r="S364" s="98">
        <v>582.69760686931363</v>
      </c>
      <c r="T364" s="98">
        <v>488.07096903480823</v>
      </c>
      <c r="U364" s="98">
        <v>578.30093004282639</v>
      </c>
      <c r="V364" s="98">
        <v>626.08589307121383</v>
      </c>
      <c r="W364" s="98">
        <v>613.91580419966374</v>
      </c>
      <c r="X364" s="98">
        <v>632.12494869498005</v>
      </c>
      <c r="Y364" s="98">
        <v>558.10632764360491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579.7003836684512</v>
      </c>
      <c r="D365" s="122">
        <v>549.56591802782793</v>
      </c>
      <c r="E365" s="122">
        <v>905.48660936115755</v>
      </c>
      <c r="F365" s="122">
        <v>869.26725985606276</v>
      </c>
      <c r="G365" s="122">
        <v>824.45600285539626</v>
      </c>
      <c r="H365" s="122">
        <v>866.43918819940177</v>
      </c>
      <c r="I365" s="122">
        <v>882.20877422879846</v>
      </c>
      <c r="J365" s="122">
        <v>865.67189558267626</v>
      </c>
      <c r="K365" s="122">
        <v>881.05426015791807</v>
      </c>
      <c r="L365" s="122">
        <v>905.83154333275786</v>
      </c>
      <c r="M365" s="122">
        <v>858.91166461747298</v>
      </c>
      <c r="N365" s="122">
        <v>887.31251539419065</v>
      </c>
      <c r="O365" s="122">
        <v>872.51287860985167</v>
      </c>
      <c r="P365" s="122">
        <v>853.19179352777257</v>
      </c>
      <c r="Q365" s="122">
        <v>835.37046590852162</v>
      </c>
      <c r="R365" s="122">
        <v>829.17273195837686</v>
      </c>
      <c r="S365" s="122">
        <v>842.6245043366298</v>
      </c>
      <c r="T365" s="122">
        <v>866.6956680539339</v>
      </c>
      <c r="U365" s="122">
        <v>894.8464392734079</v>
      </c>
      <c r="V365" s="122">
        <v>874.90081335280081</v>
      </c>
      <c r="W365" s="122">
        <v>879.88314711608086</v>
      </c>
      <c r="X365" s="122">
        <v>760.73749388273495</v>
      </c>
      <c r="Y365" s="122">
        <v>620.87396134335154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626.78453320232609</v>
      </c>
      <c r="D366" s="98">
        <v>679.81567906276928</v>
      </c>
      <c r="E366" s="98">
        <v>903.30411765311703</v>
      </c>
      <c r="F366" s="98">
        <v>905.96982133305721</v>
      </c>
      <c r="G366" s="98">
        <v>884.61533262293688</v>
      </c>
      <c r="H366" s="98">
        <v>898.11167779484208</v>
      </c>
      <c r="I366" s="98">
        <v>935.85726488404475</v>
      </c>
      <c r="J366" s="98">
        <v>964.41846890509601</v>
      </c>
      <c r="K366" s="98">
        <v>994.59714086857286</v>
      </c>
      <c r="L366" s="98">
        <v>1007.2414827580706</v>
      </c>
      <c r="M366" s="98">
        <v>963.90963428861369</v>
      </c>
      <c r="N366" s="98">
        <v>966.67684820955435</v>
      </c>
      <c r="O366" s="98">
        <v>927.96430884263816</v>
      </c>
      <c r="P366" s="98">
        <v>919.14774637568405</v>
      </c>
      <c r="Q366" s="98">
        <v>913.5146647550813</v>
      </c>
      <c r="R366" s="98">
        <v>923.70750028631437</v>
      </c>
      <c r="S366" s="98">
        <v>929.66460461500424</v>
      </c>
      <c r="T366" s="98">
        <v>955.2469145757666</v>
      </c>
      <c r="U366" s="98">
        <v>996.31666210956087</v>
      </c>
      <c r="V366" s="98">
        <v>927.82165572404608</v>
      </c>
      <c r="W366" s="98">
        <v>879.88314711608086</v>
      </c>
      <c r="X366" s="98">
        <v>760.73749388273495</v>
      </c>
      <c r="Y366" s="98">
        <v>620.87396134335154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425.36900464075023</v>
      </c>
      <c r="D367" s="33">
        <v>335.73342263891379</v>
      </c>
      <c r="E367" s="33">
        <v>906.81621608431544</v>
      </c>
      <c r="F367" s="33">
        <v>819.41089446717911</v>
      </c>
      <c r="G367" s="33">
        <v>632.33427230744462</v>
      </c>
      <c r="H367" s="33">
        <v>757.10295261808994</v>
      </c>
      <c r="I367" s="33">
        <v>686.94195117436914</v>
      </c>
      <c r="J367" s="33">
        <v>729.40253074535781</v>
      </c>
      <c r="K367" s="33">
        <v>734.66249571965261</v>
      </c>
      <c r="L367" s="33">
        <v>819.40261768618439</v>
      </c>
      <c r="M367" s="33">
        <v>750.58408900071697</v>
      </c>
      <c r="N367" s="33">
        <v>730.43217711315799</v>
      </c>
      <c r="O367" s="33">
        <v>744.01166004644813</v>
      </c>
      <c r="P367" s="33">
        <v>688.96777915725602</v>
      </c>
      <c r="Q367" s="33">
        <v>681.18201675026523</v>
      </c>
      <c r="R367" s="33">
        <v>690.69436316789347</v>
      </c>
      <c r="S367" s="33">
        <v>695.35251612188711</v>
      </c>
      <c r="T367" s="33">
        <v>686.27137493687087</v>
      </c>
      <c r="U367" s="33">
        <v>682.09348853562778</v>
      </c>
      <c r="V367" s="33">
        <v>705.80410522361683</v>
      </c>
      <c r="W367" s="33">
        <v>0</v>
      </c>
      <c r="X367" s="33">
        <v>0</v>
      </c>
      <c r="Y367" s="33">
        <v>0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8768.234160475442</v>
      </c>
      <c r="D369" s="117">
        <f t="shared" si="179"/>
        <v>4636.3757720302392</v>
      </c>
      <c r="E369" s="117">
        <f t="shared" si="179"/>
        <v>7358.3843232911968</v>
      </c>
      <c r="F369" s="117">
        <f t="shared" si="179"/>
        <v>7274.3426110738474</v>
      </c>
      <c r="G369" s="117">
        <f t="shared" si="179"/>
        <v>7717.5663125184765</v>
      </c>
      <c r="H369" s="117">
        <f t="shared" si="179"/>
        <v>9265.2111449473359</v>
      </c>
      <c r="I369" s="117">
        <f t="shared" si="179"/>
        <v>8062.6662524307385</v>
      </c>
      <c r="J369" s="117">
        <f t="shared" si="179"/>
        <v>9127.9952341485186</v>
      </c>
      <c r="K369" s="117">
        <f t="shared" si="179"/>
        <v>9189.4543577829918</v>
      </c>
      <c r="L369" s="117">
        <f t="shared" si="179"/>
        <v>9582.2590076126544</v>
      </c>
      <c r="M369" s="117">
        <f t="shared" si="179"/>
        <v>9190.4353920590438</v>
      </c>
      <c r="N369" s="117">
        <f t="shared" si="179"/>
        <v>8812.0767872495617</v>
      </c>
      <c r="O369" s="117">
        <f t="shared" si="179"/>
        <v>8668.2735622722412</v>
      </c>
      <c r="P369" s="117">
        <f t="shared" si="179"/>
        <v>8378.8643099647397</v>
      </c>
      <c r="Q369" s="117">
        <f t="shared" si="179"/>
        <v>8301.1100445755437</v>
      </c>
      <c r="R369" s="117">
        <f t="shared" ref="R369:V369" si="180">R370+R372+R374+R383</f>
        <v>8315.0013758584537</v>
      </c>
      <c r="S369" s="117">
        <f t="shared" si="180"/>
        <v>8254.7625805745629</v>
      </c>
      <c r="T369" s="117">
        <f t="shared" si="180"/>
        <v>8204.4553920390263</v>
      </c>
      <c r="U369" s="117">
        <f t="shared" si="180"/>
        <v>8082.8211224978149</v>
      </c>
      <c r="V369" s="117">
        <f t="shared" si="180"/>
        <v>7526.5030083445245</v>
      </c>
      <c r="W369" s="117">
        <f t="shared" ref="W369:Y369" si="181">W370+W372+W374+W383</f>
        <v>6891.4073741445527</v>
      </c>
      <c r="X369" s="117">
        <f t="shared" si="181"/>
        <v>6394.5660867447186</v>
      </c>
      <c r="Y369" s="117">
        <f t="shared" si="181"/>
        <v>5198.4185960705636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7729.4304964546154</v>
      </c>
      <c r="D370" s="122">
        <f t="shared" si="182"/>
        <v>3760.2017480437007</v>
      </c>
      <c r="E370" s="122">
        <f t="shared" si="182"/>
        <v>5712.2033284433246</v>
      </c>
      <c r="F370" s="122">
        <f t="shared" si="182"/>
        <v>5760.2027109753271</v>
      </c>
      <c r="G370" s="122">
        <f t="shared" si="182"/>
        <v>6426.1614943519753</v>
      </c>
      <c r="H370" s="122">
        <f t="shared" si="182"/>
        <v>7839.9997497740242</v>
      </c>
      <c r="I370" s="122">
        <f t="shared" si="182"/>
        <v>6667.6884392395068</v>
      </c>
      <c r="J370" s="122">
        <f t="shared" si="182"/>
        <v>7679.8474635395796</v>
      </c>
      <c r="K370" s="122">
        <f t="shared" si="182"/>
        <v>7680.2631576956655</v>
      </c>
      <c r="L370" s="122">
        <f t="shared" si="182"/>
        <v>7968.2775073368348</v>
      </c>
      <c r="M370" s="122">
        <f t="shared" si="182"/>
        <v>7635.3907325853952</v>
      </c>
      <c r="N370" s="122">
        <f t="shared" si="182"/>
        <v>7263.9596048167168</v>
      </c>
      <c r="O370" s="122">
        <f t="shared" si="182"/>
        <v>7067.3524570124027</v>
      </c>
      <c r="P370" s="122">
        <f t="shared" si="182"/>
        <v>6784.3886040077896</v>
      </c>
      <c r="Q370" s="122">
        <f t="shared" si="182"/>
        <v>6643.6611051916379</v>
      </c>
      <c r="R370" s="122">
        <f t="shared" si="182"/>
        <v>6646.4650783887273</v>
      </c>
      <c r="S370" s="122">
        <f t="shared" si="182"/>
        <v>6559.8471420880596</v>
      </c>
      <c r="T370" s="122">
        <f t="shared" si="182"/>
        <v>6497.0174689113865</v>
      </c>
      <c r="U370" s="122">
        <f t="shared" si="182"/>
        <v>6238.5613479480953</v>
      </c>
      <c r="V370" s="122">
        <f t="shared" si="182"/>
        <v>5673.8296873514082</v>
      </c>
      <c r="W370" s="122">
        <f t="shared" si="182"/>
        <v>5049.3493457128052</v>
      </c>
      <c r="X370" s="122">
        <f t="shared" si="182"/>
        <v>4835.2119561911422</v>
      </c>
      <c r="Y370" s="122">
        <f t="shared" si="182"/>
        <v>3979.3610042689083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7729.4304964546154</v>
      </c>
      <c r="D371" s="98">
        <v>3760.2017480437007</v>
      </c>
      <c r="E371" s="98">
        <v>5712.2033284433246</v>
      </c>
      <c r="F371" s="98">
        <v>5760.2027109753271</v>
      </c>
      <c r="G371" s="98">
        <v>6426.1614943519753</v>
      </c>
      <c r="H371" s="98">
        <v>7839.9997497740242</v>
      </c>
      <c r="I371" s="98">
        <v>6667.6884392395068</v>
      </c>
      <c r="J371" s="98">
        <v>7679.8474635395796</v>
      </c>
      <c r="K371" s="98">
        <v>7680.2631576956655</v>
      </c>
      <c r="L371" s="98">
        <v>7968.2775073368348</v>
      </c>
      <c r="M371" s="98">
        <v>7635.3907325853952</v>
      </c>
      <c r="N371" s="98">
        <v>7263.9596048167168</v>
      </c>
      <c r="O371" s="98">
        <v>7067.3524570124027</v>
      </c>
      <c r="P371" s="98">
        <v>6784.3886040077896</v>
      </c>
      <c r="Q371" s="98">
        <v>6643.6611051916379</v>
      </c>
      <c r="R371" s="98">
        <v>6646.4650783887273</v>
      </c>
      <c r="S371" s="98">
        <v>6559.8471420880596</v>
      </c>
      <c r="T371" s="98">
        <v>6497.0174689113865</v>
      </c>
      <c r="U371" s="98">
        <v>6238.5613479480953</v>
      </c>
      <c r="V371" s="98">
        <v>5673.8296873514082</v>
      </c>
      <c r="W371" s="98">
        <v>5049.3493457128052</v>
      </c>
      <c r="X371" s="98">
        <v>4835.2119561911422</v>
      </c>
      <c r="Y371" s="98">
        <v>3979.3610042689083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0.97445430873600147</v>
      </c>
      <c r="E372" s="122">
        <f t="shared" si="183"/>
        <v>1.0905348612521586</v>
      </c>
      <c r="F372" s="122">
        <f t="shared" si="183"/>
        <v>1.3337042552354867</v>
      </c>
      <c r="G372" s="122">
        <f t="shared" si="183"/>
        <v>1.7026851857838545</v>
      </c>
      <c r="H372" s="122">
        <f t="shared" si="183"/>
        <v>2.7570746998296425</v>
      </c>
      <c r="I372" s="122">
        <f t="shared" si="183"/>
        <v>3.8802337986917692</v>
      </c>
      <c r="J372" s="122">
        <f t="shared" si="183"/>
        <v>5.1985366230870218</v>
      </c>
      <c r="K372" s="122">
        <f t="shared" si="183"/>
        <v>7.0101037476009527</v>
      </c>
      <c r="L372" s="122">
        <f t="shared" si="183"/>
        <v>13.68388625635175</v>
      </c>
      <c r="M372" s="122">
        <f t="shared" si="183"/>
        <v>9.8758946797284821</v>
      </c>
      <c r="N372" s="122">
        <f t="shared" si="183"/>
        <v>15.159438050066283</v>
      </c>
      <c r="O372" s="122">
        <f t="shared" si="183"/>
        <v>19.069118226634078</v>
      </c>
      <c r="P372" s="122">
        <f t="shared" si="183"/>
        <v>25.582107008084563</v>
      </c>
      <c r="Q372" s="122">
        <f t="shared" si="183"/>
        <v>63.21447426577943</v>
      </c>
      <c r="R372" s="122">
        <f t="shared" si="183"/>
        <v>46.291213649009137</v>
      </c>
      <c r="S372" s="122">
        <f t="shared" si="183"/>
        <v>53.189661810175373</v>
      </c>
      <c r="T372" s="122">
        <f t="shared" si="183"/>
        <v>68.637685663250508</v>
      </c>
      <c r="U372" s="122">
        <f t="shared" si="183"/>
        <v>103.06343044154197</v>
      </c>
      <c r="V372" s="122">
        <f t="shared" si="183"/>
        <v>66.164713203617765</v>
      </c>
      <c r="W372" s="122">
        <f t="shared" si="183"/>
        <v>79.375166779696229</v>
      </c>
      <c r="X372" s="122">
        <f t="shared" si="183"/>
        <v>58.981541779376535</v>
      </c>
      <c r="Y372" s="122">
        <f t="shared" si="183"/>
        <v>25.729100005220996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0.97445430873600147</v>
      </c>
      <c r="E373" s="98">
        <f>RES_hhdet_in_tesh!E147</f>
        <v>1.0905348612521586</v>
      </c>
      <c r="F373" s="98">
        <f>RES_hhdet_in_tesh!F147</f>
        <v>1.3337042552354867</v>
      </c>
      <c r="G373" s="98">
        <f>RES_hhdet_in_tesh!G147</f>
        <v>1.7026851857838545</v>
      </c>
      <c r="H373" s="98">
        <f>RES_hhdet_in_tesh!H147</f>
        <v>2.7570746998296425</v>
      </c>
      <c r="I373" s="98">
        <f>RES_hhdet_in_tesh!I147</f>
        <v>3.8802337986917692</v>
      </c>
      <c r="J373" s="98">
        <f>RES_hhdet_in_tesh!J147</f>
        <v>5.1985366230870218</v>
      </c>
      <c r="K373" s="98">
        <f>RES_hhdet_in_tesh!K147</f>
        <v>7.0101037476009527</v>
      </c>
      <c r="L373" s="98">
        <f>RES_hhdet_in_tesh!L147</f>
        <v>13.68388625635175</v>
      </c>
      <c r="M373" s="98">
        <f>RES_hhdet_in_tesh!M147</f>
        <v>9.8758946797284821</v>
      </c>
      <c r="N373" s="98">
        <f>RES_hhdet_in_tesh!N147</f>
        <v>15.159438050066283</v>
      </c>
      <c r="O373" s="98">
        <f>RES_hhdet_in_tesh!O147</f>
        <v>19.069118226634078</v>
      </c>
      <c r="P373" s="98">
        <f>RES_hhdet_in_tesh!P147</f>
        <v>25.582107008084563</v>
      </c>
      <c r="Q373" s="98">
        <f>RES_hhdet_in_tesh!Q147</f>
        <v>63.21447426577943</v>
      </c>
      <c r="R373" s="98">
        <f>RES_hhdet_in_tesh!R147</f>
        <v>46.291213649009137</v>
      </c>
      <c r="S373" s="98">
        <f>RES_hhdet_in_tesh!S147</f>
        <v>53.189661810175373</v>
      </c>
      <c r="T373" s="98">
        <f>RES_hhdet_in_tesh!T147</f>
        <v>68.637685663250508</v>
      </c>
      <c r="U373" s="98">
        <f>RES_hhdet_in_tesh!U147</f>
        <v>103.06343044154197</v>
      </c>
      <c r="V373" s="98">
        <f>RES_hhdet_in_tesh!V147</f>
        <v>66.164713203617765</v>
      </c>
      <c r="W373" s="98">
        <f>RES_hhdet_in_tesh!W147</f>
        <v>79.375166779696229</v>
      </c>
      <c r="X373" s="98">
        <f>RES_hhdet_in_tesh!X147</f>
        <v>58.981541779376535</v>
      </c>
      <c r="Y373" s="98">
        <f>RES_hhdet_in_tesh!Y147</f>
        <v>25.729100005220996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682.17129343490762</v>
      </c>
      <c r="D374" s="122">
        <v>531.39525510961971</v>
      </c>
      <c r="E374" s="122">
        <v>1019.2046870391031</v>
      </c>
      <c r="F374" s="122">
        <v>943.49706741315913</v>
      </c>
      <c r="G374" s="122">
        <v>779.18741369352404</v>
      </c>
      <c r="H374" s="122">
        <v>883.49930581169622</v>
      </c>
      <c r="I374" s="122">
        <v>846.09692856251502</v>
      </c>
      <c r="J374" s="122">
        <v>880.00757865968831</v>
      </c>
      <c r="K374" s="122">
        <v>926.93598197179404</v>
      </c>
      <c r="L374" s="122">
        <v>988.42348185433229</v>
      </c>
      <c r="M374" s="122">
        <v>972.59003313183359</v>
      </c>
      <c r="N374" s="122">
        <v>964.55158269436811</v>
      </c>
      <c r="O374" s="122">
        <v>1024.788886372439</v>
      </c>
      <c r="P374" s="122">
        <v>1026.722288902746</v>
      </c>
      <c r="Q374" s="122">
        <v>1053.8698111260908</v>
      </c>
      <c r="R374" s="122">
        <v>1070.4943343233003</v>
      </c>
      <c r="S374" s="122">
        <v>1080.427894423726</v>
      </c>
      <c r="T374" s="122">
        <v>1063.8479118506275</v>
      </c>
      <c r="U374" s="122">
        <v>1144.5798716659381</v>
      </c>
      <c r="V374" s="122">
        <v>1210.5442863706148</v>
      </c>
      <c r="W374" s="122">
        <v>1225.0924728884686</v>
      </c>
      <c r="X374" s="122">
        <v>1035.2730186305193</v>
      </c>
      <c r="Y374" s="122">
        <v>813.71379756608633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753.37318286958521</v>
      </c>
      <c r="D375" s="98">
        <v>764.45487537143356</v>
      </c>
      <c r="E375" s="98">
        <v>803.00790227261416</v>
      </c>
      <c r="F375" s="98">
        <v>828.30176467431397</v>
      </c>
      <c r="G375" s="98">
        <v>836.67796550396247</v>
      </c>
      <c r="H375" s="98">
        <v>850.89070349500037</v>
      </c>
      <c r="I375" s="98">
        <v>885.28954707720641</v>
      </c>
      <c r="J375" s="98">
        <v>909.80745041429066</v>
      </c>
      <c r="K375" s="98">
        <v>941.19323306058175</v>
      </c>
      <c r="L375" s="98">
        <v>956.3777071634546</v>
      </c>
      <c r="M375" s="98">
        <v>952.14708434438808</v>
      </c>
      <c r="N375" s="98">
        <v>1001.9049051457376</v>
      </c>
      <c r="O375" s="98">
        <v>993.96498280134313</v>
      </c>
      <c r="P375" s="98">
        <v>1011.7198734603427</v>
      </c>
      <c r="Q375" s="98">
        <v>1014.8772538951092</v>
      </c>
      <c r="R375" s="98">
        <v>1050.5948113230065</v>
      </c>
      <c r="S375" s="98">
        <v>1079.610165448519</v>
      </c>
      <c r="T375" s="98">
        <v>1120.7531542749687</v>
      </c>
      <c r="U375" s="98">
        <v>1192.0021703672207</v>
      </c>
      <c r="V375" s="98">
        <v>1203.3838541784987</v>
      </c>
      <c r="W375" s="98">
        <v>1265.652954550608</v>
      </c>
      <c r="X375" s="98">
        <v>1246.2553210716751</v>
      </c>
      <c r="Y375" s="98">
        <v>1017.2511009794312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942.6667683700698</v>
      </c>
      <c r="L376" s="98">
        <v>0</v>
      </c>
      <c r="M376" s="98">
        <v>953.04576482021719</v>
      </c>
      <c r="N376" s="98">
        <v>1002.5961481645191</v>
      </c>
      <c r="O376" s="98">
        <v>994.76250892333883</v>
      </c>
      <c r="P376" s="98">
        <v>1014.2371151978247</v>
      </c>
      <c r="Q376" s="98">
        <v>1017.4793825998577</v>
      </c>
      <c r="R376" s="98">
        <v>1053.0733234824049</v>
      </c>
      <c r="S376" s="98">
        <v>1081.6697731102622</v>
      </c>
      <c r="T376" s="98">
        <v>1121.8645472624785</v>
      </c>
      <c r="U376" s="98">
        <v>1193.0483283763215</v>
      </c>
      <c r="V376" s="98">
        <v>1204.1721362454837</v>
      </c>
      <c r="W376" s="98">
        <v>1266.4009593352525</v>
      </c>
      <c r="X376" s="98">
        <v>1251.733301142564</v>
      </c>
      <c r="Y376" s="98">
        <v>1023.0110498445372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450.72682272581505</v>
      </c>
      <c r="L377" s="101">
        <v>0</v>
      </c>
      <c r="M377" s="101">
        <v>458.38178675114489</v>
      </c>
      <c r="N377" s="101">
        <v>464.49600814609221</v>
      </c>
      <c r="O377" s="101">
        <v>474.51206651108305</v>
      </c>
      <c r="P377" s="101">
        <v>473.99188602104795</v>
      </c>
      <c r="Q377" s="101">
        <v>482.41447170621154</v>
      </c>
      <c r="R377" s="101">
        <v>493.63262631938107</v>
      </c>
      <c r="S377" s="101">
        <v>497.96263892724687</v>
      </c>
      <c r="T377" s="101">
        <v>610.91671277376906</v>
      </c>
      <c r="U377" s="101">
        <v>588.00264497308683</v>
      </c>
      <c r="V377" s="101">
        <v>578.22182814725898</v>
      </c>
      <c r="W377" s="101">
        <v>630.76382517478237</v>
      </c>
      <c r="X377" s="101">
        <v>486.69815533155054</v>
      </c>
      <c r="Y377" s="101">
        <v>318.42922587117528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491.93994564425475</v>
      </c>
      <c r="L378" s="104">
        <v>0</v>
      </c>
      <c r="M378" s="104">
        <v>494.66397806907236</v>
      </c>
      <c r="N378" s="104">
        <v>538.10014001842683</v>
      </c>
      <c r="O378" s="104">
        <v>520.25044241225578</v>
      </c>
      <c r="P378" s="104">
        <v>540.24522917677677</v>
      </c>
      <c r="Q378" s="104">
        <v>535.06491089364613</v>
      </c>
      <c r="R378" s="104">
        <v>559.44069716302397</v>
      </c>
      <c r="S378" s="104">
        <v>583.70713418301546</v>
      </c>
      <c r="T378" s="104">
        <v>510.94783448870942</v>
      </c>
      <c r="U378" s="104">
        <v>605.04568340323465</v>
      </c>
      <c r="V378" s="104">
        <v>625.95030809822492</v>
      </c>
      <c r="W378" s="104">
        <v>635.63713416047028</v>
      </c>
      <c r="X378" s="104">
        <v>765.03514581101354</v>
      </c>
      <c r="Y378" s="104">
        <v>704.58182397336202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645.87229097801321</v>
      </c>
      <c r="D379" s="101">
        <v>489.67813931096566</v>
      </c>
      <c r="E379" s="101">
        <v>1035.2101437701074</v>
      </c>
      <c r="F379" s="101">
        <v>961.98614176292085</v>
      </c>
      <c r="G379" s="101">
        <v>761.9046418057743</v>
      </c>
      <c r="H379" s="101">
        <v>907.19064384550325</v>
      </c>
      <c r="I379" s="101">
        <v>832.83247398243554</v>
      </c>
      <c r="J379" s="101">
        <v>876.77856926033326</v>
      </c>
      <c r="K379" s="101">
        <v>924.36129205992643</v>
      </c>
      <c r="L379" s="101">
        <v>990.80301425474624</v>
      </c>
      <c r="M379" s="101">
        <v>974.23027845614865</v>
      </c>
      <c r="N379" s="101">
        <v>959.22749890895147</v>
      </c>
      <c r="O379" s="101">
        <v>1027.3703868120899</v>
      </c>
      <c r="P379" s="101">
        <v>1023.7864057853986</v>
      </c>
      <c r="Q379" s="101">
        <v>1052.0276188949424</v>
      </c>
      <c r="R379" s="101">
        <v>1068.2209119602057</v>
      </c>
      <c r="S379" s="101">
        <v>1078.6246653466862</v>
      </c>
      <c r="T379" s="101">
        <v>1054.3036982311253</v>
      </c>
      <c r="U379" s="101">
        <v>1138.1605003849766</v>
      </c>
      <c r="V379" s="101">
        <v>0</v>
      </c>
      <c r="W379" s="101">
        <v>1218.2813940564397</v>
      </c>
      <c r="X379" s="101">
        <v>1002.1263682750784</v>
      </c>
      <c r="Y379" s="101">
        <v>0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926.15747098090731</v>
      </c>
      <c r="L380" s="104">
        <v>991.96277773474628</v>
      </c>
      <c r="M380" s="104">
        <v>974.79611350576204</v>
      </c>
      <c r="N380" s="104">
        <v>959.46135449433586</v>
      </c>
      <c r="O380" s="104">
        <v>1029.4080617353009</v>
      </c>
      <c r="P380" s="104">
        <v>1029.794991167849</v>
      </c>
      <c r="Q380" s="104">
        <v>1059.7069758974174</v>
      </c>
      <c r="R380" s="104">
        <v>1075.4819061571429</v>
      </c>
      <c r="S380" s="104">
        <v>1083.6733530312592</v>
      </c>
      <c r="T380" s="104">
        <v>1057.0785994975586</v>
      </c>
      <c r="U380" s="104">
        <v>1139.593443609622</v>
      </c>
      <c r="V380" s="104">
        <v>1211.5946196017844</v>
      </c>
      <c r="W380" s="104">
        <v>1221.7586780267745</v>
      </c>
      <c r="X380" s="104">
        <v>1003.8323546719188</v>
      </c>
      <c r="Y380" s="104">
        <v>760.21981231272434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442.88237120629731</v>
      </c>
      <c r="L381" s="98">
        <v>497.10996054035604</v>
      </c>
      <c r="M381" s="98">
        <v>468.95863630990601</v>
      </c>
      <c r="N381" s="98">
        <v>443.9863397762964</v>
      </c>
      <c r="O381" s="98">
        <v>491.58394987421224</v>
      </c>
      <c r="P381" s="98">
        <v>481.69090470675235</v>
      </c>
      <c r="Q381" s="98">
        <v>503.7246580076752</v>
      </c>
      <c r="R381" s="98">
        <v>506.44806369828137</v>
      </c>
      <c r="S381" s="98">
        <v>500.97574616194572</v>
      </c>
      <c r="T381" s="98">
        <v>569.00763046275063</v>
      </c>
      <c r="U381" s="98">
        <v>561.29251356679561</v>
      </c>
      <c r="V381" s="98">
        <v>585.5087265305707</v>
      </c>
      <c r="W381" s="98">
        <v>607.84287382711079</v>
      </c>
      <c r="X381" s="98">
        <v>371.70740597693879</v>
      </c>
      <c r="Y381" s="98">
        <v>202.11348466911946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483.27509977461006</v>
      </c>
      <c r="L382" s="98">
        <v>494.85281719439018</v>
      </c>
      <c r="M382" s="98">
        <v>505.8374771958558</v>
      </c>
      <c r="N382" s="98">
        <v>515.47501471803923</v>
      </c>
      <c r="O382" s="98">
        <v>537.82411186108834</v>
      </c>
      <c r="P382" s="98">
        <v>548.10408646109647</v>
      </c>
      <c r="Q382" s="98">
        <v>555.98231788974226</v>
      </c>
      <c r="R382" s="98">
        <v>569.0338424588615</v>
      </c>
      <c r="S382" s="98">
        <v>582.69760686931363</v>
      </c>
      <c r="T382" s="98">
        <v>488.07096903480823</v>
      </c>
      <c r="U382" s="98">
        <v>578.30093004282639</v>
      </c>
      <c r="V382" s="98">
        <v>626.08589307121383</v>
      </c>
      <c r="W382" s="98">
        <v>613.91580419966374</v>
      </c>
      <c r="X382" s="98">
        <v>632.12494869498005</v>
      </c>
      <c r="Y382" s="98">
        <v>558.10632764360491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356.63237058591864</v>
      </c>
      <c r="D383" s="122">
        <v>343.80431456818292</v>
      </c>
      <c r="E383" s="122">
        <v>625.8857729475169</v>
      </c>
      <c r="F383" s="122">
        <v>569.3091284301255</v>
      </c>
      <c r="G383" s="122">
        <v>510.51471928719394</v>
      </c>
      <c r="H383" s="122">
        <v>538.95501466178655</v>
      </c>
      <c r="I383" s="122">
        <v>545.00065083002494</v>
      </c>
      <c r="J383" s="122">
        <v>562.9416553261641</v>
      </c>
      <c r="K383" s="122">
        <v>575.24511436793171</v>
      </c>
      <c r="L383" s="122">
        <v>611.8741321651363</v>
      </c>
      <c r="M383" s="122">
        <v>572.57873166208685</v>
      </c>
      <c r="N383" s="122">
        <v>568.40616168841029</v>
      </c>
      <c r="O383" s="122">
        <v>557.0631006607656</v>
      </c>
      <c r="P383" s="122">
        <v>542.17131004612008</v>
      </c>
      <c r="Q383" s="122">
        <v>540.36465399203587</v>
      </c>
      <c r="R383" s="122">
        <v>551.750749497416</v>
      </c>
      <c r="S383" s="122">
        <v>561.29788225260234</v>
      </c>
      <c r="T383" s="122">
        <v>574.95232561376247</v>
      </c>
      <c r="U383" s="122">
        <v>596.61647244224014</v>
      </c>
      <c r="V383" s="122">
        <v>575.96432141888386</v>
      </c>
      <c r="W383" s="122">
        <v>537.59038876358341</v>
      </c>
      <c r="X383" s="122">
        <v>465.09957014368035</v>
      </c>
      <c r="Y383" s="122">
        <v>379.61469423034799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367.91319913191973</v>
      </c>
      <c r="D384" s="98">
        <v>399.28902545890935</v>
      </c>
      <c r="E384" s="98">
        <v>530.88339745334531</v>
      </c>
      <c r="F384" s="98">
        <v>532.77971181831379</v>
      </c>
      <c r="G384" s="98">
        <v>520.54353812929037</v>
      </c>
      <c r="H384" s="98">
        <v>528.81217328407274</v>
      </c>
      <c r="I384" s="98">
        <v>551.37754960160964</v>
      </c>
      <c r="J384" s="98">
        <v>568.55596703334959</v>
      </c>
      <c r="K384" s="98">
        <v>586.70939712812788</v>
      </c>
      <c r="L384" s="98">
        <v>594.53506626154456</v>
      </c>
      <c r="M384" s="98">
        <v>569.22457014317774</v>
      </c>
      <c r="N384" s="98">
        <v>571.00815286850627</v>
      </c>
      <c r="O384" s="98">
        <v>548.22671005447796</v>
      </c>
      <c r="P384" s="98">
        <v>543.2549921962476</v>
      </c>
      <c r="Q384" s="98">
        <v>540.88420995547358</v>
      </c>
      <c r="R384" s="98">
        <v>549.46541550128711</v>
      </c>
      <c r="S384" s="98">
        <v>556.62373478708344</v>
      </c>
      <c r="T384" s="98">
        <v>576.01601253220451</v>
      </c>
      <c r="U384" s="98">
        <v>604.65700262172743</v>
      </c>
      <c r="V384" s="98">
        <v>565.64896159889372</v>
      </c>
      <c r="W384" s="98">
        <v>537.59038876358341</v>
      </c>
      <c r="X384" s="98">
        <v>465.09957014368035</v>
      </c>
      <c r="Y384" s="98">
        <v>379.61469423034799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319.65632146291495</v>
      </c>
      <c r="D385" s="33">
        <v>252.71444160854116</v>
      </c>
      <c r="E385" s="33">
        <v>683.76264675539971</v>
      </c>
      <c r="F385" s="33">
        <v>618.93029569341866</v>
      </c>
      <c r="G385" s="33">
        <v>478.48720104953145</v>
      </c>
      <c r="H385" s="33">
        <v>573.96900025315722</v>
      </c>
      <c r="I385" s="33">
        <v>521.79036571559664</v>
      </c>
      <c r="J385" s="33">
        <v>555.19395670133315</v>
      </c>
      <c r="K385" s="33">
        <v>560.46412087208125</v>
      </c>
      <c r="L385" s="33">
        <v>626.65174515115189</v>
      </c>
      <c r="M385" s="33">
        <v>576.03925748661914</v>
      </c>
      <c r="N385" s="33">
        <v>563.26277747465565</v>
      </c>
      <c r="O385" s="33">
        <v>577.54024535916869</v>
      </c>
      <c r="P385" s="33">
        <v>539.47304513884183</v>
      </c>
      <c r="Q385" s="33">
        <v>539.33950395612976</v>
      </c>
      <c r="R385" s="33">
        <v>555.09839956863175</v>
      </c>
      <c r="S385" s="33">
        <v>569.2065472042085</v>
      </c>
      <c r="T385" s="33">
        <v>572.78504996383163</v>
      </c>
      <c r="U385" s="33">
        <v>579.75786630766697</v>
      </c>
      <c r="V385" s="33">
        <v>608.92474514932928</v>
      </c>
      <c r="W385" s="33">
        <v>0</v>
      </c>
      <c r="X385" s="33">
        <v>0</v>
      </c>
      <c r="Y385" s="33">
        <v>0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209.61677472821577</v>
      </c>
      <c r="D387" s="117">
        <f t="shared" si="184"/>
        <v>141.66829908339574</v>
      </c>
      <c r="E387" s="117">
        <f t="shared" si="184"/>
        <v>99.388629383719618</v>
      </c>
      <c r="F387" s="117">
        <f t="shared" si="184"/>
        <v>163.27884532736519</v>
      </c>
      <c r="G387" s="117">
        <f t="shared" si="184"/>
        <v>228.21932160324445</v>
      </c>
      <c r="H387" s="117">
        <f t="shared" si="184"/>
        <v>296.72455453928939</v>
      </c>
      <c r="I387" s="117">
        <f t="shared" si="184"/>
        <v>252.91756098960889</v>
      </c>
      <c r="J387" s="117">
        <f t="shared" si="184"/>
        <v>161.04515701334634</v>
      </c>
      <c r="K387" s="117">
        <f t="shared" si="184"/>
        <v>163.13166962807625</v>
      </c>
      <c r="L387" s="117">
        <f t="shared" si="184"/>
        <v>131.43632773563448</v>
      </c>
      <c r="M387" s="117">
        <f t="shared" si="184"/>
        <v>138.2733982659208</v>
      </c>
      <c r="N387" s="117">
        <f t="shared" si="184"/>
        <v>190.47572789024153</v>
      </c>
      <c r="O387" s="117">
        <f t="shared" si="184"/>
        <v>189.39402809806651</v>
      </c>
      <c r="P387" s="117">
        <f t="shared" si="184"/>
        <v>191.40167061066131</v>
      </c>
      <c r="Q387" s="117">
        <f t="shared" si="184"/>
        <v>169.70009539922418</v>
      </c>
      <c r="R387" s="117">
        <f t="shared" ref="R387:V387" si="185">R388+R390+R392+R401</f>
        <v>158.9871920004619</v>
      </c>
      <c r="S387" s="117">
        <f t="shared" si="185"/>
        <v>170.9516393148516</v>
      </c>
      <c r="T387" s="117">
        <f t="shared" si="185"/>
        <v>180.94334195255178</v>
      </c>
      <c r="U387" s="117">
        <f t="shared" si="185"/>
        <v>187.8330134137338</v>
      </c>
      <c r="V387" s="117">
        <f t="shared" si="185"/>
        <v>204.6440085539823</v>
      </c>
      <c r="W387" s="117">
        <f t="shared" ref="W387:Y387" si="186">W388+W390+W392+W401</f>
        <v>227.33253774822293</v>
      </c>
      <c r="X387" s="117">
        <f t="shared" si="186"/>
        <v>217.81038776098237</v>
      </c>
      <c r="Y387" s="117">
        <f t="shared" si="186"/>
        <v>199.08287755715543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100.520124089616</v>
      </c>
      <c r="D392" s="122">
        <v>45.698527009790702</v>
      </c>
      <c r="E392" s="122">
        <v>21.706276126358762</v>
      </c>
      <c r="F392" s="122">
        <v>44.741733278767889</v>
      </c>
      <c r="G392" s="122">
        <v>75.188762550136673</v>
      </c>
      <c r="H392" s="122">
        <v>138.53407801463911</v>
      </c>
      <c r="I392" s="122">
        <v>86.147410555142741</v>
      </c>
      <c r="J392" s="122">
        <v>34.017498069030793</v>
      </c>
      <c r="K392" s="122">
        <v>35.889359912308301</v>
      </c>
      <c r="L392" s="122">
        <v>26.157964902817007</v>
      </c>
      <c r="M392" s="122">
        <v>27.083754106261576</v>
      </c>
      <c r="N392" s="122">
        <v>44.654861745041593</v>
      </c>
      <c r="O392" s="122">
        <v>42.140966514094536</v>
      </c>
      <c r="P392" s="122">
        <v>42.43595512884675</v>
      </c>
      <c r="Q392" s="122">
        <v>31.982642584925202</v>
      </c>
      <c r="R392" s="122">
        <v>34.286787511815959</v>
      </c>
      <c r="S392" s="122">
        <v>38.217202588076674</v>
      </c>
      <c r="T392" s="122">
        <v>35.38747056416188</v>
      </c>
      <c r="U392" s="122">
        <v>34.594956998952561</v>
      </c>
      <c r="V392" s="122">
        <v>44.118442062688963</v>
      </c>
      <c r="W392" s="122">
        <v>27.458282049333945</v>
      </c>
      <c r="X392" s="122">
        <v>45.001258650580297</v>
      </c>
      <c r="Y392" s="122">
        <v>58.045148498399655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297.69421365001665</v>
      </c>
      <c r="D393" s="98">
        <v>301.00096457115478</v>
      </c>
      <c r="E393" s="98">
        <v>314.90797518702021</v>
      </c>
      <c r="F393" s="98">
        <v>323.5029850650007</v>
      </c>
      <c r="G393" s="98">
        <v>325.30161927396688</v>
      </c>
      <c r="H393" s="98">
        <v>329.21147457380471</v>
      </c>
      <c r="I393" s="98">
        <v>340.6880384816605</v>
      </c>
      <c r="J393" s="98">
        <v>347.95807689545109</v>
      </c>
      <c r="K393" s="98">
        <v>357.32656923853853</v>
      </c>
      <c r="L393" s="98">
        <v>359.99985470473217</v>
      </c>
      <c r="M393" s="98">
        <v>352.29249997070576</v>
      </c>
      <c r="N393" s="98">
        <v>360.56251802577583</v>
      </c>
      <c r="O393" s="98">
        <v>343.9504701078265</v>
      </c>
      <c r="P393" s="98">
        <v>334.49747291305289</v>
      </c>
      <c r="Q393" s="98">
        <v>322.60133188620171</v>
      </c>
      <c r="R393" s="98">
        <v>325.8033824636766</v>
      </c>
      <c r="S393" s="98">
        <v>327.36139337726723</v>
      </c>
      <c r="T393" s="98">
        <v>333.19870847244079</v>
      </c>
      <c r="U393" s="98">
        <v>348.58194854847744</v>
      </c>
      <c r="V393" s="98">
        <v>347.43469195213646</v>
      </c>
      <c r="W393" s="98">
        <v>362.57833620687961</v>
      </c>
      <c r="X393" s="98">
        <v>355.4750043892501</v>
      </c>
      <c r="Y393" s="98">
        <v>289.52009878026939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171.11966339226291</v>
      </c>
      <c r="L394" s="98">
        <v>0</v>
      </c>
      <c r="M394" s="98">
        <v>169.60033617788346</v>
      </c>
      <c r="N394" s="98">
        <v>167.16142365398895</v>
      </c>
      <c r="O394" s="98">
        <v>164.19959573258188</v>
      </c>
      <c r="P394" s="98">
        <v>156.7124381110095</v>
      </c>
      <c r="Q394" s="98">
        <v>153.34618102465308</v>
      </c>
      <c r="R394" s="98">
        <v>153.08202326523386</v>
      </c>
      <c r="S394" s="98">
        <v>150.99315340488786</v>
      </c>
      <c r="T394" s="98">
        <v>181.62488225351686</v>
      </c>
      <c r="U394" s="98">
        <v>171.95195850459979</v>
      </c>
      <c r="V394" s="98">
        <v>166.94118177236678</v>
      </c>
      <c r="W394" s="98">
        <v>180.69826918119432</v>
      </c>
      <c r="X394" s="98">
        <v>138.82310147646916</v>
      </c>
      <c r="Y394" s="98">
        <v>90.62822428010476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171.11966339226291</v>
      </c>
      <c r="L395" s="101">
        <v>0</v>
      </c>
      <c r="M395" s="101">
        <v>169.60033617788346</v>
      </c>
      <c r="N395" s="101">
        <v>167.16142365398895</v>
      </c>
      <c r="O395" s="101">
        <v>164.19959573258188</v>
      </c>
      <c r="P395" s="101">
        <v>156.7124381110095</v>
      </c>
      <c r="Q395" s="101">
        <v>153.34618102465308</v>
      </c>
      <c r="R395" s="101">
        <v>153.08202326523386</v>
      </c>
      <c r="S395" s="101">
        <v>150.99315340488786</v>
      </c>
      <c r="T395" s="101">
        <v>181.62488225351686</v>
      </c>
      <c r="U395" s="101">
        <v>171.95195850459979</v>
      </c>
      <c r="V395" s="101">
        <v>166.94118177236678</v>
      </c>
      <c r="W395" s="101">
        <v>180.69826918119432</v>
      </c>
      <c r="X395" s="101">
        <v>138.82310147646916</v>
      </c>
      <c r="Y395" s="101">
        <v>90.62822428010476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109.09665063859978</v>
      </c>
      <c r="D401" s="122">
        <v>95.969772073605043</v>
      </c>
      <c r="E401" s="122">
        <v>77.682353257360859</v>
      </c>
      <c r="F401" s="122">
        <v>118.53711204859731</v>
      </c>
      <c r="G401" s="122">
        <v>153.03055905310777</v>
      </c>
      <c r="H401" s="122">
        <v>158.19047652465028</v>
      </c>
      <c r="I401" s="122">
        <v>166.77015043446616</v>
      </c>
      <c r="J401" s="122">
        <v>127.02765894431553</v>
      </c>
      <c r="K401" s="122">
        <v>127.24230971576796</v>
      </c>
      <c r="L401" s="122">
        <v>105.27836283281748</v>
      </c>
      <c r="M401" s="122">
        <v>111.18964415965924</v>
      </c>
      <c r="N401" s="122">
        <v>145.82086614519994</v>
      </c>
      <c r="O401" s="122">
        <v>147.25306158397197</v>
      </c>
      <c r="P401" s="122">
        <v>148.96571548181456</v>
      </c>
      <c r="Q401" s="122">
        <v>137.71745281429898</v>
      </c>
      <c r="R401" s="122">
        <v>124.70040448864594</v>
      </c>
      <c r="S401" s="122">
        <v>132.73443672677493</v>
      </c>
      <c r="T401" s="122">
        <v>145.5558713883899</v>
      </c>
      <c r="U401" s="122">
        <v>153.23805641478123</v>
      </c>
      <c r="V401" s="122">
        <v>160.52556649129335</v>
      </c>
      <c r="W401" s="122">
        <v>199.87425569888899</v>
      </c>
      <c r="X401" s="122">
        <v>172.80912911040207</v>
      </c>
      <c r="Y401" s="122">
        <v>141.03772905875576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142.38037456224041</v>
      </c>
      <c r="D402" s="98">
        <v>154.42692965589865</v>
      </c>
      <c r="E402" s="98">
        <v>205.19456336608206</v>
      </c>
      <c r="F402" s="98">
        <v>205.80010461401727</v>
      </c>
      <c r="G402" s="98">
        <v>200.94921895862637</v>
      </c>
      <c r="H402" s="98">
        <v>204.01504872787638</v>
      </c>
      <c r="I402" s="98">
        <v>212.58933629105962</v>
      </c>
      <c r="J402" s="98">
        <v>219.07729939648166</v>
      </c>
      <c r="K402" s="98">
        <v>225.93268651970507</v>
      </c>
      <c r="L402" s="98">
        <v>228.80497522332331</v>
      </c>
      <c r="M402" s="98">
        <v>218.9617125250015</v>
      </c>
      <c r="N402" s="98">
        <v>219.5903128392824</v>
      </c>
      <c r="O402" s="98">
        <v>210.79637239669373</v>
      </c>
      <c r="P402" s="98">
        <v>208.7936020667004</v>
      </c>
      <c r="Q402" s="98">
        <v>207.51399124576432</v>
      </c>
      <c r="R402" s="98">
        <v>209.82939576503924</v>
      </c>
      <c r="S402" s="98">
        <v>211.18261158434441</v>
      </c>
      <c r="T402" s="98">
        <v>216.99388911503115</v>
      </c>
      <c r="U402" s="98">
        <v>226.32329296480791</v>
      </c>
      <c r="V402" s="98">
        <v>210.76396731427434</v>
      </c>
      <c r="W402" s="98">
        <v>199.87425569888899</v>
      </c>
      <c r="X402" s="98">
        <v>172.80912911040207</v>
      </c>
      <c r="Y402" s="98">
        <v>141.03772905875576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90.021785517124201</v>
      </c>
      <c r="D405" s="118">
        <f t="shared" si="189"/>
        <v>49.289788637175953</v>
      </c>
      <c r="E405" s="118">
        <f t="shared" si="189"/>
        <v>77.027093424911087</v>
      </c>
      <c r="F405" s="118">
        <f t="shared" si="189"/>
        <v>73.062515025926032</v>
      </c>
      <c r="G405" s="118">
        <f t="shared" si="189"/>
        <v>71.652882250803671</v>
      </c>
      <c r="H405" s="118">
        <f t="shared" si="189"/>
        <v>81.292935071652408</v>
      </c>
      <c r="I405" s="118">
        <f t="shared" si="189"/>
        <v>70.396076864853995</v>
      </c>
      <c r="J405" s="118">
        <f t="shared" si="189"/>
        <v>74.472074860286853</v>
      </c>
      <c r="K405" s="118">
        <f t="shared" si="189"/>
        <v>71.787998535569599</v>
      </c>
      <c r="L405" s="118">
        <f t="shared" si="189"/>
        <v>73.896531549366216</v>
      </c>
      <c r="M405" s="118">
        <f t="shared" si="189"/>
        <v>68.725359845628418</v>
      </c>
      <c r="N405" s="118">
        <f t="shared" si="189"/>
        <v>64.403855668023823</v>
      </c>
      <c r="O405" s="118">
        <f t="shared" si="189"/>
        <v>59.772725487024658</v>
      </c>
      <c r="P405" s="118">
        <f t="shared" si="189"/>
        <v>55.825522926390136</v>
      </c>
      <c r="Q405" s="118">
        <f t="shared" si="189"/>
        <v>53.863740632641168</v>
      </c>
      <c r="R405" s="118">
        <f t="shared" ref="R405:V405" si="190">R406+R408+R410+R419</f>
        <v>54.111192204189642</v>
      </c>
      <c r="S405" s="118">
        <f t="shared" si="190"/>
        <v>54.379566038710998</v>
      </c>
      <c r="T405" s="118">
        <f t="shared" si="190"/>
        <v>53.021130708085323</v>
      </c>
      <c r="U405" s="118">
        <f t="shared" si="190"/>
        <v>53.60596049503107</v>
      </c>
      <c r="V405" s="118">
        <f t="shared" si="190"/>
        <v>51.3408348490577</v>
      </c>
      <c r="W405" s="118">
        <f t="shared" ref="W405:Y405" si="191">W406+W408+W410+W419</f>
        <v>48.683764616600179</v>
      </c>
      <c r="X405" s="118">
        <f t="shared" si="191"/>
        <v>43.036586066321021</v>
      </c>
      <c r="Y405" s="118">
        <f t="shared" si="191"/>
        <v>34.038935134638059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67.822185801633623</v>
      </c>
      <c r="D406" s="123">
        <f t="shared" si="192"/>
        <v>31.002024813787404</v>
      </c>
      <c r="E406" s="123">
        <f t="shared" si="192"/>
        <v>44.431238280674172</v>
      </c>
      <c r="F406" s="123">
        <f t="shared" si="192"/>
        <v>42.420219703892812</v>
      </c>
      <c r="G406" s="123">
        <f t="shared" si="192"/>
        <v>44.838434597496594</v>
      </c>
      <c r="H406" s="123">
        <f t="shared" si="192"/>
        <v>51.720031413687096</v>
      </c>
      <c r="I406" s="123">
        <f t="shared" si="192"/>
        <v>41.800858373464237</v>
      </c>
      <c r="J406" s="123">
        <f t="shared" si="192"/>
        <v>45.836302972869682</v>
      </c>
      <c r="K406" s="123">
        <f t="shared" si="192"/>
        <v>43.705119995123525</v>
      </c>
      <c r="L406" s="123">
        <f t="shared" si="192"/>
        <v>43.246199923486486</v>
      </c>
      <c r="M406" s="123">
        <f t="shared" si="192"/>
        <v>39.227543595264038</v>
      </c>
      <c r="N406" s="123">
        <f t="shared" si="192"/>
        <v>35.036252345333764</v>
      </c>
      <c r="O406" s="123">
        <f t="shared" si="192"/>
        <v>31.770736815348688</v>
      </c>
      <c r="P406" s="123">
        <f t="shared" si="192"/>
        <v>28.418462932540749</v>
      </c>
      <c r="Q406" s="123">
        <f t="shared" si="192"/>
        <v>26.41611770288392</v>
      </c>
      <c r="R406" s="123">
        <f t="shared" si="192"/>
        <v>26.402481879769166</v>
      </c>
      <c r="S406" s="123">
        <f t="shared" si="192"/>
        <v>26.027628778564456</v>
      </c>
      <c r="T406" s="123">
        <f t="shared" si="192"/>
        <v>25.750115998834012</v>
      </c>
      <c r="U406" s="123">
        <f t="shared" si="192"/>
        <v>24.700001990244122</v>
      </c>
      <c r="V406" s="123">
        <f t="shared" si="192"/>
        <v>22.381737900177082</v>
      </c>
      <c r="W406" s="123">
        <f t="shared" si="192"/>
        <v>19.602771432268316</v>
      </c>
      <c r="X406" s="123">
        <f t="shared" si="192"/>
        <v>18.358122949040524</v>
      </c>
      <c r="Y406" s="123">
        <f t="shared" si="192"/>
        <v>14.727106636602924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67.822185801633623</v>
      </c>
      <c r="D407" s="99">
        <v>31.002024813787404</v>
      </c>
      <c r="E407" s="99">
        <v>44.431238280674172</v>
      </c>
      <c r="F407" s="99">
        <v>42.420219703892812</v>
      </c>
      <c r="G407" s="99">
        <v>44.838434597496594</v>
      </c>
      <c r="H407" s="99">
        <v>51.720031413687096</v>
      </c>
      <c r="I407" s="99">
        <v>41.800858373464237</v>
      </c>
      <c r="J407" s="99">
        <v>45.836302972869682</v>
      </c>
      <c r="K407" s="99">
        <v>43.705119995123525</v>
      </c>
      <c r="L407" s="99">
        <v>43.246199923486486</v>
      </c>
      <c r="M407" s="99">
        <v>39.227543595264038</v>
      </c>
      <c r="N407" s="99">
        <v>35.036252345333764</v>
      </c>
      <c r="O407" s="99">
        <v>31.770736815348688</v>
      </c>
      <c r="P407" s="99">
        <v>28.418462932540749</v>
      </c>
      <c r="Q407" s="99">
        <v>26.41611770288392</v>
      </c>
      <c r="R407" s="99">
        <v>26.402481879769166</v>
      </c>
      <c r="S407" s="99">
        <v>26.027628778564456</v>
      </c>
      <c r="T407" s="99">
        <v>25.750115998834012</v>
      </c>
      <c r="U407" s="99">
        <v>24.700001990244122</v>
      </c>
      <c r="V407" s="99">
        <v>22.381737900177082</v>
      </c>
      <c r="W407" s="99">
        <v>19.602771432268316</v>
      </c>
      <c r="X407" s="99">
        <v>18.358122949040524</v>
      </c>
      <c r="Y407" s="99">
        <v>14.727106636602924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5.4113331325265452E-3</v>
      </c>
      <c r="E408" s="123">
        <f t="shared" si="193"/>
        <v>5.8074311323744708E-3</v>
      </c>
      <c r="F408" s="123">
        <f t="shared" si="193"/>
        <v>6.8255881950511606E-3</v>
      </c>
      <c r="G408" s="123">
        <f t="shared" si="193"/>
        <v>8.3718835225749834E-3</v>
      </c>
      <c r="H408" s="123">
        <f t="shared" si="193"/>
        <v>1.2984405389269885E-2</v>
      </c>
      <c r="I408" s="123">
        <f t="shared" si="193"/>
        <v>1.7579249611735712E-2</v>
      </c>
      <c r="J408" s="123">
        <f t="shared" si="193"/>
        <v>2.2685669010320847E-2</v>
      </c>
      <c r="K408" s="123">
        <f t="shared" si="193"/>
        <v>2.9501387813170413E-2</v>
      </c>
      <c r="L408" s="123">
        <f t="shared" si="193"/>
        <v>5.5539036477148272E-2</v>
      </c>
      <c r="M408" s="123">
        <f t="shared" si="193"/>
        <v>3.8517509267951978E-2</v>
      </c>
      <c r="N408" s="123">
        <f t="shared" si="193"/>
        <v>5.6602966697770672E-2</v>
      </c>
      <c r="O408" s="123">
        <f t="shared" si="193"/>
        <v>6.7964757394774422E-2</v>
      </c>
      <c r="P408" s="123">
        <f t="shared" si="193"/>
        <v>8.7092740851769102E-2</v>
      </c>
      <c r="Q408" s="123">
        <f t="shared" si="193"/>
        <v>0.20797192168214038</v>
      </c>
      <c r="R408" s="123">
        <f t="shared" si="193"/>
        <v>0.15111968812602905</v>
      </c>
      <c r="S408" s="123">
        <f t="shared" si="193"/>
        <v>0.17330424759689431</v>
      </c>
      <c r="T408" s="123">
        <f t="shared" si="193"/>
        <v>0.22320578931611706</v>
      </c>
      <c r="U408" s="123">
        <f t="shared" si="193"/>
        <v>0.33449634357873709</v>
      </c>
      <c r="V408" s="123">
        <f t="shared" si="193"/>
        <v>0.21399435084133292</v>
      </c>
      <c r="W408" s="123">
        <f t="shared" si="193"/>
        <v>0.25431295954307226</v>
      </c>
      <c r="X408" s="123">
        <f t="shared" si="193"/>
        <v>0.1865904361923344</v>
      </c>
      <c r="Y408" s="123">
        <f t="shared" si="193"/>
        <v>8.0204680179483706E-2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5.4113331325265452E-3</v>
      </c>
      <c r="E409" s="99">
        <f>RES_hhdet_in_fecs!E147</f>
        <v>5.8074311323744708E-3</v>
      </c>
      <c r="F409" s="99">
        <f>RES_hhdet_in_fecs!F147</f>
        <v>6.8255881950511606E-3</v>
      </c>
      <c r="G409" s="99">
        <f>RES_hhdet_in_fecs!G147</f>
        <v>8.3718835225749834E-3</v>
      </c>
      <c r="H409" s="99">
        <f>RES_hhdet_in_fecs!H147</f>
        <v>1.2984405389269885E-2</v>
      </c>
      <c r="I409" s="99">
        <f>RES_hhdet_in_fecs!I147</f>
        <v>1.7579249611735712E-2</v>
      </c>
      <c r="J409" s="99">
        <f>RES_hhdet_in_fecs!J147</f>
        <v>2.2685669010320847E-2</v>
      </c>
      <c r="K409" s="99">
        <f>RES_hhdet_in_fecs!K147</f>
        <v>2.9501387813170413E-2</v>
      </c>
      <c r="L409" s="99">
        <f>RES_hhdet_in_fecs!L147</f>
        <v>5.5539036477148272E-2</v>
      </c>
      <c r="M409" s="99">
        <f>RES_hhdet_in_fecs!M147</f>
        <v>3.8517509267951978E-2</v>
      </c>
      <c r="N409" s="99">
        <f>RES_hhdet_in_fecs!N147</f>
        <v>5.6602966697770672E-2</v>
      </c>
      <c r="O409" s="99">
        <f>RES_hhdet_in_fecs!O147</f>
        <v>6.7964757394774422E-2</v>
      </c>
      <c r="P409" s="99">
        <f>RES_hhdet_in_fecs!P147</f>
        <v>8.7092740851769102E-2</v>
      </c>
      <c r="Q409" s="99">
        <f>RES_hhdet_in_fecs!Q147</f>
        <v>0.20797192168214038</v>
      </c>
      <c r="R409" s="99">
        <f>RES_hhdet_in_fecs!R147</f>
        <v>0.15111968812602905</v>
      </c>
      <c r="S409" s="99">
        <f>RES_hhdet_in_fecs!S147</f>
        <v>0.17330424759689431</v>
      </c>
      <c r="T409" s="99">
        <f>RES_hhdet_in_fecs!T147</f>
        <v>0.22320578931611706</v>
      </c>
      <c r="U409" s="99">
        <f>RES_hhdet_in_fecs!U147</f>
        <v>0.33449634357873709</v>
      </c>
      <c r="V409" s="99">
        <f>RES_hhdet_in_fecs!V147</f>
        <v>0.21399435084133292</v>
      </c>
      <c r="W409" s="99">
        <f>RES_hhdet_in_fecs!W147</f>
        <v>0.25431295954307226</v>
      </c>
      <c r="X409" s="99">
        <f>RES_hhdet_in_fecs!X147</f>
        <v>0.1865904361923344</v>
      </c>
      <c r="Y409" s="99">
        <f>RES_hhdet_in_fecs!Y147</f>
        <v>8.0204680179483706E-2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14.569457050035087</v>
      </c>
      <c r="D410" s="123">
        <v>11.076247294187406</v>
      </c>
      <c r="E410" s="123">
        <v>20.741772764930328</v>
      </c>
      <c r="F410" s="123">
        <v>19.274329994824704</v>
      </c>
      <c r="G410" s="123">
        <v>16.0563117646991</v>
      </c>
      <c r="H410" s="123">
        <v>18.334271630723343</v>
      </c>
      <c r="I410" s="123">
        <v>17.180068603466569</v>
      </c>
      <c r="J410" s="123">
        <v>17.453260278757202</v>
      </c>
      <c r="K410" s="123">
        <v>16.711279448141482</v>
      </c>
      <c r="L410" s="123">
        <v>18.954558570336349</v>
      </c>
      <c r="M410" s="123">
        <v>18.441869704034247</v>
      </c>
      <c r="N410" s="123">
        <v>17.94293187478479</v>
      </c>
      <c r="O410" s="123">
        <v>16.760844777598283</v>
      </c>
      <c r="P410" s="123">
        <v>16.40364680299859</v>
      </c>
      <c r="Q410" s="123">
        <v>16.562193239353871</v>
      </c>
      <c r="R410" s="123">
        <v>16.96676708445543</v>
      </c>
      <c r="S410" s="123">
        <v>17.428417785505047</v>
      </c>
      <c r="T410" s="123">
        <v>16.002274246309007</v>
      </c>
      <c r="U410" s="123">
        <v>17.178669197134834</v>
      </c>
      <c r="V410" s="123">
        <v>17.614446925443733</v>
      </c>
      <c r="W410" s="123">
        <v>17.637927983791851</v>
      </c>
      <c r="X410" s="123">
        <v>14.836356005941008</v>
      </c>
      <c r="Y410" s="123">
        <v>11.372438341664834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17.249146221656584</v>
      </c>
      <c r="D411" s="99">
        <v>17.374680750807066</v>
      </c>
      <c r="E411" s="99">
        <v>18.139482419823388</v>
      </c>
      <c r="F411" s="99">
        <v>18.612941455399394</v>
      </c>
      <c r="G411" s="99">
        <v>18.671783828723978</v>
      </c>
      <c r="H411" s="99">
        <v>18.776577002509267</v>
      </c>
      <c r="I411" s="99">
        <v>19.376081183211436</v>
      </c>
      <c r="J411" s="99">
        <v>19.746910811678173</v>
      </c>
      <c r="K411" s="99">
        <v>20.249960400428272</v>
      </c>
      <c r="L411" s="99">
        <v>20.365015137572772</v>
      </c>
      <c r="M411" s="99">
        <v>19.893138147528774</v>
      </c>
      <c r="N411" s="99">
        <v>20.33568433837566</v>
      </c>
      <c r="O411" s="99">
        <v>19.389605056149843</v>
      </c>
      <c r="P411" s="99">
        <v>18.840420322514671</v>
      </c>
      <c r="Q411" s="99">
        <v>18.151939756032053</v>
      </c>
      <c r="R411" s="99">
        <v>18.319282073924676</v>
      </c>
      <c r="S411" s="99">
        <v>18.385636737589838</v>
      </c>
      <c r="T411" s="99">
        <v>18.693540652976214</v>
      </c>
      <c r="U411" s="99">
        <v>19.536858189736986</v>
      </c>
      <c r="V411" s="99">
        <v>19.458226261039986</v>
      </c>
      <c r="W411" s="99">
        <v>20.29675686639326</v>
      </c>
      <c r="X411" s="99">
        <v>19.861768010448294</v>
      </c>
      <c r="Y411" s="99">
        <v>16.133216059167435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16.030380346423556</v>
      </c>
      <c r="L412" s="99">
        <v>0</v>
      </c>
      <c r="M412" s="99">
        <v>15.922088788199067</v>
      </c>
      <c r="N412" s="99">
        <v>16.321915130376158</v>
      </c>
      <c r="O412" s="99">
        <v>15.91866000410228</v>
      </c>
      <c r="P412" s="99">
        <v>15.739025538004068</v>
      </c>
      <c r="Q412" s="99">
        <v>15.46743280180349</v>
      </c>
      <c r="R412" s="99">
        <v>15.753101712383874</v>
      </c>
      <c r="S412" s="99">
        <v>15.927190164086792</v>
      </c>
      <c r="T412" s="99">
        <v>16.701486172027369</v>
      </c>
      <c r="U412" s="99">
        <v>17.340511704328641</v>
      </c>
      <c r="V412" s="99">
        <v>17.313070876151698</v>
      </c>
      <c r="W412" s="99">
        <v>18.19817656987977</v>
      </c>
      <c r="X412" s="99">
        <v>17.46664922836402</v>
      </c>
      <c r="Y412" s="99">
        <v>13.968948127517358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9.6974776177774729</v>
      </c>
      <c r="L413" s="102">
        <v>0</v>
      </c>
      <c r="M413" s="102">
        <v>9.5769365448725328</v>
      </c>
      <c r="N413" s="102">
        <v>9.4278849714988695</v>
      </c>
      <c r="O413" s="102">
        <v>9.2564644864015992</v>
      </c>
      <c r="P413" s="102">
        <v>8.8267578767177923</v>
      </c>
      <c r="Q413" s="102">
        <v>8.6283916544987633</v>
      </c>
      <c r="R413" s="102">
        <v>8.6075004606668628</v>
      </c>
      <c r="S413" s="102">
        <v>8.4802463715265439</v>
      </c>
      <c r="T413" s="102">
        <v>10.189751741726688</v>
      </c>
      <c r="U413" s="102">
        <v>9.6373350448602206</v>
      </c>
      <c r="V413" s="102">
        <v>9.3496112001953513</v>
      </c>
      <c r="W413" s="102">
        <v>10.115300528204015</v>
      </c>
      <c r="X413" s="102">
        <v>7.7565854194274113</v>
      </c>
      <c r="Y413" s="102">
        <v>5.0501665671207521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6.3329027286460828</v>
      </c>
      <c r="L414" s="105">
        <v>0</v>
      </c>
      <c r="M414" s="105">
        <v>6.3451522433265355</v>
      </c>
      <c r="N414" s="105">
        <v>6.8940301588772872</v>
      </c>
      <c r="O414" s="105">
        <v>6.6621955177006793</v>
      </c>
      <c r="P414" s="105">
        <v>6.9122676612862746</v>
      </c>
      <c r="Q414" s="105">
        <v>6.8390411473047266</v>
      </c>
      <c r="R414" s="105">
        <v>7.1456012517170109</v>
      </c>
      <c r="S414" s="105">
        <v>7.4469437925602451</v>
      </c>
      <c r="T414" s="105">
        <v>6.5117344303006819</v>
      </c>
      <c r="U414" s="105">
        <v>7.7031766594684212</v>
      </c>
      <c r="V414" s="105">
        <v>7.9634596759563454</v>
      </c>
      <c r="W414" s="105">
        <v>8.0828760416757568</v>
      </c>
      <c r="X414" s="105">
        <v>9.7100638089366083</v>
      </c>
      <c r="Y414" s="105">
        <v>8.9187815603966101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13.20334100175746</v>
      </c>
      <c r="D415" s="102">
        <v>9.9488427375132424</v>
      </c>
      <c r="E415" s="102">
        <v>20.934425239226403</v>
      </c>
      <c r="F415" s="102">
        <v>19.380484165947788</v>
      </c>
      <c r="G415" s="102">
        <v>15.270050272369565</v>
      </c>
      <c r="H415" s="102">
        <v>18.012920657891737</v>
      </c>
      <c r="I415" s="102">
        <v>16.436844235582349</v>
      </c>
      <c r="J415" s="102">
        <v>17.204728365914519</v>
      </c>
      <c r="K415" s="102">
        <v>18.037628166730144</v>
      </c>
      <c r="L415" s="102">
        <v>19.207920836056577</v>
      </c>
      <c r="M415" s="102">
        <v>18.683887279050964</v>
      </c>
      <c r="N415" s="102">
        <v>18.106829208834608</v>
      </c>
      <c r="O415" s="102">
        <v>18.963378028296358</v>
      </c>
      <c r="P415" s="102">
        <v>18.364176587516244</v>
      </c>
      <c r="Q415" s="102">
        <v>18.36665640143282</v>
      </c>
      <c r="R415" s="102">
        <v>18.317427821393341</v>
      </c>
      <c r="S415" s="102">
        <v>18.173207146272151</v>
      </c>
      <c r="T415" s="102">
        <v>17.461962615708664</v>
      </c>
      <c r="U415" s="102">
        <v>18.536016022531602</v>
      </c>
      <c r="V415" s="102">
        <v>0</v>
      </c>
      <c r="W415" s="102">
        <v>19.248573719950507</v>
      </c>
      <c r="X415" s="102">
        <v>15.566269550308288</v>
      </c>
      <c r="Y415" s="102">
        <v>0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14.863592377338732</v>
      </c>
      <c r="L416" s="105">
        <v>15.996102737021285</v>
      </c>
      <c r="M416" s="105">
        <v>15.48221329816962</v>
      </c>
      <c r="N416" s="105">
        <v>14.985056500282735</v>
      </c>
      <c r="O416" s="105">
        <v>15.960979968839693</v>
      </c>
      <c r="P416" s="105">
        <v>15.65315360260559</v>
      </c>
      <c r="Q416" s="105">
        <v>15.900597850643518</v>
      </c>
      <c r="R416" s="105">
        <v>15.952502382935789</v>
      </c>
      <c r="S416" s="105">
        <v>15.874753843012572</v>
      </c>
      <c r="T416" s="105">
        <v>15.644401994167554</v>
      </c>
      <c r="U416" s="105">
        <v>16.5038515560333</v>
      </c>
      <c r="V416" s="105">
        <v>17.348925057234617</v>
      </c>
      <c r="W416" s="105">
        <v>17.410445249380796</v>
      </c>
      <c r="X416" s="105">
        <v>13.796946691409227</v>
      </c>
      <c r="Y416" s="105">
        <v>10.152441078518088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8.6422350243772925</v>
      </c>
      <c r="L417" s="99">
        <v>9.6370808642083485</v>
      </c>
      <c r="M417" s="99">
        <v>8.9937363815429059</v>
      </c>
      <c r="N417" s="99">
        <v>8.3808948706422317</v>
      </c>
      <c r="O417" s="99">
        <v>9.0737404871421692</v>
      </c>
      <c r="P417" s="99">
        <v>8.6403343359977036</v>
      </c>
      <c r="Q417" s="99">
        <v>8.7941966050989429</v>
      </c>
      <c r="R417" s="99">
        <v>8.6843701974103205</v>
      </c>
      <c r="S417" s="99">
        <v>8.4406896140586802</v>
      </c>
      <c r="T417" s="99">
        <v>9.4242199736791026</v>
      </c>
      <c r="U417" s="99">
        <v>9.1411773834024448</v>
      </c>
      <c r="V417" s="99">
        <v>9.3837404432902325</v>
      </c>
      <c r="W417" s="99">
        <v>9.6037815434827891</v>
      </c>
      <c r="X417" s="99">
        <v>5.7738204067440027</v>
      </c>
      <c r="Y417" s="99">
        <v>3.087784775495658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6.2213573529614408</v>
      </c>
      <c r="L418" s="99">
        <v>6.3590218728129315</v>
      </c>
      <c r="M418" s="99">
        <v>6.4884769166267153</v>
      </c>
      <c r="N418" s="99">
        <v>6.6041616296405019</v>
      </c>
      <c r="O418" s="99">
        <v>6.8872394816975229</v>
      </c>
      <c r="P418" s="99">
        <v>7.0128192666078863</v>
      </c>
      <c r="Q418" s="99">
        <v>7.1064012455445758</v>
      </c>
      <c r="R418" s="99">
        <v>7.2681321855254684</v>
      </c>
      <c r="S418" s="99">
        <v>7.4340642289538925</v>
      </c>
      <c r="T418" s="99">
        <v>6.2201820204884504</v>
      </c>
      <c r="U418" s="99">
        <v>7.3626741726308547</v>
      </c>
      <c r="V418" s="99">
        <v>7.9651846139443832</v>
      </c>
      <c r="W418" s="99">
        <v>7.8066637058980088</v>
      </c>
      <c r="X418" s="99">
        <v>8.023126284665226</v>
      </c>
      <c r="Y418" s="99">
        <v>7.0646563030224305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7.6301426654554954</v>
      </c>
      <c r="D419" s="123">
        <v>7.2061051960686147</v>
      </c>
      <c r="E419" s="123">
        <v>11.848274948174202</v>
      </c>
      <c r="F419" s="123">
        <v>11.361139739013463</v>
      </c>
      <c r="G419" s="123">
        <v>10.749764005085392</v>
      </c>
      <c r="H419" s="123">
        <v>11.225647621852698</v>
      </c>
      <c r="I419" s="123">
        <v>11.397570638311443</v>
      </c>
      <c r="J419" s="123">
        <v>11.159825939649643</v>
      </c>
      <c r="K419" s="123">
        <v>11.342097704491419</v>
      </c>
      <c r="L419" s="123">
        <v>11.640234019066229</v>
      </c>
      <c r="M419" s="123">
        <v>11.017429037062181</v>
      </c>
      <c r="N419" s="123">
        <v>11.368068481207494</v>
      </c>
      <c r="O419" s="123">
        <v>11.173179136682911</v>
      </c>
      <c r="P419" s="123">
        <v>10.916320449999025</v>
      </c>
      <c r="Q419" s="123">
        <v>10.67745776872124</v>
      </c>
      <c r="R419" s="123">
        <v>10.590823551839014</v>
      </c>
      <c r="S419" s="123">
        <v>10.750215227044601</v>
      </c>
      <c r="T419" s="123">
        <v>11.045534673626184</v>
      </c>
      <c r="U419" s="123">
        <v>11.392792964073381</v>
      </c>
      <c r="V419" s="123">
        <v>11.130655672595548</v>
      </c>
      <c r="W419" s="123">
        <v>11.188752240996941</v>
      </c>
      <c r="X419" s="123">
        <v>9.6555166751471582</v>
      </c>
      <c r="Y419" s="123">
        <v>7.8591854761908175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8.2498744930448602</v>
      </c>
      <c r="D420" s="99">
        <v>8.9139867240003721</v>
      </c>
      <c r="E420" s="99">
        <v>11.819717085957754</v>
      </c>
      <c r="F420" s="99">
        <v>11.840834476152089</v>
      </c>
      <c r="G420" s="99">
        <v>11.5341583153523</v>
      </c>
      <c r="H420" s="99">
        <v>11.635998645153117</v>
      </c>
      <c r="I420" s="99">
        <v>12.09067467416337</v>
      </c>
      <c r="J420" s="99">
        <v>12.4328192943355</v>
      </c>
      <c r="K420" s="99">
        <v>12.803772092671364</v>
      </c>
      <c r="L420" s="99">
        <v>12.943385179409887</v>
      </c>
      <c r="M420" s="99">
        <v>12.364258667560446</v>
      </c>
      <c r="N420" s="99">
        <v>12.384868261169556</v>
      </c>
      <c r="O420" s="99">
        <v>11.883276120424101</v>
      </c>
      <c r="P420" s="99">
        <v>11.760206106582512</v>
      </c>
      <c r="Q420" s="99">
        <v>11.676273763666968</v>
      </c>
      <c r="R420" s="99">
        <v>11.798293373610028</v>
      </c>
      <c r="S420" s="99">
        <v>11.860674045368089</v>
      </c>
      <c r="T420" s="99">
        <v>12.174069059918809</v>
      </c>
      <c r="U420" s="99">
        <v>12.684667402026497</v>
      </c>
      <c r="V420" s="99">
        <v>11.803924762471803</v>
      </c>
      <c r="W420" s="99">
        <v>11.188752240996941</v>
      </c>
      <c r="X420" s="99">
        <v>9.6555166751471582</v>
      </c>
      <c r="Y420" s="99">
        <v>7.8591854761908175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5.5987994528014671</v>
      </c>
      <c r="D421" s="110">
        <v>4.4022569122448223</v>
      </c>
      <c r="E421" s="110">
        <v>11.865672826691732</v>
      </c>
      <c r="F421" s="110">
        <v>10.709527559168784</v>
      </c>
      <c r="G421" s="110">
        <v>8.2447628206846311</v>
      </c>
      <c r="H421" s="110">
        <v>9.8090795930146335</v>
      </c>
      <c r="I421" s="110">
        <v>8.8748487224848329</v>
      </c>
      <c r="J421" s="110">
        <v>9.4031067943809976</v>
      </c>
      <c r="K421" s="110">
        <v>9.45754896501413</v>
      </c>
      <c r="L421" s="110">
        <v>10.529593825591517</v>
      </c>
      <c r="M421" s="110">
        <v>9.6278898955182903</v>
      </c>
      <c r="N421" s="110">
        <v>9.3581493174487296</v>
      </c>
      <c r="O421" s="110">
        <v>9.5276250486120109</v>
      </c>
      <c r="P421" s="110">
        <v>8.815125876805503</v>
      </c>
      <c r="Q421" s="110">
        <v>8.7066666987719348</v>
      </c>
      <c r="R421" s="110">
        <v>8.8220727076782079</v>
      </c>
      <c r="S421" s="110">
        <v>8.8713171388983678</v>
      </c>
      <c r="T421" s="110">
        <v>8.746131481657077</v>
      </c>
      <c r="U421" s="110">
        <v>8.684115571090361</v>
      </c>
      <c r="V421" s="110">
        <v>8.9793749733097403</v>
      </c>
      <c r="W421" s="110">
        <v>0</v>
      </c>
      <c r="X421" s="110">
        <v>0</v>
      </c>
      <c r="Y421" s="110">
        <v>0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115.40940708918326</v>
      </c>
      <c r="D423" s="118">
        <f t="shared" si="194"/>
        <v>60.793820078307647</v>
      </c>
      <c r="E423" s="118">
        <f t="shared" si="194"/>
        <v>96.284317995822562</v>
      </c>
      <c r="F423" s="118">
        <f t="shared" si="194"/>
        <v>95.074123610217143</v>
      </c>
      <c r="G423" s="118">
        <f t="shared" si="194"/>
        <v>100.62637213610256</v>
      </c>
      <c r="H423" s="118">
        <f t="shared" si="194"/>
        <v>120.04073323528488</v>
      </c>
      <c r="I423" s="118">
        <f t="shared" si="194"/>
        <v>104.16446858119379</v>
      </c>
      <c r="J423" s="118">
        <f t="shared" si="194"/>
        <v>117.67372662882082</v>
      </c>
      <c r="K423" s="118">
        <f t="shared" si="194"/>
        <v>118.29883117330097</v>
      </c>
      <c r="L423" s="118">
        <f t="shared" si="194"/>
        <v>123.13518788442369</v>
      </c>
      <c r="M423" s="118">
        <f t="shared" si="194"/>
        <v>117.8875243204555</v>
      </c>
      <c r="N423" s="118">
        <f t="shared" si="194"/>
        <v>112.89854548553096</v>
      </c>
      <c r="O423" s="118">
        <f t="shared" si="194"/>
        <v>111.00371775755551</v>
      </c>
      <c r="P423" s="118">
        <f t="shared" si="194"/>
        <v>107.20493153882838</v>
      </c>
      <c r="Q423" s="118">
        <f t="shared" si="194"/>
        <v>106.1023289087277</v>
      </c>
      <c r="R423" s="118">
        <f t="shared" ref="R423:V423" si="195">R424+R426+R428+R437</f>
        <v>106.20550943230501</v>
      </c>
      <c r="S423" s="118">
        <f t="shared" si="195"/>
        <v>105.31437660858566</v>
      </c>
      <c r="T423" s="118">
        <f t="shared" si="195"/>
        <v>104.56103549527259</v>
      </c>
      <c r="U423" s="118">
        <f t="shared" si="195"/>
        <v>102.90693863522348</v>
      </c>
      <c r="V423" s="118">
        <f t="shared" si="195"/>
        <v>95.753612439328577</v>
      </c>
      <c r="W423" s="118">
        <f t="shared" ref="W423:Y423" si="196">W424+W426+W428+W437</f>
        <v>87.632374769089964</v>
      </c>
      <c r="X423" s="118">
        <f t="shared" si="196"/>
        <v>81.161819914730771</v>
      </c>
      <c r="Y423" s="118">
        <f t="shared" si="196"/>
        <v>65.802946287200626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101.73644708919463</v>
      </c>
      <c r="D424" s="123">
        <f t="shared" si="197"/>
        <v>49.305112391398225</v>
      </c>
      <c r="E424" s="123">
        <f t="shared" si="197"/>
        <v>74.744071193964999</v>
      </c>
      <c r="F424" s="123">
        <f t="shared" si="197"/>
        <v>75.284634480851309</v>
      </c>
      <c r="G424" s="123">
        <f t="shared" si="197"/>
        <v>83.788242530349692</v>
      </c>
      <c r="H424" s="123">
        <f t="shared" si="197"/>
        <v>101.57559323842837</v>
      </c>
      <c r="I424" s="123">
        <f t="shared" si="197"/>
        <v>86.142251358719363</v>
      </c>
      <c r="J424" s="123">
        <f t="shared" si="197"/>
        <v>99.004901711027259</v>
      </c>
      <c r="K424" s="123">
        <f t="shared" si="197"/>
        <v>98.870522588672998</v>
      </c>
      <c r="L424" s="123">
        <f t="shared" si="197"/>
        <v>102.39499341456442</v>
      </c>
      <c r="M424" s="123">
        <f t="shared" si="197"/>
        <v>97.940660293589985</v>
      </c>
      <c r="N424" s="123">
        <f t="shared" si="197"/>
        <v>93.064381263230857</v>
      </c>
      <c r="O424" s="123">
        <f t="shared" si="197"/>
        <v>90.502727191933147</v>
      </c>
      <c r="P424" s="123">
        <f t="shared" si="197"/>
        <v>86.80411675368488</v>
      </c>
      <c r="Q424" s="123">
        <f t="shared" si="197"/>
        <v>84.917307680048737</v>
      </c>
      <c r="R424" s="123">
        <f t="shared" si="197"/>
        <v>84.893697266697387</v>
      </c>
      <c r="S424" s="123">
        <f t="shared" si="197"/>
        <v>83.69062170756348</v>
      </c>
      <c r="T424" s="123">
        <f t="shared" si="197"/>
        <v>82.800727375448218</v>
      </c>
      <c r="U424" s="123">
        <f t="shared" si="197"/>
        <v>79.426630884907993</v>
      </c>
      <c r="V424" s="123">
        <f t="shared" si="197"/>
        <v>72.183547701643931</v>
      </c>
      <c r="W424" s="123">
        <f t="shared" si="197"/>
        <v>64.208433804639299</v>
      </c>
      <c r="X424" s="123">
        <f t="shared" si="197"/>
        <v>61.370012713046378</v>
      </c>
      <c r="Y424" s="123">
        <f t="shared" si="197"/>
        <v>50.371795495503278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101.73644708919463</v>
      </c>
      <c r="D425" s="99">
        <v>49.305112391398225</v>
      </c>
      <c r="E425" s="99">
        <v>74.744071193964999</v>
      </c>
      <c r="F425" s="99">
        <v>75.284634480851309</v>
      </c>
      <c r="G425" s="99">
        <v>83.788242530349692</v>
      </c>
      <c r="H425" s="99">
        <v>101.57559323842837</v>
      </c>
      <c r="I425" s="99">
        <v>86.142251358719363</v>
      </c>
      <c r="J425" s="99">
        <v>99.004901711027259</v>
      </c>
      <c r="K425" s="99">
        <v>98.870522588672998</v>
      </c>
      <c r="L425" s="99">
        <v>102.39499341456442</v>
      </c>
      <c r="M425" s="99">
        <v>97.940660293589985</v>
      </c>
      <c r="N425" s="99">
        <v>93.064381263230857</v>
      </c>
      <c r="O425" s="99">
        <v>90.502727191933147</v>
      </c>
      <c r="P425" s="99">
        <v>86.80411675368488</v>
      </c>
      <c r="Q425" s="99">
        <v>84.917307680048737</v>
      </c>
      <c r="R425" s="99">
        <v>84.893697266697387</v>
      </c>
      <c r="S425" s="99">
        <v>83.69062170756348</v>
      </c>
      <c r="T425" s="99">
        <v>82.800727375448218</v>
      </c>
      <c r="U425" s="99">
        <v>79.426630884907993</v>
      </c>
      <c r="V425" s="99">
        <v>72.183547701643931</v>
      </c>
      <c r="W425" s="99">
        <v>64.208433804639299</v>
      </c>
      <c r="X425" s="99">
        <v>61.370012713046378</v>
      </c>
      <c r="Y425" s="99">
        <v>50.371795495503278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1.2777393988901585E-2</v>
      </c>
      <c r="E426" s="123">
        <f t="shared" si="198"/>
        <v>1.4269627781465066E-2</v>
      </c>
      <c r="F426" s="123">
        <f t="shared" si="198"/>
        <v>1.7431233308794179E-2</v>
      </c>
      <c r="G426" s="123">
        <f t="shared" si="198"/>
        <v>2.2200655776341907E-2</v>
      </c>
      <c r="H426" s="123">
        <f t="shared" si="198"/>
        <v>3.5720855507161184E-2</v>
      </c>
      <c r="I426" s="123">
        <f t="shared" si="198"/>
        <v>5.0130128044139459E-2</v>
      </c>
      <c r="J426" s="123">
        <f t="shared" si="198"/>
        <v>6.7017035149900497E-2</v>
      </c>
      <c r="K426" s="123">
        <f t="shared" si="198"/>
        <v>9.0243342798955878E-2</v>
      </c>
      <c r="L426" s="123">
        <f t="shared" si="198"/>
        <v>0.17584245049380612</v>
      </c>
      <c r="M426" s="123">
        <f t="shared" si="198"/>
        <v>0.12668004556657991</v>
      </c>
      <c r="N426" s="123">
        <f t="shared" si="198"/>
        <v>0.19421965418037243</v>
      </c>
      <c r="O426" s="123">
        <f t="shared" si="198"/>
        <v>0.24419430262649422</v>
      </c>
      <c r="P426" s="123">
        <f t="shared" si="198"/>
        <v>0.32731500701820393</v>
      </c>
      <c r="Q426" s="123">
        <f t="shared" si="198"/>
        <v>0.80798867914333106</v>
      </c>
      <c r="R426" s="123">
        <f t="shared" si="198"/>
        <v>0.59126652006417879</v>
      </c>
      <c r="S426" s="123">
        <f t="shared" si="198"/>
        <v>0.67859445028038823</v>
      </c>
      <c r="T426" s="123">
        <f t="shared" si="198"/>
        <v>0.87474757848185036</v>
      </c>
      <c r="U426" s="123">
        <f t="shared" si="198"/>
        <v>1.3121584594347491</v>
      </c>
      <c r="V426" s="123">
        <f t="shared" si="198"/>
        <v>0.8417601505286656</v>
      </c>
      <c r="W426" s="123">
        <f t="shared" si="198"/>
        <v>1.0093488869479006</v>
      </c>
      <c r="X426" s="123">
        <f t="shared" si="198"/>
        <v>0.74861205705794354</v>
      </c>
      <c r="Y426" s="123">
        <f t="shared" si="198"/>
        <v>0.32568569736598962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1.2777393988901585E-2</v>
      </c>
      <c r="E427" s="99">
        <f>RES_hhdet_in_tess!E147</f>
        <v>1.4269627781465066E-2</v>
      </c>
      <c r="F427" s="99">
        <f>RES_hhdet_in_tess!F147</f>
        <v>1.7431233308794179E-2</v>
      </c>
      <c r="G427" s="99">
        <f>RES_hhdet_in_tess!G147</f>
        <v>2.2200655776341907E-2</v>
      </c>
      <c r="H427" s="99">
        <f>RES_hhdet_in_tess!H147</f>
        <v>3.5720855507161184E-2</v>
      </c>
      <c r="I427" s="99">
        <f>RES_hhdet_in_tess!I147</f>
        <v>5.0130128044139459E-2</v>
      </c>
      <c r="J427" s="99">
        <f>RES_hhdet_in_tess!J147</f>
        <v>6.7017035149900497E-2</v>
      </c>
      <c r="K427" s="99">
        <f>RES_hhdet_in_tess!K147</f>
        <v>9.0243342798955878E-2</v>
      </c>
      <c r="L427" s="99">
        <f>RES_hhdet_in_tess!L147</f>
        <v>0.17584245049380612</v>
      </c>
      <c r="M427" s="99">
        <f>RES_hhdet_in_tess!M147</f>
        <v>0.12668004556657991</v>
      </c>
      <c r="N427" s="99">
        <f>RES_hhdet_in_tess!N147</f>
        <v>0.19421965418037243</v>
      </c>
      <c r="O427" s="99">
        <f>RES_hhdet_in_tess!O147</f>
        <v>0.24419430262649422</v>
      </c>
      <c r="P427" s="99">
        <f>RES_hhdet_in_tess!P147</f>
        <v>0.32731500701820393</v>
      </c>
      <c r="Q427" s="99">
        <f>RES_hhdet_in_tess!Q147</f>
        <v>0.80798867914333106</v>
      </c>
      <c r="R427" s="99">
        <f>RES_hhdet_in_tess!R147</f>
        <v>0.59126652006417879</v>
      </c>
      <c r="S427" s="99">
        <f>RES_hhdet_in_tess!S147</f>
        <v>0.67859445028038823</v>
      </c>
      <c r="T427" s="99">
        <f>RES_hhdet_in_tess!T147</f>
        <v>0.87474757848185036</v>
      </c>
      <c r="U427" s="99">
        <f>RES_hhdet_in_tess!U147</f>
        <v>1.3121584594347491</v>
      </c>
      <c r="V427" s="99">
        <f>RES_hhdet_in_tess!V147</f>
        <v>0.8417601505286656</v>
      </c>
      <c r="W427" s="99">
        <f>RES_hhdet_in_tess!W147</f>
        <v>1.0093488869479006</v>
      </c>
      <c r="X427" s="99">
        <f>RES_hhdet_in_tess!X147</f>
        <v>0.74861205705794354</v>
      </c>
      <c r="Y427" s="99">
        <f>RES_hhdet_in_tess!Y147</f>
        <v>0.32568569736598962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8.9788870903414626</v>
      </c>
      <c r="D428" s="123">
        <v>6.9678449543476546</v>
      </c>
      <c r="E428" s="123">
        <v>13.336273817485727</v>
      </c>
      <c r="F428" s="123">
        <v>12.331307667109471</v>
      </c>
      <c r="G428" s="123">
        <v>10.159524321405579</v>
      </c>
      <c r="H428" s="123">
        <v>11.446679716558583</v>
      </c>
      <c r="I428" s="123">
        <v>10.93102879029926</v>
      </c>
      <c r="J428" s="123">
        <v>11.34463467455463</v>
      </c>
      <c r="K428" s="123">
        <v>11.932748014235113</v>
      </c>
      <c r="L428" s="123">
        <v>12.701567662783567</v>
      </c>
      <c r="M428" s="123">
        <v>12.475603852645531</v>
      </c>
      <c r="N428" s="123">
        <v>12.357639789240867</v>
      </c>
      <c r="O428" s="123">
        <v>13.123187159098704</v>
      </c>
      <c r="P428" s="123">
        <v>13.136588518363446</v>
      </c>
      <c r="Q428" s="123">
        <v>13.470251656300835</v>
      </c>
      <c r="R428" s="123">
        <v>13.673166242797473</v>
      </c>
      <c r="S428" s="123">
        <v>13.784114208144997</v>
      </c>
      <c r="T428" s="123">
        <v>13.55812591540457</v>
      </c>
      <c r="U428" s="123">
        <v>14.572289653768777</v>
      </c>
      <c r="V428" s="123">
        <v>15.400776205000287</v>
      </c>
      <c r="W428" s="123">
        <v>15.578496072332399</v>
      </c>
      <c r="X428" s="123">
        <v>13.140006868463589</v>
      </c>
      <c r="Y428" s="123">
        <v>10.30020271066074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9.9160618615544784</v>
      </c>
      <c r="D429" s="99">
        <v>10.023806187513852</v>
      </c>
      <c r="E429" s="99">
        <v>10.507343027850041</v>
      </c>
      <c r="F429" s="99">
        <v>10.825729357498812</v>
      </c>
      <c r="G429" s="99">
        <v>10.909121464666045</v>
      </c>
      <c r="H429" s="99">
        <v>11.024200350396635</v>
      </c>
      <c r="I429" s="99">
        <v>11.437372244446019</v>
      </c>
      <c r="J429" s="99">
        <v>11.728800296081941</v>
      </c>
      <c r="K429" s="99">
        <v>12.116286239017674</v>
      </c>
      <c r="L429" s="99">
        <v>12.289768891290516</v>
      </c>
      <c r="M429" s="99">
        <v>12.213378123444047</v>
      </c>
      <c r="N429" s="99">
        <v>12.836203001480863</v>
      </c>
      <c r="O429" s="99">
        <v>12.728464049864581</v>
      </c>
      <c r="P429" s="99">
        <v>12.944637334894923</v>
      </c>
      <c r="Q429" s="99">
        <v>12.971860343560982</v>
      </c>
      <c r="R429" s="99">
        <v>13.418994429447908</v>
      </c>
      <c r="S429" s="99">
        <v>13.773681610427243</v>
      </c>
      <c r="T429" s="99">
        <v>14.283350295169267</v>
      </c>
      <c r="U429" s="99">
        <v>15.176049592091655</v>
      </c>
      <c r="V429" s="99">
        <v>15.309679815579887</v>
      </c>
      <c r="W429" s="99">
        <v>16.094270447123677</v>
      </c>
      <c r="X429" s="99">
        <v>15.817859814798766</v>
      </c>
      <c r="Y429" s="99">
        <v>12.876631291089774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12.135255537739679</v>
      </c>
      <c r="L430" s="99">
        <v>0</v>
      </c>
      <c r="M430" s="99">
        <v>12.224905674852783</v>
      </c>
      <c r="N430" s="99">
        <v>12.845059067228085</v>
      </c>
      <c r="O430" s="99">
        <v>12.738676967571239</v>
      </c>
      <c r="P430" s="99">
        <v>12.976844650606253</v>
      </c>
      <c r="Q430" s="99">
        <v>13.005119981634865</v>
      </c>
      <c r="R430" s="99">
        <v>13.450651868169125</v>
      </c>
      <c r="S430" s="99">
        <v>13.799958113819986</v>
      </c>
      <c r="T430" s="99">
        <v>14.29751435555638</v>
      </c>
      <c r="U430" s="99">
        <v>15.189368817695401</v>
      </c>
      <c r="V430" s="99">
        <v>15.31970849097552</v>
      </c>
      <c r="W430" s="99">
        <v>16.103782210404855</v>
      </c>
      <c r="X430" s="99">
        <v>15.887388040166798</v>
      </c>
      <c r="Y430" s="99">
        <v>12.949542234828337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5.8023528090935974</v>
      </c>
      <c r="L431" s="102">
        <v>0</v>
      </c>
      <c r="M431" s="102">
        <v>5.8797534315262476</v>
      </c>
      <c r="N431" s="102">
        <v>5.9510289083507972</v>
      </c>
      <c r="O431" s="102">
        <v>6.0764814498705597</v>
      </c>
      <c r="P431" s="102">
        <v>6.0645769893199795</v>
      </c>
      <c r="Q431" s="102">
        <v>6.166078834330138</v>
      </c>
      <c r="R431" s="102">
        <v>6.3050506164521147</v>
      </c>
      <c r="S431" s="102">
        <v>6.3530143212597432</v>
      </c>
      <c r="T431" s="102">
        <v>7.7857799252556976</v>
      </c>
      <c r="U431" s="102">
        <v>7.4861921582269799</v>
      </c>
      <c r="V431" s="102">
        <v>7.3562488150191783</v>
      </c>
      <c r="W431" s="102">
        <v>8.0209061687291019</v>
      </c>
      <c r="X431" s="102">
        <v>6.1773242312301919</v>
      </c>
      <c r="Y431" s="102">
        <v>4.0307606744317273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6.3329027286460828</v>
      </c>
      <c r="L432" s="105">
        <v>0</v>
      </c>
      <c r="M432" s="105">
        <v>6.3451522433265355</v>
      </c>
      <c r="N432" s="105">
        <v>6.8940301588772872</v>
      </c>
      <c r="O432" s="105">
        <v>6.6621955177006793</v>
      </c>
      <c r="P432" s="105">
        <v>6.9122676612862746</v>
      </c>
      <c r="Q432" s="105">
        <v>6.8390411473047266</v>
      </c>
      <c r="R432" s="105">
        <v>7.1456012517170109</v>
      </c>
      <c r="S432" s="105">
        <v>7.4469437925602451</v>
      </c>
      <c r="T432" s="105">
        <v>6.5117344303006819</v>
      </c>
      <c r="U432" s="105">
        <v>7.7031766594684212</v>
      </c>
      <c r="V432" s="105">
        <v>7.9634596759563454</v>
      </c>
      <c r="W432" s="105">
        <v>8.0828760416757568</v>
      </c>
      <c r="X432" s="105">
        <v>9.7100638089366083</v>
      </c>
      <c r="Y432" s="105">
        <v>8.9187815603966101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8.5011117167818853</v>
      </c>
      <c r="D433" s="102">
        <v>6.4208351870744682</v>
      </c>
      <c r="E433" s="102">
        <v>13.54570491239042</v>
      </c>
      <c r="F433" s="102">
        <v>12.572955969114352</v>
      </c>
      <c r="G433" s="102">
        <v>9.934180921025705</v>
      </c>
      <c r="H433" s="102">
        <v>11.75362637372722</v>
      </c>
      <c r="I433" s="102">
        <v>10.759660558117156</v>
      </c>
      <c r="J433" s="102">
        <v>11.303007837599226</v>
      </c>
      <c r="K433" s="102">
        <v>11.89960319460285</v>
      </c>
      <c r="L433" s="102">
        <v>12.732145438751559</v>
      </c>
      <c r="M433" s="102">
        <v>12.496643602375862</v>
      </c>
      <c r="N433" s="102">
        <v>12.289428704620455</v>
      </c>
      <c r="O433" s="102">
        <v>13.156245200487847</v>
      </c>
      <c r="P433" s="102">
        <v>13.099024817967091</v>
      </c>
      <c r="Q433" s="102">
        <v>13.446705301057643</v>
      </c>
      <c r="R433" s="102">
        <v>13.64412836663689</v>
      </c>
      <c r="S433" s="102">
        <v>13.761108586326412</v>
      </c>
      <c r="T433" s="102">
        <v>13.436490436709473</v>
      </c>
      <c r="U433" s="102">
        <v>14.490561030003009</v>
      </c>
      <c r="V433" s="102">
        <v>0</v>
      </c>
      <c r="W433" s="102">
        <v>15.49188516974238</v>
      </c>
      <c r="X433" s="102">
        <v>12.719299281673386</v>
      </c>
      <c r="Y433" s="102">
        <v>0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11.92272598934748</v>
      </c>
      <c r="L434" s="105">
        <v>12.747048781887854</v>
      </c>
      <c r="M434" s="105">
        <v>12.503901679967083</v>
      </c>
      <c r="N434" s="105">
        <v>12.292424815081246</v>
      </c>
      <c r="O434" s="105">
        <v>13.182339149926893</v>
      </c>
      <c r="P434" s="105">
        <v>13.175902776690535</v>
      </c>
      <c r="Q434" s="105">
        <v>13.544860566812321</v>
      </c>
      <c r="R434" s="105">
        <v>13.736871296290477</v>
      </c>
      <c r="S434" s="105">
        <v>13.825519814511637</v>
      </c>
      <c r="T434" s="105">
        <v>13.471854947326101</v>
      </c>
      <c r="U434" s="105">
        <v>14.508804635577293</v>
      </c>
      <c r="V434" s="105">
        <v>15.414138745483971</v>
      </c>
      <c r="W434" s="105">
        <v>15.536102937684849</v>
      </c>
      <c r="X434" s="105">
        <v>12.740952191165455</v>
      </c>
      <c r="Y434" s="105">
        <v>9.6230618122775144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5.7013686363860403</v>
      </c>
      <c r="L435" s="99">
        <v>6.3880269090749211</v>
      </c>
      <c r="M435" s="99">
        <v>6.0154247633403646</v>
      </c>
      <c r="N435" s="99">
        <v>5.6882631854407419</v>
      </c>
      <c r="O435" s="99">
        <v>6.2950996682293656</v>
      </c>
      <c r="P435" s="99">
        <v>6.1630835100826458</v>
      </c>
      <c r="Q435" s="99">
        <v>6.4384593212677466</v>
      </c>
      <c r="R435" s="99">
        <v>6.4687391107650081</v>
      </c>
      <c r="S435" s="99">
        <v>6.391455585557746</v>
      </c>
      <c r="T435" s="99">
        <v>7.2516729268376539</v>
      </c>
      <c r="U435" s="99">
        <v>7.1461304629464397</v>
      </c>
      <c r="V435" s="99">
        <v>7.4489541315395886</v>
      </c>
      <c r="W435" s="99">
        <v>7.7294392317868397</v>
      </c>
      <c r="X435" s="99">
        <v>4.7178259065002299</v>
      </c>
      <c r="Y435" s="99">
        <v>2.5584055092550848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6.2213573529614408</v>
      </c>
      <c r="L436" s="99">
        <v>6.3590218728129315</v>
      </c>
      <c r="M436" s="99">
        <v>6.4884769166267153</v>
      </c>
      <c r="N436" s="99">
        <v>6.6041616296405019</v>
      </c>
      <c r="O436" s="99">
        <v>6.8872394816975229</v>
      </c>
      <c r="P436" s="99">
        <v>7.0128192666078863</v>
      </c>
      <c r="Q436" s="99">
        <v>7.1064012455445758</v>
      </c>
      <c r="R436" s="99">
        <v>7.2681321855254684</v>
      </c>
      <c r="S436" s="99">
        <v>7.4340642289538925</v>
      </c>
      <c r="T436" s="99">
        <v>6.2201820204884504</v>
      </c>
      <c r="U436" s="99">
        <v>7.3626741726308547</v>
      </c>
      <c r="V436" s="99">
        <v>7.9651846139443832</v>
      </c>
      <c r="W436" s="99">
        <v>7.8066637058980088</v>
      </c>
      <c r="X436" s="99">
        <v>8.023126284665226</v>
      </c>
      <c r="Y436" s="99">
        <v>7.0646563030224305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4.69407290964718</v>
      </c>
      <c r="D437" s="123">
        <v>4.5080853385728705</v>
      </c>
      <c r="E437" s="123">
        <v>8.1897033565903765</v>
      </c>
      <c r="F437" s="123">
        <v>7.4407502289475618</v>
      </c>
      <c r="G437" s="123">
        <v>6.6564046285709342</v>
      </c>
      <c r="H437" s="123">
        <v>6.9827394247907675</v>
      </c>
      <c r="I437" s="123">
        <v>7.0410583041310089</v>
      </c>
      <c r="J437" s="123">
        <v>7.2571732080890214</v>
      </c>
      <c r="K437" s="123">
        <v>7.4053172275938923</v>
      </c>
      <c r="L437" s="123">
        <v>7.8627843565818969</v>
      </c>
      <c r="M437" s="123">
        <v>7.3445801286534058</v>
      </c>
      <c r="N437" s="123">
        <v>7.2823047788788724</v>
      </c>
      <c r="O437" s="123">
        <v>7.1336091038971636</v>
      </c>
      <c r="P437" s="123">
        <v>6.9369112597618612</v>
      </c>
      <c r="Q437" s="123">
        <v>6.9067808932347976</v>
      </c>
      <c r="R437" s="123">
        <v>7.0473794027459586</v>
      </c>
      <c r="S437" s="123">
        <v>7.1610462425967985</v>
      </c>
      <c r="T437" s="123">
        <v>7.3274346259379577</v>
      </c>
      <c r="U437" s="123">
        <v>7.5958596371119551</v>
      </c>
      <c r="V437" s="123">
        <v>7.3275283821556894</v>
      </c>
      <c r="W437" s="123">
        <v>6.8360960051703552</v>
      </c>
      <c r="X437" s="123">
        <v>5.903188276162866</v>
      </c>
      <c r="Y437" s="123">
        <v>4.8052623836706125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4.842553631094761</v>
      </c>
      <c r="D438" s="99">
        <v>5.2356207448565311</v>
      </c>
      <c r="E438" s="99">
        <v>6.9465990920460561</v>
      </c>
      <c r="F438" s="99">
        <v>6.9633184586768708</v>
      </c>
      <c r="G438" s="99">
        <v>6.7871665314849929</v>
      </c>
      <c r="H438" s="99">
        <v>6.8513280519658828</v>
      </c>
      <c r="I438" s="99">
        <v>7.1234437397848698</v>
      </c>
      <c r="J438" s="99">
        <v>7.3295502157553667</v>
      </c>
      <c r="K438" s="99">
        <v>7.5529006637772156</v>
      </c>
      <c r="L438" s="99">
        <v>7.6399716423687893</v>
      </c>
      <c r="M438" s="99">
        <v>7.3015556384342819</v>
      </c>
      <c r="N438" s="99">
        <v>7.3156409636048236</v>
      </c>
      <c r="O438" s="99">
        <v>7.0204525218154661</v>
      </c>
      <c r="P438" s="99">
        <v>6.9507766317760735</v>
      </c>
      <c r="Q438" s="99">
        <v>6.9134217036111378</v>
      </c>
      <c r="R438" s="99">
        <v>7.0181893821662236</v>
      </c>
      <c r="S438" s="99">
        <v>7.1014134037715948</v>
      </c>
      <c r="T438" s="99">
        <v>7.3409907000855474</v>
      </c>
      <c r="U438" s="99">
        <v>7.6982281459822177</v>
      </c>
      <c r="V438" s="99">
        <v>7.196294399351129</v>
      </c>
      <c r="W438" s="99">
        <v>6.8360960051703552</v>
      </c>
      <c r="X438" s="99">
        <v>5.903188276162866</v>
      </c>
      <c r="Y438" s="99">
        <v>4.8052623836706125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4.2073861004578843</v>
      </c>
      <c r="D439" s="110">
        <v>3.3136822918932793</v>
      </c>
      <c r="E439" s="110">
        <v>8.9470211423281292</v>
      </c>
      <c r="F439" s="110">
        <v>8.089288418899157</v>
      </c>
      <c r="G439" s="110">
        <v>6.2388101644260399</v>
      </c>
      <c r="H439" s="110">
        <v>7.4363831073926416</v>
      </c>
      <c r="I439" s="110">
        <v>6.7411963305768472</v>
      </c>
      <c r="J439" s="110">
        <v>7.157293601823441</v>
      </c>
      <c r="K439" s="110">
        <v>7.2150366966657069</v>
      </c>
      <c r="L439" s="110">
        <v>8.0526815561953402</v>
      </c>
      <c r="M439" s="110">
        <v>7.3889689747633085</v>
      </c>
      <c r="N439" s="110">
        <v>7.2164087806226673</v>
      </c>
      <c r="O439" s="110">
        <v>7.3958342372242116</v>
      </c>
      <c r="P439" s="110">
        <v>6.9023878095713176</v>
      </c>
      <c r="Q439" s="110">
        <v>6.8936777292354741</v>
      </c>
      <c r="R439" s="110">
        <v>7.0901381306334637</v>
      </c>
      <c r="S439" s="110">
        <v>7.2619451008080063</v>
      </c>
      <c r="T439" s="110">
        <v>7.299813952129389</v>
      </c>
      <c r="U439" s="110">
        <v>7.381223247085078</v>
      </c>
      <c r="V439" s="110">
        <v>7.7468572040829535</v>
      </c>
      <c r="W439" s="110">
        <v>0</v>
      </c>
      <c r="X439" s="110">
        <v>0</v>
      </c>
      <c r="Y439" s="110">
        <v>0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2.7590216279099149</v>
      </c>
      <c r="D441" s="118">
        <f t="shared" si="199"/>
        <v>1.8576054894498886</v>
      </c>
      <c r="E441" s="118">
        <f t="shared" si="199"/>
        <v>1.3004983127153134</v>
      </c>
      <c r="F441" s="118">
        <f t="shared" si="199"/>
        <v>2.1340200693813394</v>
      </c>
      <c r="G441" s="118">
        <f t="shared" si="199"/>
        <v>2.9756637590591435</v>
      </c>
      <c r="H441" s="118">
        <f t="shared" si="199"/>
        <v>3.8443843900129524</v>
      </c>
      <c r="I441" s="118">
        <f t="shared" si="199"/>
        <v>3.2675324155197121</v>
      </c>
      <c r="J441" s="118">
        <f t="shared" si="199"/>
        <v>2.0761167480004512</v>
      </c>
      <c r="K441" s="118">
        <f t="shared" si="199"/>
        <v>2.1000469770009635</v>
      </c>
      <c r="L441" s="118">
        <f t="shared" si="199"/>
        <v>1.6890001509777879</v>
      </c>
      <c r="M441" s="118">
        <f t="shared" si="199"/>
        <v>1.7736601048335889</v>
      </c>
      <c r="N441" s="118">
        <f t="shared" si="199"/>
        <v>2.4403365004968425</v>
      </c>
      <c r="O441" s="118">
        <f t="shared" si="199"/>
        <v>2.4253319982270347</v>
      </c>
      <c r="P441" s="118">
        <f t="shared" si="199"/>
        <v>2.4489241304254605</v>
      </c>
      <c r="Q441" s="118">
        <f t="shared" si="199"/>
        <v>2.1690563359844752</v>
      </c>
      <c r="R441" s="118">
        <f t="shared" ref="R441:V441" si="200">R442+R444+R446+R455</f>
        <v>2.0307051023040241</v>
      </c>
      <c r="S441" s="118">
        <f t="shared" si="200"/>
        <v>2.1810034085082379</v>
      </c>
      <c r="T441" s="118">
        <f t="shared" si="200"/>
        <v>2.3060181689685537</v>
      </c>
      <c r="U441" s="118">
        <f t="shared" si="200"/>
        <v>2.3914076647366058</v>
      </c>
      <c r="V441" s="118">
        <f t="shared" si="200"/>
        <v>2.6035202618511581</v>
      </c>
      <c r="W441" s="118">
        <f t="shared" ref="W441:Y441" si="201">W442+W444+W446+W455</f>
        <v>2.8908014087084046</v>
      </c>
      <c r="X441" s="118">
        <f t="shared" si="201"/>
        <v>2.7645171270743427</v>
      </c>
      <c r="Y441" s="118">
        <f t="shared" si="201"/>
        <v>2.5200432894144353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1.3230677590714195</v>
      </c>
      <c r="D446" s="123">
        <v>0.59921545739170046</v>
      </c>
      <c r="E446" s="123">
        <v>0.28402620755213187</v>
      </c>
      <c r="F446" s="123">
        <v>0.58476501695223226</v>
      </c>
      <c r="G446" s="123">
        <v>0.98035729068508592</v>
      </c>
      <c r="H446" s="123">
        <v>1.7948573478565837</v>
      </c>
      <c r="I446" s="123">
        <v>1.1129692038805439</v>
      </c>
      <c r="J446" s="123">
        <v>0.43853723251258642</v>
      </c>
      <c r="K446" s="123">
        <v>0.46201538893200256</v>
      </c>
      <c r="L446" s="123">
        <v>0.33613847428081695</v>
      </c>
      <c r="M446" s="123">
        <v>0.34740864656422099</v>
      </c>
      <c r="N446" s="123">
        <v>0.57210905687604952</v>
      </c>
      <c r="O446" s="123">
        <v>0.53964655353296676</v>
      </c>
      <c r="P446" s="123">
        <v>0.54295468885471831</v>
      </c>
      <c r="Q446" s="123">
        <v>0.40879266082413795</v>
      </c>
      <c r="R446" s="123">
        <v>0.4379368769633738</v>
      </c>
      <c r="S446" s="123">
        <v>0.48757560583979609</v>
      </c>
      <c r="T446" s="123">
        <v>0.45099283120456557</v>
      </c>
      <c r="U446" s="123">
        <v>0.44044784154263811</v>
      </c>
      <c r="V446" s="123">
        <v>0.56128326767611059</v>
      </c>
      <c r="W446" s="123">
        <v>0.34916444964353882</v>
      </c>
      <c r="X446" s="123">
        <v>0.57116995914791424</v>
      </c>
      <c r="Y446" s="123">
        <v>0.73475071664292912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3.9183160557115118</v>
      </c>
      <c r="D447" s="99">
        <v>3.9468324793533345</v>
      </c>
      <c r="E447" s="99">
        <v>4.1205648264870822</v>
      </c>
      <c r="F447" s="99">
        <v>4.228115781008527</v>
      </c>
      <c r="G447" s="99">
        <v>4.2414824145329391</v>
      </c>
      <c r="H447" s="99">
        <v>4.2652872318900066</v>
      </c>
      <c r="I447" s="99">
        <v>4.4014706015783096</v>
      </c>
      <c r="J447" s="99">
        <v>4.4857082599808145</v>
      </c>
      <c r="K447" s="99">
        <v>4.599981004561287</v>
      </c>
      <c r="L447" s="99">
        <v>4.6261168386510318</v>
      </c>
      <c r="M447" s="99">
        <v>4.5189252615926367</v>
      </c>
      <c r="N447" s="99">
        <v>4.6194540543054163</v>
      </c>
      <c r="O447" s="99">
        <v>4.4045426845549995</v>
      </c>
      <c r="P447" s="99">
        <v>4.2797898804624328</v>
      </c>
      <c r="Q447" s="99">
        <v>4.1233946349802419</v>
      </c>
      <c r="R447" s="99">
        <v>4.1614081159127299</v>
      </c>
      <c r="S447" s="99">
        <v>4.1764812413109071</v>
      </c>
      <c r="T447" s="99">
        <v>4.2464246947300781</v>
      </c>
      <c r="U447" s="99">
        <v>4.4379927063806539</v>
      </c>
      <c r="V447" s="99">
        <v>4.4201306774578439</v>
      </c>
      <c r="W447" s="99">
        <v>4.6106112897698939</v>
      </c>
      <c r="X447" s="99">
        <v>4.5117992212534359</v>
      </c>
      <c r="Y447" s="99">
        <v>3.6648213600004751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2.202879015654331</v>
      </c>
      <c r="L448" s="99">
        <v>0</v>
      </c>
      <c r="M448" s="99">
        <v>2.1754969055332447</v>
      </c>
      <c r="N448" s="99">
        <v>2.1416383501256835</v>
      </c>
      <c r="O448" s="99">
        <v>2.1026984727309874</v>
      </c>
      <c r="P448" s="99">
        <v>2.0050863192752137</v>
      </c>
      <c r="Q448" s="99">
        <v>1.9600254482359394</v>
      </c>
      <c r="R448" s="99">
        <v>1.955279804645085</v>
      </c>
      <c r="S448" s="99">
        <v>1.9263727657559697</v>
      </c>
      <c r="T448" s="99">
        <v>2.3147040056506345</v>
      </c>
      <c r="U448" s="99">
        <v>2.1892170287904484</v>
      </c>
      <c r="V448" s="99">
        <v>2.1238576802363767</v>
      </c>
      <c r="W448" s="99">
        <v>2.2977916679868251</v>
      </c>
      <c r="X448" s="99">
        <v>1.7619859438771313</v>
      </c>
      <c r="Y448" s="99">
        <v>1.1471958373871503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2.202879015654331</v>
      </c>
      <c r="L449" s="102">
        <v>0</v>
      </c>
      <c r="M449" s="102">
        <v>2.1754969055332447</v>
      </c>
      <c r="N449" s="102">
        <v>2.1416383501256835</v>
      </c>
      <c r="O449" s="102">
        <v>2.1026984727309874</v>
      </c>
      <c r="P449" s="102">
        <v>2.0050863192752137</v>
      </c>
      <c r="Q449" s="102">
        <v>1.9600254482359394</v>
      </c>
      <c r="R449" s="102">
        <v>1.955279804645085</v>
      </c>
      <c r="S449" s="102">
        <v>1.9263727657559697</v>
      </c>
      <c r="T449" s="102">
        <v>2.3147040056506345</v>
      </c>
      <c r="U449" s="102">
        <v>2.1892170287904484</v>
      </c>
      <c r="V449" s="102">
        <v>2.1238576802363767</v>
      </c>
      <c r="W449" s="102">
        <v>2.2977916679868251</v>
      </c>
      <c r="X449" s="102">
        <v>1.7619859438771313</v>
      </c>
      <c r="Y449" s="102">
        <v>1.1471958373871503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1.4359538688384956</v>
      </c>
      <c r="D455" s="123">
        <v>1.258390032058188</v>
      </c>
      <c r="E455" s="123">
        <v>1.0164721051631815</v>
      </c>
      <c r="F455" s="123">
        <v>1.5492550524291069</v>
      </c>
      <c r="G455" s="123">
        <v>1.9953064683740573</v>
      </c>
      <c r="H455" s="123">
        <v>2.0495270421563689</v>
      </c>
      <c r="I455" s="123">
        <v>2.1545632116391684</v>
      </c>
      <c r="J455" s="123">
        <v>1.637579515487865</v>
      </c>
      <c r="K455" s="123">
        <v>1.6380315880689609</v>
      </c>
      <c r="L455" s="123">
        <v>1.352861676696971</v>
      </c>
      <c r="M455" s="123">
        <v>1.4262514582693679</v>
      </c>
      <c r="N455" s="123">
        <v>1.8682274436207931</v>
      </c>
      <c r="O455" s="123">
        <v>1.8856854446940681</v>
      </c>
      <c r="P455" s="123">
        <v>1.9059694415707422</v>
      </c>
      <c r="Q455" s="123">
        <v>1.7602636751603371</v>
      </c>
      <c r="R455" s="123">
        <v>1.5927682253406505</v>
      </c>
      <c r="S455" s="123">
        <v>1.6934278026684417</v>
      </c>
      <c r="T455" s="123">
        <v>1.8550253377639883</v>
      </c>
      <c r="U455" s="123">
        <v>1.9509598231939675</v>
      </c>
      <c r="V455" s="123">
        <v>2.0422369941750476</v>
      </c>
      <c r="W455" s="123">
        <v>2.5416369590648658</v>
      </c>
      <c r="X455" s="123">
        <v>2.1933471679264285</v>
      </c>
      <c r="Y455" s="123">
        <v>1.7852925727715063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1.8740414898400706</v>
      </c>
      <c r="D456" s="99">
        <v>2.0249012242239242</v>
      </c>
      <c r="E456" s="99">
        <v>2.6849669332461632</v>
      </c>
      <c r="F456" s="99">
        <v>2.6897639596027085</v>
      </c>
      <c r="G456" s="99">
        <v>2.6200994029154288</v>
      </c>
      <c r="H456" s="99">
        <v>2.6432334522329826</v>
      </c>
      <c r="I456" s="99">
        <v>2.7465176589829512</v>
      </c>
      <c r="J456" s="99">
        <v>2.8242392309012527</v>
      </c>
      <c r="K456" s="99">
        <v>2.908504868571228</v>
      </c>
      <c r="L456" s="99">
        <v>2.94021937735475</v>
      </c>
      <c r="M456" s="99">
        <v>2.8086649989230308</v>
      </c>
      <c r="N456" s="99">
        <v>2.8133466742072768</v>
      </c>
      <c r="O456" s="99">
        <v>2.6994050035155395</v>
      </c>
      <c r="P456" s="99">
        <v>2.6714484191712837</v>
      </c>
      <c r="Q456" s="99">
        <v>2.652382348154589</v>
      </c>
      <c r="R456" s="99">
        <v>2.6801003227492544</v>
      </c>
      <c r="S456" s="99">
        <v>2.6942707161458159</v>
      </c>
      <c r="T456" s="99">
        <v>2.7654615276511567</v>
      </c>
      <c r="U456" s="99">
        <v>2.8814490470443399</v>
      </c>
      <c r="V456" s="99">
        <v>2.6813795490430952</v>
      </c>
      <c r="W456" s="99">
        <v>2.5416369590648658</v>
      </c>
      <c r="X456" s="99">
        <v>2.1933471679264285</v>
      </c>
      <c r="Y456" s="99">
        <v>1.7852925727715063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1551</v>
      </c>
      <c r="C5" s="120">
        <v>1795</v>
      </c>
      <c r="D5" s="120">
        <v>2367</v>
      </c>
      <c r="E5" s="120">
        <v>3055</v>
      </c>
      <c r="F5" s="120">
        <v>3779</v>
      </c>
      <c r="G5" s="120">
        <v>4608</v>
      </c>
      <c r="H5" s="120">
        <v>5693</v>
      </c>
      <c r="I5" s="120">
        <v>7126</v>
      </c>
      <c r="J5" s="120">
        <v>8481</v>
      </c>
      <c r="K5" s="120">
        <v>9617</v>
      </c>
      <c r="L5" s="120">
        <v>10260</v>
      </c>
      <c r="M5" s="120">
        <v>10590</v>
      </c>
      <c r="N5" s="120">
        <v>10725</v>
      </c>
      <c r="O5" s="120">
        <v>10846</v>
      </c>
      <c r="P5" s="120">
        <v>10770</v>
      </c>
      <c r="Q5" s="120">
        <v>10659</v>
      </c>
      <c r="R5" s="120">
        <v>10196</v>
      </c>
      <c r="S5" s="120">
        <v>9819</v>
      </c>
      <c r="T5" s="120">
        <v>9210</v>
      </c>
      <c r="U5" s="120">
        <v>9161</v>
      </c>
      <c r="V5" s="120">
        <v>8804</v>
      </c>
      <c r="W5" s="120">
        <v>8078</v>
      </c>
      <c r="X5" s="120">
        <v>5910</v>
      </c>
      <c r="Y5" s="120">
        <v>3674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1551</v>
      </c>
      <c r="C7" s="52">
        <v>1795</v>
      </c>
      <c r="D7" s="52">
        <v>2367</v>
      </c>
      <c r="E7" s="52">
        <v>3055</v>
      </c>
      <c r="F7" s="52">
        <v>3779</v>
      </c>
      <c r="G7" s="52">
        <v>4608</v>
      </c>
      <c r="H7" s="52">
        <v>5693</v>
      </c>
      <c r="I7" s="52">
        <v>7126</v>
      </c>
      <c r="J7" s="52">
        <v>8481</v>
      </c>
      <c r="K7" s="52">
        <v>9617</v>
      </c>
      <c r="L7" s="52">
        <v>10260</v>
      </c>
      <c r="M7" s="52">
        <v>10590</v>
      </c>
      <c r="N7" s="52">
        <v>10725</v>
      </c>
      <c r="O7" s="52">
        <v>10846</v>
      </c>
      <c r="P7" s="52">
        <v>10770</v>
      </c>
      <c r="Q7" s="52">
        <v>10659</v>
      </c>
      <c r="R7" s="52">
        <v>10196</v>
      </c>
      <c r="S7" s="52">
        <v>9819</v>
      </c>
      <c r="T7" s="52">
        <v>9210</v>
      </c>
      <c r="U7" s="52">
        <v>9161</v>
      </c>
      <c r="V7" s="52">
        <v>8804</v>
      </c>
      <c r="W7" s="52">
        <v>8078</v>
      </c>
      <c r="X7" s="52">
        <v>5910</v>
      </c>
      <c r="Y7" s="52">
        <v>3674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</v>
      </c>
      <c r="C9" s="52">
        <v>5</v>
      </c>
      <c r="D9" s="52">
        <v>6</v>
      </c>
      <c r="E9" s="52">
        <v>9</v>
      </c>
      <c r="F9" s="52">
        <v>11</v>
      </c>
      <c r="G9" s="52">
        <v>16</v>
      </c>
      <c r="H9" s="52">
        <v>21</v>
      </c>
      <c r="I9" s="52">
        <v>31</v>
      </c>
      <c r="J9" s="52">
        <v>47</v>
      </c>
      <c r="K9" s="52">
        <v>66</v>
      </c>
      <c r="L9" s="52">
        <v>82</v>
      </c>
      <c r="M9" s="52">
        <v>94</v>
      </c>
      <c r="N9" s="52">
        <v>99</v>
      </c>
      <c r="O9" s="52">
        <v>111</v>
      </c>
      <c r="P9" s="52">
        <v>137</v>
      </c>
      <c r="Q9" s="52">
        <v>196</v>
      </c>
      <c r="R9" s="52">
        <v>276</v>
      </c>
      <c r="S9" s="52">
        <v>329</v>
      </c>
      <c r="T9" s="52">
        <v>375</v>
      </c>
      <c r="U9" s="52">
        <v>462</v>
      </c>
      <c r="V9" s="52">
        <v>574</v>
      </c>
      <c r="W9" s="52">
        <v>651</v>
      </c>
      <c r="X9" s="52">
        <v>644</v>
      </c>
      <c r="Y9" s="52">
        <v>570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762</v>
      </c>
      <c r="C11" s="52">
        <v>806</v>
      </c>
      <c r="D11" s="52">
        <v>811</v>
      </c>
      <c r="E11" s="52">
        <v>753</v>
      </c>
      <c r="F11" s="52">
        <v>766</v>
      </c>
      <c r="G11" s="52">
        <v>893</v>
      </c>
      <c r="H11" s="52">
        <v>1370</v>
      </c>
      <c r="I11" s="52">
        <v>1731</v>
      </c>
      <c r="J11" s="52">
        <v>1811</v>
      </c>
      <c r="K11" s="52">
        <v>1848</v>
      </c>
      <c r="L11" s="52">
        <v>1789</v>
      </c>
      <c r="M11" s="52">
        <v>1677</v>
      </c>
      <c r="N11" s="52">
        <v>1552</v>
      </c>
      <c r="O11" s="52">
        <v>1380</v>
      </c>
      <c r="P11" s="52">
        <v>1214</v>
      </c>
      <c r="Q11" s="52">
        <v>1109</v>
      </c>
      <c r="R11" s="52">
        <v>1075</v>
      </c>
      <c r="S11" s="52">
        <v>1066</v>
      </c>
      <c r="T11" s="52">
        <v>1015</v>
      </c>
      <c r="U11" s="52">
        <v>995</v>
      </c>
      <c r="V11" s="52">
        <v>963</v>
      </c>
      <c r="W11" s="52">
        <v>845</v>
      </c>
      <c r="X11" s="52">
        <v>626</v>
      </c>
      <c r="Y11" s="52">
        <v>429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0</v>
      </c>
      <c r="S12" s="52">
        <v>0</v>
      </c>
      <c r="T12" s="52">
        <v>0</v>
      </c>
      <c r="U12" s="52">
        <v>2</v>
      </c>
      <c r="V12" s="52">
        <v>4</v>
      </c>
      <c r="W12" s="52">
        <v>4</v>
      </c>
      <c r="X12" s="52">
        <v>4</v>
      </c>
      <c r="Y12" s="52">
        <v>4</v>
      </c>
      <c r="DA12" s="63" t="s">
        <v>1131</v>
      </c>
    </row>
    <row r="13" spans="1:105" ht="12" customHeight="1" x14ac:dyDescent="0.25">
      <c r="A13" s="97" t="s">
        <v>122</v>
      </c>
      <c r="B13" s="52">
        <v>789</v>
      </c>
      <c r="C13" s="52">
        <v>989</v>
      </c>
      <c r="D13" s="52">
        <v>1556</v>
      </c>
      <c r="E13" s="52">
        <v>2302</v>
      </c>
      <c r="F13" s="52">
        <v>3013</v>
      </c>
      <c r="G13" s="52">
        <v>3715</v>
      </c>
      <c r="H13" s="52">
        <v>4323</v>
      </c>
      <c r="I13" s="52">
        <v>5395</v>
      </c>
      <c r="J13" s="52">
        <v>6670</v>
      </c>
      <c r="K13" s="52">
        <v>6818</v>
      </c>
      <c r="L13" s="52">
        <v>7348</v>
      </c>
      <c r="M13" s="52">
        <v>7646</v>
      </c>
      <c r="N13" s="52">
        <v>7735</v>
      </c>
      <c r="O13" s="52">
        <v>6840</v>
      </c>
      <c r="P13" s="52">
        <v>5888</v>
      </c>
      <c r="Q13" s="52">
        <v>4903</v>
      </c>
      <c r="R13" s="52">
        <v>4091</v>
      </c>
      <c r="S13" s="52">
        <v>3855</v>
      </c>
      <c r="T13" s="52">
        <v>2843</v>
      </c>
      <c r="U13" s="52">
        <v>2302</v>
      </c>
      <c r="V13" s="52">
        <v>1747</v>
      </c>
      <c r="W13" s="52">
        <v>1475</v>
      </c>
      <c r="X13" s="52">
        <v>1063</v>
      </c>
      <c r="Y13" s="52">
        <v>602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950</v>
      </c>
      <c r="L14" s="52">
        <v>1122</v>
      </c>
      <c r="M14" s="52">
        <v>1266</v>
      </c>
      <c r="N14" s="52">
        <v>1437</v>
      </c>
      <c r="O14" s="52">
        <v>2625</v>
      </c>
      <c r="P14" s="52">
        <v>3667</v>
      </c>
      <c r="Q14" s="52">
        <v>4646</v>
      </c>
      <c r="R14" s="52">
        <v>5030</v>
      </c>
      <c r="S14" s="52">
        <v>4898</v>
      </c>
      <c r="T14" s="52">
        <v>5352</v>
      </c>
      <c r="U14" s="52">
        <v>5862</v>
      </c>
      <c r="V14" s="52">
        <v>6090</v>
      </c>
      <c r="W14" s="52">
        <v>5754</v>
      </c>
      <c r="X14" s="52">
        <v>4217</v>
      </c>
      <c r="Y14" s="52">
        <v>2639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1306</v>
      </c>
      <c r="C16" s="52">
        <v>1473</v>
      </c>
      <c r="D16" s="52">
        <v>1775</v>
      </c>
      <c r="E16" s="52">
        <v>1920</v>
      </c>
      <c r="F16" s="52">
        <v>2272</v>
      </c>
      <c r="G16" s="52">
        <v>2892</v>
      </c>
      <c r="H16" s="52">
        <v>3744</v>
      </c>
      <c r="I16" s="52">
        <v>4913</v>
      </c>
      <c r="J16" s="52">
        <v>5679</v>
      </c>
      <c r="K16" s="52">
        <v>6270</v>
      </c>
      <c r="L16" s="52">
        <v>6417</v>
      </c>
      <c r="M16" s="52">
        <v>6463</v>
      </c>
      <c r="N16" s="52">
        <v>6529</v>
      </c>
      <c r="O16" s="52">
        <v>6598</v>
      </c>
      <c r="P16" s="52">
        <v>6603</v>
      </c>
      <c r="Q16" s="52">
        <v>6588</v>
      </c>
      <c r="R16" s="52">
        <v>6373</v>
      </c>
      <c r="S16" s="52">
        <v>6264</v>
      </c>
      <c r="T16" s="52">
        <v>6025</v>
      </c>
      <c r="U16" s="52">
        <v>6067</v>
      </c>
      <c r="V16" s="52">
        <v>5934</v>
      </c>
      <c r="W16" s="52">
        <v>5804</v>
      </c>
      <c r="X16" s="52">
        <v>4493</v>
      </c>
      <c r="Y16" s="52">
        <v>2954</v>
      </c>
      <c r="DA16" s="63" t="s">
        <v>1134</v>
      </c>
    </row>
    <row r="17" spans="1:105" ht="12" customHeight="1" x14ac:dyDescent="0.25">
      <c r="A17" s="109" t="s">
        <v>120</v>
      </c>
      <c r="B17" s="36">
        <v>245</v>
      </c>
      <c r="C17" s="36">
        <v>322</v>
      </c>
      <c r="D17" s="36">
        <v>592</v>
      </c>
      <c r="E17" s="36">
        <v>1135</v>
      </c>
      <c r="F17" s="36">
        <v>1507</v>
      </c>
      <c r="G17" s="36">
        <v>1716</v>
      </c>
      <c r="H17" s="36">
        <v>1949</v>
      </c>
      <c r="I17" s="36">
        <v>2213</v>
      </c>
      <c r="J17" s="36">
        <v>2802</v>
      </c>
      <c r="K17" s="36">
        <v>3347</v>
      </c>
      <c r="L17" s="36">
        <v>3843</v>
      </c>
      <c r="M17" s="36">
        <v>4127</v>
      </c>
      <c r="N17" s="36">
        <v>4196</v>
      </c>
      <c r="O17" s="36">
        <v>4248</v>
      </c>
      <c r="P17" s="36">
        <v>4167</v>
      </c>
      <c r="Q17" s="36">
        <v>4071</v>
      </c>
      <c r="R17" s="36">
        <v>3823</v>
      </c>
      <c r="S17" s="36">
        <v>3555</v>
      </c>
      <c r="T17" s="36">
        <v>3185</v>
      </c>
      <c r="U17" s="36">
        <v>3094</v>
      </c>
      <c r="V17" s="36">
        <v>2870</v>
      </c>
      <c r="W17" s="36">
        <v>2274</v>
      </c>
      <c r="X17" s="36">
        <v>1417</v>
      </c>
      <c r="Y17" s="36">
        <v>720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121</v>
      </c>
      <c r="D21" s="52">
        <v>121</v>
      </c>
      <c r="E21" s="52">
        <v>122</v>
      </c>
      <c r="F21" s="52">
        <v>125</v>
      </c>
      <c r="G21" s="52">
        <v>130</v>
      </c>
      <c r="H21" s="52">
        <v>137</v>
      </c>
      <c r="I21" s="52">
        <v>153</v>
      </c>
      <c r="J21" s="52">
        <v>174</v>
      </c>
      <c r="K21" s="52">
        <v>204</v>
      </c>
      <c r="L21" s="52">
        <v>251</v>
      </c>
      <c r="M21" s="52">
        <v>306</v>
      </c>
      <c r="N21" s="52">
        <v>372</v>
      </c>
      <c r="O21" s="52">
        <v>443</v>
      </c>
      <c r="P21" s="52">
        <v>446</v>
      </c>
      <c r="Q21" s="52">
        <v>567</v>
      </c>
      <c r="R21" s="52">
        <v>707</v>
      </c>
      <c r="S21" s="52">
        <v>862</v>
      </c>
      <c r="T21" s="52">
        <v>971</v>
      </c>
      <c r="U21" s="52">
        <v>1023</v>
      </c>
      <c r="V21" s="52">
        <v>1050</v>
      </c>
      <c r="W21" s="52">
        <v>1069</v>
      </c>
      <c r="X21" s="52">
        <v>2168</v>
      </c>
      <c r="Y21" s="52">
        <v>2236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1</v>
      </c>
      <c r="E23" s="52">
        <v>0</v>
      </c>
      <c r="F23" s="52">
        <v>1</v>
      </c>
      <c r="G23" s="52">
        <v>1</v>
      </c>
      <c r="H23" s="52">
        <v>1</v>
      </c>
      <c r="I23" s="52">
        <v>0</v>
      </c>
      <c r="J23" s="52">
        <v>1</v>
      </c>
      <c r="K23" s="52">
        <v>2</v>
      </c>
      <c r="L23" s="52">
        <v>3</v>
      </c>
      <c r="M23" s="52">
        <v>6</v>
      </c>
      <c r="N23" s="52">
        <v>9</v>
      </c>
      <c r="O23" s="52">
        <v>7</v>
      </c>
      <c r="P23" s="52">
        <v>15</v>
      </c>
      <c r="Q23" s="52">
        <v>15</v>
      </c>
      <c r="R23" s="52">
        <v>17</v>
      </c>
      <c r="S23" s="52">
        <v>22</v>
      </c>
      <c r="T23" s="52">
        <v>21</v>
      </c>
      <c r="U23" s="52">
        <v>26</v>
      </c>
      <c r="V23" s="52">
        <v>39</v>
      </c>
      <c r="W23" s="52">
        <v>61</v>
      </c>
      <c r="X23" s="52">
        <v>80</v>
      </c>
      <c r="Y23" s="52">
        <v>89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119</v>
      </c>
      <c r="D25" s="52">
        <v>119</v>
      </c>
      <c r="E25" s="52">
        <v>122</v>
      </c>
      <c r="F25" s="52">
        <v>126</v>
      </c>
      <c r="G25" s="52">
        <v>137</v>
      </c>
      <c r="H25" s="52">
        <v>151</v>
      </c>
      <c r="I25" s="52">
        <v>105</v>
      </c>
      <c r="J25" s="52">
        <v>106</v>
      </c>
      <c r="K25" s="52">
        <v>158</v>
      </c>
      <c r="L25" s="52">
        <v>181</v>
      </c>
      <c r="M25" s="52">
        <v>226</v>
      </c>
      <c r="N25" s="52">
        <v>305</v>
      </c>
      <c r="O25" s="52">
        <v>373</v>
      </c>
      <c r="P25" s="52">
        <v>370</v>
      </c>
      <c r="Q25" s="52">
        <v>269</v>
      </c>
      <c r="R25" s="52">
        <v>170</v>
      </c>
      <c r="S25" s="52">
        <v>166</v>
      </c>
      <c r="T25" s="52">
        <v>154</v>
      </c>
      <c r="U25" s="52">
        <v>164</v>
      </c>
      <c r="V25" s="52">
        <v>183</v>
      </c>
      <c r="W25" s="52">
        <v>178</v>
      </c>
      <c r="X25" s="52">
        <v>230</v>
      </c>
      <c r="Y25" s="52">
        <v>207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123</v>
      </c>
      <c r="D27" s="52">
        <v>124</v>
      </c>
      <c r="E27" s="52">
        <v>128</v>
      </c>
      <c r="F27" s="52">
        <v>148</v>
      </c>
      <c r="G27" s="52">
        <v>185</v>
      </c>
      <c r="H27" s="52">
        <v>258</v>
      </c>
      <c r="I27" s="52">
        <v>296</v>
      </c>
      <c r="J27" s="52">
        <v>444</v>
      </c>
      <c r="K27" s="52">
        <v>652</v>
      </c>
      <c r="L27" s="52">
        <v>843</v>
      </c>
      <c r="M27" s="52">
        <v>956</v>
      </c>
      <c r="N27" s="52">
        <v>1020</v>
      </c>
      <c r="O27" s="52">
        <v>1104</v>
      </c>
      <c r="P27" s="52">
        <v>1151</v>
      </c>
      <c r="Q27" s="52">
        <v>1287</v>
      </c>
      <c r="R27" s="52">
        <v>1242</v>
      </c>
      <c r="S27" s="52">
        <v>996</v>
      </c>
      <c r="T27" s="52">
        <v>1026</v>
      </c>
      <c r="U27" s="52">
        <v>822</v>
      </c>
      <c r="V27" s="52">
        <v>555</v>
      </c>
      <c r="W27" s="52">
        <v>274</v>
      </c>
      <c r="X27" s="52">
        <v>427</v>
      </c>
      <c r="Y27" s="52">
        <v>461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3</v>
      </c>
      <c r="M28" s="52">
        <v>14</v>
      </c>
      <c r="N28" s="52">
        <v>38</v>
      </c>
      <c r="O28" s="52">
        <v>71</v>
      </c>
      <c r="P28" s="52">
        <v>144</v>
      </c>
      <c r="Q28" s="52">
        <v>248</v>
      </c>
      <c r="R28" s="52">
        <v>387</v>
      </c>
      <c r="S28" s="52">
        <v>587</v>
      </c>
      <c r="T28" s="52">
        <v>459</v>
      </c>
      <c r="U28" s="52">
        <v>609</v>
      </c>
      <c r="V28" s="52">
        <v>845</v>
      </c>
      <c r="W28" s="52">
        <v>1139</v>
      </c>
      <c r="X28" s="52">
        <v>1622</v>
      </c>
      <c r="Y28" s="52">
        <v>1630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204</v>
      </c>
      <c r="D30" s="52">
        <v>204</v>
      </c>
      <c r="E30" s="52">
        <v>211</v>
      </c>
      <c r="F30" s="52">
        <v>223</v>
      </c>
      <c r="G30" s="52">
        <v>256</v>
      </c>
      <c r="H30" s="52">
        <v>307</v>
      </c>
      <c r="I30" s="52">
        <v>270</v>
      </c>
      <c r="J30" s="52">
        <v>340</v>
      </c>
      <c r="K30" s="52">
        <v>509</v>
      </c>
      <c r="L30" s="52">
        <v>617</v>
      </c>
      <c r="M30" s="52">
        <v>730</v>
      </c>
      <c r="N30" s="52">
        <v>931</v>
      </c>
      <c r="O30" s="52">
        <v>1101</v>
      </c>
      <c r="P30" s="52">
        <v>1133</v>
      </c>
      <c r="Q30" s="52">
        <v>1148</v>
      </c>
      <c r="R30" s="52">
        <v>1014</v>
      </c>
      <c r="S30" s="52">
        <v>979</v>
      </c>
      <c r="T30" s="52">
        <v>928</v>
      </c>
      <c r="U30" s="52">
        <v>994</v>
      </c>
      <c r="V30" s="52">
        <v>1084</v>
      </c>
      <c r="W30" s="52">
        <v>1067</v>
      </c>
      <c r="X30" s="52">
        <v>1450</v>
      </c>
      <c r="Y30" s="52">
        <v>1592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38</v>
      </c>
      <c r="D31" s="36">
        <v>39</v>
      </c>
      <c r="E31" s="36">
        <v>39</v>
      </c>
      <c r="F31" s="36">
        <v>50</v>
      </c>
      <c r="G31" s="36">
        <v>65</v>
      </c>
      <c r="H31" s="36">
        <v>104</v>
      </c>
      <c r="I31" s="36">
        <v>130</v>
      </c>
      <c r="J31" s="36">
        <v>212</v>
      </c>
      <c r="K31" s="36">
        <v>306</v>
      </c>
      <c r="L31" s="36">
        <v>403</v>
      </c>
      <c r="M31" s="36">
        <v>460</v>
      </c>
      <c r="N31" s="36">
        <v>432</v>
      </c>
      <c r="O31" s="36">
        <v>451</v>
      </c>
      <c r="P31" s="36">
        <v>540</v>
      </c>
      <c r="Q31" s="36">
        <v>665</v>
      </c>
      <c r="R31" s="36">
        <v>787</v>
      </c>
      <c r="S31" s="36">
        <v>771</v>
      </c>
      <c r="T31" s="36">
        <v>708</v>
      </c>
      <c r="U31" s="36">
        <v>592</v>
      </c>
      <c r="V31" s="36">
        <v>506</v>
      </c>
      <c r="W31" s="36">
        <v>596</v>
      </c>
      <c r="X31" s="36">
        <v>857</v>
      </c>
      <c r="Y31" s="36">
        <v>697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365</v>
      </c>
      <c r="D35" s="52">
        <v>693</v>
      </c>
      <c r="E35" s="52">
        <v>810</v>
      </c>
      <c r="F35" s="52">
        <v>849</v>
      </c>
      <c r="G35" s="52">
        <v>959</v>
      </c>
      <c r="H35" s="52">
        <v>1222</v>
      </c>
      <c r="I35" s="52">
        <v>1586</v>
      </c>
      <c r="J35" s="52">
        <v>1529</v>
      </c>
      <c r="K35" s="52">
        <v>1340</v>
      </c>
      <c r="L35" s="52">
        <v>894</v>
      </c>
      <c r="M35" s="52">
        <v>636</v>
      </c>
      <c r="N35" s="52">
        <v>507</v>
      </c>
      <c r="O35" s="52">
        <v>564</v>
      </c>
      <c r="P35" s="52">
        <v>370</v>
      </c>
      <c r="Q35" s="52">
        <v>456</v>
      </c>
      <c r="R35" s="52">
        <v>244</v>
      </c>
      <c r="S35" s="52">
        <v>485</v>
      </c>
      <c r="T35" s="52">
        <v>362</v>
      </c>
      <c r="U35" s="52">
        <v>974</v>
      </c>
      <c r="V35" s="52">
        <v>693</v>
      </c>
      <c r="W35" s="52">
        <v>343</v>
      </c>
      <c r="X35" s="52">
        <v>0</v>
      </c>
      <c r="Y35" s="52">
        <v>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2</v>
      </c>
      <c r="E37" s="52">
        <v>3</v>
      </c>
      <c r="F37" s="52">
        <v>3</v>
      </c>
      <c r="G37" s="52">
        <v>6</v>
      </c>
      <c r="H37" s="52">
        <v>6</v>
      </c>
      <c r="I37" s="52">
        <v>10</v>
      </c>
      <c r="J37" s="52">
        <v>17</v>
      </c>
      <c r="K37" s="52">
        <v>21</v>
      </c>
      <c r="L37" s="52">
        <v>19</v>
      </c>
      <c r="M37" s="52">
        <v>18</v>
      </c>
      <c r="N37" s="52">
        <v>14</v>
      </c>
      <c r="O37" s="52">
        <v>19</v>
      </c>
      <c r="P37" s="52">
        <v>41</v>
      </c>
      <c r="Q37" s="52">
        <v>74</v>
      </c>
      <c r="R37" s="52">
        <v>97</v>
      </c>
      <c r="S37" s="52">
        <v>75</v>
      </c>
      <c r="T37" s="52">
        <v>67</v>
      </c>
      <c r="U37" s="52">
        <v>113</v>
      </c>
      <c r="V37" s="52">
        <v>151</v>
      </c>
      <c r="W37" s="52">
        <v>138</v>
      </c>
      <c r="X37" s="52">
        <v>73</v>
      </c>
      <c r="Y37" s="52">
        <v>15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163</v>
      </c>
      <c r="D39" s="52">
        <v>124</v>
      </c>
      <c r="E39" s="52">
        <v>64</v>
      </c>
      <c r="F39" s="52">
        <v>139</v>
      </c>
      <c r="G39" s="52">
        <v>264</v>
      </c>
      <c r="H39" s="52">
        <v>628</v>
      </c>
      <c r="I39" s="52">
        <v>466</v>
      </c>
      <c r="J39" s="52">
        <v>186</v>
      </c>
      <c r="K39" s="52">
        <v>195</v>
      </c>
      <c r="L39" s="52">
        <v>122</v>
      </c>
      <c r="M39" s="52">
        <v>114</v>
      </c>
      <c r="N39" s="52">
        <v>180</v>
      </c>
      <c r="O39" s="52">
        <v>201</v>
      </c>
      <c r="P39" s="52">
        <v>204</v>
      </c>
      <c r="Q39" s="52">
        <v>164</v>
      </c>
      <c r="R39" s="52">
        <v>136</v>
      </c>
      <c r="S39" s="52">
        <v>157</v>
      </c>
      <c r="T39" s="52">
        <v>103</v>
      </c>
      <c r="U39" s="52">
        <v>144</v>
      </c>
      <c r="V39" s="52">
        <v>151</v>
      </c>
      <c r="W39" s="52">
        <v>60</v>
      </c>
      <c r="X39" s="52">
        <v>11</v>
      </c>
      <c r="Y39" s="52">
        <v>10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2</v>
      </c>
      <c r="V40" s="52">
        <v>2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323</v>
      </c>
      <c r="D41" s="52">
        <v>691</v>
      </c>
      <c r="E41" s="52">
        <v>874</v>
      </c>
      <c r="F41" s="52">
        <v>859</v>
      </c>
      <c r="G41" s="52">
        <v>887</v>
      </c>
      <c r="H41" s="52">
        <v>866</v>
      </c>
      <c r="I41" s="52">
        <v>1368</v>
      </c>
      <c r="J41" s="52">
        <v>1719</v>
      </c>
      <c r="K41" s="52">
        <v>800</v>
      </c>
      <c r="L41" s="52">
        <v>1373</v>
      </c>
      <c r="M41" s="52">
        <v>1254</v>
      </c>
      <c r="N41" s="52">
        <v>1109</v>
      </c>
      <c r="O41" s="52">
        <v>209</v>
      </c>
      <c r="P41" s="52">
        <v>199</v>
      </c>
      <c r="Q41" s="52">
        <v>302</v>
      </c>
      <c r="R41" s="52">
        <v>430</v>
      </c>
      <c r="S41" s="52">
        <v>760</v>
      </c>
      <c r="T41" s="52">
        <v>14</v>
      </c>
      <c r="U41" s="52">
        <v>281</v>
      </c>
      <c r="V41" s="52">
        <v>0</v>
      </c>
      <c r="W41" s="52">
        <v>2</v>
      </c>
      <c r="X41" s="52">
        <v>15</v>
      </c>
      <c r="Y41" s="52">
        <v>0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950</v>
      </c>
      <c r="L42" s="52">
        <v>175</v>
      </c>
      <c r="M42" s="52">
        <v>158</v>
      </c>
      <c r="N42" s="52">
        <v>209</v>
      </c>
      <c r="O42" s="52">
        <v>1259</v>
      </c>
      <c r="P42" s="52">
        <v>1186</v>
      </c>
      <c r="Q42" s="52">
        <v>1227</v>
      </c>
      <c r="R42" s="52">
        <v>771</v>
      </c>
      <c r="S42" s="52">
        <v>455</v>
      </c>
      <c r="T42" s="52">
        <v>913</v>
      </c>
      <c r="U42" s="52">
        <v>1119</v>
      </c>
      <c r="V42" s="52">
        <v>1073</v>
      </c>
      <c r="W42" s="52">
        <v>803</v>
      </c>
      <c r="X42" s="52">
        <v>85</v>
      </c>
      <c r="Y42" s="52">
        <v>52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371</v>
      </c>
      <c r="D44" s="52">
        <v>506</v>
      </c>
      <c r="E44" s="52">
        <v>356</v>
      </c>
      <c r="F44" s="52">
        <v>575</v>
      </c>
      <c r="G44" s="52">
        <v>876</v>
      </c>
      <c r="H44" s="52">
        <v>1159</v>
      </c>
      <c r="I44" s="52">
        <v>1439</v>
      </c>
      <c r="J44" s="52">
        <v>1106</v>
      </c>
      <c r="K44" s="52">
        <v>1100</v>
      </c>
      <c r="L44" s="52">
        <v>764</v>
      </c>
      <c r="M44" s="52">
        <v>776</v>
      </c>
      <c r="N44" s="52">
        <v>997</v>
      </c>
      <c r="O44" s="52">
        <v>1170</v>
      </c>
      <c r="P44" s="52">
        <v>1138</v>
      </c>
      <c r="Q44" s="52">
        <v>1133</v>
      </c>
      <c r="R44" s="52">
        <v>799</v>
      </c>
      <c r="S44" s="52">
        <v>870</v>
      </c>
      <c r="T44" s="52">
        <v>689</v>
      </c>
      <c r="U44" s="52">
        <v>1036</v>
      </c>
      <c r="V44" s="52">
        <v>951</v>
      </c>
      <c r="W44" s="52">
        <v>937</v>
      </c>
      <c r="X44" s="52">
        <v>139</v>
      </c>
      <c r="Y44" s="52">
        <v>53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115</v>
      </c>
      <c r="D45" s="36">
        <v>309</v>
      </c>
      <c r="E45" s="36">
        <v>582</v>
      </c>
      <c r="F45" s="36">
        <v>422</v>
      </c>
      <c r="G45" s="36">
        <v>274</v>
      </c>
      <c r="H45" s="36">
        <v>337</v>
      </c>
      <c r="I45" s="36">
        <v>394</v>
      </c>
      <c r="J45" s="36">
        <v>801</v>
      </c>
      <c r="K45" s="36">
        <v>851</v>
      </c>
      <c r="L45" s="36">
        <v>899</v>
      </c>
      <c r="M45" s="36">
        <v>744</v>
      </c>
      <c r="N45" s="36">
        <v>501</v>
      </c>
      <c r="O45" s="36">
        <v>503</v>
      </c>
      <c r="P45" s="36">
        <v>459</v>
      </c>
      <c r="Q45" s="36">
        <v>569</v>
      </c>
      <c r="R45" s="36">
        <v>539</v>
      </c>
      <c r="S45" s="36">
        <v>503</v>
      </c>
      <c r="T45" s="36">
        <v>338</v>
      </c>
      <c r="U45" s="36">
        <v>501</v>
      </c>
      <c r="V45" s="36">
        <v>282</v>
      </c>
      <c r="W45" s="36">
        <v>0</v>
      </c>
      <c r="X45" s="36">
        <v>0</v>
      </c>
      <c r="Y45" s="36">
        <v>0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131</v>
      </c>
      <c r="D49" s="52">
        <v>251</v>
      </c>
      <c r="E49" s="52">
        <v>293</v>
      </c>
      <c r="F49" s="52">
        <v>307</v>
      </c>
      <c r="G49" s="52">
        <v>347</v>
      </c>
      <c r="H49" s="52">
        <v>381</v>
      </c>
      <c r="I49" s="52">
        <v>492</v>
      </c>
      <c r="J49" s="52">
        <v>445</v>
      </c>
      <c r="K49" s="52">
        <v>384</v>
      </c>
      <c r="L49" s="52">
        <v>237</v>
      </c>
      <c r="M49" s="52">
        <v>164</v>
      </c>
      <c r="N49" s="52">
        <v>148</v>
      </c>
      <c r="O49" s="52">
        <v>146</v>
      </c>
      <c r="P49" s="52">
        <v>215</v>
      </c>
      <c r="Q49" s="52">
        <v>213</v>
      </c>
      <c r="R49" s="52">
        <v>96</v>
      </c>
      <c r="S49" s="52">
        <v>150</v>
      </c>
      <c r="T49" s="52">
        <v>116</v>
      </c>
      <c r="U49" s="52">
        <v>321</v>
      </c>
      <c r="V49" s="52">
        <v>229</v>
      </c>
      <c r="W49" s="52">
        <v>125</v>
      </c>
      <c r="X49" s="52">
        <v>0</v>
      </c>
      <c r="Y49" s="52">
        <v>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</v>
      </c>
      <c r="E51" s="52">
        <v>1</v>
      </c>
      <c r="F51" s="52">
        <v>1</v>
      </c>
      <c r="G51" s="52">
        <v>2</v>
      </c>
      <c r="H51" s="52">
        <v>2</v>
      </c>
      <c r="I51" s="52">
        <v>4</v>
      </c>
      <c r="J51" s="52">
        <v>6</v>
      </c>
      <c r="K51" s="52">
        <v>6</v>
      </c>
      <c r="L51" s="52">
        <v>4</v>
      </c>
      <c r="M51" s="52">
        <v>4</v>
      </c>
      <c r="N51" s="52">
        <v>4</v>
      </c>
      <c r="O51" s="52">
        <v>5</v>
      </c>
      <c r="P51" s="52">
        <v>11</v>
      </c>
      <c r="Q51" s="52">
        <v>16</v>
      </c>
      <c r="R51" s="52">
        <v>9</v>
      </c>
      <c r="S51" s="52">
        <v>18</v>
      </c>
      <c r="T51" s="52">
        <v>16</v>
      </c>
      <c r="U51" s="52">
        <v>52</v>
      </c>
      <c r="V51" s="52">
        <v>42</v>
      </c>
      <c r="W51" s="52">
        <v>15</v>
      </c>
      <c r="X51" s="52">
        <v>0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44</v>
      </c>
      <c r="D53" s="52">
        <v>38</v>
      </c>
      <c r="E53" s="52">
        <v>20</v>
      </c>
      <c r="F53" s="52">
        <v>42</v>
      </c>
      <c r="G53" s="52">
        <v>80</v>
      </c>
      <c r="H53" s="52">
        <v>160</v>
      </c>
      <c r="I53" s="52">
        <v>124</v>
      </c>
      <c r="J53" s="52">
        <v>44</v>
      </c>
      <c r="K53" s="52">
        <v>39</v>
      </c>
      <c r="L53" s="52">
        <v>17</v>
      </c>
      <c r="M53" s="52">
        <v>13</v>
      </c>
      <c r="N53" s="52">
        <v>18</v>
      </c>
      <c r="O53" s="52">
        <v>18</v>
      </c>
      <c r="P53" s="52">
        <v>27</v>
      </c>
      <c r="Q53" s="52">
        <v>21</v>
      </c>
      <c r="R53" s="52">
        <v>10</v>
      </c>
      <c r="S53" s="52">
        <v>18</v>
      </c>
      <c r="T53" s="52">
        <v>12</v>
      </c>
      <c r="U53" s="52">
        <v>31</v>
      </c>
      <c r="V53" s="52">
        <v>28</v>
      </c>
      <c r="W53" s="52">
        <v>10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1</v>
      </c>
      <c r="V54" s="52">
        <v>1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87</v>
      </c>
      <c r="D55" s="52">
        <v>213</v>
      </c>
      <c r="E55" s="52">
        <v>273</v>
      </c>
      <c r="F55" s="52">
        <v>265</v>
      </c>
      <c r="G55" s="52">
        <v>267</v>
      </c>
      <c r="H55" s="52">
        <v>221</v>
      </c>
      <c r="I55" s="52">
        <v>368</v>
      </c>
      <c r="J55" s="52">
        <v>401</v>
      </c>
      <c r="K55" s="52">
        <v>158</v>
      </c>
      <c r="L55" s="52">
        <v>195</v>
      </c>
      <c r="M55" s="52">
        <v>134</v>
      </c>
      <c r="N55" s="52">
        <v>109</v>
      </c>
      <c r="O55" s="52">
        <v>19</v>
      </c>
      <c r="P55" s="52">
        <v>28</v>
      </c>
      <c r="Q55" s="52">
        <v>38</v>
      </c>
      <c r="R55" s="52">
        <v>31</v>
      </c>
      <c r="S55" s="52">
        <v>82</v>
      </c>
      <c r="T55" s="52">
        <v>2</v>
      </c>
      <c r="U55" s="52">
        <v>59</v>
      </c>
      <c r="V55" s="52">
        <v>0</v>
      </c>
      <c r="W55" s="52">
        <v>1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187</v>
      </c>
      <c r="L56" s="52">
        <v>25</v>
      </c>
      <c r="M56" s="52">
        <v>17</v>
      </c>
      <c r="N56" s="52">
        <v>21</v>
      </c>
      <c r="O56" s="52">
        <v>109</v>
      </c>
      <c r="P56" s="52">
        <v>160</v>
      </c>
      <c r="Q56" s="52">
        <v>154</v>
      </c>
      <c r="R56" s="52">
        <v>55</v>
      </c>
      <c r="S56" s="52">
        <v>50</v>
      </c>
      <c r="T56" s="52">
        <v>102</v>
      </c>
      <c r="U56" s="52">
        <v>230</v>
      </c>
      <c r="V56" s="52">
        <v>200</v>
      </c>
      <c r="W56" s="52">
        <v>114</v>
      </c>
      <c r="X56" s="52">
        <v>0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100</v>
      </c>
      <c r="D58" s="52">
        <v>156</v>
      </c>
      <c r="E58" s="52">
        <v>111</v>
      </c>
      <c r="F58" s="52">
        <v>177</v>
      </c>
      <c r="G58" s="52">
        <v>264</v>
      </c>
      <c r="H58" s="52">
        <v>295</v>
      </c>
      <c r="I58" s="52">
        <v>386</v>
      </c>
      <c r="J58" s="52">
        <v>258</v>
      </c>
      <c r="K58" s="52">
        <v>216</v>
      </c>
      <c r="L58" s="52">
        <v>109</v>
      </c>
      <c r="M58" s="52">
        <v>83</v>
      </c>
      <c r="N58" s="52">
        <v>98</v>
      </c>
      <c r="O58" s="52">
        <v>102</v>
      </c>
      <c r="P58" s="52">
        <v>153</v>
      </c>
      <c r="Q58" s="52">
        <v>141</v>
      </c>
      <c r="R58" s="52">
        <v>57</v>
      </c>
      <c r="S58" s="52">
        <v>94</v>
      </c>
      <c r="T58" s="52">
        <v>78</v>
      </c>
      <c r="U58" s="52">
        <v>217</v>
      </c>
      <c r="V58" s="52">
        <v>174</v>
      </c>
      <c r="W58" s="52">
        <v>125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31</v>
      </c>
      <c r="D59" s="36">
        <v>95</v>
      </c>
      <c r="E59" s="36">
        <v>182</v>
      </c>
      <c r="F59" s="36">
        <v>130</v>
      </c>
      <c r="G59" s="36">
        <v>83</v>
      </c>
      <c r="H59" s="36">
        <v>86</v>
      </c>
      <c r="I59" s="36">
        <v>106</v>
      </c>
      <c r="J59" s="36">
        <v>187</v>
      </c>
      <c r="K59" s="36">
        <v>168</v>
      </c>
      <c r="L59" s="36">
        <v>128</v>
      </c>
      <c r="M59" s="36">
        <v>81</v>
      </c>
      <c r="N59" s="36">
        <v>50</v>
      </c>
      <c r="O59" s="36">
        <v>44</v>
      </c>
      <c r="P59" s="36">
        <v>62</v>
      </c>
      <c r="Q59" s="36">
        <v>72</v>
      </c>
      <c r="R59" s="36">
        <v>39</v>
      </c>
      <c r="S59" s="36">
        <v>56</v>
      </c>
      <c r="T59" s="36">
        <v>38</v>
      </c>
      <c r="U59" s="36">
        <v>104</v>
      </c>
      <c r="V59" s="36">
        <v>55</v>
      </c>
      <c r="W59" s="36">
        <v>0</v>
      </c>
      <c r="X59" s="36">
        <v>0</v>
      </c>
      <c r="Y59" s="36">
        <v>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234</v>
      </c>
      <c r="D63" s="52">
        <v>442</v>
      </c>
      <c r="E63" s="52">
        <v>517</v>
      </c>
      <c r="F63" s="52">
        <v>542</v>
      </c>
      <c r="G63" s="52">
        <v>612</v>
      </c>
      <c r="H63" s="52">
        <v>841</v>
      </c>
      <c r="I63" s="52">
        <v>1094</v>
      </c>
      <c r="J63" s="52">
        <v>1084</v>
      </c>
      <c r="K63" s="52">
        <v>956</v>
      </c>
      <c r="L63" s="52">
        <v>657</v>
      </c>
      <c r="M63" s="52">
        <v>472</v>
      </c>
      <c r="N63" s="52">
        <v>359</v>
      </c>
      <c r="O63" s="52">
        <v>418</v>
      </c>
      <c r="P63" s="52">
        <v>155</v>
      </c>
      <c r="Q63" s="52">
        <v>243</v>
      </c>
      <c r="R63" s="52">
        <v>148</v>
      </c>
      <c r="S63" s="52">
        <v>335</v>
      </c>
      <c r="T63" s="52">
        <v>246</v>
      </c>
      <c r="U63" s="52">
        <v>653</v>
      </c>
      <c r="V63" s="52">
        <v>464</v>
      </c>
      <c r="W63" s="52">
        <v>218</v>
      </c>
      <c r="X63" s="52">
        <v>0</v>
      </c>
      <c r="Y63" s="52">
        <v>0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2</v>
      </c>
      <c r="F65" s="52">
        <v>2</v>
      </c>
      <c r="G65" s="52">
        <v>4</v>
      </c>
      <c r="H65" s="52">
        <v>4</v>
      </c>
      <c r="I65" s="52">
        <v>6</v>
      </c>
      <c r="J65" s="52">
        <v>11</v>
      </c>
      <c r="K65" s="52">
        <v>15</v>
      </c>
      <c r="L65" s="52">
        <v>15</v>
      </c>
      <c r="M65" s="52">
        <v>14</v>
      </c>
      <c r="N65" s="52">
        <v>10</v>
      </c>
      <c r="O65" s="52">
        <v>14</v>
      </c>
      <c r="P65" s="52">
        <v>30</v>
      </c>
      <c r="Q65" s="52">
        <v>58</v>
      </c>
      <c r="R65" s="52">
        <v>88</v>
      </c>
      <c r="S65" s="52">
        <v>57</v>
      </c>
      <c r="T65" s="52">
        <v>51</v>
      </c>
      <c r="U65" s="52">
        <v>61</v>
      </c>
      <c r="V65" s="52">
        <v>109</v>
      </c>
      <c r="W65" s="52">
        <v>123</v>
      </c>
      <c r="X65" s="52">
        <v>73</v>
      </c>
      <c r="Y65" s="52">
        <v>15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119</v>
      </c>
      <c r="D67" s="52">
        <f t="shared" si="0"/>
        <v>86</v>
      </c>
      <c r="E67" s="52">
        <f t="shared" si="0"/>
        <v>44</v>
      </c>
      <c r="F67" s="52">
        <f t="shared" si="0"/>
        <v>97</v>
      </c>
      <c r="G67" s="52">
        <f t="shared" si="0"/>
        <v>184</v>
      </c>
      <c r="H67" s="52">
        <f t="shared" si="0"/>
        <v>468</v>
      </c>
      <c r="I67" s="52">
        <f t="shared" si="0"/>
        <v>342</v>
      </c>
      <c r="J67" s="52">
        <f t="shared" si="0"/>
        <v>142</v>
      </c>
      <c r="K67" s="52">
        <f t="shared" si="0"/>
        <v>156</v>
      </c>
      <c r="L67" s="52">
        <f t="shared" si="0"/>
        <v>105</v>
      </c>
      <c r="M67" s="52">
        <f t="shared" si="0"/>
        <v>101</v>
      </c>
      <c r="N67" s="52">
        <f t="shared" si="0"/>
        <v>162</v>
      </c>
      <c r="O67" s="52">
        <f t="shared" si="0"/>
        <v>183</v>
      </c>
      <c r="P67" s="52">
        <f t="shared" si="0"/>
        <v>177</v>
      </c>
      <c r="Q67" s="52">
        <f t="shared" si="0"/>
        <v>143</v>
      </c>
      <c r="R67" s="52">
        <f t="shared" ref="R67:V67" si="1">R39-R53</f>
        <v>126</v>
      </c>
      <c r="S67" s="52">
        <f t="shared" si="1"/>
        <v>139</v>
      </c>
      <c r="T67" s="52">
        <f t="shared" si="1"/>
        <v>91</v>
      </c>
      <c r="U67" s="52">
        <f t="shared" si="1"/>
        <v>113</v>
      </c>
      <c r="V67" s="52">
        <f t="shared" si="1"/>
        <v>123</v>
      </c>
      <c r="W67" s="52">
        <f t="shared" ref="W67:Y67" si="2">W39-W53</f>
        <v>50</v>
      </c>
      <c r="X67" s="52">
        <f t="shared" si="2"/>
        <v>11</v>
      </c>
      <c r="Y67" s="52">
        <f t="shared" si="2"/>
        <v>10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</v>
      </c>
      <c r="V68" s="52">
        <f t="shared" si="4"/>
        <v>1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236</v>
      </c>
      <c r="D69" s="52">
        <f t="shared" si="6"/>
        <v>478</v>
      </c>
      <c r="E69" s="52">
        <f t="shared" si="6"/>
        <v>601</v>
      </c>
      <c r="F69" s="52">
        <f t="shared" si="6"/>
        <v>594</v>
      </c>
      <c r="G69" s="52">
        <f t="shared" si="6"/>
        <v>620</v>
      </c>
      <c r="H69" s="52">
        <f t="shared" si="6"/>
        <v>645</v>
      </c>
      <c r="I69" s="52">
        <f t="shared" si="6"/>
        <v>1000</v>
      </c>
      <c r="J69" s="52">
        <f t="shared" si="6"/>
        <v>1318</v>
      </c>
      <c r="K69" s="52">
        <f t="shared" si="6"/>
        <v>642</v>
      </c>
      <c r="L69" s="52">
        <f t="shared" si="6"/>
        <v>1178</v>
      </c>
      <c r="M69" s="52">
        <f t="shared" si="6"/>
        <v>1120</v>
      </c>
      <c r="N69" s="52">
        <f t="shared" si="6"/>
        <v>1000</v>
      </c>
      <c r="O69" s="52">
        <f t="shared" si="6"/>
        <v>190</v>
      </c>
      <c r="P69" s="52">
        <f t="shared" si="6"/>
        <v>171</v>
      </c>
      <c r="Q69" s="52">
        <f t="shared" si="6"/>
        <v>264</v>
      </c>
      <c r="R69" s="52">
        <f t="shared" ref="R69:V69" si="7">R41-R55</f>
        <v>399</v>
      </c>
      <c r="S69" s="52">
        <f t="shared" si="7"/>
        <v>678</v>
      </c>
      <c r="T69" s="52">
        <f t="shared" si="7"/>
        <v>12</v>
      </c>
      <c r="U69" s="52">
        <f t="shared" si="7"/>
        <v>222</v>
      </c>
      <c r="V69" s="52">
        <f t="shared" si="7"/>
        <v>0</v>
      </c>
      <c r="W69" s="52">
        <f t="shared" ref="W69:Y69" si="8">W41-W55</f>
        <v>1</v>
      </c>
      <c r="X69" s="52">
        <f t="shared" si="8"/>
        <v>15</v>
      </c>
      <c r="Y69" s="52">
        <f t="shared" si="8"/>
        <v>0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763</v>
      </c>
      <c r="L70" s="52">
        <f t="shared" si="9"/>
        <v>150</v>
      </c>
      <c r="M70" s="52">
        <f t="shared" si="9"/>
        <v>141</v>
      </c>
      <c r="N70" s="52">
        <f t="shared" si="9"/>
        <v>188</v>
      </c>
      <c r="O70" s="52">
        <f t="shared" si="9"/>
        <v>1150</v>
      </c>
      <c r="P70" s="52">
        <f t="shared" si="9"/>
        <v>1026</v>
      </c>
      <c r="Q70" s="52">
        <f t="shared" si="9"/>
        <v>1073</v>
      </c>
      <c r="R70" s="52">
        <f t="shared" ref="R70:V70" si="10">R42-R56</f>
        <v>716</v>
      </c>
      <c r="S70" s="52">
        <f t="shared" si="10"/>
        <v>405</v>
      </c>
      <c r="T70" s="52">
        <f t="shared" si="10"/>
        <v>811</v>
      </c>
      <c r="U70" s="52">
        <f t="shared" si="10"/>
        <v>889</v>
      </c>
      <c r="V70" s="52">
        <f t="shared" si="10"/>
        <v>873</v>
      </c>
      <c r="W70" s="52">
        <f t="shared" ref="W70:Y70" si="11">W42-W56</f>
        <v>689</v>
      </c>
      <c r="X70" s="52">
        <f t="shared" si="11"/>
        <v>85</v>
      </c>
      <c r="Y70" s="52">
        <f t="shared" si="11"/>
        <v>52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271</v>
      </c>
      <c r="D72" s="52">
        <v>350</v>
      </c>
      <c r="E72" s="52">
        <v>245</v>
      </c>
      <c r="F72" s="52">
        <v>398</v>
      </c>
      <c r="G72" s="52">
        <v>612</v>
      </c>
      <c r="H72" s="52">
        <v>864</v>
      </c>
      <c r="I72" s="52">
        <v>1053</v>
      </c>
      <c r="J72" s="52">
        <v>848</v>
      </c>
      <c r="K72" s="52">
        <v>884</v>
      </c>
      <c r="L72" s="52">
        <v>655</v>
      </c>
      <c r="M72" s="52">
        <v>693</v>
      </c>
      <c r="N72" s="52">
        <v>899</v>
      </c>
      <c r="O72" s="52">
        <v>1068</v>
      </c>
      <c r="P72" s="52">
        <v>985</v>
      </c>
      <c r="Q72" s="52">
        <v>992</v>
      </c>
      <c r="R72" s="52">
        <v>742</v>
      </c>
      <c r="S72" s="52">
        <v>776</v>
      </c>
      <c r="T72" s="52">
        <v>611</v>
      </c>
      <c r="U72" s="52">
        <v>819</v>
      </c>
      <c r="V72" s="52">
        <v>777</v>
      </c>
      <c r="W72" s="52">
        <v>812</v>
      </c>
      <c r="X72" s="52">
        <v>139</v>
      </c>
      <c r="Y72" s="52">
        <v>53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84</v>
      </c>
      <c r="D73" s="36">
        <v>214</v>
      </c>
      <c r="E73" s="36">
        <v>400</v>
      </c>
      <c r="F73" s="36">
        <v>292</v>
      </c>
      <c r="G73" s="36">
        <v>191</v>
      </c>
      <c r="H73" s="36">
        <v>251</v>
      </c>
      <c r="I73" s="36">
        <v>288</v>
      </c>
      <c r="J73" s="36">
        <v>614</v>
      </c>
      <c r="K73" s="36">
        <v>683</v>
      </c>
      <c r="L73" s="36">
        <v>771</v>
      </c>
      <c r="M73" s="36">
        <v>663</v>
      </c>
      <c r="N73" s="36">
        <v>451</v>
      </c>
      <c r="O73" s="36">
        <v>459</v>
      </c>
      <c r="P73" s="36">
        <v>397</v>
      </c>
      <c r="Q73" s="36">
        <v>497</v>
      </c>
      <c r="R73" s="36">
        <v>500</v>
      </c>
      <c r="S73" s="36">
        <v>447</v>
      </c>
      <c r="T73" s="36">
        <v>300</v>
      </c>
      <c r="U73" s="36">
        <v>397</v>
      </c>
      <c r="V73" s="36">
        <v>227</v>
      </c>
      <c r="W73" s="36">
        <v>0</v>
      </c>
      <c r="X73" s="36">
        <v>0</v>
      </c>
      <c r="Y73" s="36">
        <v>0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182</v>
      </c>
      <c r="K79" s="138">
        <f>RES_hhdet_numvin!K163</f>
        <v>301</v>
      </c>
      <c r="L79" s="138">
        <f>RES_hhdet_numvin!L163</f>
        <v>281</v>
      </c>
      <c r="M79" s="138">
        <f>RES_hhdet_numvin!M163</f>
        <v>247</v>
      </c>
      <c r="N79" s="138">
        <f>RES_hhdet_numvin!N163</f>
        <v>221</v>
      </c>
      <c r="O79" s="138">
        <f>RES_hhdet_numvin!O163</f>
        <v>266</v>
      </c>
      <c r="P79" s="138">
        <f>RES_hhdet_numvin!P163</f>
        <v>185</v>
      </c>
      <c r="Q79" s="138">
        <f>RES_hhdet_numvin!Q163</f>
        <v>240</v>
      </c>
      <c r="R79" s="138">
        <f>RES_hhdet_numvin!R163</f>
        <v>132</v>
      </c>
      <c r="S79" s="138">
        <f>RES_hhdet_numvin!S163</f>
        <v>269</v>
      </c>
      <c r="T79" s="138">
        <f>RES_hhdet_numvin!T163</f>
        <v>207</v>
      </c>
      <c r="U79" s="138">
        <f>RES_hhdet_numvin!U163</f>
        <v>554</v>
      </c>
      <c r="V79" s="138">
        <f>RES_hhdet_numvin!V163</f>
        <v>395</v>
      </c>
      <c r="W79" s="138">
        <f>RES_hhdet_numvin!W163</f>
        <v>194</v>
      </c>
      <c r="X79" s="138">
        <f>RES_hhdet_numvin!X163</f>
        <v>0</v>
      </c>
      <c r="Y79" s="138">
        <f>RES_hhdet_numvin!Y163</f>
        <v>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25</v>
      </c>
      <c r="S81" s="138">
        <f>RES_hhdet_numvin!S165</f>
        <v>39</v>
      </c>
      <c r="T81" s="138">
        <f>RES_hhdet_numvin!T165</f>
        <v>49</v>
      </c>
      <c r="U81" s="138">
        <f>RES_hhdet_numvin!U165</f>
        <v>96</v>
      </c>
      <c r="V81" s="138">
        <f>RES_hhdet_numvin!V165</f>
        <v>140</v>
      </c>
      <c r="W81" s="138">
        <f>RES_hhdet_numvin!W165</f>
        <v>134</v>
      </c>
      <c r="X81" s="138">
        <f>RES_hhdet_numvin!X165</f>
        <v>72</v>
      </c>
      <c r="Y81" s="138">
        <f>RES_hhdet_numvin!Y165</f>
        <v>15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39</v>
      </c>
      <c r="S83" s="138">
        <f>RES_hhdet_numvin!S167</f>
        <v>83</v>
      </c>
      <c r="T83" s="138">
        <f>RES_hhdet_numvin!T167</f>
        <v>60</v>
      </c>
      <c r="U83" s="138">
        <f>RES_hhdet_numvin!U167</f>
        <v>88</v>
      </c>
      <c r="V83" s="138">
        <f>RES_hhdet_numvin!V167</f>
        <v>94</v>
      </c>
      <c r="W83" s="138">
        <f>RES_hhdet_numvin!W167</f>
        <v>45</v>
      </c>
      <c r="X83" s="138">
        <f>RES_hhdet_numvin!X167</f>
        <v>10</v>
      </c>
      <c r="Y83" s="138">
        <f>RES_hhdet_numvin!Y167</f>
        <v>10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2</v>
      </c>
      <c r="V84" s="138">
        <f>RES_hhdet_numvin!V168</f>
        <v>2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107</v>
      </c>
      <c r="S87" s="138">
        <f>RES_hhdet_numvin!S171</f>
        <v>317</v>
      </c>
      <c r="T87" s="138">
        <f>RES_hhdet_numvin!T171</f>
        <v>11</v>
      </c>
      <c r="U87" s="138">
        <f>RES_hhdet_numvin!U171</f>
        <v>151</v>
      </c>
      <c r="V87" s="138">
        <f>RES_hhdet_numvin!V171</f>
        <v>0</v>
      </c>
      <c r="W87" s="138">
        <f>RES_hhdet_numvin!W171</f>
        <v>2</v>
      </c>
      <c r="X87" s="138">
        <f>RES_hhdet_numvin!X171</f>
        <v>14</v>
      </c>
      <c r="Y87" s="138">
        <f>RES_hhdet_numvin!Y171</f>
        <v>0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196</v>
      </c>
      <c r="S88" s="138">
        <f>RES_hhdet_numvin!S172</f>
        <v>205</v>
      </c>
      <c r="T88" s="138">
        <f>RES_hhdet_numvin!T172</f>
        <v>456</v>
      </c>
      <c r="U88" s="138">
        <f>RES_hhdet_numvin!U172</f>
        <v>591</v>
      </c>
      <c r="V88" s="138">
        <f>RES_hhdet_numvin!V172</f>
        <v>587</v>
      </c>
      <c r="W88" s="138">
        <f>RES_hhdet_numvin!W172</f>
        <v>484</v>
      </c>
      <c r="X88" s="138">
        <f>RES_hhdet_numvin!X172</f>
        <v>68</v>
      </c>
      <c r="Y88" s="138">
        <f>RES_hhdet_numvin!Y172</f>
        <v>52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207</v>
      </c>
      <c r="S92" s="138">
        <f>RES_hhdet_numvin!S176</f>
        <v>401</v>
      </c>
      <c r="T92" s="138">
        <f>RES_hhdet_numvin!T176</f>
        <v>388</v>
      </c>
      <c r="U92" s="138">
        <f>RES_hhdet_numvin!U176</f>
        <v>631</v>
      </c>
      <c r="V92" s="138">
        <f>RES_hhdet_numvin!V176</f>
        <v>567</v>
      </c>
      <c r="W92" s="138">
        <f>RES_hhdet_numvin!W176</f>
        <v>594</v>
      </c>
      <c r="X92" s="138">
        <f>RES_hhdet_numvin!X176</f>
        <v>113</v>
      </c>
      <c r="Y92" s="138">
        <f>RES_hhdet_numvin!Y176</f>
        <v>53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108</v>
      </c>
      <c r="S93" s="39">
        <f>RES_hhdet_numvin!S177</f>
        <v>177</v>
      </c>
      <c r="T93" s="39">
        <f>RES_hhdet_numvin!T177</f>
        <v>132</v>
      </c>
      <c r="U93" s="39">
        <f>RES_hhdet_numvin!U177</f>
        <v>194</v>
      </c>
      <c r="V93" s="39">
        <f>RES_hhdet_numvin!V177</f>
        <v>109</v>
      </c>
      <c r="W93" s="39">
        <f>RES_hhdet_numvin!W177</f>
        <v>0</v>
      </c>
      <c r="X93" s="39">
        <f>RES_hhdet_numvin!X177</f>
        <v>0</v>
      </c>
      <c r="Y93" s="39">
        <f>RES_hhdet_numvin!Y177</f>
        <v>0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1.548621810506392</v>
      </c>
      <c r="C97" s="117">
        <f t="shared" si="12"/>
        <v>2.1018355676762845</v>
      </c>
      <c r="D97" s="117">
        <f t="shared" si="12"/>
        <v>2.4142440949490878</v>
      </c>
      <c r="E97" s="117">
        <f t="shared" si="12"/>
        <v>3.5468265285717506</v>
      </c>
      <c r="F97" s="117">
        <f t="shared" si="12"/>
        <v>4.3457624768575034</v>
      </c>
      <c r="G97" s="117">
        <f t="shared" si="12"/>
        <v>4.9908632524509189</v>
      </c>
      <c r="H97" s="117">
        <f t="shared" si="12"/>
        <v>6.5171877592789702</v>
      </c>
      <c r="I97" s="117">
        <f t="shared" si="12"/>
        <v>8.2890926422518394</v>
      </c>
      <c r="J97" s="117">
        <f t="shared" si="12"/>
        <v>10.04115306317313</v>
      </c>
      <c r="K97" s="117">
        <f t="shared" si="12"/>
        <v>11.924760610270042</v>
      </c>
      <c r="L97" s="117">
        <f t="shared" si="12"/>
        <v>14.113815583681351</v>
      </c>
      <c r="M97" s="117">
        <f t="shared" si="12"/>
        <v>13.064787904667201</v>
      </c>
      <c r="N97" s="117">
        <f t="shared" si="12"/>
        <v>13.657296177276031</v>
      </c>
      <c r="O97" s="117">
        <f t="shared" si="12"/>
        <v>13.985195535385415</v>
      </c>
      <c r="P97" s="117">
        <f t="shared" si="12"/>
        <v>12.653379299898008</v>
      </c>
      <c r="Q97" s="117">
        <f t="shared" si="12"/>
        <v>12.790995612301773</v>
      </c>
      <c r="R97" s="117">
        <f t="shared" ref="R97:V97" si="13">R98+R100+R102+R111</f>
        <v>12.536799006327756</v>
      </c>
      <c r="S97" s="117">
        <f t="shared" si="13"/>
        <v>12.746547522719947</v>
      </c>
      <c r="T97" s="117">
        <f t="shared" si="13"/>
        <v>12.343779559767773</v>
      </c>
      <c r="U97" s="117">
        <f t="shared" si="13"/>
        <v>11.932625563586621</v>
      </c>
      <c r="V97" s="117">
        <f t="shared" si="13"/>
        <v>11.800694960587268</v>
      </c>
      <c r="W97" s="117">
        <f t="shared" ref="W97:Y97" si="14">W98+W100+W102+W111</f>
        <v>13.950362770731891</v>
      </c>
      <c r="X97" s="117">
        <f t="shared" si="14"/>
        <v>7.0805470299327382</v>
      </c>
      <c r="Y97" s="117">
        <f t="shared" si="14"/>
        <v>3.546984298694535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1.3023039132747556</v>
      </c>
      <c r="C98" s="122">
        <f t="shared" si="15"/>
        <v>1.8287612881581481</v>
      </c>
      <c r="D98" s="122">
        <f t="shared" si="15"/>
        <v>2.0941098160781166</v>
      </c>
      <c r="E98" s="122">
        <f t="shared" si="15"/>
        <v>2.8943093575704779</v>
      </c>
      <c r="F98" s="122">
        <f t="shared" si="15"/>
        <v>3.5750716013850474</v>
      </c>
      <c r="G98" s="122">
        <f t="shared" si="15"/>
        <v>4.1834180318325593</v>
      </c>
      <c r="H98" s="122">
        <f t="shared" si="15"/>
        <v>5.3988044811857225</v>
      </c>
      <c r="I98" s="122">
        <f t="shared" si="15"/>
        <v>6.9293905726609637</v>
      </c>
      <c r="J98" s="122">
        <f t="shared" si="15"/>
        <v>8.3605308189829692</v>
      </c>
      <c r="K98" s="122">
        <f t="shared" si="15"/>
        <v>9.9696563404553427</v>
      </c>
      <c r="L98" s="122">
        <f t="shared" si="15"/>
        <v>11.922634294772253</v>
      </c>
      <c r="M98" s="122">
        <f t="shared" si="15"/>
        <v>10.879324686986021</v>
      </c>
      <c r="N98" s="122">
        <f t="shared" si="15"/>
        <v>11.462938232635219</v>
      </c>
      <c r="O98" s="122">
        <f t="shared" si="15"/>
        <v>11.732791922065534</v>
      </c>
      <c r="P98" s="122">
        <f t="shared" si="15"/>
        <v>10.474068228822141</v>
      </c>
      <c r="Q98" s="122">
        <f t="shared" si="15"/>
        <v>10.634423053063532</v>
      </c>
      <c r="R98" s="122">
        <f t="shared" si="15"/>
        <v>10.463167138628368</v>
      </c>
      <c r="S98" s="122">
        <f t="shared" si="15"/>
        <v>10.740906889136909</v>
      </c>
      <c r="T98" s="122">
        <f t="shared" si="15"/>
        <v>10.472099680364636</v>
      </c>
      <c r="U98" s="122">
        <f t="shared" si="15"/>
        <v>9.9901480804739933</v>
      </c>
      <c r="V98" s="122">
        <f t="shared" si="15"/>
        <v>9.9170687437631493</v>
      </c>
      <c r="W98" s="122">
        <f t="shared" si="15"/>
        <v>12.204946111336309</v>
      </c>
      <c r="X98" s="122">
        <f t="shared" si="15"/>
        <v>6.0269984102044996</v>
      </c>
      <c r="Y98" s="122">
        <f t="shared" si="15"/>
        <v>3.0326637499383646</v>
      </c>
      <c r="DA98" s="130" t="s">
        <v>1723</v>
      </c>
    </row>
    <row r="99" spans="1:105" ht="12" customHeight="1" x14ac:dyDescent="0.25">
      <c r="A99" s="97" t="s">
        <v>53</v>
      </c>
      <c r="B99" s="98">
        <v>1.3023039132747556</v>
      </c>
      <c r="C99" s="98">
        <v>1.8287612881581481</v>
      </c>
      <c r="D99" s="98">
        <v>2.0941098160781166</v>
      </c>
      <c r="E99" s="98">
        <v>2.8943093575704779</v>
      </c>
      <c r="F99" s="98">
        <v>3.5750716013850474</v>
      </c>
      <c r="G99" s="98">
        <v>4.1834180318325593</v>
      </c>
      <c r="H99" s="98">
        <v>5.3988044811857225</v>
      </c>
      <c r="I99" s="98">
        <v>6.9293905726609637</v>
      </c>
      <c r="J99" s="98">
        <v>8.3605308189829692</v>
      </c>
      <c r="K99" s="98">
        <v>9.9696563404553427</v>
      </c>
      <c r="L99" s="98">
        <v>11.922634294772253</v>
      </c>
      <c r="M99" s="98">
        <v>10.879324686986021</v>
      </c>
      <c r="N99" s="98">
        <v>11.462938232635219</v>
      </c>
      <c r="O99" s="98">
        <v>11.732791922065534</v>
      </c>
      <c r="P99" s="98">
        <v>10.474068228822141</v>
      </c>
      <c r="Q99" s="98">
        <v>10.634423053063532</v>
      </c>
      <c r="R99" s="98">
        <v>10.463167138628368</v>
      </c>
      <c r="S99" s="98">
        <v>10.740906889136909</v>
      </c>
      <c r="T99" s="98">
        <v>10.472099680364636</v>
      </c>
      <c r="U99" s="98">
        <v>9.9901480804739933</v>
      </c>
      <c r="V99" s="98">
        <v>9.9170687437631493</v>
      </c>
      <c r="W99" s="98">
        <v>12.204946111336309</v>
      </c>
      <c r="X99" s="98">
        <v>6.0269984102044996</v>
      </c>
      <c r="Y99" s="98">
        <v>3.0326637499383646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4.4597550885566622E-5</v>
      </c>
      <c r="C100" s="122">
        <f t="shared" si="16"/>
        <v>4.669234550941278E-5</v>
      </c>
      <c r="D100" s="122">
        <f t="shared" si="16"/>
        <v>6.1234778392215081E-5</v>
      </c>
      <c r="E100" s="122">
        <f t="shared" si="16"/>
        <v>9.3165543471159887E-5</v>
      </c>
      <c r="F100" s="122">
        <f t="shared" si="16"/>
        <v>1.228142746622077E-4</v>
      </c>
      <c r="G100" s="122">
        <f t="shared" si="16"/>
        <v>1.8958457961238822E-4</v>
      </c>
      <c r="H100" s="122">
        <f t="shared" si="16"/>
        <v>3.4044185614609556E-4</v>
      </c>
      <c r="I100" s="122">
        <f t="shared" si="16"/>
        <v>4.3611013242137397E-4</v>
      </c>
      <c r="J100" s="122">
        <f t="shared" si="16"/>
        <v>5.9739632952773554E-4</v>
      </c>
      <c r="K100" s="122">
        <f t="shared" si="16"/>
        <v>8.4603174072318582E-4</v>
      </c>
      <c r="L100" s="122">
        <f t="shared" si="16"/>
        <v>1.8257203393047658E-3</v>
      </c>
      <c r="M100" s="122">
        <f t="shared" si="16"/>
        <v>1.1864358205121649E-3</v>
      </c>
      <c r="N100" s="122">
        <f t="shared" si="16"/>
        <v>1.5864993077128729E-3</v>
      </c>
      <c r="O100" s="122">
        <f t="shared" si="16"/>
        <v>1.739325703362123E-3</v>
      </c>
      <c r="P100" s="122">
        <f t="shared" si="16"/>
        <v>1.8823707197708679E-3</v>
      </c>
      <c r="Q100" s="122">
        <f t="shared" si="16"/>
        <v>4.3844343246793333E-3</v>
      </c>
      <c r="R100" s="122">
        <f t="shared" si="16"/>
        <v>3.2302797016964318E-3</v>
      </c>
      <c r="S100" s="122">
        <f t="shared" si="16"/>
        <v>3.8545974881621209E-3</v>
      </c>
      <c r="T100" s="122">
        <f t="shared" si="16"/>
        <v>4.9174282306122053E-3</v>
      </c>
      <c r="U100" s="122">
        <f t="shared" si="16"/>
        <v>8.0499083239426606E-3</v>
      </c>
      <c r="V100" s="122">
        <f t="shared" si="16"/>
        <v>5.6242888187356876E-3</v>
      </c>
      <c r="W100" s="122">
        <f t="shared" si="16"/>
        <v>7.4755896519787491E-3</v>
      </c>
      <c r="X100" s="122">
        <f t="shared" si="16"/>
        <v>6.4089559079407903E-3</v>
      </c>
      <c r="Y100" s="122">
        <f t="shared" si="16"/>
        <v>5.6185717876139881E-3</v>
      </c>
      <c r="DA100" s="130" t="s">
        <v>1725</v>
      </c>
    </row>
    <row r="101" spans="1:105" ht="12" customHeight="1" x14ac:dyDescent="0.25">
      <c r="A101" s="97" t="s">
        <v>53</v>
      </c>
      <c r="B101" s="98">
        <v>4.4597550885566622E-5</v>
      </c>
      <c r="C101" s="98">
        <v>4.669234550941278E-5</v>
      </c>
      <c r="D101" s="98">
        <v>6.1234778392215081E-5</v>
      </c>
      <c r="E101" s="98">
        <v>9.3165543471159887E-5</v>
      </c>
      <c r="F101" s="98">
        <v>1.228142746622077E-4</v>
      </c>
      <c r="G101" s="98">
        <v>1.8958457961238822E-4</v>
      </c>
      <c r="H101" s="98">
        <v>3.4044185614609556E-4</v>
      </c>
      <c r="I101" s="98">
        <v>4.3611013242137397E-4</v>
      </c>
      <c r="J101" s="98">
        <v>5.9739632952773554E-4</v>
      </c>
      <c r="K101" s="98">
        <v>8.4603174072318582E-4</v>
      </c>
      <c r="L101" s="98">
        <v>1.8257203393047658E-3</v>
      </c>
      <c r="M101" s="98">
        <v>1.1864358205121649E-3</v>
      </c>
      <c r="N101" s="98">
        <v>1.5864993077128729E-3</v>
      </c>
      <c r="O101" s="98">
        <v>1.739325703362123E-3</v>
      </c>
      <c r="P101" s="98">
        <v>1.8823707197708679E-3</v>
      </c>
      <c r="Q101" s="98">
        <v>4.3844343246793333E-3</v>
      </c>
      <c r="R101" s="98">
        <v>3.2302797016964318E-3</v>
      </c>
      <c r="S101" s="98">
        <v>3.8545974881621209E-3</v>
      </c>
      <c r="T101" s="98">
        <v>4.9174282306122053E-3</v>
      </c>
      <c r="U101" s="98">
        <v>8.0499083239426606E-3</v>
      </c>
      <c r="V101" s="98">
        <v>5.6242888187356876E-3</v>
      </c>
      <c r="W101" s="98">
        <v>7.4755896519787491E-3</v>
      </c>
      <c r="X101" s="98">
        <v>6.4089559079407903E-3</v>
      </c>
      <c r="Y101" s="98">
        <v>5.6185717876139881E-3</v>
      </c>
      <c r="DA101" s="63" t="s">
        <v>1726</v>
      </c>
    </row>
    <row r="102" spans="1:105" ht="12" customHeight="1" x14ac:dyDescent="0.25">
      <c r="A102" s="121" t="s">
        <v>55</v>
      </c>
      <c r="B102" s="122">
        <v>0.16634750457539918</v>
      </c>
      <c r="C102" s="122">
        <v>0.18109795359465988</v>
      </c>
      <c r="D102" s="122">
        <v>0.19852184656980848</v>
      </c>
      <c r="E102" s="122">
        <v>0.41381315335290036</v>
      </c>
      <c r="F102" s="122">
        <v>0.48647549599659573</v>
      </c>
      <c r="G102" s="122">
        <v>0.49315808529156768</v>
      </c>
      <c r="H102" s="122">
        <v>0.7011264314857093</v>
      </c>
      <c r="I102" s="122">
        <v>0.8321369158472095</v>
      </c>
      <c r="J102" s="122">
        <v>1.0319167227545316</v>
      </c>
      <c r="K102" s="122">
        <v>1.2048332903533139</v>
      </c>
      <c r="L102" s="122">
        <v>1.3605707271612759</v>
      </c>
      <c r="M102" s="122">
        <v>1.3796756035521769</v>
      </c>
      <c r="N102" s="122">
        <v>1.3833267142075205</v>
      </c>
      <c r="O102" s="122">
        <v>1.4482031728042735</v>
      </c>
      <c r="P102" s="122">
        <v>1.403460241296876</v>
      </c>
      <c r="Q102" s="122">
        <v>1.3892146238450538</v>
      </c>
      <c r="R102" s="122">
        <v>1.3269398952437381</v>
      </c>
      <c r="S102" s="122">
        <v>1.2746941216976406</v>
      </c>
      <c r="T102" s="122">
        <v>1.1671659288603831</v>
      </c>
      <c r="U102" s="122">
        <v>1.2147742325024646</v>
      </c>
      <c r="V102" s="122">
        <v>1.2127611977471817</v>
      </c>
      <c r="W102" s="122">
        <v>1.1291496795915847</v>
      </c>
      <c r="X102" s="122">
        <v>0.68577356542279921</v>
      </c>
      <c r="Y102" s="122">
        <v>0.3255435031645954</v>
      </c>
      <c r="DA102" s="130" t="s">
        <v>1727</v>
      </c>
    </row>
    <row r="103" spans="1:105" ht="12" customHeight="1" x14ac:dyDescent="0.25">
      <c r="A103" s="97" t="s">
        <v>124</v>
      </c>
      <c r="B103" s="98">
        <v>8.5239196451056209E-2</v>
      </c>
      <c r="C103" s="98">
        <v>9.3824761158049358E-2</v>
      </c>
      <c r="D103" s="98">
        <v>9.539173577023205E-2</v>
      </c>
      <c r="E103" s="98">
        <v>9.2805098665091776E-2</v>
      </c>
      <c r="F103" s="98">
        <v>9.6789723301171762E-2</v>
      </c>
      <c r="G103" s="98">
        <v>0.11291428576121729</v>
      </c>
      <c r="H103" s="98">
        <v>0.17428496634239812</v>
      </c>
      <c r="I103" s="98">
        <v>0.22854424071977417</v>
      </c>
      <c r="J103" s="98">
        <v>0.24609178522300859</v>
      </c>
      <c r="K103" s="98">
        <v>0.25999287165948398</v>
      </c>
      <c r="L103" s="98">
        <v>0.25621398688531222</v>
      </c>
      <c r="M103" s="98">
        <v>0.23936783378116239</v>
      </c>
      <c r="N103" s="98">
        <v>0.2321599442879643</v>
      </c>
      <c r="O103" s="98">
        <v>0.20228539429918291</v>
      </c>
      <c r="P103" s="98">
        <v>0.17682310934583145</v>
      </c>
      <c r="Q103" s="98">
        <v>0.15788445184142685</v>
      </c>
      <c r="R103" s="98">
        <v>0.15536956796027704</v>
      </c>
      <c r="S103" s="98">
        <v>0.15483836434654188</v>
      </c>
      <c r="T103" s="98">
        <v>0.15075765615175044</v>
      </c>
      <c r="U103" s="98">
        <v>0.15399672401658421</v>
      </c>
      <c r="V103" s="98">
        <v>0.14720330556239947</v>
      </c>
      <c r="W103" s="98">
        <v>0.13487680115620901</v>
      </c>
      <c r="X103" s="98">
        <v>9.8512670550684522E-2</v>
      </c>
      <c r="Y103" s="98">
        <v>5.5541012908870611E-2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1.1009414626923759E-4</v>
      </c>
      <c r="L104" s="98">
        <v>1.1362293174546593E-4</v>
      </c>
      <c r="M104" s="98">
        <v>1.125537483419046E-4</v>
      </c>
      <c r="N104" s="98">
        <v>1.1798499064801547E-4</v>
      </c>
      <c r="O104" s="98">
        <v>1.1858063378301592E-4</v>
      </c>
      <c r="P104" s="98">
        <v>1.2107277665744133E-4</v>
      </c>
      <c r="Q104" s="98">
        <v>1.2271691766190684E-4</v>
      </c>
      <c r="R104" s="98">
        <v>0</v>
      </c>
      <c r="S104" s="98">
        <v>0</v>
      </c>
      <c r="T104" s="98">
        <v>0</v>
      </c>
      <c r="U104" s="98">
        <v>2.4590841082112417E-4</v>
      </c>
      <c r="V104" s="98">
        <v>4.9686226298575279E-4</v>
      </c>
      <c r="W104" s="98">
        <v>5.3325524915061231E-4</v>
      </c>
      <c r="X104" s="98">
        <v>5.2172551149328318E-4</v>
      </c>
      <c r="Y104" s="98">
        <v>4.2568043877713003E-4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6.6600760320228129E-5</v>
      </c>
      <c r="L105" s="101">
        <v>7.1131184419068172E-5</v>
      </c>
      <c r="M105" s="101">
        <v>6.8392783194091725E-5</v>
      </c>
      <c r="N105" s="101">
        <v>6.9683770139474197E-5</v>
      </c>
      <c r="O105" s="101">
        <v>7.1606225005228959E-5</v>
      </c>
      <c r="P105" s="101">
        <v>7.1982713320362403E-5</v>
      </c>
      <c r="Q105" s="101">
        <v>7.376417833764174E-5</v>
      </c>
      <c r="R105" s="101">
        <v>0</v>
      </c>
      <c r="S105" s="101">
        <v>0</v>
      </c>
      <c r="T105" s="101">
        <v>0</v>
      </c>
      <c r="U105" s="101">
        <v>1.3666850124386553E-4</v>
      </c>
      <c r="V105" s="101">
        <v>2.6911553912481684E-4</v>
      </c>
      <c r="W105" s="101">
        <v>2.982762211181714E-4</v>
      </c>
      <c r="X105" s="101">
        <v>2.3408107508047244E-4</v>
      </c>
      <c r="Y105" s="101">
        <v>1.5594046125207687E-4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4.3493385949009458E-5</v>
      </c>
      <c r="L106" s="104">
        <v>4.2491747326397757E-5</v>
      </c>
      <c r="M106" s="104">
        <v>4.4160965147812884E-5</v>
      </c>
      <c r="N106" s="104">
        <v>4.8301220508541274E-5</v>
      </c>
      <c r="O106" s="104">
        <v>4.6974408777786951E-5</v>
      </c>
      <c r="P106" s="104">
        <v>4.9090063337078928E-5</v>
      </c>
      <c r="Q106" s="104">
        <v>4.8952739324265113E-5</v>
      </c>
      <c r="R106" s="104">
        <v>0</v>
      </c>
      <c r="S106" s="104">
        <v>0</v>
      </c>
      <c r="T106" s="104">
        <v>0</v>
      </c>
      <c r="U106" s="104">
        <v>1.0923990957725863E-4</v>
      </c>
      <c r="V106" s="104">
        <v>2.277467238609359E-4</v>
      </c>
      <c r="W106" s="104">
        <v>2.3497902803244097E-4</v>
      </c>
      <c r="X106" s="104">
        <v>2.8764443641281071E-4</v>
      </c>
      <c r="Y106" s="104">
        <v>2.6973997752505316E-4</v>
      </c>
      <c r="DA106" s="132" t="s">
        <v>1731</v>
      </c>
    </row>
    <row r="107" spans="1:105" ht="12" customHeight="1" x14ac:dyDescent="0.25">
      <c r="A107" s="106" t="s">
        <v>122</v>
      </c>
      <c r="B107" s="101">
        <v>8.110830812434297E-2</v>
      </c>
      <c r="C107" s="101">
        <v>8.7273192436610525E-2</v>
      </c>
      <c r="D107" s="101">
        <v>0.10313011079957644</v>
      </c>
      <c r="E107" s="101">
        <v>0.32100805468780857</v>
      </c>
      <c r="F107" s="101">
        <v>0.38968577269542398</v>
      </c>
      <c r="G107" s="101">
        <v>0.38024379953035042</v>
      </c>
      <c r="H107" s="101">
        <v>0.52684146514331121</v>
      </c>
      <c r="I107" s="101">
        <v>0.60359267512743531</v>
      </c>
      <c r="J107" s="101">
        <v>0.78582493753152305</v>
      </c>
      <c r="K107" s="101">
        <v>0.84837597436440249</v>
      </c>
      <c r="L107" s="101">
        <v>0.98068138250974846</v>
      </c>
      <c r="M107" s="101">
        <v>1.0037562370086284</v>
      </c>
      <c r="N107" s="101">
        <v>0.99929376975789064</v>
      </c>
      <c r="O107" s="101">
        <v>0.94868875879810743</v>
      </c>
      <c r="P107" s="101">
        <v>0.8149490552328803</v>
      </c>
      <c r="Q107" s="101">
        <v>0.69537445169053602</v>
      </c>
      <c r="R107" s="101">
        <v>0.58382713743667425</v>
      </c>
      <c r="S107" s="101">
        <v>0.54458226009237021</v>
      </c>
      <c r="T107" s="101">
        <v>0.38867972220715902</v>
      </c>
      <c r="U107" s="101">
        <v>0.33210557076323644</v>
      </c>
      <c r="V107" s="101">
        <v>0.26510545134351327</v>
      </c>
      <c r="W107" s="101">
        <v>0.22735488824515049</v>
      </c>
      <c r="X107" s="101">
        <v>0.13609554269235996</v>
      </c>
      <c r="Y107" s="101">
        <v>5.8899730015911526E-2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9.6354350183158161E-2</v>
      </c>
      <c r="L108" s="104">
        <v>0.12356173483446983</v>
      </c>
      <c r="M108" s="104">
        <v>0.13643897901404417</v>
      </c>
      <c r="N108" s="104">
        <v>0.15175501517101767</v>
      </c>
      <c r="O108" s="104">
        <v>0.29711043907320012</v>
      </c>
      <c r="P108" s="104">
        <v>0.4115670039415068</v>
      </c>
      <c r="Q108" s="104">
        <v>0.53583300339542905</v>
      </c>
      <c r="R108" s="104">
        <v>0.58774318984678686</v>
      </c>
      <c r="S108" s="104">
        <v>0.57527349725872856</v>
      </c>
      <c r="T108" s="104">
        <v>0.62772855050147347</v>
      </c>
      <c r="U108" s="104">
        <v>0.72842602931182276</v>
      </c>
      <c r="V108" s="104">
        <v>0.79995557857828326</v>
      </c>
      <c r="W108" s="104">
        <v>0.76638473494107451</v>
      </c>
      <c r="X108" s="104">
        <v>0.45064362666826141</v>
      </c>
      <c r="Y108" s="104">
        <v>0.21067707980103614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5.6023935450058314E-2</v>
      </c>
      <c r="L109" s="98">
        <v>7.4560474696770809E-2</v>
      </c>
      <c r="M109" s="98">
        <v>7.9636413873352005E-2</v>
      </c>
      <c r="N109" s="98">
        <v>8.5704840040711133E-2</v>
      </c>
      <c r="O109" s="98">
        <v>0.17058632261477538</v>
      </c>
      <c r="P109" s="98">
        <v>0.23061870960793507</v>
      </c>
      <c r="Q109" s="98">
        <v>0.30198567997339809</v>
      </c>
      <c r="R109" s="98">
        <v>0.326840077643757</v>
      </c>
      <c r="S109" s="98">
        <v>0.31326836405689579</v>
      </c>
      <c r="T109" s="98">
        <v>0.38619020358783079</v>
      </c>
      <c r="U109" s="98">
        <v>0.41303930525585625</v>
      </c>
      <c r="V109" s="98">
        <v>0.44282237658169626</v>
      </c>
      <c r="W109" s="98">
        <v>0.43145600331876188</v>
      </c>
      <c r="X109" s="98">
        <v>0.19415683816755805</v>
      </c>
      <c r="Y109" s="98">
        <v>6.6618014695551619E-2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4.0330414733099854E-2</v>
      </c>
      <c r="L110" s="98">
        <v>4.9001260137699031E-2</v>
      </c>
      <c r="M110" s="98">
        <v>5.6802565140692159E-2</v>
      </c>
      <c r="N110" s="98">
        <v>6.6050175130306532E-2</v>
      </c>
      <c r="O110" s="98">
        <v>0.12652411645842476</v>
      </c>
      <c r="P110" s="98">
        <v>0.18094829433357174</v>
      </c>
      <c r="Q110" s="98">
        <v>0.23384732342203102</v>
      </c>
      <c r="R110" s="98">
        <v>0.26090311220302981</v>
      </c>
      <c r="S110" s="98">
        <v>0.26200513320183272</v>
      </c>
      <c r="T110" s="98">
        <v>0.24153834691364268</v>
      </c>
      <c r="U110" s="98">
        <v>0.31538672405596652</v>
      </c>
      <c r="V110" s="98">
        <v>0.35713320199658699</v>
      </c>
      <c r="W110" s="98">
        <v>0.33492873162231263</v>
      </c>
      <c r="X110" s="98">
        <v>0.25648678850070333</v>
      </c>
      <c r="Y110" s="98">
        <v>0.14405906510548452</v>
      </c>
      <c r="DA110" s="63" t="s">
        <v>1735</v>
      </c>
    </row>
    <row r="111" spans="1:105" ht="12" customHeight="1" x14ac:dyDescent="0.25">
      <c r="A111" s="121" t="s">
        <v>54</v>
      </c>
      <c r="B111" s="122">
        <v>7.9925795105351471E-2</v>
      </c>
      <c r="C111" s="122">
        <v>9.192963357796731E-2</v>
      </c>
      <c r="D111" s="122">
        <v>0.12155119752277019</v>
      </c>
      <c r="E111" s="122">
        <v>0.23861085210490118</v>
      </c>
      <c r="F111" s="122">
        <v>0.28409256520119774</v>
      </c>
      <c r="G111" s="122">
        <v>0.31409755074717993</v>
      </c>
      <c r="H111" s="122">
        <v>0.41691640475139202</v>
      </c>
      <c r="I111" s="122">
        <v>0.52712904361124424</v>
      </c>
      <c r="J111" s="122">
        <v>0.64810812510610138</v>
      </c>
      <c r="K111" s="122">
        <v>0.74942494772066259</v>
      </c>
      <c r="L111" s="122">
        <v>0.82878484140851638</v>
      </c>
      <c r="M111" s="122">
        <v>0.80460117830848898</v>
      </c>
      <c r="N111" s="122">
        <v>0.80944473112557946</v>
      </c>
      <c r="O111" s="122">
        <v>0.80246111481224558</v>
      </c>
      <c r="P111" s="122">
        <v>0.7739684590592194</v>
      </c>
      <c r="Q111" s="122">
        <v>0.7629735010685057</v>
      </c>
      <c r="R111" s="122">
        <v>0.74346169275395313</v>
      </c>
      <c r="S111" s="122">
        <v>0.72709191439723442</v>
      </c>
      <c r="T111" s="122">
        <v>0.6995965223121422</v>
      </c>
      <c r="U111" s="122">
        <v>0.71965334228621958</v>
      </c>
      <c r="V111" s="122">
        <v>0.66524073025820041</v>
      </c>
      <c r="W111" s="122">
        <v>0.60879139015201977</v>
      </c>
      <c r="X111" s="122">
        <v>0.36136609839749867</v>
      </c>
      <c r="Y111" s="122">
        <v>0.18315847380396116</v>
      </c>
      <c r="DA111" s="130" t="s">
        <v>1736</v>
      </c>
    </row>
    <row r="112" spans="1:105" ht="12" customHeight="1" x14ac:dyDescent="0.25">
      <c r="A112" s="97" t="s">
        <v>50</v>
      </c>
      <c r="B112" s="98">
        <v>6.9443888062592551E-2</v>
      </c>
      <c r="C112" s="98">
        <v>8.0022636464161703E-2</v>
      </c>
      <c r="D112" s="98">
        <v>0.10436461271148802</v>
      </c>
      <c r="E112" s="98">
        <v>0.14983196023136777</v>
      </c>
      <c r="F112" s="98">
        <v>0.17758493646868881</v>
      </c>
      <c r="G112" s="98">
        <v>0.22045205773290999</v>
      </c>
      <c r="H112" s="98">
        <v>0.28950986011391117</v>
      </c>
      <c r="I112" s="98">
        <v>0.39579184982918053</v>
      </c>
      <c r="J112" s="98">
        <v>0.47155218273472788</v>
      </c>
      <c r="K112" s="98">
        <v>0.53699180427173221</v>
      </c>
      <c r="L112" s="98">
        <v>0.5566925505376431</v>
      </c>
      <c r="M112" s="98">
        <v>0.53659965269945198</v>
      </c>
      <c r="N112" s="98">
        <v>0.54351566381036398</v>
      </c>
      <c r="O112" s="98">
        <v>0.52707547289988843</v>
      </c>
      <c r="P112" s="98">
        <v>0.52243047802783504</v>
      </c>
      <c r="Q112" s="98">
        <v>0.51859494847027265</v>
      </c>
      <c r="R112" s="98">
        <v>0.50908576979149545</v>
      </c>
      <c r="S112" s="98">
        <v>0.50590157645310663</v>
      </c>
      <c r="T112" s="98">
        <v>0.50233369508978476</v>
      </c>
      <c r="U112" s="98">
        <v>0.52866880553529993</v>
      </c>
      <c r="V112" s="98">
        <v>0.48136332748399224</v>
      </c>
      <c r="W112" s="98">
        <v>0.44517147383975253</v>
      </c>
      <c r="X112" s="98">
        <v>0.29724953169199958</v>
      </c>
      <c r="Y112" s="98">
        <v>0.15911375701811778</v>
      </c>
      <c r="DA112" s="63" t="s">
        <v>1737</v>
      </c>
    </row>
    <row r="113" spans="1:105" ht="12" customHeight="1" x14ac:dyDescent="0.25">
      <c r="A113" s="109" t="s">
        <v>120</v>
      </c>
      <c r="B113" s="33">
        <v>1.0481907042758922E-2</v>
      </c>
      <c r="C113" s="33">
        <v>1.190699711380561E-2</v>
      </c>
      <c r="D113" s="33">
        <v>1.7186584811282171E-2</v>
      </c>
      <c r="E113" s="33">
        <v>8.8778891873533425E-2</v>
      </c>
      <c r="F113" s="33">
        <v>0.10650762873250892</v>
      </c>
      <c r="G113" s="33">
        <v>9.3645493014269943E-2</v>
      </c>
      <c r="H113" s="33">
        <v>0.12740654463748088</v>
      </c>
      <c r="I113" s="33">
        <v>0.13133719378206371</v>
      </c>
      <c r="J113" s="33">
        <v>0.17655594237137348</v>
      </c>
      <c r="K113" s="33">
        <v>0.21243314344893041</v>
      </c>
      <c r="L113" s="33">
        <v>0.27209229087087322</v>
      </c>
      <c r="M113" s="33">
        <v>0.26800152560903701</v>
      </c>
      <c r="N113" s="33">
        <v>0.26592906731521554</v>
      </c>
      <c r="O113" s="33">
        <v>0.27538564191235709</v>
      </c>
      <c r="P113" s="33">
        <v>0.25153798103138436</v>
      </c>
      <c r="Q113" s="33">
        <v>0.2443785525982331</v>
      </c>
      <c r="R113" s="33">
        <v>0.23437592296245771</v>
      </c>
      <c r="S113" s="33">
        <v>0.22119033794412779</v>
      </c>
      <c r="T113" s="33">
        <v>0.19726282722235741</v>
      </c>
      <c r="U113" s="33">
        <v>0.19098453675091961</v>
      </c>
      <c r="V113" s="33">
        <v>0.18387740277420819</v>
      </c>
      <c r="W113" s="33">
        <v>0.16361991631226727</v>
      </c>
      <c r="X113" s="33">
        <v>6.4116566705499076E-2</v>
      </c>
      <c r="Y113" s="33">
        <v>2.404471678584337E-2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1.0063987240694816</v>
      </c>
      <c r="C115" s="117">
        <f t="shared" si="17"/>
        <v>1.3853454963159848</v>
      </c>
      <c r="D115" s="117">
        <f t="shared" si="17"/>
        <v>1.6152552920200436</v>
      </c>
      <c r="E115" s="117">
        <f t="shared" si="17"/>
        <v>2.4025356037468391</v>
      </c>
      <c r="F115" s="117">
        <f t="shared" si="17"/>
        <v>2.9711109392477502</v>
      </c>
      <c r="G115" s="117">
        <f t="shared" si="17"/>
        <v>3.4368089406968374</v>
      </c>
      <c r="H115" s="117">
        <f t="shared" si="17"/>
        <v>4.5146023806093494</v>
      </c>
      <c r="I115" s="117">
        <f t="shared" si="17"/>
        <v>5.777925535697106</v>
      </c>
      <c r="J115" s="117">
        <f t="shared" si="17"/>
        <v>7.0380827353073752</v>
      </c>
      <c r="K115" s="117">
        <f t="shared" si="17"/>
        <v>8.4146516377601266</v>
      </c>
      <c r="L115" s="117">
        <f t="shared" si="17"/>
        <v>10.012707871193175</v>
      </c>
      <c r="M115" s="117">
        <f t="shared" si="17"/>
        <v>9.2877899357408182</v>
      </c>
      <c r="N115" s="117">
        <f t="shared" si="17"/>
        <v>9.746053353328513</v>
      </c>
      <c r="O115" s="117">
        <f t="shared" si="17"/>
        <v>10.03463836073456</v>
      </c>
      <c r="P115" s="117">
        <f t="shared" si="17"/>
        <v>9.112093723235434</v>
      </c>
      <c r="Q115" s="117">
        <f t="shared" si="17"/>
        <v>9.2696014393582757</v>
      </c>
      <c r="R115" s="117">
        <f t="shared" ref="R115:V115" si="18">R116+R118+R120+R129</f>
        <v>9.126708045382987</v>
      </c>
      <c r="S115" s="117">
        <f t="shared" si="18"/>
        <v>9.3431249107762238</v>
      </c>
      <c r="T115" s="117">
        <f t="shared" si="18"/>
        <v>9.1078919262989047</v>
      </c>
      <c r="U115" s="117">
        <f t="shared" si="18"/>
        <v>8.9583851951140954</v>
      </c>
      <c r="V115" s="117">
        <f t="shared" si="18"/>
        <v>8.9891201212148069</v>
      </c>
      <c r="W115" s="117">
        <f t="shared" ref="W115:Y115" si="19">W116+W118+W120+W129</f>
        <v>10.74276834614408</v>
      </c>
      <c r="X115" s="117">
        <f t="shared" si="19"/>
        <v>5.5110853176790151</v>
      </c>
      <c r="Y115" s="117">
        <f t="shared" si="19"/>
        <v>2.7862150098924028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0.86045401409051647</v>
      </c>
      <c r="C116" s="122">
        <f t="shared" si="20"/>
        <v>1.2224751524132074</v>
      </c>
      <c r="D116" s="122">
        <f t="shared" si="20"/>
        <v>1.4220598987881641</v>
      </c>
      <c r="E116" s="122">
        <f t="shared" si="20"/>
        <v>1.9896105115092544</v>
      </c>
      <c r="F116" s="122">
        <f t="shared" si="20"/>
        <v>2.4803701582697082</v>
      </c>
      <c r="G116" s="122">
        <f t="shared" si="20"/>
        <v>2.9254966036282788</v>
      </c>
      <c r="H116" s="122">
        <f t="shared" si="20"/>
        <v>3.8041232701180698</v>
      </c>
      <c r="I116" s="122">
        <f t="shared" si="20"/>
        <v>4.9181537826761499</v>
      </c>
      <c r="J116" s="122">
        <f t="shared" si="20"/>
        <v>5.9680224360091634</v>
      </c>
      <c r="K116" s="122">
        <f t="shared" si="20"/>
        <v>7.1496546436763753</v>
      </c>
      <c r="L116" s="122">
        <f t="shared" si="20"/>
        <v>8.5794015873877463</v>
      </c>
      <c r="M116" s="122">
        <f t="shared" si="20"/>
        <v>7.8508886799519546</v>
      </c>
      <c r="N116" s="122">
        <f t="shared" si="20"/>
        <v>8.2936564665550314</v>
      </c>
      <c r="O116" s="122">
        <f t="shared" si="20"/>
        <v>8.5113733741137416</v>
      </c>
      <c r="P116" s="122">
        <f t="shared" si="20"/>
        <v>7.6091822398582885</v>
      </c>
      <c r="Q116" s="122">
        <f t="shared" si="20"/>
        <v>7.7424431044647086</v>
      </c>
      <c r="R116" s="122">
        <f t="shared" si="20"/>
        <v>7.6354458390303162</v>
      </c>
      <c r="S116" s="122">
        <f t="shared" si="20"/>
        <v>7.8792365281958485</v>
      </c>
      <c r="T116" s="122">
        <f t="shared" si="20"/>
        <v>7.7275745382661114</v>
      </c>
      <c r="U116" s="122">
        <f t="shared" si="20"/>
        <v>7.481114011001333</v>
      </c>
      <c r="V116" s="122">
        <f t="shared" si="20"/>
        <v>7.5294300424328666</v>
      </c>
      <c r="W116" s="122">
        <f t="shared" si="20"/>
        <v>9.370475173019555</v>
      </c>
      <c r="X116" s="122">
        <f t="shared" si="20"/>
        <v>4.6668390846997738</v>
      </c>
      <c r="Y116" s="122">
        <f t="shared" si="20"/>
        <v>2.363266350747173</v>
      </c>
      <c r="DA116" s="130" t="s">
        <v>1891</v>
      </c>
    </row>
    <row r="117" spans="1:105" ht="12" customHeight="1" x14ac:dyDescent="0.25">
      <c r="A117" s="97" t="s">
        <v>53</v>
      </c>
      <c r="B117" s="98">
        <v>0.86045401409051647</v>
      </c>
      <c r="C117" s="98">
        <v>1.2224751524132074</v>
      </c>
      <c r="D117" s="98">
        <v>1.4220598987881641</v>
      </c>
      <c r="E117" s="98">
        <v>1.9896105115092544</v>
      </c>
      <c r="F117" s="98">
        <v>2.4803701582697082</v>
      </c>
      <c r="G117" s="98">
        <v>2.9254966036282788</v>
      </c>
      <c r="H117" s="98">
        <v>3.8041232701180698</v>
      </c>
      <c r="I117" s="98">
        <v>4.9181537826761499</v>
      </c>
      <c r="J117" s="98">
        <v>5.9680224360091634</v>
      </c>
      <c r="K117" s="98">
        <v>7.1496546436763753</v>
      </c>
      <c r="L117" s="98">
        <v>8.5794015873877463</v>
      </c>
      <c r="M117" s="98">
        <v>7.8508886799519546</v>
      </c>
      <c r="N117" s="98">
        <v>8.2936564665550314</v>
      </c>
      <c r="O117" s="98">
        <v>8.5113733741137416</v>
      </c>
      <c r="P117" s="98">
        <v>7.6091822398582885</v>
      </c>
      <c r="Q117" s="98">
        <v>7.7424431044647086</v>
      </c>
      <c r="R117" s="98">
        <v>7.6354458390303162</v>
      </c>
      <c r="S117" s="98">
        <v>7.8792365281958485</v>
      </c>
      <c r="T117" s="98">
        <v>7.7275745382661114</v>
      </c>
      <c r="U117" s="98">
        <v>7.481114011001333</v>
      </c>
      <c r="V117" s="98">
        <v>7.5294300424328666</v>
      </c>
      <c r="W117" s="98">
        <v>9.370475173019555</v>
      </c>
      <c r="X117" s="98">
        <v>4.6668390846997738</v>
      </c>
      <c r="Y117" s="98">
        <v>2.363266350747173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7.9594256200936995E-5</v>
      </c>
      <c r="C118" s="122">
        <f t="shared" si="21"/>
        <v>8.7034426720634746E-5</v>
      </c>
      <c r="D118" s="122">
        <f t="shared" si="21"/>
        <v>1.2375566839250275E-4</v>
      </c>
      <c r="E118" s="122">
        <f t="shared" si="21"/>
        <v>2.0014998346367887E-4</v>
      </c>
      <c r="F118" s="122">
        <f t="shared" si="21"/>
        <v>2.8116848646781974E-4</v>
      </c>
      <c r="G118" s="122">
        <f t="shared" si="21"/>
        <v>4.6597471619676939E-4</v>
      </c>
      <c r="H118" s="122">
        <f t="shared" si="21"/>
        <v>8.7914304007853108E-4</v>
      </c>
      <c r="I118" s="122">
        <f t="shared" si="21"/>
        <v>1.160949782461786E-3</v>
      </c>
      <c r="J118" s="122">
        <f t="shared" si="21"/>
        <v>1.6547313001801173E-3</v>
      </c>
      <c r="K118" s="122">
        <f t="shared" si="21"/>
        <v>2.4282567975266425E-3</v>
      </c>
      <c r="L118" s="122">
        <f t="shared" si="21"/>
        <v>5.3888821331704636E-3</v>
      </c>
      <c r="M118" s="122">
        <f t="shared" si="21"/>
        <v>3.6030263854732198E-3</v>
      </c>
      <c r="N118" s="122">
        <f t="shared" si="21"/>
        <v>4.9250035832616584E-3</v>
      </c>
      <c r="O118" s="122">
        <f t="shared" si="21"/>
        <v>5.5583542598806436E-3</v>
      </c>
      <c r="P118" s="122">
        <f t="shared" si="21"/>
        <v>6.3631957450296607E-3</v>
      </c>
      <c r="Q118" s="122">
        <f t="shared" si="21"/>
        <v>1.5723250785131707E-2</v>
      </c>
      <c r="R118" s="122">
        <f t="shared" si="21"/>
        <v>1.206182658498332E-2</v>
      </c>
      <c r="S118" s="122">
        <f t="shared" si="21"/>
        <v>1.4694656167627836E-2</v>
      </c>
      <c r="T118" s="122">
        <f t="shared" si="21"/>
        <v>1.8952151588336436E-2</v>
      </c>
      <c r="U118" s="122">
        <f t="shared" si="21"/>
        <v>3.1271239559622563E-2</v>
      </c>
      <c r="V118" s="122">
        <f t="shared" si="21"/>
        <v>2.1964538975557904E-2</v>
      </c>
      <c r="W118" s="122">
        <f t="shared" si="21"/>
        <v>2.9345947722334457E-2</v>
      </c>
      <c r="X118" s="122">
        <f t="shared" si="21"/>
        <v>2.5252476193878218E-2</v>
      </c>
      <c r="Y118" s="122">
        <f t="shared" si="21"/>
        <v>2.218378319033619E-2</v>
      </c>
      <c r="DA118" s="130" t="s">
        <v>1893</v>
      </c>
    </row>
    <row r="119" spans="1:105" ht="12" customHeight="1" x14ac:dyDescent="0.25">
      <c r="A119" s="97" t="s">
        <v>53</v>
      </c>
      <c r="B119" s="98">
        <v>7.9594256200936995E-5</v>
      </c>
      <c r="C119" s="98">
        <v>8.7034426720634746E-5</v>
      </c>
      <c r="D119" s="98">
        <v>1.2375566839250275E-4</v>
      </c>
      <c r="E119" s="98">
        <v>2.0014998346367887E-4</v>
      </c>
      <c r="F119" s="98">
        <v>2.8116848646781974E-4</v>
      </c>
      <c r="G119" s="98">
        <v>4.6597471619676939E-4</v>
      </c>
      <c r="H119" s="98">
        <v>8.7914304007853108E-4</v>
      </c>
      <c r="I119" s="98">
        <v>1.160949782461786E-3</v>
      </c>
      <c r="J119" s="98">
        <v>1.6547313001801173E-3</v>
      </c>
      <c r="K119" s="98">
        <v>2.4282567975266425E-3</v>
      </c>
      <c r="L119" s="98">
        <v>5.3888821331704636E-3</v>
      </c>
      <c r="M119" s="98">
        <v>3.6030263854732198E-3</v>
      </c>
      <c r="N119" s="98">
        <v>4.9250035832616584E-3</v>
      </c>
      <c r="O119" s="98">
        <v>5.5583542598806436E-3</v>
      </c>
      <c r="P119" s="98">
        <v>6.3631957450296607E-3</v>
      </c>
      <c r="Q119" s="98">
        <v>1.5723250785131707E-2</v>
      </c>
      <c r="R119" s="98">
        <v>1.206182658498332E-2</v>
      </c>
      <c r="S119" s="98">
        <v>1.4694656167627836E-2</v>
      </c>
      <c r="T119" s="98">
        <v>1.8952151588336436E-2</v>
      </c>
      <c r="U119" s="98">
        <v>3.1271239559622563E-2</v>
      </c>
      <c r="V119" s="98">
        <v>2.1964538975557904E-2</v>
      </c>
      <c r="W119" s="98">
        <v>2.9345947722334457E-2</v>
      </c>
      <c r="X119" s="98">
        <v>2.5252476193878218E-2</v>
      </c>
      <c r="Y119" s="98">
        <v>2.218378319033619E-2</v>
      </c>
      <c r="DA119" s="63" t="s">
        <v>1894</v>
      </c>
    </row>
    <row r="120" spans="1:105" ht="12" customHeight="1" x14ac:dyDescent="0.25">
      <c r="A120" s="121" t="s">
        <v>55</v>
      </c>
      <c r="B120" s="122">
        <v>9.7791046632758005E-2</v>
      </c>
      <c r="C120" s="122">
        <v>0.10733485910353965</v>
      </c>
      <c r="D120" s="122">
        <v>0.11926725496487824</v>
      </c>
      <c r="E120" s="122">
        <v>0.25835119099205711</v>
      </c>
      <c r="F120" s="122">
        <v>0.3061772856763384</v>
      </c>
      <c r="G120" s="122">
        <v>0.3108037183909772</v>
      </c>
      <c r="H120" s="122">
        <v>0.44317362538164129</v>
      </c>
      <c r="I120" s="122">
        <v>0.52639756329684917</v>
      </c>
      <c r="J120" s="122">
        <v>0.65701409736522631</v>
      </c>
      <c r="K120" s="122">
        <v>0.78496415151217369</v>
      </c>
      <c r="L120" s="122">
        <v>0.89280526265109017</v>
      </c>
      <c r="M120" s="122">
        <v>0.91255769522603525</v>
      </c>
      <c r="N120" s="122">
        <v>0.92369175899743128</v>
      </c>
      <c r="O120" s="122">
        <v>0.9957297798050303</v>
      </c>
      <c r="P120" s="122">
        <v>0.99482026591540307</v>
      </c>
      <c r="Q120" s="122">
        <v>1.0162505358889971</v>
      </c>
      <c r="R120" s="122">
        <v>0.99563337421819598</v>
      </c>
      <c r="S120" s="122">
        <v>0.97540005917136874</v>
      </c>
      <c r="T120" s="122">
        <v>0.90609293552946779</v>
      </c>
      <c r="U120" s="122">
        <v>0.97633314547644978</v>
      </c>
      <c r="V120" s="122">
        <v>0.99884549193824523</v>
      </c>
      <c r="W120" s="122">
        <v>0.9399691472711883</v>
      </c>
      <c r="X120" s="122">
        <v>0.58615787918525186</v>
      </c>
      <c r="Y120" s="122">
        <v>0.28429096929079944</v>
      </c>
      <c r="DA120" s="130" t="s">
        <v>1895</v>
      </c>
    </row>
    <row r="121" spans="1:105" ht="12" customHeight="1" x14ac:dyDescent="0.25">
      <c r="A121" s="97" t="s">
        <v>124</v>
      </c>
      <c r="B121" s="98">
        <v>4.7163170403006272E-2</v>
      </c>
      <c r="C121" s="98">
        <v>5.2310337661806254E-2</v>
      </c>
      <c r="D121" s="98">
        <v>5.3518730971296211E-2</v>
      </c>
      <c r="E121" s="98">
        <v>5.2317765105383163E-2</v>
      </c>
      <c r="F121" s="98">
        <v>5.5021619470254607E-2</v>
      </c>
      <c r="G121" s="98">
        <v>6.4926846299792867E-2</v>
      </c>
      <c r="H121" s="98">
        <v>0.10151753881962398</v>
      </c>
      <c r="I121" s="98">
        <v>0.1338364761544682</v>
      </c>
      <c r="J121" s="98">
        <v>0.14442072500300152</v>
      </c>
      <c r="K121" s="98">
        <v>0.15305069022622608</v>
      </c>
      <c r="L121" s="98">
        <v>0.15122339820696432</v>
      </c>
      <c r="M121" s="98">
        <v>0.14180545688491675</v>
      </c>
      <c r="N121" s="98">
        <v>0.13878245481128293</v>
      </c>
      <c r="O121" s="98">
        <v>0.12306392284728492</v>
      </c>
      <c r="P121" s="98">
        <v>0.11074180447588457</v>
      </c>
      <c r="Q121" s="98">
        <v>0.10203388670528586</v>
      </c>
      <c r="R121" s="98">
        <v>0.10306119594174303</v>
      </c>
      <c r="S121" s="98">
        <v>0.10571411554912209</v>
      </c>
      <c r="T121" s="98">
        <v>0.10526193049217715</v>
      </c>
      <c r="U121" s="98">
        <v>0.1104566517791335</v>
      </c>
      <c r="V121" s="98">
        <v>0.10862427525522271</v>
      </c>
      <c r="W121" s="98">
        <v>0.10155118823633279</v>
      </c>
      <c r="X121" s="98">
        <v>7.5170186593492408E-2</v>
      </c>
      <c r="Y121" s="98">
        <v>4.2756788248699912E-2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8.3343037988774823E-5</v>
      </c>
      <c r="L122" s="98">
        <v>8.5052116527097851E-5</v>
      </c>
      <c r="M122" s="98">
        <v>8.5082849510864143E-5</v>
      </c>
      <c r="N122" s="98">
        <v>8.9995549214780393E-5</v>
      </c>
      <c r="O122" s="98">
        <v>8.9819012001826333E-5</v>
      </c>
      <c r="P122" s="98">
        <v>9.2159933183946169E-5</v>
      </c>
      <c r="Q122" s="98">
        <v>9.308852434564778E-5</v>
      </c>
      <c r="R122" s="98">
        <v>0</v>
      </c>
      <c r="S122" s="98">
        <v>0</v>
      </c>
      <c r="T122" s="98">
        <v>0</v>
      </c>
      <c r="U122" s="98">
        <v>2.1540272922874662E-4</v>
      </c>
      <c r="V122" s="98">
        <v>4.3812784408997908E-4</v>
      </c>
      <c r="W122" s="98">
        <v>4.6815651655874343E-4</v>
      </c>
      <c r="X122" s="98">
        <v>4.7063735818908894E-4</v>
      </c>
      <c r="Y122" s="98">
        <v>3.9164646064355363E-4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3.9849652039765372E-5</v>
      </c>
      <c r="L123" s="101">
        <v>4.2560369200700102E-5</v>
      </c>
      <c r="M123" s="101">
        <v>4.0921884363051259E-5</v>
      </c>
      <c r="N123" s="101">
        <v>4.1694328706239126E-5</v>
      </c>
      <c r="O123" s="101">
        <v>4.2844603224039382E-5</v>
      </c>
      <c r="P123" s="101">
        <v>4.3069869846867241E-5</v>
      </c>
      <c r="Q123" s="101">
        <v>4.4135785021382667E-5</v>
      </c>
      <c r="R123" s="101">
        <v>0</v>
      </c>
      <c r="S123" s="101">
        <v>0</v>
      </c>
      <c r="T123" s="101">
        <v>0</v>
      </c>
      <c r="U123" s="101">
        <v>1.0616281965148799E-4</v>
      </c>
      <c r="V123" s="101">
        <v>2.1038112022904318E-4</v>
      </c>
      <c r="W123" s="101">
        <v>2.3317748852630247E-4</v>
      </c>
      <c r="X123" s="101">
        <v>1.8299292177627826E-4</v>
      </c>
      <c r="Y123" s="101">
        <v>1.2190648311850048E-4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4.3493385949009458E-5</v>
      </c>
      <c r="L124" s="104">
        <v>4.2491747326397757E-5</v>
      </c>
      <c r="M124" s="104">
        <v>4.4160965147812884E-5</v>
      </c>
      <c r="N124" s="104">
        <v>4.8301220508541274E-5</v>
      </c>
      <c r="O124" s="104">
        <v>4.6974408777786951E-5</v>
      </c>
      <c r="P124" s="104">
        <v>4.9090063337078928E-5</v>
      </c>
      <c r="Q124" s="104">
        <v>4.8952739324265113E-5</v>
      </c>
      <c r="R124" s="104">
        <v>0</v>
      </c>
      <c r="S124" s="104">
        <v>0</v>
      </c>
      <c r="T124" s="104">
        <v>0</v>
      </c>
      <c r="U124" s="104">
        <v>1.0923990957725863E-4</v>
      </c>
      <c r="V124" s="104">
        <v>2.277467238609359E-4</v>
      </c>
      <c r="W124" s="104">
        <v>2.3497902803244097E-4</v>
      </c>
      <c r="X124" s="104">
        <v>2.8764443641281071E-4</v>
      </c>
      <c r="Y124" s="104">
        <v>2.6973997752505316E-4</v>
      </c>
      <c r="DA124" s="132" t="s">
        <v>1899</v>
      </c>
    </row>
    <row r="125" spans="1:105" ht="12" customHeight="1" x14ac:dyDescent="0.25">
      <c r="A125" s="106" t="s">
        <v>122</v>
      </c>
      <c r="B125" s="101">
        <v>5.0627876229751734E-2</v>
      </c>
      <c r="C125" s="101">
        <v>5.5024521441733393E-2</v>
      </c>
      <c r="D125" s="101">
        <v>6.5748523993582025E-2</v>
      </c>
      <c r="E125" s="101">
        <v>0.20603342588667395</v>
      </c>
      <c r="F125" s="101">
        <v>0.25115566620608382</v>
      </c>
      <c r="G125" s="101">
        <v>0.24587687209118431</v>
      </c>
      <c r="H125" s="101">
        <v>0.34165608656201729</v>
      </c>
      <c r="I125" s="101">
        <v>0.39256108714238103</v>
      </c>
      <c r="J125" s="101">
        <v>0.5125933723622248</v>
      </c>
      <c r="K125" s="101">
        <v>0.55454015456011474</v>
      </c>
      <c r="L125" s="101">
        <v>0.6432707854570664</v>
      </c>
      <c r="M125" s="101">
        <v>0.66120330152163875</v>
      </c>
      <c r="N125" s="101">
        <v>0.66187912980057162</v>
      </c>
      <c r="O125" s="101">
        <v>0.63040588860911662</v>
      </c>
      <c r="P125" s="101">
        <v>0.54401502275122937</v>
      </c>
      <c r="Q125" s="101">
        <v>0.46840859464059131</v>
      </c>
      <c r="R125" s="101">
        <v>0.39946165391474692</v>
      </c>
      <c r="S125" s="101">
        <v>0.38242123228474112</v>
      </c>
      <c r="T125" s="101">
        <v>0.27770008007088581</v>
      </c>
      <c r="U125" s="101">
        <v>0.24416348606352622</v>
      </c>
      <c r="V125" s="101">
        <v>0.19866279558708358</v>
      </c>
      <c r="W125" s="101">
        <v>0.17140549533350202</v>
      </c>
      <c r="X125" s="101">
        <v>0.103208757444589</v>
      </c>
      <c r="Y125" s="101">
        <v>4.4913697867078044E-2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7.728996368784416E-2</v>
      </c>
      <c r="L126" s="104">
        <v>9.822602687053239E-2</v>
      </c>
      <c r="M126" s="104">
        <v>0.10946385396996883</v>
      </c>
      <c r="N126" s="104">
        <v>0.12294017883636187</v>
      </c>
      <c r="O126" s="104">
        <v>0.24217014933662695</v>
      </c>
      <c r="P126" s="104">
        <v>0.33997127875510524</v>
      </c>
      <c r="Q126" s="104">
        <v>0.44571496601877414</v>
      </c>
      <c r="R126" s="104">
        <v>0.49311052436170599</v>
      </c>
      <c r="S126" s="104">
        <v>0.4872647113375056</v>
      </c>
      <c r="T126" s="104">
        <v>0.5231309249664049</v>
      </c>
      <c r="U126" s="104">
        <v>0.6214976049045613</v>
      </c>
      <c r="V126" s="104">
        <v>0.69112029325184898</v>
      </c>
      <c r="W126" s="104">
        <v>0.66654430718479474</v>
      </c>
      <c r="X126" s="104">
        <v>0.40730829778898137</v>
      </c>
      <c r="Y126" s="104">
        <v>0.19622883671437791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3.6959548954744313E-2</v>
      </c>
      <c r="L127" s="98">
        <v>4.9224766732833353E-2</v>
      </c>
      <c r="M127" s="98">
        <v>5.2661288829276669E-2</v>
      </c>
      <c r="N127" s="98">
        <v>5.6890003706055334E-2</v>
      </c>
      <c r="O127" s="98">
        <v>0.1156460328782022</v>
      </c>
      <c r="P127" s="98">
        <v>0.15902298442153351</v>
      </c>
      <c r="Q127" s="98">
        <v>0.21186764259674309</v>
      </c>
      <c r="R127" s="98">
        <v>0.23220741215867616</v>
      </c>
      <c r="S127" s="98">
        <v>0.22525957813567285</v>
      </c>
      <c r="T127" s="98">
        <v>0.28159257805276228</v>
      </c>
      <c r="U127" s="98">
        <v>0.30611088084859472</v>
      </c>
      <c r="V127" s="98">
        <v>0.33398709125526194</v>
      </c>
      <c r="W127" s="98">
        <v>0.33161557556248211</v>
      </c>
      <c r="X127" s="98">
        <v>0.15082150928827801</v>
      </c>
      <c r="Y127" s="98">
        <v>5.2169771608893398E-2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4.0330414733099854E-2</v>
      </c>
      <c r="L128" s="98">
        <v>4.9001260137699031E-2</v>
      </c>
      <c r="M128" s="98">
        <v>5.6802565140692159E-2</v>
      </c>
      <c r="N128" s="98">
        <v>6.6050175130306532E-2</v>
      </c>
      <c r="O128" s="98">
        <v>0.12652411645842476</v>
      </c>
      <c r="P128" s="98">
        <v>0.18094829433357174</v>
      </c>
      <c r="Q128" s="98">
        <v>0.23384732342203102</v>
      </c>
      <c r="R128" s="98">
        <v>0.26090311220302981</v>
      </c>
      <c r="S128" s="98">
        <v>0.26200513320183272</v>
      </c>
      <c r="T128" s="98">
        <v>0.24153834691364268</v>
      </c>
      <c r="U128" s="98">
        <v>0.31538672405596652</v>
      </c>
      <c r="V128" s="98">
        <v>0.35713320199658699</v>
      </c>
      <c r="W128" s="98">
        <v>0.33492873162231263</v>
      </c>
      <c r="X128" s="98">
        <v>0.25648678850070333</v>
      </c>
      <c r="Y128" s="98">
        <v>0.14405906510548452</v>
      </c>
      <c r="DA128" s="63" t="s">
        <v>1903</v>
      </c>
    </row>
    <row r="129" spans="1:105" ht="12" customHeight="1" x14ac:dyDescent="0.25">
      <c r="A129" s="121" t="s">
        <v>54</v>
      </c>
      <c r="B129" s="122">
        <v>4.807406909000618E-2</v>
      </c>
      <c r="C129" s="122">
        <v>5.5448450372517319E-2</v>
      </c>
      <c r="D129" s="122">
        <v>7.3804382598608817E-2</v>
      </c>
      <c r="E129" s="122">
        <v>0.15437375126206374</v>
      </c>
      <c r="F129" s="122">
        <v>0.1842823268152356</v>
      </c>
      <c r="G129" s="122">
        <v>0.20004264396138466</v>
      </c>
      <c r="H129" s="122">
        <v>0.26642634206955906</v>
      </c>
      <c r="I129" s="122">
        <v>0.33221323994164431</v>
      </c>
      <c r="J129" s="122">
        <v>0.41139147063280529</v>
      </c>
      <c r="K129" s="122">
        <v>0.47760458577405146</v>
      </c>
      <c r="L129" s="122">
        <v>0.53511213902117016</v>
      </c>
      <c r="M129" s="122">
        <v>0.52074053417735433</v>
      </c>
      <c r="N129" s="122">
        <v>0.52378012419278785</v>
      </c>
      <c r="O129" s="122">
        <v>0.52197685255590653</v>
      </c>
      <c r="P129" s="122">
        <v>0.50172802171671294</v>
      </c>
      <c r="Q129" s="122">
        <v>0.49518454821943803</v>
      </c>
      <c r="R129" s="122">
        <v>0.48356700554949039</v>
      </c>
      <c r="S129" s="122">
        <v>0.47379366724137961</v>
      </c>
      <c r="T129" s="122">
        <v>0.45527230091498927</v>
      </c>
      <c r="U129" s="122">
        <v>0.4696667990766914</v>
      </c>
      <c r="V129" s="122">
        <v>0.43888004786813672</v>
      </c>
      <c r="W129" s="122">
        <v>0.40297807813100239</v>
      </c>
      <c r="X129" s="122">
        <v>0.23283587760011171</v>
      </c>
      <c r="Y129" s="122">
        <v>0.11647390666409416</v>
      </c>
      <c r="DA129" s="130" t="s">
        <v>1904</v>
      </c>
    </row>
    <row r="130" spans="1:105" ht="12" customHeight="1" x14ac:dyDescent="0.25">
      <c r="A130" s="97" t="s">
        <v>50</v>
      </c>
      <c r="B130" s="98">
        <v>4.0329891579111772E-2</v>
      </c>
      <c r="C130" s="98">
        <v>4.6598120577929301E-2</v>
      </c>
      <c r="D130" s="98">
        <v>6.0940500446222193E-2</v>
      </c>
      <c r="E130" s="98">
        <v>8.7643690723166176E-2</v>
      </c>
      <c r="F130" s="98">
        <v>0.10408215866304457</v>
      </c>
      <c r="G130" s="98">
        <v>0.12944212487273496</v>
      </c>
      <c r="H130" s="98">
        <v>0.17023841588783906</v>
      </c>
      <c r="I130" s="98">
        <v>0.23292501300023283</v>
      </c>
      <c r="J130" s="98">
        <v>0.27762934968034314</v>
      </c>
      <c r="K130" s="98">
        <v>0.31630850558842333</v>
      </c>
      <c r="L130" s="98">
        <v>0.32804226312986512</v>
      </c>
      <c r="M130" s="98">
        <v>0.31632832302969532</v>
      </c>
      <c r="N130" s="98">
        <v>0.32055995099556928</v>
      </c>
      <c r="O130" s="98">
        <v>0.31102320145652956</v>
      </c>
      <c r="P130" s="98">
        <v>0.30843617484710423</v>
      </c>
      <c r="Q130" s="98">
        <v>0.30639253440985953</v>
      </c>
      <c r="R130" s="98">
        <v>0.30109570876953534</v>
      </c>
      <c r="S130" s="98">
        <v>0.29980146816047115</v>
      </c>
      <c r="T130" s="98">
        <v>0.29840898327657023</v>
      </c>
      <c r="U130" s="98">
        <v>0.31543026955339637</v>
      </c>
      <c r="V130" s="98">
        <v>0.28861229046671089</v>
      </c>
      <c r="W130" s="98">
        <v>0.26828672539843923</v>
      </c>
      <c r="X130" s="98">
        <v>0.17968120108818103</v>
      </c>
      <c r="Y130" s="98">
        <v>9.6421479514742364E-2</v>
      </c>
      <c r="DA130" s="63" t="s">
        <v>1905</v>
      </c>
    </row>
    <row r="131" spans="1:105" ht="12" customHeight="1" x14ac:dyDescent="0.25">
      <c r="A131" s="109" t="s">
        <v>120</v>
      </c>
      <c r="B131" s="33">
        <v>7.7441775108944098E-3</v>
      </c>
      <c r="C131" s="33">
        <v>8.8503297945880157E-3</v>
      </c>
      <c r="D131" s="33">
        <v>1.2863882152386619E-2</v>
      </c>
      <c r="E131" s="33">
        <v>6.6730060538897559E-2</v>
      </c>
      <c r="F131" s="33">
        <v>8.020016815219104E-2</v>
      </c>
      <c r="G131" s="33">
        <v>7.0600519088649685E-2</v>
      </c>
      <c r="H131" s="33">
        <v>9.6187926181720007E-2</v>
      </c>
      <c r="I131" s="33">
        <v>9.9288226941411456E-2</v>
      </c>
      <c r="J131" s="33">
        <v>0.13376212095246215</v>
      </c>
      <c r="K131" s="33">
        <v>0.16129608018562813</v>
      </c>
      <c r="L131" s="33">
        <v>0.2070698758913051</v>
      </c>
      <c r="M131" s="33">
        <v>0.20441221114765898</v>
      </c>
      <c r="N131" s="33">
        <v>0.20322017319721861</v>
      </c>
      <c r="O131" s="33">
        <v>0.210953651099377</v>
      </c>
      <c r="P131" s="33">
        <v>0.19329184686960871</v>
      </c>
      <c r="Q131" s="33">
        <v>0.18879201380957852</v>
      </c>
      <c r="R131" s="33">
        <v>0.18247129677995502</v>
      </c>
      <c r="S131" s="33">
        <v>0.17399219908090849</v>
      </c>
      <c r="T131" s="33">
        <v>0.15686331763841904</v>
      </c>
      <c r="U131" s="33">
        <v>0.154236529523295</v>
      </c>
      <c r="V131" s="33">
        <v>0.15026775740142584</v>
      </c>
      <c r="W131" s="33">
        <v>0.13469135273256319</v>
      </c>
      <c r="X131" s="33">
        <v>5.3154676511930676E-2</v>
      </c>
      <c r="Y131" s="33">
        <v>2.0052427149351799E-2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0.64986733187000256</v>
      </c>
      <c r="C133" s="154">
        <f t="shared" si="22"/>
        <v>0.65911221487586402</v>
      </c>
      <c r="D133" s="154">
        <f t="shared" si="22"/>
        <v>0.66905218714187498</v>
      </c>
      <c r="E133" s="154">
        <f t="shared" si="22"/>
        <v>0.67737612324510865</v>
      </c>
      <c r="F133" s="154">
        <f t="shared" si="22"/>
        <v>0.68368001129141609</v>
      </c>
      <c r="G133" s="154">
        <f t="shared" si="22"/>
        <v>0.68862013781064535</v>
      </c>
      <c r="H133" s="154">
        <f t="shared" si="22"/>
        <v>0.69272246670837401</v>
      </c>
      <c r="I133" s="154">
        <f t="shared" si="22"/>
        <v>0.69705162978217816</v>
      </c>
      <c r="J133" s="154">
        <f t="shared" si="22"/>
        <v>0.70092375756328251</v>
      </c>
      <c r="K133" s="154">
        <f t="shared" si="22"/>
        <v>0.705645330147183</v>
      </c>
      <c r="L133" s="154">
        <f t="shared" si="22"/>
        <v>0.70942600970144809</v>
      </c>
      <c r="M133" s="154">
        <f t="shared" si="22"/>
        <v>0.7109024657356201</v>
      </c>
      <c r="N133" s="154">
        <f t="shared" si="22"/>
        <v>0.71361514217907063</v>
      </c>
      <c r="O133" s="154">
        <f t="shared" si="22"/>
        <v>0.71751863142312633</v>
      </c>
      <c r="P133" s="154">
        <f t="shared" si="22"/>
        <v>0.72013123982688809</v>
      </c>
      <c r="Q133" s="154">
        <f t="shared" si="22"/>
        <v>0.72469741373714591</v>
      </c>
      <c r="R133" s="154">
        <f t="shared" ref="R133:V133" si="23">IF(R115=0,"",R115/R97)</f>
        <v>0.7279934886709456</v>
      </c>
      <c r="S133" s="154">
        <f t="shared" si="23"/>
        <v>0.73299259223900992</v>
      </c>
      <c r="T133" s="154">
        <f t="shared" si="23"/>
        <v>0.73785276885406836</v>
      </c>
      <c r="U133" s="154">
        <f t="shared" si="23"/>
        <v>0.75074719703359649</v>
      </c>
      <c r="V133" s="154">
        <f t="shared" si="23"/>
        <v>0.76174497783708983</v>
      </c>
      <c r="W133" s="154">
        <f t="shared" ref="W133:Y133" si="24">IF(W115=0,"",W115/W97)</f>
        <v>0.77007089512271321</v>
      </c>
      <c r="X133" s="154">
        <f t="shared" si="24"/>
        <v>0.77834174314231874</v>
      </c>
      <c r="Y133" s="154">
        <f t="shared" si="24"/>
        <v>0.78551658966121363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0.66071675383884132</v>
      </c>
      <c r="C134" s="155">
        <f t="shared" si="25"/>
        <v>0.6684716919201813</v>
      </c>
      <c r="D134" s="155">
        <f t="shared" si="25"/>
        <v>0.67907608658815288</v>
      </c>
      <c r="E134" s="155">
        <f t="shared" si="25"/>
        <v>0.68742151087102865</v>
      </c>
      <c r="F134" s="155">
        <f t="shared" si="25"/>
        <v>0.69379593888658564</v>
      </c>
      <c r="G134" s="155">
        <f t="shared" si="25"/>
        <v>0.69930773864039497</v>
      </c>
      <c r="H134" s="155">
        <f t="shared" si="25"/>
        <v>0.70462327046201567</v>
      </c>
      <c r="I134" s="155">
        <f t="shared" si="25"/>
        <v>0.70975271650585048</v>
      </c>
      <c r="J134" s="155">
        <f t="shared" si="25"/>
        <v>0.71383295692882254</v>
      </c>
      <c r="K134" s="155">
        <f t="shared" si="25"/>
        <v>0.71714153422361904</v>
      </c>
      <c r="L134" s="155">
        <f t="shared" si="25"/>
        <v>0.71958942757722411</v>
      </c>
      <c r="M134" s="155">
        <f t="shared" si="25"/>
        <v>0.72163382432581336</v>
      </c>
      <c r="N134" s="155">
        <f t="shared" si="25"/>
        <v>0.72351924944887358</v>
      </c>
      <c r="O134" s="155">
        <f t="shared" si="25"/>
        <v>0.72543461357280525</v>
      </c>
      <c r="P134" s="155">
        <f t="shared" si="25"/>
        <v>0.72647820060209567</v>
      </c>
      <c r="Q134" s="155">
        <f t="shared" si="25"/>
        <v>0.72805483342458233</v>
      </c>
      <c r="R134" s="155">
        <f t="shared" ref="R134:V134" si="26">IF(R116=0,"",R116/R98)</f>
        <v>0.72974518497763941</v>
      </c>
      <c r="S134" s="155">
        <f t="shared" si="26"/>
        <v>0.7335727429277612</v>
      </c>
      <c r="T134" s="155">
        <f t="shared" si="26"/>
        <v>0.73792026185115911</v>
      </c>
      <c r="U134" s="155">
        <f t="shared" si="26"/>
        <v>0.74884916126752588</v>
      </c>
      <c r="V134" s="155">
        <f t="shared" si="26"/>
        <v>0.75923947256775137</v>
      </c>
      <c r="W134" s="155">
        <f t="shared" ref="W134:Y134" si="27">IF(W116=0,"",W116/W98)</f>
        <v>0.76776047084025922</v>
      </c>
      <c r="X134" s="155">
        <f t="shared" si="27"/>
        <v>0.77432226907480228</v>
      </c>
      <c r="Y134" s="155">
        <f t="shared" si="27"/>
        <v>0.77927081457520753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0.66071675383884132</v>
      </c>
      <c r="C135" s="156">
        <f t="shared" si="28"/>
        <v>0.6684716919201813</v>
      </c>
      <c r="D135" s="156">
        <f t="shared" si="28"/>
        <v>0.67907608658815288</v>
      </c>
      <c r="E135" s="156">
        <f t="shared" si="28"/>
        <v>0.68742151087102865</v>
      </c>
      <c r="F135" s="156">
        <f t="shared" si="28"/>
        <v>0.69379593888658564</v>
      </c>
      <c r="G135" s="156">
        <f t="shared" si="28"/>
        <v>0.69930773864039497</v>
      </c>
      <c r="H135" s="156">
        <f t="shared" si="28"/>
        <v>0.70462327046201567</v>
      </c>
      <c r="I135" s="156">
        <f t="shared" si="28"/>
        <v>0.70975271650585048</v>
      </c>
      <c r="J135" s="156">
        <f t="shared" si="28"/>
        <v>0.71383295692882254</v>
      </c>
      <c r="K135" s="156">
        <f t="shared" si="28"/>
        <v>0.71714153422361904</v>
      </c>
      <c r="L135" s="156">
        <f t="shared" si="28"/>
        <v>0.71958942757722411</v>
      </c>
      <c r="M135" s="156">
        <f t="shared" si="28"/>
        <v>0.72163382432581336</v>
      </c>
      <c r="N135" s="156">
        <f t="shared" si="28"/>
        <v>0.72351924944887358</v>
      </c>
      <c r="O135" s="156">
        <f t="shared" si="28"/>
        <v>0.72543461357280525</v>
      </c>
      <c r="P135" s="156">
        <f t="shared" si="28"/>
        <v>0.72647820060209567</v>
      </c>
      <c r="Q135" s="156">
        <f t="shared" si="28"/>
        <v>0.72805483342458233</v>
      </c>
      <c r="R135" s="156">
        <f t="shared" ref="R135:V135" si="29">IF(R117=0,"",R117/R99)</f>
        <v>0.72974518497763941</v>
      </c>
      <c r="S135" s="156">
        <f t="shared" si="29"/>
        <v>0.7335727429277612</v>
      </c>
      <c r="T135" s="156">
        <f t="shared" si="29"/>
        <v>0.73792026185115911</v>
      </c>
      <c r="U135" s="156">
        <f t="shared" si="29"/>
        <v>0.74884916126752588</v>
      </c>
      <c r="V135" s="156">
        <f t="shared" si="29"/>
        <v>0.75923947256775137</v>
      </c>
      <c r="W135" s="156">
        <f t="shared" ref="W135:Y135" si="30">IF(W117=0,"",W117/W99)</f>
        <v>0.76776047084025922</v>
      </c>
      <c r="X135" s="156">
        <f t="shared" si="30"/>
        <v>0.77432226907480228</v>
      </c>
      <c r="Y135" s="156">
        <f t="shared" si="30"/>
        <v>0.77927081457520753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1.7847225827527802</v>
      </c>
      <c r="C136" s="155">
        <f t="shared" si="31"/>
        <v>1.8639977446215321</v>
      </c>
      <c r="D136" s="155">
        <f t="shared" si="31"/>
        <v>2.021002960112551</v>
      </c>
      <c r="E136" s="155">
        <f t="shared" si="31"/>
        <v>2.1483262588988903</v>
      </c>
      <c r="F136" s="155">
        <f t="shared" si="31"/>
        <v>2.2893795305240738</v>
      </c>
      <c r="G136" s="155">
        <f t="shared" si="31"/>
        <v>2.4578724553941558</v>
      </c>
      <c r="H136" s="155">
        <f t="shared" si="31"/>
        <v>2.5823588498508832</v>
      </c>
      <c r="I136" s="155">
        <f t="shared" si="31"/>
        <v>2.6620564305991974</v>
      </c>
      <c r="J136" s="155">
        <f t="shared" si="31"/>
        <v>2.7699053683310124</v>
      </c>
      <c r="K136" s="155">
        <f t="shared" si="31"/>
        <v>2.8701722177125113</v>
      </c>
      <c r="L136" s="155">
        <f t="shared" si="31"/>
        <v>2.9516470935644774</v>
      </c>
      <c r="M136" s="155">
        <f t="shared" si="31"/>
        <v>3.036848958182881</v>
      </c>
      <c r="N136" s="155">
        <f t="shared" si="31"/>
        <v>3.1043212936295799</v>
      </c>
      <c r="O136" s="155">
        <f t="shared" si="31"/>
        <v>3.1956948886205292</v>
      </c>
      <c r="P136" s="155">
        <f t="shared" si="31"/>
        <v>3.3804158119311496</v>
      </c>
      <c r="Q136" s="155">
        <f t="shared" si="31"/>
        <v>3.5861526529495151</v>
      </c>
      <c r="R136" s="155">
        <f t="shared" ref="R136:V136" si="32">IF(R118=0,"",R118/R100)</f>
        <v>3.7339882916791582</v>
      </c>
      <c r="S136" s="155">
        <f t="shared" si="32"/>
        <v>3.8122414111348042</v>
      </c>
      <c r="T136" s="155">
        <f t="shared" si="32"/>
        <v>3.854077924382223</v>
      </c>
      <c r="U136" s="155">
        <f t="shared" si="32"/>
        <v>3.8846702721586555</v>
      </c>
      <c r="V136" s="155">
        <f t="shared" si="32"/>
        <v>3.9053006848420391</v>
      </c>
      <c r="W136" s="155">
        <f t="shared" ref="W136:Y136" si="33">IF(W118=0,"",W118/W100)</f>
        <v>3.9255696324325049</v>
      </c>
      <c r="X136" s="155">
        <f t="shared" si="33"/>
        <v>3.9401856646556159</v>
      </c>
      <c r="Y136" s="155">
        <f t="shared" si="33"/>
        <v>3.9482957642794259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1.7847225827527802</v>
      </c>
      <c r="C137" s="156">
        <f t="shared" si="34"/>
        <v>1.8639977446215321</v>
      </c>
      <c r="D137" s="156">
        <f t="shared" si="34"/>
        <v>2.021002960112551</v>
      </c>
      <c r="E137" s="156">
        <f t="shared" si="34"/>
        <v>2.1483262588988903</v>
      </c>
      <c r="F137" s="156">
        <f t="shared" si="34"/>
        <v>2.2893795305240738</v>
      </c>
      <c r="G137" s="156">
        <f t="shared" si="34"/>
        <v>2.4578724553941558</v>
      </c>
      <c r="H137" s="156">
        <f t="shared" si="34"/>
        <v>2.5823588498508832</v>
      </c>
      <c r="I137" s="156">
        <f t="shared" si="34"/>
        <v>2.6620564305991974</v>
      </c>
      <c r="J137" s="156">
        <f t="shared" si="34"/>
        <v>2.7699053683310124</v>
      </c>
      <c r="K137" s="156">
        <f t="shared" si="34"/>
        <v>2.8701722177125113</v>
      </c>
      <c r="L137" s="156">
        <f t="shared" si="34"/>
        <v>2.9516470935644774</v>
      </c>
      <c r="M137" s="156">
        <f t="shared" si="34"/>
        <v>3.036848958182881</v>
      </c>
      <c r="N137" s="156">
        <f t="shared" si="34"/>
        <v>3.1043212936295799</v>
      </c>
      <c r="O137" s="156">
        <f t="shared" si="34"/>
        <v>3.1956948886205292</v>
      </c>
      <c r="P137" s="156">
        <f t="shared" si="34"/>
        <v>3.3804158119311496</v>
      </c>
      <c r="Q137" s="156">
        <f t="shared" si="34"/>
        <v>3.5861526529495151</v>
      </c>
      <c r="R137" s="156">
        <f t="shared" ref="R137:V137" si="35">IF(R119=0,"",R119/R101)</f>
        <v>3.7339882916791582</v>
      </c>
      <c r="S137" s="156">
        <f t="shared" si="35"/>
        <v>3.8122414111348042</v>
      </c>
      <c r="T137" s="156">
        <f t="shared" si="35"/>
        <v>3.854077924382223</v>
      </c>
      <c r="U137" s="156">
        <f t="shared" si="35"/>
        <v>3.8846702721586555</v>
      </c>
      <c r="V137" s="156">
        <f t="shared" si="35"/>
        <v>3.9053006848420391</v>
      </c>
      <c r="W137" s="156">
        <f t="shared" ref="W137:Y137" si="36">IF(W119=0,"",W119/W101)</f>
        <v>3.9255696324325049</v>
      </c>
      <c r="X137" s="156">
        <f t="shared" si="36"/>
        <v>3.9401856646556159</v>
      </c>
      <c r="Y137" s="156">
        <f t="shared" si="36"/>
        <v>3.9482957642794259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0.58787203861199455</v>
      </c>
      <c r="C138" s="155">
        <f t="shared" si="37"/>
        <v>0.5926895195280919</v>
      </c>
      <c r="D138" s="155">
        <f t="shared" si="37"/>
        <v>0.60077647385240773</v>
      </c>
      <c r="E138" s="155">
        <f t="shared" si="37"/>
        <v>0.62431846087728127</v>
      </c>
      <c r="F138" s="155">
        <f t="shared" si="37"/>
        <v>0.62937863920381509</v>
      </c>
      <c r="G138" s="155">
        <f t="shared" si="37"/>
        <v>0.63023141597125409</v>
      </c>
      <c r="H138" s="155">
        <f t="shared" si="37"/>
        <v>0.63208803074581321</v>
      </c>
      <c r="I138" s="155">
        <f t="shared" si="37"/>
        <v>0.63258527926370978</v>
      </c>
      <c r="J138" s="155">
        <f t="shared" si="37"/>
        <v>0.63669294515494956</v>
      </c>
      <c r="K138" s="155">
        <f t="shared" si="37"/>
        <v>0.65151266801565988</v>
      </c>
      <c r="L138" s="155">
        <f t="shared" si="37"/>
        <v>0.65619908236145752</v>
      </c>
      <c r="M138" s="155">
        <f t="shared" si="37"/>
        <v>0.66142917427583836</v>
      </c>
      <c r="N138" s="155">
        <f t="shared" si="37"/>
        <v>0.66773217744630586</v>
      </c>
      <c r="O138" s="155">
        <f t="shared" si="37"/>
        <v>0.68756221399302542</v>
      </c>
      <c r="P138" s="155">
        <f t="shared" si="37"/>
        <v>0.70883394957888746</v>
      </c>
      <c r="Q138" s="155">
        <f t="shared" si="37"/>
        <v>0.73152882099400118</v>
      </c>
      <c r="R138" s="155">
        <f t="shared" ref="R138:V138" si="38">IF(R120=0,"",R120/R102)</f>
        <v>0.75032288786170953</v>
      </c>
      <c r="S138" s="155">
        <f t="shared" si="38"/>
        <v>0.76520322998926882</v>
      </c>
      <c r="T138" s="155">
        <f t="shared" si="38"/>
        <v>0.77631887045758263</v>
      </c>
      <c r="U138" s="155">
        <f t="shared" si="38"/>
        <v>0.80371571881729797</v>
      </c>
      <c r="V138" s="155">
        <f t="shared" si="38"/>
        <v>0.82361267312451525</v>
      </c>
      <c r="W138" s="155">
        <f t="shared" ref="W138:Y138" si="39">IF(W120=0,"",W120/W102)</f>
        <v>0.83245752468457201</v>
      </c>
      <c r="X138" s="155">
        <f t="shared" si="39"/>
        <v>0.85473968192965943</v>
      </c>
      <c r="Y138" s="155">
        <f t="shared" si="39"/>
        <v>0.87328104086617697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0.55330378941438119</v>
      </c>
      <c r="C139" s="156">
        <f t="shared" si="40"/>
        <v>0.5575323295914244</v>
      </c>
      <c r="D139" s="156">
        <f t="shared" si="40"/>
        <v>0.56104158855234154</v>
      </c>
      <c r="E139" s="156">
        <f t="shared" si="40"/>
        <v>0.56373804734784749</v>
      </c>
      <c r="F139" s="156">
        <f t="shared" si="40"/>
        <v>0.56846551052789818</v>
      </c>
      <c r="G139" s="156">
        <f t="shared" si="40"/>
        <v>0.57501002518933098</v>
      </c>
      <c r="H139" s="156">
        <f t="shared" si="40"/>
        <v>0.58248018145285041</v>
      </c>
      <c r="I139" s="156">
        <f t="shared" si="40"/>
        <v>0.58560423895594738</v>
      </c>
      <c r="J139" s="156">
        <f t="shared" si="40"/>
        <v>0.58685715523631687</v>
      </c>
      <c r="K139" s="156">
        <f t="shared" si="40"/>
        <v>0.58867264032791844</v>
      </c>
      <c r="L139" s="156">
        <f t="shared" si="40"/>
        <v>0.59022303991021263</v>
      </c>
      <c r="M139" s="156">
        <f t="shared" si="40"/>
        <v>0.59241651079384272</v>
      </c>
      <c r="N139" s="156">
        <f t="shared" si="40"/>
        <v>0.597788112143675</v>
      </c>
      <c r="O139" s="156">
        <f t="shared" si="40"/>
        <v>0.60836781258300665</v>
      </c>
      <c r="P139" s="156">
        <f t="shared" si="40"/>
        <v>0.62628581120183358</v>
      </c>
      <c r="Q139" s="156">
        <f t="shared" si="40"/>
        <v>0.64625671188803835</v>
      </c>
      <c r="R139" s="156">
        <f t="shared" ref="R139:V139" si="41">IF(R121=0,"",R121/R103)</f>
        <v>0.66332935911936386</v>
      </c>
      <c r="S139" s="156">
        <f t="shared" si="41"/>
        <v>0.68273851894046489</v>
      </c>
      <c r="T139" s="156">
        <f t="shared" si="41"/>
        <v>0.69821946811259816</v>
      </c>
      <c r="U139" s="156">
        <f t="shared" si="41"/>
        <v>0.71726624371073122</v>
      </c>
      <c r="V139" s="156">
        <f t="shared" si="41"/>
        <v>0.73792008161920586</v>
      </c>
      <c r="W139" s="156">
        <f t="shared" ref="W139:Y139" si="42">IF(W121=0,"",W121/W103)</f>
        <v>0.75291812502818922</v>
      </c>
      <c r="X139" s="156">
        <f t="shared" si="42"/>
        <v>0.76305094738871726</v>
      </c>
      <c r="Y139" s="156">
        <f t="shared" si="42"/>
        <v>0.76982370341090967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>
        <f t="shared" si="43"/>
        <v>0.75701607045444219</v>
      </c>
      <c r="L140" s="156">
        <f t="shared" si="43"/>
        <v>0.7485471041851709</v>
      </c>
      <c r="M140" s="156">
        <f t="shared" si="43"/>
        <v>0.75593083983669662</v>
      </c>
      <c r="N140" s="156">
        <f t="shared" si="43"/>
        <v>0.76277116877742568</v>
      </c>
      <c r="O140" s="156">
        <f t="shared" si="43"/>
        <v>0.75745093559021726</v>
      </c>
      <c r="P140" s="156">
        <f t="shared" si="43"/>
        <v>0.76119451232790303</v>
      </c>
      <c r="Q140" s="156">
        <f t="shared" si="43"/>
        <v>0.75856309072325934</v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>
        <f t="shared" si="44"/>
        <v>0.87594697761449225</v>
      </c>
      <c r="V140" s="156">
        <f t="shared" si="44"/>
        <v>0.88178933424561989</v>
      </c>
      <c r="W140" s="156">
        <f t="shared" ref="W140:Y140" si="45">IF(W122=0,"",W122/W104)</f>
        <v>0.87792200321410729</v>
      </c>
      <c r="X140" s="156">
        <f t="shared" si="45"/>
        <v>0.90207848345776753</v>
      </c>
      <c r="Y140" s="156">
        <f t="shared" si="45"/>
        <v>0.92004805710277116</v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>
        <f t="shared" si="46"/>
        <v>0.59833629298166058</v>
      </c>
      <c r="L141" s="157">
        <f t="shared" si="46"/>
        <v>0.59833629298166058</v>
      </c>
      <c r="M141" s="157">
        <f t="shared" si="46"/>
        <v>0.59833629298166058</v>
      </c>
      <c r="N141" s="157">
        <f t="shared" si="46"/>
        <v>0.59833629298166058</v>
      </c>
      <c r="O141" s="157">
        <f t="shared" si="46"/>
        <v>0.59833629298166058</v>
      </c>
      <c r="P141" s="157">
        <f t="shared" si="46"/>
        <v>0.59833629298166058</v>
      </c>
      <c r="Q141" s="157">
        <f t="shared" si="46"/>
        <v>0.59833629298166058</v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>
        <f t="shared" si="47"/>
        <v>0.776790691968265</v>
      </c>
      <c r="V141" s="157">
        <f t="shared" si="47"/>
        <v>0.78175017657180912</v>
      </c>
      <c r="W141" s="157">
        <f t="shared" ref="W141:Y141" si="48">IF(W123=0,"",W123/W105)</f>
        <v>0.78175017657180912</v>
      </c>
      <c r="X141" s="157">
        <f t="shared" si="48"/>
        <v>0.78175017657180923</v>
      </c>
      <c r="Y141" s="157">
        <f t="shared" si="48"/>
        <v>0.78175017657180934</v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0.62420086672424169</v>
      </c>
      <c r="C143" s="157">
        <f t="shared" si="52"/>
        <v>0.63048594769464361</v>
      </c>
      <c r="D143" s="157">
        <f t="shared" si="52"/>
        <v>0.63752984927319656</v>
      </c>
      <c r="E143" s="157">
        <f t="shared" si="52"/>
        <v>0.64183257360021251</v>
      </c>
      <c r="F143" s="157">
        <f t="shared" si="52"/>
        <v>0.64450817505822966</v>
      </c>
      <c r="G143" s="157">
        <f t="shared" si="52"/>
        <v>0.64662953714136451</v>
      </c>
      <c r="H143" s="157">
        <f t="shared" si="52"/>
        <v>0.64849885433577281</v>
      </c>
      <c r="I143" s="157">
        <f t="shared" si="52"/>
        <v>0.65037417337693904</v>
      </c>
      <c r="J143" s="157">
        <f t="shared" si="52"/>
        <v>0.65229970172798479</v>
      </c>
      <c r="K143" s="157">
        <f t="shared" si="52"/>
        <v>0.6536490557450928</v>
      </c>
      <c r="L143" s="157">
        <f t="shared" si="52"/>
        <v>0.65594269140790173</v>
      </c>
      <c r="M143" s="157">
        <f t="shared" si="52"/>
        <v>0.65872895942558907</v>
      </c>
      <c r="N143" s="157">
        <f t="shared" si="52"/>
        <v>0.6623468992115622</v>
      </c>
      <c r="O143" s="157">
        <f t="shared" si="52"/>
        <v>0.66450232783170848</v>
      </c>
      <c r="P143" s="157">
        <f t="shared" si="52"/>
        <v>0.6675448229040174</v>
      </c>
      <c r="Q143" s="157">
        <f t="shared" si="52"/>
        <v>0.6736062757293364</v>
      </c>
      <c r="R143" s="157">
        <f t="shared" ref="R143:V143" si="53">IF(R125=0,"",R125/R107)</f>
        <v>0.68421220649078718</v>
      </c>
      <c r="S143" s="157">
        <f t="shared" si="53"/>
        <v>0.70222858934089427</v>
      </c>
      <c r="T143" s="157">
        <f t="shared" si="53"/>
        <v>0.71447020311205445</v>
      </c>
      <c r="U143" s="157">
        <f t="shared" si="53"/>
        <v>0.73519840544196835</v>
      </c>
      <c r="V143" s="157">
        <f t="shared" si="53"/>
        <v>0.74937272915472453</v>
      </c>
      <c r="W143" s="157">
        <f t="shared" ref="W143:Y143" si="54">IF(W125=0,"",W125/W107)</f>
        <v>0.75391163417027662</v>
      </c>
      <c r="X143" s="157">
        <f t="shared" si="54"/>
        <v>0.75835516287178795</v>
      </c>
      <c r="Y143" s="157">
        <f t="shared" si="54"/>
        <v>0.76254505504430647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>
        <f t="shared" si="55"/>
        <v>0.80214296023921217</v>
      </c>
      <c r="L144" s="158">
        <f t="shared" si="55"/>
        <v>0.79495506438236263</v>
      </c>
      <c r="M144" s="158">
        <f t="shared" si="55"/>
        <v>0.80229165272998204</v>
      </c>
      <c r="N144" s="158">
        <f t="shared" si="55"/>
        <v>0.81012267500890545</v>
      </c>
      <c r="O144" s="158">
        <f t="shared" si="55"/>
        <v>0.81508462002226267</v>
      </c>
      <c r="P144" s="158">
        <f t="shared" si="55"/>
        <v>0.82604114396746686</v>
      </c>
      <c r="Q144" s="158">
        <f t="shared" si="55"/>
        <v>0.83181693399697065</v>
      </c>
      <c r="R144" s="158">
        <f t="shared" ref="R144:V144" si="56">IF(R126=0,"",R126/R108)</f>
        <v>0.83898977117922924</v>
      </c>
      <c r="S144" s="158">
        <f t="shared" si="56"/>
        <v>0.84701400926585513</v>
      </c>
      <c r="T144" s="158">
        <f t="shared" si="56"/>
        <v>0.83337124709158339</v>
      </c>
      <c r="U144" s="158">
        <f t="shared" si="56"/>
        <v>0.85320620062371799</v>
      </c>
      <c r="V144" s="158">
        <f t="shared" si="56"/>
        <v>0.86394833883168709</v>
      </c>
      <c r="W144" s="158">
        <f t="shared" ref="W144:Y144" si="57">IF(W126=0,"",W126/W108)</f>
        <v>0.86972544832334597</v>
      </c>
      <c r="X144" s="158">
        <f t="shared" si="57"/>
        <v>0.90383680958794277</v>
      </c>
      <c r="Y144" s="158">
        <f t="shared" si="57"/>
        <v>0.93141995749939588</v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>
        <f t="shared" si="58"/>
        <v>0.65970997320763625</v>
      </c>
      <c r="L145" s="156">
        <f t="shared" si="58"/>
        <v>0.66019921322959685</v>
      </c>
      <c r="M145" s="156">
        <f t="shared" si="58"/>
        <v>0.661271474542103</v>
      </c>
      <c r="N145" s="156">
        <f t="shared" si="58"/>
        <v>0.66378985923119038</v>
      </c>
      <c r="O145" s="156">
        <f t="shared" si="58"/>
        <v>0.6779326214760989</v>
      </c>
      <c r="P145" s="156">
        <f t="shared" si="58"/>
        <v>0.6895493635008263</v>
      </c>
      <c r="Q145" s="156">
        <f t="shared" si="58"/>
        <v>0.70158175253676436</v>
      </c>
      <c r="R145" s="156">
        <f t="shared" ref="R145:V145" si="59">IF(R127=0,"",R127/R109)</f>
        <v>0.71046186817937673</v>
      </c>
      <c r="S145" s="156">
        <f t="shared" si="59"/>
        <v>0.71906264398521014</v>
      </c>
      <c r="T145" s="156">
        <f t="shared" si="59"/>
        <v>0.7291551557669691</v>
      </c>
      <c r="U145" s="156">
        <f t="shared" si="59"/>
        <v>0.74111804119701163</v>
      </c>
      <c r="V145" s="156">
        <f t="shared" si="59"/>
        <v>0.75422360955069012</v>
      </c>
      <c r="W145" s="156">
        <f t="shared" ref="W145:Y145" si="60">IF(W127=0,"",W127/W109)</f>
        <v>0.7685965034944312</v>
      </c>
      <c r="X145" s="156">
        <f t="shared" si="60"/>
        <v>0.77680245883546217</v>
      </c>
      <c r="Y145" s="156">
        <f t="shared" si="60"/>
        <v>0.78311807770484343</v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0.60148377662854624</v>
      </c>
      <c r="C147" s="155">
        <f t="shared" si="64"/>
        <v>0.60316187734491955</v>
      </c>
      <c r="D147" s="155">
        <f t="shared" si="64"/>
        <v>0.60718762219338107</v>
      </c>
      <c r="E147" s="155">
        <f t="shared" si="64"/>
        <v>0.64696869358731413</v>
      </c>
      <c r="F147" s="155">
        <f t="shared" si="64"/>
        <v>0.6486700089624825</v>
      </c>
      <c r="G147" s="155">
        <f t="shared" si="64"/>
        <v>0.63688062350540542</v>
      </c>
      <c r="H147" s="155">
        <f t="shared" si="64"/>
        <v>0.63904019854634786</v>
      </c>
      <c r="I147" s="155">
        <f t="shared" si="64"/>
        <v>0.6302313332343159</v>
      </c>
      <c r="J147" s="155">
        <f t="shared" si="64"/>
        <v>0.6347574651458916</v>
      </c>
      <c r="K147" s="155">
        <f t="shared" si="64"/>
        <v>0.63729475143129577</v>
      </c>
      <c r="L147" s="155">
        <f t="shared" si="64"/>
        <v>0.64565869485709859</v>
      </c>
      <c r="M147" s="155">
        <f t="shared" si="64"/>
        <v>0.64720329551605404</v>
      </c>
      <c r="N147" s="155">
        <f t="shared" si="64"/>
        <v>0.6470857169759342</v>
      </c>
      <c r="O147" s="155">
        <f t="shared" si="64"/>
        <v>0.65046996411537661</v>
      </c>
      <c r="P147" s="155">
        <f t="shared" si="64"/>
        <v>0.64825383495159161</v>
      </c>
      <c r="Q147" s="155">
        <f t="shared" si="64"/>
        <v>0.64901932704865528</v>
      </c>
      <c r="R147" s="155">
        <f t="shared" ref="R147:V147" si="65">IF(R129=0,"",R129/R111)</f>
        <v>0.65042625633910867</v>
      </c>
      <c r="S147" s="155">
        <f t="shared" si="65"/>
        <v>0.65162829878827455</v>
      </c>
      <c r="T147" s="155">
        <f t="shared" si="65"/>
        <v>0.65076409958461501</v>
      </c>
      <c r="U147" s="155">
        <f t="shared" si="65"/>
        <v>0.65262921948592323</v>
      </c>
      <c r="V147" s="155">
        <f t="shared" si="65"/>
        <v>0.65973117385310109</v>
      </c>
      <c r="W147" s="155">
        <f t="shared" ref="W147:Y147" si="66">IF(W129=0,"",W129/W111)</f>
        <v>0.66193130298767155</v>
      </c>
      <c r="X147" s="155">
        <f t="shared" si="66"/>
        <v>0.64432130914504004</v>
      </c>
      <c r="Y147" s="155">
        <f t="shared" si="66"/>
        <v>0.63591874427147133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0.5807550916901546</v>
      </c>
      <c r="C148" s="156">
        <f t="shared" si="67"/>
        <v>0.58231173873905495</v>
      </c>
      <c r="D148" s="156">
        <f t="shared" si="67"/>
        <v>0.58391919313388219</v>
      </c>
      <c r="E148" s="156">
        <f t="shared" si="67"/>
        <v>0.58494656672600687</v>
      </c>
      <c r="F148" s="156">
        <f t="shared" si="67"/>
        <v>0.58609790184200672</v>
      </c>
      <c r="G148" s="156">
        <f t="shared" si="67"/>
        <v>0.58716677995159083</v>
      </c>
      <c r="H148" s="156">
        <f t="shared" si="67"/>
        <v>0.58802285981160252</v>
      </c>
      <c r="I148" s="156">
        <f t="shared" si="67"/>
        <v>0.58850381355947767</v>
      </c>
      <c r="J148" s="156">
        <f t="shared" si="67"/>
        <v>0.58875636641157014</v>
      </c>
      <c r="K148" s="156">
        <f t="shared" si="67"/>
        <v>0.58903786439981265</v>
      </c>
      <c r="L148" s="156">
        <f t="shared" si="67"/>
        <v>0.58927007881288895</v>
      </c>
      <c r="M148" s="156">
        <f t="shared" si="67"/>
        <v>0.58950526978233053</v>
      </c>
      <c r="N148" s="156">
        <f t="shared" si="67"/>
        <v>0.58978971967110527</v>
      </c>
      <c r="O148" s="156">
        <f t="shared" si="67"/>
        <v>0.59009234435692404</v>
      </c>
      <c r="P148" s="156">
        <f t="shared" si="67"/>
        <v>0.59038702338241222</v>
      </c>
      <c r="Q148" s="156">
        <f t="shared" si="67"/>
        <v>0.59081280161644845</v>
      </c>
      <c r="R148" s="156">
        <f t="shared" ref="R148:V148" si="68">IF(R130=0,"",R130/R112)</f>
        <v>0.59144397002661087</v>
      </c>
      <c r="S148" s="156">
        <f t="shared" si="68"/>
        <v>0.59260829005987603</v>
      </c>
      <c r="T148" s="156">
        <f t="shared" si="68"/>
        <v>0.59404532523591513</v>
      </c>
      <c r="U148" s="156">
        <f t="shared" si="68"/>
        <v>0.59665005056239251</v>
      </c>
      <c r="V148" s="156">
        <f t="shared" si="68"/>
        <v>0.59957265954438277</v>
      </c>
      <c r="W148" s="156">
        <f t="shared" ref="W148:Y148" si="69">IF(W130=0,"",W130/W112)</f>
        <v>0.60265929234947757</v>
      </c>
      <c r="X148" s="156">
        <f t="shared" si="69"/>
        <v>0.60447934119661095</v>
      </c>
      <c r="Y148" s="156">
        <f t="shared" si="69"/>
        <v>0.60599084153209426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0.73881379402655722</v>
      </c>
      <c r="C149" s="159">
        <f t="shared" si="70"/>
        <v>0.7432881447771974</v>
      </c>
      <c r="D149" s="159">
        <f t="shared" si="70"/>
        <v>0.74848390728227143</v>
      </c>
      <c r="E149" s="159">
        <f t="shared" si="70"/>
        <v>0.75164331442608356</v>
      </c>
      <c r="F149" s="159">
        <f t="shared" si="70"/>
        <v>0.75299928377535874</v>
      </c>
      <c r="G149" s="159">
        <f t="shared" si="70"/>
        <v>0.75391262105792312</v>
      </c>
      <c r="H149" s="159">
        <f t="shared" si="70"/>
        <v>0.7549684865515387</v>
      </c>
      <c r="I149" s="159">
        <f t="shared" si="70"/>
        <v>0.75597950650724899</v>
      </c>
      <c r="J149" s="159">
        <f t="shared" si="70"/>
        <v>0.75761891192029418</v>
      </c>
      <c r="K149" s="159">
        <f t="shared" si="70"/>
        <v>0.75927926107445753</v>
      </c>
      <c r="L149" s="159">
        <f t="shared" si="70"/>
        <v>0.7610280880378717</v>
      </c>
      <c r="M149" s="159">
        <f t="shared" si="70"/>
        <v>0.7627277892658616</v>
      </c>
      <c r="N149" s="159">
        <f t="shared" si="70"/>
        <v>0.76418939549896681</v>
      </c>
      <c r="O149" s="159">
        <f t="shared" si="70"/>
        <v>0.76602995579019362</v>
      </c>
      <c r="P149" s="159">
        <f t="shared" si="70"/>
        <v>0.76844000288565451</v>
      </c>
      <c r="Q149" s="159">
        <f t="shared" si="70"/>
        <v>0.77253920936326681</v>
      </c>
      <c r="R149" s="159">
        <f t="shared" ref="R149:V149" si="71">IF(R131=0,"",R131/R113)</f>
        <v>0.77854113372039169</v>
      </c>
      <c r="S149" s="159">
        <f t="shared" si="71"/>
        <v>0.78661753808097412</v>
      </c>
      <c r="T149" s="159">
        <f t="shared" si="71"/>
        <v>0.79519958142747549</v>
      </c>
      <c r="U149" s="159">
        <f t="shared" si="71"/>
        <v>0.80758647871292821</v>
      </c>
      <c r="V149" s="159">
        <f t="shared" si="71"/>
        <v>0.8172170975568257</v>
      </c>
      <c r="W149" s="159">
        <f t="shared" ref="W149:Y149" si="72">IF(W131=0,"",W131/W113)</f>
        <v>0.82319656291417387</v>
      </c>
      <c r="X149" s="159">
        <f t="shared" si="72"/>
        <v>0.82903185936454338</v>
      </c>
      <c r="Y149" s="159">
        <f t="shared" si="72"/>
        <v>0.83396395673738688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0.40865272423054094</v>
      </c>
      <c r="C151" s="117">
        <f t="shared" si="73"/>
        <v>0.45928236343410889</v>
      </c>
      <c r="D151" s="117">
        <f t="shared" si="73"/>
        <v>0.52773046416848057</v>
      </c>
      <c r="E151" s="117">
        <f t="shared" si="73"/>
        <v>0.64101576089643686</v>
      </c>
      <c r="F151" s="117">
        <f t="shared" si="73"/>
        <v>0.72486240190592954</v>
      </c>
      <c r="G151" s="117">
        <f t="shared" si="73"/>
        <v>0.88071080857990491</v>
      </c>
      <c r="H151" s="117">
        <f t="shared" si="73"/>
        <v>1.2252860092059912</v>
      </c>
      <c r="I151" s="117">
        <f t="shared" si="73"/>
        <v>1.6494152870074394</v>
      </c>
      <c r="J151" s="117">
        <f t="shared" si="73"/>
        <v>1.8959226437436798</v>
      </c>
      <c r="K151" s="117">
        <f t="shared" si="73"/>
        <v>2.105706493994091</v>
      </c>
      <c r="L151" s="117">
        <f t="shared" si="73"/>
        <v>2.1477819637458992</v>
      </c>
      <c r="M151" s="117">
        <f t="shared" si="73"/>
        <v>2.0501865291793813</v>
      </c>
      <c r="N151" s="117">
        <f t="shared" si="73"/>
        <v>2.0494188348247828</v>
      </c>
      <c r="O151" s="117">
        <f t="shared" si="73"/>
        <v>1.9270663521108442</v>
      </c>
      <c r="P151" s="117">
        <f t="shared" si="73"/>
        <v>1.8475278033061642</v>
      </c>
      <c r="Q151" s="117">
        <f t="shared" si="73"/>
        <v>1.7873660499138262</v>
      </c>
      <c r="R151" s="117">
        <f t="shared" ref="R151:V151" si="74">R152+R154+R156+R165</f>
        <v>1.7554051547105456</v>
      </c>
      <c r="S151" s="117">
        <f t="shared" si="74"/>
        <v>1.7455895559923202</v>
      </c>
      <c r="T151" s="117">
        <f t="shared" si="74"/>
        <v>1.7253829705775559</v>
      </c>
      <c r="U151" s="117">
        <f t="shared" si="74"/>
        <v>1.8038751892123761</v>
      </c>
      <c r="V151" s="117">
        <f t="shared" si="74"/>
        <v>1.6613028021842178</v>
      </c>
      <c r="W151" s="117">
        <f t="shared" ref="W151:Y151" si="75">W152+W154+W156+W165</f>
        <v>1.5332006075411075</v>
      </c>
      <c r="X151" s="117">
        <f t="shared" si="75"/>
        <v>1.0461710178057295</v>
      </c>
      <c r="Y151" s="117">
        <f t="shared" si="75"/>
        <v>0.56750214330194926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0.22519094411950907</v>
      </c>
      <c r="C156" s="122">
        <v>0.24787289682042482</v>
      </c>
      <c r="D156" s="122">
        <v>0.25201264129269157</v>
      </c>
      <c r="E156" s="122">
        <v>0.24517908025442497</v>
      </c>
      <c r="F156" s="122">
        <v>0.25570594372944533</v>
      </c>
      <c r="G156" s="122">
        <v>0.29830495445541577</v>
      </c>
      <c r="H156" s="122">
        <v>0.46043836345896449</v>
      </c>
      <c r="I156" s="122">
        <v>0.60378435606574243</v>
      </c>
      <c r="J156" s="122">
        <v>0.65014270150053799</v>
      </c>
      <c r="K156" s="122">
        <v>0.68704352644928623</v>
      </c>
      <c r="L156" s="122">
        <v>0.67707216990297558</v>
      </c>
      <c r="M156" s="122">
        <v>0.63255957542255781</v>
      </c>
      <c r="N156" s="122">
        <v>0.61352067326156512</v>
      </c>
      <c r="O156" s="122">
        <v>0.53460105086043752</v>
      </c>
      <c r="P156" s="122">
        <v>0.46733397837438512</v>
      </c>
      <c r="Q156" s="122">
        <v>0.41730519852270814</v>
      </c>
      <c r="R156" s="122">
        <v>0.41046632480287154</v>
      </c>
      <c r="S156" s="122">
        <v>0.40906295348689015</v>
      </c>
      <c r="T156" s="122">
        <v>0.39828224966374992</v>
      </c>
      <c r="U156" s="122">
        <v>0.40720050899778854</v>
      </c>
      <c r="V156" s="122">
        <v>0.3896030831134209</v>
      </c>
      <c r="W156" s="122">
        <v>0.35711508981090129</v>
      </c>
      <c r="X156" s="122">
        <v>0.26087615971496114</v>
      </c>
      <c r="Y156" s="122">
        <v>0.14714415475748874</v>
      </c>
      <c r="DA156" s="130" t="s">
        <v>2231</v>
      </c>
    </row>
    <row r="157" spans="1:105" ht="12" customHeight="1" x14ac:dyDescent="0.25">
      <c r="A157" s="97" t="s">
        <v>124</v>
      </c>
      <c r="B157" s="98">
        <v>0.22519094411950907</v>
      </c>
      <c r="C157" s="98">
        <v>0.24787289682042482</v>
      </c>
      <c r="D157" s="98">
        <v>0.25201264129269157</v>
      </c>
      <c r="E157" s="98">
        <v>0.24517908025442497</v>
      </c>
      <c r="F157" s="98">
        <v>0.25570594372944533</v>
      </c>
      <c r="G157" s="98">
        <v>0.29830495445541577</v>
      </c>
      <c r="H157" s="98">
        <v>0.46043836345896449</v>
      </c>
      <c r="I157" s="98">
        <v>0.60378435606574243</v>
      </c>
      <c r="J157" s="98">
        <v>0.65014270150053799</v>
      </c>
      <c r="K157" s="98">
        <v>0.68686757584533842</v>
      </c>
      <c r="L157" s="98">
        <v>0.67688425050388945</v>
      </c>
      <c r="M157" s="98">
        <v>0.63237889052570662</v>
      </c>
      <c r="N157" s="98">
        <v>0.61333657774399974</v>
      </c>
      <c r="O157" s="98">
        <v>0.53441187646549793</v>
      </c>
      <c r="P157" s="98">
        <v>0.46714380934595928</v>
      </c>
      <c r="Q157" s="98">
        <v>0.41711032309387192</v>
      </c>
      <c r="R157" s="98">
        <v>0.41046632480287154</v>
      </c>
      <c r="S157" s="98">
        <v>0.40906295348689015</v>
      </c>
      <c r="T157" s="98">
        <v>0.39828224966374992</v>
      </c>
      <c r="U157" s="98">
        <v>0.40683944847507258</v>
      </c>
      <c r="V157" s="98">
        <v>0.38889211462878082</v>
      </c>
      <c r="W157" s="98">
        <v>0.35632708257199486</v>
      </c>
      <c r="X157" s="98">
        <v>0.26025774775787341</v>
      </c>
      <c r="Y157" s="98">
        <v>0.14673218020636836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1.7595060394780937E-4</v>
      </c>
      <c r="L158" s="98">
        <v>1.8791939908615118E-4</v>
      </c>
      <c r="M158" s="98">
        <v>1.806848968512017E-4</v>
      </c>
      <c r="N158" s="98">
        <v>1.8409551756538883E-4</v>
      </c>
      <c r="O158" s="98">
        <v>1.8917439493954427E-4</v>
      </c>
      <c r="P158" s="98">
        <v>1.9016902842583652E-4</v>
      </c>
      <c r="Q158" s="98">
        <v>1.9487542883620828E-4</v>
      </c>
      <c r="R158" s="98">
        <v>0</v>
      </c>
      <c r="S158" s="98">
        <v>0</v>
      </c>
      <c r="T158" s="98">
        <v>0</v>
      </c>
      <c r="U158" s="98">
        <v>3.6106052271593208E-4</v>
      </c>
      <c r="V158" s="98">
        <v>7.1096848464011122E-4</v>
      </c>
      <c r="W158" s="98">
        <v>7.8800723890644049E-4</v>
      </c>
      <c r="X158" s="98">
        <v>6.1841195708770783E-4</v>
      </c>
      <c r="Y158" s="98">
        <v>4.1197455112039336E-4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1.7595060394780937E-4</v>
      </c>
      <c r="L159" s="101">
        <v>1.8791939908615118E-4</v>
      </c>
      <c r="M159" s="101">
        <v>1.806848968512017E-4</v>
      </c>
      <c r="N159" s="101">
        <v>1.8409551756538883E-4</v>
      </c>
      <c r="O159" s="101">
        <v>1.8917439493954427E-4</v>
      </c>
      <c r="P159" s="101">
        <v>1.9016902842583652E-4</v>
      </c>
      <c r="Q159" s="101">
        <v>1.9487542883620828E-4</v>
      </c>
      <c r="R159" s="101">
        <v>0</v>
      </c>
      <c r="S159" s="101">
        <v>0</v>
      </c>
      <c r="T159" s="101">
        <v>0</v>
      </c>
      <c r="U159" s="101">
        <v>3.6106052271593208E-4</v>
      </c>
      <c r="V159" s="101">
        <v>7.1096848464011122E-4</v>
      </c>
      <c r="W159" s="101">
        <v>7.8800723890644049E-4</v>
      </c>
      <c r="X159" s="101">
        <v>6.1841195708770783E-4</v>
      </c>
      <c r="Y159" s="101">
        <v>4.1197455112039336E-4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0.18346178011103187</v>
      </c>
      <c r="C165" s="122">
        <v>0.21140946661368409</v>
      </c>
      <c r="D165" s="122">
        <v>0.27571782287578905</v>
      </c>
      <c r="E165" s="122">
        <v>0.39583668064201183</v>
      </c>
      <c r="F165" s="122">
        <v>0.46915645817648416</v>
      </c>
      <c r="G165" s="122">
        <v>0.5824058541244892</v>
      </c>
      <c r="H165" s="122">
        <v>0.76484764574702668</v>
      </c>
      <c r="I165" s="122">
        <v>1.0456309309416971</v>
      </c>
      <c r="J165" s="122">
        <v>1.2457799422431419</v>
      </c>
      <c r="K165" s="122">
        <v>1.4186629675448048</v>
      </c>
      <c r="L165" s="122">
        <v>1.4707097938429239</v>
      </c>
      <c r="M165" s="122">
        <v>1.4176269537568236</v>
      </c>
      <c r="N165" s="122">
        <v>1.4358981615632176</v>
      </c>
      <c r="O165" s="122">
        <v>1.3924653012504067</v>
      </c>
      <c r="P165" s="122">
        <v>1.3801938249317791</v>
      </c>
      <c r="Q165" s="122">
        <v>1.3700608513911181</v>
      </c>
      <c r="R165" s="122">
        <v>1.3449388299076741</v>
      </c>
      <c r="S165" s="122">
        <v>1.3365266025054301</v>
      </c>
      <c r="T165" s="122">
        <v>1.3271007209138059</v>
      </c>
      <c r="U165" s="122">
        <v>1.3966746802145875</v>
      </c>
      <c r="V165" s="122">
        <v>1.2716997190707968</v>
      </c>
      <c r="W165" s="122">
        <v>1.1760855177302063</v>
      </c>
      <c r="X165" s="122">
        <v>0.78529485809076838</v>
      </c>
      <c r="Y165" s="122">
        <v>0.42035798854446049</v>
      </c>
      <c r="DA165" s="130" t="s">
        <v>2240</v>
      </c>
    </row>
    <row r="166" spans="1:105" ht="12" customHeight="1" x14ac:dyDescent="0.25">
      <c r="A166" s="97" t="s">
        <v>50</v>
      </c>
      <c r="B166" s="98">
        <v>0.18346178011103187</v>
      </c>
      <c r="C166" s="98">
        <v>0.21140946661368409</v>
      </c>
      <c r="D166" s="98">
        <v>0.27571782287578905</v>
      </c>
      <c r="E166" s="98">
        <v>0.39583668064201183</v>
      </c>
      <c r="F166" s="98">
        <v>0.46915645817648416</v>
      </c>
      <c r="G166" s="98">
        <v>0.5824058541244892</v>
      </c>
      <c r="H166" s="98">
        <v>0.76484764574702668</v>
      </c>
      <c r="I166" s="98">
        <v>1.0456309309416971</v>
      </c>
      <c r="J166" s="98">
        <v>1.2457799422431419</v>
      </c>
      <c r="K166" s="98">
        <v>1.4186629675448048</v>
      </c>
      <c r="L166" s="98">
        <v>1.4707097938429239</v>
      </c>
      <c r="M166" s="98">
        <v>1.4176269537568236</v>
      </c>
      <c r="N166" s="98">
        <v>1.4358981615632176</v>
      </c>
      <c r="O166" s="98">
        <v>1.3924653012504067</v>
      </c>
      <c r="P166" s="98">
        <v>1.3801938249317791</v>
      </c>
      <c r="Q166" s="98">
        <v>1.3700608513911181</v>
      </c>
      <c r="R166" s="98">
        <v>1.3449388299076741</v>
      </c>
      <c r="S166" s="98">
        <v>1.3365266025054301</v>
      </c>
      <c r="T166" s="98">
        <v>1.3271007209138059</v>
      </c>
      <c r="U166" s="98">
        <v>1.3966746802145875</v>
      </c>
      <c r="V166" s="98">
        <v>1.2716997190707968</v>
      </c>
      <c r="W166" s="98">
        <v>1.1760855177302063</v>
      </c>
      <c r="X166" s="98">
        <v>0.78529485809076838</v>
      </c>
      <c r="Y166" s="98">
        <v>0.42035798854446049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11612.167412114337</v>
      </c>
      <c r="C169" s="117">
        <f t="shared" si="78"/>
        <v>13618.020976086456</v>
      </c>
      <c r="D169" s="117">
        <f t="shared" si="78"/>
        <v>11862.128780844057</v>
      </c>
      <c r="E169" s="117">
        <f t="shared" si="78"/>
        <v>13502.321612860705</v>
      </c>
      <c r="F169" s="117">
        <f t="shared" si="78"/>
        <v>13374.230644576013</v>
      </c>
      <c r="G169" s="117">
        <f t="shared" si="78"/>
        <v>12596.297661893272</v>
      </c>
      <c r="H169" s="117">
        <f t="shared" si="78"/>
        <v>13313.699919271812</v>
      </c>
      <c r="I169" s="117">
        <f t="shared" si="78"/>
        <v>13528.227256439641</v>
      </c>
      <c r="J169" s="117">
        <f t="shared" si="78"/>
        <v>13769.438760134832</v>
      </c>
      <c r="K169" s="117">
        <f t="shared" si="78"/>
        <v>14420.813756622709</v>
      </c>
      <c r="L169" s="117">
        <f t="shared" si="78"/>
        <v>15998.408892613459</v>
      </c>
      <c r="M169" s="117">
        <f t="shared" si="78"/>
        <v>14347.826565748775</v>
      </c>
      <c r="N169" s="117">
        <f t="shared" si="78"/>
        <v>14809.730027200021</v>
      </c>
      <c r="O169" s="117">
        <f t="shared" si="78"/>
        <v>14996.111384522625</v>
      </c>
      <c r="P169" s="117">
        <f t="shared" si="78"/>
        <v>13663.769847522177</v>
      </c>
      <c r="Q169" s="117">
        <f t="shared" si="78"/>
        <v>13956.213431941986</v>
      </c>
      <c r="R169" s="117">
        <f t="shared" ref="R169:V169" si="79">R170+R172+R174+R183</f>
        <v>14300.016912866988</v>
      </c>
      <c r="S169" s="117">
        <f t="shared" si="79"/>
        <v>15097.499510055299</v>
      </c>
      <c r="T169" s="117">
        <f t="shared" si="79"/>
        <v>15587.204807828361</v>
      </c>
      <c r="U169" s="117">
        <f t="shared" si="79"/>
        <v>15148.612084326207</v>
      </c>
      <c r="V169" s="117">
        <f t="shared" si="79"/>
        <v>15588.605451116528</v>
      </c>
      <c r="W169" s="117">
        <f t="shared" ref="W169:Y169" si="80">W170+W172+W174+W183</f>
        <v>20084.515848429306</v>
      </c>
      <c r="X169" s="117">
        <f t="shared" si="80"/>
        <v>13933.462260256811</v>
      </c>
      <c r="Y169" s="117">
        <f t="shared" si="80"/>
        <v>11227.933422378183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9765.1802136591923</v>
      </c>
      <c r="C170" s="122">
        <f t="shared" si="81"/>
        <v>11848.743053637472</v>
      </c>
      <c r="D170" s="122">
        <f t="shared" si="81"/>
        <v>10289.183422470847</v>
      </c>
      <c r="E170" s="122">
        <f t="shared" si="81"/>
        <v>11018.270974973701</v>
      </c>
      <c r="F170" s="122">
        <f t="shared" si="81"/>
        <v>11002.403472905027</v>
      </c>
      <c r="G170" s="122">
        <f t="shared" si="81"/>
        <v>10558.409659334347</v>
      </c>
      <c r="H170" s="122">
        <f t="shared" si="81"/>
        <v>11028.999844754955</v>
      </c>
      <c r="I170" s="122">
        <f t="shared" si="81"/>
        <v>11309.123261303257</v>
      </c>
      <c r="J170" s="122">
        <f t="shared" si="81"/>
        <v>11464.800545309743</v>
      </c>
      <c r="K170" s="122">
        <f t="shared" si="81"/>
        <v>12056.473249401646</v>
      </c>
      <c r="L170" s="122">
        <f t="shared" si="81"/>
        <v>13514.642967660946</v>
      </c>
      <c r="M170" s="122">
        <f t="shared" si="81"/>
        <v>11947.738065122514</v>
      </c>
      <c r="N170" s="122">
        <f t="shared" si="81"/>
        <v>12430.207146438004</v>
      </c>
      <c r="O170" s="122">
        <f t="shared" si="81"/>
        <v>12580.893421871859</v>
      </c>
      <c r="P170" s="122">
        <f t="shared" si="81"/>
        <v>11310.437650993641</v>
      </c>
      <c r="Q170" s="122">
        <f t="shared" si="81"/>
        <v>11603.184173668158</v>
      </c>
      <c r="R170" s="122">
        <f t="shared" si="81"/>
        <v>11934.74243058532</v>
      </c>
      <c r="S170" s="122">
        <f t="shared" si="81"/>
        <v>12721.941859727289</v>
      </c>
      <c r="T170" s="122">
        <f t="shared" si="81"/>
        <v>13223.726306475648</v>
      </c>
      <c r="U170" s="122">
        <f t="shared" si="81"/>
        <v>12682.613489347508</v>
      </c>
      <c r="V170" s="122">
        <f t="shared" si="81"/>
        <v>13100.353190591257</v>
      </c>
      <c r="W170" s="122">
        <f t="shared" si="81"/>
        <v>17571.617142218529</v>
      </c>
      <c r="X170" s="122">
        <f t="shared" si="81"/>
        <v>11860.23545019938</v>
      </c>
      <c r="Y170" s="122">
        <f t="shared" si="81"/>
        <v>9599.858304785841</v>
      </c>
      <c r="DA170" s="130" t="s">
        <v>2395</v>
      </c>
    </row>
    <row r="171" spans="1:105" ht="12" customHeight="1" x14ac:dyDescent="0.25">
      <c r="A171" s="97" t="s">
        <v>53</v>
      </c>
      <c r="B171" s="98">
        <v>9765.1802136591923</v>
      </c>
      <c r="C171" s="98">
        <v>11848.743053637472</v>
      </c>
      <c r="D171" s="98">
        <v>10289.183422470847</v>
      </c>
      <c r="E171" s="98">
        <v>11018.270974973701</v>
      </c>
      <c r="F171" s="98">
        <v>11002.403472905027</v>
      </c>
      <c r="G171" s="98">
        <v>10558.409659334347</v>
      </c>
      <c r="H171" s="98">
        <v>11028.999844754955</v>
      </c>
      <c r="I171" s="98">
        <v>11309.123261303257</v>
      </c>
      <c r="J171" s="98">
        <v>11464.800545309743</v>
      </c>
      <c r="K171" s="98">
        <v>12056.473249401646</v>
      </c>
      <c r="L171" s="98">
        <v>13514.642967660946</v>
      </c>
      <c r="M171" s="98">
        <v>11947.738065122514</v>
      </c>
      <c r="N171" s="98">
        <v>12430.207146438004</v>
      </c>
      <c r="O171" s="98">
        <v>12580.893421871859</v>
      </c>
      <c r="P171" s="98">
        <v>11310.437650993641</v>
      </c>
      <c r="Q171" s="98">
        <v>11603.184173668158</v>
      </c>
      <c r="R171" s="98">
        <v>11934.74243058532</v>
      </c>
      <c r="S171" s="98">
        <v>12721.941859727289</v>
      </c>
      <c r="T171" s="98">
        <v>13223.726306475648</v>
      </c>
      <c r="U171" s="98">
        <v>12682.613489347508</v>
      </c>
      <c r="V171" s="98">
        <v>13100.353190591257</v>
      </c>
      <c r="W171" s="98">
        <v>17571.617142218529</v>
      </c>
      <c r="X171" s="98">
        <v>11860.23545019938</v>
      </c>
      <c r="Y171" s="98">
        <v>9599.858304785841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0.33440974648558341</v>
      </c>
      <c r="C172" s="122">
        <f t="shared" si="82"/>
        <v>0.30252477898299196</v>
      </c>
      <c r="D172" s="122">
        <f t="shared" si="82"/>
        <v>0.30087049966263685</v>
      </c>
      <c r="E172" s="122">
        <f t="shared" si="82"/>
        <v>0.35466948300150231</v>
      </c>
      <c r="F172" s="122">
        <f t="shared" si="82"/>
        <v>0.37796507391412426</v>
      </c>
      <c r="G172" s="122">
        <f t="shared" si="82"/>
        <v>0.47848712258942605</v>
      </c>
      <c r="H172" s="122">
        <f t="shared" si="82"/>
        <v>0.69547493184245412</v>
      </c>
      <c r="I172" s="122">
        <f t="shared" si="82"/>
        <v>0.71175425765655054</v>
      </c>
      <c r="J172" s="122">
        <f t="shared" si="82"/>
        <v>0.81920991774644081</v>
      </c>
      <c r="K172" s="122">
        <f t="shared" si="82"/>
        <v>1.023120426807804</v>
      </c>
      <c r="L172" s="122">
        <f t="shared" si="82"/>
        <v>2.0695056087830825</v>
      </c>
      <c r="M172" s="122">
        <f t="shared" si="82"/>
        <v>1.3029507641696392</v>
      </c>
      <c r="N172" s="122">
        <f t="shared" si="82"/>
        <v>1.7203717434685979</v>
      </c>
      <c r="O172" s="122">
        <f t="shared" si="82"/>
        <v>1.8650523630925218</v>
      </c>
      <c r="P172" s="122">
        <f t="shared" si="82"/>
        <v>2.0326807308203523</v>
      </c>
      <c r="Q172" s="122">
        <f t="shared" si="82"/>
        <v>4.7838419360184483</v>
      </c>
      <c r="R172" s="122">
        <f t="shared" si="82"/>
        <v>3.6845971881845339</v>
      </c>
      <c r="S172" s="122">
        <f t="shared" si="82"/>
        <v>4.5655330265124219</v>
      </c>
      <c r="T172" s="122">
        <f t="shared" si="82"/>
        <v>6.2095212076025996</v>
      </c>
      <c r="U172" s="122">
        <f t="shared" si="82"/>
        <v>10.219455715255229</v>
      </c>
      <c r="V172" s="122">
        <f t="shared" si="82"/>
        <v>7.4296318675483919</v>
      </c>
      <c r="W172" s="122">
        <f t="shared" si="82"/>
        <v>10.762702110982033</v>
      </c>
      <c r="X172" s="122">
        <f t="shared" si="82"/>
        <v>12.611870932208358</v>
      </c>
      <c r="Y172" s="122">
        <f t="shared" si="82"/>
        <v>17.785517117569594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0.33440974648558341</v>
      </c>
      <c r="C173" s="98">
        <f>RES_hhdet_fech!C165</f>
        <v>0.30252477898299196</v>
      </c>
      <c r="D173" s="98">
        <f>RES_hhdet_fech!D165</f>
        <v>0.30087049966263685</v>
      </c>
      <c r="E173" s="98">
        <f>RES_hhdet_fech!E165</f>
        <v>0.35466948300150231</v>
      </c>
      <c r="F173" s="98">
        <f>RES_hhdet_fech!F165</f>
        <v>0.37796507391412426</v>
      </c>
      <c r="G173" s="98">
        <f>RES_hhdet_fech!G165</f>
        <v>0.47848712258942605</v>
      </c>
      <c r="H173" s="98">
        <f>RES_hhdet_fech!H165</f>
        <v>0.69547493184245412</v>
      </c>
      <c r="I173" s="98">
        <f>RES_hhdet_fech!I165</f>
        <v>0.71175425765655054</v>
      </c>
      <c r="J173" s="98">
        <f>RES_hhdet_fech!J165</f>
        <v>0.81920991774644081</v>
      </c>
      <c r="K173" s="98">
        <f>RES_hhdet_fech!K165</f>
        <v>1.023120426807804</v>
      </c>
      <c r="L173" s="98">
        <f>RES_hhdet_fech!L165</f>
        <v>2.0695056087830825</v>
      </c>
      <c r="M173" s="98">
        <f>RES_hhdet_fech!M165</f>
        <v>1.3029507641696392</v>
      </c>
      <c r="N173" s="98">
        <f>RES_hhdet_fech!N165</f>
        <v>1.7203717434685979</v>
      </c>
      <c r="O173" s="98">
        <f>RES_hhdet_fech!O165</f>
        <v>1.8650523630925218</v>
      </c>
      <c r="P173" s="98">
        <f>RES_hhdet_fech!P165</f>
        <v>2.0326807308203523</v>
      </c>
      <c r="Q173" s="98">
        <f>RES_hhdet_fech!Q165</f>
        <v>4.7838419360184483</v>
      </c>
      <c r="R173" s="98">
        <f>RES_hhdet_fech!R165</f>
        <v>3.6845971881845339</v>
      </c>
      <c r="S173" s="98">
        <f>RES_hhdet_fech!S165</f>
        <v>4.5655330265124219</v>
      </c>
      <c r="T173" s="98">
        <f>RES_hhdet_fech!T165</f>
        <v>6.2095212076025996</v>
      </c>
      <c r="U173" s="98">
        <f>RES_hhdet_fech!U165</f>
        <v>10.219455715255229</v>
      </c>
      <c r="V173" s="98">
        <f>RES_hhdet_fech!V165</f>
        <v>7.4296318675483919</v>
      </c>
      <c r="W173" s="98">
        <f>RES_hhdet_fech!W165</f>
        <v>10.762702110982033</v>
      </c>
      <c r="X173" s="98">
        <f>RES_hhdet_fech!X165</f>
        <v>12.611870932208358</v>
      </c>
      <c r="Y173" s="98">
        <f>RES_hhdet_fech!Y165</f>
        <v>17.785517117569594</v>
      </c>
      <c r="DA173" s="63" t="s">
        <v>2398</v>
      </c>
    </row>
    <row r="174" spans="1:105" ht="12" customHeight="1" x14ac:dyDescent="0.25">
      <c r="A174" s="121" t="s">
        <v>55</v>
      </c>
      <c r="B174" s="122">
        <v>1247.3381548754949</v>
      </c>
      <c r="C174" s="122">
        <v>1173.3533149336461</v>
      </c>
      <c r="D174" s="122">
        <v>975.4157480383916</v>
      </c>
      <c r="E174" s="122">
        <v>1575.3345248753619</v>
      </c>
      <c r="F174" s="122">
        <v>1497.1447521673479</v>
      </c>
      <c r="G174" s="122">
        <v>1244.6676501607924</v>
      </c>
      <c r="H174" s="122">
        <v>1432.3028979762514</v>
      </c>
      <c r="I174" s="122">
        <v>1358.0904197730911</v>
      </c>
      <c r="J174" s="122">
        <v>1415.067973780828</v>
      </c>
      <c r="K174" s="122">
        <v>1457.0251811177125</v>
      </c>
      <c r="L174" s="122">
        <v>1542.2453759147797</v>
      </c>
      <c r="M174" s="122">
        <v>1515.167825241909</v>
      </c>
      <c r="N174" s="122">
        <v>1500.0549823993904</v>
      </c>
      <c r="O174" s="122">
        <v>1552.8861238902543</v>
      </c>
      <c r="P174" s="122">
        <v>1515.5285614004333</v>
      </c>
      <c r="Q174" s="122">
        <v>1515.7675274714304</v>
      </c>
      <c r="R174" s="122">
        <v>1513.5652198592265</v>
      </c>
      <c r="S174" s="122">
        <v>1509.7965816624464</v>
      </c>
      <c r="T174" s="122">
        <v>1473.8479644567051</v>
      </c>
      <c r="U174" s="122">
        <v>1542.1705407710583</v>
      </c>
      <c r="V174" s="122">
        <v>1602.0459711267292</v>
      </c>
      <c r="W174" s="122">
        <v>1625.6512470475527</v>
      </c>
      <c r="X174" s="122">
        <v>1349.5002649521412</v>
      </c>
      <c r="Y174" s="122">
        <v>1030.503794720807</v>
      </c>
      <c r="DA174" s="130" t="s">
        <v>2399</v>
      </c>
    </row>
    <row r="175" spans="1:105" ht="12" customHeight="1" x14ac:dyDescent="0.25">
      <c r="A175" s="97" t="s">
        <v>124</v>
      </c>
      <c r="B175" s="98">
        <v>1300.9604392726819</v>
      </c>
      <c r="C175" s="98">
        <v>1353.823786933144</v>
      </c>
      <c r="D175" s="98">
        <v>1367.9480727593079</v>
      </c>
      <c r="E175" s="98">
        <v>1433.364272875189</v>
      </c>
      <c r="F175" s="98">
        <v>1469.5358772749705</v>
      </c>
      <c r="G175" s="98">
        <v>1470.5410340458645</v>
      </c>
      <c r="H175" s="98">
        <v>1479.5139843518907</v>
      </c>
      <c r="I175" s="98">
        <v>1535.5109876204353</v>
      </c>
      <c r="J175" s="98">
        <v>1580.3685599909388</v>
      </c>
      <c r="K175" s="98">
        <v>1636.2105505410166</v>
      </c>
      <c r="L175" s="98">
        <v>1665.605739226485</v>
      </c>
      <c r="M175" s="98">
        <v>1660.0166409510546</v>
      </c>
      <c r="N175" s="98">
        <v>1739.7037062300417</v>
      </c>
      <c r="O175" s="98">
        <v>1704.7674896373171</v>
      </c>
      <c r="P175" s="98">
        <v>1693.9479091367543</v>
      </c>
      <c r="Q175" s="98">
        <v>1655.7224300412934</v>
      </c>
      <c r="R175" s="98">
        <v>1680.8819305842064</v>
      </c>
      <c r="S175" s="98">
        <v>1689.2778399158369</v>
      </c>
      <c r="T175" s="98">
        <v>1727.4005330491207</v>
      </c>
      <c r="U175" s="98">
        <v>1799.9818093596728</v>
      </c>
      <c r="V175" s="98">
        <v>1777.7512395542117</v>
      </c>
      <c r="W175" s="98">
        <v>1856.3517129546874</v>
      </c>
      <c r="X175" s="98">
        <v>1830.1954608697463</v>
      </c>
      <c r="Y175" s="98">
        <v>1505.6922613756765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1280.3949211112331</v>
      </c>
      <c r="L176" s="98">
        <v>1321.4346961997687</v>
      </c>
      <c r="M176" s="98">
        <v>1309.0000932163505</v>
      </c>
      <c r="N176" s="98">
        <v>1372.1654412364198</v>
      </c>
      <c r="O176" s="98">
        <v>1379.092770896475</v>
      </c>
      <c r="P176" s="98">
        <v>1408.0763925260426</v>
      </c>
      <c r="Q176" s="98">
        <v>1427.1977524079766</v>
      </c>
      <c r="R176" s="98">
        <v>0</v>
      </c>
      <c r="S176" s="98">
        <v>0</v>
      </c>
      <c r="T176" s="98">
        <v>0</v>
      </c>
      <c r="U176" s="98">
        <v>1429.957408924837</v>
      </c>
      <c r="V176" s="98">
        <v>1444.6270296310761</v>
      </c>
      <c r="W176" s="98">
        <v>1550.4396369054052</v>
      </c>
      <c r="X176" s="98">
        <v>1516.9169246667209</v>
      </c>
      <c r="Y176" s="98">
        <v>1237.6658757445057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774.56684252425316</v>
      </c>
      <c r="L177" s="101">
        <v>827.25567479376286</v>
      </c>
      <c r="M177" s="101">
        <v>795.40806854728669</v>
      </c>
      <c r="N177" s="101">
        <v>810.42224672208499</v>
      </c>
      <c r="O177" s="101">
        <v>832.78039681081282</v>
      </c>
      <c r="P177" s="101">
        <v>837.15895591581477</v>
      </c>
      <c r="Q177" s="101">
        <v>857.87739406677349</v>
      </c>
      <c r="R177" s="101">
        <v>0</v>
      </c>
      <c r="S177" s="101">
        <v>0</v>
      </c>
      <c r="T177" s="101">
        <v>0</v>
      </c>
      <c r="U177" s="101">
        <v>794.72733473307812</v>
      </c>
      <c r="V177" s="101">
        <v>782.45343000540504</v>
      </c>
      <c r="W177" s="101">
        <v>867.23811290108335</v>
      </c>
      <c r="X177" s="101">
        <v>680.59072579647363</v>
      </c>
      <c r="Y177" s="101">
        <v>453.39689109041348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505.82807858697998</v>
      </c>
      <c r="L178" s="104">
        <v>494.17902140600592</v>
      </c>
      <c r="M178" s="104">
        <v>513.59202466906379</v>
      </c>
      <c r="N178" s="104">
        <v>561.74319451433496</v>
      </c>
      <c r="O178" s="104">
        <v>546.31237408566221</v>
      </c>
      <c r="P178" s="104">
        <v>570.91743661022792</v>
      </c>
      <c r="Q178" s="104">
        <v>569.32035834120336</v>
      </c>
      <c r="R178" s="104">
        <v>0</v>
      </c>
      <c r="S178" s="104">
        <v>0</v>
      </c>
      <c r="T178" s="104">
        <v>0</v>
      </c>
      <c r="U178" s="104">
        <v>635.23007419175894</v>
      </c>
      <c r="V178" s="104">
        <v>662.17359962567116</v>
      </c>
      <c r="W178" s="104">
        <v>683.2015240043221</v>
      </c>
      <c r="X178" s="104">
        <v>836.32619887024714</v>
      </c>
      <c r="Y178" s="104">
        <v>784.26898465409204</v>
      </c>
      <c r="DA178" s="132" t="s">
        <v>2403</v>
      </c>
    </row>
    <row r="179" spans="1:105" ht="12" customHeight="1" x14ac:dyDescent="0.25">
      <c r="A179" s="106" t="s">
        <v>122</v>
      </c>
      <c r="B179" s="101">
        <v>1195.5508535945612</v>
      </c>
      <c r="C179" s="101">
        <v>1026.2762669744998</v>
      </c>
      <c r="D179" s="101">
        <v>770.82467133616581</v>
      </c>
      <c r="E179" s="101">
        <v>1621.7739687311962</v>
      </c>
      <c r="F179" s="101">
        <v>1504.1638023391242</v>
      </c>
      <c r="G179" s="101">
        <v>1190.3729175068574</v>
      </c>
      <c r="H179" s="101">
        <v>1417.3412536703006</v>
      </c>
      <c r="I179" s="101">
        <v>1301.1645619521914</v>
      </c>
      <c r="J179" s="101">
        <v>1370.1865102686077</v>
      </c>
      <c r="K179" s="101">
        <v>1447.1417691196832</v>
      </c>
      <c r="L179" s="101">
        <v>1552.1671854366323</v>
      </c>
      <c r="M179" s="101">
        <v>1526.7702114060096</v>
      </c>
      <c r="N179" s="101">
        <v>1502.4934120600217</v>
      </c>
      <c r="O179" s="101">
        <v>1613.0482843307002</v>
      </c>
      <c r="P179" s="101">
        <v>1609.6904742456518</v>
      </c>
      <c r="Q179" s="101">
        <v>1649.4401128209124</v>
      </c>
      <c r="R179" s="101">
        <v>1659.7187994105407</v>
      </c>
      <c r="S179" s="101">
        <v>1642.9291011346995</v>
      </c>
      <c r="T179" s="101">
        <v>1589.9912660109953</v>
      </c>
      <c r="U179" s="101">
        <v>1677.8400469054907</v>
      </c>
      <c r="V179" s="101">
        <v>1764.8405261162331</v>
      </c>
      <c r="W179" s="101">
        <v>1792.63549172278</v>
      </c>
      <c r="X179" s="101">
        <v>1488.985100199573</v>
      </c>
      <c r="Y179" s="101">
        <v>1137.8801662542376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1179.5800975053992</v>
      </c>
      <c r="L180" s="104">
        <v>1280.7691409312692</v>
      </c>
      <c r="M180" s="104">
        <v>1253.3849335966302</v>
      </c>
      <c r="N180" s="104">
        <v>1228.1912501314791</v>
      </c>
      <c r="O180" s="104">
        <v>1316.3407262557398</v>
      </c>
      <c r="P180" s="104">
        <v>1305.297042770582</v>
      </c>
      <c r="Q180" s="104">
        <v>1341.3124902042271</v>
      </c>
      <c r="R180" s="104">
        <v>1358.9370373594695</v>
      </c>
      <c r="S180" s="104">
        <v>1365.951566582077</v>
      </c>
      <c r="T180" s="104">
        <v>1364.0663382533887</v>
      </c>
      <c r="U180" s="104">
        <v>1445.1713955811156</v>
      </c>
      <c r="V180" s="104">
        <v>1527.6655794524522</v>
      </c>
      <c r="W180" s="104">
        <v>1549.0188507759292</v>
      </c>
      <c r="X180" s="104">
        <v>1242.8231866615795</v>
      </c>
      <c r="Y180" s="104">
        <v>928.44806293522186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685.85091503597698</v>
      </c>
      <c r="L181" s="98">
        <v>772.85055322945141</v>
      </c>
      <c r="M181" s="98">
        <v>731.57305951586397</v>
      </c>
      <c r="N181" s="98">
        <v>693.63068174910961</v>
      </c>
      <c r="O181" s="98">
        <v>755.77864076565243</v>
      </c>
      <c r="P181" s="98">
        <v>731.41412400880415</v>
      </c>
      <c r="Q181" s="98">
        <v>755.93918598592757</v>
      </c>
      <c r="R181" s="98">
        <v>755.69584552622155</v>
      </c>
      <c r="S181" s="98">
        <v>743.836478967272</v>
      </c>
      <c r="T181" s="98">
        <v>839.19881683977439</v>
      </c>
      <c r="U181" s="98">
        <v>819.45532584879027</v>
      </c>
      <c r="V181" s="98">
        <v>845.65258450658905</v>
      </c>
      <c r="W181" s="98">
        <v>872.06001365957604</v>
      </c>
      <c r="X181" s="98">
        <v>535.46218351640971</v>
      </c>
      <c r="Y181" s="98">
        <v>293.58374797622781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493.72918246942243</v>
      </c>
      <c r="L182" s="98">
        <v>507.91858770181796</v>
      </c>
      <c r="M182" s="98">
        <v>521.81187408076607</v>
      </c>
      <c r="N182" s="98">
        <v>534.56056838236952</v>
      </c>
      <c r="O182" s="98">
        <v>560.56208549008772</v>
      </c>
      <c r="P182" s="98">
        <v>573.88291876177789</v>
      </c>
      <c r="Q182" s="98">
        <v>585.37330421829972</v>
      </c>
      <c r="R182" s="98">
        <v>603.24119183324785</v>
      </c>
      <c r="S182" s="98">
        <v>622.11508761480491</v>
      </c>
      <c r="T182" s="98">
        <v>524.86752141361444</v>
      </c>
      <c r="U182" s="98">
        <v>625.7160697323252</v>
      </c>
      <c r="V182" s="98">
        <v>682.01299494586317</v>
      </c>
      <c r="W182" s="98">
        <v>676.95883711635315</v>
      </c>
      <c r="X182" s="98">
        <v>707.36100314516955</v>
      </c>
      <c r="Y182" s="98">
        <v>634.86431495899399</v>
      </c>
      <c r="DA182" s="63" t="s">
        <v>2407</v>
      </c>
    </row>
    <row r="183" spans="1:105" ht="12" customHeight="1" x14ac:dyDescent="0.25">
      <c r="A183" s="121" t="s">
        <v>54</v>
      </c>
      <c r="B183" s="122">
        <v>599.31463383316418</v>
      </c>
      <c r="C183" s="122">
        <v>595.62208273635633</v>
      </c>
      <c r="D183" s="122">
        <v>597.22873983515728</v>
      </c>
      <c r="E183" s="122">
        <v>908.36144352864176</v>
      </c>
      <c r="F183" s="122">
        <v>874.30445442972473</v>
      </c>
      <c r="G183" s="122">
        <v>792.74186527554309</v>
      </c>
      <c r="H183" s="122">
        <v>851.7017016087633</v>
      </c>
      <c r="I183" s="122">
        <v>860.30182110563715</v>
      </c>
      <c r="J183" s="122">
        <v>888.75103112651323</v>
      </c>
      <c r="K183" s="122">
        <v>906.29220567654215</v>
      </c>
      <c r="L183" s="122">
        <v>939.45104342895172</v>
      </c>
      <c r="M183" s="122">
        <v>883.617724620182</v>
      </c>
      <c r="N183" s="122">
        <v>877.74752661916</v>
      </c>
      <c r="O183" s="122">
        <v>860.46678639741992</v>
      </c>
      <c r="P183" s="122">
        <v>835.77095439728146</v>
      </c>
      <c r="Q183" s="122">
        <v>832.47788886637795</v>
      </c>
      <c r="R183" s="122">
        <v>848.02466523425608</v>
      </c>
      <c r="S183" s="122">
        <v>861.19553563905038</v>
      </c>
      <c r="T183" s="122">
        <v>883.42101568840542</v>
      </c>
      <c r="U183" s="122">
        <v>913.60859849238432</v>
      </c>
      <c r="V183" s="122">
        <v>878.77665753099404</v>
      </c>
      <c r="W183" s="122">
        <v>876.48475705223939</v>
      </c>
      <c r="X183" s="122">
        <v>711.1146741730812</v>
      </c>
      <c r="Y183" s="122">
        <v>579.78580575396518</v>
      </c>
      <c r="DA183" s="130" t="s">
        <v>2408</v>
      </c>
    </row>
    <row r="184" spans="1:105" ht="12" customHeight="1" x14ac:dyDescent="0.25">
      <c r="A184" s="97" t="s">
        <v>50</v>
      </c>
      <c r="B184" s="98">
        <v>618.40154530471011</v>
      </c>
      <c r="C184" s="98">
        <v>631.81484187250555</v>
      </c>
      <c r="D184" s="98">
        <v>683.80870187865116</v>
      </c>
      <c r="E184" s="98">
        <v>907.57588410979542</v>
      </c>
      <c r="F184" s="98">
        <v>909.02852602590269</v>
      </c>
      <c r="G184" s="98">
        <v>886.53438154693754</v>
      </c>
      <c r="H184" s="98">
        <v>899.30546824914177</v>
      </c>
      <c r="I184" s="98">
        <v>936.91414889341945</v>
      </c>
      <c r="J184" s="98">
        <v>965.68971389415128</v>
      </c>
      <c r="K184" s="98">
        <v>996.04699899206469</v>
      </c>
      <c r="L184" s="98">
        <v>1008.9347612206311</v>
      </c>
      <c r="M184" s="98">
        <v>965.59708508349479</v>
      </c>
      <c r="N184" s="98">
        <v>968.15548630947058</v>
      </c>
      <c r="O184" s="98">
        <v>929.05240221668714</v>
      </c>
      <c r="P184" s="98">
        <v>920.16756920547039</v>
      </c>
      <c r="Q184" s="98">
        <v>915.49168954299807</v>
      </c>
      <c r="R184" s="98">
        <v>929.02361567159767</v>
      </c>
      <c r="S184" s="98">
        <v>939.27767147982593</v>
      </c>
      <c r="T184" s="98">
        <v>969.64993757580021</v>
      </c>
      <c r="U184" s="98">
        <v>1013.4198464439655</v>
      </c>
      <c r="V184" s="98">
        <v>943.42020536549194</v>
      </c>
      <c r="W184" s="98">
        <v>892.03036539564471</v>
      </c>
      <c r="X184" s="98">
        <v>769.42177911817396</v>
      </c>
      <c r="Y184" s="98">
        <v>626.43635549110002</v>
      </c>
      <c r="DA184" s="63" t="s">
        <v>2409</v>
      </c>
    </row>
    <row r="185" spans="1:105" ht="12" customHeight="1" x14ac:dyDescent="0.25">
      <c r="A185" s="109" t="s">
        <v>120</v>
      </c>
      <c r="B185" s="33">
        <v>497.56970982565826</v>
      </c>
      <c r="C185" s="33">
        <v>430.0570696694387</v>
      </c>
      <c r="D185" s="33">
        <v>337.6351036405602</v>
      </c>
      <c r="E185" s="33">
        <v>909.69031937373893</v>
      </c>
      <c r="F185" s="33">
        <v>821.95336573263353</v>
      </c>
      <c r="G185" s="33">
        <v>634.67196023074553</v>
      </c>
      <c r="H185" s="33">
        <v>760.25557420928817</v>
      </c>
      <c r="I185" s="33">
        <v>690.21760672634468</v>
      </c>
      <c r="J185" s="33">
        <v>732.81427900752089</v>
      </c>
      <c r="K185" s="33">
        <v>738.15281096834792</v>
      </c>
      <c r="L185" s="33">
        <v>823.42787999694394</v>
      </c>
      <c r="M185" s="33">
        <v>755.23570216455062</v>
      </c>
      <c r="N185" s="33">
        <v>737.07222423163887</v>
      </c>
      <c r="O185" s="33">
        <v>753.93950457643905</v>
      </c>
      <c r="P185" s="33">
        <v>702.03664972282218</v>
      </c>
      <c r="Q185" s="33">
        <v>698.13868010745546</v>
      </c>
      <c r="R185" s="33">
        <v>712.9981648060118</v>
      </c>
      <c r="S185" s="33">
        <v>723.61283552467137</v>
      </c>
      <c r="T185" s="33">
        <v>720.3035103912141</v>
      </c>
      <c r="U185" s="33">
        <v>717.88951597065136</v>
      </c>
      <c r="V185" s="33">
        <v>745.11992831499697</v>
      </c>
      <c r="W185" s="33">
        <v>836.8072237078577</v>
      </c>
      <c r="X185" s="33">
        <v>526.23547691245892</v>
      </c>
      <c r="Y185" s="33">
        <v>388.38896697133106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7546.3682533385354</v>
      </c>
      <c r="C187" s="117">
        <f t="shared" si="83"/>
        <v>8975.80396777432</v>
      </c>
      <c r="D187" s="117">
        <f t="shared" si="83"/>
        <v>7936.3832049823004</v>
      </c>
      <c r="E187" s="117">
        <f t="shared" si="83"/>
        <v>9146.1502689282261</v>
      </c>
      <c r="F187" s="117">
        <f t="shared" si="83"/>
        <v>9143.6941580977345</v>
      </c>
      <c r="G187" s="117">
        <f t="shared" si="83"/>
        <v>8674.0642318368537</v>
      </c>
      <c r="H187" s="117">
        <f t="shared" si="83"/>
        <v>9222.6990490930475</v>
      </c>
      <c r="I187" s="117">
        <f t="shared" si="83"/>
        <v>9429.8728571649353</v>
      </c>
      <c r="J187" s="117">
        <f t="shared" si="83"/>
        <v>9651.3267552912148</v>
      </c>
      <c r="K187" s="117">
        <f t="shared" si="83"/>
        <v>10175.97988428307</v>
      </c>
      <c r="L187" s="117">
        <f t="shared" si="83"/>
        <v>11349.687382258933</v>
      </c>
      <c r="M187" s="117">
        <f t="shared" si="83"/>
        <v>10199.905283537837</v>
      </c>
      <c r="N187" s="117">
        <f t="shared" si="83"/>
        <v>10568.447598993997</v>
      </c>
      <c r="O187" s="117">
        <f t="shared" si="83"/>
        <v>10759.989317291438</v>
      </c>
      <c r="P187" s="117">
        <f t="shared" si="83"/>
        <v>9839.7075210053954</v>
      </c>
      <c r="Q187" s="117">
        <f t="shared" si="83"/>
        <v>10114.031779691973</v>
      </c>
      <c r="R187" s="117">
        <f t="shared" ref="R187:V187" si="84">R188+R190+R192+R201</f>
        <v>10410.319200451564</v>
      </c>
      <c r="S187" s="117">
        <f t="shared" si="84"/>
        <v>11066.355302202617</v>
      </c>
      <c r="T187" s="117">
        <f t="shared" si="84"/>
        <v>11501.062226151604</v>
      </c>
      <c r="U187" s="117">
        <f t="shared" si="84"/>
        <v>11372.77806125717</v>
      </c>
      <c r="V187" s="117">
        <f t="shared" si="84"/>
        <v>11874.541913871901</v>
      </c>
      <c r="W187" s="117">
        <f t="shared" ref="W187:Y187" si="85">W188+W190+W192+W201</f>
        <v>15466.501097506272</v>
      </c>
      <c r="X187" s="117">
        <f t="shared" si="85"/>
        <v>10844.995303655998</v>
      </c>
      <c r="Y187" s="117">
        <f t="shared" si="85"/>
        <v>8819.7279708896676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6452.0181714201835</v>
      </c>
      <c r="C188" s="122">
        <f t="shared" si="86"/>
        <v>7920.549316192536</v>
      </c>
      <c r="D188" s="122">
        <f t="shared" si="86"/>
        <v>6987.1384127192005</v>
      </c>
      <c r="E188" s="122">
        <f t="shared" si="86"/>
        <v>7574.1964808028242</v>
      </c>
      <c r="F188" s="122">
        <f t="shared" si="86"/>
        <v>7633.4228474931751</v>
      </c>
      <c r="G188" s="122">
        <f t="shared" si="86"/>
        <v>7383.5775825080036</v>
      </c>
      <c r="H188" s="122">
        <f t="shared" si="86"/>
        <v>7771.2899405362996</v>
      </c>
      <c r="I188" s="122">
        <f t="shared" si="86"/>
        <v>8026.6809560094898</v>
      </c>
      <c r="J188" s="122">
        <f t="shared" si="86"/>
        <v>8183.952473857632</v>
      </c>
      <c r="K188" s="122">
        <f t="shared" si="86"/>
        <v>8646.1977234019178</v>
      </c>
      <c r="L188" s="122">
        <f t="shared" si="86"/>
        <v>9724.994197009697</v>
      </c>
      <c r="M188" s="122">
        <f t="shared" si="86"/>
        <v>8621.8919119774528</v>
      </c>
      <c r="N188" s="122">
        <f t="shared" si="86"/>
        <v>8993.494145084851</v>
      </c>
      <c r="O188" s="122">
        <f t="shared" si="86"/>
        <v>9126.6155578962589</v>
      </c>
      <c r="P188" s="122">
        <f t="shared" si="86"/>
        <v>8216.7863927160543</v>
      </c>
      <c r="Q188" s="122">
        <f t="shared" si="86"/>
        <v>8447.7543207547187</v>
      </c>
      <c r="R188" s="122">
        <f t="shared" si="86"/>
        <v>8709.3208226679671</v>
      </c>
      <c r="S188" s="122">
        <f t="shared" si="86"/>
        <v>9332.4697854076512</v>
      </c>
      <c r="T188" s="122">
        <f t="shared" si="86"/>
        <v>9758.0555787225712</v>
      </c>
      <c r="U188" s="122">
        <f t="shared" si="86"/>
        <v>9497.3644741780918</v>
      </c>
      <c r="V188" s="122">
        <f t="shared" si="86"/>
        <v>9946.3052468757669</v>
      </c>
      <c r="W188" s="122">
        <f t="shared" si="86"/>
        <v>13490.793050534468</v>
      </c>
      <c r="X188" s="122">
        <f t="shared" si="86"/>
        <v>9183.6444255597908</v>
      </c>
      <c r="Y188" s="122">
        <f t="shared" si="86"/>
        <v>7480.8894009770329</v>
      </c>
      <c r="DA188" s="130" t="s">
        <v>2563</v>
      </c>
    </row>
    <row r="189" spans="1:105" ht="12" customHeight="1" x14ac:dyDescent="0.25">
      <c r="A189" s="97" t="s">
        <v>53</v>
      </c>
      <c r="B189" s="98">
        <v>6452.0181714201835</v>
      </c>
      <c r="C189" s="98">
        <v>7920.549316192536</v>
      </c>
      <c r="D189" s="98">
        <v>6987.1384127192005</v>
      </c>
      <c r="E189" s="98">
        <v>7574.1964808028242</v>
      </c>
      <c r="F189" s="98">
        <v>7633.4228474931751</v>
      </c>
      <c r="G189" s="98">
        <v>7383.5775825080036</v>
      </c>
      <c r="H189" s="98">
        <v>7771.2899405362996</v>
      </c>
      <c r="I189" s="98">
        <v>8026.6809560094898</v>
      </c>
      <c r="J189" s="98">
        <v>8183.952473857632</v>
      </c>
      <c r="K189" s="98">
        <v>8646.1977234019178</v>
      </c>
      <c r="L189" s="98">
        <v>9724.994197009697</v>
      </c>
      <c r="M189" s="98">
        <v>8621.8919119774528</v>
      </c>
      <c r="N189" s="98">
        <v>8993.494145084851</v>
      </c>
      <c r="O189" s="98">
        <v>9126.6155578962589</v>
      </c>
      <c r="P189" s="98">
        <v>8216.7863927160543</v>
      </c>
      <c r="Q189" s="98">
        <v>8447.7543207547187</v>
      </c>
      <c r="R189" s="98">
        <v>8709.3208226679671</v>
      </c>
      <c r="S189" s="98">
        <v>9332.4697854076512</v>
      </c>
      <c r="T189" s="98">
        <v>9758.0555787225712</v>
      </c>
      <c r="U189" s="98">
        <v>9497.3644741780918</v>
      </c>
      <c r="V189" s="98">
        <v>9946.3052468757669</v>
      </c>
      <c r="W189" s="98">
        <v>13490.793050534468</v>
      </c>
      <c r="X189" s="98">
        <v>9183.6444255597908</v>
      </c>
      <c r="Y189" s="98">
        <v>7480.8894009770329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0.59682862644545276</v>
      </c>
      <c r="C190" s="122">
        <f t="shared" si="87"/>
        <v>0.5639055057164245</v>
      </c>
      <c r="D190" s="122">
        <f t="shared" si="87"/>
        <v>0.60806017042873128</v>
      </c>
      <c r="E190" s="122">
        <f t="shared" si="87"/>
        <v>0.76194576356222099</v>
      </c>
      <c r="F190" s="122">
        <f t="shared" si="87"/>
        <v>0.86530550347201463</v>
      </c>
      <c r="G190" s="122">
        <f t="shared" si="87"/>
        <v>1.1760603188733567</v>
      </c>
      <c r="H190" s="122">
        <f t="shared" si="87"/>
        <v>1.7959658450928009</v>
      </c>
      <c r="I190" s="122">
        <f t="shared" si="87"/>
        <v>1.8947299986009785</v>
      </c>
      <c r="J190" s="122">
        <f t="shared" si="87"/>
        <v>2.2691339489558735</v>
      </c>
      <c r="K190" s="122">
        <f t="shared" si="87"/>
        <v>2.9365318243979264</v>
      </c>
      <c r="L190" s="122">
        <f t="shared" si="87"/>
        <v>6.1084502152799702</v>
      </c>
      <c r="M190" s="122">
        <f t="shared" si="87"/>
        <v>3.9568646707321578</v>
      </c>
      <c r="N190" s="122">
        <f t="shared" si="87"/>
        <v>5.3405866362082142</v>
      </c>
      <c r="O190" s="122">
        <f t="shared" si="87"/>
        <v>5.9601383037444116</v>
      </c>
      <c r="P190" s="122">
        <f t="shared" si="87"/>
        <v>6.8713060830728834</v>
      </c>
      <c r="Q190" s="122">
        <f t="shared" si="87"/>
        <v>17.155587450143702</v>
      </c>
      <c r="R190" s="122">
        <f t="shared" si="87"/>
        <v>13.758242760234998</v>
      </c>
      <c r="S190" s="122">
        <f t="shared" si="87"/>
        <v>17.404914067574268</v>
      </c>
      <c r="T190" s="122">
        <f t="shared" si="87"/>
        <v>23.931978607204424</v>
      </c>
      <c r="U190" s="122">
        <f t="shared" si="87"/>
        <v>39.699215814693851</v>
      </c>
      <c r="V190" s="122">
        <f t="shared" si="87"/>
        <v>29.014946420460976</v>
      </c>
      <c r="W190" s="122">
        <f t="shared" si="87"/>
        <v>42.249736569788283</v>
      </c>
      <c r="X190" s="122">
        <f t="shared" si="87"/>
        <v>49.69311305157423</v>
      </c>
      <c r="Y190" s="122">
        <f t="shared" si="87"/>
        <v>70.222481900819233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0.59682862644545276</v>
      </c>
      <c r="C191" s="98">
        <f>RES_hhdet_tesh!C165</f>
        <v>0.5639055057164245</v>
      </c>
      <c r="D191" s="98">
        <f>RES_hhdet_tesh!D165</f>
        <v>0.60806017042873128</v>
      </c>
      <c r="E191" s="98">
        <f>RES_hhdet_tesh!E165</f>
        <v>0.76194576356222099</v>
      </c>
      <c r="F191" s="98">
        <f>RES_hhdet_tesh!F165</f>
        <v>0.86530550347201463</v>
      </c>
      <c r="G191" s="98">
        <f>RES_hhdet_tesh!G165</f>
        <v>1.1760603188733567</v>
      </c>
      <c r="H191" s="98">
        <f>RES_hhdet_tesh!H165</f>
        <v>1.7959658450928009</v>
      </c>
      <c r="I191" s="98">
        <f>RES_hhdet_tesh!I165</f>
        <v>1.8947299986009785</v>
      </c>
      <c r="J191" s="98">
        <f>RES_hhdet_tesh!J165</f>
        <v>2.2691339489558735</v>
      </c>
      <c r="K191" s="98">
        <f>RES_hhdet_tesh!K165</f>
        <v>2.9365318243979264</v>
      </c>
      <c r="L191" s="98">
        <f>RES_hhdet_tesh!L165</f>
        <v>6.1084502152799702</v>
      </c>
      <c r="M191" s="98">
        <f>RES_hhdet_tesh!M165</f>
        <v>3.9568646707321578</v>
      </c>
      <c r="N191" s="98">
        <f>RES_hhdet_tesh!N165</f>
        <v>5.3405866362082142</v>
      </c>
      <c r="O191" s="98">
        <f>RES_hhdet_tesh!O165</f>
        <v>5.9601383037444116</v>
      </c>
      <c r="P191" s="98">
        <f>RES_hhdet_tesh!P165</f>
        <v>6.8713060830728834</v>
      </c>
      <c r="Q191" s="98">
        <f>RES_hhdet_tesh!Q165</f>
        <v>17.155587450143702</v>
      </c>
      <c r="R191" s="98">
        <f>RES_hhdet_tesh!R165</f>
        <v>13.758242760234998</v>
      </c>
      <c r="S191" s="98">
        <f>RES_hhdet_tesh!S165</f>
        <v>17.404914067574268</v>
      </c>
      <c r="T191" s="98">
        <f>RES_hhdet_tesh!T165</f>
        <v>23.931978607204424</v>
      </c>
      <c r="U191" s="98">
        <f>RES_hhdet_tesh!U165</f>
        <v>39.699215814693851</v>
      </c>
      <c r="V191" s="98">
        <f>RES_hhdet_tesh!V165</f>
        <v>29.014946420460976</v>
      </c>
      <c r="W191" s="98">
        <f>RES_hhdet_tesh!W165</f>
        <v>42.249736569788283</v>
      </c>
      <c r="X191" s="98">
        <f>RES_hhdet_tesh!X165</f>
        <v>49.69311305157423</v>
      </c>
      <c r="Y191" s="98">
        <f>RES_hhdet_tesh!Y165</f>
        <v>70.222481900819233</v>
      </c>
      <c r="DA191" s="63" t="s">
        <v>2566</v>
      </c>
    </row>
    <row r="192" spans="1:105" ht="12" customHeight="1" x14ac:dyDescent="0.25">
      <c r="A192" s="121" t="s">
        <v>55</v>
      </c>
      <c r="B192" s="122">
        <v>733.27522394518087</v>
      </c>
      <c r="C192" s="122">
        <v>695.43421246471655</v>
      </c>
      <c r="D192" s="122">
        <v>586.00683364661336</v>
      </c>
      <c r="E192" s="122">
        <v>983.51042593702914</v>
      </c>
      <c r="F192" s="122">
        <v>942.27092681021838</v>
      </c>
      <c r="G192" s="122">
        <v>784.42865557444986</v>
      </c>
      <c r="H192" s="122">
        <v>905.34151821333023</v>
      </c>
      <c r="I192" s="122">
        <v>859.10800745752954</v>
      </c>
      <c r="J192" s="122">
        <v>900.96379582096233</v>
      </c>
      <c r="K192" s="122">
        <v>949.27036311600079</v>
      </c>
      <c r="L192" s="122">
        <v>1012.0200004514795</v>
      </c>
      <c r="M192" s="122">
        <v>1002.1762035390736</v>
      </c>
      <c r="N192" s="122">
        <v>1001.634979686725</v>
      </c>
      <c r="O192" s="122">
        <v>1067.705821421031</v>
      </c>
      <c r="P192" s="122">
        <v>1074.2580958770786</v>
      </c>
      <c r="Q192" s="122">
        <v>1108.8276322721676</v>
      </c>
      <c r="R192" s="122">
        <v>1135.6626267318181</v>
      </c>
      <c r="S192" s="122">
        <v>1155.3012209148608</v>
      </c>
      <c r="T192" s="122">
        <v>1144.1759869932366</v>
      </c>
      <c r="U192" s="122">
        <v>1239.466704714672</v>
      </c>
      <c r="V192" s="122">
        <v>1319.4653647480454</v>
      </c>
      <c r="W192" s="122">
        <v>1353.2856131175934</v>
      </c>
      <c r="X192" s="122">
        <v>1153.4714272291842</v>
      </c>
      <c r="Y192" s="122">
        <v>899.91942647033147</v>
      </c>
      <c r="DA192" s="130" t="s">
        <v>2567</v>
      </c>
    </row>
    <row r="193" spans="1:105" ht="12" customHeight="1" x14ac:dyDescent="0.25">
      <c r="A193" s="97" t="s">
        <v>124</v>
      </c>
      <c r="B193" s="98">
        <v>719.826340927773</v>
      </c>
      <c r="C193" s="98">
        <v>754.80052978511992</v>
      </c>
      <c r="D193" s="98">
        <v>767.47575979799615</v>
      </c>
      <c r="E193" s="98">
        <v>808.04197632882619</v>
      </c>
      <c r="F193" s="98">
        <v>835.38046271417898</v>
      </c>
      <c r="G193" s="98">
        <v>845.57583702865736</v>
      </c>
      <c r="H193" s="98">
        <v>861.78757406731893</v>
      </c>
      <c r="I193" s="98">
        <v>899.20174331396026</v>
      </c>
      <c r="J193" s="98">
        <v>927.45059734119695</v>
      </c>
      <c r="K193" s="98">
        <v>963.19238491937745</v>
      </c>
      <c r="L193" s="98">
        <v>983.07888269815248</v>
      </c>
      <c r="M193" s="98">
        <v>983.42126629193899</v>
      </c>
      <c r="N193" s="98">
        <v>1039.9741942366111</v>
      </c>
      <c r="O193" s="98">
        <v>1037.1256686332779</v>
      </c>
      <c r="P193" s="98">
        <v>1060.895540407362</v>
      </c>
      <c r="Q193" s="98">
        <v>1070.0217334377589</v>
      </c>
      <c r="R193" s="98">
        <v>1114.9783337697409</v>
      </c>
      <c r="S193" s="98">
        <v>1153.3350505030864</v>
      </c>
      <c r="T193" s="98">
        <v>1206.1046814029758</v>
      </c>
      <c r="U193" s="98">
        <v>1291.0661911470579</v>
      </c>
      <c r="V193" s="98">
        <v>1311.8383397904881</v>
      </c>
      <c r="W193" s="98">
        <v>1397.6808511107104</v>
      </c>
      <c r="X193" s="98">
        <v>1396.5323803231897</v>
      </c>
      <c r="Y193" s="98">
        <v>1159.1175928493706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969.2795318094511</v>
      </c>
      <c r="L194" s="98">
        <v>989.15611521014796</v>
      </c>
      <c r="M194" s="98">
        <v>989.51353981134991</v>
      </c>
      <c r="N194" s="98">
        <v>1046.6482373678959</v>
      </c>
      <c r="O194" s="98">
        <v>1044.5951095812402</v>
      </c>
      <c r="P194" s="98">
        <v>1071.8200229292941</v>
      </c>
      <c r="Q194" s="98">
        <v>1082.6195381398838</v>
      </c>
      <c r="R194" s="98">
        <v>0</v>
      </c>
      <c r="S194" s="98">
        <v>0</v>
      </c>
      <c r="T194" s="98">
        <v>0</v>
      </c>
      <c r="U194" s="98">
        <v>1252.5668704651616</v>
      </c>
      <c r="V194" s="98">
        <v>1273.8567066916141</v>
      </c>
      <c r="W194" s="98">
        <v>1361.1650718945466</v>
      </c>
      <c r="X194" s="98">
        <v>1368.378118934776</v>
      </c>
      <c r="Y194" s="98">
        <v>1138.7120843211324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463.45145322247129</v>
      </c>
      <c r="L195" s="101">
        <v>494.97709380414216</v>
      </c>
      <c r="M195" s="101">
        <v>475.92151514228613</v>
      </c>
      <c r="N195" s="101">
        <v>484.90504285356099</v>
      </c>
      <c r="O195" s="101">
        <v>498.28273549557798</v>
      </c>
      <c r="P195" s="101">
        <v>500.90258631906602</v>
      </c>
      <c r="Q195" s="101">
        <v>513.29917979868048</v>
      </c>
      <c r="R195" s="101">
        <v>0</v>
      </c>
      <c r="S195" s="101">
        <v>0</v>
      </c>
      <c r="T195" s="101">
        <v>0</v>
      </c>
      <c r="U195" s="101">
        <v>617.33679627340268</v>
      </c>
      <c r="V195" s="101">
        <v>611.68310706594309</v>
      </c>
      <c r="W195" s="101">
        <v>677.96354789022439</v>
      </c>
      <c r="X195" s="101">
        <v>532.0519200645291</v>
      </c>
      <c r="Y195" s="101">
        <v>354.44309966704014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505.82807858697998</v>
      </c>
      <c r="L196" s="104">
        <v>494.17902140600592</v>
      </c>
      <c r="M196" s="104">
        <v>513.59202466906379</v>
      </c>
      <c r="N196" s="104">
        <v>561.74319451433496</v>
      </c>
      <c r="O196" s="104">
        <v>546.31237408566221</v>
      </c>
      <c r="P196" s="104">
        <v>570.91743661022792</v>
      </c>
      <c r="Q196" s="104">
        <v>569.32035834120336</v>
      </c>
      <c r="R196" s="104">
        <v>0</v>
      </c>
      <c r="S196" s="104">
        <v>0</v>
      </c>
      <c r="T196" s="104">
        <v>0</v>
      </c>
      <c r="U196" s="104">
        <v>635.23007419175894</v>
      </c>
      <c r="V196" s="104">
        <v>662.17359962567116</v>
      </c>
      <c r="W196" s="104">
        <v>683.2015240043221</v>
      </c>
      <c r="X196" s="104">
        <v>836.32619887024714</v>
      </c>
      <c r="Y196" s="104">
        <v>784.26898465409204</v>
      </c>
      <c r="DA196" s="132" t="s">
        <v>2571</v>
      </c>
    </row>
    <row r="197" spans="1:105" ht="12" customHeight="1" x14ac:dyDescent="0.25">
      <c r="A197" s="106" t="s">
        <v>122</v>
      </c>
      <c r="B197" s="101">
        <v>746.26387902663203</v>
      </c>
      <c r="C197" s="101">
        <v>647.05276477993868</v>
      </c>
      <c r="D197" s="101">
        <v>491.423736533007</v>
      </c>
      <c r="E197" s="101">
        <v>1040.9073601485743</v>
      </c>
      <c r="F197" s="101">
        <v>969.44586723423652</v>
      </c>
      <c r="G197" s="101">
        <v>769.73028867307494</v>
      </c>
      <c r="H197" s="101">
        <v>919.14417920801782</v>
      </c>
      <c r="I197" s="101">
        <v>846.24382640702345</v>
      </c>
      <c r="J197" s="101">
        <v>893.77225195992128</v>
      </c>
      <c r="K197" s="101">
        <v>945.92285091436406</v>
      </c>
      <c r="L197" s="101">
        <v>1018.1327211303324</v>
      </c>
      <c r="M197" s="101">
        <v>1005.7277526414673</v>
      </c>
      <c r="N197" s="101">
        <v>995.17185256375535</v>
      </c>
      <c r="O197" s="101">
        <v>1071.8743398426939</v>
      </c>
      <c r="P197" s="101">
        <v>1074.5405425605975</v>
      </c>
      <c r="Q197" s="101">
        <v>1111.0732114358714</v>
      </c>
      <c r="R197" s="101">
        <v>1135.5998618989263</v>
      </c>
      <c r="S197" s="101">
        <v>1153.7117850769232</v>
      </c>
      <c r="T197" s="101">
        <v>1136.0013827732682</v>
      </c>
      <c r="U197" s="101">
        <v>1233.5453270715943</v>
      </c>
      <c r="V197" s="101">
        <v>1322.5233615785817</v>
      </c>
      <c r="W197" s="101">
        <v>1351.4887530363585</v>
      </c>
      <c r="X197" s="101">
        <v>1129.1795381755128</v>
      </c>
      <c r="Y197" s="101">
        <v>867.68489401016234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946.19187125223959</v>
      </c>
      <c r="L198" s="104">
        <v>1018.1539148879605</v>
      </c>
      <c r="M198" s="104">
        <v>1005.5802698820993</v>
      </c>
      <c r="N198" s="104">
        <v>994.98558097904549</v>
      </c>
      <c r="O198" s="104">
        <v>1072.9290806799891</v>
      </c>
      <c r="P198" s="104">
        <v>1078.2290624275631</v>
      </c>
      <c r="Q198" s="104">
        <v>1115.726443133522</v>
      </c>
      <c r="R198" s="104">
        <v>1140.134274021201</v>
      </c>
      <c r="S198" s="104">
        <v>1156.9801128736606</v>
      </c>
      <c r="T198" s="104">
        <v>1136.7736654258761</v>
      </c>
      <c r="U198" s="104">
        <v>1233.0291956738395</v>
      </c>
      <c r="V198" s="104">
        <v>1319.824139658293</v>
      </c>
      <c r="W198" s="104">
        <v>1347.2211144524092</v>
      </c>
      <c r="X198" s="104">
        <v>1123.3093439141221</v>
      </c>
      <c r="Y198" s="104">
        <v>864.77505531952056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452.46268878281722</v>
      </c>
      <c r="L199" s="98">
        <v>510.23532718614251</v>
      </c>
      <c r="M199" s="98">
        <v>483.76839580133299</v>
      </c>
      <c r="N199" s="98">
        <v>460.42501259667603</v>
      </c>
      <c r="O199" s="98">
        <v>512.36699518990167</v>
      </c>
      <c r="P199" s="98">
        <v>504.34614366578529</v>
      </c>
      <c r="Q199" s="98">
        <v>530.35313891522219</v>
      </c>
      <c r="R199" s="98">
        <v>536.89308218795304</v>
      </c>
      <c r="S199" s="98">
        <v>534.86502525885578</v>
      </c>
      <c r="T199" s="98">
        <v>611.90614401226185</v>
      </c>
      <c r="U199" s="98">
        <v>607.31312594151427</v>
      </c>
      <c r="V199" s="98">
        <v>637.81114471242961</v>
      </c>
      <c r="W199" s="98">
        <v>670.26227733605617</v>
      </c>
      <c r="X199" s="98">
        <v>415.94834076895262</v>
      </c>
      <c r="Y199" s="98">
        <v>229.9107403605268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493.72918246942243</v>
      </c>
      <c r="L200" s="98">
        <v>507.91858770181796</v>
      </c>
      <c r="M200" s="98">
        <v>521.81187408076607</v>
      </c>
      <c r="N200" s="98">
        <v>534.56056838236952</v>
      </c>
      <c r="O200" s="98">
        <v>560.56208549008772</v>
      </c>
      <c r="P200" s="98">
        <v>573.88291876177789</v>
      </c>
      <c r="Q200" s="98">
        <v>585.37330421829972</v>
      </c>
      <c r="R200" s="98">
        <v>603.24119183324785</v>
      </c>
      <c r="S200" s="98">
        <v>622.11508761480491</v>
      </c>
      <c r="T200" s="98">
        <v>524.86752141361444</v>
      </c>
      <c r="U200" s="98">
        <v>625.7160697323252</v>
      </c>
      <c r="V200" s="98">
        <v>682.01299494586317</v>
      </c>
      <c r="W200" s="98">
        <v>676.95883711635315</v>
      </c>
      <c r="X200" s="98">
        <v>707.36100314516955</v>
      </c>
      <c r="Y200" s="98">
        <v>634.86431495899399</v>
      </c>
      <c r="DA200" s="63" t="s">
        <v>2575</v>
      </c>
    </row>
    <row r="201" spans="1:105" ht="12" customHeight="1" x14ac:dyDescent="0.25">
      <c r="A201" s="121" t="s">
        <v>54</v>
      </c>
      <c r="B201" s="122">
        <v>360.47802934672592</v>
      </c>
      <c r="C201" s="122">
        <v>359.25653361135176</v>
      </c>
      <c r="D201" s="122">
        <v>362.62989844605852</v>
      </c>
      <c r="E201" s="122">
        <v>587.68141642481226</v>
      </c>
      <c r="F201" s="122">
        <v>567.13507829086791</v>
      </c>
      <c r="G201" s="122">
        <v>504.88193343552598</v>
      </c>
      <c r="H201" s="122">
        <v>544.27162449832633</v>
      </c>
      <c r="I201" s="122">
        <v>542.1891636993156</v>
      </c>
      <c r="J201" s="122">
        <v>564.14135166366304</v>
      </c>
      <c r="K201" s="122">
        <v>577.57526594075273</v>
      </c>
      <c r="L201" s="122">
        <v>606.56473458247649</v>
      </c>
      <c r="M201" s="122">
        <v>571.88030335057886</v>
      </c>
      <c r="N201" s="122">
        <v>567.97788758621198</v>
      </c>
      <c r="O201" s="122">
        <v>559.70779967040312</v>
      </c>
      <c r="P201" s="122">
        <v>541.7917263291896</v>
      </c>
      <c r="Q201" s="122">
        <v>540.29423921494185</v>
      </c>
      <c r="R201" s="122">
        <v>551.57750829154304</v>
      </c>
      <c r="S201" s="122">
        <v>561.17938181253135</v>
      </c>
      <c r="T201" s="122">
        <v>574.89868182859129</v>
      </c>
      <c r="U201" s="122">
        <v>596.24766654971302</v>
      </c>
      <c r="V201" s="122">
        <v>579.7563558276272</v>
      </c>
      <c r="W201" s="122">
        <v>580.17269728442159</v>
      </c>
      <c r="X201" s="122">
        <v>458.18633781544827</v>
      </c>
      <c r="Y201" s="122">
        <v>368.69666154148473</v>
      </c>
      <c r="DA201" s="130" t="s">
        <v>2576</v>
      </c>
    </row>
    <row r="202" spans="1:105" ht="12" customHeight="1" x14ac:dyDescent="0.25">
      <c r="A202" s="97" t="s">
        <v>50</v>
      </c>
      <c r="B202" s="98">
        <v>359.13984614477022</v>
      </c>
      <c r="C202" s="98">
        <v>367.91319913191978</v>
      </c>
      <c r="D202" s="98">
        <v>399.28902545890935</v>
      </c>
      <c r="E202" s="98">
        <v>530.88339745334508</v>
      </c>
      <c r="F202" s="98">
        <v>532.77971181831367</v>
      </c>
      <c r="G202" s="98">
        <v>520.54353812929025</v>
      </c>
      <c r="H202" s="98">
        <v>528.81217328407263</v>
      </c>
      <c r="I202" s="98">
        <v>551.37754960160953</v>
      </c>
      <c r="J202" s="98">
        <v>568.55596703334936</v>
      </c>
      <c r="K202" s="98">
        <v>586.7093971281281</v>
      </c>
      <c r="L202" s="98">
        <v>594.53506626154456</v>
      </c>
      <c r="M202" s="98">
        <v>569.22457014317763</v>
      </c>
      <c r="N202" s="98">
        <v>571.00815286850525</v>
      </c>
      <c r="O202" s="98">
        <v>548.22671005447694</v>
      </c>
      <c r="P202" s="98">
        <v>543.25499219624749</v>
      </c>
      <c r="Q202" s="98">
        <v>540.8842099554746</v>
      </c>
      <c r="R202" s="98">
        <v>549.46541550128597</v>
      </c>
      <c r="S202" s="98">
        <v>556.62373478708162</v>
      </c>
      <c r="T202" s="98">
        <v>576.0160125322011</v>
      </c>
      <c r="U202" s="98">
        <v>604.65700262172402</v>
      </c>
      <c r="V202" s="98">
        <v>565.64896159889588</v>
      </c>
      <c r="W202" s="98">
        <v>537.59038876358511</v>
      </c>
      <c r="X202" s="98">
        <v>465.09957014367808</v>
      </c>
      <c r="Y202" s="98">
        <v>379.61469423034987</v>
      </c>
      <c r="DA202" s="63" t="s">
        <v>2577</v>
      </c>
    </row>
    <row r="203" spans="1:105" ht="12" customHeight="1" x14ac:dyDescent="0.25">
      <c r="A203" s="109" t="s">
        <v>120</v>
      </c>
      <c r="B203" s="33">
        <v>367.61136510898768</v>
      </c>
      <c r="C203" s="33">
        <v>319.656321462915</v>
      </c>
      <c r="D203" s="33">
        <v>252.71444160854122</v>
      </c>
      <c r="E203" s="33">
        <v>683.76264675539971</v>
      </c>
      <c r="F203" s="33">
        <v>618.93029569341854</v>
      </c>
      <c r="G203" s="33">
        <v>478.48720104953139</v>
      </c>
      <c r="H203" s="33">
        <v>573.96900025315722</v>
      </c>
      <c r="I203" s="33">
        <v>521.79036571559664</v>
      </c>
      <c r="J203" s="33">
        <v>555.19395670133281</v>
      </c>
      <c r="K203" s="33">
        <v>560.46412087208103</v>
      </c>
      <c r="L203" s="33">
        <v>626.65174515115234</v>
      </c>
      <c r="M203" s="33">
        <v>576.03925748661834</v>
      </c>
      <c r="N203" s="33">
        <v>563.26277747465508</v>
      </c>
      <c r="O203" s="33">
        <v>577.54024535917017</v>
      </c>
      <c r="P203" s="33">
        <v>539.4730451388408</v>
      </c>
      <c r="Q203" s="33">
        <v>539.33950395612828</v>
      </c>
      <c r="R203" s="33">
        <v>555.09839956863107</v>
      </c>
      <c r="S203" s="33">
        <v>569.20654720420976</v>
      </c>
      <c r="T203" s="33">
        <v>572.78504996383469</v>
      </c>
      <c r="U203" s="33">
        <v>579.75786630766675</v>
      </c>
      <c r="V203" s="33">
        <v>608.9247451493319</v>
      </c>
      <c r="W203" s="33">
        <v>688.85683037806064</v>
      </c>
      <c r="X203" s="33">
        <v>436.265975888323</v>
      </c>
      <c r="Y203" s="33">
        <v>323.90239964855749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263.47693373987164</v>
      </c>
      <c r="C205" s="117">
        <f t="shared" si="88"/>
        <v>255.86761194100774</v>
      </c>
      <c r="D205" s="117">
        <f t="shared" si="88"/>
        <v>222.95330129635852</v>
      </c>
      <c r="E205" s="117">
        <f t="shared" si="88"/>
        <v>209.82512631634592</v>
      </c>
      <c r="F205" s="117">
        <f t="shared" si="88"/>
        <v>191.8132844418972</v>
      </c>
      <c r="G205" s="117">
        <f t="shared" si="88"/>
        <v>191.12647755640302</v>
      </c>
      <c r="H205" s="117">
        <f t="shared" si="88"/>
        <v>215.22677133426862</v>
      </c>
      <c r="I205" s="117">
        <f t="shared" si="88"/>
        <v>231.46439615596961</v>
      </c>
      <c r="J205" s="117">
        <f t="shared" si="88"/>
        <v>223.54942150025704</v>
      </c>
      <c r="K205" s="117">
        <f t="shared" si="88"/>
        <v>218.95669065135604</v>
      </c>
      <c r="L205" s="117">
        <f t="shared" si="88"/>
        <v>209.33547404930795</v>
      </c>
      <c r="M205" s="117">
        <f t="shared" si="88"/>
        <v>193.596461678884</v>
      </c>
      <c r="N205" s="117">
        <f t="shared" si="88"/>
        <v>191.08800324706601</v>
      </c>
      <c r="O205" s="117">
        <f t="shared" si="88"/>
        <v>177.6753044542545</v>
      </c>
      <c r="P205" s="117">
        <f t="shared" si="88"/>
        <v>171.54390002842752</v>
      </c>
      <c r="Q205" s="117">
        <f t="shared" si="88"/>
        <v>167.68609155772833</v>
      </c>
      <c r="R205" s="117">
        <f t="shared" ref="R205:V205" si="89">R206+R208+R210+R219</f>
        <v>172.16606068169338</v>
      </c>
      <c r="S205" s="117">
        <f t="shared" si="89"/>
        <v>177.77671412489258</v>
      </c>
      <c r="T205" s="117">
        <f t="shared" si="89"/>
        <v>187.33799897693333</v>
      </c>
      <c r="U205" s="117">
        <f t="shared" si="89"/>
        <v>196.90810929072984</v>
      </c>
      <c r="V205" s="117">
        <f t="shared" si="89"/>
        <v>188.69863723128324</v>
      </c>
      <c r="W205" s="117">
        <f t="shared" ref="W205:Y205" si="90">W206+W208+W210+W219</f>
        <v>189.79953052006778</v>
      </c>
      <c r="X205" s="117">
        <f t="shared" si="90"/>
        <v>177.01709269132479</v>
      </c>
      <c r="Y205" s="117">
        <f t="shared" si="90"/>
        <v>154.46438304353546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145.19080858769121</v>
      </c>
      <c r="C210" s="122">
        <v>138.09075031778542</v>
      </c>
      <c r="D210" s="122">
        <v>106.46921896607164</v>
      </c>
      <c r="E210" s="122">
        <v>80.255018086554813</v>
      </c>
      <c r="F210" s="122">
        <v>67.664975847961188</v>
      </c>
      <c r="G210" s="122">
        <v>64.736318241192663</v>
      </c>
      <c r="H210" s="122">
        <v>80.877984096076673</v>
      </c>
      <c r="I210" s="122">
        <v>84.729772111386808</v>
      </c>
      <c r="J210" s="122">
        <v>76.658731458617851</v>
      </c>
      <c r="K210" s="122">
        <v>71.440524742569025</v>
      </c>
      <c r="L210" s="122">
        <v>65.991439561693525</v>
      </c>
      <c r="M210" s="122">
        <v>59.731782381733503</v>
      </c>
      <c r="N210" s="122">
        <v>57.204724779633118</v>
      </c>
      <c r="O210" s="122">
        <v>49.290157741143055</v>
      </c>
      <c r="P210" s="122">
        <v>43.392198549153676</v>
      </c>
      <c r="Q210" s="122">
        <v>39.150501784661614</v>
      </c>
      <c r="R210" s="122">
        <v>40.257583837080382</v>
      </c>
      <c r="S210" s="122">
        <v>41.660347640990949</v>
      </c>
      <c r="T210" s="122">
        <v>43.244543937432134</v>
      </c>
      <c r="U210" s="122">
        <v>44.449351489770606</v>
      </c>
      <c r="V210" s="122">
        <v>44.252962643505327</v>
      </c>
      <c r="W210" s="122">
        <v>44.208354767380698</v>
      </c>
      <c r="X210" s="122">
        <v>44.141482185272615</v>
      </c>
      <c r="Y210" s="122">
        <v>40.050123777215227</v>
      </c>
      <c r="DA210" s="130" t="s">
        <v>2735</v>
      </c>
    </row>
    <row r="211" spans="1:105" ht="12" customHeight="1" x14ac:dyDescent="0.25">
      <c r="A211" s="97" t="s">
        <v>124</v>
      </c>
      <c r="B211" s="98">
        <v>295.52617338518252</v>
      </c>
      <c r="C211" s="98">
        <v>307.53461143973306</v>
      </c>
      <c r="D211" s="98">
        <v>310.7430842080044</v>
      </c>
      <c r="E211" s="98">
        <v>325.60302822632798</v>
      </c>
      <c r="F211" s="98">
        <v>333.81976988178241</v>
      </c>
      <c r="G211" s="98">
        <v>334.04810129385868</v>
      </c>
      <c r="H211" s="98">
        <v>336.08639668537558</v>
      </c>
      <c r="I211" s="98">
        <v>348.80667594785814</v>
      </c>
      <c r="J211" s="98">
        <v>358.99652208754173</v>
      </c>
      <c r="K211" s="98">
        <v>371.68158866089743</v>
      </c>
      <c r="L211" s="98">
        <v>378.35899972268834</v>
      </c>
      <c r="M211" s="98">
        <v>377.0893801584416</v>
      </c>
      <c r="N211" s="98">
        <v>395.19109390721633</v>
      </c>
      <c r="O211" s="98">
        <v>387.25498294601294</v>
      </c>
      <c r="P211" s="98">
        <v>384.79720703950517</v>
      </c>
      <c r="Q211" s="98">
        <v>376.11390720818031</v>
      </c>
      <c r="R211" s="98">
        <v>381.82913935150845</v>
      </c>
      <c r="S211" s="98">
        <v>383.73635411528153</v>
      </c>
      <c r="T211" s="98">
        <v>392.39630508743835</v>
      </c>
      <c r="U211" s="98">
        <v>408.88386781414329</v>
      </c>
      <c r="V211" s="98">
        <v>403.83397157713478</v>
      </c>
      <c r="W211" s="98">
        <v>421.6888551147868</v>
      </c>
      <c r="X211" s="98">
        <v>415.74720089117159</v>
      </c>
      <c r="Y211" s="98">
        <v>342.03305409409876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175.95060394780938</v>
      </c>
      <c r="L212" s="98">
        <v>187.91939908615117</v>
      </c>
      <c r="M212" s="98">
        <v>180.6848968512017</v>
      </c>
      <c r="N212" s="98">
        <v>184.09551756538883</v>
      </c>
      <c r="O212" s="98">
        <v>189.17439493954427</v>
      </c>
      <c r="P212" s="98">
        <v>190.1690284258365</v>
      </c>
      <c r="Q212" s="98">
        <v>194.87542883620827</v>
      </c>
      <c r="R212" s="98">
        <v>0</v>
      </c>
      <c r="S212" s="98">
        <v>0</v>
      </c>
      <c r="T212" s="98">
        <v>0</v>
      </c>
      <c r="U212" s="98">
        <v>180.53026135796603</v>
      </c>
      <c r="V212" s="98">
        <v>177.74212116002781</v>
      </c>
      <c r="W212" s="98">
        <v>197.00180972661013</v>
      </c>
      <c r="X212" s="98">
        <v>154.60298927192696</v>
      </c>
      <c r="Y212" s="98">
        <v>102.99363778009834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175.95060394780938</v>
      </c>
      <c r="L213" s="101">
        <v>187.91939908615117</v>
      </c>
      <c r="M213" s="101">
        <v>180.6848968512017</v>
      </c>
      <c r="N213" s="101">
        <v>184.09551756538883</v>
      </c>
      <c r="O213" s="101">
        <v>189.17439493954427</v>
      </c>
      <c r="P213" s="101">
        <v>190.1690284258365</v>
      </c>
      <c r="Q213" s="101">
        <v>194.87542883620827</v>
      </c>
      <c r="R213" s="101">
        <v>0</v>
      </c>
      <c r="S213" s="101">
        <v>0</v>
      </c>
      <c r="T213" s="101">
        <v>0</v>
      </c>
      <c r="U213" s="101">
        <v>180.53026135796603</v>
      </c>
      <c r="V213" s="101">
        <v>177.74212116002781</v>
      </c>
      <c r="W213" s="101">
        <v>197.00180972661013</v>
      </c>
      <c r="X213" s="101">
        <v>154.60298927192696</v>
      </c>
      <c r="Y213" s="101">
        <v>102.99363778009834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118.28612515218045</v>
      </c>
      <c r="C219" s="122">
        <v>117.77686162322233</v>
      </c>
      <c r="D219" s="122">
        <v>116.4840823302869</v>
      </c>
      <c r="E219" s="122">
        <v>129.57010822979109</v>
      </c>
      <c r="F219" s="122">
        <v>124.14830859393601</v>
      </c>
      <c r="G219" s="122">
        <v>126.39015931521034</v>
      </c>
      <c r="H219" s="122">
        <v>134.34878723819193</v>
      </c>
      <c r="I219" s="122">
        <v>146.7346240445828</v>
      </c>
      <c r="J219" s="122">
        <v>146.89069004163917</v>
      </c>
      <c r="K219" s="122">
        <v>147.51616590878703</v>
      </c>
      <c r="L219" s="122">
        <v>143.34403448761441</v>
      </c>
      <c r="M219" s="122">
        <v>133.8646792971505</v>
      </c>
      <c r="N219" s="122">
        <v>133.88327846743289</v>
      </c>
      <c r="O219" s="122">
        <v>128.38514671311145</v>
      </c>
      <c r="P219" s="122">
        <v>128.15170147927384</v>
      </c>
      <c r="Q219" s="122">
        <v>128.5355897730667</v>
      </c>
      <c r="R219" s="122">
        <v>131.90847684461301</v>
      </c>
      <c r="S219" s="122">
        <v>136.11636648390163</v>
      </c>
      <c r="T219" s="122">
        <v>144.09345503950121</v>
      </c>
      <c r="U219" s="122">
        <v>152.45875780095923</v>
      </c>
      <c r="V219" s="122">
        <v>144.44567458777792</v>
      </c>
      <c r="W219" s="122">
        <v>145.59117575268709</v>
      </c>
      <c r="X219" s="122">
        <v>132.87561050605217</v>
      </c>
      <c r="Y219" s="122">
        <v>114.41425926632023</v>
      </c>
      <c r="DA219" s="130" t="s">
        <v>2744</v>
      </c>
    </row>
    <row r="220" spans="1:105" ht="12" customHeight="1" x14ac:dyDescent="0.25">
      <c r="A220" s="97" t="s">
        <v>50</v>
      </c>
      <c r="B220" s="98">
        <v>140.47609503141797</v>
      </c>
      <c r="C220" s="98">
        <v>143.52305947975836</v>
      </c>
      <c r="D220" s="98">
        <v>155.33398471875441</v>
      </c>
      <c r="E220" s="98">
        <v>206.16493783438116</v>
      </c>
      <c r="F220" s="98">
        <v>206.49491997204407</v>
      </c>
      <c r="G220" s="98">
        <v>201.38515011220235</v>
      </c>
      <c r="H220" s="98">
        <v>204.28623016747508</v>
      </c>
      <c r="I220" s="98">
        <v>212.82941806262917</v>
      </c>
      <c r="J220" s="98">
        <v>219.36607540819543</v>
      </c>
      <c r="K220" s="98">
        <v>226.26203629103745</v>
      </c>
      <c r="L220" s="98">
        <v>229.18962035887859</v>
      </c>
      <c r="M220" s="98">
        <v>219.34503384756673</v>
      </c>
      <c r="N220" s="98">
        <v>219.92620027005938</v>
      </c>
      <c r="O220" s="98">
        <v>211.04354368754269</v>
      </c>
      <c r="P220" s="98">
        <v>209.0252650207147</v>
      </c>
      <c r="Q220" s="98">
        <v>207.96309219658744</v>
      </c>
      <c r="R220" s="98">
        <v>211.03700453596016</v>
      </c>
      <c r="S220" s="98">
        <v>213.36631585335729</v>
      </c>
      <c r="T220" s="98">
        <v>220.26567981971883</v>
      </c>
      <c r="U220" s="98">
        <v>230.20845231821124</v>
      </c>
      <c r="V220" s="98">
        <v>214.30733385082522</v>
      </c>
      <c r="W220" s="98">
        <v>202.63361780327469</v>
      </c>
      <c r="X220" s="98">
        <v>174.78185134448438</v>
      </c>
      <c r="Y220" s="98">
        <v>142.30128251335833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156.32221003559928</v>
      </c>
      <c r="C223" s="118">
        <f t="shared" si="93"/>
        <v>183.1986805354347</v>
      </c>
      <c r="D223" s="118">
        <f t="shared" si="93"/>
        <v>159.44949877172851</v>
      </c>
      <c r="E223" s="118">
        <f t="shared" si="93"/>
        <v>181.34203683942528</v>
      </c>
      <c r="F223" s="118">
        <f t="shared" si="93"/>
        <v>179.46349065730132</v>
      </c>
      <c r="G223" s="118">
        <f t="shared" si="93"/>
        <v>168.86282875187567</v>
      </c>
      <c r="H223" s="118">
        <f t="shared" si="93"/>
        <v>178.31031957843024</v>
      </c>
      <c r="I223" s="118">
        <f t="shared" si="93"/>
        <v>180.9957268264414</v>
      </c>
      <c r="J223" s="118">
        <f t="shared" si="93"/>
        <v>184.02246289550959</v>
      </c>
      <c r="K223" s="118">
        <f t="shared" si="93"/>
        <v>192.50978522240553</v>
      </c>
      <c r="L223" s="118">
        <f t="shared" si="93"/>
        <v>213.32399886564531</v>
      </c>
      <c r="M223" s="118">
        <f t="shared" si="93"/>
        <v>191.08413511023156</v>
      </c>
      <c r="N223" s="118">
        <f t="shared" si="93"/>
        <v>196.93789929787263</v>
      </c>
      <c r="O223" s="118">
        <f t="shared" si="93"/>
        <v>199.1684787358258</v>
      </c>
      <c r="P223" s="118">
        <f t="shared" si="93"/>
        <v>181.23202008879585</v>
      </c>
      <c r="Q223" s="118">
        <f t="shared" si="93"/>
        <v>184.86207783286079</v>
      </c>
      <c r="R223" s="118">
        <f t="shared" ref="R223:V223" si="94">R224+R226+R228+R237</f>
        <v>189.15356118688453</v>
      </c>
      <c r="S223" s="118">
        <f t="shared" si="94"/>
        <v>199.42731574321667</v>
      </c>
      <c r="T223" s="118">
        <f t="shared" si="94"/>
        <v>205.59743514602118</v>
      </c>
      <c r="U223" s="118">
        <f t="shared" si="94"/>
        <v>199.50955252806455</v>
      </c>
      <c r="V223" s="118">
        <f t="shared" si="94"/>
        <v>204.98988274084957</v>
      </c>
      <c r="W223" s="118">
        <f t="shared" ref="W223:Y223" si="95">W224+W226+W228+W237</f>
        <v>263.53449458870637</v>
      </c>
      <c r="X223" s="118">
        <f t="shared" si="95"/>
        <v>182.46976665521197</v>
      </c>
      <c r="Y223" s="118">
        <f t="shared" si="95"/>
        <v>146.62761688173131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131.45819365320048</v>
      </c>
      <c r="C224" s="123">
        <f t="shared" si="96"/>
        <v>159.39717652377928</v>
      </c>
      <c r="D224" s="123">
        <f t="shared" si="96"/>
        <v>138.3061312007284</v>
      </c>
      <c r="E224" s="123">
        <f t="shared" si="96"/>
        <v>147.98015914147103</v>
      </c>
      <c r="F224" s="123">
        <f t="shared" si="96"/>
        <v>147.63688359661506</v>
      </c>
      <c r="G224" s="123">
        <f t="shared" si="96"/>
        <v>141.54340982192585</v>
      </c>
      <c r="H224" s="123">
        <f t="shared" si="96"/>
        <v>147.71134236712427</v>
      </c>
      <c r="I224" s="123">
        <f t="shared" si="96"/>
        <v>151.30607622480923</v>
      </c>
      <c r="J224" s="123">
        <f t="shared" si="96"/>
        <v>153.22199181145285</v>
      </c>
      <c r="K224" s="123">
        <f t="shared" si="96"/>
        <v>160.94716393629884</v>
      </c>
      <c r="L224" s="123">
        <f t="shared" si="96"/>
        <v>180.20527544048448</v>
      </c>
      <c r="M224" s="123">
        <f t="shared" si="96"/>
        <v>159.11979310842625</v>
      </c>
      <c r="N224" s="123">
        <f t="shared" si="96"/>
        <v>165.29530779837771</v>
      </c>
      <c r="O224" s="123">
        <f t="shared" si="96"/>
        <v>167.09114381198239</v>
      </c>
      <c r="P224" s="123">
        <f t="shared" si="96"/>
        <v>150.01814919691955</v>
      </c>
      <c r="Q224" s="123">
        <f t="shared" si="96"/>
        <v>153.69417688270406</v>
      </c>
      <c r="R224" s="123">
        <f t="shared" si="96"/>
        <v>157.86687850432935</v>
      </c>
      <c r="S224" s="123">
        <f t="shared" si="96"/>
        <v>168.04787537412454</v>
      </c>
      <c r="T224" s="123">
        <f t="shared" si="96"/>
        <v>174.42281956280684</v>
      </c>
      <c r="U224" s="123">
        <f t="shared" si="96"/>
        <v>167.03197151402017</v>
      </c>
      <c r="V224" s="123">
        <f t="shared" si="96"/>
        <v>172.26941003954093</v>
      </c>
      <c r="W224" s="123">
        <f t="shared" si="96"/>
        <v>230.56205475039877</v>
      </c>
      <c r="X224" s="123">
        <f t="shared" si="96"/>
        <v>155.31921317551019</v>
      </c>
      <c r="Y224" s="123">
        <f t="shared" si="96"/>
        <v>125.36628894036504</v>
      </c>
      <c r="DA224" s="130" t="s">
        <v>2899</v>
      </c>
    </row>
    <row r="225" spans="1:105" ht="12" customHeight="1" x14ac:dyDescent="0.25">
      <c r="A225" s="97" t="s">
        <v>53</v>
      </c>
      <c r="B225" s="99">
        <v>131.45819365320048</v>
      </c>
      <c r="C225" s="99">
        <v>159.39717652377928</v>
      </c>
      <c r="D225" s="99">
        <v>138.3061312007284</v>
      </c>
      <c r="E225" s="99">
        <v>147.98015914147103</v>
      </c>
      <c r="F225" s="99">
        <v>147.63688359661506</v>
      </c>
      <c r="G225" s="99">
        <v>141.54340982192585</v>
      </c>
      <c r="H225" s="99">
        <v>147.71134236712427</v>
      </c>
      <c r="I225" s="99">
        <v>151.30607622480923</v>
      </c>
      <c r="J225" s="99">
        <v>153.22199181145285</v>
      </c>
      <c r="K225" s="99">
        <v>160.94716393629884</v>
      </c>
      <c r="L225" s="99">
        <v>180.20527544048448</v>
      </c>
      <c r="M225" s="99">
        <v>159.11979310842625</v>
      </c>
      <c r="N225" s="99">
        <v>165.29530779837771</v>
      </c>
      <c r="O225" s="99">
        <v>167.09114381198239</v>
      </c>
      <c r="P225" s="99">
        <v>150.01814919691955</v>
      </c>
      <c r="Q225" s="99">
        <v>153.69417688270406</v>
      </c>
      <c r="R225" s="99">
        <v>157.86687850432935</v>
      </c>
      <c r="S225" s="99">
        <v>168.04787537412454</v>
      </c>
      <c r="T225" s="99">
        <v>174.42281956280684</v>
      </c>
      <c r="U225" s="99">
        <v>167.03197151402017</v>
      </c>
      <c r="V225" s="99">
        <v>172.26941003954093</v>
      </c>
      <c r="W225" s="99">
        <v>230.56205475039877</v>
      </c>
      <c r="X225" s="99">
        <v>155.31921317551019</v>
      </c>
      <c r="Y225" s="99">
        <v>125.36628894036504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4.5018013238023536E-3</v>
      </c>
      <c r="C226" s="123">
        <f t="shared" si="97"/>
        <v>4.069764647615143E-3</v>
      </c>
      <c r="D226" s="123">
        <f t="shared" si="97"/>
        <v>4.0442698989981256E-3</v>
      </c>
      <c r="E226" s="123">
        <f t="shared" si="97"/>
        <v>4.7633650194658468E-3</v>
      </c>
      <c r="F226" s="123">
        <f t="shared" si="97"/>
        <v>5.0717632523170839E-3</v>
      </c>
      <c r="G226" s="123">
        <f t="shared" si="97"/>
        <v>6.4144791755938579E-3</v>
      </c>
      <c r="H226" s="123">
        <f t="shared" si="97"/>
        <v>9.3144924481967512E-3</v>
      </c>
      <c r="I226" s="123">
        <f t="shared" si="97"/>
        <v>9.5226430443825661E-3</v>
      </c>
      <c r="J226" s="123">
        <f t="shared" si="97"/>
        <v>1.0948378457413008E-2</v>
      </c>
      <c r="K226" s="123">
        <f t="shared" si="97"/>
        <v>1.3658084553721713E-2</v>
      </c>
      <c r="L226" s="123">
        <f t="shared" si="97"/>
        <v>2.7594944916323527E-2</v>
      </c>
      <c r="M226" s="123">
        <f t="shared" si="97"/>
        <v>1.7352678381053286E-2</v>
      </c>
      <c r="N226" s="123">
        <f t="shared" si="97"/>
        <v>2.2877283822720716E-2</v>
      </c>
      <c r="O226" s="123">
        <f t="shared" si="97"/>
        <v>2.4770397631426997E-2</v>
      </c>
      <c r="P226" s="123">
        <f t="shared" si="97"/>
        <v>2.6960848956991659E-2</v>
      </c>
      <c r="Q226" s="123">
        <f t="shared" si="97"/>
        <v>6.3366110344250437E-2</v>
      </c>
      <c r="R226" s="123">
        <f t="shared" si="97"/>
        <v>4.8738031845065463E-2</v>
      </c>
      <c r="S226" s="123">
        <f t="shared" si="97"/>
        <v>6.0307469843464259E-2</v>
      </c>
      <c r="T226" s="123">
        <f t="shared" si="97"/>
        <v>8.1904462635067246E-2</v>
      </c>
      <c r="U226" s="123">
        <f t="shared" si="97"/>
        <v>0.13459180454825342</v>
      </c>
      <c r="V226" s="123">
        <f t="shared" si="97"/>
        <v>9.769952611298785E-2</v>
      </c>
      <c r="W226" s="123">
        <f t="shared" si="97"/>
        <v>0.14122039498643266</v>
      </c>
      <c r="X226" s="123">
        <f t="shared" si="97"/>
        <v>0.16516247743030771</v>
      </c>
      <c r="Y226" s="123">
        <f t="shared" si="97"/>
        <v>0.23226429048473121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4.5018013238023536E-3</v>
      </c>
      <c r="C227" s="99">
        <f>RES_hhdet_fecs!C165</f>
        <v>4.069764647615143E-3</v>
      </c>
      <c r="D227" s="99">
        <f>RES_hhdet_fecs!D165</f>
        <v>4.0442698989981256E-3</v>
      </c>
      <c r="E227" s="99">
        <f>RES_hhdet_fecs!E165</f>
        <v>4.7633650194658468E-3</v>
      </c>
      <c r="F227" s="99">
        <f>RES_hhdet_fecs!F165</f>
        <v>5.0717632523170839E-3</v>
      </c>
      <c r="G227" s="99">
        <f>RES_hhdet_fecs!G165</f>
        <v>6.4144791755938579E-3</v>
      </c>
      <c r="H227" s="99">
        <f>RES_hhdet_fecs!H165</f>
        <v>9.3144924481967512E-3</v>
      </c>
      <c r="I227" s="99">
        <f>RES_hhdet_fecs!I165</f>
        <v>9.5226430443825661E-3</v>
      </c>
      <c r="J227" s="99">
        <f>RES_hhdet_fecs!J165</f>
        <v>1.0948378457413008E-2</v>
      </c>
      <c r="K227" s="99">
        <f>RES_hhdet_fecs!K165</f>
        <v>1.3658084553721713E-2</v>
      </c>
      <c r="L227" s="99">
        <f>RES_hhdet_fecs!L165</f>
        <v>2.7594944916323527E-2</v>
      </c>
      <c r="M227" s="99">
        <f>RES_hhdet_fecs!M165</f>
        <v>1.7352678381053286E-2</v>
      </c>
      <c r="N227" s="99">
        <f>RES_hhdet_fecs!N165</f>
        <v>2.2877283822720716E-2</v>
      </c>
      <c r="O227" s="99">
        <f>RES_hhdet_fecs!O165</f>
        <v>2.4770397631426997E-2</v>
      </c>
      <c r="P227" s="99">
        <f>RES_hhdet_fecs!P165</f>
        <v>2.6960848956991659E-2</v>
      </c>
      <c r="Q227" s="99">
        <f>RES_hhdet_fecs!Q165</f>
        <v>6.3366110344250437E-2</v>
      </c>
      <c r="R227" s="99">
        <f>RES_hhdet_fecs!R165</f>
        <v>4.8738031845065463E-2</v>
      </c>
      <c r="S227" s="99">
        <f>RES_hhdet_fecs!S165</f>
        <v>6.0307469843464259E-2</v>
      </c>
      <c r="T227" s="99">
        <f>RES_hhdet_fecs!T165</f>
        <v>8.1904462635067246E-2</v>
      </c>
      <c r="U227" s="99">
        <f>RES_hhdet_fecs!U165</f>
        <v>0.13459180454825342</v>
      </c>
      <c r="V227" s="99">
        <f>RES_hhdet_fecs!V165</f>
        <v>9.769952611298785E-2</v>
      </c>
      <c r="W227" s="99">
        <f>RES_hhdet_fecs!W165</f>
        <v>0.14122039498643266</v>
      </c>
      <c r="X227" s="99">
        <f>RES_hhdet_fecs!X165</f>
        <v>0.16516247743030771</v>
      </c>
      <c r="Y227" s="99">
        <f>RES_hhdet_fecs!Y165</f>
        <v>0.23226429048473121</v>
      </c>
      <c r="DA227" s="63" t="s">
        <v>2902</v>
      </c>
    </row>
    <row r="228" spans="1:105" ht="12" customHeight="1" x14ac:dyDescent="0.25">
      <c r="A228" s="121" t="s">
        <v>55</v>
      </c>
      <c r="B228" s="123">
        <v>16.79158163259385</v>
      </c>
      <c r="C228" s="123">
        <v>15.784729622255032</v>
      </c>
      <c r="D228" s="123">
        <v>13.111436824892179</v>
      </c>
      <c r="E228" s="123">
        <v>21.157426080879823</v>
      </c>
      <c r="F228" s="123">
        <v>20.089590974130406</v>
      </c>
      <c r="G228" s="123">
        <v>16.685704474731413</v>
      </c>
      <c r="H228" s="123">
        <v>19.182825887608399</v>
      </c>
      <c r="I228" s="123">
        <v>18.170049775431508</v>
      </c>
      <c r="J228" s="123">
        <v>18.911758005244685</v>
      </c>
      <c r="K228" s="123">
        <v>19.450469953666278</v>
      </c>
      <c r="L228" s="123">
        <v>20.564416938617633</v>
      </c>
      <c r="M228" s="123">
        <v>20.178981959842996</v>
      </c>
      <c r="N228" s="123">
        <v>19.94753965956636</v>
      </c>
      <c r="O228" s="123">
        <v>20.62441115664204</v>
      </c>
      <c r="P228" s="123">
        <v>20.101502422091457</v>
      </c>
      <c r="Q228" s="123">
        <v>20.077647565823735</v>
      </c>
      <c r="R228" s="123">
        <v>20.020693204032266</v>
      </c>
      <c r="S228" s="123">
        <v>19.943347532396977</v>
      </c>
      <c r="T228" s="123">
        <v>19.440263024920117</v>
      </c>
      <c r="U228" s="123">
        <v>20.310623362620902</v>
      </c>
      <c r="V228" s="123">
        <v>21.066875853426449</v>
      </c>
      <c r="W228" s="123">
        <v>21.330620215158483</v>
      </c>
      <c r="X228" s="123">
        <v>17.672778943775985</v>
      </c>
      <c r="Y228" s="123">
        <v>13.457535765783719</v>
      </c>
      <c r="DA228" s="130" t="s">
        <v>2903</v>
      </c>
    </row>
    <row r="229" spans="1:105" ht="12" customHeight="1" x14ac:dyDescent="0.25">
      <c r="A229" s="97" t="s">
        <v>124</v>
      </c>
      <c r="B229" s="99">
        <v>17.513441187889345</v>
      </c>
      <c r="C229" s="99">
        <v>18.21253850902152</v>
      </c>
      <c r="D229" s="99">
        <v>18.38781542310176</v>
      </c>
      <c r="E229" s="99">
        <v>19.250704006966547</v>
      </c>
      <c r="F229" s="99">
        <v>19.71911844430932</v>
      </c>
      <c r="G229" s="99">
        <v>19.7137067946495</v>
      </c>
      <c r="H229" s="99">
        <v>19.815123742474391</v>
      </c>
      <c r="I229" s="99">
        <v>20.54378020017759</v>
      </c>
      <c r="J229" s="99">
        <v>21.120927276582385</v>
      </c>
      <c r="K229" s="99">
        <v>21.842494257207125</v>
      </c>
      <c r="L229" s="99">
        <v>22.209313389246663</v>
      </c>
      <c r="M229" s="99">
        <v>22.108076275604887</v>
      </c>
      <c r="N229" s="99">
        <v>23.134357795612257</v>
      </c>
      <c r="O229" s="99">
        <v>22.641599465564767</v>
      </c>
      <c r="P229" s="99">
        <v>22.468001504995911</v>
      </c>
      <c r="Q229" s="99">
        <v>21.931470898214574</v>
      </c>
      <c r="R229" s="99">
        <v>22.233876018608434</v>
      </c>
      <c r="S229" s="99">
        <v>22.314168312079694</v>
      </c>
      <c r="T229" s="99">
        <v>22.784657252107348</v>
      </c>
      <c r="U229" s="99">
        <v>23.706037447190809</v>
      </c>
      <c r="V229" s="99">
        <v>23.377396989190991</v>
      </c>
      <c r="W229" s="99">
        <v>24.357704917773827</v>
      </c>
      <c r="X229" s="99">
        <v>23.967864730282443</v>
      </c>
      <c r="Y229" s="99">
        <v>19.663108048250066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17.092554929487481</v>
      </c>
      <c r="L230" s="99">
        <v>17.62011057007647</v>
      </c>
      <c r="M230" s="99">
        <v>17.433243252923667</v>
      </c>
      <c r="N230" s="99">
        <v>18.246880867505581</v>
      </c>
      <c r="O230" s="99">
        <v>18.316202258841077</v>
      </c>
      <c r="P230" s="99">
        <v>18.676290065227899</v>
      </c>
      <c r="Q230" s="99">
        <v>18.904464543705046</v>
      </c>
      <c r="R230" s="99">
        <v>0</v>
      </c>
      <c r="S230" s="99">
        <v>0</v>
      </c>
      <c r="T230" s="99">
        <v>0</v>
      </c>
      <c r="U230" s="99">
        <v>18.832759146560072</v>
      </c>
      <c r="V230" s="99">
        <v>18.996819589601301</v>
      </c>
      <c r="W230" s="99">
        <v>20.343747849621042</v>
      </c>
      <c r="X230" s="99">
        <v>19.865233214058076</v>
      </c>
      <c r="Y230" s="99">
        <v>16.162902916271435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10.340033441334873</v>
      </c>
      <c r="L231" s="102">
        <v>11.030689977725343</v>
      </c>
      <c r="M231" s="102">
        <v>10.593232510970632</v>
      </c>
      <c r="N231" s="102">
        <v>10.77689157875113</v>
      </c>
      <c r="O231" s="102">
        <v>11.060440970384734</v>
      </c>
      <c r="P231" s="102">
        <v>11.103817643969144</v>
      </c>
      <c r="Q231" s="102">
        <v>11.363325615962314</v>
      </c>
      <c r="R231" s="102">
        <v>0</v>
      </c>
      <c r="S231" s="102">
        <v>0</v>
      </c>
      <c r="T231" s="102">
        <v>0</v>
      </c>
      <c r="U231" s="102">
        <v>10.466681307290877</v>
      </c>
      <c r="V231" s="102">
        <v>10.289248603408286</v>
      </c>
      <c r="W231" s="102">
        <v>11.379271449519349</v>
      </c>
      <c r="X231" s="102">
        <v>8.9128766852162826</v>
      </c>
      <c r="Y231" s="102">
        <v>5.9209921488911004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6.7525214881526088</v>
      </c>
      <c r="L232" s="105">
        <v>6.589420592351126</v>
      </c>
      <c r="M232" s="105">
        <v>6.8400107419530363</v>
      </c>
      <c r="N232" s="105">
        <v>7.4699892887544541</v>
      </c>
      <c r="O232" s="105">
        <v>7.2557612884563447</v>
      </c>
      <c r="P232" s="105">
        <v>7.572472421258758</v>
      </c>
      <c r="Q232" s="105">
        <v>7.5411389277427352</v>
      </c>
      <c r="R232" s="105">
        <v>0</v>
      </c>
      <c r="S232" s="105">
        <v>0</v>
      </c>
      <c r="T232" s="105">
        <v>0</v>
      </c>
      <c r="U232" s="105">
        <v>8.3660778392691988</v>
      </c>
      <c r="V232" s="105">
        <v>8.7075709861930175</v>
      </c>
      <c r="W232" s="105">
        <v>8.9644764001016952</v>
      </c>
      <c r="X232" s="105">
        <v>10.952356528841792</v>
      </c>
      <c r="Y232" s="105">
        <v>10.241910767380332</v>
      </c>
      <c r="DA232" s="132" t="s">
        <v>2907</v>
      </c>
    </row>
    <row r="233" spans="1:105" ht="12" customHeight="1" x14ac:dyDescent="0.25">
      <c r="A233" s="106" t="s">
        <v>122</v>
      </c>
      <c r="B233" s="102">
        <v>16.094424495540402</v>
      </c>
      <c r="C233" s="102">
        <v>13.806151297953926</v>
      </c>
      <c r="D233" s="102">
        <v>10.361344894848497</v>
      </c>
      <c r="E233" s="102">
        <v>21.78112795822852</v>
      </c>
      <c r="F233" s="102">
        <v>20.183776821406532</v>
      </c>
      <c r="G233" s="102">
        <v>15.957842813442895</v>
      </c>
      <c r="H233" s="102">
        <v>18.982444656711703</v>
      </c>
      <c r="I233" s="102">
        <v>17.408432098835494</v>
      </c>
      <c r="J233" s="102">
        <v>18.311937083146852</v>
      </c>
      <c r="K233" s="102">
        <v>19.318531940103668</v>
      </c>
      <c r="L233" s="102">
        <v>20.696715100103056</v>
      </c>
      <c r="M233" s="102">
        <v>20.333502361607163</v>
      </c>
      <c r="N233" s="102">
        <v>19.979965585904544</v>
      </c>
      <c r="O233" s="102">
        <v>21.423445363920017</v>
      </c>
      <c r="P233" s="102">
        <v>21.350436930707957</v>
      </c>
      <c r="Q233" s="102">
        <v>21.848256190971224</v>
      </c>
      <c r="R233" s="102">
        <v>21.953940571555773</v>
      </c>
      <c r="S233" s="102">
        <v>21.701934176417058</v>
      </c>
      <c r="T233" s="102">
        <v>20.972209592848724</v>
      </c>
      <c r="U233" s="102">
        <v>22.0974116380029</v>
      </c>
      <c r="V233" s="102">
        <v>23.207621338504911</v>
      </c>
      <c r="W233" s="102">
        <v>23.521666733623817</v>
      </c>
      <c r="X233" s="102">
        <v>19.499443764345173</v>
      </c>
      <c r="Y233" s="102">
        <v>14.859783256490649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15.746733510035281</v>
      </c>
      <c r="L234" s="105">
        <v>17.077872968562641</v>
      </c>
      <c r="M234" s="105">
        <v>16.692561406355981</v>
      </c>
      <c r="N234" s="105">
        <v>16.33233045387605</v>
      </c>
      <c r="O234" s="105">
        <v>17.482770914662268</v>
      </c>
      <c r="P234" s="105">
        <v>17.313056536892905</v>
      </c>
      <c r="Q234" s="105">
        <v>17.766840208592253</v>
      </c>
      <c r="R234" s="105">
        <v>17.975347974169839</v>
      </c>
      <c r="S234" s="105">
        <v>18.043256380122749</v>
      </c>
      <c r="T234" s="105">
        <v>17.992227854289307</v>
      </c>
      <c r="U234" s="105">
        <v>19.033129692261923</v>
      </c>
      <c r="V234" s="105">
        <v>20.088775033866838</v>
      </c>
      <c r="W234" s="105">
        <v>20.325105321348229</v>
      </c>
      <c r="X234" s="105">
        <v>16.275757785677996</v>
      </c>
      <c r="Y234" s="105">
        <v>12.124771473557272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9.1557255073438917</v>
      </c>
      <c r="L235" s="99">
        <v>10.305247956035988</v>
      </c>
      <c r="M235" s="99">
        <v>9.7430788354556217</v>
      </c>
      <c r="N235" s="99">
        <v>9.2238122573019901</v>
      </c>
      <c r="O235" s="99">
        <v>10.037754340614146</v>
      </c>
      <c r="P235" s="99">
        <v>9.701250876940863</v>
      </c>
      <c r="Q235" s="99">
        <v>10.013066174296444</v>
      </c>
      <c r="R235" s="99">
        <v>9.9959714192226272</v>
      </c>
      <c r="S235" s="99">
        <v>9.8255550366820543</v>
      </c>
      <c r="T235" s="99">
        <v>11.069151040677923</v>
      </c>
      <c r="U235" s="99">
        <v>10.792352755932576</v>
      </c>
      <c r="V235" s="99">
        <v>11.120316354217941</v>
      </c>
      <c r="W235" s="99">
        <v>11.442540944733278</v>
      </c>
      <c r="X235" s="99">
        <v>7.0123030337994923</v>
      </c>
      <c r="Y235" s="99">
        <v>3.8339633574210512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6.5910080026913915</v>
      </c>
      <c r="L236" s="99">
        <v>6.7726250125266549</v>
      </c>
      <c r="M236" s="99">
        <v>6.9494825709003569</v>
      </c>
      <c r="N236" s="99">
        <v>7.1085181965740629</v>
      </c>
      <c r="O236" s="99">
        <v>7.4450165740481253</v>
      </c>
      <c r="P236" s="99">
        <v>7.6118056599520409</v>
      </c>
      <c r="Q236" s="99">
        <v>7.7537740342958132</v>
      </c>
      <c r="R236" s="99">
        <v>7.9793765549472093</v>
      </c>
      <c r="S236" s="99">
        <v>8.2177013434406909</v>
      </c>
      <c r="T236" s="99">
        <v>6.923076813611388</v>
      </c>
      <c r="U236" s="99">
        <v>8.2407769363293468</v>
      </c>
      <c r="V236" s="99">
        <v>8.9684586796488954</v>
      </c>
      <c r="W236" s="99">
        <v>8.8825643766149494</v>
      </c>
      <c r="X236" s="99">
        <v>9.263454751878502</v>
      </c>
      <c r="Y236" s="99">
        <v>8.2908081161362208</v>
      </c>
      <c r="DA236" s="63" t="s">
        <v>2911</v>
      </c>
    </row>
    <row r="237" spans="1:105" ht="12" customHeight="1" x14ac:dyDescent="0.25">
      <c r="A237" s="121" t="s">
        <v>54</v>
      </c>
      <c r="B237" s="123">
        <v>8.0679329484811344</v>
      </c>
      <c r="C237" s="123">
        <v>8.0127046247527556</v>
      </c>
      <c r="D237" s="123">
        <v>8.0278864762089412</v>
      </c>
      <c r="E237" s="123">
        <v>12.199688252054957</v>
      </c>
      <c r="F237" s="123">
        <v>11.731944323303543</v>
      </c>
      <c r="G237" s="123">
        <v>10.627299976042814</v>
      </c>
      <c r="H237" s="123">
        <v>11.406836831249365</v>
      </c>
      <c r="I237" s="123">
        <v>11.510078183156272</v>
      </c>
      <c r="J237" s="123">
        <v>11.877764700354657</v>
      </c>
      <c r="K237" s="123">
        <v>12.098493247886688</v>
      </c>
      <c r="L237" s="123">
        <v>12.52671154162687</v>
      </c>
      <c r="M237" s="123">
        <v>11.768007363581248</v>
      </c>
      <c r="N237" s="123">
        <v>11.672174556105851</v>
      </c>
      <c r="O237" s="123">
        <v>11.428153369569976</v>
      </c>
      <c r="P237" s="123">
        <v>11.085407620827857</v>
      </c>
      <c r="Q237" s="123">
        <v>11.026887273988756</v>
      </c>
      <c r="R237" s="123">
        <v>11.217251446677864</v>
      </c>
      <c r="S237" s="123">
        <v>11.375785366851682</v>
      </c>
      <c r="T237" s="123">
        <v>11.652448095659173</v>
      </c>
      <c r="U237" s="123">
        <v>12.032365846875212</v>
      </c>
      <c r="V237" s="123">
        <v>11.555897321769196</v>
      </c>
      <c r="W237" s="123">
        <v>11.50059922816267</v>
      </c>
      <c r="X237" s="123">
        <v>9.3126120584954766</v>
      </c>
      <c r="Y237" s="123">
        <v>7.5715278850978276</v>
      </c>
      <c r="DA237" s="130" t="s">
        <v>2912</v>
      </c>
    </row>
    <row r="238" spans="1:105" ht="12" customHeight="1" x14ac:dyDescent="0.25">
      <c r="A238" s="97" t="s">
        <v>50</v>
      </c>
      <c r="B238" s="99">
        <v>8.3248796560245637</v>
      </c>
      <c r="C238" s="99">
        <v>8.4995937057963644</v>
      </c>
      <c r="D238" s="99">
        <v>9.1916853024199696</v>
      </c>
      <c r="E238" s="99">
        <v>12.189137848268373</v>
      </c>
      <c r="F238" s="99">
        <v>12.197892852538116</v>
      </c>
      <c r="G238" s="99">
        <v>11.88465908571659</v>
      </c>
      <c r="H238" s="99">
        <v>12.044393851029872</v>
      </c>
      <c r="I238" s="99">
        <v>12.535083432474105</v>
      </c>
      <c r="J238" s="99">
        <v>12.906016188413012</v>
      </c>
      <c r="K238" s="99">
        <v>13.296669458706793</v>
      </c>
      <c r="L238" s="99">
        <v>13.453212710266001</v>
      </c>
      <c r="M238" s="99">
        <v>12.859807234400535</v>
      </c>
      <c r="N238" s="99">
        <v>12.874408062625937</v>
      </c>
      <c r="O238" s="99">
        <v>12.339062365616893</v>
      </c>
      <c r="P238" s="99">
        <v>12.204818234518614</v>
      </c>
      <c r="Q238" s="99">
        <v>12.126476625836863</v>
      </c>
      <c r="R238" s="99">
        <v>12.288665559051204</v>
      </c>
      <c r="S238" s="99">
        <v>12.407195286610378</v>
      </c>
      <c r="T238" s="99">
        <v>12.789819766463884</v>
      </c>
      <c r="U238" s="99">
        <v>13.346895343388713</v>
      </c>
      <c r="V238" s="99">
        <v>12.405958819066065</v>
      </c>
      <c r="W238" s="99">
        <v>11.704577460387457</v>
      </c>
      <c r="X238" s="99">
        <v>10.076189957150216</v>
      </c>
      <c r="Y238" s="99">
        <v>8.1807458664358332</v>
      </c>
      <c r="DA238" s="63" t="s">
        <v>2913</v>
      </c>
    </row>
    <row r="239" spans="1:105" ht="12" customHeight="1" x14ac:dyDescent="0.25">
      <c r="A239" s="109" t="s">
        <v>120</v>
      </c>
      <c r="B239" s="110">
        <v>6.6982496829639127</v>
      </c>
      <c r="C239" s="110">
        <v>5.7854138906619701</v>
      </c>
      <c r="D239" s="110">
        <v>4.5384558739714853</v>
      </c>
      <c r="E239" s="110">
        <v>12.217535631147683</v>
      </c>
      <c r="F239" s="110">
        <v>11.029465850562367</v>
      </c>
      <c r="G239" s="110">
        <v>8.5082542037954028</v>
      </c>
      <c r="H239" s="110">
        <v>10.182099282733093</v>
      </c>
      <c r="I239" s="110">
        <v>9.2345016852355695</v>
      </c>
      <c r="J239" s="110">
        <v>9.7937389328016913</v>
      </c>
      <c r="K239" s="110">
        <v>9.8539265189228225</v>
      </c>
      <c r="L239" s="110">
        <v>10.979649871276287</v>
      </c>
      <c r="M239" s="110">
        <v>10.058217548920465</v>
      </c>
      <c r="N239" s="110">
        <v>9.801492343505835</v>
      </c>
      <c r="O239" s="110">
        <v>10.013328144542298</v>
      </c>
      <c r="P239" s="110">
        <v>9.3115971379384703</v>
      </c>
      <c r="Q239" s="110">
        <v>9.2474486471218089</v>
      </c>
      <c r="R239" s="110">
        <v>9.4311875863181243</v>
      </c>
      <c r="S239" s="110">
        <v>9.5584149765933244</v>
      </c>
      <c r="T239" s="110">
        <v>9.5009051391133656</v>
      </c>
      <c r="U239" s="110">
        <v>9.4547154088185241</v>
      </c>
      <c r="V239" s="110">
        <v>9.7983137242222895</v>
      </c>
      <c r="W239" s="110">
        <v>10.979979324982088</v>
      </c>
      <c r="X239" s="110">
        <v>6.8914719747581783</v>
      </c>
      <c r="Y239" s="110">
        <v>5.0720418894416177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101.58869754785702</v>
      </c>
      <c r="C241" s="118">
        <f t="shared" si="98"/>
        <v>120.74848809004619</v>
      </c>
      <c r="D241" s="118">
        <f t="shared" si="98"/>
        <v>106.68003589190067</v>
      </c>
      <c r="E241" s="118">
        <f t="shared" si="98"/>
        <v>122.8367658956616</v>
      </c>
      <c r="F241" s="118">
        <f t="shared" si="98"/>
        <v>122.69560131898075</v>
      </c>
      <c r="G241" s="118">
        <f t="shared" si="98"/>
        <v>116.282344406212</v>
      </c>
      <c r="H241" s="118">
        <f t="shared" si="98"/>
        <v>123.51956441792868</v>
      </c>
      <c r="I241" s="118">
        <f t="shared" si="98"/>
        <v>126.16336636798086</v>
      </c>
      <c r="J241" s="118">
        <f t="shared" si="98"/>
        <v>128.98571616877035</v>
      </c>
      <c r="K241" s="118">
        <f t="shared" si="98"/>
        <v>135.84363094982763</v>
      </c>
      <c r="L241" s="118">
        <f t="shared" si="98"/>
        <v>151.33759328881101</v>
      </c>
      <c r="M241" s="118">
        <f t="shared" si="98"/>
        <v>135.84218281282199</v>
      </c>
      <c r="N241" s="118">
        <f t="shared" si="98"/>
        <v>140.53786700789888</v>
      </c>
      <c r="O241" s="118">
        <f t="shared" si="98"/>
        <v>142.90709428515578</v>
      </c>
      <c r="P241" s="118">
        <f t="shared" si="98"/>
        <v>130.51083932287608</v>
      </c>
      <c r="Q241" s="118">
        <f t="shared" si="98"/>
        <v>133.96906970354917</v>
      </c>
      <c r="R241" s="118">
        <f t="shared" ref="R241:V241" si="99">R242+R244+R246+R255</f>
        <v>137.70256090297326</v>
      </c>
      <c r="S241" s="118">
        <f t="shared" si="99"/>
        <v>146.17874512988794</v>
      </c>
      <c r="T241" s="118">
        <f t="shared" si="99"/>
        <v>151.70063679178645</v>
      </c>
      <c r="U241" s="118">
        <f t="shared" si="99"/>
        <v>149.78123734187159</v>
      </c>
      <c r="V241" s="118">
        <f t="shared" si="99"/>
        <v>156.15001368525614</v>
      </c>
      <c r="W241" s="118">
        <f t="shared" ref="W241:Y241" si="100">W242+W244+W246+W255</f>
        <v>202.94024414363687</v>
      </c>
      <c r="X241" s="118">
        <f t="shared" si="100"/>
        <v>142.0238362491898</v>
      </c>
      <c r="Y241" s="118">
        <f t="shared" si="100"/>
        <v>115.17842556308857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86.856630976060387</v>
      </c>
      <c r="C242" s="123">
        <f t="shared" si="101"/>
        <v>106.55250027815053</v>
      </c>
      <c r="D242" s="123">
        <f t="shared" si="101"/>
        <v>93.920386326938271</v>
      </c>
      <c r="E242" s="123">
        <f t="shared" si="101"/>
        <v>101.7247445759653</v>
      </c>
      <c r="F242" s="123">
        <f t="shared" si="101"/>
        <v>102.42987026920312</v>
      </c>
      <c r="G242" s="123">
        <f t="shared" si="101"/>
        <v>98.982401842021616</v>
      </c>
      <c r="H242" s="123">
        <f t="shared" si="101"/>
        <v>104.08084914305761</v>
      </c>
      <c r="I242" s="123">
        <f t="shared" si="101"/>
        <v>107.38989862439962</v>
      </c>
      <c r="J242" s="123">
        <f t="shared" si="101"/>
        <v>109.37490748129323</v>
      </c>
      <c r="K242" s="123">
        <f t="shared" si="101"/>
        <v>115.42189607421767</v>
      </c>
      <c r="L242" s="123">
        <f t="shared" si="101"/>
        <v>129.67381100061422</v>
      </c>
      <c r="M242" s="123">
        <f t="shared" si="101"/>
        <v>114.82622482676582</v>
      </c>
      <c r="N242" s="123">
        <f t="shared" si="101"/>
        <v>119.59433703570281</v>
      </c>
      <c r="O242" s="123">
        <f t="shared" si="101"/>
        <v>121.21369934268347</v>
      </c>
      <c r="P242" s="123">
        <f t="shared" si="101"/>
        <v>108.98491508623485</v>
      </c>
      <c r="Q242" s="123">
        <f t="shared" si="101"/>
        <v>111.89778834866536</v>
      </c>
      <c r="R242" s="123">
        <f t="shared" si="101"/>
        <v>115.20259445598437</v>
      </c>
      <c r="S242" s="123">
        <f t="shared" si="101"/>
        <v>123.27534088137912</v>
      </c>
      <c r="T242" s="123">
        <f t="shared" si="101"/>
        <v>128.71013268460388</v>
      </c>
      <c r="U242" s="123">
        <f t="shared" si="101"/>
        <v>125.08175177313528</v>
      </c>
      <c r="V242" s="123">
        <f t="shared" si="101"/>
        <v>130.79373601797877</v>
      </c>
      <c r="W242" s="123">
        <f t="shared" si="101"/>
        <v>177.01643171306378</v>
      </c>
      <c r="X242" s="123">
        <f t="shared" si="101"/>
        <v>120.26712557697394</v>
      </c>
      <c r="Y242" s="123">
        <f t="shared" si="101"/>
        <v>97.694290102829086</v>
      </c>
      <c r="DA242" s="130" t="s">
        <v>3067</v>
      </c>
    </row>
    <row r="243" spans="1:105" ht="12" customHeight="1" x14ac:dyDescent="0.25">
      <c r="A243" s="97" t="s">
        <v>53</v>
      </c>
      <c r="B243" s="99">
        <v>86.856630976060387</v>
      </c>
      <c r="C243" s="99">
        <v>106.55250027815053</v>
      </c>
      <c r="D243" s="99">
        <v>93.920386326938271</v>
      </c>
      <c r="E243" s="99">
        <v>101.7247445759653</v>
      </c>
      <c r="F243" s="99">
        <v>102.42987026920312</v>
      </c>
      <c r="G243" s="99">
        <v>98.982401842021616</v>
      </c>
      <c r="H243" s="99">
        <v>104.08084914305761</v>
      </c>
      <c r="I243" s="99">
        <v>107.38989862439962</v>
      </c>
      <c r="J243" s="99">
        <v>109.37490748129323</v>
      </c>
      <c r="K243" s="99">
        <v>115.42189607421767</v>
      </c>
      <c r="L243" s="99">
        <v>129.67381100061422</v>
      </c>
      <c r="M243" s="99">
        <v>114.82622482676582</v>
      </c>
      <c r="N243" s="99">
        <v>119.59433703570281</v>
      </c>
      <c r="O243" s="99">
        <v>121.21369934268347</v>
      </c>
      <c r="P243" s="99">
        <v>108.98491508623485</v>
      </c>
      <c r="Q243" s="99">
        <v>111.89778834866536</v>
      </c>
      <c r="R243" s="99">
        <v>115.20259445598437</v>
      </c>
      <c r="S243" s="99">
        <v>123.27534088137912</v>
      </c>
      <c r="T243" s="99">
        <v>128.71013268460388</v>
      </c>
      <c r="U243" s="99">
        <v>125.08175177313528</v>
      </c>
      <c r="V243" s="99">
        <v>130.79373601797877</v>
      </c>
      <c r="W243" s="99">
        <v>177.01643171306378</v>
      </c>
      <c r="X243" s="99">
        <v>120.26712557697394</v>
      </c>
      <c r="Y243" s="99">
        <v>97.694290102829086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8.0344664856564201E-3</v>
      </c>
      <c r="C244" s="123">
        <f t="shared" si="102"/>
        <v>7.5860321242950711E-3</v>
      </c>
      <c r="D244" s="123">
        <f t="shared" si="102"/>
        <v>8.1734814373692986E-3</v>
      </c>
      <c r="E244" s="123">
        <f t="shared" si="102"/>
        <v>1.02332621520389E-2</v>
      </c>
      <c r="F244" s="123">
        <f t="shared" si="102"/>
        <v>1.1611190973518934E-2</v>
      </c>
      <c r="G244" s="123">
        <f t="shared" si="102"/>
        <v>1.5765971681391551E-2</v>
      </c>
      <c r="H244" s="123">
        <f t="shared" si="102"/>
        <v>2.4053362005470091E-2</v>
      </c>
      <c r="I244" s="123">
        <f t="shared" si="102"/>
        <v>2.5349813152599328E-2</v>
      </c>
      <c r="J244" s="123">
        <f t="shared" si="102"/>
        <v>3.0325972263707902E-2</v>
      </c>
      <c r="K244" s="123">
        <f t="shared" si="102"/>
        <v>3.9201054833260453E-2</v>
      </c>
      <c r="L244" s="123">
        <f t="shared" si="102"/>
        <v>8.1450538959338195E-2</v>
      </c>
      <c r="M244" s="123">
        <f t="shared" si="102"/>
        <v>5.2697463263184273E-2</v>
      </c>
      <c r="N244" s="123">
        <f t="shared" si="102"/>
        <v>7.1018439311279435E-2</v>
      </c>
      <c r="O244" s="123">
        <f t="shared" si="102"/>
        <v>7.9158633099849315E-2</v>
      </c>
      <c r="P244" s="123">
        <f t="shared" si="102"/>
        <v>9.1138880117302049E-2</v>
      </c>
      <c r="Q244" s="123">
        <f t="shared" si="102"/>
        <v>0.22724054471812541</v>
      </c>
      <c r="R244" s="123">
        <f t="shared" si="102"/>
        <v>0.1819872402689604</v>
      </c>
      <c r="S244" s="123">
        <f t="shared" si="102"/>
        <v>0.22990663393801783</v>
      </c>
      <c r="T244" s="123">
        <f t="shared" si="102"/>
        <v>0.31566618135020136</v>
      </c>
      <c r="U244" s="123">
        <f t="shared" si="102"/>
        <v>0.52284478200478801</v>
      </c>
      <c r="V244" s="123">
        <f t="shared" si="102"/>
        <v>0.38154602623779421</v>
      </c>
      <c r="W244" s="123">
        <f t="shared" si="102"/>
        <v>0.55437049403886363</v>
      </c>
      <c r="X244" s="123">
        <f t="shared" si="102"/>
        <v>0.65077082590990509</v>
      </c>
      <c r="Y244" s="123">
        <f t="shared" si="102"/>
        <v>0.91704811431423017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8.0344664856564201E-3</v>
      </c>
      <c r="C245" s="99">
        <f>RES_hhdet_tess!C165</f>
        <v>7.5860321242950711E-3</v>
      </c>
      <c r="D245" s="99">
        <f>RES_hhdet_tess!D165</f>
        <v>8.1734814373692986E-3</v>
      </c>
      <c r="E245" s="99">
        <f>RES_hhdet_tess!E165</f>
        <v>1.02332621520389E-2</v>
      </c>
      <c r="F245" s="99">
        <f>RES_hhdet_tess!F165</f>
        <v>1.1611190973518934E-2</v>
      </c>
      <c r="G245" s="99">
        <f>RES_hhdet_tess!G165</f>
        <v>1.5765971681391551E-2</v>
      </c>
      <c r="H245" s="99">
        <f>RES_hhdet_tess!H165</f>
        <v>2.4053362005470091E-2</v>
      </c>
      <c r="I245" s="99">
        <f>RES_hhdet_tess!I165</f>
        <v>2.5349813152599328E-2</v>
      </c>
      <c r="J245" s="99">
        <f>RES_hhdet_tess!J165</f>
        <v>3.0325972263707902E-2</v>
      </c>
      <c r="K245" s="99">
        <f>RES_hhdet_tess!K165</f>
        <v>3.9201054833260453E-2</v>
      </c>
      <c r="L245" s="99">
        <f>RES_hhdet_tess!L165</f>
        <v>8.1450538959338195E-2</v>
      </c>
      <c r="M245" s="99">
        <f>RES_hhdet_tess!M165</f>
        <v>5.2697463263184273E-2</v>
      </c>
      <c r="N245" s="99">
        <f>RES_hhdet_tess!N165</f>
        <v>7.1018439311279435E-2</v>
      </c>
      <c r="O245" s="99">
        <f>RES_hhdet_tess!O165</f>
        <v>7.9158633099849315E-2</v>
      </c>
      <c r="P245" s="99">
        <f>RES_hhdet_tess!P165</f>
        <v>9.1138880117302049E-2</v>
      </c>
      <c r="Q245" s="99">
        <f>RES_hhdet_tess!Q165</f>
        <v>0.22724054471812541</v>
      </c>
      <c r="R245" s="99">
        <f>RES_hhdet_tess!R165</f>
        <v>0.1819872402689604</v>
      </c>
      <c r="S245" s="99">
        <f>RES_hhdet_tess!S165</f>
        <v>0.22990663393801783</v>
      </c>
      <c r="T245" s="99">
        <f>RES_hhdet_tess!T165</f>
        <v>0.31566618135020136</v>
      </c>
      <c r="U245" s="99">
        <f>RES_hhdet_tess!U165</f>
        <v>0.52284478200478801</v>
      </c>
      <c r="V245" s="99">
        <f>RES_hhdet_tess!V165</f>
        <v>0.38154602623779421</v>
      </c>
      <c r="W245" s="99">
        <f>RES_hhdet_tess!W165</f>
        <v>0.55437049403886363</v>
      </c>
      <c r="X245" s="99">
        <f>RES_hhdet_tess!X165</f>
        <v>0.65077082590990509</v>
      </c>
      <c r="Y245" s="99">
        <f>RES_hhdet_tess!Y165</f>
        <v>0.91704811431423017</v>
      </c>
      <c r="DA245" s="63" t="s">
        <v>3070</v>
      </c>
    </row>
    <row r="246" spans="1:105" ht="12" customHeight="1" x14ac:dyDescent="0.25">
      <c r="A246" s="121" t="s">
        <v>55</v>
      </c>
      <c r="B246" s="123">
        <v>9.8713013258726701</v>
      </c>
      <c r="C246" s="123">
        <v>9.3554438156951747</v>
      </c>
      <c r="D246" s="123">
        <v>7.8770427827973304</v>
      </c>
      <c r="E246" s="123">
        <v>13.208971686939741</v>
      </c>
      <c r="F246" s="123">
        <v>12.643959429459441</v>
      </c>
      <c r="G246" s="123">
        <v>10.51585515758787</v>
      </c>
      <c r="H246" s="123">
        <v>12.125234639438199</v>
      </c>
      <c r="I246" s="123">
        <v>11.494106011426846</v>
      </c>
      <c r="J246" s="123">
        <v>12.040982902416934</v>
      </c>
      <c r="K246" s="123">
        <v>12.672227573671545</v>
      </c>
      <c r="L246" s="123">
        <v>13.494351524419303</v>
      </c>
      <c r="M246" s="123">
        <v>13.346967375425992</v>
      </c>
      <c r="N246" s="123">
        <v>13.31961409157879</v>
      </c>
      <c r="O246" s="123">
        <v>14.180565797163258</v>
      </c>
      <c r="P246" s="123">
        <v>14.248627354320661</v>
      </c>
      <c r="Q246" s="123">
        <v>14.687377852160115</v>
      </c>
      <c r="R246" s="123">
        <v>15.021984341842792</v>
      </c>
      <c r="S246" s="123">
        <v>15.26071394858868</v>
      </c>
      <c r="T246" s="123">
        <v>15.091843032904292</v>
      </c>
      <c r="U246" s="123">
        <v>16.323967255516258</v>
      </c>
      <c r="V246" s="123">
        <v>17.35094593602286</v>
      </c>
      <c r="W246" s="123">
        <v>17.756835304297521</v>
      </c>
      <c r="X246" s="123">
        <v>15.105625453216266</v>
      </c>
      <c r="Y246" s="123">
        <v>11.752210841037408</v>
      </c>
      <c r="DA246" s="130" t="s">
        <v>3071</v>
      </c>
    </row>
    <row r="247" spans="1:105" ht="12" customHeight="1" x14ac:dyDescent="0.25">
      <c r="A247" s="97" t="s">
        <v>124</v>
      </c>
      <c r="B247" s="99">
        <v>9.6902533749450797</v>
      </c>
      <c r="C247" s="99">
        <v>10.154079022708295</v>
      </c>
      <c r="D247" s="99">
        <v>10.316329174984256</v>
      </c>
      <c r="E247" s="99">
        <v>10.852354286958702</v>
      </c>
      <c r="F247" s="99">
        <v>11.209638733604393</v>
      </c>
      <c r="G247" s="99">
        <v>11.335579040566493</v>
      </c>
      <c r="H247" s="99">
        <v>11.541916873027166</v>
      </c>
      <c r="I247" s="99">
        <v>12.030524769403259</v>
      </c>
      <c r="J247" s="99">
        <v>12.394967297488268</v>
      </c>
      <c r="K247" s="99">
        <v>12.858078765737515</v>
      </c>
      <c r="L247" s="99">
        <v>13.108448462919748</v>
      </c>
      <c r="M247" s="99">
        <v>13.09718940755798</v>
      </c>
      <c r="N247" s="99">
        <v>13.82944407229536</v>
      </c>
      <c r="O247" s="99">
        <v>13.774420340246207</v>
      </c>
      <c r="P247" s="99">
        <v>14.071390548640382</v>
      </c>
      <c r="Q247" s="99">
        <v>14.173360269548354</v>
      </c>
      <c r="R247" s="99">
        <v>14.748382730162929</v>
      </c>
      <c r="S247" s="99">
        <v>15.234742224777545</v>
      </c>
      <c r="T247" s="99">
        <v>15.908691267694248</v>
      </c>
      <c r="U247" s="99">
        <v>17.003540433012482</v>
      </c>
      <c r="V247" s="99">
        <v>17.250650694308394</v>
      </c>
      <c r="W247" s="99">
        <v>18.33935751668017</v>
      </c>
      <c r="X247" s="99">
        <v>18.288701889326639</v>
      </c>
      <c r="Y247" s="99">
        <v>15.137126658272727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12.939338766747317</v>
      </c>
      <c r="L248" s="99">
        <v>13.189482742653261</v>
      </c>
      <c r="M248" s="99">
        <v>13.178326213260013</v>
      </c>
      <c r="N248" s="99">
        <v>13.918194645849679</v>
      </c>
      <c r="O248" s="99">
        <v>13.873624537418825</v>
      </c>
      <c r="P248" s="99">
        <v>14.216289508295613</v>
      </c>
      <c r="Q248" s="99">
        <v>14.34022905274117</v>
      </c>
      <c r="R248" s="99">
        <v>0</v>
      </c>
      <c r="S248" s="99">
        <v>0</v>
      </c>
      <c r="T248" s="99">
        <v>0</v>
      </c>
      <c r="U248" s="99">
        <v>16.496498454570983</v>
      </c>
      <c r="V248" s="99">
        <v>16.751192898698683</v>
      </c>
      <c r="W248" s="99">
        <v>17.860223865021993</v>
      </c>
      <c r="X248" s="99">
        <v>17.919999451272378</v>
      </c>
      <c r="Y248" s="99">
        <v>14.87064742525625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6.1868172785947104</v>
      </c>
      <c r="L249" s="102">
        <v>6.6000621503021373</v>
      </c>
      <c r="M249" s="102">
        <v>6.3383154713069771</v>
      </c>
      <c r="N249" s="102">
        <v>6.448205357095226</v>
      </c>
      <c r="O249" s="102">
        <v>6.6178632489624816</v>
      </c>
      <c r="P249" s="102">
        <v>6.6438170870368536</v>
      </c>
      <c r="Q249" s="102">
        <v>6.7990901249984361</v>
      </c>
      <c r="R249" s="102">
        <v>0</v>
      </c>
      <c r="S249" s="102">
        <v>0</v>
      </c>
      <c r="T249" s="102">
        <v>0</v>
      </c>
      <c r="U249" s="102">
        <v>8.1304206153017837</v>
      </c>
      <c r="V249" s="102">
        <v>8.0436219125056674</v>
      </c>
      <c r="W249" s="102">
        <v>8.8957474649202961</v>
      </c>
      <c r="X249" s="102">
        <v>6.9676429224305902</v>
      </c>
      <c r="Y249" s="102">
        <v>4.6287366578759146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6.7525214881526088</v>
      </c>
      <c r="L250" s="105">
        <v>6.589420592351126</v>
      </c>
      <c r="M250" s="105">
        <v>6.8400107419530363</v>
      </c>
      <c r="N250" s="105">
        <v>7.4699892887544541</v>
      </c>
      <c r="O250" s="105">
        <v>7.2557612884563447</v>
      </c>
      <c r="P250" s="105">
        <v>7.572472421258758</v>
      </c>
      <c r="Q250" s="105">
        <v>7.5411389277427352</v>
      </c>
      <c r="R250" s="105">
        <v>0</v>
      </c>
      <c r="S250" s="105">
        <v>0</v>
      </c>
      <c r="T250" s="105">
        <v>0</v>
      </c>
      <c r="U250" s="105">
        <v>8.3660778392691988</v>
      </c>
      <c r="V250" s="105">
        <v>8.7075709861930175</v>
      </c>
      <c r="W250" s="105">
        <v>8.9644764001016952</v>
      </c>
      <c r="X250" s="105">
        <v>10.952356528841792</v>
      </c>
      <c r="Y250" s="105">
        <v>10.241910767380332</v>
      </c>
      <c r="DA250" s="132" t="s">
        <v>3075</v>
      </c>
    </row>
    <row r="251" spans="1:105" ht="12" customHeight="1" x14ac:dyDescent="0.25">
      <c r="A251" s="106" t="s">
        <v>122</v>
      </c>
      <c r="B251" s="102">
        <v>10.046153719544185</v>
      </c>
      <c r="C251" s="102">
        <v>8.7045843851061164</v>
      </c>
      <c r="D251" s="102">
        <v>6.6056666490803657</v>
      </c>
      <c r="E251" s="102">
        <v>13.979837413345354</v>
      </c>
      <c r="F251" s="102">
        <v>13.008609164947318</v>
      </c>
      <c r="G251" s="102">
        <v>10.318812512231229</v>
      </c>
      <c r="H251" s="102">
        <v>12.310093612369752</v>
      </c>
      <c r="I251" s="102">
        <v>11.321994636068707</v>
      </c>
      <c r="J251" s="102">
        <v>11.944871097398318</v>
      </c>
      <c r="K251" s="102">
        <v>12.627540161030179</v>
      </c>
      <c r="L251" s="102">
        <v>13.57585900606416</v>
      </c>
      <c r="M251" s="102">
        <v>13.394266852139245</v>
      </c>
      <c r="N251" s="102">
        <v>13.233668252177598</v>
      </c>
      <c r="O251" s="102">
        <v>14.235929314500273</v>
      </c>
      <c r="P251" s="102">
        <v>14.252373639832838</v>
      </c>
      <c r="Q251" s="102">
        <v>14.717122483980544</v>
      </c>
      <c r="R251" s="102">
        <v>15.021154119631788</v>
      </c>
      <c r="S251" s="102">
        <v>15.239718622674289</v>
      </c>
      <c r="T251" s="102">
        <v>14.984018847511203</v>
      </c>
      <c r="U251" s="102">
        <v>16.245981800654526</v>
      </c>
      <c r="V251" s="102">
        <v>17.391158539624847</v>
      </c>
      <c r="W251" s="102">
        <v>17.733258205554968</v>
      </c>
      <c r="X251" s="102">
        <v>14.787503851819256</v>
      </c>
      <c r="Y251" s="102">
        <v>11.331254241267128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12.631131431837701</v>
      </c>
      <c r="L252" s="105">
        <v>13.576141605237526</v>
      </c>
      <c r="M252" s="105">
        <v>13.392302679002054</v>
      </c>
      <c r="N252" s="105">
        <v>13.231191236423477</v>
      </c>
      <c r="O252" s="105">
        <v>14.249937687913761</v>
      </c>
      <c r="P252" s="105">
        <v>14.301297027308443</v>
      </c>
      <c r="Q252" s="105">
        <v>14.778758549125309</v>
      </c>
      <c r="R252" s="105">
        <v>15.081133083715775</v>
      </c>
      <c r="S252" s="105">
        <v>15.282890926739487</v>
      </c>
      <c r="T252" s="105">
        <v>14.994205364885003</v>
      </c>
      <c r="U252" s="105">
        <v>16.239184270713267</v>
      </c>
      <c r="V252" s="105">
        <v>17.355663819672724</v>
      </c>
      <c r="W252" s="105">
        <v>17.677261337828813</v>
      </c>
      <c r="X252" s="105">
        <v>14.710628990633319</v>
      </c>
      <c r="Y252" s="105">
        <v>11.293254130590601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6.0401234291463117</v>
      </c>
      <c r="L253" s="99">
        <v>6.8035165927108707</v>
      </c>
      <c r="M253" s="99">
        <v>6.442820108101694</v>
      </c>
      <c r="N253" s="99">
        <v>6.1226730398494151</v>
      </c>
      <c r="O253" s="99">
        <v>6.8049211138656407</v>
      </c>
      <c r="P253" s="99">
        <v>6.6894913673564043</v>
      </c>
      <c r="Q253" s="99">
        <v>7.0249845148294945</v>
      </c>
      <c r="R253" s="99">
        <v>7.101756528768564</v>
      </c>
      <c r="S253" s="99">
        <v>7.065189583298797</v>
      </c>
      <c r="T253" s="99">
        <v>8.0711285512736186</v>
      </c>
      <c r="U253" s="99">
        <v>7.9984073343839208</v>
      </c>
      <c r="V253" s="99">
        <v>8.387205140023827</v>
      </c>
      <c r="W253" s="99">
        <v>8.7946969612138641</v>
      </c>
      <c r="X253" s="99">
        <v>5.4471742387548172</v>
      </c>
      <c r="Y253" s="99">
        <v>3.0024460144543821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6.5910080026913915</v>
      </c>
      <c r="L254" s="99">
        <v>6.7726250125266549</v>
      </c>
      <c r="M254" s="99">
        <v>6.9494825709003569</v>
      </c>
      <c r="N254" s="99">
        <v>7.1085181965740629</v>
      </c>
      <c r="O254" s="99">
        <v>7.4450165740481253</v>
      </c>
      <c r="P254" s="99">
        <v>7.6118056599520409</v>
      </c>
      <c r="Q254" s="99">
        <v>7.7537740342958132</v>
      </c>
      <c r="R254" s="99">
        <v>7.9793765549472093</v>
      </c>
      <c r="S254" s="99">
        <v>8.2177013434406909</v>
      </c>
      <c r="T254" s="99">
        <v>6.923076813611388</v>
      </c>
      <c r="U254" s="99">
        <v>8.2407769363293468</v>
      </c>
      <c r="V254" s="99">
        <v>8.9684586796488954</v>
      </c>
      <c r="W254" s="99">
        <v>8.8825643766149494</v>
      </c>
      <c r="X254" s="99">
        <v>9.263454751878502</v>
      </c>
      <c r="Y254" s="99">
        <v>8.2908081161362208</v>
      </c>
      <c r="DA254" s="63" t="s">
        <v>3079</v>
      </c>
    </row>
    <row r="255" spans="1:105" ht="12" customHeight="1" x14ac:dyDescent="0.25">
      <c r="A255" s="121" t="s">
        <v>54</v>
      </c>
      <c r="B255" s="123">
        <v>4.852730779438315</v>
      </c>
      <c r="C255" s="123">
        <v>4.8329579640761917</v>
      </c>
      <c r="D255" s="123">
        <v>4.8744333007277074</v>
      </c>
      <c r="E255" s="123">
        <v>7.8928163706045007</v>
      </c>
      <c r="F255" s="123">
        <v>7.6101604293446545</v>
      </c>
      <c r="G255" s="123">
        <v>6.7683214349211278</v>
      </c>
      <c r="H255" s="123">
        <v>7.2894272734273864</v>
      </c>
      <c r="I255" s="123">
        <v>7.2540119190017895</v>
      </c>
      <c r="J255" s="123">
        <v>7.5394998127964739</v>
      </c>
      <c r="K255" s="123">
        <v>7.7103062471051569</v>
      </c>
      <c r="L255" s="123">
        <v>8.0879802248181605</v>
      </c>
      <c r="M255" s="123">
        <v>7.6162931473669735</v>
      </c>
      <c r="N255" s="123">
        <v>7.5528974413060102</v>
      </c>
      <c r="O255" s="123">
        <v>7.4336705122092024</v>
      </c>
      <c r="P255" s="123">
        <v>7.1861580022032587</v>
      </c>
      <c r="Q255" s="123">
        <v>7.1566629580055627</v>
      </c>
      <c r="R255" s="123">
        <v>7.2959948648771338</v>
      </c>
      <c r="S255" s="123">
        <v>7.4127836659821105</v>
      </c>
      <c r="T255" s="123">
        <v>7.582994892928105</v>
      </c>
      <c r="U255" s="123">
        <v>7.8526735312152498</v>
      </c>
      <c r="V255" s="123">
        <v>7.6237857050166982</v>
      </c>
      <c r="W255" s="123">
        <v>7.6126066322367274</v>
      </c>
      <c r="X255" s="123">
        <v>6.0003143930896909</v>
      </c>
      <c r="Y255" s="123">
        <v>4.8148765049078399</v>
      </c>
      <c r="DA255" s="130" t="s">
        <v>3080</v>
      </c>
    </row>
    <row r="256" spans="1:105" ht="12" customHeight="1" x14ac:dyDescent="0.25">
      <c r="A256" s="97" t="s">
        <v>50</v>
      </c>
      <c r="B256" s="99">
        <v>4.8347162479440486</v>
      </c>
      <c r="C256" s="99">
        <v>4.9494131893978084</v>
      </c>
      <c r="D256" s="99">
        <v>5.3672014653296323</v>
      </c>
      <c r="E256" s="99">
        <v>7.1299943356946116</v>
      </c>
      <c r="F256" s="99">
        <v>7.1491594077662013</v>
      </c>
      <c r="G256" s="99">
        <v>6.9782770061826271</v>
      </c>
      <c r="H256" s="99">
        <v>7.0823789169798657</v>
      </c>
      <c r="I256" s="99">
        <v>7.3769444032972373</v>
      </c>
      <c r="J256" s="99">
        <v>7.598499195938949</v>
      </c>
      <c r="K256" s="99">
        <v>7.8322417815868617</v>
      </c>
      <c r="L256" s="99">
        <v>7.9275757140650054</v>
      </c>
      <c r="M256" s="99">
        <v>7.5809241330640535</v>
      </c>
      <c r="N256" s="99">
        <v>7.5931935221875699</v>
      </c>
      <c r="O256" s="99">
        <v>7.2811862384931665</v>
      </c>
      <c r="P256" s="99">
        <v>7.2055663084008321</v>
      </c>
      <c r="Q256" s="99">
        <v>7.1644776290470542</v>
      </c>
      <c r="R256" s="99">
        <v>7.2680571445745246</v>
      </c>
      <c r="S256" s="99">
        <v>7.3526067832371291</v>
      </c>
      <c r="T256" s="99">
        <v>7.5977326428777756</v>
      </c>
      <c r="U256" s="99">
        <v>7.9634257814838367</v>
      </c>
      <c r="V256" s="99">
        <v>7.4382737233455316</v>
      </c>
      <c r="W256" s="99">
        <v>7.0538723695267498</v>
      </c>
      <c r="X256" s="99">
        <v>6.0908486670700706</v>
      </c>
      <c r="Y256" s="99">
        <v>4.9574570719616524</v>
      </c>
      <c r="DA256" s="63" t="s">
        <v>3081</v>
      </c>
    </row>
    <row r="257" spans="1:105" ht="12" customHeight="1" x14ac:dyDescent="0.25">
      <c r="A257" s="109" t="s">
        <v>120</v>
      </c>
      <c r="B257" s="110">
        <v>4.9487592616077514</v>
      </c>
      <c r="C257" s="110">
        <v>4.3002295575583629</v>
      </c>
      <c r="D257" s="110">
        <v>3.3969611855783541</v>
      </c>
      <c r="E257" s="110">
        <v>9.1832289759146182</v>
      </c>
      <c r="F257" s="110">
        <v>8.3051798858982409</v>
      </c>
      <c r="G257" s="110">
        <v>6.4144802274104853</v>
      </c>
      <c r="H257" s="110">
        <v>7.6871640854025101</v>
      </c>
      <c r="I257" s="110">
        <v>6.9810940268447466</v>
      </c>
      <c r="J257" s="110">
        <v>7.4199218339006396</v>
      </c>
      <c r="K257" s="110">
        <v>7.4818820459697237</v>
      </c>
      <c r="L257" s="110">
        <v>8.3558219488626566</v>
      </c>
      <c r="M257" s="110">
        <v>7.6716820350431991</v>
      </c>
      <c r="N257" s="110">
        <v>7.4901965089714766</v>
      </c>
      <c r="O257" s="110">
        <v>7.6705093158764388</v>
      </c>
      <c r="P257" s="110">
        <v>7.1554037315474917</v>
      </c>
      <c r="Q257" s="110">
        <v>7.1440166664748936</v>
      </c>
      <c r="R257" s="110">
        <v>7.342567475781796</v>
      </c>
      <c r="S257" s="110">
        <v>7.5188168568441522</v>
      </c>
      <c r="T257" s="110">
        <v>7.5551157898050993</v>
      </c>
      <c r="U257" s="110">
        <v>7.6355003242406161</v>
      </c>
      <c r="V257" s="110">
        <v>8.0073495026601513</v>
      </c>
      <c r="W257" s="110">
        <v>9.0386812411939452</v>
      </c>
      <c r="X257" s="110">
        <v>5.7132498249924133</v>
      </c>
      <c r="Y257" s="110">
        <v>4.2299001228565034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3.5469086100714877</v>
      </c>
      <c r="C259" s="118">
        <f t="shared" si="103"/>
        <v>3.4421013876875417</v>
      </c>
      <c r="D259" s="118">
        <f t="shared" si="103"/>
        <v>2.9969150392815886</v>
      </c>
      <c r="E259" s="118">
        <f t="shared" si="103"/>
        <v>2.8180424727888163</v>
      </c>
      <c r="F259" s="118">
        <f t="shared" si="103"/>
        <v>2.5738663026830122</v>
      </c>
      <c r="G259" s="118">
        <f t="shared" si="103"/>
        <v>2.5621939490357484</v>
      </c>
      <c r="H259" s="118">
        <f t="shared" si="103"/>
        <v>2.8825311229146422</v>
      </c>
      <c r="I259" s="118">
        <f t="shared" si="103"/>
        <v>3.0967890930979793</v>
      </c>
      <c r="J259" s="118">
        <f t="shared" si="103"/>
        <v>2.9876392088286434</v>
      </c>
      <c r="K259" s="118">
        <f t="shared" si="103"/>
        <v>2.9229491623483037</v>
      </c>
      <c r="L259" s="118">
        <f t="shared" si="103"/>
        <v>2.7912951049308345</v>
      </c>
      <c r="M259" s="118">
        <f t="shared" si="103"/>
        <v>2.5783147204065786</v>
      </c>
      <c r="N259" s="118">
        <f t="shared" si="103"/>
        <v>2.5410638729663031</v>
      </c>
      <c r="O259" s="118">
        <f t="shared" si="103"/>
        <v>2.3597664214205265</v>
      </c>
      <c r="P259" s="118">
        <f t="shared" si="103"/>
        <v>2.2753052695556173</v>
      </c>
      <c r="Q259" s="118">
        <f t="shared" si="103"/>
        <v>2.2211468361529318</v>
      </c>
      <c r="R259" s="118">
        <f t="shared" ref="R259:V259" si="104">R260+R262+R264+R273</f>
        <v>2.2773276207916386</v>
      </c>
      <c r="S259" s="118">
        <f t="shared" si="104"/>
        <v>2.3483049544703487</v>
      </c>
      <c r="T259" s="118">
        <f t="shared" si="104"/>
        <v>2.4710146924932581</v>
      </c>
      <c r="U259" s="118">
        <f t="shared" si="104"/>
        <v>2.5933101035960746</v>
      </c>
      <c r="V259" s="118">
        <f t="shared" si="104"/>
        <v>2.481383703032161</v>
      </c>
      <c r="W259" s="118">
        <f t="shared" ref="W259:Y259" si="105">W260+W262+W264+W273</f>
        <v>2.4904122024276472</v>
      </c>
      <c r="X259" s="118">
        <f t="shared" si="105"/>
        <v>2.3181795733212631</v>
      </c>
      <c r="Y259" s="118">
        <f t="shared" si="105"/>
        <v>2.0171783645991104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1.9545488167528047</v>
      </c>
      <c r="C264" s="123">
        <v>1.8576886683307627</v>
      </c>
      <c r="D264" s="123">
        <v>1.4311481448568086</v>
      </c>
      <c r="E264" s="123">
        <v>1.0778597091435542</v>
      </c>
      <c r="F264" s="123">
        <v>0.90796944389783774</v>
      </c>
      <c r="G264" s="123">
        <v>0.86783895670074107</v>
      </c>
      <c r="H264" s="123">
        <v>1.0831984556115337</v>
      </c>
      <c r="I264" s="123">
        <v>1.1336094815999753</v>
      </c>
      <c r="J264" s="123">
        <v>1.0245100625526296</v>
      </c>
      <c r="K264" s="123">
        <v>0.95369098488300585</v>
      </c>
      <c r="L264" s="123">
        <v>0.8799348655665804</v>
      </c>
      <c r="M264" s="123">
        <v>0.79550696565103463</v>
      </c>
      <c r="N264" s="123">
        <v>0.76070112738873819</v>
      </c>
      <c r="O264" s="123">
        <v>0.65463942499683292</v>
      </c>
      <c r="P264" s="123">
        <v>0.57554070998812423</v>
      </c>
      <c r="Q264" s="123">
        <v>0.51858214575216566</v>
      </c>
      <c r="R264" s="123">
        <v>0.53250743645705423</v>
      </c>
      <c r="S264" s="123">
        <v>0.5503037968266602</v>
      </c>
      <c r="T264" s="123">
        <v>0.57040164848094865</v>
      </c>
      <c r="U264" s="123">
        <v>0.58540479989333849</v>
      </c>
      <c r="V264" s="123">
        <v>0.58192566690291192</v>
      </c>
      <c r="W264" s="123">
        <v>0.58007006582292164</v>
      </c>
      <c r="X264" s="123">
        <v>0.57806780566924476</v>
      </c>
      <c r="Y264" s="123">
        <v>0.52302182283759846</v>
      </c>
      <c r="DA264" s="130" t="s">
        <v>3239</v>
      </c>
    </row>
    <row r="265" spans="1:105" ht="12" customHeight="1" x14ac:dyDescent="0.25">
      <c r="A265" s="97" t="s">
        <v>124</v>
      </c>
      <c r="B265" s="99">
        <v>3.9783533002409452</v>
      </c>
      <c r="C265" s="99">
        <v>4.1371602477093292</v>
      </c>
      <c r="D265" s="99">
        <v>4.1769761515117958</v>
      </c>
      <c r="E265" s="99">
        <v>4.372989922222521</v>
      </c>
      <c r="F265" s="99">
        <v>4.4793949458093065</v>
      </c>
      <c r="G265" s="99">
        <v>4.4781656354725818</v>
      </c>
      <c r="H265" s="99">
        <v>4.5012035093404839</v>
      </c>
      <c r="I265" s="99">
        <v>4.6667251102723419</v>
      </c>
      <c r="J265" s="99">
        <v>4.7978298401484558</v>
      </c>
      <c r="K265" s="99">
        <v>4.9617409954671716</v>
      </c>
      <c r="L265" s="99">
        <v>5.045067629501272</v>
      </c>
      <c r="M265" s="99">
        <v>5.0220706067664072</v>
      </c>
      <c r="N265" s="99">
        <v>5.2552007168512809</v>
      </c>
      <c r="O265" s="99">
        <v>5.1432657345976924</v>
      </c>
      <c r="P265" s="99">
        <v>5.1038312218748718</v>
      </c>
      <c r="Q265" s="99">
        <v>4.9819529292384237</v>
      </c>
      <c r="R265" s="99">
        <v>5.0506472763870933</v>
      </c>
      <c r="S265" s="99">
        <v>5.0688864737720234</v>
      </c>
      <c r="T265" s="99">
        <v>5.1757627413887066</v>
      </c>
      <c r="U265" s="99">
        <v>5.3850634665038646</v>
      </c>
      <c r="V265" s="99">
        <v>5.310409500064627</v>
      </c>
      <c r="W265" s="99">
        <v>5.5330962491215026</v>
      </c>
      <c r="X265" s="99">
        <v>5.4445401521309602</v>
      </c>
      <c r="Y265" s="99">
        <v>4.4666716242404858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2.34884199653363</v>
      </c>
      <c r="L266" s="99">
        <v>2.5057315353400891</v>
      </c>
      <c r="M266" s="99">
        <v>2.4063586971920894</v>
      </c>
      <c r="N266" s="99">
        <v>2.4480786910291066</v>
      </c>
      <c r="O266" s="99">
        <v>2.5124897708325964</v>
      </c>
      <c r="P266" s="99">
        <v>2.5223432160040309</v>
      </c>
      <c r="Q266" s="99">
        <v>2.5812930469219992</v>
      </c>
      <c r="R266" s="99">
        <v>0</v>
      </c>
      <c r="S266" s="99">
        <v>0</v>
      </c>
      <c r="T266" s="99">
        <v>0</v>
      </c>
      <c r="U266" s="99">
        <v>2.3776113257641955</v>
      </c>
      <c r="V266" s="99">
        <v>2.3373057127502261</v>
      </c>
      <c r="W266" s="99">
        <v>2.5849153024728158</v>
      </c>
      <c r="X266" s="99">
        <v>2.0246490678137308</v>
      </c>
      <c r="Y266" s="99">
        <v>1.3450125765421026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2.34884199653363</v>
      </c>
      <c r="L267" s="102">
        <v>2.5057315353400891</v>
      </c>
      <c r="M267" s="102">
        <v>2.4063586971920894</v>
      </c>
      <c r="N267" s="102">
        <v>2.4480786910291066</v>
      </c>
      <c r="O267" s="102">
        <v>2.5124897708325964</v>
      </c>
      <c r="P267" s="102">
        <v>2.5223432160040309</v>
      </c>
      <c r="Q267" s="102">
        <v>2.5812930469219992</v>
      </c>
      <c r="R267" s="102">
        <v>0</v>
      </c>
      <c r="S267" s="102">
        <v>0</v>
      </c>
      <c r="T267" s="102">
        <v>0</v>
      </c>
      <c r="U267" s="102">
        <v>2.3776113257641955</v>
      </c>
      <c r="V267" s="102">
        <v>2.3373057127502261</v>
      </c>
      <c r="W267" s="102">
        <v>2.5849153024728158</v>
      </c>
      <c r="X267" s="102">
        <v>2.0246490678137308</v>
      </c>
      <c r="Y267" s="102">
        <v>1.3450125765421026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1.5923597933186833</v>
      </c>
      <c r="C273" s="123">
        <v>1.5844127193567792</v>
      </c>
      <c r="D273" s="123">
        <v>1.56576689442478</v>
      </c>
      <c r="E273" s="123">
        <v>1.7401827636452623</v>
      </c>
      <c r="F273" s="123">
        <v>1.6658968587851744</v>
      </c>
      <c r="G273" s="123">
        <v>1.6943549923350074</v>
      </c>
      <c r="H273" s="123">
        <v>1.7993326673031087</v>
      </c>
      <c r="I273" s="123">
        <v>1.9631796114980042</v>
      </c>
      <c r="J273" s="123">
        <v>1.9631291462760139</v>
      </c>
      <c r="K273" s="123">
        <v>1.969258177465298</v>
      </c>
      <c r="L273" s="123">
        <v>1.9113602393642544</v>
      </c>
      <c r="M273" s="123">
        <v>1.7828077547555441</v>
      </c>
      <c r="N273" s="123">
        <v>1.780362745577565</v>
      </c>
      <c r="O273" s="123">
        <v>1.7051269964236935</v>
      </c>
      <c r="P273" s="123">
        <v>1.6997645595674933</v>
      </c>
      <c r="Q273" s="123">
        <v>1.7025646904007663</v>
      </c>
      <c r="R273" s="123">
        <v>1.7448201843345843</v>
      </c>
      <c r="S273" s="123">
        <v>1.7980011576436883</v>
      </c>
      <c r="T273" s="123">
        <v>1.9006130440123095</v>
      </c>
      <c r="U273" s="123">
        <v>2.0079053037027359</v>
      </c>
      <c r="V273" s="123">
        <v>1.8994580361292492</v>
      </c>
      <c r="W273" s="123">
        <v>1.9103421366047257</v>
      </c>
      <c r="X273" s="123">
        <v>1.7401117676520186</v>
      </c>
      <c r="Y273" s="123">
        <v>1.4941565417615117</v>
      </c>
      <c r="DA273" s="130" t="s">
        <v>3248</v>
      </c>
    </row>
    <row r="274" spans="1:105" ht="12" customHeight="1" x14ac:dyDescent="0.25">
      <c r="A274" s="97" t="s">
        <v>50</v>
      </c>
      <c r="B274" s="99">
        <v>1.8910796626625404</v>
      </c>
      <c r="C274" s="99">
        <v>1.9307677062087021</v>
      </c>
      <c r="D274" s="99">
        <v>2.0879832332977206</v>
      </c>
      <c r="E274" s="99">
        <v>2.7688845536126441</v>
      </c>
      <c r="F274" s="99">
        <v>2.7708733403825585</v>
      </c>
      <c r="G274" s="99">
        <v>2.6997191579113808</v>
      </c>
      <c r="H274" s="99">
        <v>2.7360045071999459</v>
      </c>
      <c r="I274" s="99">
        <v>2.8474695525208178</v>
      </c>
      <c r="J274" s="99">
        <v>2.9317306373599004</v>
      </c>
      <c r="K274" s="99">
        <v>3.0204714342398353</v>
      </c>
      <c r="L274" s="99">
        <v>3.0560317992640251</v>
      </c>
      <c r="M274" s="99">
        <v>2.921233811366426</v>
      </c>
      <c r="N274" s="99">
        <v>2.9245505355061088</v>
      </c>
      <c r="O274" s="99">
        <v>2.8029414069735341</v>
      </c>
      <c r="P274" s="99">
        <v>2.7724465101532489</v>
      </c>
      <c r="Q274" s="99">
        <v>2.7546504303251016</v>
      </c>
      <c r="R274" s="99">
        <v>2.7914932683940719</v>
      </c>
      <c r="S274" s="99">
        <v>2.8184184813064137</v>
      </c>
      <c r="T274" s="99">
        <v>2.9053354581499367</v>
      </c>
      <c r="U274" s="99">
        <v>3.0318807462041808</v>
      </c>
      <c r="V274" s="99">
        <v>2.8181376053390479</v>
      </c>
      <c r="W274" s="99">
        <v>2.6588118159016152</v>
      </c>
      <c r="X274" s="99">
        <v>2.288907310666243</v>
      </c>
      <c r="Y274" s="99">
        <v>1.8583382310195646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0.14728427534771801</v>
      </c>
      <c r="D279" s="117">
        <f t="shared" si="108"/>
        <v>0.24395606992973484</v>
      </c>
      <c r="E279" s="117">
        <f t="shared" si="108"/>
        <v>0.32918191133332525</v>
      </c>
      <c r="F279" s="117">
        <f t="shared" si="108"/>
        <v>0.33842304476234031</v>
      </c>
      <c r="G279" s="117">
        <f t="shared" si="108"/>
        <v>0.35851730139152427</v>
      </c>
      <c r="H279" s="117">
        <f t="shared" si="108"/>
        <v>0.41281070887578375</v>
      </c>
      <c r="I279" s="117">
        <f t="shared" si="108"/>
        <v>0.53568125024386348</v>
      </c>
      <c r="J279" s="117">
        <f t="shared" si="108"/>
        <v>0.48354094062767117</v>
      </c>
      <c r="K279" s="117">
        <f t="shared" si="108"/>
        <v>0.42617425568508555</v>
      </c>
      <c r="L279" s="117">
        <f t="shared" si="108"/>
        <v>0.28752540097207596</v>
      </c>
      <c r="M279" s="117">
        <f t="shared" si="108"/>
        <v>0.1746071283944847</v>
      </c>
      <c r="N279" s="117">
        <f t="shared" si="108"/>
        <v>0.1587155482921086</v>
      </c>
      <c r="O279" s="117">
        <f t="shared" si="108"/>
        <v>0.15264474190953492</v>
      </c>
      <c r="P279" s="117">
        <f t="shared" si="108"/>
        <v>0.19937935942502663</v>
      </c>
      <c r="Q279" s="117">
        <f t="shared" si="108"/>
        <v>0.19437970399523027</v>
      </c>
      <c r="R279" s="117">
        <f t="shared" ref="R279:V279" si="109">R280+R282+R284+R293</f>
        <v>8.5173962217903507E-2</v>
      </c>
      <c r="S279" s="117">
        <f t="shared" si="109"/>
        <v>0.13271917324821902</v>
      </c>
      <c r="T279" s="117">
        <f t="shared" si="109"/>
        <v>9.8314137226020185E-2</v>
      </c>
      <c r="U279" s="117">
        <f t="shared" si="109"/>
        <v>0.25255112435332072</v>
      </c>
      <c r="V279" s="117">
        <f t="shared" si="109"/>
        <v>0.17375233532435339</v>
      </c>
      <c r="W279" s="117">
        <f t="shared" ref="W279:Y279" si="110">W280+W282+W284+W293</f>
        <v>0.10613140271730646</v>
      </c>
      <c r="X279" s="117">
        <f t="shared" si="110"/>
        <v>0</v>
      </c>
      <c r="Y279" s="117">
        <f t="shared" si="110"/>
        <v>0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0.12829898639887316</v>
      </c>
      <c r="D280" s="122">
        <f t="shared" si="111"/>
        <v>0.21386051040263945</v>
      </c>
      <c r="E280" s="122">
        <f t="shared" si="111"/>
        <v>0.26642134576445009</v>
      </c>
      <c r="F280" s="122">
        <f t="shared" si="111"/>
        <v>0.27653465482232215</v>
      </c>
      <c r="G280" s="122">
        <f t="shared" si="111"/>
        <v>0.29716475390961139</v>
      </c>
      <c r="H280" s="122">
        <f t="shared" si="111"/>
        <v>0.33804394098839952</v>
      </c>
      <c r="I280" s="122">
        <f t="shared" si="111"/>
        <v>0.44205993298820584</v>
      </c>
      <c r="J280" s="122">
        <f t="shared" si="111"/>
        <v>0.39853775376402811</v>
      </c>
      <c r="K280" s="122">
        <f t="shared" si="111"/>
        <v>0.3541445109795171</v>
      </c>
      <c r="L280" s="122">
        <f t="shared" si="111"/>
        <v>0.23893305669972043</v>
      </c>
      <c r="M280" s="122">
        <f t="shared" si="111"/>
        <v>0.14217589586254442</v>
      </c>
      <c r="N280" s="122">
        <f t="shared" si="111"/>
        <v>0.12956118036071845</v>
      </c>
      <c r="O280" s="122">
        <f t="shared" si="111"/>
        <v>0.12518323119780544</v>
      </c>
      <c r="P280" s="122">
        <f t="shared" si="111"/>
        <v>0.15978701200882328</v>
      </c>
      <c r="Q280" s="122">
        <f t="shared" si="111"/>
        <v>0.15506420698021864</v>
      </c>
      <c r="R280" s="122">
        <f t="shared" si="111"/>
        <v>6.7282054144213246E-2</v>
      </c>
      <c r="S280" s="122">
        <f t="shared" si="111"/>
        <v>0.10406132755074808</v>
      </c>
      <c r="T280" s="122">
        <f t="shared" si="111"/>
        <v>7.6981486594179818E-2</v>
      </c>
      <c r="U280" s="122">
        <f t="shared" si="111"/>
        <v>0.18990979104193792</v>
      </c>
      <c r="V280" s="122">
        <f t="shared" si="111"/>
        <v>0.12895912777764179</v>
      </c>
      <c r="W280" s="122">
        <f t="shared" si="111"/>
        <v>8.1623407824837776E-2</v>
      </c>
      <c r="X280" s="122">
        <f t="shared" si="111"/>
        <v>0</v>
      </c>
      <c r="Y280" s="122">
        <f t="shared" si="111"/>
        <v>0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0.12829898639887316</v>
      </c>
      <c r="D281" s="98">
        <v>0.21386051040263945</v>
      </c>
      <c r="E281" s="98">
        <v>0.26642134576445009</v>
      </c>
      <c r="F281" s="98">
        <v>0.27653465482232215</v>
      </c>
      <c r="G281" s="98">
        <v>0.29716475390961139</v>
      </c>
      <c r="H281" s="98">
        <v>0.33804394098839952</v>
      </c>
      <c r="I281" s="98">
        <v>0.44205993298820584</v>
      </c>
      <c r="J281" s="98">
        <v>0.39853775376402811</v>
      </c>
      <c r="K281" s="98">
        <v>0.3541445109795171</v>
      </c>
      <c r="L281" s="98">
        <v>0.23893305669972043</v>
      </c>
      <c r="M281" s="98">
        <v>0.14217589586254442</v>
      </c>
      <c r="N281" s="98">
        <v>0.12956118036071845</v>
      </c>
      <c r="O281" s="98">
        <v>0.12518323119780544</v>
      </c>
      <c r="P281" s="98">
        <v>0.15978701200882328</v>
      </c>
      <c r="Q281" s="98">
        <v>0.15506420698021864</v>
      </c>
      <c r="R281" s="98">
        <v>6.7282054144213246E-2</v>
      </c>
      <c r="S281" s="98">
        <v>0.10406132755074808</v>
      </c>
      <c r="T281" s="98">
        <v>7.6981486594179818E-2</v>
      </c>
      <c r="U281" s="98">
        <v>0.18990979104193792</v>
      </c>
      <c r="V281" s="98">
        <v>0.12895912777764179</v>
      </c>
      <c r="W281" s="98">
        <v>8.1623407824837776E-2</v>
      </c>
      <c r="X281" s="98">
        <v>0</v>
      </c>
      <c r="Y281" s="98">
        <v>0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8.7647736147939203E-6</v>
      </c>
      <c r="E282" s="122">
        <f t="shared" si="112"/>
        <v>8.9966942949741807E-6</v>
      </c>
      <c r="F282" s="122">
        <f t="shared" si="112"/>
        <v>9.8621945032353916E-6</v>
      </c>
      <c r="G282" s="122">
        <f t="shared" si="112"/>
        <v>2.1531615909339735E-5</v>
      </c>
      <c r="H282" s="122">
        <f t="shared" si="112"/>
        <v>2.974184615501142E-5</v>
      </c>
      <c r="I282" s="122">
        <f t="shared" si="112"/>
        <v>5.1081475072045743E-5</v>
      </c>
      <c r="J282" s="122">
        <f t="shared" si="112"/>
        <v>6.9237698611677203E-5</v>
      </c>
      <c r="K282" s="122">
        <f t="shared" si="112"/>
        <v>6.9411742634430164E-5</v>
      </c>
      <c r="L282" s="122">
        <f t="shared" si="112"/>
        <v>7.9118100675966286E-5</v>
      </c>
      <c r="M282" s="122">
        <f t="shared" si="112"/>
        <v>4.3967778493476797E-5</v>
      </c>
      <c r="N282" s="122">
        <f t="shared" si="112"/>
        <v>5.3949823394702262E-5</v>
      </c>
      <c r="O282" s="122">
        <f t="shared" si="112"/>
        <v>6.3735764371277237E-5</v>
      </c>
      <c r="P282" s="122">
        <f t="shared" si="112"/>
        <v>1.2221439649686742E-4</v>
      </c>
      <c r="Q282" s="122">
        <f t="shared" si="112"/>
        <v>2.9092266941614685E-4</v>
      </c>
      <c r="R282" s="122">
        <f t="shared" si="112"/>
        <v>8.6224214720742739E-5</v>
      </c>
      <c r="S282" s="122">
        <f t="shared" si="112"/>
        <v>1.7218950462957259E-4</v>
      </c>
      <c r="T282" s="122">
        <f t="shared" si="112"/>
        <v>1.6846096171696821E-4</v>
      </c>
      <c r="U282" s="122">
        <f t="shared" si="112"/>
        <v>7.2241335375684715E-4</v>
      </c>
      <c r="V282" s="122">
        <f t="shared" si="112"/>
        <v>3.2363769694689163E-4</v>
      </c>
      <c r="W282" s="122">
        <f t="shared" si="112"/>
        <v>1.2756917014694074E-4</v>
      </c>
      <c r="X282" s="122">
        <f t="shared" si="112"/>
        <v>0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8.7647736147939203E-6</v>
      </c>
      <c r="E283" s="98">
        <v>8.9966942949741807E-6</v>
      </c>
      <c r="F283" s="98">
        <v>9.8621945032353916E-6</v>
      </c>
      <c r="G283" s="98">
        <v>2.1531615909339735E-5</v>
      </c>
      <c r="H283" s="98">
        <v>2.974184615501142E-5</v>
      </c>
      <c r="I283" s="98">
        <v>5.1081475072045743E-5</v>
      </c>
      <c r="J283" s="98">
        <v>6.9237698611677203E-5</v>
      </c>
      <c r="K283" s="98">
        <v>6.9411742634430164E-5</v>
      </c>
      <c r="L283" s="98">
        <v>7.9118100675966286E-5</v>
      </c>
      <c r="M283" s="98">
        <v>4.3967778493476797E-5</v>
      </c>
      <c r="N283" s="98">
        <v>5.3949823394702262E-5</v>
      </c>
      <c r="O283" s="98">
        <v>6.3735764371277237E-5</v>
      </c>
      <c r="P283" s="98">
        <v>1.2221439649686742E-4</v>
      </c>
      <c r="Q283" s="98">
        <v>2.9092266941614685E-4</v>
      </c>
      <c r="R283" s="98">
        <v>8.6224214720742739E-5</v>
      </c>
      <c r="S283" s="98">
        <v>1.7218950462957259E-4</v>
      </c>
      <c r="T283" s="98">
        <v>1.6846096171696821E-4</v>
      </c>
      <c r="U283" s="98">
        <v>7.2241335375684715E-4</v>
      </c>
      <c r="V283" s="98">
        <v>3.2363769694689163E-4</v>
      </c>
      <c r="W283" s="98">
        <v>1.2756917014694074E-4</v>
      </c>
      <c r="X283" s="98">
        <v>0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1.2462082374116064E-2</v>
      </c>
      <c r="D284" s="122">
        <v>1.8225580558769598E-2</v>
      </c>
      <c r="E284" s="122">
        <v>3.9939246571326428E-2</v>
      </c>
      <c r="F284" s="122">
        <v>3.8930971885094964E-2</v>
      </c>
      <c r="G284" s="122">
        <v>3.6737534145111633E-2</v>
      </c>
      <c r="H284" s="122">
        <v>4.6357507651320851E-2</v>
      </c>
      <c r="I284" s="122">
        <v>5.6248073177857849E-2</v>
      </c>
      <c r="J284" s="122">
        <v>5.1811142782667075E-2</v>
      </c>
      <c r="K284" s="122">
        <v>4.287552800089503E-2</v>
      </c>
      <c r="L284" s="122">
        <v>3.0054683034580559E-2</v>
      </c>
      <c r="M284" s="122">
        <v>2.0280488239688164E-2</v>
      </c>
      <c r="N284" s="122">
        <v>1.7814438745983895E-2</v>
      </c>
      <c r="O284" s="122">
        <v>1.6444303533429329E-2</v>
      </c>
      <c r="P284" s="122">
        <v>2.3705248453650636E-2</v>
      </c>
      <c r="Q284" s="122">
        <v>2.3732169106000837E-2</v>
      </c>
      <c r="R284" s="122">
        <v>1.0962312605326548E-2</v>
      </c>
      <c r="S284" s="122">
        <v>1.762338502030172E-2</v>
      </c>
      <c r="T284" s="122">
        <v>1.2515215329236834E-2</v>
      </c>
      <c r="U284" s="122">
        <v>3.7229458350963897E-2</v>
      </c>
      <c r="V284" s="122">
        <v>2.7250292645699087E-2</v>
      </c>
      <c r="W284" s="122">
        <v>1.49233841583054E-2</v>
      </c>
      <c r="X284" s="122">
        <v>0</v>
      </c>
      <c r="Y284" s="122">
        <v>0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4.958056768181369E-3</v>
      </c>
      <c r="D285" s="98">
        <v>4.3295215851221341E-3</v>
      </c>
      <c r="E285" s="98">
        <v>2.3839771058222848E-3</v>
      </c>
      <c r="F285" s="98">
        <v>5.1429938862756009E-3</v>
      </c>
      <c r="G285" s="98">
        <v>9.8506443017263943E-3</v>
      </c>
      <c r="H285" s="98">
        <v>1.9938081730495199E-2</v>
      </c>
      <c r="I285" s="98">
        <v>1.5990682349691702E-2</v>
      </c>
      <c r="J285" s="98">
        <v>5.7951945959658002E-3</v>
      </c>
      <c r="K285" s="98">
        <v>5.2749499333211141E-3</v>
      </c>
      <c r="L285" s="98">
        <v>2.3165392985835817E-3</v>
      </c>
      <c r="M285" s="98">
        <v>1.7335452209166229E-3</v>
      </c>
      <c r="N285" s="98">
        <v>2.4566399403271209E-3</v>
      </c>
      <c r="O285" s="98">
        <v>2.3434561833761418E-3</v>
      </c>
      <c r="P285" s="98">
        <v>3.4185743559648819E-3</v>
      </c>
      <c r="Q285" s="98">
        <v>2.5643297808546259E-3</v>
      </c>
      <c r="R285" s="98">
        <v>1.2332298099652587E-3</v>
      </c>
      <c r="S285" s="98">
        <v>2.2304289372481081E-3</v>
      </c>
      <c r="T285" s="98">
        <v>1.5134670861532244E-3</v>
      </c>
      <c r="U285" s="98">
        <v>4.0902985887889742E-3</v>
      </c>
      <c r="V285" s="98">
        <v>3.6823039849866301E-3</v>
      </c>
      <c r="W285" s="98">
        <v>1.3724302346915661E-3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1.1711175881367044E-4</v>
      </c>
      <c r="V286" s="98">
        <v>1.1701255555720572E-4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6.5087194462575432E-5</v>
      </c>
      <c r="V287" s="101">
        <v>6.3190517027693685E-5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5.2024564351094999E-5</v>
      </c>
      <c r="V288" s="104">
        <v>5.3822038529512033E-5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7.5040256059346958E-3</v>
      </c>
      <c r="D289" s="101">
        <v>1.3896058973647462E-2</v>
      </c>
      <c r="E289" s="101">
        <v>3.7555269465504144E-2</v>
      </c>
      <c r="F289" s="101">
        <v>3.3787977998819364E-2</v>
      </c>
      <c r="G289" s="101">
        <v>2.6886889843385237E-2</v>
      </c>
      <c r="H289" s="101">
        <v>2.6419425920825652E-2</v>
      </c>
      <c r="I289" s="101">
        <v>4.0257390828166151E-2</v>
      </c>
      <c r="J289" s="101">
        <v>4.6015948186701273E-2</v>
      </c>
      <c r="K289" s="101">
        <v>1.9035578229182174E-2</v>
      </c>
      <c r="L289" s="101">
        <v>2.5062303332869164E-2</v>
      </c>
      <c r="M289" s="101">
        <v>1.6782650908657132E-2</v>
      </c>
      <c r="N289" s="101">
        <v>1.3245828095625295E-2</v>
      </c>
      <c r="O289" s="101">
        <v>2.4192718556009379E-3</v>
      </c>
      <c r="P289" s="101">
        <v>3.4555737829605015E-3</v>
      </c>
      <c r="Q289" s="101">
        <v>4.6951042291359284E-3</v>
      </c>
      <c r="R289" s="101">
        <v>3.8226254508350456E-3</v>
      </c>
      <c r="S289" s="101">
        <v>1.0043443482462517E-2</v>
      </c>
      <c r="T289" s="101">
        <v>2.3562600373679962E-4</v>
      </c>
      <c r="U289" s="101">
        <v>7.3859608651603327E-3</v>
      </c>
      <c r="V289" s="101">
        <v>0</v>
      </c>
      <c r="W289" s="101">
        <v>1.3015539734670902E-4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1.8564999838391747E-2</v>
      </c>
      <c r="L290" s="104">
        <v>2.6758404031278129E-3</v>
      </c>
      <c r="M290" s="104">
        <v>1.7642921101144117E-3</v>
      </c>
      <c r="N290" s="104">
        <v>2.1119707100314801E-3</v>
      </c>
      <c r="O290" s="104">
        <v>1.168157549445225E-2</v>
      </c>
      <c r="P290" s="104">
        <v>1.6831100314725254E-2</v>
      </c>
      <c r="Q290" s="104">
        <v>1.6472735096010285E-2</v>
      </c>
      <c r="R290" s="104">
        <v>5.9064573445262421E-3</v>
      </c>
      <c r="S290" s="104">
        <v>5.3495126005910949E-3</v>
      </c>
      <c r="T290" s="104">
        <v>1.0766122239346809E-2</v>
      </c>
      <c r="U290" s="104">
        <v>2.5636087138200918E-2</v>
      </c>
      <c r="V290" s="104">
        <v>2.3450976105155251E-2</v>
      </c>
      <c r="W290" s="104">
        <v>1.3420798526267125E-2</v>
      </c>
      <c r="X290" s="104">
        <v>0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1.0794368397475834E-2</v>
      </c>
      <c r="L291" s="98">
        <v>1.612098319734885E-3</v>
      </c>
      <c r="M291" s="98">
        <v>1.0248908106879671E-3</v>
      </c>
      <c r="N291" s="98">
        <v>1.1811903739112031E-3</v>
      </c>
      <c r="O291" s="98">
        <v>6.6409195879295812E-3</v>
      </c>
      <c r="P291" s="98">
        <v>9.2905453849079344E-3</v>
      </c>
      <c r="Q291" s="98">
        <v>9.1106304567136146E-3</v>
      </c>
      <c r="R291" s="98">
        <v>3.2154116579194156E-3</v>
      </c>
      <c r="S291" s="98">
        <v>2.8443638178339429E-3</v>
      </c>
      <c r="T291" s="98">
        <v>6.4855342048196893E-3</v>
      </c>
      <c r="U291" s="98">
        <v>1.4199353354034959E-2</v>
      </c>
      <c r="V291" s="98">
        <v>1.2684236757412967E-2</v>
      </c>
      <c r="W291" s="98">
        <v>7.4030511764165939E-3</v>
      </c>
      <c r="X291" s="98">
        <v>0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7.7706314409159141E-3</v>
      </c>
      <c r="L292" s="98">
        <v>1.0637420833929281E-3</v>
      </c>
      <c r="M292" s="98">
        <v>7.3940129942644446E-4</v>
      </c>
      <c r="N292" s="98">
        <v>9.3078033612027709E-4</v>
      </c>
      <c r="O292" s="98">
        <v>5.0406559065226684E-3</v>
      </c>
      <c r="P292" s="98">
        <v>7.5405549298173209E-3</v>
      </c>
      <c r="Q292" s="98">
        <v>7.3621046392966715E-3</v>
      </c>
      <c r="R292" s="98">
        <v>2.6910456866068265E-3</v>
      </c>
      <c r="S292" s="98">
        <v>2.5051487827571516E-3</v>
      </c>
      <c r="T292" s="98">
        <v>4.2805880345271208E-3</v>
      </c>
      <c r="U292" s="98">
        <v>1.1436733784165957E-2</v>
      </c>
      <c r="V292" s="98">
        <v>1.0766739347742284E-2</v>
      </c>
      <c r="W292" s="98">
        <v>6.01774734985053E-3</v>
      </c>
      <c r="X292" s="98">
        <v>0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6.5232065747287933E-3</v>
      </c>
      <c r="D293" s="122">
        <v>1.1861214194710991E-2</v>
      </c>
      <c r="E293" s="122">
        <v>2.2812322303253772E-2</v>
      </c>
      <c r="F293" s="122">
        <v>2.294755586041998E-2</v>
      </c>
      <c r="G293" s="122">
        <v>2.459348172089194E-2</v>
      </c>
      <c r="H293" s="122">
        <v>2.8379518389908358E-2</v>
      </c>
      <c r="I293" s="122">
        <v>3.7322162602727804E-2</v>
      </c>
      <c r="J293" s="122">
        <v>3.3122806382364291E-2</v>
      </c>
      <c r="K293" s="122">
        <v>2.9084804962038982E-2</v>
      </c>
      <c r="L293" s="122">
        <v>1.8458543137098993E-2</v>
      </c>
      <c r="M293" s="122">
        <v>1.2106776513758643E-2</v>
      </c>
      <c r="N293" s="122">
        <v>1.1285979362011544E-2</v>
      </c>
      <c r="O293" s="122">
        <v>1.0953471413928875E-2</v>
      </c>
      <c r="P293" s="122">
        <v>1.5764884566055851E-2</v>
      </c>
      <c r="Q293" s="122">
        <v>1.5292405239594631E-2</v>
      </c>
      <c r="R293" s="122">
        <v>6.8433712536429721E-3</v>
      </c>
      <c r="S293" s="122">
        <v>1.0862271172539645E-2</v>
      </c>
      <c r="T293" s="122">
        <v>8.6489743408865779E-3</v>
      </c>
      <c r="U293" s="122">
        <v>2.4689461606662085E-2</v>
      </c>
      <c r="V293" s="122">
        <v>1.7219277204065599E-2</v>
      </c>
      <c r="W293" s="122">
        <v>9.4570415640163451E-3</v>
      </c>
      <c r="X293" s="122">
        <v>0</v>
      </c>
      <c r="Y293" s="122">
        <v>0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5.3893768976984186E-3</v>
      </c>
      <c r="D294" s="98">
        <v>9.1187657724670686E-3</v>
      </c>
      <c r="E294" s="98">
        <v>8.6213892570503846E-3</v>
      </c>
      <c r="F294" s="98">
        <v>1.3788190745997516E-2</v>
      </c>
      <c r="G294" s="98">
        <v>2.0080691987313444E-2</v>
      </c>
      <c r="H294" s="98">
        <v>2.2780992686971493E-2</v>
      </c>
      <c r="I294" s="98">
        <v>3.1061126762273534E-2</v>
      </c>
      <c r="J294" s="98">
        <v>2.1394665948195599E-2</v>
      </c>
      <c r="K294" s="98">
        <v>1.8472311472709523E-2</v>
      </c>
      <c r="L294" s="98">
        <v>9.4401824265373767E-3</v>
      </c>
      <c r="M294" s="98">
        <v>6.8791487227820233E-3</v>
      </c>
      <c r="N294" s="98">
        <v>8.1456862531845524E-3</v>
      </c>
      <c r="O294" s="98">
        <v>8.1386379623344021E-3</v>
      </c>
      <c r="P294" s="98">
        <v>1.2091969492302637E-2</v>
      </c>
      <c r="Q294" s="98">
        <v>1.1075285273470891E-2</v>
      </c>
      <c r="R294" s="98">
        <v>4.5271992705348168E-3</v>
      </c>
      <c r="S294" s="98">
        <v>7.5140561336036462E-3</v>
      </c>
      <c r="T294" s="98">
        <v>6.4066431072149444E-3</v>
      </c>
      <c r="U294" s="98">
        <v>1.8589915363523193E-2</v>
      </c>
      <c r="V294" s="98">
        <v>1.3881424599826655E-2</v>
      </c>
      <c r="W294" s="98">
        <v>9.4570415640163451E-3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1.1338296770303747E-3</v>
      </c>
      <c r="D295" s="33">
        <v>2.7424484222439223E-3</v>
      </c>
      <c r="E295" s="33">
        <v>1.4190933046203388E-2</v>
      </c>
      <c r="F295" s="33">
        <v>9.1593651144224655E-3</v>
      </c>
      <c r="G295" s="33">
        <v>4.5127897335784954E-3</v>
      </c>
      <c r="H295" s="33">
        <v>5.598525702936865E-3</v>
      </c>
      <c r="I295" s="33">
        <v>6.2610358404542677E-3</v>
      </c>
      <c r="J295" s="33">
        <v>1.1728140434168694E-2</v>
      </c>
      <c r="K295" s="33">
        <v>1.061249348932946E-2</v>
      </c>
      <c r="L295" s="33">
        <v>9.0183607105616161E-3</v>
      </c>
      <c r="M295" s="33">
        <v>5.2276277909766196E-3</v>
      </c>
      <c r="N295" s="33">
        <v>3.1402931088269906E-3</v>
      </c>
      <c r="O295" s="33">
        <v>2.8148334515944724E-3</v>
      </c>
      <c r="P295" s="33">
        <v>3.6729150737532137E-3</v>
      </c>
      <c r="Q295" s="33">
        <v>4.2171199661237401E-3</v>
      </c>
      <c r="R295" s="33">
        <v>2.3161719831081553E-3</v>
      </c>
      <c r="S295" s="33">
        <v>3.3482150389360001E-3</v>
      </c>
      <c r="T295" s="33">
        <v>2.2423312336716334E-3</v>
      </c>
      <c r="U295" s="33">
        <v>6.0995462431388909E-3</v>
      </c>
      <c r="V295" s="33">
        <v>3.337852604238945E-3</v>
      </c>
      <c r="W295" s="33">
        <v>0</v>
      </c>
      <c r="X295" s="33">
        <v>0</v>
      </c>
      <c r="Y295" s="33">
        <v>0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0.10158289862391434</v>
      </c>
      <c r="D297" s="117">
        <f t="shared" si="113"/>
        <v>0.16959957130816328</v>
      </c>
      <c r="E297" s="117">
        <f t="shared" si="113"/>
        <v>0.23027127170004139</v>
      </c>
      <c r="F297" s="117">
        <f t="shared" si="113"/>
        <v>0.23704303297915194</v>
      </c>
      <c r="G297" s="117">
        <f t="shared" si="113"/>
        <v>0.25151004146269307</v>
      </c>
      <c r="H297" s="117">
        <f t="shared" si="113"/>
        <v>0.29031043307799648</v>
      </c>
      <c r="I297" s="117">
        <f t="shared" si="113"/>
        <v>0.37934712252890118</v>
      </c>
      <c r="J297" s="117">
        <f t="shared" si="113"/>
        <v>0.34581441476196517</v>
      </c>
      <c r="K297" s="117">
        <f t="shared" si="113"/>
        <v>0.30925761024213649</v>
      </c>
      <c r="L297" s="117">
        <f t="shared" si="113"/>
        <v>0.20884090799207708</v>
      </c>
      <c r="M297" s="117">
        <f t="shared" si="113"/>
        <v>0.12709840508704826</v>
      </c>
      <c r="N297" s="117">
        <f t="shared" si="113"/>
        <v>0.11580548972912581</v>
      </c>
      <c r="O297" s="117">
        <f t="shared" si="113"/>
        <v>0.11313987184223337</v>
      </c>
      <c r="P297" s="117">
        <f t="shared" si="113"/>
        <v>0.1486117297197595</v>
      </c>
      <c r="Q297" s="117">
        <f t="shared" si="113"/>
        <v>0.14708535252399627</v>
      </c>
      <c r="R297" s="117">
        <f t="shared" ref="R297:V297" si="114">R298+R300+R302+R311</f>
        <v>6.5536783425305598E-2</v>
      </c>
      <c r="S297" s="117">
        <f t="shared" si="114"/>
        <v>0.10436922483447614</v>
      </c>
      <c r="T297" s="117">
        <f t="shared" si="114"/>
        <v>8.003179152125954E-2</v>
      </c>
      <c r="U297" s="117">
        <f t="shared" si="114"/>
        <v>0.21119926460309399</v>
      </c>
      <c r="V297" s="117">
        <f t="shared" si="114"/>
        <v>0.148132355364921</v>
      </c>
      <c r="W297" s="117">
        <f t="shared" ref="W297:Y297" si="115">W298+W300+W302+W311</f>
        <v>9.1590829187793793E-2</v>
      </c>
      <c r="X297" s="117">
        <f t="shared" si="115"/>
        <v>0</v>
      </c>
      <c r="Y297" s="117">
        <f t="shared" si="115"/>
        <v>0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8.9885566273106843E-2</v>
      </c>
      <c r="D298" s="122">
        <f t="shared" si="116"/>
        <v>0.15069257396714786</v>
      </c>
      <c r="E298" s="122">
        <f t="shared" si="116"/>
        <v>0.18880072314328852</v>
      </c>
      <c r="F298" s="122">
        <f t="shared" si="116"/>
        <v>0.19707993204084262</v>
      </c>
      <c r="G298" s="122">
        <f t="shared" si="116"/>
        <v>0.21297480882484626</v>
      </c>
      <c r="H298" s="122">
        <f t="shared" si="116"/>
        <v>0.24362563904283877</v>
      </c>
      <c r="I298" s="122">
        <f t="shared" si="116"/>
        <v>0.32035366790708747</v>
      </c>
      <c r="J298" s="122">
        <f t="shared" si="116"/>
        <v>0.29039676792715469</v>
      </c>
      <c r="K298" s="122">
        <f t="shared" si="116"/>
        <v>0.25944646364087826</v>
      </c>
      <c r="L298" s="122">
        <f t="shared" si="116"/>
        <v>0.17597821708026645</v>
      </c>
      <c r="M298" s="122">
        <f t="shared" si="116"/>
        <v>0.10516522508492698</v>
      </c>
      <c r="N298" s="122">
        <f t="shared" si="116"/>
        <v>9.6113863649011547E-2</v>
      </c>
      <c r="O298" s="122">
        <f t="shared" si="116"/>
        <v>9.3052937383553108E-2</v>
      </c>
      <c r="P298" s="122">
        <f t="shared" si="116"/>
        <v>0.11914855021178702</v>
      </c>
      <c r="Q298" s="122">
        <f t="shared" si="116"/>
        <v>0.11675634297361158</v>
      </c>
      <c r="R298" s="122">
        <f t="shared" si="116"/>
        <v>5.1808138084712137E-2</v>
      </c>
      <c r="S298" s="122">
        <f t="shared" si="116"/>
        <v>8.2520268652932979E-2</v>
      </c>
      <c r="T298" s="122">
        <f t="shared" si="116"/>
        <v>6.3028103831363605E-2</v>
      </c>
      <c r="U298" s="122">
        <f t="shared" si="116"/>
        <v>0.16030791207051218</v>
      </c>
      <c r="V298" s="122">
        <f t="shared" si="116"/>
        <v>0.11168031879148507</v>
      </c>
      <c r="W298" s="122">
        <f t="shared" si="116"/>
        <v>7.2137474775637589E-2</v>
      </c>
      <c r="X298" s="122">
        <f t="shared" si="116"/>
        <v>0</v>
      </c>
      <c r="Y298" s="122">
        <f t="shared" si="116"/>
        <v>0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8.9885566273106843E-2</v>
      </c>
      <c r="D299" s="98">
        <v>0.15069257396714786</v>
      </c>
      <c r="E299" s="98">
        <v>0.18880072314328852</v>
      </c>
      <c r="F299" s="98">
        <v>0.19707993204084262</v>
      </c>
      <c r="G299" s="98">
        <v>0.21297480882484626</v>
      </c>
      <c r="H299" s="98">
        <v>0.24362563904283877</v>
      </c>
      <c r="I299" s="98">
        <v>0.32035366790708747</v>
      </c>
      <c r="J299" s="98">
        <v>0.29039676792715469</v>
      </c>
      <c r="K299" s="98">
        <v>0.25944646364087826</v>
      </c>
      <c r="L299" s="98">
        <v>0.17597821708026645</v>
      </c>
      <c r="M299" s="98">
        <v>0.10516522508492698</v>
      </c>
      <c r="N299" s="98">
        <v>9.6113863649011547E-2</v>
      </c>
      <c r="O299" s="98">
        <v>9.3052937383553108E-2</v>
      </c>
      <c r="P299" s="98">
        <v>0.11914855021178702</v>
      </c>
      <c r="Q299" s="98">
        <v>0.11675634297361158</v>
      </c>
      <c r="R299" s="98">
        <v>5.1808138084712137E-2</v>
      </c>
      <c r="S299" s="98">
        <v>8.2520268652932979E-2</v>
      </c>
      <c r="T299" s="98">
        <v>6.3028103831363605E-2</v>
      </c>
      <c r="U299" s="98">
        <v>0.16030791207051218</v>
      </c>
      <c r="V299" s="98">
        <v>0.11168031879148507</v>
      </c>
      <c r="W299" s="98">
        <v>7.2137474775637589E-2</v>
      </c>
      <c r="X299" s="98">
        <v>0</v>
      </c>
      <c r="Y299" s="98">
        <v>0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2.0695633212191951E-5</v>
      </c>
      <c r="E300" s="122">
        <f t="shared" si="117"/>
        <v>2.210606995186555E-5</v>
      </c>
      <c r="F300" s="122">
        <f t="shared" si="117"/>
        <v>2.5186139041796542E-5</v>
      </c>
      <c r="G300" s="122">
        <f t="shared" si="117"/>
        <v>5.7097783530155063E-5</v>
      </c>
      <c r="H300" s="122">
        <f t="shared" si="117"/>
        <v>8.1821551096774553E-5</v>
      </c>
      <c r="I300" s="122">
        <f t="shared" si="117"/>
        <v>1.4566724647539349E-4</v>
      </c>
      <c r="J300" s="122">
        <f t="shared" si="117"/>
        <v>2.0453905412469748E-4</v>
      </c>
      <c r="K300" s="122">
        <f t="shared" si="117"/>
        <v>2.1232722082434864E-4</v>
      </c>
      <c r="L300" s="122">
        <f t="shared" si="117"/>
        <v>2.5049625603429111E-4</v>
      </c>
      <c r="M300" s="122">
        <f t="shared" si="117"/>
        <v>1.4460540904313483E-4</v>
      </c>
      <c r="N300" s="122">
        <f t="shared" si="117"/>
        <v>1.8511602225301598E-4</v>
      </c>
      <c r="O300" s="122">
        <f t="shared" si="117"/>
        <v>2.2899972176178559E-4</v>
      </c>
      <c r="P300" s="122">
        <f t="shared" si="117"/>
        <v>4.5931045062850559E-4</v>
      </c>
      <c r="Q300" s="122">
        <f t="shared" si="117"/>
        <v>1.1302594191232619E-3</v>
      </c>
      <c r="R300" s="122">
        <f t="shared" si="117"/>
        <v>3.373583681610244E-4</v>
      </c>
      <c r="S300" s="122">
        <f t="shared" si="117"/>
        <v>6.742295348117662E-4</v>
      </c>
      <c r="T300" s="122">
        <f t="shared" si="117"/>
        <v>6.6020159594490022E-4</v>
      </c>
      <c r="U300" s="122">
        <f t="shared" si="117"/>
        <v>2.8338749033815485E-3</v>
      </c>
      <c r="V300" s="122">
        <f t="shared" si="117"/>
        <v>1.2730491035287056E-3</v>
      </c>
      <c r="W300" s="122">
        <f t="shared" si="117"/>
        <v>5.0631238033653568E-4</v>
      </c>
      <c r="X300" s="122">
        <f t="shared" si="117"/>
        <v>0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2.0695633212191951E-5</v>
      </c>
      <c r="E301" s="98">
        <v>2.210606995186555E-5</v>
      </c>
      <c r="F301" s="98">
        <v>2.5186139041796542E-5</v>
      </c>
      <c r="G301" s="98">
        <v>5.7097783530155063E-5</v>
      </c>
      <c r="H301" s="98">
        <v>8.1821551096774553E-5</v>
      </c>
      <c r="I301" s="98">
        <v>1.4566724647539349E-4</v>
      </c>
      <c r="J301" s="98">
        <v>2.0453905412469748E-4</v>
      </c>
      <c r="K301" s="98">
        <v>2.1232722082434864E-4</v>
      </c>
      <c r="L301" s="98">
        <v>2.5049625603429111E-4</v>
      </c>
      <c r="M301" s="98">
        <v>1.4460540904313483E-4</v>
      </c>
      <c r="N301" s="98">
        <v>1.8511602225301598E-4</v>
      </c>
      <c r="O301" s="98">
        <v>2.2899972176178559E-4</v>
      </c>
      <c r="P301" s="98">
        <v>4.5931045062850559E-4</v>
      </c>
      <c r="Q301" s="98">
        <v>1.1302594191232619E-3</v>
      </c>
      <c r="R301" s="98">
        <v>3.373583681610244E-4</v>
      </c>
      <c r="S301" s="98">
        <v>6.742295348117662E-4</v>
      </c>
      <c r="T301" s="98">
        <v>6.6020159594490022E-4</v>
      </c>
      <c r="U301" s="98">
        <v>2.8338749033815485E-3</v>
      </c>
      <c r="V301" s="98">
        <v>1.2730491035287056E-3</v>
      </c>
      <c r="W301" s="98">
        <v>5.0631238033653568E-4</v>
      </c>
      <c r="X301" s="98">
        <v>0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7.68179788145734E-3</v>
      </c>
      <c r="D302" s="122">
        <v>1.1466098790829764E-2</v>
      </c>
      <c r="E302" s="122">
        <v>2.5681214728692305E-2</v>
      </c>
      <c r="F302" s="122">
        <v>2.4911006163671132E-2</v>
      </c>
      <c r="G302" s="122">
        <v>2.3247014325232913E-2</v>
      </c>
      <c r="H302" s="122">
        <v>2.8945111336978184E-2</v>
      </c>
      <c r="I302" s="122">
        <v>3.579176734850472E-2</v>
      </c>
      <c r="J302" s="122">
        <v>3.3673235949408631E-2</v>
      </c>
      <c r="K302" s="122">
        <v>3.0605938719540902E-2</v>
      </c>
      <c r="L302" s="122">
        <v>2.0143084973759499E-2</v>
      </c>
      <c r="M302" s="122">
        <v>1.3714213528735935E-2</v>
      </c>
      <c r="N302" s="122">
        <v>1.2273325375587278E-2</v>
      </c>
      <c r="O302" s="122">
        <v>1.2864736523559902E-2</v>
      </c>
      <c r="P302" s="122">
        <v>1.8981053700109739E-2</v>
      </c>
      <c r="Q302" s="122">
        <v>1.9302179375581031E-2</v>
      </c>
      <c r="R302" s="122">
        <v>8.8368272762372573E-3</v>
      </c>
      <c r="S302" s="122">
        <v>1.3934984796910108E-2</v>
      </c>
      <c r="T302" s="122">
        <v>1.0608741392649428E-2</v>
      </c>
      <c r="U302" s="122">
        <v>3.1590978259904284E-2</v>
      </c>
      <c r="V302" s="122">
        <v>2.3836444021805705E-2</v>
      </c>
      <c r="W302" s="122">
        <v>1.3168985402804369E-2</v>
      </c>
      <c r="X302" s="122">
        <v>0</v>
      </c>
      <c r="Y302" s="122">
        <v>0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2.8502510787843287E-3</v>
      </c>
      <c r="D303" s="98">
        <v>2.4977889307063175E-3</v>
      </c>
      <c r="E303" s="98">
        <v>1.3809250254043239E-3</v>
      </c>
      <c r="F303" s="98">
        <v>2.9912875422460181E-3</v>
      </c>
      <c r="G303" s="98">
        <v>5.7553084471467768E-3</v>
      </c>
      <c r="H303" s="98">
        <v>1.1706148973276015E-2</v>
      </c>
      <c r="I303" s="98">
        <v>9.4390287048644536E-3</v>
      </c>
      <c r="J303" s="98">
        <v>3.4420918158408254E-3</v>
      </c>
      <c r="K303" s="98">
        <v>3.1561939887672129E-3</v>
      </c>
      <c r="L303" s="98">
        <v>1.3979725728098648E-3</v>
      </c>
      <c r="M303" s="98">
        <v>1.0643088647013796E-3</v>
      </c>
      <c r="N303" s="98">
        <v>1.5506696726245296E-3</v>
      </c>
      <c r="O303" s="98">
        <v>1.5383808848172115E-3</v>
      </c>
      <c r="P303" s="98">
        <v>2.3487907638374251E-3</v>
      </c>
      <c r="Q303" s="98">
        <v>1.8325384636111177E-3</v>
      </c>
      <c r="R303" s="98">
        <v>9.0334893492949829E-4</v>
      </c>
      <c r="S303" s="98">
        <v>1.6709357676761255E-3</v>
      </c>
      <c r="T303" s="98">
        <v>1.1564091015734844E-3</v>
      </c>
      <c r="U303" s="98">
        <v>3.1773058711422044E-3</v>
      </c>
      <c r="V303" s="98">
        <v>2.8972268200342182E-3</v>
      </c>
      <c r="W303" s="98">
        <v>1.0882656530959659E-3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1.0258369117595198E-4</v>
      </c>
      <c r="V304" s="98">
        <v>1.0354016648714392E-4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5.0559126824856987E-5</v>
      </c>
      <c r="V305" s="101">
        <v>4.9718127957631891E-5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5.2024564351094999E-5</v>
      </c>
      <c r="V306" s="104">
        <v>5.3822038529512033E-5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4.8315468026730113E-3</v>
      </c>
      <c r="D307" s="101">
        <v>8.9683098601234454E-3</v>
      </c>
      <c r="E307" s="101">
        <v>2.4300289703287983E-2</v>
      </c>
      <c r="F307" s="101">
        <v>2.1919718621425114E-2</v>
      </c>
      <c r="G307" s="101">
        <v>1.7491705878086135E-2</v>
      </c>
      <c r="H307" s="101">
        <v>1.7238962363702169E-2</v>
      </c>
      <c r="I307" s="101">
        <v>2.6352738643640267E-2</v>
      </c>
      <c r="J307" s="101">
        <v>3.0231144133567804E-2</v>
      </c>
      <c r="K307" s="101">
        <v>1.2557960803565636E-2</v>
      </c>
      <c r="L307" s="101">
        <v>1.6612776249327221E-2</v>
      </c>
      <c r="M307" s="101">
        <v>1.1225009227267749E-2</v>
      </c>
      <c r="N307" s="101">
        <v>8.9901803423108953E-3</v>
      </c>
      <c r="O307" s="101">
        <v>1.6784210962536301E-3</v>
      </c>
      <c r="P307" s="101">
        <v>2.4648339950121383E-3</v>
      </c>
      <c r="Q307" s="101">
        <v>3.4374075251941364E-3</v>
      </c>
      <c r="R307" s="101">
        <v>2.8473644256892848E-3</v>
      </c>
      <c r="S307" s="101">
        <v>7.6050922234246155E-3</v>
      </c>
      <c r="T307" s="101">
        <v>1.8130760072762264E-4</v>
      </c>
      <c r="U307" s="101">
        <v>5.7739870612823416E-3</v>
      </c>
      <c r="V307" s="101">
        <v>0</v>
      </c>
      <c r="W307" s="101">
        <v>1.0475334428688218E-4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1.4891783927208052E-2</v>
      </c>
      <c r="L308" s="104">
        <v>2.132336151622412E-3</v>
      </c>
      <c r="M308" s="104">
        <v>1.4248954367668061E-3</v>
      </c>
      <c r="N308" s="104">
        <v>1.7324753606518528E-3</v>
      </c>
      <c r="O308" s="104">
        <v>9.647934542489061E-3</v>
      </c>
      <c r="P308" s="104">
        <v>1.4167428941260173E-2</v>
      </c>
      <c r="Q308" s="104">
        <v>1.4032233386775776E-2</v>
      </c>
      <c r="R308" s="104">
        <v>5.0861139156184749E-3</v>
      </c>
      <c r="S308" s="104">
        <v>4.6589568058093686E-3</v>
      </c>
      <c r="T308" s="104">
        <v>9.2710246903483211E-3</v>
      </c>
      <c r="U308" s="104">
        <v>2.2537101636303788E-2</v>
      </c>
      <c r="V308" s="104">
        <v>2.0835677035284342E-2</v>
      </c>
      <c r="W308" s="104">
        <v>1.197596640542152E-2</v>
      </c>
      <c r="X308" s="104">
        <v>0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7.121152486292138E-3</v>
      </c>
      <c r="L309" s="98">
        <v>1.0685940682294841E-3</v>
      </c>
      <c r="M309" s="98">
        <v>6.8549413734036156E-4</v>
      </c>
      <c r="N309" s="98">
        <v>8.0169502453157561E-4</v>
      </c>
      <c r="O309" s="98">
        <v>4.6072786359663926E-3</v>
      </c>
      <c r="P309" s="98">
        <v>6.6268740114428515E-3</v>
      </c>
      <c r="Q309" s="98">
        <v>6.6701287474791038E-3</v>
      </c>
      <c r="R309" s="98">
        <v>2.3950682290116488E-3</v>
      </c>
      <c r="S309" s="98">
        <v>2.1538080230522169E-3</v>
      </c>
      <c r="T309" s="98">
        <v>4.9904366558212003E-3</v>
      </c>
      <c r="U309" s="98">
        <v>1.1100367852137831E-2</v>
      </c>
      <c r="V309" s="98">
        <v>1.0068937687542058E-2</v>
      </c>
      <c r="W309" s="98">
        <v>5.9582190555709904E-3</v>
      </c>
      <c r="X309" s="98">
        <v>0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7.7706314409159141E-3</v>
      </c>
      <c r="L310" s="98">
        <v>1.0637420833929281E-3</v>
      </c>
      <c r="M310" s="98">
        <v>7.3940129942644446E-4</v>
      </c>
      <c r="N310" s="98">
        <v>9.3078033612027709E-4</v>
      </c>
      <c r="O310" s="98">
        <v>5.0406559065226684E-3</v>
      </c>
      <c r="P310" s="98">
        <v>7.5405549298173209E-3</v>
      </c>
      <c r="Q310" s="98">
        <v>7.3621046392966715E-3</v>
      </c>
      <c r="R310" s="98">
        <v>2.6910456866068265E-3</v>
      </c>
      <c r="S310" s="98">
        <v>2.5051487827571516E-3</v>
      </c>
      <c r="T310" s="98">
        <v>4.2805880345271208E-3</v>
      </c>
      <c r="U310" s="98">
        <v>1.1436733784165957E-2</v>
      </c>
      <c r="V310" s="98">
        <v>1.0766739347742284E-2</v>
      </c>
      <c r="W310" s="98">
        <v>6.01774734985053E-3</v>
      </c>
      <c r="X310" s="98">
        <v>0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4.015534469350158E-3</v>
      </c>
      <c r="D311" s="122">
        <v>7.4202029169734554E-3</v>
      </c>
      <c r="E311" s="122">
        <v>1.5767227758108692E-2</v>
      </c>
      <c r="F311" s="122">
        <v>1.5026908635596383E-2</v>
      </c>
      <c r="G311" s="122">
        <v>1.5231120529083729E-2</v>
      </c>
      <c r="H311" s="122">
        <v>1.7657861147082805E-2</v>
      </c>
      <c r="I311" s="122">
        <v>2.305602002683358E-2</v>
      </c>
      <c r="J311" s="122">
        <v>2.1539871831277171E-2</v>
      </c>
      <c r="K311" s="122">
        <v>1.8992880660892969E-2</v>
      </c>
      <c r="L311" s="122">
        <v>1.2469109682016838E-2</v>
      </c>
      <c r="M311" s="122">
        <v>8.0743610643422108E-3</v>
      </c>
      <c r="N311" s="122">
        <v>7.2331846822739822E-3</v>
      </c>
      <c r="O311" s="122">
        <v>6.9931982133585695E-3</v>
      </c>
      <c r="P311" s="122">
        <v>1.0022815357234229E-2</v>
      </c>
      <c r="Q311" s="122">
        <v>9.8965707556804058E-3</v>
      </c>
      <c r="R311" s="122">
        <v>4.5544596961951843E-3</v>
      </c>
      <c r="S311" s="122">
        <v>7.2397418498212837E-3</v>
      </c>
      <c r="T311" s="122">
        <v>5.7347447013015957E-3</v>
      </c>
      <c r="U311" s="122">
        <v>1.6466499369295982E-2</v>
      </c>
      <c r="V311" s="122">
        <v>1.1342543448101514E-2</v>
      </c>
      <c r="W311" s="122">
        <v>5.7780566290152983E-3</v>
      </c>
      <c r="X311" s="122">
        <v>0</v>
      </c>
      <c r="Y311" s="122">
        <v>0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3.1634840853991377E-3</v>
      </c>
      <c r="D312" s="98">
        <v>5.355897504006008E-3</v>
      </c>
      <c r="E312" s="98">
        <v>5.0669008699330458E-3</v>
      </c>
      <c r="F312" s="98">
        <v>8.1085132409150079E-3</v>
      </c>
      <c r="G312" s="98">
        <v>1.1816293556847176E-2</v>
      </c>
      <c r="H312" s="98">
        <v>1.3413550397145441E-2</v>
      </c>
      <c r="I312" s="98">
        <v>1.8300235094258065E-2</v>
      </c>
      <c r="J312" s="98">
        <v>1.2612849483628908E-2</v>
      </c>
      <c r="K312" s="98">
        <v>1.0896752345629887E-2</v>
      </c>
      <c r="L312" s="98">
        <v>5.5721687207659822E-3</v>
      </c>
      <c r="M312" s="98">
        <v>4.0623937508068577E-3</v>
      </c>
      <c r="N312" s="98">
        <v>4.8115906260630809E-3</v>
      </c>
      <c r="O312" s="98">
        <v>4.8081792283367793E-3</v>
      </c>
      <c r="P312" s="98">
        <v>7.1468627520228619E-3</v>
      </c>
      <c r="Q312" s="98">
        <v>6.5575815652383299E-3</v>
      </c>
      <c r="R312" s="98">
        <v>2.6929947277363163E-3</v>
      </c>
      <c r="S312" s="98">
        <v>4.4989364634553603E-3</v>
      </c>
      <c r="T312" s="98">
        <v>3.8632200324601853E-3</v>
      </c>
      <c r="U312" s="98">
        <v>1.1282078208849088E-2</v>
      </c>
      <c r="V312" s="98">
        <v>8.4628477487710668E-3</v>
      </c>
      <c r="W312" s="98">
        <v>5.7780566290152983E-3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8.520503839510202E-4</v>
      </c>
      <c r="D313" s="33">
        <v>2.0643054129674474E-3</v>
      </c>
      <c r="E313" s="33">
        <v>1.0700326888175645E-2</v>
      </c>
      <c r="F313" s="33">
        <v>6.918395394681376E-3</v>
      </c>
      <c r="G313" s="33">
        <v>3.4148269722365527E-3</v>
      </c>
      <c r="H313" s="33">
        <v>4.2443107499373625E-3</v>
      </c>
      <c r="I313" s="33">
        <v>4.7557849325755158E-3</v>
      </c>
      <c r="J313" s="33">
        <v>8.9270223476482623E-3</v>
      </c>
      <c r="K313" s="33">
        <v>8.0961283152630823E-3</v>
      </c>
      <c r="L313" s="33">
        <v>6.8969409612508548E-3</v>
      </c>
      <c r="M313" s="33">
        <v>4.0119673135353522E-3</v>
      </c>
      <c r="N313" s="33">
        <v>2.4215940562109014E-3</v>
      </c>
      <c r="O313" s="33">
        <v>2.1850189850217906E-3</v>
      </c>
      <c r="P313" s="33">
        <v>2.8759526052113669E-3</v>
      </c>
      <c r="Q313" s="33">
        <v>3.3389891904420758E-3</v>
      </c>
      <c r="R313" s="33">
        <v>1.8614649684588682E-3</v>
      </c>
      <c r="S313" s="33">
        <v>2.740805386365923E-3</v>
      </c>
      <c r="T313" s="33">
        <v>1.8715246688414103E-3</v>
      </c>
      <c r="U313" s="33">
        <v>5.1844211604468934E-3</v>
      </c>
      <c r="V313" s="33">
        <v>2.8796956993304484E-3</v>
      </c>
      <c r="W313" s="33">
        <v>0</v>
      </c>
      <c r="X313" s="33">
        <v>0</v>
      </c>
      <c r="Y313" s="33">
        <v>0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0.68970634091175742</v>
      </c>
      <c r="D315" s="154">
        <f t="shared" si="118"/>
        <v>0.69520537593925003</v>
      </c>
      <c r="E315" s="154">
        <f t="shared" si="118"/>
        <v>0.69952589669142462</v>
      </c>
      <c r="F315" s="154">
        <f t="shared" si="118"/>
        <v>0.70043407695719095</v>
      </c>
      <c r="G315" s="154">
        <f t="shared" si="118"/>
        <v>0.70152832370013773</v>
      </c>
      <c r="H315" s="154">
        <f t="shared" si="118"/>
        <v>0.70325315413596001</v>
      </c>
      <c r="I315" s="154">
        <f t="shared" si="118"/>
        <v>0.70815829815997333</v>
      </c>
      <c r="J315" s="154">
        <f t="shared" si="118"/>
        <v>0.71517091047776227</v>
      </c>
      <c r="K315" s="154">
        <f t="shared" si="118"/>
        <v>0.72565999967547856</v>
      </c>
      <c r="L315" s="154">
        <f t="shared" si="118"/>
        <v>0.72633898530710816</v>
      </c>
      <c r="M315" s="154">
        <f t="shared" si="118"/>
        <v>0.72791074600286998</v>
      </c>
      <c r="N315" s="154">
        <f t="shared" si="118"/>
        <v>0.72964174572229801</v>
      </c>
      <c r="O315" s="154">
        <f t="shared" si="118"/>
        <v>0.74119730838344788</v>
      </c>
      <c r="P315" s="154">
        <f t="shared" si="118"/>
        <v>0.74537168816435351</v>
      </c>
      <c r="Q315" s="154">
        <f t="shared" si="118"/>
        <v>0.7566908967389181</v>
      </c>
      <c r="R315" s="154">
        <f t="shared" ref="R315:V315" si="119">IF(R297=0,"",R297/R279)</f>
        <v>0.76944622181178524</v>
      </c>
      <c r="S315" s="154">
        <f t="shared" si="119"/>
        <v>0.7863914631179838</v>
      </c>
      <c r="T315" s="154">
        <f t="shared" si="119"/>
        <v>0.81404153847446903</v>
      </c>
      <c r="U315" s="154">
        <f t="shared" si="119"/>
        <v>0.83626341060206411</v>
      </c>
      <c r="V315" s="154">
        <f t="shared" si="119"/>
        <v>0.85254885978018013</v>
      </c>
      <c r="W315" s="154">
        <f t="shared" ref="W315:Y315" si="120">IF(W297=0,"",W297/W279)</f>
        <v>0.86299461651097553</v>
      </c>
      <c r="X315" s="154" t="str">
        <f t="shared" si="120"/>
        <v/>
      </c>
      <c r="Y315" s="154" t="str">
        <f t="shared" si="120"/>
        <v/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0.70059451595087818</v>
      </c>
      <c r="D316" s="155">
        <f t="shared" si="121"/>
        <v>0.70463019883117239</v>
      </c>
      <c r="E316" s="155">
        <f t="shared" si="121"/>
        <v>0.70865464102193998</v>
      </c>
      <c r="F316" s="155">
        <f t="shared" si="121"/>
        <v>0.71267715855529779</v>
      </c>
      <c r="G316" s="155">
        <f t="shared" si="121"/>
        <v>0.71668933150001635</v>
      </c>
      <c r="H316" s="155">
        <f t="shared" si="121"/>
        <v>0.72069222223154461</v>
      </c>
      <c r="I316" s="155">
        <f t="shared" si="121"/>
        <v>0.72468379059278942</v>
      </c>
      <c r="J316" s="155">
        <f t="shared" si="121"/>
        <v>0.72865560460577328</v>
      </c>
      <c r="K316" s="155">
        <f t="shared" si="121"/>
        <v>0.73260055033264104</v>
      </c>
      <c r="L316" s="155">
        <f t="shared" si="121"/>
        <v>0.73651682823204911</v>
      </c>
      <c r="M316" s="155">
        <f t="shared" si="121"/>
        <v>0.7396839277636813</v>
      </c>
      <c r="N316" s="155">
        <f t="shared" si="121"/>
        <v>0.74184152522704427</v>
      </c>
      <c r="O316" s="155">
        <f t="shared" si="121"/>
        <v>0.7433338834058183</v>
      </c>
      <c r="P316" s="155">
        <f t="shared" si="121"/>
        <v>0.74567105745245277</v>
      </c>
      <c r="Q316" s="155">
        <f t="shared" si="121"/>
        <v>0.75295482592256802</v>
      </c>
      <c r="R316" s="155">
        <f t="shared" ref="R316:V316" si="122">IF(R298=0,"",R298/R280)</f>
        <v>0.77001421469186848</v>
      </c>
      <c r="S316" s="155">
        <f t="shared" si="122"/>
        <v>0.79299650115159181</v>
      </c>
      <c r="T316" s="155">
        <f t="shared" si="122"/>
        <v>0.81874365668756577</v>
      </c>
      <c r="U316" s="155">
        <f t="shared" si="122"/>
        <v>0.84412663081236949</v>
      </c>
      <c r="V316" s="155">
        <f t="shared" si="122"/>
        <v>0.86601329208778643</v>
      </c>
      <c r="W316" s="155">
        <f t="shared" ref="W316:Y316" si="123">IF(W298=0,"",W298/W280)</f>
        <v>0.88378415822141598</v>
      </c>
      <c r="X316" s="155" t="str">
        <f t="shared" si="123"/>
        <v/>
      </c>
      <c r="Y316" s="155" t="str">
        <f t="shared" si="123"/>
        <v/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0.70059451595087818</v>
      </c>
      <c r="D317" s="156">
        <f t="shared" si="124"/>
        <v>0.70463019883117239</v>
      </c>
      <c r="E317" s="156">
        <f t="shared" si="124"/>
        <v>0.70865464102193998</v>
      </c>
      <c r="F317" s="156">
        <f t="shared" si="124"/>
        <v>0.71267715855529779</v>
      </c>
      <c r="G317" s="156">
        <f t="shared" si="124"/>
        <v>0.71668933150001635</v>
      </c>
      <c r="H317" s="156">
        <f t="shared" si="124"/>
        <v>0.72069222223154461</v>
      </c>
      <c r="I317" s="156">
        <f t="shared" si="124"/>
        <v>0.72468379059278942</v>
      </c>
      <c r="J317" s="156">
        <f t="shared" si="124"/>
        <v>0.72865560460577328</v>
      </c>
      <c r="K317" s="156">
        <f t="shared" si="124"/>
        <v>0.73260055033264104</v>
      </c>
      <c r="L317" s="156">
        <f t="shared" si="124"/>
        <v>0.73651682823204911</v>
      </c>
      <c r="M317" s="156">
        <f t="shared" si="124"/>
        <v>0.7396839277636813</v>
      </c>
      <c r="N317" s="156">
        <f t="shared" si="124"/>
        <v>0.74184152522704427</v>
      </c>
      <c r="O317" s="156">
        <f t="shared" si="124"/>
        <v>0.7433338834058183</v>
      </c>
      <c r="P317" s="156">
        <f t="shared" si="124"/>
        <v>0.74567105745245277</v>
      </c>
      <c r="Q317" s="156">
        <f t="shared" si="124"/>
        <v>0.75295482592256802</v>
      </c>
      <c r="R317" s="156">
        <f t="shared" ref="R317:V317" si="125">IF(R299=0,"",R299/R281)</f>
        <v>0.77001421469186848</v>
      </c>
      <c r="S317" s="156">
        <f t="shared" si="125"/>
        <v>0.79299650115159181</v>
      </c>
      <c r="T317" s="156">
        <f t="shared" si="125"/>
        <v>0.81874365668756577</v>
      </c>
      <c r="U317" s="156">
        <f t="shared" si="125"/>
        <v>0.84412663081236949</v>
      </c>
      <c r="V317" s="156">
        <f t="shared" si="125"/>
        <v>0.86601329208778643</v>
      </c>
      <c r="W317" s="156">
        <f t="shared" ref="W317:Y317" si="126">IF(W299=0,"",W299/W281)</f>
        <v>0.88378415822141598</v>
      </c>
      <c r="X317" s="156" t="str">
        <f t="shared" si="126"/>
        <v/>
      </c>
      <c r="Y317" s="156" t="str">
        <f t="shared" si="126"/>
        <v/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2.3612284950817353</v>
      </c>
      <c r="E318" s="155">
        <f t="shared" si="127"/>
        <v>2.4571325007913911</v>
      </c>
      <c r="F318" s="155">
        <f t="shared" si="127"/>
        <v>2.5538067651711773</v>
      </c>
      <c r="G318" s="155">
        <f t="shared" si="127"/>
        <v>2.6518113536192072</v>
      </c>
      <c r="H318" s="155">
        <f t="shared" si="127"/>
        <v>2.751058245353335</v>
      </c>
      <c r="I318" s="155">
        <f t="shared" si="127"/>
        <v>2.8516648407263725</v>
      </c>
      <c r="J318" s="155">
        <f t="shared" si="127"/>
        <v>2.9541573192931225</v>
      </c>
      <c r="K318" s="155">
        <f t="shared" si="127"/>
        <v>3.0589524591337431</v>
      </c>
      <c r="L318" s="155">
        <f t="shared" si="127"/>
        <v>3.1661055295072873</v>
      </c>
      <c r="M318" s="155">
        <f t="shared" si="127"/>
        <v>3.2888950499190894</v>
      </c>
      <c r="N318" s="155">
        <f t="shared" si="127"/>
        <v>3.4312628031919363</v>
      </c>
      <c r="O318" s="155">
        <f t="shared" si="127"/>
        <v>3.5929548193350791</v>
      </c>
      <c r="P318" s="155">
        <f t="shared" si="127"/>
        <v>3.7582352308246971</v>
      </c>
      <c r="Q318" s="155">
        <f t="shared" si="127"/>
        <v>3.8850854125310388</v>
      </c>
      <c r="R318" s="155">
        <f t="shared" ref="R318:V318" si="128">IF(R300=0,"",R300/R282)</f>
        <v>3.9125710712894084</v>
      </c>
      <c r="S318" s="155">
        <f t="shared" si="128"/>
        <v>3.9156250333736722</v>
      </c>
      <c r="T318" s="155">
        <f t="shared" si="128"/>
        <v>3.9190183245784089</v>
      </c>
      <c r="U318" s="155">
        <f t="shared" si="128"/>
        <v>3.9227886481392282</v>
      </c>
      <c r="V318" s="155">
        <f t="shared" si="128"/>
        <v>3.9335624852676254</v>
      </c>
      <c r="W318" s="155">
        <f t="shared" ref="W318:Y318" si="129">IF(W300=0,"",W300/W282)</f>
        <v>3.9689243079134169</v>
      </c>
      <c r="X318" s="155" t="str">
        <f t="shared" si="129"/>
        <v/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2.3612284950817353</v>
      </c>
      <c r="E319" s="156">
        <f t="shared" si="130"/>
        <v>2.4571325007913911</v>
      </c>
      <c r="F319" s="156">
        <f t="shared" si="130"/>
        <v>2.5538067651711773</v>
      </c>
      <c r="G319" s="156">
        <f t="shared" si="130"/>
        <v>2.6518113536192072</v>
      </c>
      <c r="H319" s="156">
        <f t="shared" si="130"/>
        <v>2.751058245353335</v>
      </c>
      <c r="I319" s="156">
        <f t="shared" si="130"/>
        <v>2.8516648407263725</v>
      </c>
      <c r="J319" s="156">
        <f t="shared" si="130"/>
        <v>2.9541573192931225</v>
      </c>
      <c r="K319" s="156">
        <f t="shared" si="130"/>
        <v>3.0589524591337431</v>
      </c>
      <c r="L319" s="156">
        <f t="shared" si="130"/>
        <v>3.1661055295072873</v>
      </c>
      <c r="M319" s="156">
        <f t="shared" si="130"/>
        <v>3.2888950499190894</v>
      </c>
      <c r="N319" s="156">
        <f t="shared" si="130"/>
        <v>3.4312628031919363</v>
      </c>
      <c r="O319" s="156">
        <f t="shared" si="130"/>
        <v>3.5929548193350791</v>
      </c>
      <c r="P319" s="156">
        <f t="shared" si="130"/>
        <v>3.7582352308246971</v>
      </c>
      <c r="Q319" s="156">
        <f t="shared" si="130"/>
        <v>3.8850854125310388</v>
      </c>
      <c r="R319" s="156">
        <f t="shared" ref="R319:V319" si="131">IF(R301=0,"",R301/R283)</f>
        <v>3.9125710712894084</v>
      </c>
      <c r="S319" s="156">
        <f t="shared" si="131"/>
        <v>3.9156250333736722</v>
      </c>
      <c r="T319" s="156">
        <f t="shared" si="131"/>
        <v>3.9190183245784089</v>
      </c>
      <c r="U319" s="156">
        <f t="shared" si="131"/>
        <v>3.9227886481392282</v>
      </c>
      <c r="V319" s="156">
        <f t="shared" si="131"/>
        <v>3.9335624852676254</v>
      </c>
      <c r="W319" s="156">
        <f t="shared" ref="W319:Y319" si="132">IF(W301=0,"",W301/W283)</f>
        <v>3.9689243079134169</v>
      </c>
      <c r="X319" s="156" t="str">
        <f t="shared" si="132"/>
        <v/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0.6164136659385715</v>
      </c>
      <c r="D320" s="155">
        <f t="shared" si="133"/>
        <v>0.62912118238739034</v>
      </c>
      <c r="E320" s="155">
        <f t="shared" si="133"/>
        <v>0.64300699020020102</v>
      </c>
      <c r="F320" s="155">
        <f t="shared" si="133"/>
        <v>0.63987629790481837</v>
      </c>
      <c r="G320" s="155">
        <f t="shared" si="133"/>
        <v>0.63278646393109117</v>
      </c>
      <c r="H320" s="155">
        <f t="shared" si="133"/>
        <v>0.6243888596144892</v>
      </c>
      <c r="I320" s="155">
        <f t="shared" si="133"/>
        <v>0.63631988308879905</v>
      </c>
      <c r="J320" s="155">
        <f t="shared" si="133"/>
        <v>0.64992266413922239</v>
      </c>
      <c r="K320" s="155">
        <f t="shared" si="133"/>
        <v>0.71383234554923736</v>
      </c>
      <c r="L320" s="155">
        <f t="shared" si="133"/>
        <v>0.67021452033225926</v>
      </c>
      <c r="M320" s="155">
        <f t="shared" si="133"/>
        <v>0.67622699052667412</v>
      </c>
      <c r="N320" s="155">
        <f t="shared" si="133"/>
        <v>0.68895380598808864</v>
      </c>
      <c r="O320" s="155">
        <f t="shared" si="133"/>
        <v>0.78232176251231378</v>
      </c>
      <c r="P320" s="155">
        <f t="shared" si="133"/>
        <v>0.80071102132602345</v>
      </c>
      <c r="Q320" s="155">
        <f t="shared" si="133"/>
        <v>0.81333397252341111</v>
      </c>
      <c r="R320" s="155">
        <f t="shared" ref="R320:V320" si="134">IF(R302=0,"",R302/R284)</f>
        <v>0.80610976847562943</v>
      </c>
      <c r="S320" s="155">
        <f t="shared" si="134"/>
        <v>0.79070988807526688</v>
      </c>
      <c r="T320" s="155">
        <f t="shared" si="134"/>
        <v>0.8476675081943108</v>
      </c>
      <c r="U320" s="155">
        <f t="shared" si="134"/>
        <v>0.84854788812919624</v>
      </c>
      <c r="V320" s="155">
        <f t="shared" si="134"/>
        <v>0.87472249680840808</v>
      </c>
      <c r="W320" s="155">
        <f t="shared" ref="W320:Y320" si="135">IF(W302=0,"",W302/W284)</f>
        <v>0.88243961712098362</v>
      </c>
      <c r="X320" s="155" t="str">
        <f t="shared" si="135"/>
        <v/>
      </c>
      <c r="Y320" s="155" t="str">
        <f t="shared" si="135"/>
        <v/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0.57487261886067709</v>
      </c>
      <c r="D321" s="156">
        <f t="shared" si="136"/>
        <v>0.57692030899895741</v>
      </c>
      <c r="E321" s="156">
        <f t="shared" si="136"/>
        <v>0.57925263712967301</v>
      </c>
      <c r="F321" s="156">
        <f t="shared" si="136"/>
        <v>0.58162377953208444</v>
      </c>
      <c r="G321" s="156">
        <f t="shared" si="136"/>
        <v>0.58425705678339424</v>
      </c>
      <c r="H321" s="156">
        <f t="shared" si="136"/>
        <v>0.58712513728798277</v>
      </c>
      <c r="I321" s="156">
        <f t="shared" si="136"/>
        <v>0.5902830472425985</v>
      </c>
      <c r="J321" s="156">
        <f t="shared" si="136"/>
        <v>0.59395620955281869</v>
      </c>
      <c r="K321" s="156">
        <f t="shared" si="136"/>
        <v>0.59833629298166058</v>
      </c>
      <c r="L321" s="156">
        <f t="shared" si="136"/>
        <v>0.60347457678125171</v>
      </c>
      <c r="M321" s="156">
        <f t="shared" si="136"/>
        <v>0.61394929411683863</v>
      </c>
      <c r="N321" s="156">
        <f t="shared" si="136"/>
        <v>0.63121568902687697</v>
      </c>
      <c r="O321" s="156">
        <f t="shared" si="136"/>
        <v>0.65645813893602045</v>
      </c>
      <c r="P321" s="156">
        <f t="shared" si="136"/>
        <v>0.68706733253853314</v>
      </c>
      <c r="Q321" s="156">
        <f t="shared" si="136"/>
        <v>0.71462667449908845</v>
      </c>
      <c r="R321" s="156">
        <f t="shared" ref="R321:V321" si="137">IF(R303=0,"",R303/R285)</f>
        <v>0.73250656741337328</v>
      </c>
      <c r="S321" s="156">
        <f t="shared" si="137"/>
        <v>0.74915445176106688</v>
      </c>
      <c r="T321" s="156">
        <f t="shared" si="137"/>
        <v>0.76407945184505244</v>
      </c>
      <c r="U321" s="156">
        <f t="shared" si="137"/>
        <v>0.77679069196826489</v>
      </c>
      <c r="V321" s="156">
        <f t="shared" si="137"/>
        <v>0.78679729643361795</v>
      </c>
      <c r="W321" s="156">
        <f t="shared" ref="W321:Y321" si="138">IF(W303=0,"",W303/W285)</f>
        <v>0.79294788586506038</v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>
        <f t="shared" si="140"/>
        <v>0.87594697761449214</v>
      </c>
      <c r="V322" s="156">
        <f t="shared" si="140"/>
        <v>0.88486373102521176</v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>
        <f t="shared" si="143"/>
        <v>0.77679069196826489</v>
      </c>
      <c r="V323" s="157">
        <f t="shared" si="143"/>
        <v>0.78679729643361795</v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>
        <f t="shared" si="146"/>
        <v>1</v>
      </c>
      <c r="V324" s="158">
        <f t="shared" si="146"/>
        <v>1</v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0.64386064978934698</v>
      </c>
      <c r="D325" s="157">
        <f t="shared" si="148"/>
        <v>0.64538513236961514</v>
      </c>
      <c r="E325" s="157">
        <f t="shared" si="148"/>
        <v>0.64705406322829517</v>
      </c>
      <c r="F325" s="157">
        <f t="shared" si="148"/>
        <v>0.64874313053569066</v>
      </c>
      <c r="G325" s="157">
        <f t="shared" si="148"/>
        <v>0.65056635334077051</v>
      </c>
      <c r="H325" s="157">
        <f t="shared" si="148"/>
        <v>0.65251086133984482</v>
      </c>
      <c r="I325" s="157">
        <f t="shared" si="148"/>
        <v>0.65460622513077849</v>
      </c>
      <c r="J325" s="157">
        <f t="shared" si="148"/>
        <v>0.65697101385177326</v>
      </c>
      <c r="K325" s="157">
        <f t="shared" si="148"/>
        <v>0.65970997320763625</v>
      </c>
      <c r="L325" s="157">
        <f t="shared" si="148"/>
        <v>0.66285911668540043</v>
      </c>
      <c r="M325" s="157">
        <f t="shared" si="148"/>
        <v>0.6688460177335549</v>
      </c>
      <c r="N325" s="157">
        <f t="shared" si="148"/>
        <v>0.67871787836957398</v>
      </c>
      <c r="O325" s="157">
        <f t="shared" si="148"/>
        <v>0.69377118258448744</v>
      </c>
      <c r="P325" s="157">
        <f t="shared" si="148"/>
        <v>0.71329224893598875</v>
      </c>
      <c r="Q325" s="157">
        <f t="shared" si="148"/>
        <v>0.73212592467340087</v>
      </c>
      <c r="R325" s="157">
        <f t="shared" ref="R325:V325" si="149">IF(R307=0,"",R307/R289)</f>
        <v>0.74487141424417691</v>
      </c>
      <c r="S325" s="157">
        <f t="shared" si="149"/>
        <v>0.75721959671544337</v>
      </c>
      <c r="T325" s="157">
        <f t="shared" si="149"/>
        <v>0.76947195068566354</v>
      </c>
      <c r="U325" s="157">
        <f t="shared" si="149"/>
        <v>0.78175164568205457</v>
      </c>
      <c r="V325" s="157" t="str">
        <f t="shared" si="149"/>
        <v/>
      </c>
      <c r="W325" s="157">
        <f t="shared" ref="W325:Y325" si="150">IF(W307=0,"",W307/W289)</f>
        <v>0.80483288762769756</v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>
        <f t="shared" si="151"/>
        <v>0.80214296023921217</v>
      </c>
      <c r="L326" s="158">
        <f t="shared" si="151"/>
        <v>0.79688465318406354</v>
      </c>
      <c r="M326" s="158">
        <f t="shared" si="151"/>
        <v>0.80763011328912182</v>
      </c>
      <c r="N326" s="158">
        <f t="shared" si="151"/>
        <v>0.82031221002398713</v>
      </c>
      <c r="O326" s="158">
        <f t="shared" si="151"/>
        <v>0.8259103874362671</v>
      </c>
      <c r="P326" s="158">
        <f t="shared" si="151"/>
        <v>0.841741102859765</v>
      </c>
      <c r="Q326" s="158">
        <f t="shared" si="151"/>
        <v>0.85184599309038844</v>
      </c>
      <c r="R326" s="158">
        <f t="shared" ref="R326:V326" si="152">IF(R308=0,"",R308/R290)</f>
        <v>0.86111075030991069</v>
      </c>
      <c r="S326" s="158">
        <f t="shared" si="152"/>
        <v>0.87091239027917733</v>
      </c>
      <c r="T326" s="158">
        <f t="shared" si="152"/>
        <v>0.86112942842740781</v>
      </c>
      <c r="U326" s="158">
        <f t="shared" si="152"/>
        <v>0.87911628302748035</v>
      </c>
      <c r="V326" s="158">
        <f t="shared" si="152"/>
        <v>0.88847802930915165</v>
      </c>
      <c r="W326" s="158">
        <f t="shared" ref="W326:Y326" si="153">IF(W308=0,"",W308/W290)</f>
        <v>0.8923438036851693</v>
      </c>
      <c r="X326" s="158" t="str">
        <f t="shared" si="153"/>
        <v/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>
        <f t="shared" si="154"/>
        <v>0.65970997320763625</v>
      </c>
      <c r="L327" s="156">
        <f t="shared" si="154"/>
        <v>0.66285911668540043</v>
      </c>
      <c r="M327" s="156">
        <f t="shared" si="154"/>
        <v>0.6688460177335549</v>
      </c>
      <c r="N327" s="156">
        <f t="shared" si="154"/>
        <v>0.67871787836957398</v>
      </c>
      <c r="O327" s="156">
        <f t="shared" si="154"/>
        <v>0.69377118258448744</v>
      </c>
      <c r="P327" s="156">
        <f t="shared" si="154"/>
        <v>0.71329224893598875</v>
      </c>
      <c r="Q327" s="156">
        <f t="shared" si="154"/>
        <v>0.73212592467340087</v>
      </c>
      <c r="R327" s="156">
        <f t="shared" ref="R327:V327" si="155">IF(R309=0,"",R309/R291)</f>
        <v>0.74487141424417691</v>
      </c>
      <c r="S327" s="156">
        <f t="shared" si="155"/>
        <v>0.75721959671544337</v>
      </c>
      <c r="T327" s="156">
        <f t="shared" si="155"/>
        <v>0.76947195068566354</v>
      </c>
      <c r="U327" s="156">
        <f t="shared" si="155"/>
        <v>0.78175164568205457</v>
      </c>
      <c r="V327" s="156">
        <f t="shared" si="155"/>
        <v>0.79381502254422465</v>
      </c>
      <c r="W327" s="156">
        <f t="shared" ref="W327:Y327" si="156">IF(W309=0,"",W309/W291)</f>
        <v>0.80483288762769756</v>
      </c>
      <c r="X327" s="156" t="str">
        <f t="shared" si="156"/>
        <v/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 t="str">
        <f t="shared" si="159"/>
        <v/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0.61557677552425305</v>
      </c>
      <c r="D329" s="155">
        <f t="shared" si="160"/>
        <v>0.62558544135238559</v>
      </c>
      <c r="E329" s="155">
        <f t="shared" si="160"/>
        <v>0.69117153214426474</v>
      </c>
      <c r="F329" s="155">
        <f t="shared" si="160"/>
        <v>0.6548369999401481</v>
      </c>
      <c r="G329" s="155">
        <f t="shared" si="160"/>
        <v>0.61931534143638678</v>
      </c>
      <c r="H329" s="155">
        <f t="shared" si="160"/>
        <v>0.62220439770964786</v>
      </c>
      <c r="I329" s="155">
        <f t="shared" si="160"/>
        <v>0.61775680772443931</v>
      </c>
      <c r="J329" s="155">
        <f t="shared" si="160"/>
        <v>0.65030334635973752</v>
      </c>
      <c r="K329" s="155">
        <f t="shared" si="160"/>
        <v>0.65301729496491967</v>
      </c>
      <c r="L329" s="155">
        <f t="shared" si="160"/>
        <v>0.67551970864676403</v>
      </c>
      <c r="M329" s="155">
        <f t="shared" si="160"/>
        <v>0.66692905871072883</v>
      </c>
      <c r="N329" s="155">
        <f t="shared" si="160"/>
        <v>0.64090004511445287</v>
      </c>
      <c r="O329" s="155">
        <f t="shared" si="160"/>
        <v>0.63844583594436899</v>
      </c>
      <c r="P329" s="155">
        <f t="shared" si="160"/>
        <v>0.63576839495639859</v>
      </c>
      <c r="Q329" s="155">
        <f t="shared" si="160"/>
        <v>0.64715593136758531</v>
      </c>
      <c r="R329" s="155">
        <f t="shared" ref="R329:V329" si="161">IF(R311=0,"",R311/R293)</f>
        <v>0.66552865939732286</v>
      </c>
      <c r="S329" s="155">
        <f t="shared" si="161"/>
        <v>0.66650350878034659</v>
      </c>
      <c r="T329" s="155">
        <f t="shared" si="161"/>
        <v>0.66305488665766421</v>
      </c>
      <c r="U329" s="155">
        <f t="shared" si="161"/>
        <v>0.66694444907833639</v>
      </c>
      <c r="V329" s="155">
        <f t="shared" si="161"/>
        <v>0.6587119374222894</v>
      </c>
      <c r="W329" s="155">
        <f t="shared" ref="W329:Y329" si="162">IF(W311=0,"",W311/W293)</f>
        <v>0.61097929938264905</v>
      </c>
      <c r="X329" s="155" t="str">
        <f t="shared" si="162"/>
        <v/>
      </c>
      <c r="Y329" s="155" t="str">
        <f t="shared" si="162"/>
        <v/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0.5869851274922212</v>
      </c>
      <c r="D330" s="156">
        <f t="shared" si="163"/>
        <v>0.58734895024691236</v>
      </c>
      <c r="E330" s="156">
        <f t="shared" si="163"/>
        <v>0.58771280577424856</v>
      </c>
      <c r="F330" s="156">
        <f t="shared" si="163"/>
        <v>0.5880766657705816</v>
      </c>
      <c r="G330" s="156">
        <f t="shared" si="163"/>
        <v>0.58844055594859279</v>
      </c>
      <c r="H330" s="156">
        <f t="shared" si="163"/>
        <v>0.58880447316137741</v>
      </c>
      <c r="I330" s="156">
        <f t="shared" si="163"/>
        <v>0.58916842374454059</v>
      </c>
      <c r="J330" s="156">
        <f t="shared" si="163"/>
        <v>0.58953243365282182</v>
      </c>
      <c r="K330" s="156">
        <f t="shared" si="163"/>
        <v>0.58989652495457567</v>
      </c>
      <c r="L330" s="156">
        <f t="shared" si="163"/>
        <v>0.59026070355399185</v>
      </c>
      <c r="M330" s="156">
        <f t="shared" si="163"/>
        <v>0.5905372764152087</v>
      </c>
      <c r="N330" s="156">
        <f t="shared" si="163"/>
        <v>0.59069186763509229</v>
      </c>
      <c r="O330" s="156">
        <f t="shared" si="163"/>
        <v>0.59078426274630003</v>
      </c>
      <c r="P330" s="156">
        <f t="shared" si="163"/>
        <v>0.5910420760300733</v>
      </c>
      <c r="Q330" s="156">
        <f t="shared" si="163"/>
        <v>0.59209143632137295</v>
      </c>
      <c r="R330" s="156">
        <f t="shared" ref="R330:V330" si="164">IF(R312=0,"",R312/R294)</f>
        <v>0.59484784450810835</v>
      </c>
      <c r="S330" s="156">
        <f t="shared" si="164"/>
        <v>0.59873607322889766</v>
      </c>
      <c r="T330" s="156">
        <f t="shared" si="164"/>
        <v>0.60300222250706581</v>
      </c>
      <c r="U330" s="156">
        <f t="shared" si="164"/>
        <v>0.60689239236594827</v>
      </c>
      <c r="V330" s="156">
        <f t="shared" si="164"/>
        <v>0.6096526828288753</v>
      </c>
      <c r="W330" s="156">
        <f t="shared" ref="W330:Y330" si="165">IF(W312=0,"",W312/W294)</f>
        <v>0.61097929938264905</v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0.75148005138005769</v>
      </c>
      <c r="D331" s="159">
        <f t="shared" si="166"/>
        <v>0.75272351385861047</v>
      </c>
      <c r="E331" s="159">
        <f t="shared" si="166"/>
        <v>0.75402560588067802</v>
      </c>
      <c r="F331" s="159">
        <f t="shared" si="166"/>
        <v>0.75533569284049751</v>
      </c>
      <c r="G331" s="159">
        <f t="shared" si="166"/>
        <v>0.75669977416136025</v>
      </c>
      <c r="H331" s="159">
        <f t="shared" si="166"/>
        <v>0.758112220099461</v>
      </c>
      <c r="I331" s="159">
        <f t="shared" si="166"/>
        <v>0.75958436491404291</v>
      </c>
      <c r="J331" s="159">
        <f t="shared" si="166"/>
        <v>0.76116264106459108</v>
      </c>
      <c r="K331" s="159">
        <f t="shared" si="166"/>
        <v>0.76288652835485782</v>
      </c>
      <c r="L331" s="159">
        <f t="shared" si="166"/>
        <v>0.76476658925093599</v>
      </c>
      <c r="M331" s="159">
        <f t="shared" si="166"/>
        <v>0.767454660880866</v>
      </c>
      <c r="N331" s="159">
        <f t="shared" si="166"/>
        <v>0.77113631507966196</v>
      </c>
      <c r="O331" s="159">
        <f t="shared" si="166"/>
        <v>0.7762516051470395</v>
      </c>
      <c r="P331" s="159">
        <f t="shared" si="166"/>
        <v>0.78301636369515593</v>
      </c>
      <c r="Q331" s="159">
        <f t="shared" si="166"/>
        <v>0.79177002723761314</v>
      </c>
      <c r="R331" s="159">
        <f t="shared" ref="R331:V331" si="167">IF(R313=0,"",R313/R295)</f>
        <v>0.80368167046080086</v>
      </c>
      <c r="S331" s="159">
        <f t="shared" si="167"/>
        <v>0.81858702457680244</v>
      </c>
      <c r="T331" s="159">
        <f t="shared" si="167"/>
        <v>0.83463345679618539</v>
      </c>
      <c r="U331" s="159">
        <f t="shared" si="167"/>
        <v>0.84996833432956076</v>
      </c>
      <c r="V331" s="159">
        <f t="shared" si="167"/>
        <v>0.86273902438751948</v>
      </c>
      <c r="W331" s="159" t="str">
        <f t="shared" ref="W331:Y331" si="168">IF(W313=0,"",W313/W295)</f>
        <v/>
      </c>
      <c r="X331" s="159" t="str">
        <f t="shared" si="168"/>
        <v/>
      </c>
      <c r="Y331" s="159" t="str">
        <f t="shared" si="168"/>
        <v/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2.7336582856824769E-2</v>
      </c>
      <c r="D333" s="117">
        <f t="shared" si="169"/>
        <v>3.5528637680024081E-2</v>
      </c>
      <c r="E333" s="117">
        <f t="shared" si="169"/>
        <v>2.9074756037375513E-2</v>
      </c>
      <c r="F333" s="117">
        <f t="shared" si="169"/>
        <v>5.0013743889411093E-2</v>
      </c>
      <c r="G333" s="117">
        <f t="shared" si="169"/>
        <v>7.9074723346994724E-2</v>
      </c>
      <c r="H333" s="117">
        <f t="shared" si="169"/>
        <v>0.11285827530653228</v>
      </c>
      <c r="I333" s="117">
        <f t="shared" si="169"/>
        <v>0.1243048005800749</v>
      </c>
      <c r="J333" s="117">
        <f t="shared" si="169"/>
        <v>7.1832098627692118E-2</v>
      </c>
      <c r="K333" s="117">
        <f t="shared" si="169"/>
        <v>6.2737196488559299E-2</v>
      </c>
      <c r="L333" s="117">
        <f t="shared" si="169"/>
        <v>3.105973982932269E-2</v>
      </c>
      <c r="M333" s="117">
        <f t="shared" si="169"/>
        <v>2.2753624639194302E-2</v>
      </c>
      <c r="N333" s="117">
        <f t="shared" si="169"/>
        <v>2.8009975982713646E-2</v>
      </c>
      <c r="O333" s="117">
        <f t="shared" si="169"/>
        <v>2.7692338446403637E-2</v>
      </c>
      <c r="P333" s="117">
        <f t="shared" si="169"/>
        <v>4.0976852884857598E-2</v>
      </c>
      <c r="Q333" s="117">
        <f t="shared" si="169"/>
        <v>3.6034100735263003E-2</v>
      </c>
      <c r="R333" s="117">
        <f t="shared" ref="R333:V333" si="170">R334+R336+R338+R347</f>
        <v>1.5218309383244002E-2</v>
      </c>
      <c r="S333" s="117">
        <f t="shared" si="170"/>
        <v>2.5743670569719185E-2</v>
      </c>
      <c r="T333" s="117">
        <f t="shared" si="170"/>
        <v>2.092390785264172E-2</v>
      </c>
      <c r="U333" s="117">
        <f t="shared" si="170"/>
        <v>6.0090146936870717E-2</v>
      </c>
      <c r="V333" s="117">
        <f t="shared" si="170"/>
        <v>4.6568042869115915E-2</v>
      </c>
      <c r="W333" s="117">
        <f t="shared" ref="W333:Y333" si="171">W334+W336+W338+W347</f>
        <v>2.8610065324429914E-2</v>
      </c>
      <c r="X333" s="117">
        <f t="shared" si="171"/>
        <v>0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1.3098545400600729E-2</v>
      </c>
      <c r="D338" s="122">
        <v>1.1438036653703883E-2</v>
      </c>
      <c r="E338" s="122">
        <v>6.2981595037404046E-3</v>
      </c>
      <c r="F338" s="122">
        <v>1.3587125372730033E-2</v>
      </c>
      <c r="G338" s="122">
        <v>2.6024129541917355E-2</v>
      </c>
      <c r="H338" s="122">
        <v>5.2673835931808743E-2</v>
      </c>
      <c r="I338" s="122">
        <v>4.2245316771725903E-2</v>
      </c>
      <c r="J338" s="122">
        <v>1.5310155383399847E-2</v>
      </c>
      <c r="K338" s="122">
        <v>1.3935736200303001E-2</v>
      </c>
      <c r="L338" s="122">
        <v>6.119997529980447E-3</v>
      </c>
      <c r="M338" s="122">
        <v>4.5798024996191759E-3</v>
      </c>
      <c r="N338" s="122">
        <v>6.4901253244639637E-3</v>
      </c>
      <c r="O338" s="122">
        <v>6.1911084619408752E-3</v>
      </c>
      <c r="P338" s="122">
        <v>9.0314317686524294E-3</v>
      </c>
      <c r="Q338" s="122">
        <v>6.7746279696102359E-3</v>
      </c>
      <c r="R338" s="122">
        <v>3.2580338246367664E-3</v>
      </c>
      <c r="S338" s="122">
        <v>5.8925050807908099E-3</v>
      </c>
      <c r="T338" s="122">
        <v>3.9983845016692884E-3</v>
      </c>
      <c r="U338" s="122">
        <v>1.09779923635074E-2</v>
      </c>
      <c r="V338" s="122">
        <v>9.8951125564321844E-3</v>
      </c>
      <c r="W338" s="122">
        <v>3.625783362068796E-3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1.3098545400600729E-2</v>
      </c>
      <c r="D339" s="98">
        <v>1.1438036653703883E-2</v>
      </c>
      <c r="E339" s="98">
        <v>6.2981595037404046E-3</v>
      </c>
      <c r="F339" s="98">
        <v>1.3587125372730033E-2</v>
      </c>
      <c r="G339" s="98">
        <v>2.6024129541917355E-2</v>
      </c>
      <c r="H339" s="98">
        <v>5.2673835931808743E-2</v>
      </c>
      <c r="I339" s="98">
        <v>4.2245316771725903E-2</v>
      </c>
      <c r="J339" s="98">
        <v>1.5310155383399847E-2</v>
      </c>
      <c r="K339" s="98">
        <v>1.3935736200303001E-2</v>
      </c>
      <c r="L339" s="98">
        <v>6.119997529980447E-3</v>
      </c>
      <c r="M339" s="98">
        <v>4.5798024996191759E-3</v>
      </c>
      <c r="N339" s="98">
        <v>6.4901253244639637E-3</v>
      </c>
      <c r="O339" s="98">
        <v>6.1911084619408752E-3</v>
      </c>
      <c r="P339" s="98">
        <v>9.0314317686524294E-3</v>
      </c>
      <c r="Q339" s="98">
        <v>6.7746279696102359E-3</v>
      </c>
      <c r="R339" s="98">
        <v>3.2580338246367664E-3</v>
      </c>
      <c r="S339" s="98">
        <v>5.8925050807908099E-3</v>
      </c>
      <c r="T339" s="98">
        <v>3.9983845016692884E-3</v>
      </c>
      <c r="U339" s="98">
        <v>1.08060404050028E-2</v>
      </c>
      <c r="V339" s="98">
        <v>9.7281713746598178E-3</v>
      </c>
      <c r="W339" s="98">
        <v>3.625783362068796E-3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1.7195195850459974E-4</v>
      </c>
      <c r="V340" s="98">
        <v>1.6694118177236676E-4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1.7195195850459974E-4</v>
      </c>
      <c r="V341" s="101">
        <v>1.6694118177236676E-4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1.4238037456224041E-2</v>
      </c>
      <c r="D347" s="122">
        <v>2.4090601026320196E-2</v>
      </c>
      <c r="E347" s="122">
        <v>2.2776596533635108E-2</v>
      </c>
      <c r="F347" s="122">
        <v>3.642661851668106E-2</v>
      </c>
      <c r="G347" s="122">
        <v>5.3050593805077366E-2</v>
      </c>
      <c r="H347" s="122">
        <v>6.0184439374723536E-2</v>
      </c>
      <c r="I347" s="122">
        <v>8.2059483808349001E-2</v>
      </c>
      <c r="J347" s="122">
        <v>5.6521943244292272E-2</v>
      </c>
      <c r="K347" s="122">
        <v>4.8801460288256292E-2</v>
      </c>
      <c r="L347" s="122">
        <v>2.4939742299342243E-2</v>
      </c>
      <c r="M347" s="122">
        <v>1.8173822139575125E-2</v>
      </c>
      <c r="N347" s="122">
        <v>2.1519850658249681E-2</v>
      </c>
      <c r="O347" s="122">
        <v>2.1501229984462761E-2</v>
      </c>
      <c r="P347" s="122">
        <v>3.1945421116205165E-2</v>
      </c>
      <c r="Q347" s="122">
        <v>2.9259472765652765E-2</v>
      </c>
      <c r="R347" s="122">
        <v>1.1960275558607235E-2</v>
      </c>
      <c r="S347" s="122">
        <v>1.9851165488928374E-2</v>
      </c>
      <c r="T347" s="122">
        <v>1.6925523350972433E-2</v>
      </c>
      <c r="U347" s="122">
        <v>4.9112154573363313E-2</v>
      </c>
      <c r="V347" s="122">
        <v>3.6672930312683732E-2</v>
      </c>
      <c r="W347" s="122">
        <v>2.4984281962361118E-2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1.4238037456224041E-2</v>
      </c>
      <c r="D348" s="98">
        <v>2.4090601026320196E-2</v>
      </c>
      <c r="E348" s="98">
        <v>2.2776596533635108E-2</v>
      </c>
      <c r="F348" s="98">
        <v>3.642661851668106E-2</v>
      </c>
      <c r="G348" s="98">
        <v>5.3050593805077366E-2</v>
      </c>
      <c r="H348" s="98">
        <v>6.0184439374723536E-2</v>
      </c>
      <c r="I348" s="98">
        <v>8.2059483808349001E-2</v>
      </c>
      <c r="J348" s="98">
        <v>5.6521943244292272E-2</v>
      </c>
      <c r="K348" s="98">
        <v>4.8801460288256292E-2</v>
      </c>
      <c r="L348" s="98">
        <v>2.4939742299342243E-2</v>
      </c>
      <c r="M348" s="98">
        <v>1.8173822139575125E-2</v>
      </c>
      <c r="N348" s="98">
        <v>2.1519850658249681E-2</v>
      </c>
      <c r="O348" s="98">
        <v>2.1501229984462761E-2</v>
      </c>
      <c r="P348" s="98">
        <v>3.1945421116205165E-2</v>
      </c>
      <c r="Q348" s="98">
        <v>2.9259472765652765E-2</v>
      </c>
      <c r="R348" s="98">
        <v>1.1960275558607235E-2</v>
      </c>
      <c r="S348" s="98">
        <v>1.9851165488928374E-2</v>
      </c>
      <c r="T348" s="98">
        <v>1.6925523350972433E-2</v>
      </c>
      <c r="U348" s="98">
        <v>4.9112154573363313E-2</v>
      </c>
      <c r="V348" s="98">
        <v>3.6672930312683732E-2</v>
      </c>
      <c r="W348" s="98">
        <v>2.4984281962361118E-2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13075.695590030233</v>
      </c>
      <c r="D351" s="117">
        <f t="shared" si="174"/>
        <v>11303.621885588909</v>
      </c>
      <c r="E351" s="117">
        <f t="shared" si="174"/>
        <v>13066.162555653833</v>
      </c>
      <c r="F351" s="117">
        <f t="shared" si="174"/>
        <v>12820.39091396097</v>
      </c>
      <c r="G351" s="117">
        <f t="shared" si="174"/>
        <v>12016.012147502674</v>
      </c>
      <c r="H351" s="117">
        <f t="shared" si="174"/>
        <v>12601.019801116443</v>
      </c>
      <c r="I351" s="117">
        <f t="shared" si="174"/>
        <v>12662.546626699459</v>
      </c>
      <c r="J351" s="117">
        <f t="shared" si="174"/>
        <v>12637.260987640035</v>
      </c>
      <c r="K351" s="117">
        <f t="shared" si="174"/>
        <v>12907.30883754569</v>
      </c>
      <c r="L351" s="117">
        <f t="shared" si="174"/>
        <v>14109.368832511576</v>
      </c>
      <c r="M351" s="117">
        <f t="shared" si="174"/>
        <v>12382.200629438152</v>
      </c>
      <c r="N351" s="117">
        <f t="shared" si="174"/>
        <v>12472.039369170427</v>
      </c>
      <c r="O351" s="117">
        <f t="shared" si="174"/>
        <v>12159.303756218433</v>
      </c>
      <c r="P351" s="117">
        <f t="shared" si="174"/>
        <v>10785.032326107255</v>
      </c>
      <c r="Q351" s="117">
        <f t="shared" si="174"/>
        <v>10613.314354293558</v>
      </c>
      <c r="R351" s="117">
        <f t="shared" ref="R351:V351" si="175">R352+R354+R356+R365</f>
        <v>10318.47063118977</v>
      </c>
      <c r="S351" s="117">
        <f t="shared" si="175"/>
        <v>10290.159899178581</v>
      </c>
      <c r="T351" s="117">
        <f t="shared" si="175"/>
        <v>9856.8397925742665</v>
      </c>
      <c r="U351" s="117">
        <f t="shared" si="175"/>
        <v>9150.0609851374466</v>
      </c>
      <c r="V351" s="117">
        <f t="shared" si="175"/>
        <v>8824.1906542455454</v>
      </c>
      <c r="W351" s="117">
        <f t="shared" ref="W351:Y351" si="176">W352+W354+W356+W365</f>
        <v>9874.4657088181939</v>
      </c>
      <c r="X351" s="117">
        <f t="shared" si="176"/>
        <v>0</v>
      </c>
      <c r="Y351" s="117">
        <f t="shared" si="176"/>
        <v>0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11390.207723808358</v>
      </c>
      <c r="D352" s="122">
        <f t="shared" si="177"/>
        <v>9909.1543266242916</v>
      </c>
      <c r="E352" s="122">
        <f t="shared" si="177"/>
        <v>10575.017922322713</v>
      </c>
      <c r="F352" s="122">
        <f t="shared" si="177"/>
        <v>10475.889366721845</v>
      </c>
      <c r="G352" s="122">
        <f t="shared" si="177"/>
        <v>9959.7293601405781</v>
      </c>
      <c r="H352" s="122">
        <f t="shared" si="177"/>
        <v>10318.769117309937</v>
      </c>
      <c r="I352" s="122">
        <f t="shared" si="177"/>
        <v>10449.506139538282</v>
      </c>
      <c r="J352" s="122">
        <f t="shared" si="177"/>
        <v>10415.717025338532</v>
      </c>
      <c r="K352" s="122">
        <f t="shared" si="177"/>
        <v>10725.782975759854</v>
      </c>
      <c r="L352" s="122">
        <f t="shared" si="177"/>
        <v>11724.858436361808</v>
      </c>
      <c r="M352" s="122">
        <f t="shared" si="177"/>
        <v>10082.351639520681</v>
      </c>
      <c r="N352" s="122">
        <f t="shared" si="177"/>
        <v>10181.057618886187</v>
      </c>
      <c r="O352" s="122">
        <f t="shared" si="177"/>
        <v>9971.7875262361449</v>
      </c>
      <c r="P352" s="122">
        <f t="shared" si="177"/>
        <v>8643.3625565703023</v>
      </c>
      <c r="Q352" s="122">
        <f t="shared" si="177"/>
        <v>8466.6513013142849</v>
      </c>
      <c r="R352" s="122">
        <f t="shared" si="177"/>
        <v>8150.940517679167</v>
      </c>
      <c r="S352" s="122">
        <f t="shared" si="177"/>
        <v>8068.2215961013344</v>
      </c>
      <c r="T352" s="122">
        <f t="shared" si="177"/>
        <v>7718.0576645716492</v>
      </c>
      <c r="U352" s="122">
        <f t="shared" si="177"/>
        <v>6880.5323047281554</v>
      </c>
      <c r="V352" s="122">
        <f t="shared" si="177"/>
        <v>6549.3216421570924</v>
      </c>
      <c r="W352" s="122">
        <f t="shared" si="177"/>
        <v>7594.2418640229071</v>
      </c>
      <c r="X352" s="122">
        <f t="shared" si="177"/>
        <v>0</v>
      </c>
      <c r="Y352" s="122">
        <f t="shared" si="177"/>
        <v>0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11390.207723808358</v>
      </c>
      <c r="D353" s="98">
        <v>9909.1543266242916</v>
      </c>
      <c r="E353" s="98">
        <v>10575.017922322713</v>
      </c>
      <c r="F353" s="98">
        <v>10475.889366721845</v>
      </c>
      <c r="G353" s="98">
        <v>9959.7293601405781</v>
      </c>
      <c r="H353" s="98">
        <v>10318.769117309937</v>
      </c>
      <c r="I353" s="98">
        <v>10449.506139538282</v>
      </c>
      <c r="J353" s="98">
        <v>10415.717025338532</v>
      </c>
      <c r="K353" s="98">
        <v>10725.782975759854</v>
      </c>
      <c r="L353" s="98">
        <v>11724.858436361808</v>
      </c>
      <c r="M353" s="98">
        <v>10082.351639520681</v>
      </c>
      <c r="N353" s="98">
        <v>10181.057618886187</v>
      </c>
      <c r="O353" s="98">
        <v>9971.7875262361449</v>
      </c>
      <c r="P353" s="98">
        <v>8643.3625565703023</v>
      </c>
      <c r="Q353" s="98">
        <v>8466.6513013142849</v>
      </c>
      <c r="R353" s="98">
        <v>8150.940517679167</v>
      </c>
      <c r="S353" s="98">
        <v>8068.2215961013344</v>
      </c>
      <c r="T353" s="98">
        <v>7718.0576645716492</v>
      </c>
      <c r="U353" s="98">
        <v>6880.5323047281554</v>
      </c>
      <c r="V353" s="98">
        <v>6549.3216421570924</v>
      </c>
      <c r="W353" s="98">
        <v>7594.2418640229071</v>
      </c>
      <c r="X353" s="98">
        <v>0</v>
      </c>
      <c r="Y353" s="98">
        <v>0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0.40611281729104898</v>
      </c>
      <c r="E354" s="122">
        <f t="shared" si="178"/>
        <v>0.35710428208378742</v>
      </c>
      <c r="F354" s="122">
        <f t="shared" si="178"/>
        <v>0.37360691228868931</v>
      </c>
      <c r="G354" s="122">
        <f t="shared" si="178"/>
        <v>0.72165041217758252</v>
      </c>
      <c r="H354" s="122">
        <f t="shared" si="178"/>
        <v>0.90786790231701531</v>
      </c>
      <c r="I354" s="122">
        <f t="shared" si="178"/>
        <v>1.2074747054631951</v>
      </c>
      <c r="J354" s="122">
        <f t="shared" si="178"/>
        <v>1.809515583941137</v>
      </c>
      <c r="K354" s="122">
        <f t="shared" si="178"/>
        <v>2.1022358511417258</v>
      </c>
      <c r="L354" s="122">
        <f t="shared" si="178"/>
        <v>3.8824620711455182</v>
      </c>
      <c r="M354" s="122">
        <f t="shared" si="178"/>
        <v>3.1179589260922875</v>
      </c>
      <c r="N354" s="122">
        <f t="shared" si="178"/>
        <v>4.2394354464891038</v>
      </c>
      <c r="O354" s="122">
        <f t="shared" si="178"/>
        <v>5.0770338331366727</v>
      </c>
      <c r="P354" s="122">
        <f t="shared" si="178"/>
        <v>6.6109461919003172</v>
      </c>
      <c r="Q354" s="122">
        <f t="shared" si="178"/>
        <v>15.884650916947361</v>
      </c>
      <c r="R354" s="122">
        <f t="shared" si="178"/>
        <v>10.445704345856646</v>
      </c>
      <c r="S354" s="122">
        <f t="shared" si="178"/>
        <v>13.350426258946193</v>
      </c>
      <c r="T354" s="122">
        <f t="shared" si="178"/>
        <v>16.889663661796035</v>
      </c>
      <c r="U354" s="122">
        <f t="shared" si="178"/>
        <v>26.173418393121903</v>
      </c>
      <c r="V354" s="122">
        <f t="shared" si="178"/>
        <v>16.436272556735151</v>
      </c>
      <c r="W354" s="122">
        <f t="shared" si="178"/>
        <v>11.869035590471366</v>
      </c>
      <c r="X354" s="122">
        <f t="shared" si="178"/>
        <v>0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0.40611281729104898</v>
      </c>
      <c r="E355" s="98">
        <f>RES_hhdet_in_fech!E165</f>
        <v>0.35710428208378742</v>
      </c>
      <c r="F355" s="98">
        <f>RES_hhdet_in_fech!F165</f>
        <v>0.37360691228868931</v>
      </c>
      <c r="G355" s="98">
        <f>RES_hhdet_in_fech!G165</f>
        <v>0.72165041217758252</v>
      </c>
      <c r="H355" s="98">
        <f>RES_hhdet_in_fech!H165</f>
        <v>0.90786790231701531</v>
      </c>
      <c r="I355" s="98">
        <f>RES_hhdet_in_fech!I165</f>
        <v>1.2074747054631951</v>
      </c>
      <c r="J355" s="98">
        <f>RES_hhdet_in_fech!J165</f>
        <v>1.809515583941137</v>
      </c>
      <c r="K355" s="98">
        <f>RES_hhdet_in_fech!K165</f>
        <v>2.1022358511417258</v>
      </c>
      <c r="L355" s="98">
        <f>RES_hhdet_in_fech!L165</f>
        <v>3.8824620711455182</v>
      </c>
      <c r="M355" s="98">
        <f>RES_hhdet_in_fech!M165</f>
        <v>3.1179589260922875</v>
      </c>
      <c r="N355" s="98">
        <f>RES_hhdet_in_fech!N165</f>
        <v>4.2394354464891038</v>
      </c>
      <c r="O355" s="98">
        <f>RES_hhdet_in_fech!O165</f>
        <v>5.0770338331366727</v>
      </c>
      <c r="P355" s="98">
        <f>RES_hhdet_in_fech!P165</f>
        <v>6.6109461919003172</v>
      </c>
      <c r="Q355" s="98">
        <f>RES_hhdet_in_fech!Q165</f>
        <v>15.884650916947361</v>
      </c>
      <c r="R355" s="98">
        <f>RES_hhdet_in_fech!R165</f>
        <v>10.445704345856646</v>
      </c>
      <c r="S355" s="98">
        <f>RES_hhdet_in_fech!S165</f>
        <v>13.350426258946193</v>
      </c>
      <c r="T355" s="98">
        <f>RES_hhdet_in_fech!T165</f>
        <v>16.889663661796035</v>
      </c>
      <c r="U355" s="98">
        <f>RES_hhdet_in_fech!U165</f>
        <v>26.173418393121903</v>
      </c>
      <c r="V355" s="98">
        <f>RES_hhdet_in_fech!V165</f>
        <v>16.436272556735151</v>
      </c>
      <c r="W355" s="98">
        <f>RES_hhdet_in_fech!W165</f>
        <v>11.869035590471366</v>
      </c>
      <c r="X355" s="98">
        <f>RES_hhdet_in_fech!X165</f>
        <v>0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1106.3665497020597</v>
      </c>
      <c r="D356" s="122">
        <v>844.47610318123668</v>
      </c>
      <c r="E356" s="122">
        <v>1585.3018348959943</v>
      </c>
      <c r="F356" s="122">
        <v>1474.8117362334019</v>
      </c>
      <c r="G356" s="122">
        <v>1231.2896890710326</v>
      </c>
      <c r="H356" s="122">
        <v>1415.0598792253581</v>
      </c>
      <c r="I356" s="122">
        <v>1329.6038436148106</v>
      </c>
      <c r="J356" s="122">
        <v>1354.0754844099283</v>
      </c>
      <c r="K356" s="122">
        <v>1298.5478923187741</v>
      </c>
      <c r="L356" s="122">
        <v>1474.8352898403878</v>
      </c>
      <c r="M356" s="122">
        <v>1438.1834038266668</v>
      </c>
      <c r="N356" s="122">
        <v>1399.8778555121128</v>
      </c>
      <c r="O356" s="122">
        <v>1309.9126718752268</v>
      </c>
      <c r="P356" s="122">
        <v>1282.2885558881715</v>
      </c>
      <c r="Q356" s="122">
        <v>1295.7987169145058</v>
      </c>
      <c r="R356" s="122">
        <v>1328.0384958327891</v>
      </c>
      <c r="S356" s="122">
        <v>1366.3997852407267</v>
      </c>
      <c r="T356" s="122">
        <v>1254.7582265433136</v>
      </c>
      <c r="U356" s="122">
        <v>1348.8429925909973</v>
      </c>
      <c r="V356" s="122">
        <v>1383.9340762859406</v>
      </c>
      <c r="W356" s="122">
        <v>1388.4716620887343</v>
      </c>
      <c r="X356" s="122">
        <v>0</v>
      </c>
      <c r="Y356" s="122">
        <v>0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1310.50455031703</v>
      </c>
      <c r="D357" s="98">
        <v>1325.0614746044848</v>
      </c>
      <c r="E357" s="98">
        <v>1386.2826870356585</v>
      </c>
      <c r="F357" s="98">
        <v>1424.1194975567914</v>
      </c>
      <c r="G357" s="98">
        <v>1432.0374153634743</v>
      </c>
      <c r="H357" s="98">
        <v>1449.2493157853698</v>
      </c>
      <c r="I357" s="98">
        <v>1499.7712558622136</v>
      </c>
      <c r="J357" s="98">
        <v>1531.7752988882332</v>
      </c>
      <c r="K357" s="98">
        <v>1573.0171211416553</v>
      </c>
      <c r="L357" s="98">
        <v>1584.7854142662973</v>
      </c>
      <c r="M357" s="98">
        <v>1550.8562245584862</v>
      </c>
      <c r="N357" s="98">
        <v>1587.2623614446898</v>
      </c>
      <c r="O357" s="98">
        <v>1514.1330784813626</v>
      </c>
      <c r="P357" s="98">
        <v>1472.519250365614</v>
      </c>
      <c r="Q357" s="98">
        <v>1420.1502548256808</v>
      </c>
      <c r="R357" s="98">
        <v>1434.2462689895958</v>
      </c>
      <c r="S357" s="98">
        <v>1441.1049188997499</v>
      </c>
      <c r="T357" s="98">
        <v>1466.8018509968333</v>
      </c>
      <c r="U357" s="98">
        <v>1534.5216963747023</v>
      </c>
      <c r="V357" s="98">
        <v>1529.4712623355178</v>
      </c>
      <c r="W357" s="98">
        <v>1596.1363629462915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1362.0097550029873</v>
      </c>
      <c r="V358" s="98">
        <v>1360.8560211303025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756.96407159975229</v>
      </c>
      <c r="V359" s="101">
        <v>734.90571303207753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605.04568340323488</v>
      </c>
      <c r="V360" s="104">
        <v>625.95030809822492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1003.1243424944887</v>
      </c>
      <c r="D361" s="101">
        <v>758.73786790384975</v>
      </c>
      <c r="E361" s="101">
        <v>1599.8819922483999</v>
      </c>
      <c r="F361" s="101">
        <v>1482.8459778349782</v>
      </c>
      <c r="G361" s="101">
        <v>1171.1405575976416</v>
      </c>
      <c r="H361" s="101">
        <v>1390.3073459692414</v>
      </c>
      <c r="I361" s="101">
        <v>1272.264824270577</v>
      </c>
      <c r="J361" s="101">
        <v>1334.5772504023337</v>
      </c>
      <c r="K361" s="101">
        <v>1401.1631316796754</v>
      </c>
      <c r="L361" s="101">
        <v>1494.7414756988121</v>
      </c>
      <c r="M361" s="101">
        <v>1456.5838064752422</v>
      </c>
      <c r="N361" s="101">
        <v>1413.2934013956162</v>
      </c>
      <c r="O361" s="101">
        <v>1480.8490358231004</v>
      </c>
      <c r="P361" s="101">
        <v>1435.2972534225225</v>
      </c>
      <c r="Q361" s="101">
        <v>1436.9490048644959</v>
      </c>
      <c r="R361" s="101">
        <v>1434.1010965552123</v>
      </c>
      <c r="S361" s="101">
        <v>1424.4542402565739</v>
      </c>
      <c r="T361" s="101">
        <v>1370.1652117294898</v>
      </c>
      <c r="U361" s="101">
        <v>1455.9105908782146</v>
      </c>
      <c r="V361" s="101">
        <v>0</v>
      </c>
      <c r="W361" s="101">
        <v>1513.7072711422259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1154.6040006443636</v>
      </c>
      <c r="L362" s="104">
        <v>1244.8009555350586</v>
      </c>
      <c r="M362" s="104">
        <v>1206.9833670959181</v>
      </c>
      <c r="N362" s="104">
        <v>1169.6294932221958</v>
      </c>
      <c r="O362" s="104">
        <v>1246.391954132841</v>
      </c>
      <c r="P362" s="104">
        <v>1223.4106041265918</v>
      </c>
      <c r="Q362" s="104">
        <v>1244.0123971857117</v>
      </c>
      <c r="R362" s="104">
        <v>1248.9472530334583</v>
      </c>
      <c r="S362" s="104">
        <v>1244.2966308974887</v>
      </c>
      <c r="T362" s="104">
        <v>1227.549035721602</v>
      </c>
      <c r="U362" s="104">
        <v>1296.2943192055507</v>
      </c>
      <c r="V362" s="104">
        <v>1363.6742605147779</v>
      </c>
      <c r="W362" s="104">
        <v>1369.1569022849708</v>
      </c>
      <c r="X362" s="104">
        <v>0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671.32890086975374</v>
      </c>
      <c r="L363" s="98">
        <v>749.94813834066849</v>
      </c>
      <c r="M363" s="98">
        <v>701.14588990006223</v>
      </c>
      <c r="N363" s="98">
        <v>654.15447850415671</v>
      </c>
      <c r="O363" s="98">
        <v>708.56784227175251</v>
      </c>
      <c r="P363" s="98">
        <v>675.30651766549556</v>
      </c>
      <c r="Q363" s="98">
        <v>688.0300792959697</v>
      </c>
      <c r="R363" s="98">
        <v>679.91341057459647</v>
      </c>
      <c r="S363" s="98">
        <v>661.59902402817499</v>
      </c>
      <c r="T363" s="98">
        <v>739.47806668679402</v>
      </c>
      <c r="U363" s="98">
        <v>717.99338916272427</v>
      </c>
      <c r="V363" s="98">
        <v>737.58836744356404</v>
      </c>
      <c r="W363" s="98">
        <v>755.24109808530693</v>
      </c>
      <c r="X363" s="98">
        <v>0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483.27509977461</v>
      </c>
      <c r="L364" s="98">
        <v>494.85281719439013</v>
      </c>
      <c r="M364" s="98">
        <v>505.8374771958558</v>
      </c>
      <c r="N364" s="98">
        <v>515.47501471803923</v>
      </c>
      <c r="O364" s="98">
        <v>537.82411186108845</v>
      </c>
      <c r="P364" s="98">
        <v>548.10408646109659</v>
      </c>
      <c r="Q364" s="98">
        <v>555.98231788974215</v>
      </c>
      <c r="R364" s="98">
        <v>569.03384245886161</v>
      </c>
      <c r="S364" s="98">
        <v>582.6976068693134</v>
      </c>
      <c r="T364" s="98">
        <v>488.070969034808</v>
      </c>
      <c r="U364" s="98">
        <v>578.30093004282639</v>
      </c>
      <c r="V364" s="98">
        <v>626.08589307121383</v>
      </c>
      <c r="W364" s="98">
        <v>613.91580419966374</v>
      </c>
      <c r="X364" s="98">
        <v>0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579.12131651981565</v>
      </c>
      <c r="D365" s="122">
        <v>549.58534296609093</v>
      </c>
      <c r="E365" s="122">
        <v>905.48569415304223</v>
      </c>
      <c r="F365" s="122">
        <v>869.31620409343441</v>
      </c>
      <c r="G365" s="122">
        <v>824.27144787888551</v>
      </c>
      <c r="H365" s="122">
        <v>866.28293667882997</v>
      </c>
      <c r="I365" s="122">
        <v>882.22916884090318</v>
      </c>
      <c r="J365" s="122">
        <v>865.65896230763303</v>
      </c>
      <c r="K365" s="122">
        <v>880.87573361592024</v>
      </c>
      <c r="L365" s="122">
        <v>905.79264423823327</v>
      </c>
      <c r="M365" s="122">
        <v>858.54762716471362</v>
      </c>
      <c r="N365" s="122">
        <v>886.86445932563697</v>
      </c>
      <c r="O365" s="122">
        <v>872.52652427392343</v>
      </c>
      <c r="P365" s="122">
        <v>852.77026745688158</v>
      </c>
      <c r="Q365" s="122">
        <v>834.97968514781951</v>
      </c>
      <c r="R365" s="122">
        <v>829.04591333195594</v>
      </c>
      <c r="S365" s="122">
        <v>842.1880915775738</v>
      </c>
      <c r="T365" s="122">
        <v>867.13423779750769</v>
      </c>
      <c r="U365" s="122">
        <v>894.51226942517144</v>
      </c>
      <c r="V365" s="122">
        <v>874.49866324577692</v>
      </c>
      <c r="W365" s="122">
        <v>879.88314711608075</v>
      </c>
      <c r="X365" s="122">
        <v>0</v>
      </c>
      <c r="Y365" s="122">
        <v>0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626.78453320232609</v>
      </c>
      <c r="D366" s="98">
        <v>679.81567906276928</v>
      </c>
      <c r="E366" s="98">
        <v>903.3041176531168</v>
      </c>
      <c r="F366" s="98">
        <v>905.9698213330571</v>
      </c>
      <c r="G366" s="98">
        <v>884.61533262293699</v>
      </c>
      <c r="H366" s="98">
        <v>898.11167779484231</v>
      </c>
      <c r="I366" s="98">
        <v>935.85726488404453</v>
      </c>
      <c r="J366" s="98">
        <v>964.41846890509623</v>
      </c>
      <c r="K366" s="98">
        <v>994.59714086857286</v>
      </c>
      <c r="L366" s="98">
        <v>1007.2414827580706</v>
      </c>
      <c r="M366" s="98">
        <v>963.9096342886138</v>
      </c>
      <c r="N366" s="98">
        <v>966.67684820955458</v>
      </c>
      <c r="O366" s="98">
        <v>927.96430884263816</v>
      </c>
      <c r="P366" s="98">
        <v>919.14774637568416</v>
      </c>
      <c r="Q366" s="98">
        <v>913.5146647550813</v>
      </c>
      <c r="R366" s="98">
        <v>923.70750028631426</v>
      </c>
      <c r="S366" s="98">
        <v>929.66460461500446</v>
      </c>
      <c r="T366" s="98">
        <v>955.24691457576671</v>
      </c>
      <c r="U366" s="98">
        <v>996.31666210956087</v>
      </c>
      <c r="V366" s="98">
        <v>927.82165572404608</v>
      </c>
      <c r="W366" s="98">
        <v>879.88314711608075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425.36900464075023</v>
      </c>
      <c r="D367" s="33">
        <v>335.73342263891385</v>
      </c>
      <c r="E367" s="33">
        <v>906.81621608431533</v>
      </c>
      <c r="F367" s="33">
        <v>819.41089446717899</v>
      </c>
      <c r="G367" s="33">
        <v>632.33427230744462</v>
      </c>
      <c r="H367" s="33">
        <v>757.10295261808994</v>
      </c>
      <c r="I367" s="33">
        <v>686.94195117436914</v>
      </c>
      <c r="J367" s="33">
        <v>729.40253074535769</v>
      </c>
      <c r="K367" s="33">
        <v>734.6624957196525</v>
      </c>
      <c r="L367" s="33">
        <v>819.40261768618439</v>
      </c>
      <c r="M367" s="33">
        <v>750.58408900071709</v>
      </c>
      <c r="N367" s="33">
        <v>730.4321771131581</v>
      </c>
      <c r="O367" s="33">
        <v>744.01166004644801</v>
      </c>
      <c r="P367" s="33">
        <v>688.96777915725613</v>
      </c>
      <c r="Q367" s="33">
        <v>681.18201675026512</v>
      </c>
      <c r="R367" s="33">
        <v>690.69436316789347</v>
      </c>
      <c r="S367" s="33">
        <v>695.35251612188711</v>
      </c>
      <c r="T367" s="33">
        <v>686.27137493687098</v>
      </c>
      <c r="U367" s="33">
        <v>682.0934885356279</v>
      </c>
      <c r="V367" s="33">
        <v>705.80410522361706</v>
      </c>
      <c r="W367" s="33">
        <v>0</v>
      </c>
      <c r="X367" s="33">
        <v>0</v>
      </c>
      <c r="Y367" s="33">
        <v>0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9018.3901602757542</v>
      </c>
      <c r="D369" s="117">
        <f t="shared" si="179"/>
        <v>7858.3387024459716</v>
      </c>
      <c r="E369" s="117">
        <f t="shared" si="179"/>
        <v>9140.1190780596644</v>
      </c>
      <c r="F369" s="117">
        <f t="shared" si="179"/>
        <v>8979.8386760506073</v>
      </c>
      <c r="G369" s="117">
        <f t="shared" si="179"/>
        <v>8429.5728593980421</v>
      </c>
      <c r="H369" s="117">
        <f t="shared" si="179"/>
        <v>8861.7069204648287</v>
      </c>
      <c r="I369" s="117">
        <f t="shared" si="179"/>
        <v>8967.0874695347975</v>
      </c>
      <c r="J369" s="117">
        <f t="shared" si="179"/>
        <v>9037.8014464756288</v>
      </c>
      <c r="K369" s="117">
        <f t="shared" si="179"/>
        <v>9366.3177268647069</v>
      </c>
      <c r="L369" s="117">
        <f t="shared" si="179"/>
        <v>10248.184641130196</v>
      </c>
      <c r="M369" s="117">
        <f t="shared" si="179"/>
        <v>9013.136897331533</v>
      </c>
      <c r="N369" s="117">
        <f t="shared" si="179"/>
        <v>9100.1205780387372</v>
      </c>
      <c r="O369" s="117">
        <f t="shared" si="179"/>
        <v>9012.4432159258486</v>
      </c>
      <c r="P369" s="117">
        <f t="shared" si="179"/>
        <v>8038.8577518176871</v>
      </c>
      <c r="Q369" s="117">
        <f t="shared" si="179"/>
        <v>8030.9983561224262</v>
      </c>
      <c r="R369" s="117">
        <f t="shared" ref="R369:V369" si="180">R370+R372+R374+R383</f>
        <v>7939.5082420448352</v>
      </c>
      <c r="S369" s="117">
        <f t="shared" si="180"/>
        <v>8092.0938988330508</v>
      </c>
      <c r="T369" s="117">
        <f t="shared" si="180"/>
        <v>8023.8770292435192</v>
      </c>
      <c r="U369" s="117">
        <f t="shared" si="180"/>
        <v>7651.8612066479227</v>
      </c>
      <c r="V369" s="117">
        <f t="shared" si="180"/>
        <v>7523.0536807599628</v>
      </c>
      <c r="W369" s="117">
        <f t="shared" ref="W369:Y369" si="181">W370+W372+W374+W383</f>
        <v>8521.6107476323341</v>
      </c>
      <c r="X369" s="117">
        <f t="shared" si="181"/>
        <v>0</v>
      </c>
      <c r="Y369" s="117">
        <f t="shared" si="181"/>
        <v>0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7979.9170668414699</v>
      </c>
      <c r="D370" s="122">
        <f t="shared" si="182"/>
        <v>6982.2893834180468</v>
      </c>
      <c r="E370" s="122">
        <f t="shared" si="182"/>
        <v>7494.0355295441832</v>
      </c>
      <c r="F370" s="122">
        <f t="shared" si="182"/>
        <v>7465.9270672149823</v>
      </c>
      <c r="G370" s="122">
        <f t="shared" si="182"/>
        <v>7138.0317770402362</v>
      </c>
      <c r="H370" s="122">
        <f t="shared" si="182"/>
        <v>7436.656645848333</v>
      </c>
      <c r="I370" s="122">
        <f t="shared" si="182"/>
        <v>7572.5877190232259</v>
      </c>
      <c r="J370" s="122">
        <f t="shared" si="182"/>
        <v>7589.4705865006945</v>
      </c>
      <c r="K370" s="122">
        <f t="shared" si="182"/>
        <v>7857.7145107901415</v>
      </c>
      <c r="L370" s="122">
        <f t="shared" si="182"/>
        <v>8635.5555470189829</v>
      </c>
      <c r="M370" s="122">
        <f t="shared" si="182"/>
        <v>7457.7534618152495</v>
      </c>
      <c r="N370" s="122">
        <f t="shared" si="182"/>
        <v>7552.7313124189477</v>
      </c>
      <c r="O370" s="122">
        <f t="shared" si="182"/>
        <v>7412.3675463748123</v>
      </c>
      <c r="P370" s="122">
        <f t="shared" si="182"/>
        <v>6445.1052975027114</v>
      </c>
      <c r="Q370" s="122">
        <f t="shared" si="182"/>
        <v>6375.0059567281814</v>
      </c>
      <c r="R370" s="122">
        <f t="shared" si="182"/>
        <v>6276.3400617208563</v>
      </c>
      <c r="S370" s="122">
        <f t="shared" si="182"/>
        <v>6398.0714962240709</v>
      </c>
      <c r="T370" s="122">
        <f t="shared" si="182"/>
        <v>6319.1107548168857</v>
      </c>
      <c r="U370" s="122">
        <f t="shared" si="182"/>
        <v>5808.0405525858459</v>
      </c>
      <c r="V370" s="122">
        <f t="shared" si="182"/>
        <v>5671.7995962662508</v>
      </c>
      <c r="W370" s="122">
        <f t="shared" si="182"/>
        <v>6711.6706531253212</v>
      </c>
      <c r="X370" s="122">
        <f t="shared" si="182"/>
        <v>0</v>
      </c>
      <c r="Y370" s="122">
        <f t="shared" si="182"/>
        <v>0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7979.9170668414699</v>
      </c>
      <c r="D371" s="98">
        <v>6982.2893834180468</v>
      </c>
      <c r="E371" s="98">
        <v>7494.0355295441832</v>
      </c>
      <c r="F371" s="98">
        <v>7465.9270672149823</v>
      </c>
      <c r="G371" s="98">
        <v>7138.0317770402362</v>
      </c>
      <c r="H371" s="98">
        <v>7436.656645848333</v>
      </c>
      <c r="I371" s="98">
        <v>7572.5877190232259</v>
      </c>
      <c r="J371" s="98">
        <v>7589.4705865006945</v>
      </c>
      <c r="K371" s="98">
        <v>7857.7145107901415</v>
      </c>
      <c r="L371" s="98">
        <v>8635.5555470189829</v>
      </c>
      <c r="M371" s="98">
        <v>7457.7534618152495</v>
      </c>
      <c r="N371" s="98">
        <v>7552.7313124189477</v>
      </c>
      <c r="O371" s="98">
        <v>7412.3675463748123</v>
      </c>
      <c r="P371" s="98">
        <v>6445.1052975027114</v>
      </c>
      <c r="Q371" s="98">
        <v>6375.0059567281814</v>
      </c>
      <c r="R371" s="98">
        <v>6276.3400617208563</v>
      </c>
      <c r="S371" s="98">
        <v>6398.0714962240709</v>
      </c>
      <c r="T371" s="98">
        <v>6319.1107548168857</v>
      </c>
      <c r="U371" s="98">
        <v>5808.0405525858459</v>
      </c>
      <c r="V371" s="98">
        <v>5671.7995962662508</v>
      </c>
      <c r="W371" s="98">
        <v>6711.6706531253212</v>
      </c>
      <c r="X371" s="98">
        <v>0</v>
      </c>
      <c r="Y371" s="98">
        <v>0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0.95892515640554732</v>
      </c>
      <c r="E372" s="122">
        <f t="shared" si="183"/>
        <v>0.8774525376798511</v>
      </c>
      <c r="F372" s="122">
        <f t="shared" si="183"/>
        <v>0.95411986011756933</v>
      </c>
      <c r="G372" s="122">
        <f t="shared" si="183"/>
        <v>1.9136807563564939</v>
      </c>
      <c r="H372" s="122">
        <f t="shared" si="183"/>
        <v>2.497597478360861</v>
      </c>
      <c r="I372" s="122">
        <f t="shared" si="183"/>
        <v>3.4433131636358261</v>
      </c>
      <c r="J372" s="122">
        <f t="shared" si="183"/>
        <v>5.3455937066746779</v>
      </c>
      <c r="K372" s="122">
        <f t="shared" si="183"/>
        <v>6.4306395265290996</v>
      </c>
      <c r="L372" s="122">
        <f t="shared" si="183"/>
        <v>12.292284631556141</v>
      </c>
      <c r="M372" s="122">
        <f t="shared" si="183"/>
        <v>10.254639677875963</v>
      </c>
      <c r="N372" s="122">
        <f t="shared" si="183"/>
        <v>14.546617154071459</v>
      </c>
      <c r="O372" s="122">
        <f t="shared" si="183"/>
        <v>18.241553178695661</v>
      </c>
      <c r="P372" s="122">
        <f t="shared" si="183"/>
        <v>24.84549088748614</v>
      </c>
      <c r="Q372" s="122">
        <f t="shared" si="183"/>
        <v>61.713225560579986</v>
      </c>
      <c r="R372" s="122">
        <f t="shared" si="183"/>
        <v>40.869560642840767</v>
      </c>
      <c r="S372" s="122">
        <f t="shared" si="183"/>
        <v>52.275263265738936</v>
      </c>
      <c r="T372" s="122">
        <f t="shared" si="183"/>
        <v>66.190901386544738</v>
      </c>
      <c r="U372" s="122">
        <f t="shared" si="183"/>
        <v>102.6727885555371</v>
      </c>
      <c r="V372" s="122">
        <f t="shared" si="183"/>
        <v>64.653105126807191</v>
      </c>
      <c r="W372" s="122">
        <f t="shared" si="183"/>
        <v>47.10730386651128</v>
      </c>
      <c r="X372" s="122">
        <f t="shared" si="183"/>
        <v>0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0.95892515640554732</v>
      </c>
      <c r="E373" s="98">
        <f>RES_hhdet_in_tesh!E165</f>
        <v>0.8774525376798511</v>
      </c>
      <c r="F373" s="98">
        <f>RES_hhdet_in_tesh!F165</f>
        <v>0.95411986011756933</v>
      </c>
      <c r="G373" s="98">
        <f>RES_hhdet_in_tesh!G165</f>
        <v>1.9136807563564939</v>
      </c>
      <c r="H373" s="98">
        <f>RES_hhdet_in_tesh!H165</f>
        <v>2.497597478360861</v>
      </c>
      <c r="I373" s="98">
        <f>RES_hhdet_in_tesh!I165</f>
        <v>3.4433131636358261</v>
      </c>
      <c r="J373" s="98">
        <f>RES_hhdet_in_tesh!J165</f>
        <v>5.3455937066746779</v>
      </c>
      <c r="K373" s="98">
        <f>RES_hhdet_in_tesh!K165</f>
        <v>6.4306395265290996</v>
      </c>
      <c r="L373" s="98">
        <f>RES_hhdet_in_tesh!L165</f>
        <v>12.292284631556141</v>
      </c>
      <c r="M373" s="98">
        <f>RES_hhdet_in_tesh!M165</f>
        <v>10.254639677875963</v>
      </c>
      <c r="N373" s="98">
        <f>RES_hhdet_in_tesh!N165</f>
        <v>14.546617154071459</v>
      </c>
      <c r="O373" s="98">
        <f>RES_hhdet_in_tesh!O165</f>
        <v>18.241553178695661</v>
      </c>
      <c r="P373" s="98">
        <f>RES_hhdet_in_tesh!P165</f>
        <v>24.84549088748614</v>
      </c>
      <c r="Q373" s="98">
        <f>RES_hhdet_in_tesh!Q165</f>
        <v>61.713225560579986</v>
      </c>
      <c r="R373" s="98">
        <f>RES_hhdet_in_tesh!R165</f>
        <v>40.869560642840767</v>
      </c>
      <c r="S373" s="98">
        <f>RES_hhdet_in_tesh!S165</f>
        <v>52.275263265738936</v>
      </c>
      <c r="T373" s="98">
        <f>RES_hhdet_in_tesh!T165</f>
        <v>66.190901386544738</v>
      </c>
      <c r="U373" s="98">
        <f>RES_hhdet_in_tesh!U165</f>
        <v>102.6727885555371</v>
      </c>
      <c r="V373" s="98">
        <f>RES_hhdet_in_tesh!V165</f>
        <v>64.653105126807191</v>
      </c>
      <c r="W373" s="98">
        <f>RES_hhdet_in_tesh!W165</f>
        <v>47.10730386651128</v>
      </c>
      <c r="X373" s="98">
        <f>RES_hhdet_in_tesh!X165</f>
        <v>0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681.97946077365555</v>
      </c>
      <c r="D374" s="122">
        <v>531.27780453127548</v>
      </c>
      <c r="E374" s="122">
        <v>1019.3601614153295</v>
      </c>
      <c r="F374" s="122">
        <v>943.69707388760662</v>
      </c>
      <c r="G374" s="122">
        <v>779.1434484220714</v>
      </c>
      <c r="H374" s="122">
        <v>883.54762427573826</v>
      </c>
      <c r="I374" s="122">
        <v>846.05336232339403</v>
      </c>
      <c r="J374" s="122">
        <v>880.04434627330875</v>
      </c>
      <c r="K374" s="122">
        <v>926.94548778192882</v>
      </c>
      <c r="L374" s="122">
        <v>988.45602634946397</v>
      </c>
      <c r="M374" s="122">
        <v>972.53843499511538</v>
      </c>
      <c r="N374" s="122">
        <v>964.45117647351378</v>
      </c>
      <c r="O374" s="122">
        <v>1024.7731901986417</v>
      </c>
      <c r="P374" s="122">
        <v>1026.7425792198894</v>
      </c>
      <c r="Q374" s="122">
        <v>1053.9171180188141</v>
      </c>
      <c r="R374" s="122">
        <v>1070.5448044024927</v>
      </c>
      <c r="S374" s="122">
        <v>1080.4258212537636</v>
      </c>
      <c r="T374" s="122">
        <v>1063.6177792802832</v>
      </c>
      <c r="U374" s="122">
        <v>1144.5578727809559</v>
      </c>
      <c r="V374" s="122">
        <v>1210.5582706270759</v>
      </c>
      <c r="W374" s="122">
        <v>1225.2424018769184</v>
      </c>
      <c r="X374" s="122">
        <v>0</v>
      </c>
      <c r="Y374" s="122">
        <v>0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753.37318286958498</v>
      </c>
      <c r="D375" s="98">
        <v>764.45487537143356</v>
      </c>
      <c r="E375" s="98">
        <v>803.00790227261427</v>
      </c>
      <c r="F375" s="98">
        <v>828.30176467431409</v>
      </c>
      <c r="G375" s="98">
        <v>836.6779655039627</v>
      </c>
      <c r="H375" s="98">
        <v>850.89070349500037</v>
      </c>
      <c r="I375" s="98">
        <v>885.28954707720641</v>
      </c>
      <c r="J375" s="98">
        <v>909.807450414291</v>
      </c>
      <c r="K375" s="98">
        <v>941.19323306058163</v>
      </c>
      <c r="L375" s="98">
        <v>956.37770716345449</v>
      </c>
      <c r="M375" s="98">
        <v>952.14708434438808</v>
      </c>
      <c r="N375" s="98">
        <v>1001.9049051457379</v>
      </c>
      <c r="O375" s="98">
        <v>993.96498280134279</v>
      </c>
      <c r="P375" s="98">
        <v>1011.7198734603428</v>
      </c>
      <c r="Q375" s="98">
        <v>1014.8772538951094</v>
      </c>
      <c r="R375" s="98">
        <v>1050.5948113230065</v>
      </c>
      <c r="S375" s="98">
        <v>1079.610165448519</v>
      </c>
      <c r="T375" s="98">
        <v>1120.7531542749687</v>
      </c>
      <c r="U375" s="98">
        <v>1192.0021703672205</v>
      </c>
      <c r="V375" s="98">
        <v>1203.3838541784985</v>
      </c>
      <c r="W375" s="98">
        <v>1265.6529545506085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1193.0483283763215</v>
      </c>
      <c r="V376" s="98">
        <v>1204.1721362454839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588.00264497308672</v>
      </c>
      <c r="V377" s="101">
        <v>578.22182814725886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605.04568340323488</v>
      </c>
      <c r="V378" s="104">
        <v>625.95030809822492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645.87229097801287</v>
      </c>
      <c r="D379" s="101">
        <v>489.67813931096561</v>
      </c>
      <c r="E379" s="101">
        <v>1035.2101437701069</v>
      </c>
      <c r="F379" s="101">
        <v>961.98614176292097</v>
      </c>
      <c r="G379" s="101">
        <v>761.9046418057743</v>
      </c>
      <c r="H379" s="101">
        <v>907.19064384550336</v>
      </c>
      <c r="I379" s="101">
        <v>832.83247398243566</v>
      </c>
      <c r="J379" s="101">
        <v>876.77856926033303</v>
      </c>
      <c r="K379" s="101">
        <v>924.36129205992643</v>
      </c>
      <c r="L379" s="101">
        <v>990.80301425474659</v>
      </c>
      <c r="M379" s="101">
        <v>974.23027845614865</v>
      </c>
      <c r="N379" s="101">
        <v>959.22749890895147</v>
      </c>
      <c r="O379" s="101">
        <v>1027.3703868120904</v>
      </c>
      <c r="P379" s="101">
        <v>1023.7864057853989</v>
      </c>
      <c r="Q379" s="101">
        <v>1052.0276188949422</v>
      </c>
      <c r="R379" s="101">
        <v>1068.2209119602057</v>
      </c>
      <c r="S379" s="101">
        <v>1078.6246653466865</v>
      </c>
      <c r="T379" s="101">
        <v>1054.3036982311255</v>
      </c>
      <c r="U379" s="101">
        <v>1138.1605003849768</v>
      </c>
      <c r="V379" s="101">
        <v>0</v>
      </c>
      <c r="W379" s="101">
        <v>1218.2813940564399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926.15747098090719</v>
      </c>
      <c r="L380" s="104">
        <v>991.96277773474606</v>
      </c>
      <c r="M380" s="104">
        <v>974.79611350576204</v>
      </c>
      <c r="N380" s="104">
        <v>959.46135449433564</v>
      </c>
      <c r="O380" s="104">
        <v>1029.4080617353009</v>
      </c>
      <c r="P380" s="104">
        <v>1029.7949911678488</v>
      </c>
      <c r="Q380" s="104">
        <v>1059.7069758974174</v>
      </c>
      <c r="R380" s="104">
        <v>1075.4819061571432</v>
      </c>
      <c r="S380" s="104">
        <v>1083.6733530312592</v>
      </c>
      <c r="T380" s="104">
        <v>1057.0785994975586</v>
      </c>
      <c r="U380" s="104">
        <v>1139.593443609622</v>
      </c>
      <c r="V380" s="104">
        <v>1211.5946196017844</v>
      </c>
      <c r="W380" s="104">
        <v>1221.7586780267743</v>
      </c>
      <c r="X380" s="104">
        <v>0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442.88237120629714</v>
      </c>
      <c r="L381" s="98">
        <v>497.10996054035598</v>
      </c>
      <c r="M381" s="98">
        <v>468.95863630990618</v>
      </c>
      <c r="N381" s="98">
        <v>443.9863397762964</v>
      </c>
      <c r="O381" s="98">
        <v>491.58394987421229</v>
      </c>
      <c r="P381" s="98">
        <v>481.69090470675229</v>
      </c>
      <c r="Q381" s="98">
        <v>503.7246580076752</v>
      </c>
      <c r="R381" s="98">
        <v>506.44806369828143</v>
      </c>
      <c r="S381" s="98">
        <v>500.97574616194566</v>
      </c>
      <c r="T381" s="98">
        <v>569.00763046275063</v>
      </c>
      <c r="U381" s="98">
        <v>561.29251356679549</v>
      </c>
      <c r="V381" s="98">
        <v>585.5087265305707</v>
      </c>
      <c r="W381" s="98">
        <v>607.84287382711068</v>
      </c>
      <c r="X381" s="98">
        <v>0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483.27509977461</v>
      </c>
      <c r="L382" s="98">
        <v>494.85281719439013</v>
      </c>
      <c r="M382" s="98">
        <v>505.8374771958558</v>
      </c>
      <c r="N382" s="98">
        <v>515.47501471803923</v>
      </c>
      <c r="O382" s="98">
        <v>537.82411186108845</v>
      </c>
      <c r="P382" s="98">
        <v>548.10408646109659</v>
      </c>
      <c r="Q382" s="98">
        <v>555.98231788974215</v>
      </c>
      <c r="R382" s="98">
        <v>569.03384245886161</v>
      </c>
      <c r="S382" s="98">
        <v>582.6976068693134</v>
      </c>
      <c r="T382" s="98">
        <v>488.070969034808</v>
      </c>
      <c r="U382" s="98">
        <v>578.30093004282639</v>
      </c>
      <c r="V382" s="98">
        <v>626.08589307121383</v>
      </c>
      <c r="W382" s="98">
        <v>613.91580419966374</v>
      </c>
      <c r="X382" s="98">
        <v>0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356.49363266062852</v>
      </c>
      <c r="D383" s="122">
        <v>343.81258934024419</v>
      </c>
      <c r="E383" s="122">
        <v>625.84593456247126</v>
      </c>
      <c r="F383" s="122">
        <v>569.26041508790206</v>
      </c>
      <c r="G383" s="122">
        <v>510.4839531793769</v>
      </c>
      <c r="H383" s="122">
        <v>539.00505286239638</v>
      </c>
      <c r="I383" s="122">
        <v>545.00307502454166</v>
      </c>
      <c r="J383" s="122">
        <v>562.94091999495163</v>
      </c>
      <c r="K383" s="122">
        <v>575.22708876610739</v>
      </c>
      <c r="L383" s="122">
        <v>611.88078313019332</v>
      </c>
      <c r="M383" s="122">
        <v>572.59036084329216</v>
      </c>
      <c r="N383" s="122">
        <v>568.39147199220542</v>
      </c>
      <c r="O383" s="122">
        <v>557.06092617369973</v>
      </c>
      <c r="P383" s="122">
        <v>542.16438420760039</v>
      </c>
      <c r="Q383" s="122">
        <v>540.36205581485035</v>
      </c>
      <c r="R383" s="122">
        <v>551.75381527864579</v>
      </c>
      <c r="S383" s="122">
        <v>561.3213180894769</v>
      </c>
      <c r="T383" s="122">
        <v>574.95759375980651</v>
      </c>
      <c r="U383" s="122">
        <v>596.58999272558344</v>
      </c>
      <c r="V383" s="122">
        <v>576.04270873982807</v>
      </c>
      <c r="W383" s="122">
        <v>537.59038876358341</v>
      </c>
      <c r="X383" s="122">
        <v>0</v>
      </c>
      <c r="Y383" s="122">
        <v>0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367.91319913191967</v>
      </c>
      <c r="D384" s="98">
        <v>399.28902545890941</v>
      </c>
      <c r="E384" s="98">
        <v>530.88339745334531</v>
      </c>
      <c r="F384" s="98">
        <v>532.77971181831379</v>
      </c>
      <c r="G384" s="98">
        <v>520.54353812929037</v>
      </c>
      <c r="H384" s="98">
        <v>528.81217328407274</v>
      </c>
      <c r="I384" s="98">
        <v>551.37754960160964</v>
      </c>
      <c r="J384" s="98">
        <v>568.5559670333497</v>
      </c>
      <c r="K384" s="98">
        <v>586.70939712812765</v>
      </c>
      <c r="L384" s="98">
        <v>594.53506626154467</v>
      </c>
      <c r="M384" s="98">
        <v>569.22457014317774</v>
      </c>
      <c r="N384" s="98">
        <v>571.00815286850639</v>
      </c>
      <c r="O384" s="98">
        <v>548.22671005447785</v>
      </c>
      <c r="P384" s="98">
        <v>543.2549921962476</v>
      </c>
      <c r="Q384" s="98">
        <v>540.88420995547358</v>
      </c>
      <c r="R384" s="98">
        <v>549.465415501287</v>
      </c>
      <c r="S384" s="98">
        <v>556.62373478708332</v>
      </c>
      <c r="T384" s="98">
        <v>576.01601253220451</v>
      </c>
      <c r="U384" s="98">
        <v>604.65700262172777</v>
      </c>
      <c r="V384" s="98">
        <v>565.64896159889372</v>
      </c>
      <c r="W384" s="98">
        <v>537.59038876358341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319.656321462915</v>
      </c>
      <c r="D385" s="33">
        <v>252.71444160854119</v>
      </c>
      <c r="E385" s="33">
        <v>683.76264675539983</v>
      </c>
      <c r="F385" s="33">
        <v>618.93029569341843</v>
      </c>
      <c r="G385" s="33">
        <v>478.48720104953145</v>
      </c>
      <c r="H385" s="33">
        <v>573.96900025315722</v>
      </c>
      <c r="I385" s="33">
        <v>521.79036571559675</v>
      </c>
      <c r="J385" s="33">
        <v>555.19395670133304</v>
      </c>
      <c r="K385" s="33">
        <v>560.46412087208125</v>
      </c>
      <c r="L385" s="33">
        <v>626.65174515115189</v>
      </c>
      <c r="M385" s="33">
        <v>576.03925748661902</v>
      </c>
      <c r="N385" s="33">
        <v>563.26277747465565</v>
      </c>
      <c r="O385" s="33">
        <v>577.54024535916869</v>
      </c>
      <c r="P385" s="33">
        <v>539.47304513884194</v>
      </c>
      <c r="Q385" s="33">
        <v>539.33950395612976</v>
      </c>
      <c r="R385" s="33">
        <v>555.09839956863163</v>
      </c>
      <c r="S385" s="33">
        <v>569.20654720420873</v>
      </c>
      <c r="T385" s="33">
        <v>572.78504996383163</v>
      </c>
      <c r="U385" s="33">
        <v>579.75786630766697</v>
      </c>
      <c r="V385" s="33">
        <v>608.9247451493294</v>
      </c>
      <c r="W385" s="33">
        <v>0</v>
      </c>
      <c r="X385" s="33">
        <v>0</v>
      </c>
      <c r="Y385" s="33">
        <v>0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208.67620501392955</v>
      </c>
      <c r="D387" s="117">
        <f t="shared" si="184"/>
        <v>141.54835729093259</v>
      </c>
      <c r="E387" s="117">
        <f t="shared" si="184"/>
        <v>99.23124927431914</v>
      </c>
      <c r="F387" s="117">
        <f t="shared" si="184"/>
        <v>162.9112178808179</v>
      </c>
      <c r="G387" s="117">
        <f t="shared" si="184"/>
        <v>227.88104710949489</v>
      </c>
      <c r="H387" s="117">
        <f t="shared" si="184"/>
        <v>296.21594568643644</v>
      </c>
      <c r="I387" s="117">
        <f t="shared" si="184"/>
        <v>252.65203369933926</v>
      </c>
      <c r="J387" s="117">
        <f t="shared" si="184"/>
        <v>161.42044635436429</v>
      </c>
      <c r="K387" s="117">
        <f t="shared" si="184"/>
        <v>163.37811585562315</v>
      </c>
      <c r="L387" s="117">
        <f t="shared" si="184"/>
        <v>131.05375455410419</v>
      </c>
      <c r="M387" s="117">
        <f t="shared" si="184"/>
        <v>138.7416136536238</v>
      </c>
      <c r="N387" s="117">
        <f t="shared" si="184"/>
        <v>189.25659447779492</v>
      </c>
      <c r="O387" s="117">
        <f t="shared" si="184"/>
        <v>189.67355100276464</v>
      </c>
      <c r="P387" s="117">
        <f t="shared" si="184"/>
        <v>190.59001341794232</v>
      </c>
      <c r="Q387" s="117">
        <f t="shared" si="184"/>
        <v>169.17418185569485</v>
      </c>
      <c r="R387" s="117">
        <f t="shared" ref="R387:V387" si="185">R388+R390+R392+R401</f>
        <v>158.52405607545833</v>
      </c>
      <c r="S387" s="117">
        <f t="shared" si="185"/>
        <v>171.62447046479457</v>
      </c>
      <c r="T387" s="117">
        <f t="shared" si="185"/>
        <v>180.3785159710493</v>
      </c>
      <c r="U387" s="117">
        <f t="shared" si="185"/>
        <v>187.19671942950376</v>
      </c>
      <c r="V387" s="117">
        <f t="shared" si="185"/>
        <v>203.35389899177255</v>
      </c>
      <c r="W387" s="117">
        <f t="shared" ref="W387:Y387" si="186">W388+W390+W392+W401</f>
        <v>228.88052259543929</v>
      </c>
      <c r="X387" s="117">
        <f t="shared" si="186"/>
        <v>0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99.988896187791823</v>
      </c>
      <c r="D392" s="122">
        <v>45.569867146230607</v>
      </c>
      <c r="E392" s="122">
        <v>21.495424927441654</v>
      </c>
      <c r="F392" s="122">
        <v>44.257737370456134</v>
      </c>
      <c r="G392" s="122">
        <v>74.997491475266159</v>
      </c>
      <c r="H392" s="122">
        <v>138.25153787876312</v>
      </c>
      <c r="I392" s="122">
        <v>85.864464983182742</v>
      </c>
      <c r="J392" s="122">
        <v>34.404843558201904</v>
      </c>
      <c r="K392" s="122">
        <v>36.290979688289063</v>
      </c>
      <c r="L392" s="122">
        <v>25.822774388103152</v>
      </c>
      <c r="M392" s="122">
        <v>27.925624997677904</v>
      </c>
      <c r="N392" s="122">
        <v>43.852198138270026</v>
      </c>
      <c r="O392" s="122">
        <v>42.404852479047086</v>
      </c>
      <c r="P392" s="122">
        <v>42.006659389081072</v>
      </c>
      <c r="Q392" s="122">
        <v>31.805765115541011</v>
      </c>
      <c r="R392" s="122">
        <v>33.937852339966319</v>
      </c>
      <c r="S392" s="122">
        <v>39.283367205272064</v>
      </c>
      <c r="T392" s="122">
        <v>34.468831910942143</v>
      </c>
      <c r="U392" s="122">
        <v>34.199353157343928</v>
      </c>
      <c r="V392" s="122">
        <v>43.210098499703861</v>
      </c>
      <c r="W392" s="122">
        <v>29.006266896550368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297.69421365001659</v>
      </c>
      <c r="D393" s="98">
        <v>301.00096457115478</v>
      </c>
      <c r="E393" s="98">
        <v>314.90797518702027</v>
      </c>
      <c r="F393" s="98">
        <v>323.50298506500081</v>
      </c>
      <c r="G393" s="98">
        <v>325.30161927396693</v>
      </c>
      <c r="H393" s="98">
        <v>329.21147457380465</v>
      </c>
      <c r="I393" s="98">
        <v>340.68803848166056</v>
      </c>
      <c r="J393" s="98">
        <v>347.95807689545109</v>
      </c>
      <c r="K393" s="98">
        <v>357.32656923853847</v>
      </c>
      <c r="L393" s="98">
        <v>359.99985470473217</v>
      </c>
      <c r="M393" s="98">
        <v>352.29249997070588</v>
      </c>
      <c r="N393" s="98">
        <v>360.56251802577577</v>
      </c>
      <c r="O393" s="98">
        <v>343.95047010782639</v>
      </c>
      <c r="P393" s="98">
        <v>334.49747291305295</v>
      </c>
      <c r="Q393" s="98">
        <v>322.60133188620171</v>
      </c>
      <c r="R393" s="98">
        <v>325.80338246367666</v>
      </c>
      <c r="S393" s="98">
        <v>327.36139337726723</v>
      </c>
      <c r="T393" s="98">
        <v>333.19870847244073</v>
      </c>
      <c r="U393" s="98">
        <v>348.58194854847738</v>
      </c>
      <c r="V393" s="98">
        <v>347.43469195213635</v>
      </c>
      <c r="W393" s="98">
        <v>362.57833620687961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171.95195850459973</v>
      </c>
      <c r="V394" s="98">
        <v>166.94118177236675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171.95195850459973</v>
      </c>
      <c r="V395" s="101">
        <v>166.94118177236675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108.68730882613772</v>
      </c>
      <c r="D401" s="122">
        <v>95.978490144701979</v>
      </c>
      <c r="E401" s="122">
        <v>77.735824346877493</v>
      </c>
      <c r="F401" s="122">
        <v>118.65348051036176</v>
      </c>
      <c r="G401" s="122">
        <v>152.88355563422874</v>
      </c>
      <c r="H401" s="122">
        <v>157.96440780767333</v>
      </c>
      <c r="I401" s="122">
        <v>166.7875687161565</v>
      </c>
      <c r="J401" s="122">
        <v>127.0156027961624</v>
      </c>
      <c r="K401" s="122">
        <v>127.08713616733409</v>
      </c>
      <c r="L401" s="122">
        <v>105.23098016600103</v>
      </c>
      <c r="M401" s="122">
        <v>110.81598865594589</v>
      </c>
      <c r="N401" s="122">
        <v>145.40439633952488</v>
      </c>
      <c r="O401" s="122">
        <v>147.26869852371755</v>
      </c>
      <c r="P401" s="122">
        <v>148.58335402886124</v>
      </c>
      <c r="Q401" s="122">
        <v>137.36841674015383</v>
      </c>
      <c r="R401" s="122">
        <v>124.58620373549202</v>
      </c>
      <c r="S401" s="122">
        <v>132.3411032595225</v>
      </c>
      <c r="T401" s="122">
        <v>145.90968406010717</v>
      </c>
      <c r="U401" s="122">
        <v>152.99736627215984</v>
      </c>
      <c r="V401" s="122">
        <v>160.14380049206869</v>
      </c>
      <c r="W401" s="122">
        <v>199.87425569888893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142.38037456224041</v>
      </c>
      <c r="D402" s="98">
        <v>154.4269296558987</v>
      </c>
      <c r="E402" s="98">
        <v>205.19456336608204</v>
      </c>
      <c r="F402" s="98">
        <v>205.8001046140173</v>
      </c>
      <c r="G402" s="98">
        <v>200.9492189586264</v>
      </c>
      <c r="H402" s="98">
        <v>204.0150487278764</v>
      </c>
      <c r="I402" s="98">
        <v>212.5893362910596</v>
      </c>
      <c r="J402" s="98">
        <v>219.07729939648166</v>
      </c>
      <c r="K402" s="98">
        <v>225.93268651970504</v>
      </c>
      <c r="L402" s="98">
        <v>228.80497522332334</v>
      </c>
      <c r="M402" s="98">
        <v>218.9617125250015</v>
      </c>
      <c r="N402" s="98">
        <v>219.59031283928246</v>
      </c>
      <c r="O402" s="98">
        <v>210.79637239669376</v>
      </c>
      <c r="P402" s="98">
        <v>208.79360206670043</v>
      </c>
      <c r="Q402" s="98">
        <v>207.51399124576429</v>
      </c>
      <c r="R402" s="98">
        <v>209.82939576503921</v>
      </c>
      <c r="S402" s="98">
        <v>211.18261158434441</v>
      </c>
      <c r="T402" s="98">
        <v>216.99388911503118</v>
      </c>
      <c r="U402" s="98">
        <v>226.32329296480788</v>
      </c>
      <c r="V402" s="98">
        <v>210.76396731427434</v>
      </c>
      <c r="W402" s="98">
        <v>199.87425569888893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172.10515226958901</v>
      </c>
      <c r="D405" s="118">
        <f t="shared" si="189"/>
        <v>148.21713962257132</v>
      </c>
      <c r="E405" s="118">
        <f t="shared" si="189"/>
        <v>170.97048689228913</v>
      </c>
      <c r="F405" s="118">
        <f t="shared" si="189"/>
        <v>167.5598051471618</v>
      </c>
      <c r="G405" s="118">
        <f t="shared" si="189"/>
        <v>156.6721503882948</v>
      </c>
      <c r="H405" s="118">
        <f t="shared" si="189"/>
        <v>163.25970695910777</v>
      </c>
      <c r="I405" s="118">
        <f t="shared" si="189"/>
        <v>163.59196808587822</v>
      </c>
      <c r="J405" s="118">
        <f t="shared" si="189"/>
        <v>162.91349377937456</v>
      </c>
      <c r="K405" s="118">
        <f t="shared" si="189"/>
        <v>166.15997964898222</v>
      </c>
      <c r="L405" s="118">
        <f t="shared" si="189"/>
        <v>181.31004189530816</v>
      </c>
      <c r="M405" s="118">
        <f t="shared" si="189"/>
        <v>158.82892546145342</v>
      </c>
      <c r="N405" s="118">
        <f t="shared" si="189"/>
        <v>159.78924582852062</v>
      </c>
      <c r="O405" s="118">
        <f t="shared" si="189"/>
        <v>155.70896702639908</v>
      </c>
      <c r="P405" s="118">
        <f t="shared" si="189"/>
        <v>137.99109394686508</v>
      </c>
      <c r="Q405" s="118">
        <f t="shared" si="189"/>
        <v>135.65623927210041</v>
      </c>
      <c r="R405" s="118">
        <f t="shared" ref="R405:V405" si="190">R406+R408+R410+R419</f>
        <v>131.79533958100484</v>
      </c>
      <c r="S405" s="118">
        <f t="shared" si="190"/>
        <v>131.28200410449952</v>
      </c>
      <c r="T405" s="118">
        <f t="shared" si="190"/>
        <v>125.61971833287417</v>
      </c>
      <c r="U405" s="118">
        <f t="shared" si="190"/>
        <v>116.4945691653646</v>
      </c>
      <c r="V405" s="118">
        <f t="shared" si="190"/>
        <v>112.26304315039688</v>
      </c>
      <c r="W405" s="118">
        <f t="shared" ref="W405:Y405" si="191">W406+W408+W410+W419</f>
        <v>125.56548070082681</v>
      </c>
      <c r="X405" s="118">
        <f t="shared" si="191"/>
        <v>0</v>
      </c>
      <c r="Y405" s="118">
        <f t="shared" si="191"/>
        <v>0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149.92039400052701</v>
      </c>
      <c r="D406" s="123">
        <f t="shared" si="192"/>
        <v>129.93238142929627</v>
      </c>
      <c r="E406" s="123">
        <f t="shared" si="192"/>
        <v>138.37390705749755</v>
      </c>
      <c r="F406" s="123">
        <f t="shared" si="192"/>
        <v>136.91766443093658</v>
      </c>
      <c r="G406" s="123">
        <f t="shared" si="192"/>
        <v>129.86107179185612</v>
      </c>
      <c r="H406" s="123">
        <f t="shared" si="192"/>
        <v>133.69070510637985</v>
      </c>
      <c r="I406" s="123">
        <f t="shared" si="192"/>
        <v>135.00090663343218</v>
      </c>
      <c r="J406" s="123">
        <f t="shared" si="192"/>
        <v>134.27441693851554</v>
      </c>
      <c r="K406" s="123">
        <f t="shared" si="192"/>
        <v>138.07648855410358</v>
      </c>
      <c r="L406" s="123">
        <f t="shared" si="192"/>
        <v>150.66829704067649</v>
      </c>
      <c r="M406" s="123">
        <f t="shared" si="192"/>
        <v>129.32830964008178</v>
      </c>
      <c r="N406" s="123">
        <f t="shared" si="192"/>
        <v>130.43765101318354</v>
      </c>
      <c r="O406" s="123">
        <f t="shared" si="192"/>
        <v>127.69618772973671</v>
      </c>
      <c r="P406" s="123">
        <f t="shared" si="192"/>
        <v>110.58910335144111</v>
      </c>
      <c r="Q406" s="123">
        <f t="shared" si="192"/>
        <v>108.21822820124891</v>
      </c>
      <c r="R406" s="123">
        <f t="shared" si="192"/>
        <v>104.10999961418025</v>
      </c>
      <c r="S406" s="123">
        <f t="shared" si="192"/>
        <v>102.93448411622248</v>
      </c>
      <c r="T406" s="123">
        <f t="shared" si="192"/>
        <v>98.362177970142369</v>
      </c>
      <c r="U406" s="123">
        <f t="shared" si="192"/>
        <v>87.599923953472896</v>
      </c>
      <c r="V406" s="123">
        <f t="shared" si="192"/>
        <v>83.321723988994236</v>
      </c>
      <c r="W406" s="123">
        <f t="shared" si="192"/>
        <v>96.569744463521573</v>
      </c>
      <c r="X406" s="123">
        <f t="shared" si="192"/>
        <v>0</v>
      </c>
      <c r="Y406" s="123">
        <f t="shared" si="192"/>
        <v>0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149.92039400052701</v>
      </c>
      <c r="D407" s="99">
        <v>129.93238142929627</v>
      </c>
      <c r="E407" s="99">
        <v>138.37390705749755</v>
      </c>
      <c r="F407" s="99">
        <v>136.91766443093658</v>
      </c>
      <c r="G407" s="99">
        <v>129.86107179185612</v>
      </c>
      <c r="H407" s="99">
        <v>133.69070510637985</v>
      </c>
      <c r="I407" s="99">
        <v>135.00090663343218</v>
      </c>
      <c r="J407" s="99">
        <v>134.27441693851554</v>
      </c>
      <c r="K407" s="99">
        <v>138.07648855410358</v>
      </c>
      <c r="L407" s="99">
        <v>150.66829704067649</v>
      </c>
      <c r="M407" s="99">
        <v>129.32830964008178</v>
      </c>
      <c r="N407" s="99">
        <v>130.43765101318354</v>
      </c>
      <c r="O407" s="99">
        <v>127.69618772973671</v>
      </c>
      <c r="P407" s="99">
        <v>110.58910335144111</v>
      </c>
      <c r="Q407" s="99">
        <v>108.21822820124891</v>
      </c>
      <c r="R407" s="99">
        <v>104.10999961418025</v>
      </c>
      <c r="S407" s="99">
        <v>102.93448411622248</v>
      </c>
      <c r="T407" s="99">
        <v>98.362177970142369</v>
      </c>
      <c r="U407" s="99">
        <v>87.599923953472896</v>
      </c>
      <c r="V407" s="99">
        <v>83.321723988994236</v>
      </c>
      <c r="W407" s="99">
        <v>96.569744463521573</v>
      </c>
      <c r="X407" s="99">
        <v>0</v>
      </c>
      <c r="Y407" s="99">
        <v>0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5.3250967479444482E-3</v>
      </c>
      <c r="E408" s="123">
        <f t="shared" si="193"/>
        <v>4.6727026943934515E-3</v>
      </c>
      <c r="F408" s="123">
        <f t="shared" si="193"/>
        <v>4.8829635418179513E-3</v>
      </c>
      <c r="G408" s="123">
        <f t="shared" si="193"/>
        <v>9.4093215383407626E-3</v>
      </c>
      <c r="H408" s="123">
        <f t="shared" si="193"/>
        <v>1.1762400982555694E-2</v>
      </c>
      <c r="I408" s="123">
        <f t="shared" si="193"/>
        <v>1.5599797521308557E-2</v>
      </c>
      <c r="J408" s="123">
        <f t="shared" si="193"/>
        <v>2.3327405053705997E-2</v>
      </c>
      <c r="K408" s="123">
        <f t="shared" si="193"/>
        <v>2.7062765030226893E-2</v>
      </c>
      <c r="L408" s="123">
        <f t="shared" si="193"/>
        <v>4.9890917810179188E-2</v>
      </c>
      <c r="M408" s="123">
        <f t="shared" si="193"/>
        <v>3.9994673054062464E-2</v>
      </c>
      <c r="N408" s="123">
        <f t="shared" si="193"/>
        <v>5.4314789480836088E-2</v>
      </c>
      <c r="O408" s="123">
        <f t="shared" si="193"/>
        <v>6.5015210538802284E-2</v>
      </c>
      <c r="P408" s="123">
        <f t="shared" si="193"/>
        <v>8.4584975683003299E-2</v>
      </c>
      <c r="Q408" s="123">
        <f t="shared" si="193"/>
        <v>0.20303290127946383</v>
      </c>
      <c r="R408" s="123">
        <f t="shared" si="193"/>
        <v>0.13342046516696002</v>
      </c>
      <c r="S408" s="123">
        <f t="shared" si="193"/>
        <v>0.17032492518057959</v>
      </c>
      <c r="T408" s="123">
        <f t="shared" si="193"/>
        <v>0.21524898817267779</v>
      </c>
      <c r="U408" s="123">
        <f t="shared" si="193"/>
        <v>0.33322850025198647</v>
      </c>
      <c r="V408" s="123">
        <f t="shared" si="193"/>
        <v>0.20910540666759911</v>
      </c>
      <c r="W408" s="123">
        <f t="shared" si="193"/>
        <v>0.15092878980194743</v>
      </c>
      <c r="X408" s="123">
        <f t="shared" si="193"/>
        <v>0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5.3250967479444482E-3</v>
      </c>
      <c r="E409" s="99">
        <f>RES_hhdet_in_fecs!E165</f>
        <v>4.6727026943934515E-3</v>
      </c>
      <c r="F409" s="99">
        <f>RES_hhdet_in_fecs!F165</f>
        <v>4.8829635418179513E-3</v>
      </c>
      <c r="G409" s="99">
        <f>RES_hhdet_in_fecs!G165</f>
        <v>9.4093215383407626E-3</v>
      </c>
      <c r="H409" s="99">
        <f>RES_hhdet_in_fecs!H165</f>
        <v>1.1762400982555694E-2</v>
      </c>
      <c r="I409" s="99">
        <f>RES_hhdet_in_fecs!I165</f>
        <v>1.5599797521308557E-2</v>
      </c>
      <c r="J409" s="99">
        <f>RES_hhdet_in_fecs!J165</f>
        <v>2.3327405053705997E-2</v>
      </c>
      <c r="K409" s="99">
        <f>RES_hhdet_in_fecs!K165</f>
        <v>2.7062765030226893E-2</v>
      </c>
      <c r="L409" s="99">
        <f>RES_hhdet_in_fecs!L165</f>
        <v>4.9890917810179188E-2</v>
      </c>
      <c r="M409" s="99">
        <f>RES_hhdet_in_fecs!M165</f>
        <v>3.9994673054062464E-2</v>
      </c>
      <c r="N409" s="99">
        <f>RES_hhdet_in_fecs!N165</f>
        <v>5.4314789480836088E-2</v>
      </c>
      <c r="O409" s="99">
        <f>RES_hhdet_in_fecs!O165</f>
        <v>6.5015210538802284E-2</v>
      </c>
      <c r="P409" s="99">
        <f>RES_hhdet_in_fecs!P165</f>
        <v>8.4584975683003299E-2</v>
      </c>
      <c r="Q409" s="99">
        <f>RES_hhdet_in_fecs!Q165</f>
        <v>0.20303290127946383</v>
      </c>
      <c r="R409" s="99">
        <f>RES_hhdet_in_fecs!R165</f>
        <v>0.13342046516696002</v>
      </c>
      <c r="S409" s="99">
        <f>RES_hhdet_in_fecs!S165</f>
        <v>0.17032492518057959</v>
      </c>
      <c r="T409" s="99">
        <f>RES_hhdet_in_fecs!T165</f>
        <v>0.21524898817267779</v>
      </c>
      <c r="U409" s="99">
        <f>RES_hhdet_in_fecs!U165</f>
        <v>0.33322850025198647</v>
      </c>
      <c r="V409" s="99">
        <f>RES_hhdet_in_fecs!V165</f>
        <v>0.20910540666759911</v>
      </c>
      <c r="W409" s="99">
        <f>RES_hhdet_in_fecs!W165</f>
        <v>0.15092878980194743</v>
      </c>
      <c r="X409" s="99">
        <f>RES_hhdet_in_fecs!X165</f>
        <v>0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14.562237411494566</v>
      </c>
      <c r="D410" s="123">
        <v>11.073073193709119</v>
      </c>
      <c r="E410" s="123">
        <v>20.743644159403665</v>
      </c>
      <c r="F410" s="123">
        <v>19.275478322810876</v>
      </c>
      <c r="G410" s="123">
        <v>16.054311611010352</v>
      </c>
      <c r="H410" s="123">
        <v>18.333616235683873</v>
      </c>
      <c r="I410" s="123">
        <v>17.177627531326266</v>
      </c>
      <c r="J410" s="123">
        <v>17.456090225720363</v>
      </c>
      <c r="K410" s="123">
        <v>16.716628855527102</v>
      </c>
      <c r="L410" s="123">
        <v>18.952119783946426</v>
      </c>
      <c r="M410" s="123">
        <v>18.447861691338943</v>
      </c>
      <c r="N410" s="123">
        <v>17.934951948376156</v>
      </c>
      <c r="O410" s="123">
        <v>16.774410206519555</v>
      </c>
      <c r="P410" s="123">
        <v>16.406478463140672</v>
      </c>
      <c r="Q410" s="123">
        <v>16.562515244742823</v>
      </c>
      <c r="R410" s="123">
        <v>16.962715773582389</v>
      </c>
      <c r="S410" s="123">
        <v>17.432547596143745</v>
      </c>
      <c r="T410" s="123">
        <v>15.991167383381226</v>
      </c>
      <c r="U410" s="123">
        <v>17.172878251723361</v>
      </c>
      <c r="V410" s="123">
        <v>17.606674312804341</v>
      </c>
      <c r="W410" s="123">
        <v>17.656055206506352</v>
      </c>
      <c r="X410" s="123">
        <v>0</v>
      </c>
      <c r="Y410" s="123">
        <v>0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17.249146221656584</v>
      </c>
      <c r="D411" s="99">
        <v>17.37468075080707</v>
      </c>
      <c r="E411" s="99">
        <v>18.139482419823391</v>
      </c>
      <c r="F411" s="99">
        <v>18.612941455399397</v>
      </c>
      <c r="G411" s="99">
        <v>18.671783828723974</v>
      </c>
      <c r="H411" s="99">
        <v>18.776577002509267</v>
      </c>
      <c r="I411" s="99">
        <v>19.376081183211433</v>
      </c>
      <c r="J411" s="99">
        <v>19.746910811678177</v>
      </c>
      <c r="K411" s="99">
        <v>20.249960400428268</v>
      </c>
      <c r="L411" s="99">
        <v>20.365015137572772</v>
      </c>
      <c r="M411" s="99">
        <v>19.893138147528774</v>
      </c>
      <c r="N411" s="99">
        <v>20.33568433837566</v>
      </c>
      <c r="O411" s="99">
        <v>19.38960505614984</v>
      </c>
      <c r="P411" s="99">
        <v>18.840420322514671</v>
      </c>
      <c r="Q411" s="99">
        <v>18.151939756032053</v>
      </c>
      <c r="R411" s="99">
        <v>18.319282073924676</v>
      </c>
      <c r="S411" s="99">
        <v>18.385636737589834</v>
      </c>
      <c r="T411" s="99">
        <v>18.69354065297621</v>
      </c>
      <c r="U411" s="99">
        <v>19.536858189736982</v>
      </c>
      <c r="V411" s="99">
        <v>19.458226261039979</v>
      </c>
      <c r="W411" s="99">
        <v>20.29675686639326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17.340511704328645</v>
      </c>
      <c r="V412" s="99">
        <v>17.313070876151698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9.6373350448602206</v>
      </c>
      <c r="V413" s="102">
        <v>9.3496112001953513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7.7031766594684239</v>
      </c>
      <c r="V414" s="105">
        <v>7.9634596759563454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13.203341001757455</v>
      </c>
      <c r="D415" s="102">
        <v>9.9488427375132424</v>
      </c>
      <c r="E415" s="102">
        <v>20.934425239226396</v>
      </c>
      <c r="F415" s="102">
        <v>19.380484165947792</v>
      </c>
      <c r="G415" s="102">
        <v>15.270050272369563</v>
      </c>
      <c r="H415" s="102">
        <v>18.012920657891737</v>
      </c>
      <c r="I415" s="102">
        <v>16.436844235582349</v>
      </c>
      <c r="J415" s="102">
        <v>17.204728365914519</v>
      </c>
      <c r="K415" s="102">
        <v>18.037628166730148</v>
      </c>
      <c r="L415" s="102">
        <v>19.20792083605658</v>
      </c>
      <c r="M415" s="102">
        <v>18.683887279050968</v>
      </c>
      <c r="N415" s="102">
        <v>18.106829208834604</v>
      </c>
      <c r="O415" s="102">
        <v>18.963378028296361</v>
      </c>
      <c r="P415" s="102">
        <v>18.364176587516248</v>
      </c>
      <c r="Q415" s="102">
        <v>18.36665640143282</v>
      </c>
      <c r="R415" s="102">
        <v>18.317427821393345</v>
      </c>
      <c r="S415" s="102">
        <v>18.173207146272148</v>
      </c>
      <c r="T415" s="102">
        <v>17.461962615708668</v>
      </c>
      <c r="U415" s="102">
        <v>18.536016022531602</v>
      </c>
      <c r="V415" s="102">
        <v>0</v>
      </c>
      <c r="W415" s="102">
        <v>19.24857371995051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14.86359237733873</v>
      </c>
      <c r="L416" s="105">
        <v>15.996102737021278</v>
      </c>
      <c r="M416" s="105">
        <v>15.482213298169626</v>
      </c>
      <c r="N416" s="105">
        <v>14.985056500282733</v>
      </c>
      <c r="O416" s="105">
        <v>15.960979968839695</v>
      </c>
      <c r="P416" s="105">
        <v>15.653153602605588</v>
      </c>
      <c r="Q416" s="105">
        <v>15.900597850643514</v>
      </c>
      <c r="R416" s="105">
        <v>15.952502382935796</v>
      </c>
      <c r="S416" s="105">
        <v>15.874753843012572</v>
      </c>
      <c r="T416" s="105">
        <v>15.644401994167552</v>
      </c>
      <c r="U416" s="105">
        <v>16.5038515560333</v>
      </c>
      <c r="V416" s="105">
        <v>17.348925057234617</v>
      </c>
      <c r="W416" s="105">
        <v>17.4104452493808</v>
      </c>
      <c r="X416" s="105">
        <v>0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8.6422350243772907</v>
      </c>
      <c r="L417" s="99">
        <v>9.6370808642083485</v>
      </c>
      <c r="M417" s="99">
        <v>8.9937363815429094</v>
      </c>
      <c r="N417" s="99">
        <v>8.3808948706422317</v>
      </c>
      <c r="O417" s="99">
        <v>9.073740487142171</v>
      </c>
      <c r="P417" s="99">
        <v>8.6403343359977036</v>
      </c>
      <c r="Q417" s="99">
        <v>8.7941966050989429</v>
      </c>
      <c r="R417" s="99">
        <v>8.6843701974103222</v>
      </c>
      <c r="S417" s="99">
        <v>8.4406896140586785</v>
      </c>
      <c r="T417" s="99">
        <v>9.4242199736791044</v>
      </c>
      <c r="U417" s="99">
        <v>9.1411773834024448</v>
      </c>
      <c r="V417" s="99">
        <v>9.3837404432902325</v>
      </c>
      <c r="W417" s="99">
        <v>9.6037815434827873</v>
      </c>
      <c r="X417" s="99">
        <v>0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6.2213573529614399</v>
      </c>
      <c r="L418" s="99">
        <v>6.3590218728129306</v>
      </c>
      <c r="M418" s="99">
        <v>6.4884769166267153</v>
      </c>
      <c r="N418" s="99">
        <v>6.6041616296405019</v>
      </c>
      <c r="O418" s="99">
        <v>6.8872394816975246</v>
      </c>
      <c r="P418" s="99">
        <v>7.0128192666078881</v>
      </c>
      <c r="Q418" s="99">
        <v>7.106401245544574</v>
      </c>
      <c r="R418" s="99">
        <v>7.2681321855254701</v>
      </c>
      <c r="S418" s="99">
        <v>7.4340642289538899</v>
      </c>
      <c r="T418" s="99">
        <v>6.2201820204884477</v>
      </c>
      <c r="U418" s="99">
        <v>7.3626741726308547</v>
      </c>
      <c r="V418" s="99">
        <v>7.9651846139443832</v>
      </c>
      <c r="W418" s="99">
        <v>7.8066637058980088</v>
      </c>
      <c r="X418" s="99">
        <v>0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7.6225208575674142</v>
      </c>
      <c r="D419" s="123">
        <v>7.2063599028179937</v>
      </c>
      <c r="E419" s="123">
        <v>11.848262972693535</v>
      </c>
      <c r="F419" s="123">
        <v>11.361779429872511</v>
      </c>
      <c r="G419" s="123">
        <v>10.747357663890005</v>
      </c>
      <c r="H419" s="123">
        <v>11.223623216061494</v>
      </c>
      <c r="I419" s="123">
        <v>11.39783412359848</v>
      </c>
      <c r="J419" s="123">
        <v>11.159659210084957</v>
      </c>
      <c r="K419" s="123">
        <v>11.339799474321325</v>
      </c>
      <c r="L419" s="123">
        <v>11.639734152875072</v>
      </c>
      <c r="M419" s="123">
        <v>11.012759456978651</v>
      </c>
      <c r="N419" s="123">
        <v>11.362328077480091</v>
      </c>
      <c r="O419" s="123">
        <v>11.17335387960402</v>
      </c>
      <c r="P419" s="123">
        <v>10.910927156600305</v>
      </c>
      <c r="Q419" s="123">
        <v>10.67246292482921</v>
      </c>
      <c r="R419" s="123">
        <v>10.589203728075226</v>
      </c>
      <c r="S419" s="123">
        <v>10.744647466952726</v>
      </c>
      <c r="T419" s="123">
        <v>11.051123991177898</v>
      </c>
      <c r="U419" s="123">
        <v>11.388538459916349</v>
      </c>
      <c r="V419" s="123">
        <v>11.125539441930695</v>
      </c>
      <c r="W419" s="123">
        <v>11.188752240996939</v>
      </c>
      <c r="X419" s="123">
        <v>0</v>
      </c>
      <c r="Y419" s="123">
        <v>0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8.2498744930448602</v>
      </c>
      <c r="D420" s="99">
        <v>8.9139867240003721</v>
      </c>
      <c r="E420" s="99">
        <v>11.81971708595775</v>
      </c>
      <c r="F420" s="99">
        <v>11.840834476152088</v>
      </c>
      <c r="G420" s="99">
        <v>11.534158315352302</v>
      </c>
      <c r="H420" s="99">
        <v>11.635998645153121</v>
      </c>
      <c r="I420" s="99">
        <v>12.090674674163367</v>
      </c>
      <c r="J420" s="99">
        <v>12.432819294335502</v>
      </c>
      <c r="K420" s="99">
        <v>12.803772092671364</v>
      </c>
      <c r="L420" s="99">
        <v>12.943385179409887</v>
      </c>
      <c r="M420" s="99">
        <v>12.364258667560446</v>
      </c>
      <c r="N420" s="99">
        <v>12.38486826116956</v>
      </c>
      <c r="O420" s="99">
        <v>11.883276120424101</v>
      </c>
      <c r="P420" s="99">
        <v>11.760206106582514</v>
      </c>
      <c r="Q420" s="99">
        <v>11.676273763666968</v>
      </c>
      <c r="R420" s="99">
        <v>11.798293373610026</v>
      </c>
      <c r="S420" s="99">
        <v>11.860674045368093</v>
      </c>
      <c r="T420" s="99">
        <v>12.174069059918811</v>
      </c>
      <c r="U420" s="99">
        <v>12.684667402026497</v>
      </c>
      <c r="V420" s="99">
        <v>11.803924762471803</v>
      </c>
      <c r="W420" s="99">
        <v>11.188752240996939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5.5987994528014671</v>
      </c>
      <c r="D421" s="110">
        <v>4.4022569122448232</v>
      </c>
      <c r="E421" s="110">
        <v>11.86567282669173</v>
      </c>
      <c r="F421" s="110">
        <v>10.709527559168782</v>
      </c>
      <c r="G421" s="110">
        <v>8.2447628206846311</v>
      </c>
      <c r="H421" s="110">
        <v>9.8090795930146335</v>
      </c>
      <c r="I421" s="110">
        <v>8.8748487224848329</v>
      </c>
      <c r="J421" s="110">
        <v>9.4031067943809958</v>
      </c>
      <c r="K421" s="110">
        <v>9.4575489650141282</v>
      </c>
      <c r="L421" s="110">
        <v>10.529593825591517</v>
      </c>
      <c r="M421" s="110">
        <v>9.6278898955182921</v>
      </c>
      <c r="N421" s="110">
        <v>9.3581493174487314</v>
      </c>
      <c r="O421" s="110">
        <v>9.5276250486120091</v>
      </c>
      <c r="P421" s="110">
        <v>8.8151258768055047</v>
      </c>
      <c r="Q421" s="110">
        <v>8.706666698771933</v>
      </c>
      <c r="R421" s="110">
        <v>8.8220727076782079</v>
      </c>
      <c r="S421" s="110">
        <v>8.8713171388983678</v>
      </c>
      <c r="T421" s="110">
        <v>8.7461314816570788</v>
      </c>
      <c r="U421" s="110">
        <v>8.6841155710903628</v>
      </c>
      <c r="V421" s="110">
        <v>8.9793749733097421</v>
      </c>
      <c r="W421" s="110">
        <v>0</v>
      </c>
      <c r="X421" s="110">
        <v>0</v>
      </c>
      <c r="Y421" s="110">
        <v>0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118.70201482391906</v>
      </c>
      <c r="D423" s="118">
        <f t="shared" si="194"/>
        <v>103.04135227194998</v>
      </c>
      <c r="E423" s="118">
        <f t="shared" si="194"/>
        <v>119.598283151098</v>
      </c>
      <c r="F423" s="118">
        <f t="shared" si="194"/>
        <v>117.36459745337902</v>
      </c>
      <c r="G423" s="118">
        <f t="shared" si="194"/>
        <v>109.90995103239634</v>
      </c>
      <c r="H423" s="118">
        <f t="shared" si="194"/>
        <v>114.81290386230511</v>
      </c>
      <c r="I423" s="118">
        <f t="shared" si="194"/>
        <v>115.84900971233617</v>
      </c>
      <c r="J423" s="118">
        <f t="shared" si="194"/>
        <v>116.51099167530859</v>
      </c>
      <c r="K423" s="118">
        <f t="shared" si="194"/>
        <v>120.57565077815798</v>
      </c>
      <c r="L423" s="118">
        <f t="shared" si="194"/>
        <v>131.69255185622742</v>
      </c>
      <c r="M423" s="118">
        <f t="shared" si="194"/>
        <v>115.61328161948082</v>
      </c>
      <c r="N423" s="118">
        <f t="shared" si="194"/>
        <v>116.58890427397122</v>
      </c>
      <c r="O423" s="118">
        <f t="shared" si="194"/>
        <v>115.41106725113403</v>
      </c>
      <c r="P423" s="118">
        <f t="shared" si="194"/>
        <v>102.85465464682072</v>
      </c>
      <c r="Q423" s="118">
        <f t="shared" si="194"/>
        <v>102.64984134303492</v>
      </c>
      <c r="R423" s="118">
        <f t="shared" ref="R423:V423" si="195">R424+R426+R428+R437</f>
        <v>101.40942609300542</v>
      </c>
      <c r="S423" s="118">
        <f t="shared" si="195"/>
        <v>103.23904728879856</v>
      </c>
      <c r="T423" s="118">
        <f t="shared" si="195"/>
        <v>102.25966877442232</v>
      </c>
      <c r="U423" s="118">
        <f t="shared" si="195"/>
        <v>97.420145726845817</v>
      </c>
      <c r="V423" s="118">
        <f t="shared" si="195"/>
        <v>95.709729433324014</v>
      </c>
      <c r="W423" s="118">
        <f t="shared" ref="W423:Y423" si="196">W424+W426+W428+W437</f>
        <v>108.36233386442633</v>
      </c>
      <c r="X423" s="118">
        <f t="shared" si="196"/>
        <v>0</v>
      </c>
      <c r="Y423" s="118">
        <f t="shared" si="196"/>
        <v>0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105.03340586596416</v>
      </c>
      <c r="D424" s="123">
        <f t="shared" si="197"/>
        <v>91.554279761132747</v>
      </c>
      <c r="E424" s="123">
        <f t="shared" si="197"/>
        <v>98.059311432634203</v>
      </c>
      <c r="F424" s="123">
        <f t="shared" si="197"/>
        <v>97.578092042667635</v>
      </c>
      <c r="G424" s="123">
        <f t="shared" si="197"/>
        <v>93.070044730380999</v>
      </c>
      <c r="H424" s="123">
        <f t="shared" si="197"/>
        <v>96.349851354818995</v>
      </c>
      <c r="I424" s="123">
        <f t="shared" si="197"/>
        <v>97.832968752578864</v>
      </c>
      <c r="J424" s="123">
        <f t="shared" si="197"/>
        <v>97.83980645742173</v>
      </c>
      <c r="K424" s="123">
        <f t="shared" si="197"/>
        <v>101.15491150273489</v>
      </c>
      <c r="L424" s="123">
        <f t="shared" si="197"/>
        <v>110.9697362515233</v>
      </c>
      <c r="M424" s="123">
        <f t="shared" si="197"/>
        <v>95.662072045613286</v>
      </c>
      <c r="N424" s="123">
        <f t="shared" si="197"/>
        <v>96.764065974652979</v>
      </c>
      <c r="O424" s="123">
        <f t="shared" si="197"/>
        <v>94.920903121263592</v>
      </c>
      <c r="P424" s="123">
        <f t="shared" si="197"/>
        <v>82.463093638787669</v>
      </c>
      <c r="Q424" s="123">
        <f t="shared" si="197"/>
        <v>81.483437176920106</v>
      </c>
      <c r="R424" s="123">
        <f t="shared" si="197"/>
        <v>80.166179594483751</v>
      </c>
      <c r="S424" s="123">
        <f t="shared" si="197"/>
        <v>81.626685752008541</v>
      </c>
      <c r="T424" s="123">
        <f t="shared" si="197"/>
        <v>80.53340927102748</v>
      </c>
      <c r="U424" s="123">
        <f t="shared" si="197"/>
        <v>73.94542866626486</v>
      </c>
      <c r="V424" s="123">
        <f t="shared" si="197"/>
        <v>72.157720494138786</v>
      </c>
      <c r="W424" s="123">
        <f t="shared" si="197"/>
        <v>85.346810320350656</v>
      </c>
      <c r="X424" s="123">
        <f t="shared" si="197"/>
        <v>0</v>
      </c>
      <c r="Y424" s="123">
        <f t="shared" si="197"/>
        <v>0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105.03340586596416</v>
      </c>
      <c r="D425" s="99">
        <v>91.554279761132747</v>
      </c>
      <c r="E425" s="99">
        <v>98.059311432634203</v>
      </c>
      <c r="F425" s="99">
        <v>97.578092042667635</v>
      </c>
      <c r="G425" s="99">
        <v>93.070044730380999</v>
      </c>
      <c r="H425" s="99">
        <v>96.349851354818995</v>
      </c>
      <c r="I425" s="99">
        <v>97.832968752578864</v>
      </c>
      <c r="J425" s="99">
        <v>97.83980645742173</v>
      </c>
      <c r="K425" s="99">
        <v>101.15491150273489</v>
      </c>
      <c r="L425" s="99">
        <v>110.9697362515233</v>
      </c>
      <c r="M425" s="99">
        <v>95.662072045613286</v>
      </c>
      <c r="N425" s="99">
        <v>96.764065974652979</v>
      </c>
      <c r="O425" s="99">
        <v>94.920903121263592</v>
      </c>
      <c r="P425" s="99">
        <v>82.463093638787669</v>
      </c>
      <c r="Q425" s="99">
        <v>81.483437176920106</v>
      </c>
      <c r="R425" s="99">
        <v>80.166179594483751</v>
      </c>
      <c r="S425" s="99">
        <v>81.626685752008541</v>
      </c>
      <c r="T425" s="99">
        <v>80.53340927102748</v>
      </c>
      <c r="U425" s="99">
        <v>73.94542866626486</v>
      </c>
      <c r="V425" s="99">
        <v>72.157720494138786</v>
      </c>
      <c r="W425" s="99">
        <v>85.346810320350656</v>
      </c>
      <c r="X425" s="99">
        <v>0</v>
      </c>
      <c r="Y425" s="99">
        <v>0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1.2573770180313512E-2</v>
      </c>
      <c r="E426" s="123">
        <f t="shared" si="198"/>
        <v>1.1481449656929656E-2</v>
      </c>
      <c r="F426" s="123">
        <f t="shared" si="198"/>
        <v>1.2470145327178897E-2</v>
      </c>
      <c r="G426" s="123">
        <f t="shared" si="198"/>
        <v>2.495174568522578E-2</v>
      </c>
      <c r="H426" s="123">
        <f t="shared" si="198"/>
        <v>3.235905020821201E-2</v>
      </c>
      <c r="I426" s="123">
        <f t="shared" si="198"/>
        <v>4.4485394113966029E-2</v>
      </c>
      <c r="J426" s="123">
        <f t="shared" si="198"/>
        <v>6.891282437952094E-2</v>
      </c>
      <c r="K426" s="123">
        <f t="shared" si="198"/>
        <v>8.2783711640171218E-2</v>
      </c>
      <c r="L426" s="123">
        <f t="shared" si="198"/>
        <v>0.15795991075100194</v>
      </c>
      <c r="M426" s="123">
        <f t="shared" si="198"/>
        <v>0.1315382822306384</v>
      </c>
      <c r="N426" s="123">
        <f t="shared" si="198"/>
        <v>0.18636831680879354</v>
      </c>
      <c r="O426" s="123">
        <f t="shared" si="198"/>
        <v>0.2335967140354745</v>
      </c>
      <c r="P426" s="123">
        <f t="shared" si="198"/>
        <v>0.31789023561031327</v>
      </c>
      <c r="Q426" s="123">
        <f t="shared" si="198"/>
        <v>0.78880016302469946</v>
      </c>
      <c r="R426" s="123">
        <f t="shared" si="198"/>
        <v>0.522017052330224</v>
      </c>
      <c r="S426" s="123">
        <f t="shared" si="198"/>
        <v>0.6669285408445752</v>
      </c>
      <c r="T426" s="123">
        <f t="shared" si="198"/>
        <v>0.84356472899568558</v>
      </c>
      <c r="U426" s="123">
        <f t="shared" si="198"/>
        <v>1.3071849780249527</v>
      </c>
      <c r="V426" s="123">
        <f t="shared" si="198"/>
        <v>0.82252918313429868</v>
      </c>
      <c r="W426" s="123">
        <f t="shared" si="198"/>
        <v>0.59902494260890371</v>
      </c>
      <c r="X426" s="123">
        <f t="shared" si="198"/>
        <v>0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1.2573770180313512E-2</v>
      </c>
      <c r="E427" s="99">
        <f>RES_hhdet_in_tess!E165</f>
        <v>1.1481449656929656E-2</v>
      </c>
      <c r="F427" s="99">
        <f>RES_hhdet_in_tess!F165</f>
        <v>1.2470145327178897E-2</v>
      </c>
      <c r="G427" s="99">
        <f>RES_hhdet_in_tess!G165</f>
        <v>2.495174568522578E-2</v>
      </c>
      <c r="H427" s="99">
        <f>RES_hhdet_in_tess!H165</f>
        <v>3.235905020821201E-2</v>
      </c>
      <c r="I427" s="99">
        <f>RES_hhdet_in_tess!I165</f>
        <v>4.4485394113966029E-2</v>
      </c>
      <c r="J427" s="99">
        <f>RES_hhdet_in_tess!J165</f>
        <v>6.891282437952094E-2</v>
      </c>
      <c r="K427" s="99">
        <f>RES_hhdet_in_tess!K165</f>
        <v>8.2783711640171218E-2</v>
      </c>
      <c r="L427" s="99">
        <f>RES_hhdet_in_tess!L165</f>
        <v>0.15795991075100194</v>
      </c>
      <c r="M427" s="99">
        <f>RES_hhdet_in_tess!M165</f>
        <v>0.1315382822306384</v>
      </c>
      <c r="N427" s="99">
        <f>RES_hhdet_in_tess!N165</f>
        <v>0.18636831680879354</v>
      </c>
      <c r="O427" s="99">
        <f>RES_hhdet_in_tess!O165</f>
        <v>0.2335967140354745</v>
      </c>
      <c r="P427" s="99">
        <f>RES_hhdet_in_tess!P165</f>
        <v>0.31789023561031327</v>
      </c>
      <c r="Q427" s="99">
        <f>RES_hhdet_in_tess!Q165</f>
        <v>0.78880016302469946</v>
      </c>
      <c r="R427" s="99">
        <f>RES_hhdet_in_tess!R165</f>
        <v>0.522017052330224</v>
      </c>
      <c r="S427" s="99">
        <f>RES_hhdet_in_tess!S165</f>
        <v>0.6669285408445752</v>
      </c>
      <c r="T427" s="99">
        <f>RES_hhdet_in_tess!T165</f>
        <v>0.84356472899568558</v>
      </c>
      <c r="U427" s="99">
        <f>RES_hhdet_in_tess!U165</f>
        <v>1.3071849780249527</v>
      </c>
      <c r="V427" s="99">
        <f>RES_hhdet_in_tess!V165</f>
        <v>0.82252918313429868</v>
      </c>
      <c r="W427" s="99">
        <f>RES_hhdet_in_tess!W165</f>
        <v>0.59902494260890371</v>
      </c>
      <c r="X427" s="99">
        <f>RES_hhdet_in_tess!X165</f>
        <v>0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8.9763621470871815</v>
      </c>
      <c r="D428" s="123">
        <v>6.9663049002883985</v>
      </c>
      <c r="E428" s="123">
        <v>13.338308196722132</v>
      </c>
      <c r="F428" s="123">
        <v>12.3339217095448</v>
      </c>
      <c r="G428" s="123">
        <v>10.158951075179099</v>
      </c>
      <c r="H428" s="123">
        <v>11.447305734008339</v>
      </c>
      <c r="I428" s="123">
        <v>10.930465942476463</v>
      </c>
      <c r="J428" s="123">
        <v>11.34510866495482</v>
      </c>
      <c r="K428" s="123">
        <v>11.932870385616972</v>
      </c>
      <c r="L428" s="123">
        <v>12.701985870277174</v>
      </c>
      <c r="M428" s="123">
        <v>12.474941993186455</v>
      </c>
      <c r="N428" s="123">
        <v>12.356353405047239</v>
      </c>
      <c r="O428" s="123">
        <v>13.122986157868924</v>
      </c>
      <c r="P428" s="123">
        <v>13.136848126584775</v>
      </c>
      <c r="Q428" s="123">
        <v>13.470856318986238</v>
      </c>
      <c r="R428" s="123">
        <v>13.673810884960405</v>
      </c>
      <c r="S428" s="123">
        <v>13.784087758613584</v>
      </c>
      <c r="T428" s="123">
        <v>13.555193008988901</v>
      </c>
      <c r="U428" s="123">
        <v>14.572009573599663</v>
      </c>
      <c r="V428" s="123">
        <v>15.400954115388677</v>
      </c>
      <c r="W428" s="123">
        <v>15.580402596296413</v>
      </c>
      <c r="X428" s="123">
        <v>0</v>
      </c>
      <c r="Y428" s="123">
        <v>0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9.9160618615544749</v>
      </c>
      <c r="D429" s="99">
        <v>10.023806187513852</v>
      </c>
      <c r="E429" s="99">
        <v>10.507343027850041</v>
      </c>
      <c r="F429" s="99">
        <v>10.825729357498814</v>
      </c>
      <c r="G429" s="99">
        <v>10.909121464666049</v>
      </c>
      <c r="H429" s="99">
        <v>11.024200350396635</v>
      </c>
      <c r="I429" s="99">
        <v>11.437372244446019</v>
      </c>
      <c r="J429" s="99">
        <v>11.728800296081944</v>
      </c>
      <c r="K429" s="99">
        <v>12.116286239017672</v>
      </c>
      <c r="L429" s="99">
        <v>12.289768891290514</v>
      </c>
      <c r="M429" s="99">
        <v>12.213378123444047</v>
      </c>
      <c r="N429" s="99">
        <v>12.836203001480865</v>
      </c>
      <c r="O429" s="99">
        <v>12.728464049864577</v>
      </c>
      <c r="P429" s="99">
        <v>12.944637334894924</v>
      </c>
      <c r="Q429" s="99">
        <v>12.971860343560984</v>
      </c>
      <c r="R429" s="99">
        <v>13.418994429447908</v>
      </c>
      <c r="S429" s="99">
        <v>13.773681610427243</v>
      </c>
      <c r="T429" s="99">
        <v>14.283350295169267</v>
      </c>
      <c r="U429" s="99">
        <v>15.176049592091651</v>
      </c>
      <c r="V429" s="99">
        <v>15.309679815579884</v>
      </c>
      <c r="W429" s="99">
        <v>16.094270447123684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15.189368817695401</v>
      </c>
      <c r="V430" s="99">
        <v>15.319708490975524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7.4861921582269781</v>
      </c>
      <c r="V431" s="102">
        <v>7.3562488150191765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7.7031766594684239</v>
      </c>
      <c r="V432" s="105">
        <v>7.9634596759563454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8.5011117167818817</v>
      </c>
      <c r="D433" s="102">
        <v>6.4208351870744673</v>
      </c>
      <c r="E433" s="102">
        <v>13.545704912390415</v>
      </c>
      <c r="F433" s="102">
        <v>12.572955969114352</v>
      </c>
      <c r="G433" s="102">
        <v>9.934180921025705</v>
      </c>
      <c r="H433" s="102">
        <v>11.753626373727222</v>
      </c>
      <c r="I433" s="102">
        <v>10.759660558117158</v>
      </c>
      <c r="J433" s="102">
        <v>11.303007837599223</v>
      </c>
      <c r="K433" s="102">
        <v>11.89960319460285</v>
      </c>
      <c r="L433" s="102">
        <v>12.732145438751564</v>
      </c>
      <c r="M433" s="102">
        <v>12.496643602375862</v>
      </c>
      <c r="N433" s="102">
        <v>12.289428704620455</v>
      </c>
      <c r="O433" s="102">
        <v>13.156245200487852</v>
      </c>
      <c r="P433" s="102">
        <v>13.099024817967095</v>
      </c>
      <c r="Q433" s="102">
        <v>13.446705301057641</v>
      </c>
      <c r="R433" s="102">
        <v>13.64412836663689</v>
      </c>
      <c r="S433" s="102">
        <v>13.761108586326413</v>
      </c>
      <c r="T433" s="102">
        <v>13.436490436709477</v>
      </c>
      <c r="U433" s="102">
        <v>14.490561030003013</v>
      </c>
      <c r="V433" s="102">
        <v>0</v>
      </c>
      <c r="W433" s="102">
        <v>15.491885169742384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11.922725989347478</v>
      </c>
      <c r="L434" s="105">
        <v>12.74704878188785</v>
      </c>
      <c r="M434" s="105">
        <v>12.503901679967083</v>
      </c>
      <c r="N434" s="105">
        <v>12.292424815081244</v>
      </c>
      <c r="O434" s="105">
        <v>13.182339149926893</v>
      </c>
      <c r="P434" s="105">
        <v>13.175902776690531</v>
      </c>
      <c r="Q434" s="105">
        <v>13.544860566812321</v>
      </c>
      <c r="R434" s="105">
        <v>13.736871296290481</v>
      </c>
      <c r="S434" s="105">
        <v>13.825519814511637</v>
      </c>
      <c r="T434" s="105">
        <v>13.471854947326101</v>
      </c>
      <c r="U434" s="105">
        <v>14.508804635577293</v>
      </c>
      <c r="V434" s="105">
        <v>15.414138745483971</v>
      </c>
      <c r="W434" s="105">
        <v>15.536102937684845</v>
      </c>
      <c r="X434" s="105">
        <v>0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5.7013686363860376</v>
      </c>
      <c r="L435" s="99">
        <v>6.3880269090749202</v>
      </c>
      <c r="M435" s="99">
        <v>6.0154247633403672</v>
      </c>
      <c r="N435" s="99">
        <v>5.6882631854407419</v>
      </c>
      <c r="O435" s="99">
        <v>6.2950996682293665</v>
      </c>
      <c r="P435" s="99">
        <v>6.1630835100826449</v>
      </c>
      <c r="Q435" s="99">
        <v>6.4384593212677466</v>
      </c>
      <c r="R435" s="99">
        <v>6.468739110765009</v>
      </c>
      <c r="S435" s="99">
        <v>6.3914555855577451</v>
      </c>
      <c r="T435" s="99">
        <v>7.2516729268376539</v>
      </c>
      <c r="U435" s="99">
        <v>7.1461304629464379</v>
      </c>
      <c r="V435" s="99">
        <v>7.4489541315395886</v>
      </c>
      <c r="W435" s="99">
        <v>7.7294392317868379</v>
      </c>
      <c r="X435" s="99">
        <v>0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6.2213573529614399</v>
      </c>
      <c r="L436" s="99">
        <v>6.3590218728129306</v>
      </c>
      <c r="M436" s="99">
        <v>6.4884769166267153</v>
      </c>
      <c r="N436" s="99">
        <v>6.6041616296405019</v>
      </c>
      <c r="O436" s="99">
        <v>6.8872394816975246</v>
      </c>
      <c r="P436" s="99">
        <v>7.0128192666078881</v>
      </c>
      <c r="Q436" s="99">
        <v>7.106401245544574</v>
      </c>
      <c r="R436" s="99">
        <v>7.2681321855254701</v>
      </c>
      <c r="S436" s="99">
        <v>7.4340642289538899</v>
      </c>
      <c r="T436" s="99">
        <v>6.2201820204884477</v>
      </c>
      <c r="U436" s="99">
        <v>7.3626741726308547</v>
      </c>
      <c r="V436" s="99">
        <v>7.9651846139443832</v>
      </c>
      <c r="W436" s="99">
        <v>7.8066637058980088</v>
      </c>
      <c r="X436" s="99">
        <v>0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4.6922468108677142</v>
      </c>
      <c r="D437" s="123">
        <v>4.5081938403485289</v>
      </c>
      <c r="E437" s="123">
        <v>8.1891820720847495</v>
      </c>
      <c r="F437" s="123">
        <v>7.4401135558394014</v>
      </c>
      <c r="G437" s="123">
        <v>6.6560034811510072</v>
      </c>
      <c r="H437" s="123">
        <v>6.983387723269562</v>
      </c>
      <c r="I437" s="123">
        <v>7.0410896231668794</v>
      </c>
      <c r="J437" s="123">
        <v>7.2571637285525119</v>
      </c>
      <c r="K437" s="123">
        <v>7.4050851781659297</v>
      </c>
      <c r="L437" s="123">
        <v>7.8628698236759567</v>
      </c>
      <c r="M437" s="123">
        <v>7.3447292984504484</v>
      </c>
      <c r="N437" s="123">
        <v>7.2821165774622036</v>
      </c>
      <c r="O437" s="123">
        <v>7.1335812579660454</v>
      </c>
      <c r="P437" s="123">
        <v>6.9368226458379585</v>
      </c>
      <c r="Q437" s="123">
        <v>6.9067476841038715</v>
      </c>
      <c r="R437" s="123">
        <v>7.0474185612310389</v>
      </c>
      <c r="S437" s="123">
        <v>7.1613452373318562</v>
      </c>
      <c r="T437" s="123">
        <v>7.3275017654102541</v>
      </c>
      <c r="U437" s="123">
        <v>7.5955225089563552</v>
      </c>
      <c r="V437" s="123">
        <v>7.3285256406622663</v>
      </c>
      <c r="W437" s="123">
        <v>6.8360960051703552</v>
      </c>
      <c r="X437" s="123">
        <v>0</v>
      </c>
      <c r="Y437" s="123">
        <v>0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4.8425536310947601</v>
      </c>
      <c r="D438" s="99">
        <v>5.2356207448565319</v>
      </c>
      <c r="E438" s="99">
        <v>6.9465990920460561</v>
      </c>
      <c r="F438" s="99">
        <v>6.9633184586768708</v>
      </c>
      <c r="G438" s="99">
        <v>6.7871665314849929</v>
      </c>
      <c r="H438" s="99">
        <v>6.8513280519658828</v>
      </c>
      <c r="I438" s="99">
        <v>7.1234437397848698</v>
      </c>
      <c r="J438" s="99">
        <v>7.3295502157553685</v>
      </c>
      <c r="K438" s="99">
        <v>7.5529006637772129</v>
      </c>
      <c r="L438" s="99">
        <v>7.6399716423687911</v>
      </c>
      <c r="M438" s="99">
        <v>7.3015556384342819</v>
      </c>
      <c r="N438" s="99">
        <v>7.3156409636048245</v>
      </c>
      <c r="O438" s="99">
        <v>7.0204525218154652</v>
      </c>
      <c r="P438" s="99">
        <v>6.9507766317760735</v>
      </c>
      <c r="Q438" s="99">
        <v>6.9134217036111378</v>
      </c>
      <c r="R438" s="99">
        <v>7.0181893821662227</v>
      </c>
      <c r="S438" s="99">
        <v>7.1014134037715939</v>
      </c>
      <c r="T438" s="99">
        <v>7.3409907000855474</v>
      </c>
      <c r="U438" s="99">
        <v>7.6982281459822222</v>
      </c>
      <c r="V438" s="99">
        <v>7.196294399351129</v>
      </c>
      <c r="W438" s="99">
        <v>6.8360960051703552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4.2073861004578852</v>
      </c>
      <c r="D439" s="110">
        <v>3.3136822918932798</v>
      </c>
      <c r="E439" s="110">
        <v>8.9470211423281309</v>
      </c>
      <c r="F439" s="110">
        <v>8.0892884188991534</v>
      </c>
      <c r="G439" s="110">
        <v>6.2388101644260399</v>
      </c>
      <c r="H439" s="110">
        <v>7.4363831073926416</v>
      </c>
      <c r="I439" s="110">
        <v>6.7411963305768481</v>
      </c>
      <c r="J439" s="110">
        <v>7.1572936018234392</v>
      </c>
      <c r="K439" s="110">
        <v>7.2150366966657069</v>
      </c>
      <c r="L439" s="110">
        <v>8.0526815561953402</v>
      </c>
      <c r="M439" s="110">
        <v>7.3889689747633067</v>
      </c>
      <c r="N439" s="110">
        <v>7.2164087806226673</v>
      </c>
      <c r="O439" s="110">
        <v>7.3958342372242116</v>
      </c>
      <c r="P439" s="110">
        <v>6.9023878095713194</v>
      </c>
      <c r="Q439" s="110">
        <v>6.8936777292354741</v>
      </c>
      <c r="R439" s="110">
        <v>7.0901381306334628</v>
      </c>
      <c r="S439" s="110">
        <v>7.2619451008080089</v>
      </c>
      <c r="T439" s="110">
        <v>7.299813952129389</v>
      </c>
      <c r="U439" s="110">
        <v>7.381223247085078</v>
      </c>
      <c r="V439" s="110">
        <v>7.7468572040829544</v>
      </c>
      <c r="W439" s="110">
        <v>0</v>
      </c>
      <c r="X439" s="110">
        <v>0</v>
      </c>
      <c r="Y439" s="110">
        <v>0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2.7466416445443782</v>
      </c>
      <c r="D441" s="118">
        <f t="shared" si="199"/>
        <v>1.8560327696986416</v>
      </c>
      <c r="E441" s="118">
        <f t="shared" si="199"/>
        <v>1.2984389969968113</v>
      </c>
      <c r="F441" s="118">
        <f t="shared" si="199"/>
        <v>2.129215256195562</v>
      </c>
      <c r="G441" s="118">
        <f t="shared" si="199"/>
        <v>2.9712531283351833</v>
      </c>
      <c r="H441" s="118">
        <f t="shared" si="199"/>
        <v>3.8377948176145171</v>
      </c>
      <c r="I441" s="118">
        <f t="shared" si="199"/>
        <v>3.2641019735022958</v>
      </c>
      <c r="J441" s="118">
        <f t="shared" si="199"/>
        <v>2.0809547977790541</v>
      </c>
      <c r="K441" s="118">
        <f t="shared" si="199"/>
        <v>2.1032195593470715</v>
      </c>
      <c r="L441" s="118">
        <f t="shared" si="199"/>
        <v>1.6840839594461405</v>
      </c>
      <c r="M441" s="118">
        <f t="shared" si="199"/>
        <v>1.7796659958007064</v>
      </c>
      <c r="N441" s="118">
        <f t="shared" si="199"/>
        <v>2.4247172097960181</v>
      </c>
      <c r="O441" s="118">
        <f t="shared" si="199"/>
        <v>2.4289114978121575</v>
      </c>
      <c r="P441" s="118">
        <f t="shared" si="199"/>
        <v>2.4385392321194987</v>
      </c>
      <c r="Q441" s="118">
        <f t="shared" si="199"/>
        <v>2.1623342649032025</v>
      </c>
      <c r="R441" s="118">
        <f t="shared" ref="R441:V441" si="200">R442+R444+R446+R455</f>
        <v>2.0247895787066126</v>
      </c>
      <c r="S441" s="118">
        <f t="shared" si="200"/>
        <v>2.1895873977420202</v>
      </c>
      <c r="T441" s="118">
        <f t="shared" si="200"/>
        <v>2.2988197887375099</v>
      </c>
      <c r="U441" s="118">
        <f t="shared" si="200"/>
        <v>2.3833066483963004</v>
      </c>
      <c r="V441" s="118">
        <f t="shared" si="200"/>
        <v>2.5871072409718536</v>
      </c>
      <c r="W441" s="118">
        <f t="shared" ref="W441:Y441" si="201">W442+W444+W446+W455</f>
        <v>2.9104858622464564</v>
      </c>
      <c r="X441" s="118">
        <f t="shared" si="201"/>
        <v>0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1.3160756217656981</v>
      </c>
      <c r="D446" s="123">
        <v>0.59752842316903076</v>
      </c>
      <c r="E446" s="123">
        <v>0.28126722365099538</v>
      </c>
      <c r="F446" s="123">
        <v>0.5784392925158246</v>
      </c>
      <c r="G446" s="123">
        <v>0.97786338087214753</v>
      </c>
      <c r="H446" s="123">
        <v>1.7911967378015774</v>
      </c>
      <c r="I446" s="123">
        <v>1.1093137288530701</v>
      </c>
      <c r="J446" s="123">
        <v>0.44353070435765357</v>
      </c>
      <c r="K446" s="123">
        <v>0.46718557077575568</v>
      </c>
      <c r="L446" s="123">
        <v>0.33183116564163517</v>
      </c>
      <c r="M446" s="123">
        <v>0.35820749024819692</v>
      </c>
      <c r="N446" s="123">
        <v>0.56182549309119922</v>
      </c>
      <c r="O446" s="123">
        <v>0.54302581042458875</v>
      </c>
      <c r="P446" s="123">
        <v>0.53746198498830566</v>
      </c>
      <c r="Q446" s="123">
        <v>0.40653186542058722</v>
      </c>
      <c r="R446" s="123">
        <v>0.4334800120742428</v>
      </c>
      <c r="S446" s="123">
        <v>0.50117774895730882</v>
      </c>
      <c r="T446" s="123">
        <v>0.43928531324793901</v>
      </c>
      <c r="U446" s="123">
        <v>0.43541118668719853</v>
      </c>
      <c r="V446" s="123">
        <v>0.54972714693910907</v>
      </c>
      <c r="W446" s="123">
        <v>0.36884890318159147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3.9183160557115109</v>
      </c>
      <c r="D447" s="99">
        <v>3.9468324793533345</v>
      </c>
      <c r="E447" s="99">
        <v>4.1205648264870831</v>
      </c>
      <c r="F447" s="99">
        <v>4.2281157810085279</v>
      </c>
      <c r="G447" s="99">
        <v>4.2414824145329399</v>
      </c>
      <c r="H447" s="99">
        <v>4.2652872318900057</v>
      </c>
      <c r="I447" s="99">
        <v>4.4014706015783105</v>
      </c>
      <c r="J447" s="99">
        <v>4.4857082599808145</v>
      </c>
      <c r="K447" s="99">
        <v>4.5999810045612861</v>
      </c>
      <c r="L447" s="99">
        <v>4.6261168386510318</v>
      </c>
      <c r="M447" s="99">
        <v>4.5189252615926385</v>
      </c>
      <c r="N447" s="99">
        <v>4.6194540543054154</v>
      </c>
      <c r="O447" s="99">
        <v>4.4045426845549978</v>
      </c>
      <c r="P447" s="99">
        <v>4.2797898804624337</v>
      </c>
      <c r="Q447" s="99">
        <v>4.1233946349802419</v>
      </c>
      <c r="R447" s="99">
        <v>4.1614081159127307</v>
      </c>
      <c r="S447" s="99">
        <v>4.1764812413109071</v>
      </c>
      <c r="T447" s="99">
        <v>4.2464246947300772</v>
      </c>
      <c r="U447" s="99">
        <v>4.437992706380653</v>
      </c>
      <c r="V447" s="99">
        <v>4.420130677457843</v>
      </c>
      <c r="W447" s="99">
        <v>4.6106112897698939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2.1892170287904476</v>
      </c>
      <c r="V448" s="99">
        <v>2.1238576802363762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2.1892170287904476</v>
      </c>
      <c r="V449" s="102">
        <v>2.1238576802363762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1.4305660227786801</v>
      </c>
      <c r="D455" s="123">
        <v>1.2585043465296109</v>
      </c>
      <c r="E455" s="123">
        <v>1.0171717733458159</v>
      </c>
      <c r="F455" s="123">
        <v>1.5507759636797376</v>
      </c>
      <c r="G455" s="123">
        <v>1.9933897474630358</v>
      </c>
      <c r="H455" s="123">
        <v>2.0465980798129397</v>
      </c>
      <c r="I455" s="123">
        <v>2.1547882446492257</v>
      </c>
      <c r="J455" s="123">
        <v>1.6374240934214004</v>
      </c>
      <c r="K455" s="123">
        <v>1.6360339885713158</v>
      </c>
      <c r="L455" s="123">
        <v>1.3522527938045055</v>
      </c>
      <c r="M455" s="123">
        <v>1.4214585055525095</v>
      </c>
      <c r="N455" s="123">
        <v>1.8628917167048191</v>
      </c>
      <c r="O455" s="123">
        <v>1.8858856873875687</v>
      </c>
      <c r="P455" s="123">
        <v>1.901077247131193</v>
      </c>
      <c r="Q455" s="123">
        <v>1.7558023994826151</v>
      </c>
      <c r="R455" s="123">
        <v>1.5913095666323696</v>
      </c>
      <c r="S455" s="123">
        <v>1.6884096487847113</v>
      </c>
      <c r="T455" s="123">
        <v>1.8595344754895711</v>
      </c>
      <c r="U455" s="123">
        <v>1.9478954617091018</v>
      </c>
      <c r="V455" s="123">
        <v>2.0373800940327444</v>
      </c>
      <c r="W455" s="123">
        <v>2.5416369590648649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1.8740414898400706</v>
      </c>
      <c r="D456" s="99">
        <v>2.024901224223925</v>
      </c>
      <c r="E456" s="99">
        <v>2.6849669332461628</v>
      </c>
      <c r="F456" s="99">
        <v>2.6897639596027085</v>
      </c>
      <c r="G456" s="99">
        <v>2.6200994029154292</v>
      </c>
      <c r="H456" s="99">
        <v>2.643233452232983</v>
      </c>
      <c r="I456" s="99">
        <v>2.7465176589829507</v>
      </c>
      <c r="J456" s="99">
        <v>2.8242392309012527</v>
      </c>
      <c r="K456" s="99">
        <v>2.9085048685712276</v>
      </c>
      <c r="L456" s="99">
        <v>2.9402193773547505</v>
      </c>
      <c r="M456" s="99">
        <v>2.8086649989230308</v>
      </c>
      <c r="N456" s="99">
        <v>2.8133466742072777</v>
      </c>
      <c r="O456" s="99">
        <v>2.6994050035155395</v>
      </c>
      <c r="P456" s="99">
        <v>2.6714484191712842</v>
      </c>
      <c r="Q456" s="99">
        <v>2.6523823481545885</v>
      </c>
      <c r="R456" s="99">
        <v>2.6801003227492544</v>
      </c>
      <c r="S456" s="99">
        <v>2.6942707161458159</v>
      </c>
      <c r="T456" s="99">
        <v>2.7654615276511572</v>
      </c>
      <c r="U456" s="99">
        <v>2.8814490470443395</v>
      </c>
      <c r="V456" s="99">
        <v>2.6813795490430952</v>
      </c>
      <c r="W456" s="99">
        <v>2.5416369590648649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2025-11-06T10:29:22Z</dcterms:created>
  <dcterms:modified xsi:type="dcterms:W3CDTF">2025-11-06T10:29:23Z</dcterms:modified>
</cp:coreProperties>
</file>